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7" i="2"/>
  <c r="L1559" i="2"/>
  <c r="L1561" i="2"/>
  <c r="L1563" i="2"/>
  <c r="L1565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30" i="2"/>
  <c r="L1631" i="2"/>
  <c r="L1633" i="2"/>
  <c r="L1635" i="2"/>
  <c r="L1637" i="2"/>
  <c r="L1639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4" i="2"/>
  <c r="L1706" i="2"/>
  <c r="L1707" i="2"/>
  <c r="L1709" i="2"/>
  <c r="L1711" i="2"/>
  <c r="L1713" i="2"/>
  <c r="L1715" i="2"/>
  <c r="L1717" i="2"/>
  <c r="L1719" i="2"/>
  <c r="L1721" i="2"/>
  <c r="L1723" i="2"/>
  <c r="L1724" i="2"/>
  <c r="L1727" i="2"/>
  <c r="L1728" i="2"/>
  <c r="L1730" i="2"/>
  <c r="L1733" i="2"/>
  <c r="L1735" i="2"/>
  <c r="L1736" i="2"/>
  <c r="L1738" i="2"/>
  <c r="L1740" i="2"/>
  <c r="L1741" i="2"/>
  <c r="L1743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2" i="2"/>
  <c r="L1763" i="2"/>
  <c r="L1764" i="2"/>
  <c r="L1765" i="2"/>
  <c r="L1766" i="2"/>
  <c r="L1767" i="2"/>
  <c r="L1768" i="2"/>
  <c r="L1769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L1722" i="2" s="1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L1739" i="2" s="1"/>
  <c r="A1740" i="2"/>
  <c r="A1741" i="2"/>
  <c r="A1742" i="2"/>
  <c r="A1743" i="2"/>
  <c r="A1744" i="2"/>
  <c r="L1744" i="2" s="1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L1759" i="2" s="1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AU4099" i="1"/>
  <c r="AV4099" i="1"/>
  <c r="AW4099" i="1"/>
  <c r="AX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AU4100" i="1"/>
  <c r="AV4100" i="1"/>
  <c r="AW4100" i="1"/>
  <c r="AX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L1774" i="2"/>
  <c r="N1774" i="2"/>
  <c r="L1775" i="2"/>
  <c r="N1775" i="2"/>
  <c r="N1776" i="2"/>
  <c r="L1777" i="2"/>
  <c r="N1777" i="2"/>
  <c r="L1778" i="2"/>
  <c r="N1778" i="2"/>
  <c r="L1779" i="2"/>
  <c r="N1779" i="2"/>
  <c r="L1780" i="2"/>
  <c r="N1780" i="2"/>
  <c r="J1781" i="2"/>
  <c r="L1781" i="2"/>
  <c r="N1781" i="2"/>
  <c r="J1782" i="2"/>
  <c r="L1782" i="2"/>
  <c r="N1782" i="2"/>
  <c r="J1783" i="2"/>
  <c r="L1783" i="2"/>
  <c r="N1783" i="2"/>
  <c r="J1784" i="2"/>
  <c r="L1784" i="2"/>
  <c r="N1784" i="2"/>
  <c r="J1785" i="2"/>
  <c r="L1785" i="2"/>
  <c r="N1785" i="2"/>
  <c r="L1786" i="2"/>
  <c r="N1786" i="2"/>
  <c r="L1787" i="2"/>
  <c r="N1787" i="2"/>
  <c r="L1788" i="2"/>
  <c r="N1788" i="2"/>
  <c r="L1789" i="2"/>
  <c r="N1789" i="2"/>
  <c r="L1790" i="2"/>
  <c r="N1790" i="2"/>
  <c r="L1791" i="2"/>
  <c r="N1791" i="2"/>
  <c r="L1792" i="2"/>
  <c r="N1792" i="2"/>
  <c r="J1793" i="2"/>
  <c r="N1793" i="2"/>
  <c r="J1794" i="2"/>
  <c r="L1794" i="2"/>
  <c r="N1794" i="2"/>
  <c r="J1795" i="2"/>
  <c r="L1795" i="2"/>
  <c r="N1795" i="2"/>
  <c r="J1796" i="2"/>
  <c r="L1796" i="2"/>
  <c r="N1796" i="2"/>
  <c r="J1797" i="2"/>
  <c r="L1797" i="2"/>
  <c r="N1797" i="2"/>
  <c r="L1798" i="2"/>
  <c r="N1798" i="2"/>
  <c r="L1799" i="2"/>
  <c r="N1799" i="2"/>
  <c r="L1800" i="2"/>
  <c r="N1800" i="2"/>
  <c r="L1801" i="2"/>
  <c r="N1801" i="2"/>
  <c r="L1802" i="2"/>
  <c r="N1802" i="2"/>
  <c r="L1803" i="2"/>
  <c r="N1803" i="2"/>
  <c r="L1804" i="2"/>
  <c r="N1804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L1810" i="2"/>
  <c r="N1810" i="2"/>
  <c r="L1811" i="2"/>
  <c r="N1811" i="2"/>
  <c r="L1812" i="2"/>
  <c r="N1812" i="2"/>
  <c r="L1813" i="2"/>
  <c r="N1813" i="2"/>
  <c r="J1814" i="2"/>
  <c r="L1814" i="2"/>
  <c r="N1814" i="2"/>
  <c r="L1815" i="2"/>
  <c r="N1815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L1822" i="2"/>
  <c r="N1822" i="2"/>
  <c r="L1823" i="2"/>
  <c r="N1823" i="2"/>
  <c r="L1824" i="2"/>
  <c r="N1824" i="2"/>
  <c r="L1825" i="2"/>
  <c r="N1825" i="2"/>
  <c r="L1826" i="2"/>
  <c r="N1826" i="2"/>
  <c r="L1827" i="2"/>
  <c r="N1827" i="2"/>
  <c r="L1828" i="2"/>
  <c r="N1828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L1834" i="2"/>
  <c r="N1834" i="2"/>
  <c r="L1835" i="2"/>
  <c r="N1835" i="2"/>
  <c r="L1836" i="2"/>
  <c r="N1836" i="2"/>
  <c r="L1837" i="2"/>
  <c r="N1837" i="2"/>
  <c r="J1838" i="2"/>
  <c r="L1838" i="2"/>
  <c r="N1838" i="2"/>
  <c r="L1839" i="2"/>
  <c r="N1839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L1846" i="2"/>
  <c r="N1846" i="2"/>
  <c r="L1847" i="2"/>
  <c r="N1847" i="2"/>
  <c r="L1848" i="2"/>
  <c r="N1848" i="2"/>
  <c r="L1849" i="2"/>
  <c r="N1849" i="2"/>
  <c r="L1850" i="2"/>
  <c r="N1850" i="2"/>
  <c r="L1851" i="2"/>
  <c r="N1851" i="2"/>
  <c r="L1852" i="2"/>
  <c r="N1852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L1858" i="2"/>
  <c r="N1858" i="2"/>
  <c r="L1859" i="2"/>
  <c r="N1859" i="2"/>
  <c r="L1860" i="2"/>
  <c r="N1860" i="2"/>
  <c r="L1861" i="2"/>
  <c r="N1861" i="2"/>
  <c r="L1862" i="2"/>
  <c r="N1862" i="2"/>
  <c r="L1863" i="2"/>
  <c r="N1863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L1870" i="2"/>
  <c r="N1870" i="2"/>
  <c r="L1871" i="2"/>
  <c r="N1871" i="2"/>
  <c r="L1872" i="2"/>
  <c r="N1872" i="2"/>
  <c r="L1873" i="2"/>
  <c r="N1873" i="2"/>
  <c r="L1874" i="2"/>
  <c r="N1874" i="2"/>
  <c r="L1875" i="2"/>
  <c r="N1875" i="2"/>
  <c r="L1876" i="2"/>
  <c r="N1876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L1882" i="2"/>
  <c r="N1882" i="2"/>
  <c r="L1883" i="2"/>
  <c r="N1883" i="2"/>
  <c r="L1884" i="2"/>
  <c r="N1884" i="2"/>
  <c r="L1885" i="2"/>
  <c r="N1885" i="2"/>
  <c r="L1886" i="2"/>
  <c r="N1886" i="2"/>
  <c r="L1887" i="2"/>
  <c r="N1887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L1894" i="2"/>
  <c r="N1894" i="2"/>
  <c r="L1895" i="2"/>
  <c r="N1895" i="2"/>
  <c r="L1896" i="2"/>
  <c r="N1896" i="2"/>
  <c r="L1897" i="2"/>
  <c r="N1897" i="2"/>
  <c r="L1898" i="2"/>
  <c r="N1898" i="2"/>
  <c r="J1899" i="2"/>
  <c r="L1899" i="2"/>
  <c r="N1899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L1906" i="2"/>
  <c r="N1906" i="2"/>
  <c r="L1907" i="2"/>
  <c r="N1907" i="2"/>
  <c r="L1908" i="2"/>
  <c r="N1908" i="2"/>
  <c r="L1909" i="2"/>
  <c r="N1909" i="2"/>
  <c r="J1910" i="2"/>
  <c r="L1910" i="2"/>
  <c r="N1910" i="2"/>
  <c r="L1911" i="2"/>
  <c r="N1911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L1918" i="2"/>
  <c r="N1918" i="2"/>
  <c r="L1919" i="2"/>
  <c r="N1919" i="2"/>
  <c r="L1920" i="2"/>
  <c r="N1920" i="2"/>
  <c r="L1921" i="2"/>
  <c r="N1921" i="2"/>
  <c r="J1922" i="2"/>
  <c r="L1922" i="2"/>
  <c r="N1922" i="2"/>
  <c r="L1923" i="2"/>
  <c r="N1923" i="2"/>
  <c r="L1924" i="2"/>
  <c r="N1924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L1930" i="2"/>
  <c r="N1930" i="2"/>
  <c r="L1931" i="2"/>
  <c r="N1931" i="2"/>
  <c r="L1932" i="2"/>
  <c r="N1932" i="2"/>
  <c r="L1933" i="2"/>
  <c r="N1933" i="2"/>
  <c r="J1934" i="2"/>
  <c r="L1934" i="2"/>
  <c r="N1934" i="2"/>
  <c r="L1935" i="2"/>
  <c r="N1935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L1942" i="2"/>
  <c r="N1942" i="2"/>
  <c r="L1943" i="2"/>
  <c r="N1943" i="2"/>
  <c r="L1944" i="2"/>
  <c r="N1944" i="2"/>
  <c r="L1945" i="2"/>
  <c r="N1945" i="2"/>
  <c r="J1946" i="2"/>
  <c r="L1946" i="2"/>
  <c r="N1946" i="2"/>
  <c r="L1947" i="2"/>
  <c r="N1947" i="2"/>
  <c r="L1948" i="2"/>
  <c r="N1948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L1954" i="2"/>
  <c r="N1954" i="2"/>
  <c r="L1955" i="2"/>
  <c r="N1955" i="2"/>
  <c r="L1956" i="2"/>
  <c r="N1956" i="2"/>
  <c r="L1957" i="2"/>
  <c r="N1957" i="2"/>
  <c r="J1958" i="2"/>
  <c r="L1958" i="2"/>
  <c r="N1958" i="2"/>
  <c r="L1959" i="2"/>
  <c r="N1959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L1966" i="2"/>
  <c r="N1966" i="2"/>
  <c r="L1967" i="2"/>
  <c r="N1967" i="2"/>
  <c r="L1968" i="2"/>
  <c r="N1968" i="2"/>
  <c r="L1969" i="2"/>
  <c r="N1969" i="2"/>
  <c r="L1970" i="2"/>
  <c r="N1970" i="2"/>
  <c r="L1971" i="2"/>
  <c r="N1971" i="2"/>
  <c r="L1972" i="2"/>
  <c r="N1972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L1978" i="2"/>
  <c r="N1978" i="2"/>
  <c r="L1979" i="2"/>
  <c r="N1979" i="2"/>
  <c r="L1980" i="2"/>
  <c r="N1980" i="2"/>
  <c r="L1981" i="2"/>
  <c r="N1981" i="2"/>
  <c r="L1982" i="2"/>
  <c r="N1982" i="2"/>
  <c r="L1983" i="2"/>
  <c r="N1983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L1990" i="2"/>
  <c r="N1990" i="2"/>
  <c r="L1991" i="2"/>
  <c r="N1991" i="2"/>
  <c r="L1992" i="2"/>
  <c r="N1992" i="2"/>
  <c r="L1993" i="2"/>
  <c r="N1993" i="2"/>
  <c r="L1994" i="2"/>
  <c r="N1994" i="2"/>
  <c r="L1995" i="2"/>
  <c r="N1995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L2002" i="2"/>
  <c r="N2002" i="2"/>
  <c r="L2003" i="2"/>
  <c r="N2003" i="2"/>
  <c r="L2004" i="2"/>
  <c r="N2004" i="2"/>
  <c r="L2005" i="2"/>
  <c r="N2005" i="2"/>
  <c r="L2006" i="2"/>
  <c r="N2006" i="2"/>
  <c r="L2007" i="2"/>
  <c r="N2007" i="2"/>
  <c r="L2008" i="2"/>
  <c r="N2008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L2014" i="2"/>
  <c r="N2014" i="2"/>
  <c r="L2015" i="2"/>
  <c r="N2015" i="2"/>
  <c r="L2016" i="2"/>
  <c r="N2016" i="2"/>
  <c r="L2017" i="2"/>
  <c r="N2017" i="2"/>
  <c r="L2018" i="2"/>
  <c r="N2018" i="2"/>
  <c r="L2019" i="2"/>
  <c r="N2019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L2026" i="2"/>
  <c r="N2026" i="2"/>
  <c r="L2027" i="2"/>
  <c r="N2027" i="2"/>
  <c r="L2028" i="2"/>
  <c r="N2028" i="2"/>
  <c r="L2029" i="2"/>
  <c r="N2029" i="2"/>
  <c r="L2030" i="2"/>
  <c r="N2030" i="2"/>
  <c r="L2031" i="2"/>
  <c r="N2031" i="2"/>
  <c r="L2032" i="2"/>
  <c r="N2032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L2038" i="2"/>
  <c r="N2038" i="2"/>
  <c r="L2039" i="2"/>
  <c r="N2039" i="2"/>
  <c r="L2040" i="2"/>
  <c r="N2040" i="2"/>
  <c r="L2041" i="2"/>
  <c r="N2041" i="2"/>
  <c r="L2042" i="2"/>
  <c r="N2042" i="2"/>
  <c r="L2043" i="2"/>
  <c r="N2043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L2051" i="2"/>
  <c r="N2051" i="2"/>
  <c r="L2052" i="2"/>
  <c r="N2052" i="2"/>
  <c r="L2053" i="2"/>
  <c r="N2053" i="2"/>
  <c r="L2054" i="2"/>
  <c r="N2054" i="2"/>
  <c r="J2055" i="2"/>
  <c r="L2055" i="2"/>
  <c r="N2055" i="2"/>
  <c r="L2056" i="2"/>
  <c r="N2056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L2062" i="2"/>
  <c r="N2062" i="2"/>
  <c r="L2063" i="2"/>
  <c r="N2063" i="2"/>
  <c r="L2064" i="2"/>
  <c r="N2064" i="2"/>
  <c r="L2065" i="2"/>
  <c r="N2065" i="2"/>
  <c r="L2066" i="2"/>
  <c r="N2066" i="2"/>
  <c r="L2067" i="2"/>
  <c r="N2067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L2074" i="2"/>
  <c r="N2074" i="2"/>
  <c r="L2075" i="2"/>
  <c r="N2075" i="2"/>
  <c r="L2076" i="2"/>
  <c r="N2076" i="2"/>
  <c r="L2077" i="2"/>
  <c r="N2077" i="2"/>
  <c r="L2078" i="2"/>
  <c r="N2078" i="2"/>
  <c r="L2079" i="2"/>
  <c r="N2079" i="2"/>
  <c r="L2080" i="2"/>
  <c r="N2080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L2086" i="2"/>
  <c r="N2086" i="2"/>
  <c r="L2087" i="2"/>
  <c r="N2087" i="2"/>
  <c r="L2088" i="2"/>
  <c r="N2088" i="2"/>
  <c r="L2089" i="2"/>
  <c r="N2089" i="2"/>
  <c r="L2090" i="2"/>
  <c r="N2090" i="2"/>
  <c r="L2091" i="2"/>
  <c r="N2091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L2098" i="2"/>
  <c r="N2098" i="2"/>
  <c r="L2099" i="2"/>
  <c r="N2099" i="2"/>
  <c r="L2100" i="2"/>
  <c r="N2100" i="2"/>
  <c r="L2101" i="2"/>
  <c r="N2101" i="2"/>
  <c r="L2102" i="2"/>
  <c r="N2102" i="2"/>
  <c r="J2103" i="2"/>
  <c r="L2103" i="2"/>
  <c r="N2103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L2110" i="2"/>
  <c r="N2110" i="2"/>
  <c r="L2111" i="2"/>
  <c r="N2111" i="2"/>
  <c r="L2112" i="2"/>
  <c r="N2112" i="2"/>
  <c r="L2113" i="2"/>
  <c r="N2113" i="2"/>
  <c r="L2114" i="2"/>
  <c r="N2114" i="2"/>
  <c r="L2115" i="2"/>
  <c r="N2115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L2122" i="2"/>
  <c r="N2122" i="2"/>
  <c r="L2123" i="2"/>
  <c r="N2123" i="2"/>
  <c r="L2124" i="2"/>
  <c r="N2124" i="2"/>
  <c r="L2125" i="2"/>
  <c r="N2125" i="2"/>
  <c r="J2126" i="2"/>
  <c r="L2126" i="2"/>
  <c r="N2126" i="2"/>
  <c r="L2127" i="2"/>
  <c r="N2127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L2134" i="2"/>
  <c r="N2134" i="2"/>
  <c r="L2135" i="2"/>
  <c r="N2135" i="2"/>
  <c r="L2136" i="2"/>
  <c r="N2136" i="2"/>
  <c r="L2137" i="2"/>
  <c r="N2137" i="2"/>
  <c r="L2138" i="2"/>
  <c r="N2138" i="2"/>
  <c r="L2139" i="2"/>
  <c r="N2139" i="2"/>
  <c r="L2140" i="2"/>
  <c r="N2140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J2141" i="2" l="1"/>
  <c r="J2137" i="2"/>
  <c r="J2135" i="2"/>
  <c r="J2125" i="2"/>
  <c r="J2123" i="2"/>
  <c r="J2116" i="2"/>
  <c r="J2113" i="2"/>
  <c r="J2111" i="2"/>
  <c r="J2101" i="2"/>
  <c r="J2098" i="2"/>
  <c r="J2089" i="2"/>
  <c r="J2086" i="2"/>
  <c r="J2081" i="2"/>
  <c r="J2077" i="2"/>
  <c r="J2074" i="2"/>
  <c r="J2068" i="2"/>
  <c r="J2065" i="2"/>
  <c r="J2062" i="2"/>
  <c r="J2057" i="2"/>
  <c r="J2053" i="2"/>
  <c r="J2051" i="2"/>
  <c r="J2041" i="2"/>
  <c r="J2039" i="2"/>
  <c r="J2033" i="2"/>
  <c r="J2029" i="2"/>
  <c r="J2027" i="2"/>
  <c r="J2017" i="2"/>
  <c r="J2014" i="2"/>
  <c r="J2009" i="2"/>
  <c r="J2005" i="2"/>
  <c r="J2002" i="2"/>
  <c r="J1993" i="2"/>
  <c r="J1991" i="2"/>
  <c r="J1981" i="2"/>
  <c r="J1979" i="2"/>
  <c r="J1973" i="2"/>
  <c r="J1969" i="2"/>
  <c r="J1967" i="2"/>
  <c r="J1960" i="2"/>
  <c r="J1957" i="2"/>
  <c r="J1954" i="2"/>
  <c r="J1949" i="2"/>
  <c r="J1945" i="2"/>
  <c r="J1942" i="2"/>
  <c r="J1933" i="2"/>
  <c r="J1930" i="2"/>
  <c r="J1925" i="2"/>
  <c r="J1921" i="2"/>
  <c r="J1918" i="2"/>
  <c r="J1912" i="2"/>
  <c r="J1909" i="2"/>
  <c r="J1906" i="2"/>
  <c r="J1897" i="2"/>
  <c r="J1895" i="2"/>
  <c r="J1886" i="2"/>
  <c r="J1885" i="2"/>
  <c r="J1883" i="2"/>
  <c r="J1877" i="2"/>
  <c r="J1874" i="2"/>
  <c r="J1873" i="2"/>
  <c r="J1871" i="2"/>
  <c r="J1862" i="2"/>
  <c r="J1861" i="2"/>
  <c r="J1858" i="2"/>
  <c r="J1853" i="2"/>
  <c r="J1851" i="2"/>
  <c r="J1849" i="2"/>
  <c r="J1847" i="2"/>
  <c r="J1837" i="2"/>
  <c r="J1835" i="2"/>
  <c r="J1829" i="2"/>
  <c r="J1826" i="2"/>
  <c r="J1825" i="2"/>
  <c r="J1823" i="2"/>
  <c r="J1813" i="2"/>
  <c r="J1810" i="2"/>
  <c r="J1805" i="2"/>
  <c r="J1802" i="2"/>
  <c r="J1801" i="2"/>
  <c r="J1798" i="2"/>
  <c r="J1790" i="2"/>
  <c r="J1789" i="2"/>
  <c r="J1786" i="2"/>
  <c r="J1778" i="2"/>
  <c r="J1777" i="2"/>
  <c r="J1774" i="2"/>
  <c r="J2090" i="2"/>
  <c r="J2066" i="2"/>
  <c r="J2042" i="2"/>
  <c r="J2018" i="2"/>
  <c r="J2138" i="2"/>
  <c r="J2114" i="2"/>
  <c r="J2102" i="2"/>
  <c r="J2078" i="2"/>
  <c r="J2054" i="2"/>
  <c r="J2030" i="2"/>
  <c r="J2006" i="2"/>
  <c r="J1994" i="2"/>
  <c r="J1982" i="2"/>
  <c r="J1970" i="2"/>
  <c r="J1898" i="2"/>
  <c r="J2003" i="2"/>
  <c r="J2140" i="2"/>
  <c r="J2128" i="2"/>
  <c r="J2104" i="2"/>
  <c r="J2092" i="2"/>
  <c r="J2056" i="2"/>
  <c r="J2020" i="2"/>
  <c r="J1984" i="2"/>
  <c r="J1972" i="2"/>
  <c r="J1924" i="2"/>
  <c r="J1900" i="2"/>
  <c r="J1876" i="2"/>
  <c r="J1864" i="2"/>
  <c r="J1852" i="2"/>
  <c r="J1828" i="2"/>
  <c r="J1907" i="2"/>
  <c r="J1850" i="2"/>
  <c r="J2110" i="2"/>
  <c r="J1803" i="2"/>
  <c r="J2115" i="2"/>
  <c r="J2079" i="2"/>
  <c r="J2067" i="2"/>
  <c r="J2043" i="2"/>
  <c r="J2031" i="2"/>
  <c r="J2007" i="2"/>
  <c r="J1995" i="2"/>
  <c r="J1959" i="2"/>
  <c r="J1947" i="2"/>
  <c r="J1935" i="2"/>
  <c r="J1911" i="2"/>
  <c r="J1816" i="2"/>
  <c r="J1804" i="2"/>
  <c r="J1775" i="2"/>
  <c r="J1776" i="2"/>
  <c r="J2122" i="2"/>
  <c r="J2038" i="2"/>
  <c r="J2063" i="2"/>
  <c r="J1931" i="2"/>
  <c r="J1894" i="2"/>
  <c r="J1966" i="2"/>
  <c r="J2088" i="2"/>
  <c r="J1887" i="2"/>
  <c r="J1780" i="2"/>
  <c r="J1980" i="2"/>
  <c r="J1920" i="2"/>
  <c r="J2136" i="2"/>
  <c r="J2076" i="2"/>
  <c r="J1919" i="2"/>
  <c r="J1932" i="2"/>
  <c r="J2075" i="2"/>
  <c r="J1978" i="2"/>
  <c r="J2026" i="2"/>
  <c r="J2134" i="2"/>
  <c r="J1839" i="2"/>
  <c r="J1791" i="2"/>
  <c r="J2080" i="2"/>
  <c r="J1936" i="2"/>
  <c r="J1992" i="2"/>
  <c r="J1840" i="2"/>
  <c r="J2139" i="2"/>
  <c r="J2091" i="2"/>
  <c r="J2044" i="2"/>
  <c r="J1996" i="2"/>
  <c r="J1983" i="2"/>
  <c r="J1948" i="2"/>
  <c r="J1888" i="2"/>
  <c r="J1875" i="2"/>
  <c r="J1870" i="2"/>
  <c r="J1827" i="2"/>
  <c r="J1822" i="2"/>
  <c r="J1863" i="2"/>
  <c r="J2032" i="2"/>
  <c r="J2019" i="2"/>
  <c r="J1836" i="2"/>
  <c r="J1792" i="2"/>
  <c r="J1779" i="2"/>
  <c r="J1923" i="2"/>
  <c r="J1815" i="2"/>
  <c r="J1788" i="2"/>
  <c r="J2127" i="2"/>
  <c r="J1971" i="2"/>
  <c r="J1848" i="2"/>
  <c r="J2064" i="2"/>
  <c r="J2008" i="2"/>
  <c r="J1882" i="2"/>
  <c r="J1834" i="2"/>
  <c r="J1990" i="2"/>
  <c r="J1859" i="2"/>
  <c r="J1846" i="2"/>
  <c r="J2100" i="2"/>
  <c r="J2087" i="2"/>
  <c r="J2112" i="2"/>
  <c r="J2040" i="2"/>
  <c r="J1812" i="2"/>
  <c r="J2052" i="2"/>
  <c r="J1968" i="2"/>
  <c r="J1896" i="2"/>
  <c r="J1944" i="2"/>
  <c r="J1800" i="2"/>
  <c r="J1787" i="2"/>
  <c r="J2015" i="2"/>
  <c r="J1956" i="2"/>
  <c r="J1943" i="2"/>
  <c r="J1799" i="2"/>
  <c r="J2124" i="2"/>
  <c r="J1908" i="2"/>
  <c r="J1824" i="2"/>
  <c r="J1955" i="2"/>
  <c r="J2099" i="2"/>
  <c r="J1811" i="2"/>
  <c r="J2004" i="2"/>
  <c r="J1860" i="2"/>
  <c r="J2016" i="2"/>
  <c r="J1872" i="2"/>
  <c r="J2028" i="2"/>
  <c r="J1884" i="2"/>
  <c r="BB4104" i="1"/>
  <c r="BC4104" i="1" s="1"/>
  <c r="BB4099" i="1"/>
  <c r="BC4099" i="1" s="1"/>
  <c r="BB4100" i="1"/>
  <c r="BC4100" i="1" s="1"/>
  <c r="BB4095" i="1"/>
  <c r="BC4095" i="1" s="1"/>
  <c r="BB4101" i="1"/>
  <c r="BC4101" i="1" s="1"/>
  <c r="BA4100" i="1"/>
  <c r="BA4099" i="1"/>
  <c r="BB4093" i="1"/>
  <c r="BC4093" i="1" s="1"/>
  <c r="I277" i="6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3" i="2"/>
  <c r="L84" i="2"/>
  <c r="L85" i="2"/>
  <c r="L86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6" i="2"/>
  <c r="L187" i="2"/>
  <c r="L189" i="2"/>
  <c r="L190" i="2"/>
  <c r="L193" i="2"/>
  <c r="L195" i="2"/>
  <c r="L197" i="2"/>
  <c r="L199" i="2"/>
  <c r="L201" i="2"/>
  <c r="L202" i="2"/>
  <c r="L204" i="2"/>
  <c r="L205" i="2"/>
  <c r="L207" i="2"/>
  <c r="L208" i="2"/>
  <c r="L210" i="2"/>
  <c r="L211" i="2"/>
  <c r="L212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4" i="2"/>
  <c r="L296" i="2"/>
  <c r="L298" i="2"/>
  <c r="L300" i="2"/>
  <c r="L303" i="2"/>
  <c r="L304" i="2"/>
  <c r="L305" i="2"/>
  <c r="L306" i="2"/>
  <c r="L308" i="2"/>
  <c r="L309" i="2"/>
  <c r="L311" i="2"/>
  <c r="L312" i="2"/>
  <c r="L315" i="2"/>
  <c r="L316" i="2"/>
  <c r="L317" i="2"/>
  <c r="L318" i="2"/>
  <c r="L319" i="2"/>
  <c r="L321" i="2"/>
  <c r="L322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9" i="2"/>
  <c r="L561" i="2"/>
  <c r="L563" i="2"/>
  <c r="L565" i="2"/>
  <c r="L567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5" i="2"/>
  <c r="L646" i="2"/>
  <c r="L648" i="2"/>
  <c r="L650" i="2"/>
  <c r="L653" i="2"/>
  <c r="L654" i="2"/>
  <c r="L655" i="2"/>
  <c r="L657" i="2"/>
  <c r="L658" i="2"/>
  <c r="L659" i="2"/>
  <c r="L660" i="2"/>
  <c r="L661" i="2"/>
  <c r="L662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3" i="2"/>
  <c r="L875" i="2"/>
  <c r="L877" i="2"/>
  <c r="L879" i="2"/>
  <c r="L880" i="2"/>
  <c r="L881" i="2"/>
  <c r="L882" i="2"/>
  <c r="L884" i="2"/>
  <c r="L885" i="2"/>
  <c r="L887" i="2"/>
  <c r="L888" i="2"/>
  <c r="L889" i="2"/>
  <c r="L890" i="2"/>
  <c r="L892" i="2"/>
  <c r="L894" i="2"/>
  <c r="L895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4" i="2"/>
  <c r="L1116" i="2"/>
  <c r="L1118" i="2"/>
  <c r="L1120" i="2"/>
  <c r="L1122" i="2"/>
  <c r="L1125" i="2"/>
  <c r="L1126" i="2"/>
  <c r="L1127" i="2"/>
  <c r="L1128" i="2"/>
  <c r="L1129" i="2"/>
  <c r="L1130" i="2"/>
  <c r="L1131" i="2"/>
  <c r="L1132" i="2"/>
  <c r="L1133" i="2"/>
  <c r="L1134" i="2"/>
  <c r="L1136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1" i="2"/>
  <c r="L1353" i="2"/>
  <c r="L1356" i="2"/>
  <c r="L1358" i="2"/>
  <c r="L1359" i="2"/>
  <c r="L1361" i="2"/>
  <c r="L1363" i="2"/>
  <c r="L1366" i="2"/>
  <c r="L1368" i="2"/>
  <c r="L1370" i="2"/>
  <c r="L1371" i="2"/>
  <c r="L1374" i="2"/>
  <c r="L1375" i="2"/>
  <c r="L1377" i="2"/>
  <c r="L1379" i="2"/>
  <c r="L1380" i="2"/>
  <c r="L1381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L185" i="2" s="1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L301" i="2" s="1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L651" i="2" s="1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L878" i="2" s="1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L1123" i="2" s="1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L1376" i="2" s="1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L79" i="2" s="1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261" i="1" l="1"/>
  <c r="AO1254" i="1"/>
  <c r="AN1254" i="1" s="1"/>
  <c r="AO1250" i="1"/>
  <c r="AN1250" i="1" s="1"/>
  <c r="J1500" i="2"/>
  <c r="AO1230" i="1"/>
  <c r="AN1230" i="1" s="1"/>
  <c r="AO1226" i="1"/>
  <c r="AN1226" i="1" s="1"/>
  <c r="AO1222" i="1"/>
  <c r="AN1222" i="1" s="1"/>
  <c r="AO1210" i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AX3583" i="1"/>
  <c r="BC3583" i="1"/>
  <c r="AX3582" i="1"/>
  <c r="AX3579" i="1"/>
  <c r="BC3579" i="1"/>
  <c r="AX3578" i="1"/>
  <c r="AX3575" i="1"/>
  <c r="AX3574" i="1"/>
  <c r="BC3574" i="1"/>
  <c r="AX3571" i="1"/>
  <c r="BC3571" i="1"/>
  <c r="AX3570" i="1"/>
  <c r="AX3567" i="1"/>
  <c r="BC3567" i="1"/>
  <c r="AX3566" i="1"/>
  <c r="BC3566" i="1"/>
  <c r="AX3563" i="1"/>
  <c r="AX3562" i="1"/>
  <c r="BC3562" i="1"/>
  <c r="AX3559" i="1"/>
  <c r="BC3559" i="1"/>
  <c r="AX3558" i="1"/>
  <c r="BC3558" i="1"/>
  <c r="AX3555" i="1"/>
  <c r="BC3555" i="1"/>
  <c r="AX3554" i="1"/>
  <c r="AX3551" i="1"/>
  <c r="BC3551" i="1"/>
  <c r="AX3550" i="1"/>
  <c r="AX3547" i="1"/>
  <c r="AX3546" i="1"/>
  <c r="AX3543" i="1"/>
  <c r="AX3542" i="1"/>
  <c r="BC3542" i="1"/>
  <c r="AX3539" i="1"/>
  <c r="AX3538" i="1"/>
  <c r="BC3538" i="1"/>
  <c r="AX3535" i="1"/>
  <c r="BC3535" i="1"/>
  <c r="AX3534" i="1"/>
  <c r="BC3534" i="1"/>
  <c r="AX3531" i="1"/>
  <c r="AX3530" i="1"/>
  <c r="AX3527" i="1"/>
  <c r="BC3527" i="1"/>
  <c r="AX3526" i="1"/>
  <c r="BC3526" i="1"/>
  <c r="AX3523" i="1"/>
  <c r="BC3523" i="1"/>
  <c r="AX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AX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AX3584" i="1"/>
  <c r="BC3584" i="1"/>
  <c r="AX3581" i="1"/>
  <c r="BC3581" i="1"/>
  <c r="AX3580" i="1"/>
  <c r="AX3577" i="1"/>
  <c r="BC3577" i="1"/>
  <c r="AX3576" i="1"/>
  <c r="AX3573" i="1"/>
  <c r="AX3572" i="1"/>
  <c r="BC3572" i="1"/>
  <c r="AX3569" i="1"/>
  <c r="BC3569" i="1"/>
  <c r="AX3568" i="1"/>
  <c r="BC3568" i="1"/>
  <c r="AX3565" i="1"/>
  <c r="AX3564" i="1"/>
  <c r="BC3564" i="1"/>
  <c r="AX3561" i="1"/>
  <c r="BC3561" i="1"/>
  <c r="AX3560" i="1"/>
  <c r="AX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AX3536" i="1"/>
  <c r="BC3536" i="1"/>
  <c r="AX3533" i="1"/>
  <c r="BC3533" i="1"/>
  <c r="AX3532" i="1"/>
  <c r="BC3532" i="1"/>
  <c r="AX3529" i="1"/>
  <c r="BC3529" i="1"/>
  <c r="AX3528" i="1"/>
  <c r="AX3525" i="1"/>
  <c r="AX3524" i="1"/>
  <c r="AX3521" i="1"/>
  <c r="BC3521" i="1"/>
  <c r="AX3520" i="1"/>
  <c r="AX3517" i="1"/>
  <c r="AX3516" i="1"/>
  <c r="AX3513" i="1"/>
  <c r="AX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C7" i="5" l="1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761" i="2" l="1"/>
  <c r="L1734" i="2"/>
  <c r="L1640" i="2"/>
  <c r="L1636" i="2"/>
  <c r="L1564" i="2"/>
  <c r="L1737" i="2"/>
  <c r="L1638" i="2"/>
  <c r="L1566" i="2"/>
  <c r="L1562" i="2"/>
  <c r="L1382" i="2"/>
  <c r="L1350" i="2"/>
  <c r="L568" i="2"/>
  <c r="L564" i="2"/>
  <c r="L323" i="2"/>
  <c r="L1378" i="2"/>
  <c r="L896" i="2"/>
  <c r="L566" i="2"/>
  <c r="L1632" i="2"/>
  <c r="L1560" i="2"/>
  <c r="L1558" i="2"/>
  <c r="L1732" i="2"/>
  <c r="L1731" i="2"/>
  <c r="L1634" i="2"/>
  <c r="L1628" i="2"/>
  <c r="L1556" i="2"/>
  <c r="L1373" i="2"/>
  <c r="L893" i="2"/>
  <c r="L293" i="2"/>
  <c r="L299" i="2"/>
  <c r="L891" i="2"/>
  <c r="L874" i="2"/>
  <c r="L562" i="2"/>
  <c r="L872" i="2"/>
  <c r="L560" i="2"/>
  <c r="L320" i="2"/>
  <c r="L558" i="2"/>
  <c r="L1369" i="2"/>
  <c r="L1367" i="2"/>
  <c r="L314" i="2"/>
  <c r="L1372" i="2"/>
  <c r="L556" i="2"/>
  <c r="L554" i="2"/>
  <c r="L886" i="2"/>
  <c r="L1729" i="2"/>
  <c r="L1629" i="2"/>
  <c r="L1626" i="2"/>
  <c r="L1552" i="2"/>
  <c r="L1725" i="2"/>
  <c r="L1726" i="2"/>
  <c r="L1554" i="2"/>
  <c r="L313" i="2"/>
  <c r="L1527" i="2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L1695" i="2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L1720" i="2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L1718" i="2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L1699" i="2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L1703" i="2" s="1"/>
  <c r="AY4040" i="1"/>
  <c r="AZ4040" i="1" s="1"/>
  <c r="BC4040" i="1" s="1"/>
  <c r="L1710" i="2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L1697" i="2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L1708" i="2" s="1"/>
  <c r="AY4052" i="1"/>
  <c r="AZ4052" i="1" s="1"/>
  <c r="BC4052" i="1" s="1"/>
  <c r="L1714" i="2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L1701" i="2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BC3575" i="1" s="1"/>
  <c r="AY3567" i="1"/>
  <c r="AZ3567" i="1" s="1"/>
  <c r="AY3559" i="1"/>
  <c r="AZ3559" i="1" s="1"/>
  <c r="AY3551" i="1"/>
  <c r="AZ3551" i="1" s="1"/>
  <c r="AY3543" i="1"/>
  <c r="AZ3543" i="1" s="1"/>
  <c r="BC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BC3582" i="1" s="1"/>
  <c r="AY3574" i="1"/>
  <c r="AZ3574" i="1" s="1"/>
  <c r="AY3566" i="1"/>
  <c r="AZ3566" i="1" s="1"/>
  <c r="AY3558" i="1"/>
  <c r="AZ3558" i="1" s="1"/>
  <c r="AY3550" i="1"/>
  <c r="AZ3550" i="1" s="1"/>
  <c r="BC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BC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BC3563" i="1" s="1"/>
  <c r="AY3555" i="1"/>
  <c r="AZ3555" i="1" s="1"/>
  <c r="AY3547" i="1"/>
  <c r="AZ3547" i="1" s="1"/>
  <c r="BC3547" i="1" s="1"/>
  <c r="AY3539" i="1"/>
  <c r="AZ3539" i="1" s="1"/>
  <c r="BC3539" i="1" s="1"/>
  <c r="AY3531" i="1"/>
  <c r="AZ3531" i="1" s="1"/>
  <c r="BC3531" i="1" s="1"/>
  <c r="AY3523" i="1"/>
  <c r="AZ3523" i="1" s="1"/>
  <c r="AY3515" i="1"/>
  <c r="AZ3515" i="1" s="1"/>
  <c r="AY3507" i="1"/>
  <c r="AZ3507" i="1" s="1"/>
  <c r="BC3507" i="1" s="1"/>
  <c r="L1742" i="2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BC3586" i="1" s="1"/>
  <c r="AY3578" i="1"/>
  <c r="AZ3578" i="1" s="1"/>
  <c r="BC3578" i="1" s="1"/>
  <c r="AY3570" i="1"/>
  <c r="AZ3570" i="1" s="1"/>
  <c r="BC3570" i="1" s="1"/>
  <c r="L1793" i="2" s="1"/>
  <c r="AY3562" i="1"/>
  <c r="AZ3562" i="1" s="1"/>
  <c r="AY3554" i="1"/>
  <c r="AZ3554" i="1" s="1"/>
  <c r="BC3554" i="1" s="1"/>
  <c r="AY3546" i="1"/>
  <c r="AZ3546" i="1" s="1"/>
  <c r="BC3546" i="1" s="1"/>
  <c r="AY3538" i="1"/>
  <c r="AZ3538" i="1" s="1"/>
  <c r="AY3530" i="1"/>
  <c r="AZ3530" i="1" s="1"/>
  <c r="BC3530" i="1" s="1"/>
  <c r="AY3522" i="1"/>
  <c r="AZ3522" i="1" s="1"/>
  <c r="BC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BC3512" i="1" s="1"/>
  <c r="AY3520" i="1"/>
  <c r="AZ3520" i="1" s="1"/>
  <c r="BC3520" i="1" s="1"/>
  <c r="AY3528" i="1"/>
  <c r="AZ3528" i="1" s="1"/>
  <c r="BC3528" i="1" s="1"/>
  <c r="AY3536" i="1"/>
  <c r="AZ3536" i="1" s="1"/>
  <c r="AY3544" i="1"/>
  <c r="AZ3544" i="1" s="1"/>
  <c r="AY3552" i="1"/>
  <c r="AZ3552" i="1" s="1"/>
  <c r="AY3560" i="1"/>
  <c r="AZ3560" i="1" s="1"/>
  <c r="BC3560" i="1" s="1"/>
  <c r="AY3568" i="1"/>
  <c r="AZ3568" i="1" s="1"/>
  <c r="AY3576" i="1"/>
  <c r="AZ3576" i="1" s="1"/>
  <c r="BC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BC3513" i="1" s="1"/>
  <c r="AY3521" i="1"/>
  <c r="AZ3521" i="1" s="1"/>
  <c r="AY3529" i="1"/>
  <c r="AZ3529" i="1" s="1"/>
  <c r="AY3537" i="1"/>
  <c r="AZ3537" i="1" s="1"/>
  <c r="BC3537" i="1" s="1"/>
  <c r="L1776" i="2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BC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L1508" i="2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BC3516" i="1" s="1"/>
  <c r="AY3524" i="1"/>
  <c r="AZ3524" i="1" s="1"/>
  <c r="BC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BC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BC3517" i="1" s="1"/>
  <c r="AY3525" i="1"/>
  <c r="AZ3525" i="1" s="1"/>
  <c r="BC3525" i="1" s="1"/>
  <c r="AY3533" i="1"/>
  <c r="AZ3533" i="1" s="1"/>
  <c r="AY3541" i="1"/>
  <c r="AZ3541" i="1" s="1"/>
  <c r="AY3549" i="1"/>
  <c r="AZ3549" i="1" s="1"/>
  <c r="AY3557" i="1"/>
  <c r="AZ3557" i="1" s="1"/>
  <c r="BC3557" i="1" s="1"/>
  <c r="AY3565" i="1"/>
  <c r="AZ3565" i="1" s="1"/>
  <c r="BC3565" i="1" s="1"/>
  <c r="AY3573" i="1"/>
  <c r="AZ3573" i="1" s="1"/>
  <c r="BC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745" i="2" l="1"/>
  <c r="L1716" i="2"/>
  <c r="L1705" i="2"/>
  <c r="L1712" i="2"/>
  <c r="L1538" i="2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L1137" i="2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L649" i="2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L641" i="2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L203" i="2" s="1"/>
  <c r="AZ1356" i="1"/>
  <c r="BB1356" i="1"/>
  <c r="AZ1317" i="1"/>
  <c r="BB1317" i="1"/>
  <c r="BC1317" i="1" s="1"/>
  <c r="AZ1221" i="1"/>
  <c r="BB1221" i="1"/>
  <c r="AZ1290" i="1"/>
  <c r="BB1290" i="1"/>
  <c r="BC1290" i="1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03" i="2" l="1"/>
  <c r="BC2969" i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BC1310" i="1"/>
  <c r="BC1375" i="1"/>
  <c r="BC1293" i="1"/>
  <c r="L206" i="2" s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L663" i="2" s="1"/>
  <c r="BC1880" i="1"/>
  <c r="BC1814" i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L1111" i="2" s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L1115" i="2" s="1"/>
  <c r="BC2840" i="1"/>
  <c r="BC2456" i="1"/>
  <c r="L1104" i="2" s="1"/>
  <c r="BC2934" i="1"/>
  <c r="BC2681" i="1"/>
  <c r="BC2905" i="1"/>
  <c r="BC2730" i="1"/>
  <c r="BC2922" i="1"/>
  <c r="BC2477" i="1"/>
  <c r="L1113" i="2" s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BC932" i="1"/>
  <c r="BC352" i="1"/>
  <c r="BC548" i="1"/>
  <c r="BC771" i="1"/>
  <c r="BC722" i="1"/>
  <c r="BC1005" i="1"/>
  <c r="BC333" i="1"/>
  <c r="BC461" i="1"/>
  <c r="BC824" i="1"/>
  <c r="BC567" i="1"/>
  <c r="BC873" i="1"/>
  <c r="BC617" i="1"/>
  <c r="L87" i="2" s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L200" i="2" s="1"/>
  <c r="BC1341" i="1"/>
  <c r="BC1335" i="1"/>
  <c r="BC1320" i="1"/>
  <c r="BC1185" i="1"/>
  <c r="L141" i="2" s="1"/>
  <c r="BC1338" i="1"/>
  <c r="BC1323" i="1"/>
  <c r="BC1182" i="1"/>
  <c r="L139" i="2" s="1"/>
  <c r="BC1305" i="1"/>
  <c r="L213" i="2" s="1"/>
  <c r="BC1298" i="1"/>
  <c r="L209" i="2" s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BC1761" i="1"/>
  <c r="L626" i="2" s="1"/>
  <c r="BC2049" i="1"/>
  <c r="BC2100" i="1"/>
  <c r="BC1983" i="1"/>
  <c r="BC2096" i="1"/>
  <c r="BC2110" i="1"/>
  <c r="BC1828" i="1"/>
  <c r="BC1805" i="1"/>
  <c r="L647" i="2" s="1"/>
  <c r="BC1884" i="1"/>
  <c r="BC1797" i="1"/>
  <c r="L643" i="2" s="1"/>
  <c r="BC1852" i="1"/>
  <c r="BC1971" i="1"/>
  <c r="BC1747" i="1"/>
  <c r="L620" i="2" s="1"/>
  <c r="BC1784" i="1"/>
  <c r="L637" i="2" s="1"/>
  <c r="BC2070" i="1"/>
  <c r="BC1940" i="1"/>
  <c r="BC1834" i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L1121" i="2" s="1"/>
  <c r="BC2917" i="1"/>
  <c r="BC2653" i="1"/>
  <c r="BC3015" i="1"/>
  <c r="BC2503" i="1"/>
  <c r="BC2724" i="1"/>
  <c r="BC2819" i="1"/>
  <c r="BC2824" i="1"/>
  <c r="BC2534" i="1"/>
  <c r="L1135" i="2" s="1"/>
  <c r="BC2409" i="1"/>
  <c r="L1089" i="2" s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36" i="2" l="1"/>
  <c r="L81" i="2"/>
  <c r="L656" i="2"/>
  <c r="L45" i="2"/>
  <c r="L1450" i="2"/>
  <c r="L1091" i="2"/>
  <c r="L41" i="2"/>
  <c r="L19" i="2"/>
  <c r="L59" i="2"/>
  <c r="L49" i="2"/>
  <c r="BC445" i="1"/>
  <c r="BC463" i="1"/>
  <c r="L73" i="2" s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L635" i="2" s="1"/>
  <c r="BC500" i="1"/>
  <c r="L77" i="2" s="1"/>
  <c r="L75" i="2" l="1"/>
  <c r="L71" i="2"/>
  <c r="L65" i="2"/>
  <c r="K2" i="2" s="1"/>
  <c r="D7" i="5" s="1"/>
  <c r="E7" i="5" s="1"/>
</calcChain>
</file>

<file path=xl/sharedStrings.xml><?xml version="1.0" encoding="utf-8"?>
<sst xmlns="http://schemas.openxmlformats.org/spreadsheetml/2006/main" count="30540" uniqueCount="295">
  <si>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</si>
  <si>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</si>
  <si>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</si>
  <si>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</si>
  <si>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</si>
  <si>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</si>
  <si>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</si>
  <si>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</si>
  <si>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</si>
  <si>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</si>
  <si>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</si>
  <si>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</si>
  <si>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</si>
  <si>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</si>
  <si>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</si>
  <si>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</si>
  <si>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</si>
  <si>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</si>
  <si>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</si>
  <si>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</si>
  <si>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</si>
  <si>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</si>
  <si>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</si>
  <si>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</si>
  <si>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</si>
  <si>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</si>
  <si>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</si>
  <si>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</si>
  <si>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</si>
  <si>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</si>
  <si>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</si>
  <si>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</si>
  <si>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</si>
  <si>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</si>
  <si>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</si>
  <si>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</si>
  <si>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</si>
  <si>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</si>
  <si>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</si>
  <si>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</si>
  <si>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</si>
  <si>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</si>
  <si>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</si>
  <si>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</si>
  <si>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</si>
  <si>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</si>
  <si>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</si>
  <si>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</si>
  <si>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</si>
  <si>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</si>
  <si>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</si>
  <si>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</si>
  <si>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</si>
  <si>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</si>
  <si>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</si>
  <si>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</si>
  <si>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</si>
  <si>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</si>
  <si>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</si>
  <si>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</si>
  <si>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</si>
  <si>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</si>
  <si>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</si>
  <si>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</si>
  <si>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</si>
  <si>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</si>
  <si>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</si>
  <si>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</si>
  <si>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</si>
  <si>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</si>
  <si>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</si>
  <si>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</si>
  <si>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</si>
  <si>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</si>
  <si>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</si>
  <si>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</si>
  <si>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</si>
  <si>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</si>
  <si>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</si>
  <si>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</si>
  <si>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</si>
  <si>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</si>
  <si>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</si>
  <si>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</si>
  <si>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</si>
  <si>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</si>
  <si>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</si>
  <si>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</si>
  <si>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</si>
  <si>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</si>
  <si>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</si>
  <si>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</si>
  <si>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</si>
  <si>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</si>
  <si>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</si>
  <si>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</si>
  <si>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</si>
  <si>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</si>
  <si>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</si>
  <si>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</si>
  <si>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</si>
  <si>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</si>
  <si>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</si>
  <si>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</si>
  <si>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</si>
  <si>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</si>
  <si>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</si>
  <si>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</si>
  <si>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</si>
  <si>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</si>
  <si>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</si>
  <si>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</si>
  <si>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</si>
  <si>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</si>
  <si>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</si>
  <si>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</si>
  <si>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</si>
  <si>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</si>
  <si>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</si>
  <si>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</si>
  <si>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</si>
  <si>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</si>
  <si>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</si>
  <si>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</si>
  <si>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</si>
  <si>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</si>
  <si>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</si>
  <si>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</si>
  <si>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</si>
  <si>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</si>
  <si>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</si>
  <si>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</si>
  <si>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</si>
  <si>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</si>
  <si>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</si>
  <si>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</si>
  <si>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</si>
  <si>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</si>
  <si>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</si>
  <si>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</si>
  <si>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</si>
  <si>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</si>
  <si>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</si>
  <si>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</si>
  <si>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</si>
  <si>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</si>
  <si>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</si>
  <si>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</si>
  <si>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</si>
  <si>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</si>
  <si>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</si>
  <si>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</si>
  <si>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</si>
  <si>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</si>
  <si>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</si>
  <si>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</si>
  <si>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</si>
  <si>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</si>
  <si>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</si>
  <si>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</si>
  <si>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</si>
  <si>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</si>
  <si>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</si>
  <si>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</si>
  <si>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</si>
  <si>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</si>
  <si>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</si>
  <si>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</si>
  <si>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</si>
  <si>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</si>
  <si>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</si>
  <si>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</si>
  <si>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</si>
  <si>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</si>
  <si>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</si>
  <si>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</si>
  <si>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</si>
  <si>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</si>
  <si>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</si>
  <si>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</si>
  <si>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</si>
  <si>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</si>
  <si>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</si>
  <si>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</si>
  <si>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</si>
  <si>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</si>
  <si>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</si>
  <si>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</si>
  <si>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</si>
  <si>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</si>
  <si>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</si>
  <si>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</si>
  <si>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</si>
  <si>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</si>
  <si>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</si>
  <si>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</si>
  <si>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</si>
  <si>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</si>
  <si>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</si>
  <si>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</si>
  <si>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</si>
  <si>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</si>
  <si>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</si>
  <si>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</si>
  <si>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</si>
  <si>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</si>
  <si>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</si>
  <si>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</si>
  <si>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</si>
  <si>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</si>
  <si>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</si>
  <si>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</si>
  <si>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</si>
  <si>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</si>
  <si>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</si>
  <si>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</si>
  <si>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</si>
  <si>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</si>
  <si>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</si>
  <si>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</si>
  <si>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</si>
  <si>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</si>
  <si>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</si>
  <si>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</si>
  <si>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</si>
  <si>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</si>
  <si>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</si>
  <si>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</si>
  <si>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</si>
  <si>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</si>
  <si>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</si>
  <si>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</si>
  <si>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</si>
  <si>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</si>
  <si>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</si>
  <si>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</si>
  <si>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</si>
  <si>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</si>
  <si>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</si>
  <si>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</si>
  <si>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</si>
  <si>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</si>
  <si>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</si>
  <si>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</si>
  <si>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</si>
  <si>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</si>
  <si>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</si>
  <si>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</si>
  <si>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</si>
  <si>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</si>
  <si>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</si>
  <si>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</si>
  <si>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</si>
  <si>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</si>
  <si>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</si>
  <si>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</si>
  <si>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</si>
  <si>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</si>
  <si>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</si>
  <si>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</si>
  <si>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</si>
  <si>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</si>
  <si>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</si>
  <si>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</si>
  <si>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</si>
  <si>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</si>
  <si>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</si>
  <si>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</si>
  <si>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</si>
  <si>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</si>
  <si>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</si>
  <si>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</si>
  <si>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</si>
  <si>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</si>
  <si>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</si>
  <si>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</si>
  <si>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</si>
  <si>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</si>
  <si>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</si>
  <si>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</si>
  <si>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</si>
  <si>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</si>
  <si>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</si>
  <si>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</si>
  <si>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</si>
  <si>
    <t>Q920136</t>
  </si>
  <si>
    <t>2022/7</t>
  </si>
  <si>
    <t>2022/8</t>
  </si>
  <si>
    <t>2022/9</t>
  </si>
  <si>
    <t>R030440</t>
  </si>
  <si>
    <t>2022/10</t>
  </si>
  <si>
    <t>R152508</t>
  </si>
  <si>
    <t>2022/11</t>
  </si>
  <si>
    <t>R196813</t>
  </si>
  <si>
    <t>2022/12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</si>
</sst>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/>
    <xf numFmtId="168" fontId="6" fillId="0" borderId="7" xfId="1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16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164" fontId="16" fillId="17" borderId="2" xfId="0" applyNumberFormat="1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8" fillId="17" borderId="2" xfId="0" applyFont="1" applyFill="1" applyBorder="1" applyAlignment="1" applyProtection="1">
      <alignment vertical="top"/>
      <protection locked="0"/>
    </xf>
    <xf numFmtId="164" fontId="12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0" fontId="0" fillId="0" borderId="0" xfId="0" applyNumberFormat="1" applyAlignment="1" applyProtection="1">
      <protection locked="0"/>
    </xf>
    <xf numFmtId="8" fontId="16" fillId="17" borderId="2" xfId="0" applyNumberFormat="1" applyFont="1" applyFill="1" applyBorder="1" applyAlignment="1" applyProtection="1">
      <alignment horizontal="right" vertical="top"/>
      <protection locked="0"/>
    </xf>
    <xf numFmtId="164" fontId="16" fillId="17" borderId="2" xfId="0" applyNumberFormat="1" applyFont="1" applyFill="1" applyBorder="1" applyAlignment="1" applyProtection="1">
      <alignment horizontal="right" vertical="top"/>
      <protection locked="0"/>
    </xf>
    <xf numFmtId="10" fontId="0" fillId="0" borderId="0" xfId="0" applyNumberFormat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12" fillId="21" borderId="2" xfId="0" applyFont="1" applyFill="1" applyBorder="1" applyAlignment="1">
      <alignment horizontal="right" vertical="top" wrapText="1"/>
    </xf>
    <xf numFmtId="4" fontId="16" fillId="21" borderId="2" xfId="0" applyNumberFormat="1" applyFont="1" applyFill="1" applyBorder="1" applyAlignment="1">
      <alignment horizontal="right" vertical="top" wrapText="1"/>
    </xf>
    <xf numFmtId="0" fontId="16" fillId="21" borderId="2" xfId="0" applyFont="1" applyFill="1" applyBorder="1" applyAlignment="1">
      <alignment horizontal="right" vertical="top" wrapText="1"/>
    </xf>
    <xf numFmtId="14" fontId="16" fillId="21" borderId="2" xfId="0" applyNumberFormat="1" applyFont="1" applyFill="1" applyBorder="1" applyAlignment="1">
      <alignment horizontal="center" vertical="top" wrapText="1"/>
    </xf>
    <xf numFmtId="8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6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21" borderId="12" xfId="0" applyFont="1" applyFill="1" applyBorder="1" applyAlignment="1">
      <alignment horizontal="center" vertical="center" wrapText="1"/>
    </xf>
    <xf numFmtId="4" fontId="12" fillId="21" borderId="1" xfId="0" applyNumberFormat="1" applyFont="1" applyFill="1" applyBorder="1" applyAlignment="1">
      <alignment horizontal="right" vertical="center" wrapText="1"/>
    </xf>
    <xf numFmtId="4" fontId="12" fillId="21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2" xfId="0" applyFont="1" applyFill="1" applyBorder="1" applyAlignment="1">
      <alignment horizontal="center" vertical="center" wrapText="1"/>
    </xf>
    <xf numFmtId="4" fontId="16" fillId="21" borderId="1" xfId="0" applyNumberFormat="1" applyFont="1" applyFill="1" applyBorder="1" applyAlignment="1">
      <alignment horizontal="right" vertical="center" wrapText="1"/>
    </xf>
    <xf numFmtId="4" fontId="16" fillId="21" borderId="1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 applyProtection="1">
      <alignment horizontal="center" vertical="center" wrapText="1"/>
    </xf>
    <xf numFmtId="0" fontId="12" fillId="21" borderId="12" xfId="0" applyFont="1" applyFill="1" applyBorder="1" applyAlignment="1" applyProtection="1">
      <alignment horizontal="center" vertical="center" wrapText="1"/>
    </xf>
    <xf numFmtId="164" fontId="12" fillId="17" borderId="1" xfId="0" applyNumberFormat="1" applyFont="1" applyFill="1" applyBorder="1" applyAlignment="1">
      <alignment horizontal="right" vertical="center" wrapText="1"/>
    </xf>
    <xf numFmtId="164" fontId="12" fillId="17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C35" sqref="C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22" t="s">
        <v>31</v>
      </c>
      <c r="C2" s="224" t="s">
        <v>60</v>
      </c>
      <c r="D2" s="224" t="s">
        <v>61</v>
      </c>
      <c r="E2" s="222" t="s">
        <v>39</v>
      </c>
      <c r="F2" s="222" t="s">
        <v>58</v>
      </c>
      <c r="G2" s="222" t="s">
        <v>62</v>
      </c>
      <c r="H2" s="226" t="s">
        <v>34</v>
      </c>
      <c r="I2" s="220" t="s">
        <v>32</v>
      </c>
      <c r="J2" s="228" t="s">
        <v>59</v>
      </c>
      <c r="L2" s="216" t="s">
        <v>40</v>
      </c>
      <c r="M2" s="218">
        <v>0.12</v>
      </c>
      <c r="N2" s="9" t="s">
        <v>43</v>
      </c>
    </row>
    <row r="3" spans="2:19" ht="15.75" thickBot="1">
      <c r="B3" s="223"/>
      <c r="C3" s="225"/>
      <c r="D3" s="225"/>
      <c r="E3" s="223"/>
      <c r="F3" s="223"/>
      <c r="G3" s="223"/>
      <c r="H3" s="227"/>
      <c r="I3" s="221"/>
      <c r="J3" s="229"/>
      <c r="L3" s="217"/>
      <c r="M3" s="219"/>
      <c r="N3" s="10">
        <f>AVERAGEIF(O:O,P1,O:O)</f>
        <v>0.12816672315848751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>
        <v>44856</v>
      </c>
      <c r="F25" s="5"/>
      <c r="G25" s="7">
        <v>206755.16</v>
      </c>
      <c r="H25" s="31">
        <f t="shared" si="2"/>
        <v>44835</v>
      </c>
      <c r="I25" s="39">
        <f t="shared" si="3"/>
        <v>0</v>
      </c>
      <c r="J25" s="40">
        <f t="shared" si="4"/>
        <v>0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>
        <v>44856</v>
      </c>
      <c r="F26" s="5"/>
      <c r="G26" s="7">
        <v>277830.19</v>
      </c>
      <c r="H26" s="31">
        <f t="shared" si="2"/>
        <v>44835</v>
      </c>
      <c r="I26" s="39">
        <f t="shared" si="3"/>
        <v>0</v>
      </c>
      <c r="J26" s="40">
        <f t="shared" si="4"/>
        <v>0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>
        <v>44856</v>
      </c>
      <c r="F27" s="5"/>
      <c r="G27" s="7">
        <v>289850.08</v>
      </c>
      <c r="H27" s="31">
        <f t="shared" si="2"/>
        <v>44835</v>
      </c>
      <c r="I27" s="39">
        <f t="shared" si="3"/>
        <v>0</v>
      </c>
      <c r="J27" s="40">
        <f t="shared" si="4"/>
        <v>0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>
        <v>295914.19</v>
      </c>
      <c r="D28" s="38">
        <v>34200.461562642624</v>
      </c>
      <c r="E28" s="8">
        <v>44937</v>
      </c>
      <c r="F28" s="5"/>
      <c r="G28" s="7">
        <v>295914.19</v>
      </c>
      <c r="H28" s="31">
        <f t="shared" si="2"/>
        <v>44896</v>
      </c>
      <c r="I28" s="39">
        <f t="shared" si="3"/>
        <v>0</v>
      </c>
      <c r="J28" s="40">
        <f t="shared" si="4"/>
        <v>0</v>
      </c>
      <c r="K28" s="33"/>
      <c r="L28" s="3"/>
      <c r="M28" s="3"/>
      <c r="N28" s="28"/>
      <c r="O28" s="13">
        <f t="shared" si="5"/>
        <v>0.1155756050855237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34200.461562642624</v>
      </c>
    </row>
    <row r="29" spans="2:19">
      <c r="B29" s="34">
        <v>44866</v>
      </c>
      <c r="C29" s="37">
        <v>397516.62</v>
      </c>
      <c r="D29" s="38">
        <v>46332.129805032208</v>
      </c>
      <c r="E29" s="8">
        <v>44937</v>
      </c>
      <c r="F29" s="5"/>
      <c r="G29" s="7">
        <v>397516.62</v>
      </c>
      <c r="H29" s="31">
        <f t="shared" si="2"/>
        <v>44896</v>
      </c>
      <c r="I29" s="39">
        <f t="shared" si="3"/>
        <v>0</v>
      </c>
      <c r="J29" s="40">
        <f t="shared" si="4"/>
        <v>0</v>
      </c>
      <c r="N29" s="2"/>
      <c r="O29" s="13">
        <f t="shared" ref="O29:O42" si="8">IFERROR(+D29/C29,0)</f>
        <v>0.11655394384524655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46332.129805032208</v>
      </c>
    </row>
    <row r="30" spans="2:19">
      <c r="B30" s="34">
        <v>44896</v>
      </c>
      <c r="C30" s="37">
        <v>571099.21</v>
      </c>
      <c r="D30" s="38">
        <v>66192.673936633786</v>
      </c>
      <c r="E30" s="8">
        <v>44950</v>
      </c>
      <c r="F30" s="5"/>
      <c r="G30" s="7">
        <v>571099.21</v>
      </c>
      <c r="H30" s="31">
        <f t="shared" si="2"/>
        <v>44927</v>
      </c>
      <c r="I30" s="39">
        <f t="shared" si="3"/>
        <v>0</v>
      </c>
      <c r="J30" s="40">
        <f t="shared" si="4"/>
        <v>0</v>
      </c>
      <c r="N30" s="2"/>
      <c r="O30" s="13">
        <f t="shared" si="8"/>
        <v>0.1159039844174076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66192.673936633786</v>
      </c>
    </row>
    <row r="31" spans="2:19">
      <c r="B31" s="34">
        <v>44927</v>
      </c>
      <c r="C31" s="37">
        <v>424387.75</v>
      </c>
      <c r="D31" s="38">
        <v>48919.585498121211</v>
      </c>
      <c r="E31" s="8">
        <v>44980</v>
      </c>
      <c r="F31" s="5"/>
      <c r="G31" s="7">
        <v>424387.75</v>
      </c>
      <c r="H31" s="31">
        <f t="shared" si="2"/>
        <v>44958</v>
      </c>
      <c r="I31" s="39">
        <f t="shared" si="3"/>
        <v>0</v>
      </c>
      <c r="J31" s="40">
        <f t="shared" si="4"/>
        <v>0</v>
      </c>
      <c r="N31" s="2"/>
      <c r="O31" s="13">
        <f t="shared" si="8"/>
        <v>0.11527096505052563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48919.585498121211</v>
      </c>
    </row>
    <row r="32" spans="2:19">
      <c r="B32" s="34">
        <v>44958</v>
      </c>
      <c r="C32" s="37">
        <v>470578.18</v>
      </c>
      <c r="D32" s="38">
        <v>54291.138460000533</v>
      </c>
      <c r="E32" s="8">
        <v>45026</v>
      </c>
      <c r="F32" s="5"/>
      <c r="G32" s="7">
        <v>470578.18</v>
      </c>
      <c r="H32" s="31">
        <f t="shared" si="2"/>
        <v>44986</v>
      </c>
      <c r="I32" s="39">
        <f t="shared" si="3"/>
        <v>0</v>
      </c>
      <c r="J32" s="40">
        <f t="shared" si="4"/>
        <v>0</v>
      </c>
      <c r="N32" s="2"/>
      <c r="O32" s="13">
        <f t="shared" si="8"/>
        <v>0.11537113442021586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54291.138460000533</v>
      </c>
    </row>
    <row r="33" spans="2:19">
      <c r="B33" s="34">
        <v>44986</v>
      </c>
      <c r="C33" s="37">
        <v>423432.02</v>
      </c>
      <c r="D33" s="38">
        <v>48804.047332793743</v>
      </c>
      <c r="E33" s="8">
        <v>45026</v>
      </c>
      <c r="F33" s="5"/>
      <c r="G33" s="7">
        <v>423432.02</v>
      </c>
      <c r="H33" s="31">
        <f t="shared" si="2"/>
        <v>44986</v>
      </c>
      <c r="I33" s="39">
        <f t="shared" si="3"/>
        <v>0</v>
      </c>
      <c r="J33" s="40">
        <f t="shared" si="4"/>
        <v>0</v>
      </c>
      <c r="N33" s="2"/>
      <c r="O33" s="13">
        <f t="shared" si="8"/>
        <v>0.11525828238684864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48804.047332793743</v>
      </c>
    </row>
    <row r="34" spans="2:19">
      <c r="B34" s="34">
        <v>45017</v>
      </c>
      <c r="C34" s="37">
        <v>156168.76</v>
      </c>
      <c r="D34" s="38">
        <v>16867.864613788512</v>
      </c>
      <c r="E34" s="8"/>
      <c r="F34" s="5"/>
      <c r="G34" s="7"/>
      <c r="H34" s="31" t="str">
        <f t="shared" si="2"/>
        <v/>
      </c>
      <c r="I34" s="39">
        <f t="shared" si="3"/>
        <v>0</v>
      </c>
      <c r="J34" s="40">
        <f t="shared" si="4"/>
        <v>156168.76</v>
      </c>
      <c r="N34" s="2"/>
      <c r="O34" s="13">
        <f t="shared" si="8"/>
        <v>0.10801049207145214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16867.864613788512</v>
      </c>
    </row>
    <row r="35" spans="2:19">
      <c r="B35" s="34">
        <v>45047</v>
      </c>
      <c r="C35" s="37"/>
      <c r="D35" s="38"/>
      <c r="E35" s="8"/>
      <c r="F35" s="5"/>
      <c r="G35" s="7"/>
      <c r="H35" s="31" t="str">
        <f t="shared" si="2"/>
        <v/>
      </c>
      <c r="I35" s="39" t="e">
        <f t="shared" si="3"/>
        <v>#DIV/0!</v>
      </c>
      <c r="J35" s="40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4">
        <v>45078</v>
      </c>
      <c r="C36" s="37"/>
      <c r="D36" s="38"/>
      <c r="E36" s="8"/>
      <c r="F36" s="5"/>
      <c r="G36" s="7"/>
      <c r="H36" s="31" t="str">
        <f t="shared" si="2"/>
        <v/>
      </c>
      <c r="I36" s="39" t="e">
        <f t="shared" si="3"/>
        <v>#DIV/0!</v>
      </c>
      <c r="J36" s="40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4">
        <v>45108</v>
      </c>
      <c r="C37" s="37"/>
      <c r="D37" s="38"/>
      <c r="E37" s="8"/>
      <c r="F37" s="5"/>
      <c r="G37" s="7"/>
      <c r="H37" s="31" t="str">
        <f t="shared" si="2"/>
        <v/>
      </c>
      <c r="I37" s="39" t="e">
        <f t="shared" si="3"/>
        <v>#DIV/0!</v>
      </c>
      <c r="J37" s="40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4">
        <v>45139</v>
      </c>
      <c r="C38" s="37"/>
      <c r="D38" s="38"/>
      <c r="E38" s="8"/>
      <c r="F38" s="5"/>
      <c r="G38" s="7"/>
      <c r="H38" s="31" t="str">
        <f t="shared" si="2"/>
        <v/>
      </c>
      <c r="I38" s="39" t="e">
        <f t="shared" si="3"/>
        <v>#DIV/0!</v>
      </c>
      <c r="J38" s="40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15" activePane="bottomLeft" state="frozen"/>
      <selection pane="bottomLeft" activeCell="A332" sqref="A332:E33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230" t="s">
        <v>75</v>
      </c>
      <c r="C6" s="230"/>
      <c r="D6" s="230"/>
      <c r="E6" s="230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235" t="s">
        <v>79</v>
      </c>
      <c r="B12" s="235" t="s">
        <v>49</v>
      </c>
      <c r="C12" s="235" t="s">
        <v>50</v>
      </c>
      <c r="D12" s="237" t="s">
        <v>51</v>
      </c>
      <c r="E12" s="238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236"/>
      <c r="B13" s="236"/>
      <c r="C13" s="236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239">
        <v>6</v>
      </c>
      <c r="D14" s="242">
        <v>4.5400000000000003E-2</v>
      </c>
      <c r="E14" s="242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240"/>
      <c r="D15" s="243"/>
      <c r="E15" s="243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240"/>
      <c r="D16" s="243"/>
      <c r="E16" s="243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240"/>
      <c r="D17" s="243"/>
      <c r="E17" s="243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241"/>
      <c r="D18" s="244"/>
      <c r="E18" s="244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230" t="s">
        <v>101</v>
      </c>
      <c r="C19" s="230"/>
      <c r="D19" s="230"/>
      <c r="E19" s="230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4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4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4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235" t="s">
        <v>48</v>
      </c>
      <c r="B25" s="235" t="s">
        <v>49</v>
      </c>
      <c r="C25" s="235" t="s">
        <v>50</v>
      </c>
      <c r="D25" s="237" t="s">
        <v>51</v>
      </c>
      <c r="E25" s="238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236"/>
      <c r="B26" s="236"/>
      <c r="C26" s="236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239">
        <v>61</v>
      </c>
      <c r="D27" s="242">
        <v>0.03</v>
      </c>
      <c r="E27" s="242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240"/>
      <c r="D28" s="243"/>
      <c r="E28" s="243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240"/>
      <c r="D29" s="243"/>
      <c r="E29" s="243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240"/>
      <c r="D30" s="243"/>
      <c r="E30" s="243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241"/>
      <c r="D31" s="244"/>
      <c r="E31" s="244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230" t="s">
        <v>194</v>
      </c>
      <c r="C32" s="230"/>
      <c r="D32" s="230"/>
      <c r="E32" s="230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4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4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4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235" t="s">
        <v>48</v>
      </c>
      <c r="B38" s="235" t="s">
        <v>49</v>
      </c>
      <c r="C38" s="235" t="s">
        <v>50</v>
      </c>
      <c r="D38" s="237" t="s">
        <v>51</v>
      </c>
      <c r="E38" s="238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236"/>
      <c r="B39" s="236"/>
      <c r="C39" s="236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239">
        <v>61</v>
      </c>
      <c r="D40" s="242">
        <v>0.03</v>
      </c>
      <c r="E40" s="242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240"/>
      <c r="D41" s="243"/>
      <c r="E41" s="243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240"/>
      <c r="D42" s="243"/>
      <c r="E42" s="243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240"/>
      <c r="D43" s="243"/>
      <c r="E43" s="243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241"/>
      <c r="D44" s="244"/>
      <c r="E44" s="244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230" t="s">
        <v>195</v>
      </c>
      <c r="C45" s="230"/>
      <c r="D45" s="230"/>
      <c r="E45" s="230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4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4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4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235" t="s">
        <v>48</v>
      </c>
      <c r="B51" s="235" t="s">
        <v>49</v>
      </c>
      <c r="C51" s="235" t="s">
        <v>50</v>
      </c>
      <c r="D51" s="237" t="s">
        <v>51</v>
      </c>
      <c r="E51" s="238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236"/>
      <c r="B52" s="236"/>
      <c r="C52" s="236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239">
        <v>121</v>
      </c>
      <c r="D53" s="242">
        <v>0.03</v>
      </c>
      <c r="E53" s="242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240"/>
      <c r="D54" s="243"/>
      <c r="E54" s="243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240"/>
      <c r="D55" s="243"/>
      <c r="E55" s="243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240"/>
      <c r="D56" s="243"/>
      <c r="E56" s="243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241"/>
      <c r="D57" s="244"/>
      <c r="E57" s="244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230" t="s">
        <v>197</v>
      </c>
      <c r="C58" s="230"/>
      <c r="D58" s="230"/>
      <c r="E58" s="230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4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4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4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235" t="s">
        <v>48</v>
      </c>
      <c r="B64" s="235" t="s">
        <v>49</v>
      </c>
      <c r="C64" s="235" t="s">
        <v>50</v>
      </c>
      <c r="D64" s="237" t="s">
        <v>51</v>
      </c>
      <c r="E64" s="238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236"/>
      <c r="B65" s="236"/>
      <c r="C65" s="236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239">
        <v>50</v>
      </c>
      <c r="D66" s="242">
        <v>0.03</v>
      </c>
      <c r="E66" s="242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240"/>
      <c r="D67" s="243"/>
      <c r="E67" s="243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240"/>
      <c r="D68" s="243"/>
      <c r="E68" s="243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240"/>
      <c r="D69" s="243"/>
      <c r="E69" s="243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241"/>
      <c r="D70" s="244"/>
      <c r="E70" s="244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230" t="s">
        <v>198</v>
      </c>
      <c r="C71" s="230"/>
      <c r="D71" s="230"/>
      <c r="E71" s="230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4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4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4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235" t="s">
        <v>48</v>
      </c>
      <c r="B77" s="235" t="s">
        <v>49</v>
      </c>
      <c r="C77" s="235" t="s">
        <v>50</v>
      </c>
      <c r="D77" s="237" t="s">
        <v>51</v>
      </c>
      <c r="E77" s="238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236"/>
      <c r="B78" s="236"/>
      <c r="C78" s="236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239">
        <v>121</v>
      </c>
      <c r="D79" s="242">
        <v>0.03</v>
      </c>
      <c r="E79" s="242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240"/>
      <c r="D80" s="243"/>
      <c r="E80" s="243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240"/>
      <c r="D81" s="243"/>
      <c r="E81" s="243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240"/>
      <c r="D82" s="243"/>
      <c r="E82" s="243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241"/>
      <c r="D83" s="244"/>
      <c r="E83" s="244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230" t="s">
        <v>216</v>
      </c>
      <c r="C84" s="230"/>
      <c r="D84" s="230"/>
      <c r="E84" s="230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4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4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235" t="s">
        <v>48</v>
      </c>
      <c r="B90" s="235" t="s">
        <v>49</v>
      </c>
      <c r="C90" s="235" t="s">
        <v>50</v>
      </c>
      <c r="D90" s="237" t="s">
        <v>51</v>
      </c>
      <c r="E90" s="238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236"/>
      <c r="B91" s="236"/>
      <c r="C91" s="236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239">
        <v>120</v>
      </c>
      <c r="D92" s="242">
        <v>0.02</v>
      </c>
      <c r="E92" s="242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240"/>
      <c r="D93" s="243"/>
      <c r="E93" s="243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240"/>
      <c r="D94" s="243"/>
      <c r="E94" s="243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240"/>
      <c r="D95" s="243"/>
      <c r="E95" s="243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241"/>
      <c r="D96" s="244"/>
      <c r="E96" s="244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230" t="s">
        <v>224</v>
      </c>
      <c r="C97" s="230"/>
      <c r="D97" s="230"/>
      <c r="E97" s="230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4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4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235" t="s">
        <v>48</v>
      </c>
      <c r="B103" s="235" t="s">
        <v>49</v>
      </c>
      <c r="C103" s="235" t="s">
        <v>50</v>
      </c>
      <c r="D103" s="237" t="s">
        <v>51</v>
      </c>
      <c r="E103" s="238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236"/>
      <c r="B104" s="236"/>
      <c r="C104" s="236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239">
        <v>120</v>
      </c>
      <c r="D105" s="242">
        <v>0.02</v>
      </c>
      <c r="E105" s="242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240"/>
      <c r="D106" s="243"/>
      <c r="E106" s="243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240"/>
      <c r="D107" s="243"/>
      <c r="E107" s="243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240"/>
      <c r="D108" s="243"/>
      <c r="E108" s="243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241"/>
      <c r="D109" s="244"/>
      <c r="E109" s="244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230" t="s">
        <v>234</v>
      </c>
      <c r="C110" s="230"/>
      <c r="D110" s="230"/>
      <c r="E110" s="230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4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4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4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235" t="s">
        <v>48</v>
      </c>
      <c r="B116" s="235" t="s">
        <v>49</v>
      </c>
      <c r="C116" s="235" t="s">
        <v>50</v>
      </c>
      <c r="D116" s="237" t="s">
        <v>51</v>
      </c>
      <c r="E116" s="238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236"/>
      <c r="B117" s="236"/>
      <c r="C117" s="236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239">
        <v>60</v>
      </c>
      <c r="D118" s="242">
        <v>0.02</v>
      </c>
      <c r="E118" s="242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240"/>
      <c r="D119" s="243"/>
      <c r="E119" s="243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240"/>
      <c r="D120" s="243"/>
      <c r="E120" s="243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240"/>
      <c r="D121" s="243"/>
      <c r="E121" s="243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241"/>
      <c r="D122" s="244"/>
      <c r="E122" s="244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230" t="s">
        <v>236</v>
      </c>
      <c r="C123" s="230"/>
      <c r="D123" s="230"/>
      <c r="E123" s="230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4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4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4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235" t="s">
        <v>48</v>
      </c>
      <c r="B129" s="235" t="s">
        <v>49</v>
      </c>
      <c r="C129" s="235" t="s">
        <v>50</v>
      </c>
      <c r="D129" s="237" t="s">
        <v>51</v>
      </c>
      <c r="E129" s="238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236"/>
      <c r="B130" s="236"/>
      <c r="C130" s="236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239">
        <v>8</v>
      </c>
      <c r="D131" s="242">
        <v>2.9000000000000001E-2</v>
      </c>
      <c r="E131" s="242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240"/>
      <c r="D132" s="243"/>
      <c r="E132" s="243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240"/>
      <c r="D133" s="243"/>
      <c r="E133" s="243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240"/>
      <c r="D134" s="243"/>
      <c r="E134" s="243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241"/>
      <c r="D135" s="244"/>
      <c r="E135" s="244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230" t="s">
        <v>242</v>
      </c>
      <c r="C136" s="230"/>
      <c r="D136" s="230"/>
      <c r="E136" s="230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4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4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4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231" t="s">
        <v>48</v>
      </c>
      <c r="B142" s="231" t="s">
        <v>49</v>
      </c>
      <c r="C142" s="231" t="s">
        <v>50</v>
      </c>
      <c r="D142" s="233" t="s">
        <v>51</v>
      </c>
      <c r="E142" s="234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232"/>
      <c r="B143" s="232"/>
      <c r="C143" s="232"/>
      <c r="D143" s="98" t="s">
        <v>52</v>
      </c>
      <c r="E143" s="98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99" t="s">
        <v>53</v>
      </c>
      <c r="B144" s="103" t="s">
        <v>243</v>
      </c>
      <c r="C144" s="245">
        <v>8</v>
      </c>
      <c r="D144" s="248">
        <v>2.9000000000000001E-2</v>
      </c>
      <c r="E144" s="248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99" t="s">
        <v>54</v>
      </c>
      <c r="B145" s="100">
        <v>0</v>
      </c>
      <c r="C145" s="246"/>
      <c r="D145" s="249"/>
      <c r="E145" s="249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99" t="s">
        <v>55</v>
      </c>
      <c r="B146" s="100">
        <v>0</v>
      </c>
      <c r="C146" s="246"/>
      <c r="D146" s="249"/>
      <c r="E146" s="249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99" t="s">
        <v>56</v>
      </c>
      <c r="B147" s="103" t="s">
        <v>243</v>
      </c>
      <c r="C147" s="246"/>
      <c r="D147" s="249"/>
      <c r="E147" s="249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1"/>
      <c r="B148" s="102"/>
      <c r="C148" s="247"/>
      <c r="D148" s="250"/>
      <c r="E148" s="250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230" t="s">
        <v>245</v>
      </c>
      <c r="C149" s="230"/>
      <c r="D149" s="230"/>
      <c r="E149" s="230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4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4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4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231" t="s">
        <v>48</v>
      </c>
      <c r="B155" s="231" t="s">
        <v>49</v>
      </c>
      <c r="C155" s="231" t="s">
        <v>50</v>
      </c>
      <c r="D155" s="233" t="s">
        <v>51</v>
      </c>
      <c r="E155" s="234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232"/>
      <c r="B156" s="232"/>
      <c r="C156" s="232"/>
      <c r="D156" s="98" t="s">
        <v>52</v>
      </c>
      <c r="E156" s="98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99" t="s">
        <v>53</v>
      </c>
      <c r="B157" s="128" t="s">
        <v>246</v>
      </c>
      <c r="C157" s="245">
        <v>6</v>
      </c>
      <c r="D157" s="248">
        <v>3.1099999999999999E-2</v>
      </c>
      <c r="E157" s="248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99" t="s">
        <v>54</v>
      </c>
      <c r="B158" s="100">
        <v>0</v>
      </c>
      <c r="C158" s="246"/>
      <c r="D158" s="249"/>
      <c r="E158" s="249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99" t="s">
        <v>55</v>
      </c>
      <c r="B159" s="100">
        <v>0</v>
      </c>
      <c r="C159" s="246"/>
      <c r="D159" s="249"/>
      <c r="E159" s="249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99" t="s">
        <v>56</v>
      </c>
      <c r="B160" s="128" t="s">
        <v>246</v>
      </c>
      <c r="C160" s="246"/>
      <c r="D160" s="249"/>
      <c r="E160" s="249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1"/>
      <c r="B161" s="102"/>
      <c r="C161" s="247"/>
      <c r="D161" s="250"/>
      <c r="E161" s="250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230" t="s">
        <v>251</v>
      </c>
      <c r="C162" s="230"/>
      <c r="D162" s="230"/>
      <c r="E162" s="230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4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4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4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231" t="s">
        <v>48</v>
      </c>
      <c r="B168" s="231" t="s">
        <v>49</v>
      </c>
      <c r="C168" s="231" t="s">
        <v>50</v>
      </c>
      <c r="D168" s="233" t="s">
        <v>51</v>
      </c>
      <c r="E168" s="234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232"/>
      <c r="B169" s="232"/>
      <c r="C169" s="232"/>
      <c r="D169" s="98" t="s">
        <v>52</v>
      </c>
      <c r="E169" s="98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99" t="s">
        <v>53</v>
      </c>
      <c r="B170" s="103" t="s">
        <v>252</v>
      </c>
      <c r="C170" s="245">
        <v>6</v>
      </c>
      <c r="D170" s="248">
        <v>3.1099999999999999E-2</v>
      </c>
      <c r="E170" s="248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99" t="s">
        <v>54</v>
      </c>
      <c r="B171" s="100">
        <v>0</v>
      </c>
      <c r="C171" s="246"/>
      <c r="D171" s="249"/>
      <c r="E171" s="249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99" t="s">
        <v>55</v>
      </c>
      <c r="B172" s="100">
        <v>0</v>
      </c>
      <c r="C172" s="246"/>
      <c r="D172" s="249"/>
      <c r="E172" s="249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99" t="s">
        <v>56</v>
      </c>
      <c r="B173" s="103" t="s">
        <v>252</v>
      </c>
      <c r="C173" s="246"/>
      <c r="D173" s="249"/>
      <c r="E173" s="249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1"/>
      <c r="B174" s="102"/>
      <c r="C174" s="247"/>
      <c r="D174" s="250"/>
      <c r="E174" s="250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230" t="s">
        <v>254</v>
      </c>
      <c r="C176" s="230"/>
      <c r="D176" s="230"/>
      <c r="E176" s="230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4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4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4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231" t="s">
        <v>48</v>
      </c>
      <c r="B182" s="231" t="s">
        <v>49</v>
      </c>
      <c r="C182" s="231" t="s">
        <v>50</v>
      </c>
      <c r="D182" s="233" t="s">
        <v>51</v>
      </c>
      <c r="E182" s="234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232"/>
      <c r="B183" s="232"/>
      <c r="C183" s="232"/>
      <c r="D183" s="98" t="s">
        <v>52</v>
      </c>
      <c r="E183" s="98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99" t="s">
        <v>53</v>
      </c>
      <c r="B184" s="100">
        <v>0</v>
      </c>
      <c r="C184" s="245">
        <v>6</v>
      </c>
      <c r="D184" s="248">
        <v>3.1099999999999999E-2</v>
      </c>
      <c r="E184" s="248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99" t="s">
        <v>54</v>
      </c>
      <c r="B185" s="132" t="s">
        <v>255</v>
      </c>
      <c r="C185" s="246"/>
      <c r="D185" s="249"/>
      <c r="E185" s="249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99" t="s">
        <v>55</v>
      </c>
      <c r="B186" s="100">
        <v>0</v>
      </c>
      <c r="C186" s="246"/>
      <c r="D186" s="249"/>
      <c r="E186" s="249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99" t="s">
        <v>56</v>
      </c>
      <c r="B187" s="132" t="str">
        <f>+B185</f>
        <v>$ 1502242,65</v>
      </c>
      <c r="C187" s="246"/>
      <c r="D187" s="249"/>
      <c r="E187" s="249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1"/>
      <c r="B188" s="102"/>
      <c r="C188" s="247"/>
      <c r="D188" s="250"/>
      <c r="E188" s="250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230" t="s">
        <v>260</v>
      </c>
      <c r="C190" s="230"/>
      <c r="D190" s="230"/>
      <c r="E190" s="230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4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4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4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231" t="s">
        <v>48</v>
      </c>
      <c r="B196" s="231" t="s">
        <v>49</v>
      </c>
      <c r="C196" s="231" t="s">
        <v>50</v>
      </c>
      <c r="D196" s="233" t="s">
        <v>51</v>
      </c>
      <c r="E196" s="234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232"/>
      <c r="B197" s="232"/>
      <c r="C197" s="232"/>
      <c r="D197" s="98" t="s">
        <v>52</v>
      </c>
      <c r="E197" s="98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99" t="s">
        <v>53</v>
      </c>
      <c r="B198" s="100">
        <v>756230.85</v>
      </c>
      <c r="C198" s="245">
        <v>6</v>
      </c>
      <c r="D198" s="248">
        <v>3.1099999999999999E-2</v>
      </c>
      <c r="E198" s="248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99" t="s">
        <v>54</v>
      </c>
      <c r="B199" s="132">
        <v>0</v>
      </c>
      <c r="C199" s="246"/>
      <c r="D199" s="249"/>
      <c r="E199" s="249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99" t="s">
        <v>55</v>
      </c>
      <c r="B200" s="100">
        <v>0</v>
      </c>
      <c r="C200" s="246"/>
      <c r="D200" s="249"/>
      <c r="E200" s="249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99" t="s">
        <v>56</v>
      </c>
      <c r="B201" s="133">
        <f>+B198</f>
        <v>756230.85</v>
      </c>
      <c r="C201" s="246"/>
      <c r="D201" s="249"/>
      <c r="E201" s="249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1"/>
      <c r="B202" s="102"/>
      <c r="C202" s="247"/>
      <c r="D202" s="250"/>
      <c r="E202" s="250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230" t="s">
        <v>262</v>
      </c>
      <c r="C204" s="230"/>
      <c r="D204" s="230"/>
      <c r="E204" s="230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4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4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4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231" t="s">
        <v>48</v>
      </c>
      <c r="B210" s="231" t="s">
        <v>49</v>
      </c>
      <c r="C210" s="231" t="s">
        <v>50</v>
      </c>
      <c r="D210" s="233" t="s">
        <v>51</v>
      </c>
      <c r="E210" s="234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232"/>
      <c r="B211" s="232"/>
      <c r="C211" s="232"/>
      <c r="D211" s="98" t="s">
        <v>52</v>
      </c>
      <c r="E211" s="98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99" t="s">
        <v>53</v>
      </c>
      <c r="B212" s="100">
        <v>151538.28</v>
      </c>
      <c r="C212" s="245">
        <v>6</v>
      </c>
      <c r="D212" s="248">
        <v>3.1099999999999999E-2</v>
      </c>
      <c r="E212" s="248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99" t="s">
        <v>54</v>
      </c>
      <c r="B213" s="132">
        <v>466996.42</v>
      </c>
      <c r="C213" s="246"/>
      <c r="D213" s="249"/>
      <c r="E213" s="249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99" t="s">
        <v>55</v>
      </c>
      <c r="B214" s="100">
        <v>0</v>
      </c>
      <c r="C214" s="246"/>
      <c r="D214" s="249"/>
      <c r="E214" s="249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99" t="s">
        <v>56</v>
      </c>
      <c r="B215" s="133">
        <f>+B212+B213</f>
        <v>618534.69999999995</v>
      </c>
      <c r="C215" s="246"/>
      <c r="D215" s="249"/>
      <c r="E215" s="249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1"/>
      <c r="B216" s="102"/>
      <c r="C216" s="247"/>
      <c r="D216" s="250"/>
      <c r="E216" s="250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230" t="s">
        <v>265</v>
      </c>
      <c r="C218" s="230"/>
      <c r="D218" s="230"/>
      <c r="E218" s="230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4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4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4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231" t="s">
        <v>48</v>
      </c>
      <c r="B224" s="231" t="s">
        <v>49</v>
      </c>
      <c r="C224" s="231" t="s">
        <v>50</v>
      </c>
      <c r="D224" s="233" t="s">
        <v>51</v>
      </c>
      <c r="E224" s="234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232"/>
      <c r="B225" s="232"/>
      <c r="C225" s="232"/>
      <c r="D225" s="98" t="s">
        <v>52</v>
      </c>
      <c r="E225" s="98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99" t="s">
        <v>53</v>
      </c>
      <c r="B226" s="100">
        <v>1709828.92</v>
      </c>
      <c r="C226" s="245">
        <v>37</v>
      </c>
      <c r="D226" s="248">
        <v>0.03</v>
      </c>
      <c r="E226" s="248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99" t="s">
        <v>54</v>
      </c>
      <c r="B227" s="132">
        <v>0</v>
      </c>
      <c r="C227" s="246"/>
      <c r="D227" s="249"/>
      <c r="E227" s="249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99" t="s">
        <v>55</v>
      </c>
      <c r="B228" s="100">
        <v>0</v>
      </c>
      <c r="C228" s="246"/>
      <c r="D228" s="249"/>
      <c r="E228" s="249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99" t="s">
        <v>56</v>
      </c>
      <c r="B229" s="133">
        <f>+B226+B227</f>
        <v>1709828.92</v>
      </c>
      <c r="C229" s="246"/>
      <c r="D229" s="249"/>
      <c r="E229" s="249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1"/>
      <c r="B230" s="102"/>
      <c r="C230" s="247"/>
      <c r="D230" s="250"/>
      <c r="E230" s="250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230" t="s">
        <v>267</v>
      </c>
      <c r="C232" s="230"/>
      <c r="D232" s="230"/>
      <c r="E232" s="230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4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4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4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231" t="s">
        <v>48</v>
      </c>
      <c r="B238" s="231" t="s">
        <v>49</v>
      </c>
      <c r="C238" s="231" t="s">
        <v>50</v>
      </c>
      <c r="D238" s="233" t="s">
        <v>51</v>
      </c>
      <c r="E238" s="234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232"/>
      <c r="B239" s="232"/>
      <c r="C239" s="232"/>
      <c r="D239" s="98" t="s">
        <v>52</v>
      </c>
      <c r="E239" s="98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99" t="s">
        <v>53</v>
      </c>
      <c r="B240" s="100">
        <v>734673.44</v>
      </c>
      <c r="C240" s="245">
        <v>37</v>
      </c>
      <c r="D240" s="248">
        <v>0.03</v>
      </c>
      <c r="E240" s="248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99" t="s">
        <v>54</v>
      </c>
      <c r="B241" s="132">
        <v>0</v>
      </c>
      <c r="C241" s="246"/>
      <c r="D241" s="249"/>
      <c r="E241" s="249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99" t="s">
        <v>55</v>
      </c>
      <c r="B242" s="100">
        <v>0</v>
      </c>
      <c r="C242" s="246"/>
      <c r="D242" s="249"/>
      <c r="E242" s="249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99" t="s">
        <v>56</v>
      </c>
      <c r="B243" s="133">
        <f>+B240+B241</f>
        <v>734673.44</v>
      </c>
      <c r="C243" s="246"/>
      <c r="D243" s="249"/>
      <c r="E243" s="249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1"/>
      <c r="B244" s="102"/>
      <c r="C244" s="247"/>
      <c r="D244" s="250"/>
      <c r="E244" s="250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230" t="s">
        <v>268</v>
      </c>
      <c r="C246" s="230"/>
      <c r="D246" s="230"/>
      <c r="E246" s="230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4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4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4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231" t="s">
        <v>48</v>
      </c>
      <c r="B252" s="231" t="s">
        <v>49</v>
      </c>
      <c r="C252" s="231" t="s">
        <v>50</v>
      </c>
      <c r="D252" s="233" t="s">
        <v>51</v>
      </c>
      <c r="E252" s="234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232"/>
      <c r="B253" s="232"/>
      <c r="C253" s="232"/>
      <c r="D253" s="98" t="s">
        <v>52</v>
      </c>
      <c r="E253" s="98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99" t="s">
        <v>53</v>
      </c>
      <c r="B254" s="100">
        <v>520906.2</v>
      </c>
      <c r="C254" s="245">
        <v>6</v>
      </c>
      <c r="D254" s="248" t="s">
        <v>269</v>
      </c>
      <c r="E254" s="248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99" t="s">
        <v>54</v>
      </c>
      <c r="B255" s="132">
        <v>598357.26</v>
      </c>
      <c r="C255" s="246"/>
      <c r="D255" s="249"/>
      <c r="E255" s="249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99" t="s">
        <v>55</v>
      </c>
      <c r="B256" s="100">
        <v>0</v>
      </c>
      <c r="C256" s="246"/>
      <c r="D256" s="249"/>
      <c r="E256" s="249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99" t="s">
        <v>56</v>
      </c>
      <c r="B257" s="133">
        <f>+B254+B255</f>
        <v>1119263.46</v>
      </c>
      <c r="C257" s="246"/>
      <c r="D257" s="249"/>
      <c r="E257" s="249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1"/>
      <c r="B258" s="102"/>
      <c r="C258" s="247"/>
      <c r="D258" s="250"/>
      <c r="E258" s="250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230" t="s">
        <v>272</v>
      </c>
      <c r="C259" s="230"/>
      <c r="D259" s="230"/>
      <c r="E259" s="230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4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4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4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231" t="s">
        <v>48</v>
      </c>
      <c r="B265" s="231" t="s">
        <v>49</v>
      </c>
      <c r="C265" s="231" t="s">
        <v>50</v>
      </c>
      <c r="D265" s="233" t="s">
        <v>51</v>
      </c>
      <c r="E265" s="234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232"/>
      <c r="B266" s="232"/>
      <c r="C266" s="232"/>
      <c r="D266" s="98" t="s">
        <v>52</v>
      </c>
      <c r="E266" s="98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0" t="s">
        <v>279</v>
      </c>
      <c r="C267" s="239">
        <v>8</v>
      </c>
      <c r="D267" s="242">
        <v>0.03</v>
      </c>
      <c r="E267" s="242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0" t="s">
        <v>280</v>
      </c>
      <c r="C268" s="240"/>
      <c r="D268" s="243"/>
      <c r="E268" s="243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0" t="s">
        <v>281</v>
      </c>
      <c r="C269" s="240"/>
      <c r="D269" s="243"/>
      <c r="E269" s="243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54" t="s">
        <v>282</v>
      </c>
      <c r="C270" s="240"/>
      <c r="D270" s="243"/>
      <c r="E270" s="243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241"/>
      <c r="D271" s="244"/>
      <c r="E271" s="244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230" t="s">
        <v>283</v>
      </c>
      <c r="C272" s="230"/>
      <c r="D272" s="230"/>
      <c r="E272" s="230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4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4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4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231" t="s">
        <v>48</v>
      </c>
      <c r="B278" s="231" t="s">
        <v>49</v>
      </c>
      <c r="C278" s="231" t="s">
        <v>50</v>
      </c>
      <c r="D278" s="233" t="s">
        <v>51</v>
      </c>
      <c r="E278" s="234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232"/>
      <c r="B279" s="232"/>
      <c r="C279" s="232"/>
      <c r="D279" s="98" t="s">
        <v>52</v>
      </c>
      <c r="E279" s="98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0" t="s">
        <v>284</v>
      </c>
      <c r="C280" s="239">
        <v>8</v>
      </c>
      <c r="D280" s="242">
        <v>0.03</v>
      </c>
      <c r="E280" s="242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0" t="s">
        <v>281</v>
      </c>
      <c r="C281" s="240"/>
      <c r="D281" s="243"/>
      <c r="E281" s="243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0" t="s">
        <v>281</v>
      </c>
      <c r="C282" s="240"/>
      <c r="D282" s="243"/>
      <c r="E282" s="243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54" t="s">
        <v>284</v>
      </c>
      <c r="C283" s="240"/>
      <c r="D283" s="243"/>
      <c r="E283" s="243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241"/>
      <c r="D284" s="244"/>
      <c r="E284" s="244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230" t="s">
        <v>285</v>
      </c>
      <c r="C285" s="230"/>
      <c r="D285" s="230"/>
      <c r="E285" s="230"/>
      <c r="G285" s="56">
        <f>IF(A285="Plan",SUMIF('Control de pagos'!B:B,Descripción!B285,'Control de pagos'!D:D),"")</f>
        <v>1505322.56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1505322.56</v>
      </c>
    </row>
    <row r="286" spans="1:9" ht="13.5" customHeight="1" thickBot="1">
      <c r="A286" s="48" t="s">
        <v>57</v>
      </c>
      <c r="B286" s="49">
        <v>44851</v>
      </c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 thickBot="1">
      <c r="A287" s="71" t="s">
        <v>45</v>
      </c>
      <c r="B287" s="71" t="s">
        <v>277</v>
      </c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 thickBot="1">
      <c r="A288" s="71" t="s">
        <v>46</v>
      </c>
      <c r="B288" s="71" t="s">
        <v>77</v>
      </c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 thickBot="1">
      <c r="A289" s="71" t="s">
        <v>47</v>
      </c>
      <c r="B289" s="71" t="s">
        <v>278</v>
      </c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159" t="s">
        <v>48</v>
      </c>
      <c r="B291" s="159" t="s">
        <v>49</v>
      </c>
      <c r="C291" s="159" t="s">
        <v>50</v>
      </c>
      <c r="D291" s="160" t="s">
        <v>51</v>
      </c>
      <c r="E291" s="161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162"/>
      <c r="B292" s="162"/>
      <c r="C292" s="162"/>
      <c r="D292" s="163" t="s">
        <v>52</v>
      </c>
      <c r="E292" s="163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164" t="s">
        <v>53</v>
      </c>
      <c r="B293" s="165">
        <v>0</v>
      </c>
      <c r="C293" s="166">
        <v>8</v>
      </c>
      <c r="D293" s="167">
        <v>5.4399999999999997E-2</v>
      </c>
      <c r="E293" s="167">
        <v>0</v>
      </c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164" t="s">
        <v>54</v>
      </c>
      <c r="B294" s="168">
        <v>1505322.56</v>
      </c>
      <c r="C294" s="166"/>
      <c r="D294" s="166"/>
      <c r="E294" s="166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164" t="s">
        <v>55</v>
      </c>
      <c r="B295" s="165">
        <v>0</v>
      </c>
      <c r="C295" s="166"/>
      <c r="D295" s="166"/>
      <c r="E295" s="166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164" t="s">
        <v>56</v>
      </c>
      <c r="B296" s="169">
        <v>1505322.56</v>
      </c>
      <c r="C296" s="166"/>
      <c r="D296" s="166"/>
      <c r="E296" s="166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A297" s="166"/>
      <c r="B297" s="166"/>
      <c r="C297" s="166"/>
      <c r="D297" s="166"/>
      <c r="E297" s="166"/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230" t="s">
        <v>289</v>
      </c>
      <c r="C298" s="230"/>
      <c r="D298" s="230"/>
      <c r="E298" s="230"/>
      <c r="G298" s="56">
        <f>IF(A298="Plan",SUMIF('Control de pagos'!B:B,Descripción!B298,'Control de pagos'!D:D),"")</f>
        <v>524154.05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524154.05</v>
      </c>
    </row>
    <row r="299" spans="1:9" ht="13.5" customHeight="1">
      <c r="A299" s="48" t="s">
        <v>57</v>
      </c>
      <c r="B299" s="49">
        <v>44890</v>
      </c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4" t="s">
        <v>277</v>
      </c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4" t="s">
        <v>77</v>
      </c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4" t="s">
        <v>278</v>
      </c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22.5" customHeight="1" thickBot="1">
      <c r="A304" s="235" t="s">
        <v>48</v>
      </c>
      <c r="B304" s="235" t="s">
        <v>49</v>
      </c>
      <c r="C304" s="235" t="s">
        <v>50</v>
      </c>
      <c r="D304" s="237" t="s">
        <v>51</v>
      </c>
      <c r="E304" s="238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236"/>
      <c r="B305" s="236"/>
      <c r="C305" s="236"/>
      <c r="D305" s="71" t="s">
        <v>52</v>
      </c>
      <c r="E305" s="7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99" t="s">
        <v>53</v>
      </c>
      <c r="B306" s="100">
        <v>524154.05</v>
      </c>
      <c r="C306" s="3">
        <v>8</v>
      </c>
      <c r="D306" s="170">
        <v>5.4399999999999997E-2</v>
      </c>
      <c r="E306" s="100">
        <v>0</v>
      </c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99" t="s">
        <v>54</v>
      </c>
      <c r="B307" s="100">
        <v>0</v>
      </c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99" t="s">
        <v>55</v>
      </c>
      <c r="B308" s="100">
        <v>0</v>
      </c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99" t="s">
        <v>56</v>
      </c>
      <c r="B309" s="100">
        <v>524154.05</v>
      </c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230" t="s">
        <v>291</v>
      </c>
      <c r="C311" s="230"/>
      <c r="D311" s="230"/>
      <c r="E311" s="230"/>
      <c r="G311" s="56">
        <f>IF(A311="Plan",SUMIF('Control de pagos'!B:B,Descripción!B311,'Control de pagos'!D:D),"")</f>
        <v>1509241.26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1509241.26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4" t="s">
        <v>277</v>
      </c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4" t="s">
        <v>77</v>
      </c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4" t="s">
        <v>278</v>
      </c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231" t="s">
        <v>48</v>
      </c>
      <c r="B317" s="231" t="s">
        <v>49</v>
      </c>
      <c r="C317" s="231" t="s">
        <v>50</v>
      </c>
      <c r="D317" s="233" t="s">
        <v>51</v>
      </c>
      <c r="E317" s="234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232"/>
      <c r="B318" s="232"/>
      <c r="C318" s="232"/>
      <c r="D318" s="98" t="s">
        <v>52</v>
      </c>
      <c r="E318" s="98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99" t="s">
        <v>53</v>
      </c>
      <c r="B319" s="100">
        <v>145279.48000000001</v>
      </c>
      <c r="C319" s="3">
        <v>8</v>
      </c>
      <c r="D319" s="170">
        <v>5.4399999999999997E-2</v>
      </c>
      <c r="E319" s="170">
        <v>0</v>
      </c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99" t="s">
        <v>54</v>
      </c>
      <c r="B320" s="182">
        <v>1363961.78</v>
      </c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99" t="s">
        <v>55</v>
      </c>
      <c r="B321" s="100">
        <v>0</v>
      </c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99" t="s">
        <v>56</v>
      </c>
      <c r="B322" s="133">
        <v>1509241.26</v>
      </c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230" t="s">
        <v>293</v>
      </c>
      <c r="C324" s="230"/>
      <c r="D324" s="230"/>
      <c r="E324" s="230"/>
      <c r="G324" s="56">
        <f>IF(A324="Plan",SUMIF('Control de pagos'!B:B,Descripción!B324,'Control de pagos'!D:D),"")</f>
        <v>1054414.8499999999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1054414.8499999999</v>
      </c>
    </row>
    <row r="325" spans="1:9" ht="13.5" customHeight="1">
      <c r="A325" s="48" t="s">
        <v>57</v>
      </c>
      <c r="B325" s="49">
        <v>44950</v>
      </c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4" t="s">
        <v>277</v>
      </c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4" t="s">
        <v>77</v>
      </c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4" t="s">
        <v>278</v>
      </c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231" t="s">
        <v>48</v>
      </c>
      <c r="B330" s="231" t="s">
        <v>49</v>
      </c>
      <c r="C330" s="231" t="s">
        <v>50</v>
      </c>
      <c r="D330" s="233" t="s">
        <v>51</v>
      </c>
      <c r="E330" s="234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232"/>
      <c r="B331" s="232"/>
      <c r="C331" s="232"/>
      <c r="D331" s="98" t="s">
        <v>52</v>
      </c>
      <c r="E331" s="98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99" t="s">
        <v>53</v>
      </c>
      <c r="B332" s="100">
        <v>0</v>
      </c>
      <c r="C332" s="3">
        <v>8</v>
      </c>
      <c r="D332" s="170">
        <v>5.4399999999999997E-2</v>
      </c>
      <c r="E332" s="170">
        <v>0</v>
      </c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99" t="s">
        <v>54</v>
      </c>
      <c r="B333" s="182">
        <v>1054414.8500000001</v>
      </c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99" t="s">
        <v>55</v>
      </c>
      <c r="B334" s="100">
        <v>0</v>
      </c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99" t="s">
        <v>56</v>
      </c>
      <c r="B335" s="133">
        <v>1054414.8500000001</v>
      </c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230"/>
      <c r="C337" s="230"/>
      <c r="D337" s="230"/>
      <c r="E337" s="230"/>
      <c r="G337" s="56">
        <f>IF(A337="Plan",SUMIF('Control de pagos'!B:B,Descripción!B337,'Control de pagos'!D:D),"")</f>
        <v>0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0</v>
      </c>
    </row>
    <row r="338" spans="1:9" ht="13.5" customHeight="1">
      <c r="A338" s="48" t="s">
        <v>57</v>
      </c>
      <c r="B338" s="49"/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4"/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4"/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4"/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13.5" customHeight="1" thickBot="1">
      <c r="A343" s="231" t="s">
        <v>48</v>
      </c>
      <c r="B343" s="231" t="s">
        <v>49</v>
      </c>
      <c r="C343" s="231" t="s">
        <v>50</v>
      </c>
      <c r="D343" s="233" t="s">
        <v>51</v>
      </c>
      <c r="E343" s="234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232"/>
      <c r="B344" s="232"/>
      <c r="C344" s="232"/>
      <c r="D344" s="98" t="s">
        <v>52</v>
      </c>
      <c r="E344" s="98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99" t="s">
        <v>53</v>
      </c>
      <c r="B345" s="100"/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99" t="s">
        <v>54</v>
      </c>
      <c r="B346" s="132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99" t="s">
        <v>55</v>
      </c>
      <c r="B347" s="100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99" t="s">
        <v>56</v>
      </c>
      <c r="B348" s="133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230"/>
      <c r="C350" s="230"/>
      <c r="D350" s="230"/>
      <c r="E350" s="230"/>
      <c r="G350" s="56">
        <f>IF(A350="Plan",SUMIF('Control de pagos'!B:B,Descripción!B350,'Control de pagos'!D:D),"")</f>
        <v>0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0</v>
      </c>
    </row>
    <row r="351" spans="1:9" ht="13.5" customHeight="1">
      <c r="A351" s="48" t="s">
        <v>57</v>
      </c>
      <c r="B351" s="49"/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4"/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4"/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4"/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231" t="s">
        <v>48</v>
      </c>
      <c r="B356" s="231" t="s">
        <v>49</v>
      </c>
      <c r="C356" s="231" t="s">
        <v>50</v>
      </c>
      <c r="D356" s="233" t="s">
        <v>51</v>
      </c>
      <c r="E356" s="234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232"/>
      <c r="B357" s="232"/>
      <c r="C357" s="232"/>
      <c r="D357" s="98" t="s">
        <v>52</v>
      </c>
      <c r="E357" s="98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99" t="s">
        <v>53</v>
      </c>
      <c r="B358" s="100"/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99" t="s">
        <v>54</v>
      </c>
      <c r="B359" s="132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99" t="s">
        <v>55</v>
      </c>
      <c r="B360" s="100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99" t="s">
        <v>56</v>
      </c>
      <c r="B361" s="133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230"/>
      <c r="C363" s="230"/>
      <c r="D363" s="230"/>
      <c r="E363" s="230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4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4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4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231" t="s">
        <v>48</v>
      </c>
      <c r="B369" s="231" t="s">
        <v>49</v>
      </c>
      <c r="C369" s="231" t="s">
        <v>50</v>
      </c>
      <c r="D369" s="233" t="s">
        <v>51</v>
      </c>
      <c r="E369" s="234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232"/>
      <c r="B370" s="232"/>
      <c r="C370" s="232"/>
      <c r="D370" s="98" t="s">
        <v>52</v>
      </c>
      <c r="E370" s="98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99" t="s">
        <v>53</v>
      </c>
      <c r="B371" s="100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99" t="s">
        <v>54</v>
      </c>
      <c r="B372" s="132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99" t="s">
        <v>55</v>
      </c>
      <c r="B373" s="100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99" t="s">
        <v>56</v>
      </c>
      <c r="B374" s="133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230"/>
      <c r="C376" s="230"/>
      <c r="D376" s="230"/>
      <c r="E376" s="230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4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4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4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231" t="s">
        <v>48</v>
      </c>
      <c r="B382" s="231" t="s">
        <v>49</v>
      </c>
      <c r="C382" s="231" t="s">
        <v>50</v>
      </c>
      <c r="D382" s="233" t="s">
        <v>51</v>
      </c>
      <c r="E382" s="234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232"/>
      <c r="B383" s="232"/>
      <c r="C383" s="232"/>
      <c r="D383" s="98" t="s">
        <v>52</v>
      </c>
      <c r="E383" s="98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99" t="s">
        <v>53</v>
      </c>
      <c r="B384" s="100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99" t="s">
        <v>54</v>
      </c>
      <c r="B385" s="132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99" t="s">
        <v>55</v>
      </c>
      <c r="B386" s="100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99" t="s">
        <v>56</v>
      </c>
      <c r="B387" s="133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230"/>
      <c r="C389" s="230"/>
      <c r="D389" s="230"/>
      <c r="E389" s="230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4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4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4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231" t="s">
        <v>48</v>
      </c>
      <c r="B395" s="231" t="s">
        <v>49</v>
      </c>
      <c r="C395" s="231" t="s">
        <v>50</v>
      </c>
      <c r="D395" s="233" t="s">
        <v>51</v>
      </c>
      <c r="E395" s="234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232"/>
      <c r="B396" s="232"/>
      <c r="C396" s="232"/>
      <c r="D396" s="98" t="s">
        <v>52</v>
      </c>
      <c r="E396" s="98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99" t="s">
        <v>53</v>
      </c>
      <c r="B397" s="100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99" t="s">
        <v>54</v>
      </c>
      <c r="B398" s="132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99" t="s">
        <v>55</v>
      </c>
      <c r="B399" s="100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99" t="s">
        <v>56</v>
      </c>
      <c r="B400" s="133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230"/>
      <c r="C402" s="230"/>
      <c r="D402" s="230"/>
      <c r="E402" s="230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4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4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4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231" t="s">
        <v>48</v>
      </c>
      <c r="B408" s="231" t="s">
        <v>49</v>
      </c>
      <c r="C408" s="231" t="s">
        <v>50</v>
      </c>
      <c r="D408" s="233" t="s">
        <v>51</v>
      </c>
      <c r="E408" s="234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232"/>
      <c r="B409" s="232"/>
      <c r="C409" s="232"/>
      <c r="D409" s="98" t="s">
        <v>52</v>
      </c>
      <c r="E409" s="98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99" t="s">
        <v>53</v>
      </c>
      <c r="B410" s="100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99" t="s">
        <v>54</v>
      </c>
      <c r="B411" s="132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99" t="s">
        <v>55</v>
      </c>
      <c r="B412" s="100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99" t="s">
        <v>56</v>
      </c>
      <c r="B413" s="133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230"/>
      <c r="C415" s="230"/>
      <c r="D415" s="230"/>
      <c r="E415" s="230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4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4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4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231" t="s">
        <v>48</v>
      </c>
      <c r="B421" s="231" t="s">
        <v>49</v>
      </c>
      <c r="C421" s="231" t="s">
        <v>50</v>
      </c>
      <c r="D421" s="233" t="s">
        <v>51</v>
      </c>
      <c r="E421" s="234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232"/>
      <c r="B422" s="232"/>
      <c r="C422" s="232"/>
      <c r="D422" s="98" t="s">
        <v>52</v>
      </c>
      <c r="E422" s="98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99" t="s">
        <v>53</v>
      </c>
      <c r="B423" s="100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99" t="s">
        <v>54</v>
      </c>
      <c r="B424" s="132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99" t="s">
        <v>55</v>
      </c>
      <c r="B425" s="100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99" t="s">
        <v>56</v>
      </c>
      <c r="B426" s="133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230"/>
      <c r="C428" s="230"/>
      <c r="D428" s="230"/>
      <c r="E428" s="230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4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4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4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231" t="s">
        <v>48</v>
      </c>
      <c r="B434" s="231" t="s">
        <v>49</v>
      </c>
      <c r="C434" s="231" t="s">
        <v>50</v>
      </c>
      <c r="D434" s="233" t="s">
        <v>51</v>
      </c>
      <c r="E434" s="234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232"/>
      <c r="B435" s="232"/>
      <c r="C435" s="232"/>
      <c r="D435" s="98" t="s">
        <v>52</v>
      </c>
      <c r="E435" s="98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99" t="s">
        <v>53</v>
      </c>
      <c r="B436" s="100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99" t="s">
        <v>54</v>
      </c>
      <c r="B437" s="132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99" t="s">
        <v>55</v>
      </c>
      <c r="B438" s="100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99" t="s">
        <v>56</v>
      </c>
      <c r="B439" s="133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230"/>
      <c r="C441" s="230"/>
      <c r="D441" s="230"/>
      <c r="E441" s="230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4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4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4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231" t="s">
        <v>48</v>
      </c>
      <c r="B447" s="231" t="s">
        <v>49</v>
      </c>
      <c r="C447" s="231" t="s">
        <v>50</v>
      </c>
      <c r="D447" s="233" t="s">
        <v>51</v>
      </c>
      <c r="E447" s="234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232"/>
      <c r="B448" s="232"/>
      <c r="C448" s="232"/>
      <c r="D448" s="98" t="s">
        <v>52</v>
      </c>
      <c r="E448" s="98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99" t="s">
        <v>53</v>
      </c>
      <c r="B449" s="100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99" t="s">
        <v>54</v>
      </c>
      <c r="B450" s="132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99" t="s">
        <v>55</v>
      </c>
      <c r="B451" s="100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99" t="s">
        <v>56</v>
      </c>
      <c r="B452" s="133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230"/>
      <c r="C454" s="230"/>
      <c r="D454" s="230"/>
      <c r="E454" s="230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4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4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4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231" t="s">
        <v>48</v>
      </c>
      <c r="B460" s="231" t="s">
        <v>49</v>
      </c>
      <c r="C460" s="231" t="s">
        <v>50</v>
      </c>
      <c r="D460" s="233" t="s">
        <v>51</v>
      </c>
      <c r="E460" s="234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232"/>
      <c r="B461" s="232"/>
      <c r="C461" s="232"/>
      <c r="D461" s="98" t="s">
        <v>52</v>
      </c>
      <c r="E461" s="98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99" t="s">
        <v>53</v>
      </c>
      <c r="B462" s="100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99" t="s">
        <v>54</v>
      </c>
      <c r="B463" s="132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99" t="s">
        <v>55</v>
      </c>
      <c r="B464" s="100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99" t="s">
        <v>56</v>
      </c>
      <c r="B465" s="133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230"/>
      <c r="C467" s="230"/>
      <c r="D467" s="230"/>
      <c r="E467" s="230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4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4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4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231" t="s">
        <v>48</v>
      </c>
      <c r="B473" s="231" t="s">
        <v>49</v>
      </c>
      <c r="C473" s="231" t="s">
        <v>50</v>
      </c>
      <c r="D473" s="233" t="s">
        <v>51</v>
      </c>
      <c r="E473" s="234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232"/>
      <c r="B474" s="232"/>
      <c r="C474" s="232"/>
      <c r="D474" s="98" t="s">
        <v>52</v>
      </c>
      <c r="E474" s="98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99" t="s">
        <v>53</v>
      </c>
      <c r="B475" s="100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99" t="s">
        <v>54</v>
      </c>
      <c r="B476" s="132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99" t="s">
        <v>55</v>
      </c>
      <c r="B477" s="100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99" t="s">
        <v>56</v>
      </c>
      <c r="B478" s="133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230"/>
      <c r="C480" s="230"/>
      <c r="D480" s="230"/>
      <c r="E480" s="230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4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4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4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231" t="s">
        <v>48</v>
      </c>
      <c r="B486" s="231" t="s">
        <v>49</v>
      </c>
      <c r="C486" s="231" t="s">
        <v>50</v>
      </c>
      <c r="D486" s="233" t="s">
        <v>51</v>
      </c>
      <c r="E486" s="234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232"/>
      <c r="B487" s="232"/>
      <c r="C487" s="232"/>
      <c r="D487" s="98" t="s">
        <v>52</v>
      </c>
      <c r="E487" s="98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99" t="s">
        <v>53</v>
      </c>
      <c r="B488" s="100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99" t="s">
        <v>54</v>
      </c>
      <c r="B489" s="132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99" t="s">
        <v>55</v>
      </c>
      <c r="B490" s="100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99" t="s">
        <v>56</v>
      </c>
      <c r="B491" s="133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230"/>
      <c r="C493" s="230"/>
      <c r="D493" s="230"/>
      <c r="E493" s="230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4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4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4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231" t="s">
        <v>48</v>
      </c>
      <c r="B499" s="231" t="s">
        <v>49</v>
      </c>
      <c r="C499" s="231" t="s">
        <v>50</v>
      </c>
      <c r="D499" s="233" t="s">
        <v>51</v>
      </c>
      <c r="E499" s="234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232"/>
      <c r="B500" s="232"/>
      <c r="C500" s="232"/>
      <c r="D500" s="98" t="s">
        <v>52</v>
      </c>
      <c r="E500" s="98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99" t="s">
        <v>53</v>
      </c>
      <c r="B501" s="100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99" t="s">
        <v>54</v>
      </c>
      <c r="B502" s="132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99" t="s">
        <v>55</v>
      </c>
      <c r="B503" s="100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99" t="s">
        <v>56</v>
      </c>
      <c r="B504" s="133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230"/>
      <c r="C506" s="230"/>
      <c r="D506" s="230"/>
      <c r="E506" s="230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4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4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4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231" t="s">
        <v>48</v>
      </c>
      <c r="B512" s="231" t="s">
        <v>49</v>
      </c>
      <c r="C512" s="231" t="s">
        <v>50</v>
      </c>
      <c r="D512" s="233" t="s">
        <v>51</v>
      </c>
      <c r="E512" s="234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232"/>
      <c r="B513" s="232"/>
      <c r="C513" s="232"/>
      <c r="D513" s="98" t="s">
        <v>52</v>
      </c>
      <c r="E513" s="98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99" t="s">
        <v>53</v>
      </c>
      <c r="B514" s="100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99" t="s">
        <v>54</v>
      </c>
      <c r="B515" s="132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99" t="s">
        <v>55</v>
      </c>
      <c r="B516" s="100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99" t="s">
        <v>56</v>
      </c>
      <c r="B517" s="133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230"/>
      <c r="C519" s="230"/>
      <c r="D519" s="230"/>
      <c r="E519" s="230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4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4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4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231" t="s">
        <v>48</v>
      </c>
      <c r="B525" s="231" t="s">
        <v>49</v>
      </c>
      <c r="C525" s="231" t="s">
        <v>50</v>
      </c>
      <c r="D525" s="233" t="s">
        <v>51</v>
      </c>
      <c r="E525" s="234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232"/>
      <c r="B526" s="232"/>
      <c r="C526" s="232"/>
      <c r="D526" s="98" t="s">
        <v>52</v>
      </c>
      <c r="E526" s="98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99" t="s">
        <v>53</v>
      </c>
      <c r="B527" s="100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99" t="s">
        <v>54</v>
      </c>
      <c r="B528" s="132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99" t="s">
        <v>55</v>
      </c>
      <c r="B529" s="100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99" t="s">
        <v>56</v>
      </c>
      <c r="B530" s="133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230"/>
      <c r="C532" s="230"/>
      <c r="D532" s="230"/>
      <c r="E532" s="230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4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4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4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231" t="s">
        <v>48</v>
      </c>
      <c r="B538" s="231" t="s">
        <v>49</v>
      </c>
      <c r="C538" s="231" t="s">
        <v>50</v>
      </c>
      <c r="D538" s="233" t="s">
        <v>51</v>
      </c>
      <c r="E538" s="234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232"/>
      <c r="B539" s="232"/>
      <c r="C539" s="232"/>
      <c r="D539" s="98" t="s">
        <v>52</v>
      </c>
      <c r="E539" s="98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99" t="s">
        <v>53</v>
      </c>
      <c r="B540" s="100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99" t="s">
        <v>54</v>
      </c>
      <c r="B541" s="132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99" t="s">
        <v>55</v>
      </c>
      <c r="B542" s="100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99" t="s">
        <v>56</v>
      </c>
      <c r="B543" s="133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230"/>
      <c r="C545" s="230"/>
      <c r="D545" s="230"/>
      <c r="E545" s="230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4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4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4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231" t="s">
        <v>48</v>
      </c>
      <c r="B551" s="231" t="s">
        <v>49</v>
      </c>
      <c r="C551" s="231" t="s">
        <v>50</v>
      </c>
      <c r="D551" s="233" t="s">
        <v>51</v>
      </c>
      <c r="E551" s="234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232"/>
      <c r="B552" s="232"/>
      <c r="C552" s="232"/>
      <c r="D552" s="98" t="s">
        <v>52</v>
      </c>
      <c r="E552" s="98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99" t="s">
        <v>53</v>
      </c>
      <c r="B553" s="100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99" t="s">
        <v>54</v>
      </c>
      <c r="B554" s="132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99" t="s">
        <v>55</v>
      </c>
      <c r="B555" s="100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99" t="s">
        <v>56</v>
      </c>
      <c r="B556" s="133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69"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285:E285"/>
    <mergeCell ref="B298:E298"/>
    <mergeCell ref="A304:A305"/>
    <mergeCell ref="B304:B305"/>
    <mergeCell ref="C304:C305"/>
    <mergeCell ref="D304:E304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C280:C284"/>
    <mergeCell ref="D280:D284"/>
    <mergeCell ref="E280:E284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B493:E493"/>
    <mergeCell ref="A499:A500"/>
    <mergeCell ref="B499:B500"/>
    <mergeCell ref="C499:C500"/>
    <mergeCell ref="D499:E499"/>
    <mergeCell ref="B506:E506"/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50"/>
  <sheetViews>
    <sheetView zoomScale="70" zoomScaleNormal="70" workbookViewId="0">
      <pane ySplit="3" topLeftCell="A3558" activePane="bottomLeft" state="frozen"/>
      <selection pane="bottomLeft" activeCell="N3569" sqref="N3569:N3587"/>
    </sheetView>
  </sheetViews>
  <sheetFormatPr baseColWidth="10" defaultRowHeight="15"/>
  <cols>
    <col min="1" max="1" width="11.42578125" style="183"/>
    <col min="2" max="2" width="30.140625" style="183" bestFit="1" customWidth="1"/>
    <col min="3" max="3" width="5.140625" style="183" bestFit="1" customWidth="1"/>
    <col min="4" max="4" width="7.28515625" style="183" bestFit="1" customWidth="1"/>
    <col min="5" max="5" width="30.5703125" style="183" bestFit="1" customWidth="1"/>
    <col min="6" max="6" width="19.140625" style="183" bestFit="1" customWidth="1"/>
    <col min="7" max="7" width="22.85546875" style="183" bestFit="1" customWidth="1"/>
    <col min="8" max="8" width="11.28515625" style="183" bestFit="1" customWidth="1"/>
    <col min="9" max="9" width="19.42578125" style="183" bestFit="1" customWidth="1"/>
    <col min="10" max="10" width="13.7109375" style="183" bestFit="1" customWidth="1"/>
    <col min="11" max="11" width="11.28515625" style="183" bestFit="1" customWidth="1"/>
    <col min="12" max="12" width="4.7109375" style="183" customWidth="1"/>
    <col min="13" max="14" width="11.42578125" style="183"/>
    <col min="15" max="15" width="14.85546875" style="183" bestFit="1" customWidth="1"/>
    <col min="16" max="16" width="11.28515625" style="183" bestFit="1" customWidth="1"/>
    <col min="17" max="17" width="30.5703125" style="183" bestFit="1" customWidth="1"/>
    <col min="18" max="18" width="19.140625" style="183" bestFit="1" customWidth="1"/>
    <col min="19" max="19" width="22.85546875" style="183" bestFit="1" customWidth="1"/>
    <col min="20" max="20" width="8.42578125" style="183" bestFit="1" customWidth="1"/>
    <col min="21" max="21" width="10.28515625" style="183" bestFit="1" customWidth="1"/>
    <col min="22" max="22" width="4.28515625" style="185" customWidth="1"/>
    <col min="23" max="25" width="11.42578125" style="185"/>
    <col min="26" max="26" width="11.42578125" style="185" hidden="1" customWidth="1"/>
    <col min="27" max="27" width="4.7109375" style="186" hidden="1" customWidth="1"/>
    <col min="28" max="29" width="11.42578125" style="187" hidden="1" customWidth="1"/>
    <col min="30" max="30" width="26.28515625" style="187" hidden="1" customWidth="1"/>
    <col min="31" max="31" width="24.5703125" style="187" hidden="1" customWidth="1"/>
    <col min="32" max="32" width="21.42578125" style="187" hidden="1" customWidth="1"/>
    <col min="33" max="33" width="19.42578125" style="187" hidden="1" customWidth="1"/>
    <col min="34" max="34" width="13.7109375" style="187" hidden="1" customWidth="1"/>
    <col min="35" max="40" width="11.42578125" style="187" hidden="1" customWidth="1"/>
    <col min="41" max="41" width="30.85546875" style="187" hidden="1" customWidth="1"/>
    <col min="42" max="49" width="11.42578125" style="187" hidden="1" customWidth="1"/>
    <col min="50" max="50" width="30.42578125" style="187" hidden="1" customWidth="1"/>
    <col min="51" max="55" width="11.42578125" style="187" hidden="1" customWidth="1"/>
    <col min="56" max="56" width="11.42578125" style="187"/>
    <col min="57" max="16384" width="11.42578125" style="185"/>
  </cols>
  <sheetData>
    <row r="1" spans="1:56" customFormat="1" ht="19.5" customHeight="1" thickBot="1">
      <c r="A1" s="3"/>
      <c r="B1" s="251" t="s">
        <v>12</v>
      </c>
      <c r="C1" s="251"/>
      <c r="D1" s="251"/>
      <c r="E1" s="251"/>
      <c r="F1" s="251"/>
      <c r="G1" s="251"/>
      <c r="H1" s="251"/>
      <c r="I1" s="251"/>
      <c r="J1" s="251"/>
      <c r="K1" s="251"/>
      <c r="L1" s="3"/>
      <c r="M1" s="3"/>
      <c r="N1" s="3"/>
      <c r="O1" s="252" t="s">
        <v>17</v>
      </c>
      <c r="P1" s="252"/>
      <c r="Q1" s="252"/>
      <c r="R1" s="252"/>
      <c r="S1" s="252"/>
      <c r="T1" s="252"/>
      <c r="U1" s="252"/>
      <c r="AA1" s="15"/>
      <c r="AB1" s="11"/>
      <c r="AC1" s="11"/>
      <c r="AD1" s="16" t="s">
        <v>11</v>
      </c>
      <c r="AE1" s="17" t="s">
        <v>10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customFormat="1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3"/>
      <c r="M3" s="3"/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A3" s="15"/>
      <c r="AB3" s="11"/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L3" s="11"/>
      <c r="AM3" s="11"/>
      <c r="AN3" s="20"/>
      <c r="AO3" s="20"/>
      <c r="AP3" s="20"/>
      <c r="AQ3" s="11"/>
      <c r="AR3" s="11"/>
      <c r="AS3" s="11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  <c r="BD3" s="11"/>
    </row>
    <row r="4" spans="1:56" ht="20.100000000000001" customHeight="1" thickBot="1">
      <c r="A4" s="183" t="s">
        <v>75</v>
      </c>
      <c r="B4" s="184" t="s">
        <v>81</v>
      </c>
      <c r="C4" s="185"/>
      <c r="D4" s="185"/>
      <c r="E4" s="185"/>
      <c r="F4" s="185"/>
      <c r="G4" s="185"/>
      <c r="H4" s="185"/>
      <c r="I4" s="185"/>
      <c r="J4" s="185"/>
      <c r="K4" s="185"/>
      <c r="N4" s="183" t="s">
        <v>75</v>
      </c>
      <c r="O4" s="184" t="s">
        <v>17</v>
      </c>
      <c r="P4" s="185"/>
      <c r="Q4" s="185"/>
      <c r="R4" s="185"/>
      <c r="S4" s="185"/>
      <c r="T4" s="185"/>
      <c r="U4" s="185"/>
      <c r="AC4" s="187" t="str">
        <f t="shared" ref="AC4:AC35" si="0">IF($E4=$AD$1,IF($G4=$AE$1,A4,""),"")</f>
        <v/>
      </c>
      <c r="AD4" s="187" t="str">
        <f t="shared" ref="AD4:AD35" si="1">IF($E4=$AD$1,IF($G4=$AE$1,E4,""),"")</f>
        <v/>
      </c>
      <c r="AE4" s="187" t="str">
        <f t="shared" ref="AE4:AE35" si="2">IF($E4=$AD$1,IF($G4=$AE$1,F4,""),"")</f>
        <v/>
      </c>
      <c r="AF4" s="187" t="str">
        <f t="shared" ref="AF4:AF35" si="3">IF($E4=$AD$1,IF($G4=$AE$1,G4,""),"")</f>
        <v/>
      </c>
      <c r="AG4" s="187" t="str">
        <f t="shared" ref="AG4:AG35" si="4">IF($E4=$AD$1,IF($G4=$AE$1,I4,""),"")</f>
        <v/>
      </c>
      <c r="AH4" s="187" t="str">
        <f t="shared" ref="AH4:AH35" si="5">IF($E4=$AD$1,IF($G4=$AE$1,J4,""),"")</f>
        <v/>
      </c>
      <c r="AI4" s="187" t="str">
        <f t="shared" ref="AI4:AI35" si="6">IF($E4=$AD$1,IF($G4=$AE$1,K4,""),"")</f>
        <v/>
      </c>
      <c r="AJ4" s="187" t="str">
        <f t="shared" ref="AJ4:AJ35" si="7">IF($E4=$AD$1,IF($G4=$AE$1,B4,""),"")</f>
        <v/>
      </c>
      <c r="AK4" s="187" t="str">
        <f t="shared" ref="AK4:AK35" si="8">IF($E4=$AD$1,IF($G4=$AE$1,C4,""),"")</f>
        <v/>
      </c>
      <c r="AN4" s="187" t="str">
        <f>LEFT(AO4,7)</f>
        <v/>
      </c>
      <c r="AO4" s="187" t="str">
        <f>IF(AF4=$AE$1,AJ4&amp;"/"&amp;AK4&amp;" "&amp;AD4,"")</f>
        <v/>
      </c>
      <c r="AP4" s="187" t="str">
        <f>IF(AO4&lt;&gt;"",AI4,"")</f>
        <v/>
      </c>
      <c r="AT4" s="187" t="str">
        <f>IF($Q4=$AD$1,N4,"")</f>
        <v/>
      </c>
      <c r="AU4" s="187" t="str">
        <f>IF($Q4=$AD$1,O4,"")</f>
        <v/>
      </c>
      <c r="AV4" s="187" t="str">
        <f>IF($Q4=$AD$1,P4,"")</f>
        <v/>
      </c>
      <c r="AW4" s="187" t="str">
        <f>IF($Q4=$AD$1,T4,"")</f>
        <v/>
      </c>
      <c r="AX4" s="187" t="str">
        <f t="shared" ref="AX4:AX6" si="9">IF(AW4&lt;&gt;"",AW4&amp;" "&amp;$AD$1,"")</f>
        <v/>
      </c>
      <c r="AY4" s="187" t="str">
        <f t="shared" ref="AY4:AY67" si="10">VLOOKUP(AX4,AO:AP,2,FALSE)</f>
        <v/>
      </c>
      <c r="AZ4" s="187" t="str">
        <f t="shared" ref="AZ4:AZ67" si="11">IF(AY4="","",AV4/AY4)</f>
        <v/>
      </c>
      <c r="BA4" s="187" t="str">
        <f t="shared" ref="BA4:BA6" si="12">AT4&amp;" "&amp;AU4</f>
        <v xml:space="preserve"> </v>
      </c>
      <c r="BB4" s="187" t="str">
        <f>IFERROR(IF(AW4="","",VLOOKUP(AW4,SUSS!R:S,2,FALSE)),AY4*SUSS!$M$2)</f>
        <v/>
      </c>
      <c r="BC4" s="187" t="str">
        <f>IFERROR(IF(BB4&lt;&gt;"",AZ4*BB4,""),"VER")</f>
        <v/>
      </c>
    </row>
    <row r="5" spans="1:56" ht="20.100000000000001" customHeight="1" thickBot="1">
      <c r="A5" s="18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18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87" t="str">
        <f t="shared" si="0"/>
        <v/>
      </c>
      <c r="AD5" s="187" t="str">
        <f t="shared" si="1"/>
        <v/>
      </c>
      <c r="AE5" s="187" t="str">
        <f t="shared" si="2"/>
        <v/>
      </c>
      <c r="AF5" s="187" t="str">
        <f t="shared" si="3"/>
        <v/>
      </c>
      <c r="AG5" s="187" t="str">
        <f t="shared" si="4"/>
        <v/>
      </c>
      <c r="AH5" s="187" t="str">
        <f t="shared" si="5"/>
        <v/>
      </c>
      <c r="AI5" s="187" t="str">
        <f t="shared" si="6"/>
        <v/>
      </c>
      <c r="AJ5" s="187" t="str">
        <f t="shared" si="7"/>
        <v/>
      </c>
      <c r="AK5" s="187" t="str">
        <f t="shared" si="8"/>
        <v/>
      </c>
      <c r="AN5" s="187" t="str">
        <f t="shared" ref="AN5:AN68" si="13">LEFT(AO5,7)</f>
        <v/>
      </c>
      <c r="AO5" s="187" t="str">
        <f t="shared" ref="AO5:AO68" si="14">IF(AF5=$AE$1,AJ5&amp;"/"&amp;AK5&amp;" "&amp;AD5,"")</f>
        <v/>
      </c>
      <c r="AP5" s="187" t="str">
        <f t="shared" ref="AP5:AP68" si="15">IF(AO5&lt;&gt;"",AI5,"")</f>
        <v/>
      </c>
      <c r="AT5" s="187" t="str">
        <f t="shared" ref="AT5:AT68" si="16">IF($Q5=$AD$1,N5,"")</f>
        <v/>
      </c>
      <c r="AU5" s="187" t="str">
        <f t="shared" ref="AU5:AU68" si="17">IF($Q5=$AD$1,O5,"")</f>
        <v/>
      </c>
      <c r="AV5" s="187" t="str">
        <f t="shared" ref="AV5:AV68" si="18">IF($Q5=$AD$1,P5,"")</f>
        <v/>
      </c>
      <c r="AW5" s="187" t="str">
        <f t="shared" ref="AW5:AW68" si="19">IF($Q5=$AD$1,T5,"")</f>
        <v/>
      </c>
      <c r="AX5" s="187" t="str">
        <f t="shared" si="9"/>
        <v/>
      </c>
      <c r="AY5" s="187" t="str">
        <f t="shared" si="10"/>
        <v/>
      </c>
      <c r="AZ5" s="187" t="str">
        <f t="shared" si="11"/>
        <v/>
      </c>
      <c r="BA5" s="187" t="str">
        <f t="shared" si="12"/>
        <v xml:space="preserve"> </v>
      </c>
      <c r="BB5" s="187" t="str">
        <f>IFERROR(IF(AW5="","",VLOOKUP(AW5,SUSS!R:S,2,FALSE)),AY5*SUSS!$M$2)</f>
        <v/>
      </c>
      <c r="BC5" s="187" t="str">
        <f t="shared" ref="BC5:BC68" si="20">IFERROR(IF(BB5&lt;&gt;"",AZ5*BB5,""),"VER")</f>
        <v/>
      </c>
    </row>
    <row r="6" spans="1:56" ht="20.100000000000001" customHeight="1" thickBot="1">
      <c r="A6" s="183" t="s">
        <v>75</v>
      </c>
      <c r="B6" s="77">
        <v>2017</v>
      </c>
      <c r="C6" s="77">
        <v>1</v>
      </c>
      <c r="D6" s="77"/>
      <c r="E6" s="78" t="s">
        <v>82</v>
      </c>
      <c r="F6" s="78" t="s">
        <v>10</v>
      </c>
      <c r="G6" s="78" t="s">
        <v>10</v>
      </c>
      <c r="H6" s="79">
        <v>42786</v>
      </c>
      <c r="I6" s="80">
        <v>192964.63</v>
      </c>
      <c r="J6" s="81">
        <v>0</v>
      </c>
      <c r="K6" s="80">
        <v>192964.63</v>
      </c>
      <c r="N6" s="183" t="s">
        <v>75</v>
      </c>
      <c r="O6" s="77">
        <v>1</v>
      </c>
      <c r="P6" s="80">
        <v>164816.21</v>
      </c>
      <c r="Q6" s="78" t="s">
        <v>82</v>
      </c>
      <c r="R6" s="78" t="s">
        <v>10</v>
      </c>
      <c r="S6" s="78" t="s">
        <v>10</v>
      </c>
      <c r="T6" s="77" t="s">
        <v>87</v>
      </c>
      <c r="U6" s="77" t="s">
        <v>88</v>
      </c>
      <c r="AC6" s="187" t="str">
        <f t="shared" si="0"/>
        <v/>
      </c>
      <c r="AD6" s="187" t="str">
        <f t="shared" si="1"/>
        <v/>
      </c>
      <c r="AE6" s="187" t="str">
        <f t="shared" si="2"/>
        <v/>
      </c>
      <c r="AF6" s="187" t="str">
        <f t="shared" si="3"/>
        <v/>
      </c>
      <c r="AG6" s="187" t="str">
        <f t="shared" si="4"/>
        <v/>
      </c>
      <c r="AH6" s="187" t="str">
        <f t="shared" si="5"/>
        <v/>
      </c>
      <c r="AI6" s="187" t="str">
        <f t="shared" si="6"/>
        <v/>
      </c>
      <c r="AJ6" s="187" t="str">
        <f t="shared" si="7"/>
        <v/>
      </c>
      <c r="AK6" s="187" t="str">
        <f t="shared" si="8"/>
        <v/>
      </c>
      <c r="AN6" s="187" t="str">
        <f t="shared" si="13"/>
        <v/>
      </c>
      <c r="AO6" s="187" t="str">
        <f t="shared" si="14"/>
        <v/>
      </c>
      <c r="AP6" s="187" t="str">
        <f t="shared" si="15"/>
        <v/>
      </c>
      <c r="AT6" s="187" t="str">
        <f t="shared" si="16"/>
        <v/>
      </c>
      <c r="AU6" s="187" t="str">
        <f t="shared" si="17"/>
        <v/>
      </c>
      <c r="AV6" s="187" t="str">
        <f t="shared" si="18"/>
        <v/>
      </c>
      <c r="AW6" s="187" t="str">
        <f t="shared" si="19"/>
        <v/>
      </c>
      <c r="AX6" s="187" t="str">
        <f t="shared" si="9"/>
        <v/>
      </c>
      <c r="AY6" s="187" t="str">
        <f t="shared" si="10"/>
        <v/>
      </c>
      <c r="AZ6" s="187" t="str">
        <f t="shared" si="11"/>
        <v/>
      </c>
      <c r="BA6" s="187" t="str">
        <f t="shared" si="12"/>
        <v xml:space="preserve"> </v>
      </c>
      <c r="BB6" s="187" t="str">
        <f>IFERROR(IF(AW6="","",VLOOKUP(AW6,SUSS!R:S,2,FALSE)),AY6*SUSS!$M$2)</f>
        <v/>
      </c>
      <c r="BC6" s="187" t="str">
        <f t="shared" si="20"/>
        <v/>
      </c>
    </row>
    <row r="7" spans="1:56" ht="20.100000000000001" customHeight="1" thickBot="1">
      <c r="A7" s="183" t="s">
        <v>75</v>
      </c>
      <c r="B7" s="82">
        <v>2017</v>
      </c>
      <c r="C7" s="82">
        <v>1</v>
      </c>
      <c r="D7" s="82"/>
      <c r="E7" s="83" t="s">
        <v>82</v>
      </c>
      <c r="F7" s="83" t="s">
        <v>10</v>
      </c>
      <c r="G7" s="83" t="s">
        <v>83</v>
      </c>
      <c r="H7" s="84">
        <v>43390</v>
      </c>
      <c r="I7" s="85">
        <v>115199.88</v>
      </c>
      <c r="J7" s="86">
        <v>0</v>
      </c>
      <c r="K7" s="85">
        <v>115199.88</v>
      </c>
      <c r="N7" s="183" t="s">
        <v>75</v>
      </c>
      <c r="O7" s="82">
        <v>1</v>
      </c>
      <c r="P7" s="85">
        <v>1064.46</v>
      </c>
      <c r="Q7" s="83" t="s">
        <v>11</v>
      </c>
      <c r="R7" s="83" t="s">
        <v>10</v>
      </c>
      <c r="S7" s="83" t="s">
        <v>10</v>
      </c>
      <c r="T7" s="82" t="s">
        <v>89</v>
      </c>
      <c r="U7" s="82" t="s">
        <v>88</v>
      </c>
      <c r="AC7" s="187" t="str">
        <f t="shared" si="0"/>
        <v/>
      </c>
      <c r="AD7" s="187" t="str">
        <f t="shared" si="1"/>
        <v/>
      </c>
      <c r="AE7" s="187" t="str">
        <f t="shared" si="2"/>
        <v/>
      </c>
      <c r="AF7" s="187" t="str">
        <f t="shared" si="3"/>
        <v/>
      </c>
      <c r="AG7" s="187" t="str">
        <f t="shared" si="4"/>
        <v/>
      </c>
      <c r="AH7" s="187" t="str">
        <f t="shared" si="5"/>
        <v/>
      </c>
      <c r="AI7" s="187" t="str">
        <f t="shared" si="6"/>
        <v/>
      </c>
      <c r="AJ7" s="187" t="str">
        <f t="shared" si="7"/>
        <v/>
      </c>
      <c r="AK7" s="187" t="str">
        <f t="shared" si="8"/>
        <v/>
      </c>
      <c r="AN7" s="187" t="str">
        <f t="shared" si="13"/>
        <v/>
      </c>
      <c r="AO7" s="187" t="str">
        <f t="shared" si="14"/>
        <v/>
      </c>
      <c r="AP7" s="187" t="str">
        <f t="shared" si="15"/>
        <v/>
      </c>
      <c r="AT7" s="187" t="str">
        <f t="shared" si="16"/>
        <v>M325300</v>
      </c>
      <c r="AU7" s="187">
        <f t="shared" si="17"/>
        <v>1</v>
      </c>
      <c r="AV7" s="187">
        <f t="shared" si="18"/>
        <v>1064.46</v>
      </c>
      <c r="AW7" s="187" t="str">
        <f t="shared" si="19"/>
        <v>2018/7</v>
      </c>
      <c r="AX7" s="187" t="str">
        <f>IF(AW7&lt;&gt;"",AW7&amp;" "&amp;$AD$1,"")</f>
        <v>2018/7 Contribuciones Seg. Social</v>
      </c>
      <c r="AY7" s="187">
        <f t="shared" si="10"/>
        <v>2177.25</v>
      </c>
      <c r="AZ7" s="187">
        <f t="shared" si="11"/>
        <v>0.48890113675508096</v>
      </c>
      <c r="BA7" s="187" t="str">
        <f>AT7&amp;" "&amp;AU7</f>
        <v>M325300 1</v>
      </c>
      <c r="BB7" s="187">
        <f>IFERROR(IF(AW7="","",VLOOKUP(AW7,SUSS!R:S,2,FALSE)),AY7*SUSS!$M$2)</f>
        <v>261.27</v>
      </c>
      <c r="BC7" s="187">
        <f t="shared" si="20"/>
        <v>127.73519999999999</v>
      </c>
    </row>
    <row r="8" spans="1:56" ht="20.100000000000001" customHeight="1" thickBot="1">
      <c r="A8" s="183" t="s">
        <v>75</v>
      </c>
      <c r="B8" s="82">
        <v>2017</v>
      </c>
      <c r="C8" s="82">
        <v>1</v>
      </c>
      <c r="D8" s="82"/>
      <c r="E8" s="83" t="s">
        <v>82</v>
      </c>
      <c r="F8" s="83" t="s">
        <v>10</v>
      </c>
      <c r="G8" s="83" t="s">
        <v>84</v>
      </c>
      <c r="H8" s="84">
        <v>43784</v>
      </c>
      <c r="I8" s="85">
        <v>124824.96000000001</v>
      </c>
      <c r="J8" s="85">
        <v>95874.4</v>
      </c>
      <c r="K8" s="85">
        <v>28950.560000000001</v>
      </c>
      <c r="N8" s="183" t="s">
        <v>75</v>
      </c>
      <c r="O8" s="82">
        <v>1</v>
      </c>
      <c r="P8" s="86">
        <v>923.85</v>
      </c>
      <c r="Q8" s="83" t="s">
        <v>86</v>
      </c>
      <c r="R8" s="83" t="s">
        <v>10</v>
      </c>
      <c r="S8" s="83" t="s">
        <v>10</v>
      </c>
      <c r="T8" s="82" t="s">
        <v>89</v>
      </c>
      <c r="U8" s="82" t="s">
        <v>88</v>
      </c>
      <c r="AC8" s="187" t="str">
        <f t="shared" si="0"/>
        <v/>
      </c>
      <c r="AD8" s="187" t="str">
        <f t="shared" si="1"/>
        <v/>
      </c>
      <c r="AE8" s="187" t="str">
        <f t="shared" si="2"/>
        <v/>
      </c>
      <c r="AF8" s="187" t="str">
        <f t="shared" si="3"/>
        <v/>
      </c>
      <c r="AG8" s="187" t="str">
        <f t="shared" si="4"/>
        <v/>
      </c>
      <c r="AH8" s="187" t="str">
        <f t="shared" si="5"/>
        <v/>
      </c>
      <c r="AI8" s="187" t="str">
        <f t="shared" si="6"/>
        <v/>
      </c>
      <c r="AJ8" s="187" t="str">
        <f t="shared" si="7"/>
        <v/>
      </c>
      <c r="AK8" s="187" t="str">
        <f t="shared" si="8"/>
        <v/>
      </c>
      <c r="AN8" s="187" t="str">
        <f t="shared" si="13"/>
        <v/>
      </c>
      <c r="AO8" s="187" t="str">
        <f t="shared" si="14"/>
        <v/>
      </c>
      <c r="AP8" s="187" t="str">
        <f t="shared" si="15"/>
        <v/>
      </c>
      <c r="AT8" s="187" t="str">
        <f t="shared" si="16"/>
        <v/>
      </c>
      <c r="AU8" s="187" t="str">
        <f t="shared" si="17"/>
        <v/>
      </c>
      <c r="AV8" s="187" t="str">
        <f t="shared" si="18"/>
        <v/>
      </c>
      <c r="AW8" s="187" t="str">
        <f t="shared" si="19"/>
        <v/>
      </c>
      <c r="AX8" s="187" t="str">
        <f t="shared" ref="AX8:AX71" si="21">IF(AW8&lt;&gt;"",AW8&amp;" "&amp;$AD$1,"")</f>
        <v/>
      </c>
      <c r="AY8" s="187" t="str">
        <f t="shared" si="10"/>
        <v/>
      </c>
      <c r="AZ8" s="187" t="str">
        <f t="shared" si="11"/>
        <v/>
      </c>
      <c r="BA8" s="187" t="str">
        <f t="shared" ref="BA8:BA71" si="22">AT8&amp;" "&amp;AU8</f>
        <v xml:space="preserve"> </v>
      </c>
      <c r="BB8" s="187" t="str">
        <f>IFERROR(IF(AW8="","",VLOOKUP(AW8,SUSS!R:S,2,FALSE)),AY8*SUSS!$M$2)</f>
        <v/>
      </c>
      <c r="BC8" s="187" t="str">
        <f t="shared" si="20"/>
        <v/>
      </c>
    </row>
    <row r="9" spans="1:56" ht="20.100000000000001" customHeight="1" thickBot="1">
      <c r="A9" s="183" t="s">
        <v>75</v>
      </c>
      <c r="B9" s="184" t="s">
        <v>85</v>
      </c>
      <c r="C9" s="185"/>
      <c r="D9" s="185"/>
      <c r="E9" s="185"/>
      <c r="F9" s="185"/>
      <c r="G9" s="185"/>
      <c r="H9" s="185"/>
      <c r="I9" s="185"/>
      <c r="J9" s="185"/>
      <c r="K9" s="185"/>
      <c r="N9" s="183" t="s">
        <v>75</v>
      </c>
      <c r="O9" s="82">
        <v>2</v>
      </c>
      <c r="P9" s="85">
        <v>28148.42</v>
      </c>
      <c r="Q9" s="83" t="s">
        <v>82</v>
      </c>
      <c r="R9" s="83" t="s">
        <v>10</v>
      </c>
      <c r="S9" s="83" t="s">
        <v>10</v>
      </c>
      <c r="T9" s="82" t="s">
        <v>87</v>
      </c>
      <c r="U9" s="82" t="s">
        <v>88</v>
      </c>
      <c r="AC9" s="187" t="str">
        <f t="shared" si="0"/>
        <v/>
      </c>
      <c r="AD9" s="187" t="str">
        <f t="shared" si="1"/>
        <v/>
      </c>
      <c r="AE9" s="187" t="str">
        <f t="shared" si="2"/>
        <v/>
      </c>
      <c r="AF9" s="187" t="str">
        <f t="shared" si="3"/>
        <v/>
      </c>
      <c r="AG9" s="187" t="str">
        <f t="shared" si="4"/>
        <v/>
      </c>
      <c r="AH9" s="187" t="str">
        <f t="shared" si="5"/>
        <v/>
      </c>
      <c r="AI9" s="187" t="str">
        <f t="shared" si="6"/>
        <v/>
      </c>
      <c r="AJ9" s="187" t="str">
        <f t="shared" si="7"/>
        <v/>
      </c>
      <c r="AK9" s="187" t="str">
        <f t="shared" si="8"/>
        <v/>
      </c>
      <c r="AN9" s="187" t="str">
        <f t="shared" si="13"/>
        <v/>
      </c>
      <c r="AO9" s="187" t="str">
        <f t="shared" si="14"/>
        <v/>
      </c>
      <c r="AP9" s="187" t="str">
        <f t="shared" si="15"/>
        <v/>
      </c>
      <c r="AT9" s="187" t="str">
        <f t="shared" si="16"/>
        <v/>
      </c>
      <c r="AU9" s="187" t="str">
        <f t="shared" si="17"/>
        <v/>
      </c>
      <c r="AV9" s="187" t="str">
        <f t="shared" si="18"/>
        <v/>
      </c>
      <c r="AW9" s="187" t="str">
        <f t="shared" si="19"/>
        <v/>
      </c>
      <c r="AX9" s="187" t="str">
        <f t="shared" si="21"/>
        <v/>
      </c>
      <c r="AY9" s="187" t="str">
        <f t="shared" si="10"/>
        <v/>
      </c>
      <c r="AZ9" s="187" t="str">
        <f t="shared" si="11"/>
        <v/>
      </c>
      <c r="BA9" s="187" t="str">
        <f t="shared" si="22"/>
        <v xml:space="preserve"> </v>
      </c>
      <c r="BB9" s="187" t="str">
        <f>IFERROR(IF(AW9="","",VLOOKUP(AW9,SUSS!R:S,2,FALSE)),AY9*SUSS!$M$2)</f>
        <v/>
      </c>
      <c r="BC9" s="187" t="str">
        <f t="shared" si="20"/>
        <v/>
      </c>
    </row>
    <row r="10" spans="1:56" ht="20.100000000000001" customHeight="1" thickBot="1">
      <c r="A10" s="183" t="s">
        <v>75</v>
      </c>
      <c r="B10" s="87" t="s">
        <v>0</v>
      </c>
      <c r="C10" s="87" t="s">
        <v>1</v>
      </c>
      <c r="D10" s="87" t="s">
        <v>2</v>
      </c>
      <c r="E10" s="87" t="s">
        <v>3</v>
      </c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N10" s="183" t="s">
        <v>75</v>
      </c>
      <c r="O10" s="82">
        <v>2</v>
      </c>
      <c r="P10" s="85">
        <v>115199.88</v>
      </c>
      <c r="Q10" s="83" t="s">
        <v>82</v>
      </c>
      <c r="R10" s="83" t="s">
        <v>10</v>
      </c>
      <c r="S10" s="83" t="s">
        <v>83</v>
      </c>
      <c r="T10" s="82" t="s">
        <v>87</v>
      </c>
      <c r="U10" s="82" t="s">
        <v>88</v>
      </c>
      <c r="AC10" s="187" t="str">
        <f t="shared" si="0"/>
        <v/>
      </c>
      <c r="AD10" s="187" t="str">
        <f t="shared" si="1"/>
        <v/>
      </c>
      <c r="AE10" s="187" t="str">
        <f t="shared" si="2"/>
        <v/>
      </c>
      <c r="AF10" s="187" t="str">
        <f t="shared" si="3"/>
        <v/>
      </c>
      <c r="AG10" s="187" t="str">
        <f t="shared" si="4"/>
        <v/>
      </c>
      <c r="AH10" s="187" t="str">
        <f t="shared" si="5"/>
        <v/>
      </c>
      <c r="AI10" s="187" t="str">
        <f t="shared" si="6"/>
        <v/>
      </c>
      <c r="AJ10" s="187" t="str">
        <f t="shared" si="7"/>
        <v/>
      </c>
      <c r="AK10" s="187" t="str">
        <f t="shared" si="8"/>
        <v/>
      </c>
      <c r="AN10" s="187" t="str">
        <f t="shared" si="13"/>
        <v/>
      </c>
      <c r="AO10" s="187" t="str">
        <f t="shared" si="14"/>
        <v/>
      </c>
      <c r="AP10" s="187" t="str">
        <f t="shared" si="15"/>
        <v/>
      </c>
      <c r="AT10" s="187" t="str">
        <f t="shared" si="16"/>
        <v/>
      </c>
      <c r="AU10" s="187" t="str">
        <f t="shared" si="17"/>
        <v/>
      </c>
      <c r="AV10" s="187" t="str">
        <f t="shared" si="18"/>
        <v/>
      </c>
      <c r="AW10" s="187" t="str">
        <f t="shared" si="19"/>
        <v/>
      </c>
      <c r="AX10" s="187" t="str">
        <f t="shared" si="21"/>
        <v/>
      </c>
      <c r="AY10" s="187" t="str">
        <f t="shared" si="10"/>
        <v/>
      </c>
      <c r="AZ10" s="187" t="str">
        <f t="shared" si="11"/>
        <v/>
      </c>
      <c r="BA10" s="187" t="str">
        <f t="shared" si="22"/>
        <v xml:space="preserve"> </v>
      </c>
      <c r="BB10" s="187" t="str">
        <f>IFERROR(IF(AW10="","",VLOOKUP(AW10,SUSS!R:S,2,FALSE)),AY10*SUSS!$M$2)</f>
        <v/>
      </c>
      <c r="BC10" s="187" t="str">
        <f t="shared" si="20"/>
        <v/>
      </c>
    </row>
    <row r="11" spans="1:56" ht="20.100000000000001" customHeight="1" thickBot="1">
      <c r="A11" s="183" t="s">
        <v>75</v>
      </c>
      <c r="B11" s="77">
        <v>2018</v>
      </c>
      <c r="C11" s="77">
        <v>7</v>
      </c>
      <c r="D11" s="77"/>
      <c r="E11" s="78" t="s">
        <v>86</v>
      </c>
      <c r="F11" s="78" t="s">
        <v>10</v>
      </c>
      <c r="G11" s="78" t="s">
        <v>10</v>
      </c>
      <c r="H11" s="79">
        <v>43322</v>
      </c>
      <c r="I11" s="80">
        <v>3624.33</v>
      </c>
      <c r="J11" s="80">
        <v>1734.69</v>
      </c>
      <c r="K11" s="80">
        <v>1889.64</v>
      </c>
      <c r="N11" s="183" t="s">
        <v>75</v>
      </c>
      <c r="O11" s="82">
        <v>2</v>
      </c>
      <c r="P11" s="85">
        <v>28950.560000000001</v>
      </c>
      <c r="Q11" s="83" t="s">
        <v>82</v>
      </c>
      <c r="R11" s="83" t="s">
        <v>10</v>
      </c>
      <c r="S11" s="83" t="s">
        <v>84</v>
      </c>
      <c r="T11" s="82" t="s">
        <v>87</v>
      </c>
      <c r="U11" s="82" t="s">
        <v>88</v>
      </c>
      <c r="AC11" s="187" t="str">
        <f t="shared" si="0"/>
        <v/>
      </c>
      <c r="AD11" s="187" t="str">
        <f t="shared" si="1"/>
        <v/>
      </c>
      <c r="AE11" s="187" t="str">
        <f t="shared" si="2"/>
        <v/>
      </c>
      <c r="AF11" s="187" t="str">
        <f t="shared" si="3"/>
        <v/>
      </c>
      <c r="AG11" s="187" t="str">
        <f t="shared" si="4"/>
        <v/>
      </c>
      <c r="AH11" s="187" t="str">
        <f t="shared" si="5"/>
        <v/>
      </c>
      <c r="AI11" s="187" t="str">
        <f t="shared" si="6"/>
        <v/>
      </c>
      <c r="AJ11" s="187" t="str">
        <f t="shared" si="7"/>
        <v/>
      </c>
      <c r="AK11" s="187" t="str">
        <f t="shared" si="8"/>
        <v/>
      </c>
      <c r="AN11" s="187" t="str">
        <f t="shared" si="13"/>
        <v/>
      </c>
      <c r="AO11" s="187" t="str">
        <f t="shared" si="14"/>
        <v/>
      </c>
      <c r="AP11" s="187" t="str">
        <f t="shared" si="15"/>
        <v/>
      </c>
      <c r="AT11" s="187" t="str">
        <f t="shared" si="16"/>
        <v/>
      </c>
      <c r="AU11" s="187" t="str">
        <f t="shared" si="17"/>
        <v/>
      </c>
      <c r="AV11" s="187" t="str">
        <f t="shared" si="18"/>
        <v/>
      </c>
      <c r="AW11" s="187" t="str">
        <f t="shared" si="19"/>
        <v/>
      </c>
      <c r="AX11" s="187" t="str">
        <f t="shared" si="21"/>
        <v/>
      </c>
      <c r="AY11" s="187" t="str">
        <f t="shared" si="10"/>
        <v/>
      </c>
      <c r="AZ11" s="187" t="str">
        <f t="shared" si="11"/>
        <v/>
      </c>
      <c r="BA11" s="187" t="str">
        <f t="shared" si="22"/>
        <v xml:space="preserve"> </v>
      </c>
      <c r="BB11" s="187" t="str">
        <f>IFERROR(IF(AW11="","",VLOOKUP(AW11,SUSS!R:S,2,FALSE)),AY11*SUSS!$M$2)</f>
        <v/>
      </c>
      <c r="BC11" s="187" t="str">
        <f t="shared" si="20"/>
        <v/>
      </c>
    </row>
    <row r="12" spans="1:56" ht="20.100000000000001" customHeight="1" thickBot="1">
      <c r="A12" s="183" t="s">
        <v>75</v>
      </c>
      <c r="B12" s="82">
        <v>2018</v>
      </c>
      <c r="C12" s="82">
        <v>7</v>
      </c>
      <c r="D12" s="82"/>
      <c r="E12" s="83" t="s">
        <v>11</v>
      </c>
      <c r="F12" s="83" t="s">
        <v>10</v>
      </c>
      <c r="G12" s="83" t="s">
        <v>10</v>
      </c>
      <c r="H12" s="84">
        <v>43322</v>
      </c>
      <c r="I12" s="85">
        <v>4175.97</v>
      </c>
      <c r="J12" s="85">
        <v>1998.72</v>
      </c>
      <c r="K12" s="85">
        <v>2177.25</v>
      </c>
      <c r="N12" s="183" t="s">
        <v>75</v>
      </c>
      <c r="O12" s="82">
        <v>2</v>
      </c>
      <c r="P12" s="85">
        <v>1112.79</v>
      </c>
      <c r="Q12" s="83" t="s">
        <v>11</v>
      </c>
      <c r="R12" s="83" t="s">
        <v>10</v>
      </c>
      <c r="S12" s="83" t="s">
        <v>10</v>
      </c>
      <c r="T12" s="82" t="s">
        <v>89</v>
      </c>
      <c r="U12" s="82" t="s">
        <v>88</v>
      </c>
      <c r="AC12" s="187" t="str">
        <f t="shared" si="0"/>
        <v>M325300</v>
      </c>
      <c r="AD12" s="187" t="str">
        <f t="shared" si="1"/>
        <v>Contribuciones Seg. Social</v>
      </c>
      <c r="AE12" s="187" t="str">
        <f t="shared" si="2"/>
        <v>Declaración Jurada</v>
      </c>
      <c r="AF12" s="187" t="str">
        <f t="shared" si="3"/>
        <v>Declaración Jurada</v>
      </c>
      <c r="AG12" s="187">
        <f t="shared" si="4"/>
        <v>4175.97</v>
      </c>
      <c r="AH12" s="187">
        <f t="shared" si="5"/>
        <v>1998.72</v>
      </c>
      <c r="AI12" s="187">
        <f t="shared" si="6"/>
        <v>2177.25</v>
      </c>
      <c r="AJ12" s="187">
        <f t="shared" si="7"/>
        <v>2018</v>
      </c>
      <c r="AK12" s="187">
        <f t="shared" si="8"/>
        <v>7</v>
      </c>
      <c r="AN12" s="187" t="str">
        <f t="shared" si="13"/>
        <v xml:space="preserve">2018/7 </v>
      </c>
      <c r="AO12" s="187" t="str">
        <f t="shared" si="14"/>
        <v>2018/7 Contribuciones Seg. Social</v>
      </c>
      <c r="AP12" s="187">
        <f t="shared" si="15"/>
        <v>2177.25</v>
      </c>
      <c r="AT12" s="187" t="str">
        <f t="shared" si="16"/>
        <v>M325300</v>
      </c>
      <c r="AU12" s="187">
        <f t="shared" si="17"/>
        <v>2</v>
      </c>
      <c r="AV12" s="187">
        <f t="shared" si="18"/>
        <v>1112.79</v>
      </c>
      <c r="AW12" s="187" t="str">
        <f t="shared" si="19"/>
        <v>2018/7</v>
      </c>
      <c r="AX12" s="187" t="str">
        <f t="shared" si="21"/>
        <v>2018/7 Contribuciones Seg. Social</v>
      </c>
      <c r="AY12" s="187">
        <f t="shared" si="10"/>
        <v>2177.25</v>
      </c>
      <c r="AZ12" s="187">
        <f t="shared" si="11"/>
        <v>0.51109886324491904</v>
      </c>
      <c r="BA12" s="187" t="str">
        <f t="shared" si="22"/>
        <v>M325300 2</v>
      </c>
      <c r="BB12" s="187">
        <f>IFERROR(IF(AW12="","",VLOOKUP(AW12,SUSS!R:S,2,FALSE)),AY12*SUSS!$M$2)</f>
        <v>261.27</v>
      </c>
      <c r="BC12" s="187">
        <f t="shared" si="20"/>
        <v>133.53479999999999</v>
      </c>
    </row>
    <row r="13" spans="1:56" ht="20.100000000000001" customHeight="1" thickBot="1">
      <c r="A13" s="183" t="s">
        <v>101</v>
      </c>
      <c r="B13" s="184" t="s">
        <v>81</v>
      </c>
      <c r="C13" s="185"/>
      <c r="D13" s="185"/>
      <c r="E13" s="185"/>
      <c r="F13" s="185"/>
      <c r="G13" s="185"/>
      <c r="H13" s="185"/>
      <c r="I13" s="185"/>
      <c r="J13" s="185"/>
      <c r="K13" s="185"/>
      <c r="N13" s="183" t="s">
        <v>75</v>
      </c>
      <c r="O13" s="82">
        <v>2</v>
      </c>
      <c r="P13" s="86">
        <v>965.79</v>
      </c>
      <c r="Q13" s="83" t="s">
        <v>86</v>
      </c>
      <c r="R13" s="83" t="s">
        <v>10</v>
      </c>
      <c r="S13" s="83" t="s">
        <v>10</v>
      </c>
      <c r="T13" s="82" t="s">
        <v>89</v>
      </c>
      <c r="U13" s="82" t="s">
        <v>88</v>
      </c>
      <c r="AC13" s="187" t="str">
        <f t="shared" si="0"/>
        <v/>
      </c>
      <c r="AD13" s="187" t="str">
        <f t="shared" si="1"/>
        <v/>
      </c>
      <c r="AE13" s="187" t="str">
        <f t="shared" si="2"/>
        <v/>
      </c>
      <c r="AF13" s="187" t="str">
        <f t="shared" si="3"/>
        <v/>
      </c>
      <c r="AG13" s="187" t="str">
        <f t="shared" si="4"/>
        <v/>
      </c>
      <c r="AH13" s="187" t="str">
        <f t="shared" si="5"/>
        <v/>
      </c>
      <c r="AI13" s="187" t="str">
        <f t="shared" si="6"/>
        <v/>
      </c>
      <c r="AJ13" s="187" t="str">
        <f t="shared" si="7"/>
        <v/>
      </c>
      <c r="AK13" s="187" t="str">
        <f t="shared" si="8"/>
        <v/>
      </c>
      <c r="AN13" s="187" t="str">
        <f t="shared" si="13"/>
        <v/>
      </c>
      <c r="AO13" s="187" t="str">
        <f t="shared" si="14"/>
        <v/>
      </c>
      <c r="AP13" s="187" t="str">
        <f t="shared" si="15"/>
        <v/>
      </c>
      <c r="AT13" s="187" t="str">
        <f t="shared" si="16"/>
        <v/>
      </c>
      <c r="AU13" s="187" t="str">
        <f t="shared" si="17"/>
        <v/>
      </c>
      <c r="AV13" s="187" t="str">
        <f t="shared" si="18"/>
        <v/>
      </c>
      <c r="AW13" s="187" t="str">
        <f t="shared" si="19"/>
        <v/>
      </c>
      <c r="AX13" s="187" t="str">
        <f t="shared" si="21"/>
        <v/>
      </c>
      <c r="AY13" s="187" t="str">
        <f t="shared" si="10"/>
        <v/>
      </c>
      <c r="AZ13" s="187" t="str">
        <f t="shared" si="11"/>
        <v/>
      </c>
      <c r="BA13" s="187" t="str">
        <f t="shared" si="22"/>
        <v xml:space="preserve"> </v>
      </c>
      <c r="BB13" s="187" t="str">
        <f>IFERROR(IF(AW13="","",VLOOKUP(AW13,SUSS!R:S,2,FALSE)),AY13*SUSS!$M$2)</f>
        <v/>
      </c>
      <c r="BC13" s="187" t="str">
        <f t="shared" si="20"/>
        <v/>
      </c>
    </row>
    <row r="14" spans="1:56" ht="20.100000000000001" customHeight="1" thickBot="1">
      <c r="A14" s="183" t="s">
        <v>101</v>
      </c>
      <c r="B14" s="87" t="s">
        <v>0</v>
      </c>
      <c r="C14" s="87" t="s">
        <v>1</v>
      </c>
      <c r="D14" s="87" t="s">
        <v>2</v>
      </c>
      <c r="E14" s="87" t="s">
        <v>3</v>
      </c>
      <c r="F14" s="87" t="s">
        <v>4</v>
      </c>
      <c r="G14" s="87" t="s">
        <v>5</v>
      </c>
      <c r="H14" s="87" t="s">
        <v>6</v>
      </c>
      <c r="I14" s="87" t="s">
        <v>7</v>
      </c>
      <c r="J14" s="87" t="s">
        <v>8</v>
      </c>
      <c r="K14" s="87" t="s">
        <v>9</v>
      </c>
      <c r="N14" s="183" t="s">
        <v>75</v>
      </c>
      <c r="O14" s="82">
        <v>3</v>
      </c>
      <c r="P14" s="85">
        <v>95874.4</v>
      </c>
      <c r="Q14" s="83" t="s">
        <v>82</v>
      </c>
      <c r="R14" s="83" t="s">
        <v>10</v>
      </c>
      <c r="S14" s="83" t="s">
        <v>84</v>
      </c>
      <c r="T14" s="82" t="s">
        <v>87</v>
      </c>
      <c r="U14" s="82" t="s">
        <v>90</v>
      </c>
      <c r="AC14" s="187" t="str">
        <f t="shared" si="0"/>
        <v/>
      </c>
      <c r="AD14" s="187" t="str">
        <f t="shared" si="1"/>
        <v/>
      </c>
      <c r="AE14" s="187" t="str">
        <f t="shared" si="2"/>
        <v/>
      </c>
      <c r="AF14" s="187" t="str">
        <f t="shared" si="3"/>
        <v/>
      </c>
      <c r="AG14" s="187" t="str">
        <f t="shared" si="4"/>
        <v/>
      </c>
      <c r="AH14" s="187" t="str">
        <f t="shared" si="5"/>
        <v/>
      </c>
      <c r="AI14" s="187" t="str">
        <f t="shared" si="6"/>
        <v/>
      </c>
      <c r="AJ14" s="187" t="str">
        <f t="shared" si="7"/>
        <v/>
      </c>
      <c r="AK14" s="187" t="str">
        <f t="shared" si="8"/>
        <v/>
      </c>
      <c r="AN14" s="187" t="str">
        <f t="shared" si="13"/>
        <v/>
      </c>
      <c r="AO14" s="187" t="str">
        <f t="shared" si="14"/>
        <v/>
      </c>
      <c r="AP14" s="187" t="str">
        <f t="shared" si="15"/>
        <v/>
      </c>
      <c r="AT14" s="187" t="str">
        <f t="shared" si="16"/>
        <v/>
      </c>
      <c r="AU14" s="187" t="str">
        <f t="shared" si="17"/>
        <v/>
      </c>
      <c r="AV14" s="187" t="str">
        <f t="shared" si="18"/>
        <v/>
      </c>
      <c r="AW14" s="187" t="str">
        <f t="shared" si="19"/>
        <v/>
      </c>
      <c r="AX14" s="187" t="str">
        <f t="shared" si="21"/>
        <v/>
      </c>
      <c r="AY14" s="187" t="str">
        <f t="shared" si="10"/>
        <v/>
      </c>
      <c r="AZ14" s="187" t="str">
        <f t="shared" si="11"/>
        <v/>
      </c>
      <c r="BA14" s="187" t="str">
        <f t="shared" si="22"/>
        <v xml:space="preserve"> </v>
      </c>
      <c r="BB14" s="187" t="str">
        <f>IFERROR(IF(AW14="","",VLOOKUP(AW14,SUSS!R:S,2,FALSE)),AY14*SUSS!$M$2)</f>
        <v/>
      </c>
      <c r="BC14" s="187" t="str">
        <f t="shared" si="20"/>
        <v/>
      </c>
    </row>
    <row r="15" spans="1:56" ht="20.100000000000001" customHeight="1" thickBot="1">
      <c r="A15" s="183" t="s">
        <v>101</v>
      </c>
      <c r="B15" s="77">
        <v>2009</v>
      </c>
      <c r="C15" s="77">
        <v>7</v>
      </c>
      <c r="D15" s="77"/>
      <c r="E15" s="78" t="s">
        <v>82</v>
      </c>
      <c r="F15" s="78" t="s">
        <v>10</v>
      </c>
      <c r="G15" s="78" t="s">
        <v>10</v>
      </c>
      <c r="H15" s="79">
        <v>40045</v>
      </c>
      <c r="I15" s="81">
        <v>535.03</v>
      </c>
      <c r="J15" s="81">
        <v>535.03</v>
      </c>
      <c r="K15" s="81">
        <v>0</v>
      </c>
      <c r="N15" s="183" t="s">
        <v>75</v>
      </c>
      <c r="O15" s="82">
        <v>3</v>
      </c>
      <c r="P15" s="85">
        <v>55404.13</v>
      </c>
      <c r="Q15" s="83" t="s">
        <v>82</v>
      </c>
      <c r="R15" s="83" t="s">
        <v>10</v>
      </c>
      <c r="S15" s="83" t="s">
        <v>10</v>
      </c>
      <c r="T15" s="82" t="s">
        <v>91</v>
      </c>
      <c r="U15" s="82" t="s">
        <v>90</v>
      </c>
      <c r="AC15" s="187" t="str">
        <f t="shared" si="0"/>
        <v/>
      </c>
      <c r="AD15" s="187" t="str">
        <f t="shared" si="1"/>
        <v/>
      </c>
      <c r="AE15" s="187" t="str">
        <f t="shared" si="2"/>
        <v/>
      </c>
      <c r="AF15" s="187" t="str">
        <f t="shared" si="3"/>
        <v/>
      </c>
      <c r="AG15" s="187" t="str">
        <f t="shared" si="4"/>
        <v/>
      </c>
      <c r="AH15" s="187" t="str">
        <f t="shared" si="5"/>
        <v/>
      </c>
      <c r="AI15" s="187" t="str">
        <f t="shared" si="6"/>
        <v/>
      </c>
      <c r="AJ15" s="187" t="str">
        <f t="shared" si="7"/>
        <v/>
      </c>
      <c r="AK15" s="187" t="str">
        <f t="shared" si="8"/>
        <v/>
      </c>
      <c r="AN15" s="187" t="str">
        <f t="shared" si="13"/>
        <v/>
      </c>
      <c r="AO15" s="187" t="str">
        <f t="shared" si="14"/>
        <v/>
      </c>
      <c r="AP15" s="187" t="str">
        <f t="shared" si="15"/>
        <v/>
      </c>
      <c r="AT15" s="187" t="str">
        <f t="shared" si="16"/>
        <v/>
      </c>
      <c r="AU15" s="187" t="str">
        <f t="shared" si="17"/>
        <v/>
      </c>
      <c r="AV15" s="187" t="str">
        <f t="shared" si="18"/>
        <v/>
      </c>
      <c r="AW15" s="187" t="str">
        <f t="shared" si="19"/>
        <v/>
      </c>
      <c r="AX15" s="187" t="str">
        <f t="shared" si="21"/>
        <v/>
      </c>
      <c r="AY15" s="187" t="str">
        <f t="shared" si="10"/>
        <v/>
      </c>
      <c r="AZ15" s="187" t="str">
        <f t="shared" si="11"/>
        <v/>
      </c>
      <c r="BA15" s="187" t="str">
        <f t="shared" si="22"/>
        <v xml:space="preserve"> </v>
      </c>
      <c r="BB15" s="187" t="str">
        <f>IFERROR(IF(AW15="","",VLOOKUP(AW15,SUSS!R:S,2,FALSE)),AY15*SUSS!$M$2)</f>
        <v/>
      </c>
      <c r="BC15" s="187" t="str">
        <f t="shared" si="20"/>
        <v/>
      </c>
    </row>
    <row r="16" spans="1:56" ht="20.100000000000001" customHeight="1" thickBot="1">
      <c r="A16" s="183" t="s">
        <v>101</v>
      </c>
      <c r="B16" s="82">
        <v>2009</v>
      </c>
      <c r="C16" s="82">
        <v>7</v>
      </c>
      <c r="D16" s="82"/>
      <c r="E16" s="83" t="s">
        <v>82</v>
      </c>
      <c r="F16" s="83" t="s">
        <v>10</v>
      </c>
      <c r="G16" s="83" t="s">
        <v>83</v>
      </c>
      <c r="H16" s="84">
        <v>42220</v>
      </c>
      <c r="I16" s="85">
        <v>1060.07</v>
      </c>
      <c r="J16" s="85">
        <v>1060.07</v>
      </c>
      <c r="K16" s="86">
        <v>0</v>
      </c>
      <c r="N16" s="183" t="s">
        <v>75</v>
      </c>
      <c r="O16" s="82">
        <v>3</v>
      </c>
      <c r="P16" s="85">
        <v>27979.09</v>
      </c>
      <c r="Q16" s="83" t="s">
        <v>82</v>
      </c>
      <c r="R16" s="83" t="s">
        <v>10</v>
      </c>
      <c r="S16" s="83" t="s">
        <v>83</v>
      </c>
      <c r="T16" s="82" t="s">
        <v>91</v>
      </c>
      <c r="U16" s="82" t="s">
        <v>90</v>
      </c>
      <c r="AC16" s="187" t="str">
        <f t="shared" si="0"/>
        <v/>
      </c>
      <c r="AD16" s="187" t="str">
        <f t="shared" si="1"/>
        <v/>
      </c>
      <c r="AE16" s="187" t="str">
        <f t="shared" si="2"/>
        <v/>
      </c>
      <c r="AF16" s="187" t="str">
        <f t="shared" si="3"/>
        <v/>
      </c>
      <c r="AG16" s="187" t="str">
        <f t="shared" si="4"/>
        <v/>
      </c>
      <c r="AH16" s="187" t="str">
        <f t="shared" si="5"/>
        <v/>
      </c>
      <c r="AI16" s="187" t="str">
        <f t="shared" si="6"/>
        <v/>
      </c>
      <c r="AJ16" s="187" t="str">
        <f t="shared" si="7"/>
        <v/>
      </c>
      <c r="AK16" s="187" t="str">
        <f t="shared" si="8"/>
        <v/>
      </c>
      <c r="AN16" s="187" t="str">
        <f t="shared" si="13"/>
        <v/>
      </c>
      <c r="AO16" s="187" t="str">
        <f t="shared" si="14"/>
        <v/>
      </c>
      <c r="AP16" s="187" t="str">
        <f t="shared" si="15"/>
        <v/>
      </c>
      <c r="AT16" s="187" t="str">
        <f t="shared" si="16"/>
        <v/>
      </c>
      <c r="AU16" s="187" t="str">
        <f t="shared" si="17"/>
        <v/>
      </c>
      <c r="AV16" s="187" t="str">
        <f t="shared" si="18"/>
        <v/>
      </c>
      <c r="AW16" s="187" t="str">
        <f t="shared" si="19"/>
        <v/>
      </c>
      <c r="AX16" s="187" t="str">
        <f t="shared" si="21"/>
        <v/>
      </c>
      <c r="AY16" s="187" t="str">
        <f t="shared" si="10"/>
        <v/>
      </c>
      <c r="AZ16" s="187" t="str">
        <f t="shared" si="11"/>
        <v/>
      </c>
      <c r="BA16" s="187" t="str">
        <f t="shared" si="22"/>
        <v xml:space="preserve"> </v>
      </c>
      <c r="BB16" s="187" t="str">
        <f>IFERROR(IF(AW16="","",VLOOKUP(AW16,SUSS!R:S,2,FALSE)),AY16*SUSS!$M$2)</f>
        <v/>
      </c>
      <c r="BC16" s="187" t="str">
        <f t="shared" si="20"/>
        <v/>
      </c>
    </row>
    <row r="17" spans="1:55" ht="20.100000000000001" customHeight="1" thickBot="1">
      <c r="A17" s="183" t="s">
        <v>101</v>
      </c>
      <c r="B17" s="82">
        <v>2009</v>
      </c>
      <c r="C17" s="82">
        <v>7</v>
      </c>
      <c r="D17" s="82"/>
      <c r="E17" s="83" t="s">
        <v>82</v>
      </c>
      <c r="F17" s="83" t="s">
        <v>10</v>
      </c>
      <c r="G17" s="83" t="s">
        <v>84</v>
      </c>
      <c r="H17" s="84">
        <v>43798</v>
      </c>
      <c r="I17" s="85">
        <v>1184.82</v>
      </c>
      <c r="J17" s="85">
        <v>1184.82</v>
      </c>
      <c r="K17" s="86">
        <v>0</v>
      </c>
      <c r="N17" s="183" t="s">
        <v>75</v>
      </c>
      <c r="O17" s="82">
        <v>3</v>
      </c>
      <c r="P17" s="86">
        <v>863.62</v>
      </c>
      <c r="Q17" s="83" t="s">
        <v>82</v>
      </c>
      <c r="R17" s="83" t="s">
        <v>10</v>
      </c>
      <c r="S17" s="83" t="s">
        <v>84</v>
      </c>
      <c r="T17" s="82" t="s">
        <v>91</v>
      </c>
      <c r="U17" s="82" t="s">
        <v>90</v>
      </c>
      <c r="AC17" s="187" t="str">
        <f t="shared" si="0"/>
        <v/>
      </c>
      <c r="AD17" s="187" t="str">
        <f t="shared" si="1"/>
        <v/>
      </c>
      <c r="AE17" s="187" t="str">
        <f t="shared" si="2"/>
        <v/>
      </c>
      <c r="AF17" s="187" t="str">
        <f t="shared" si="3"/>
        <v/>
      </c>
      <c r="AG17" s="187" t="str">
        <f t="shared" si="4"/>
        <v/>
      </c>
      <c r="AH17" s="187" t="str">
        <f t="shared" si="5"/>
        <v/>
      </c>
      <c r="AI17" s="187" t="str">
        <f t="shared" si="6"/>
        <v/>
      </c>
      <c r="AJ17" s="187" t="str">
        <f t="shared" si="7"/>
        <v/>
      </c>
      <c r="AK17" s="187" t="str">
        <f t="shared" si="8"/>
        <v/>
      </c>
      <c r="AN17" s="187" t="str">
        <f t="shared" si="13"/>
        <v/>
      </c>
      <c r="AO17" s="187" t="str">
        <f t="shared" si="14"/>
        <v/>
      </c>
      <c r="AP17" s="187" t="str">
        <f t="shared" si="15"/>
        <v/>
      </c>
      <c r="AT17" s="187" t="str">
        <f t="shared" si="16"/>
        <v/>
      </c>
      <c r="AU17" s="187" t="str">
        <f t="shared" si="17"/>
        <v/>
      </c>
      <c r="AV17" s="187" t="str">
        <f t="shared" si="18"/>
        <v/>
      </c>
      <c r="AW17" s="187" t="str">
        <f t="shared" si="19"/>
        <v/>
      </c>
      <c r="AX17" s="187" t="str">
        <f t="shared" si="21"/>
        <v/>
      </c>
      <c r="AY17" s="187" t="str">
        <f t="shared" si="10"/>
        <v/>
      </c>
      <c r="AZ17" s="187" t="str">
        <f t="shared" si="11"/>
        <v/>
      </c>
      <c r="BA17" s="187" t="str">
        <f t="shared" si="22"/>
        <v xml:space="preserve"> </v>
      </c>
      <c r="BB17" s="187" t="str">
        <f>IFERROR(IF(AW17="","",VLOOKUP(AW17,SUSS!R:S,2,FALSE)),AY17*SUSS!$M$2)</f>
        <v/>
      </c>
      <c r="BC17" s="187" t="str">
        <f t="shared" si="20"/>
        <v/>
      </c>
    </row>
    <row r="18" spans="1:55" ht="20.100000000000001" customHeight="1" thickBot="1">
      <c r="A18" s="183" t="s">
        <v>101</v>
      </c>
      <c r="B18" s="82">
        <v>2010</v>
      </c>
      <c r="C18" s="82">
        <v>3</v>
      </c>
      <c r="D18" s="82"/>
      <c r="E18" s="83" t="s">
        <v>82</v>
      </c>
      <c r="F18" s="83" t="s">
        <v>10</v>
      </c>
      <c r="G18" s="83" t="s">
        <v>10</v>
      </c>
      <c r="H18" s="84">
        <v>40289</v>
      </c>
      <c r="I18" s="86">
        <v>161.51</v>
      </c>
      <c r="J18" s="86">
        <v>161.51</v>
      </c>
      <c r="K18" s="86">
        <v>0</v>
      </c>
      <c r="N18" s="183" t="s">
        <v>75</v>
      </c>
      <c r="O18" s="82">
        <v>3</v>
      </c>
      <c r="P18" s="85">
        <v>1163.31</v>
      </c>
      <c r="Q18" s="83" t="s">
        <v>11</v>
      </c>
      <c r="R18" s="83" t="s">
        <v>10</v>
      </c>
      <c r="S18" s="83" t="s">
        <v>10</v>
      </c>
      <c r="T18" s="82" t="s">
        <v>89</v>
      </c>
      <c r="U18" s="82" t="s">
        <v>90</v>
      </c>
      <c r="AC18" s="187" t="str">
        <f t="shared" si="0"/>
        <v/>
      </c>
      <c r="AD18" s="187" t="str">
        <f t="shared" si="1"/>
        <v/>
      </c>
      <c r="AE18" s="187" t="str">
        <f t="shared" si="2"/>
        <v/>
      </c>
      <c r="AF18" s="187" t="str">
        <f t="shared" si="3"/>
        <v/>
      </c>
      <c r="AG18" s="187" t="str">
        <f t="shared" si="4"/>
        <v/>
      </c>
      <c r="AH18" s="187" t="str">
        <f t="shared" si="5"/>
        <v/>
      </c>
      <c r="AI18" s="187" t="str">
        <f t="shared" si="6"/>
        <v/>
      </c>
      <c r="AJ18" s="187" t="str">
        <f t="shared" si="7"/>
        <v/>
      </c>
      <c r="AK18" s="187" t="str">
        <f t="shared" si="8"/>
        <v/>
      </c>
      <c r="AN18" s="187" t="str">
        <f t="shared" si="13"/>
        <v/>
      </c>
      <c r="AO18" s="187" t="str">
        <f t="shared" si="14"/>
        <v/>
      </c>
      <c r="AP18" s="187" t="str">
        <f t="shared" si="15"/>
        <v/>
      </c>
      <c r="AT18" s="187" t="str">
        <f t="shared" si="16"/>
        <v>M325300</v>
      </c>
      <c r="AU18" s="187">
        <f t="shared" si="17"/>
        <v>3</v>
      </c>
      <c r="AV18" s="187">
        <f t="shared" si="18"/>
        <v>1163.31</v>
      </c>
      <c r="AW18" s="187" t="str">
        <f t="shared" si="19"/>
        <v>2018/7</v>
      </c>
      <c r="AX18" s="187" t="str">
        <f t="shared" si="21"/>
        <v>2018/7 Contribuciones Seg. Social</v>
      </c>
      <c r="AY18" s="187">
        <f t="shared" si="10"/>
        <v>2177.25</v>
      </c>
      <c r="AZ18" s="187">
        <f t="shared" si="11"/>
        <v>0.53430244574578023</v>
      </c>
      <c r="BA18" s="187" t="str">
        <f t="shared" si="22"/>
        <v>M325300 3</v>
      </c>
      <c r="BB18" s="187">
        <f>IFERROR(IF(AW18="","",VLOOKUP(AW18,SUSS!R:S,2,FALSE)),AY18*SUSS!$M$2)</f>
        <v>261.27</v>
      </c>
      <c r="BC18" s="187">
        <f t="shared" si="20"/>
        <v>139.59719999999999</v>
      </c>
    </row>
    <row r="19" spans="1:55" ht="20.100000000000001" customHeight="1" thickBot="1">
      <c r="A19" s="183" t="s">
        <v>101</v>
      </c>
      <c r="B19" s="82">
        <v>2010</v>
      </c>
      <c r="C19" s="82">
        <v>3</v>
      </c>
      <c r="D19" s="82"/>
      <c r="E19" s="83" t="s">
        <v>82</v>
      </c>
      <c r="F19" s="83" t="s">
        <v>10</v>
      </c>
      <c r="G19" s="83" t="s">
        <v>83</v>
      </c>
      <c r="H19" s="84">
        <v>42128</v>
      </c>
      <c r="I19" s="86">
        <v>279.52</v>
      </c>
      <c r="J19" s="86">
        <v>279.52</v>
      </c>
      <c r="K19" s="86">
        <v>0</v>
      </c>
      <c r="N19" s="183" t="s">
        <v>75</v>
      </c>
      <c r="O19" s="82">
        <v>3</v>
      </c>
      <c r="P19" s="85">
        <v>1009.64</v>
      </c>
      <c r="Q19" s="83" t="s">
        <v>86</v>
      </c>
      <c r="R19" s="83" t="s">
        <v>10</v>
      </c>
      <c r="S19" s="83" t="s">
        <v>10</v>
      </c>
      <c r="T19" s="82" t="s">
        <v>89</v>
      </c>
      <c r="U19" s="82" t="s">
        <v>90</v>
      </c>
      <c r="AC19" s="187" t="str">
        <f t="shared" si="0"/>
        <v/>
      </c>
      <c r="AD19" s="187" t="str">
        <f t="shared" si="1"/>
        <v/>
      </c>
      <c r="AE19" s="187" t="str">
        <f t="shared" si="2"/>
        <v/>
      </c>
      <c r="AF19" s="187" t="str">
        <f t="shared" si="3"/>
        <v/>
      </c>
      <c r="AG19" s="187" t="str">
        <f t="shared" si="4"/>
        <v/>
      </c>
      <c r="AH19" s="187" t="str">
        <f t="shared" si="5"/>
        <v/>
      </c>
      <c r="AI19" s="187" t="str">
        <f t="shared" si="6"/>
        <v/>
      </c>
      <c r="AJ19" s="187" t="str">
        <f t="shared" si="7"/>
        <v/>
      </c>
      <c r="AK19" s="187" t="str">
        <f t="shared" si="8"/>
        <v/>
      </c>
      <c r="AN19" s="187" t="str">
        <f t="shared" si="13"/>
        <v/>
      </c>
      <c r="AO19" s="187" t="str">
        <f t="shared" si="14"/>
        <v/>
      </c>
      <c r="AP19" s="187" t="str">
        <f t="shared" si="15"/>
        <v/>
      </c>
      <c r="AT19" s="187" t="str">
        <f t="shared" si="16"/>
        <v/>
      </c>
      <c r="AU19" s="187" t="str">
        <f t="shared" si="17"/>
        <v/>
      </c>
      <c r="AV19" s="187" t="str">
        <f t="shared" si="18"/>
        <v/>
      </c>
      <c r="AW19" s="187" t="str">
        <f t="shared" si="19"/>
        <v/>
      </c>
      <c r="AX19" s="187" t="str">
        <f t="shared" si="21"/>
        <v/>
      </c>
      <c r="AY19" s="187" t="str">
        <f t="shared" si="10"/>
        <v/>
      </c>
      <c r="AZ19" s="187" t="str">
        <f t="shared" si="11"/>
        <v/>
      </c>
      <c r="BA19" s="187" t="str">
        <f t="shared" si="22"/>
        <v xml:space="preserve"> </v>
      </c>
      <c r="BB19" s="187" t="str">
        <f>IFERROR(IF(AW19="","",VLOOKUP(AW19,SUSS!R:S,2,FALSE)),AY19*SUSS!$M$2)</f>
        <v/>
      </c>
      <c r="BC19" s="187" t="str">
        <f t="shared" si="20"/>
        <v/>
      </c>
    </row>
    <row r="20" spans="1:55" ht="20.100000000000001" customHeight="1" thickBot="1">
      <c r="A20" s="183" t="s">
        <v>101</v>
      </c>
      <c r="B20" s="82">
        <v>2010</v>
      </c>
      <c r="C20" s="82">
        <v>3</v>
      </c>
      <c r="D20" s="82"/>
      <c r="E20" s="83" t="s">
        <v>82</v>
      </c>
      <c r="F20" s="83" t="s">
        <v>10</v>
      </c>
      <c r="G20" s="83" t="s">
        <v>84</v>
      </c>
      <c r="H20" s="84">
        <v>43798</v>
      </c>
      <c r="I20" s="86">
        <v>377.05</v>
      </c>
      <c r="J20" s="86">
        <v>377.05</v>
      </c>
      <c r="K20" s="86">
        <v>0</v>
      </c>
      <c r="N20" s="183" t="s">
        <v>75</v>
      </c>
      <c r="O20" s="82">
        <v>4</v>
      </c>
      <c r="P20" s="85">
        <v>34976.199999999997</v>
      </c>
      <c r="Q20" s="83" t="s">
        <v>82</v>
      </c>
      <c r="R20" s="83" t="s">
        <v>10</v>
      </c>
      <c r="S20" s="83" t="s">
        <v>84</v>
      </c>
      <c r="T20" s="82" t="s">
        <v>91</v>
      </c>
      <c r="U20" s="82" t="s">
        <v>90</v>
      </c>
      <c r="AC20" s="187" t="str">
        <f t="shared" si="0"/>
        <v/>
      </c>
      <c r="AD20" s="187" t="str">
        <f t="shared" si="1"/>
        <v/>
      </c>
      <c r="AE20" s="187" t="str">
        <f t="shared" si="2"/>
        <v/>
      </c>
      <c r="AF20" s="187" t="str">
        <f t="shared" si="3"/>
        <v/>
      </c>
      <c r="AG20" s="187" t="str">
        <f t="shared" si="4"/>
        <v/>
      </c>
      <c r="AH20" s="187" t="str">
        <f t="shared" si="5"/>
        <v/>
      </c>
      <c r="AI20" s="187" t="str">
        <f t="shared" si="6"/>
        <v/>
      </c>
      <c r="AJ20" s="187" t="str">
        <f t="shared" si="7"/>
        <v/>
      </c>
      <c r="AK20" s="187" t="str">
        <f t="shared" si="8"/>
        <v/>
      </c>
      <c r="AN20" s="187" t="str">
        <f t="shared" si="13"/>
        <v/>
      </c>
      <c r="AO20" s="187" t="str">
        <f t="shared" si="14"/>
        <v/>
      </c>
      <c r="AP20" s="187" t="str">
        <f t="shared" si="15"/>
        <v/>
      </c>
      <c r="AT20" s="187" t="str">
        <f t="shared" si="16"/>
        <v/>
      </c>
      <c r="AU20" s="187" t="str">
        <f t="shared" si="17"/>
        <v/>
      </c>
      <c r="AV20" s="187" t="str">
        <f t="shared" si="18"/>
        <v/>
      </c>
      <c r="AW20" s="187" t="str">
        <f t="shared" si="19"/>
        <v/>
      </c>
      <c r="AX20" s="187" t="str">
        <f t="shared" si="21"/>
        <v/>
      </c>
      <c r="AY20" s="187" t="str">
        <f t="shared" si="10"/>
        <v/>
      </c>
      <c r="AZ20" s="187" t="str">
        <f t="shared" si="11"/>
        <v/>
      </c>
      <c r="BA20" s="187" t="str">
        <f t="shared" si="22"/>
        <v xml:space="preserve"> </v>
      </c>
      <c r="BB20" s="187" t="str">
        <f>IFERROR(IF(AW20="","",VLOOKUP(AW20,SUSS!R:S,2,FALSE)),AY20*SUSS!$M$2)</f>
        <v/>
      </c>
      <c r="BC20" s="187" t="str">
        <f t="shared" si="20"/>
        <v/>
      </c>
    </row>
    <row r="21" spans="1:55" ht="20.100000000000001" customHeight="1" thickBot="1">
      <c r="A21" s="183" t="s">
        <v>101</v>
      </c>
      <c r="B21" s="82">
        <v>2011</v>
      </c>
      <c r="C21" s="82"/>
      <c r="D21" s="82"/>
      <c r="E21" s="83" t="s">
        <v>102</v>
      </c>
      <c r="F21" s="83" t="s">
        <v>10</v>
      </c>
      <c r="G21" s="83" t="s">
        <v>10</v>
      </c>
      <c r="H21" s="84">
        <v>41045</v>
      </c>
      <c r="I21" s="85">
        <v>300619.28999999998</v>
      </c>
      <c r="J21" s="85">
        <v>110898.51</v>
      </c>
      <c r="K21" s="85">
        <v>189720.78</v>
      </c>
      <c r="N21" s="183" t="s">
        <v>75</v>
      </c>
      <c r="O21" s="82">
        <v>4</v>
      </c>
      <c r="P21" s="85">
        <v>6351.02</v>
      </c>
      <c r="Q21" s="83" t="s">
        <v>82</v>
      </c>
      <c r="R21" s="83" t="s">
        <v>10</v>
      </c>
      <c r="S21" s="83" t="s">
        <v>10</v>
      </c>
      <c r="T21" s="82" t="s">
        <v>92</v>
      </c>
      <c r="U21" s="82" t="s">
        <v>90</v>
      </c>
      <c r="AC21" s="187" t="str">
        <f t="shared" si="0"/>
        <v/>
      </c>
      <c r="AD21" s="187" t="str">
        <f t="shared" si="1"/>
        <v/>
      </c>
      <c r="AE21" s="187" t="str">
        <f t="shared" si="2"/>
        <v/>
      </c>
      <c r="AF21" s="187" t="str">
        <f t="shared" si="3"/>
        <v/>
      </c>
      <c r="AG21" s="187" t="str">
        <f t="shared" si="4"/>
        <v/>
      </c>
      <c r="AH21" s="187" t="str">
        <f t="shared" si="5"/>
        <v/>
      </c>
      <c r="AI21" s="187" t="str">
        <f t="shared" si="6"/>
        <v/>
      </c>
      <c r="AJ21" s="187" t="str">
        <f t="shared" si="7"/>
        <v/>
      </c>
      <c r="AK21" s="187" t="str">
        <f t="shared" si="8"/>
        <v/>
      </c>
      <c r="AN21" s="187" t="str">
        <f t="shared" si="13"/>
        <v/>
      </c>
      <c r="AO21" s="187" t="str">
        <f t="shared" si="14"/>
        <v/>
      </c>
      <c r="AP21" s="187" t="str">
        <f t="shared" si="15"/>
        <v/>
      </c>
      <c r="AT21" s="187" t="str">
        <f t="shared" si="16"/>
        <v/>
      </c>
      <c r="AU21" s="187" t="str">
        <f t="shared" si="17"/>
        <v/>
      </c>
      <c r="AV21" s="187" t="str">
        <f t="shared" si="18"/>
        <v/>
      </c>
      <c r="AW21" s="187" t="str">
        <f t="shared" si="19"/>
        <v/>
      </c>
      <c r="AX21" s="187" t="str">
        <f t="shared" si="21"/>
        <v/>
      </c>
      <c r="AY21" s="187" t="str">
        <f t="shared" si="10"/>
        <v/>
      </c>
      <c r="AZ21" s="187" t="str">
        <f t="shared" si="11"/>
        <v/>
      </c>
      <c r="BA21" s="187" t="str">
        <f t="shared" si="22"/>
        <v xml:space="preserve"> </v>
      </c>
      <c r="BB21" s="187" t="str">
        <f>IFERROR(IF(AW21="","",VLOOKUP(AW21,SUSS!R:S,2,FALSE)),AY21*SUSS!$M$2)</f>
        <v/>
      </c>
      <c r="BC21" s="187" t="str">
        <f t="shared" si="20"/>
        <v/>
      </c>
    </row>
    <row r="22" spans="1:55" ht="20.100000000000001" customHeight="1" thickBot="1">
      <c r="A22" s="183" t="s">
        <v>101</v>
      </c>
      <c r="B22" s="82">
        <v>2011</v>
      </c>
      <c r="C22" s="82"/>
      <c r="D22" s="82"/>
      <c r="E22" s="83" t="s">
        <v>102</v>
      </c>
      <c r="F22" s="83" t="s">
        <v>10</v>
      </c>
      <c r="G22" s="83" t="s">
        <v>83</v>
      </c>
      <c r="H22" s="84">
        <v>41143</v>
      </c>
      <c r="I22" s="85">
        <v>10646.26</v>
      </c>
      <c r="J22" s="85">
        <v>10646.26</v>
      </c>
      <c r="K22" s="86">
        <v>0</v>
      </c>
      <c r="N22" s="183" t="s">
        <v>75</v>
      </c>
      <c r="O22" s="82">
        <v>4</v>
      </c>
      <c r="P22" s="85">
        <v>3016.73</v>
      </c>
      <c r="Q22" s="83" t="s">
        <v>82</v>
      </c>
      <c r="R22" s="83" t="s">
        <v>10</v>
      </c>
      <c r="S22" s="83" t="s">
        <v>83</v>
      </c>
      <c r="T22" s="82" t="s">
        <v>92</v>
      </c>
      <c r="U22" s="82" t="s">
        <v>90</v>
      </c>
      <c r="AC22" s="187" t="str">
        <f t="shared" si="0"/>
        <v/>
      </c>
      <c r="AD22" s="187" t="str">
        <f t="shared" si="1"/>
        <v/>
      </c>
      <c r="AE22" s="187" t="str">
        <f t="shared" si="2"/>
        <v/>
      </c>
      <c r="AF22" s="187" t="str">
        <f t="shared" si="3"/>
        <v/>
      </c>
      <c r="AG22" s="187" t="str">
        <f t="shared" si="4"/>
        <v/>
      </c>
      <c r="AH22" s="187" t="str">
        <f t="shared" si="5"/>
        <v/>
      </c>
      <c r="AI22" s="187" t="str">
        <f t="shared" si="6"/>
        <v/>
      </c>
      <c r="AJ22" s="187" t="str">
        <f t="shared" si="7"/>
        <v/>
      </c>
      <c r="AK22" s="187" t="str">
        <f t="shared" si="8"/>
        <v/>
      </c>
      <c r="AN22" s="187" t="str">
        <f t="shared" si="13"/>
        <v/>
      </c>
      <c r="AO22" s="187" t="str">
        <f t="shared" si="14"/>
        <v/>
      </c>
      <c r="AP22" s="187" t="str">
        <f t="shared" si="15"/>
        <v/>
      </c>
      <c r="AT22" s="187" t="str">
        <f t="shared" si="16"/>
        <v/>
      </c>
      <c r="AU22" s="187" t="str">
        <f t="shared" si="17"/>
        <v/>
      </c>
      <c r="AV22" s="187" t="str">
        <f t="shared" si="18"/>
        <v/>
      </c>
      <c r="AW22" s="187" t="str">
        <f t="shared" si="19"/>
        <v/>
      </c>
      <c r="AX22" s="187" t="str">
        <f t="shared" si="21"/>
        <v/>
      </c>
      <c r="AY22" s="187" t="str">
        <f t="shared" si="10"/>
        <v/>
      </c>
      <c r="AZ22" s="187" t="str">
        <f t="shared" si="11"/>
        <v/>
      </c>
      <c r="BA22" s="187" t="str">
        <f t="shared" si="22"/>
        <v xml:space="preserve"> </v>
      </c>
      <c r="BB22" s="187" t="str">
        <f>IFERROR(IF(AW22="","",VLOOKUP(AW22,SUSS!R:S,2,FALSE)),AY22*SUSS!$M$2)</f>
        <v/>
      </c>
      <c r="BC22" s="187" t="str">
        <f t="shared" si="20"/>
        <v/>
      </c>
    </row>
    <row r="23" spans="1:55" ht="20.100000000000001" customHeight="1" thickBot="1">
      <c r="A23" s="183" t="s">
        <v>101</v>
      </c>
      <c r="B23" s="82">
        <v>2011</v>
      </c>
      <c r="C23" s="82"/>
      <c r="D23" s="82"/>
      <c r="E23" s="83" t="s">
        <v>102</v>
      </c>
      <c r="F23" s="83" t="s">
        <v>10</v>
      </c>
      <c r="G23" s="83" t="s">
        <v>83</v>
      </c>
      <c r="H23" s="84">
        <v>41143</v>
      </c>
      <c r="I23" s="85">
        <v>18213.189999999999</v>
      </c>
      <c r="J23" s="85">
        <v>14547.58</v>
      </c>
      <c r="K23" s="85">
        <v>3665.61</v>
      </c>
      <c r="N23" s="183" t="s">
        <v>75</v>
      </c>
      <c r="O23" s="82">
        <v>4</v>
      </c>
      <c r="P23" s="85">
        <v>4108.3500000000004</v>
      </c>
      <c r="Q23" s="83" t="s">
        <v>82</v>
      </c>
      <c r="R23" s="83" t="s">
        <v>10</v>
      </c>
      <c r="S23" s="83" t="s">
        <v>84</v>
      </c>
      <c r="T23" s="82" t="s">
        <v>92</v>
      </c>
      <c r="U23" s="82" t="s">
        <v>90</v>
      </c>
      <c r="AC23" s="187" t="str">
        <f t="shared" si="0"/>
        <v/>
      </c>
      <c r="AD23" s="187" t="str">
        <f t="shared" si="1"/>
        <v/>
      </c>
      <c r="AE23" s="187" t="str">
        <f t="shared" si="2"/>
        <v/>
      </c>
      <c r="AF23" s="187" t="str">
        <f t="shared" si="3"/>
        <v/>
      </c>
      <c r="AG23" s="187" t="str">
        <f t="shared" si="4"/>
        <v/>
      </c>
      <c r="AH23" s="187" t="str">
        <f t="shared" si="5"/>
        <v/>
      </c>
      <c r="AI23" s="187" t="str">
        <f t="shared" si="6"/>
        <v/>
      </c>
      <c r="AJ23" s="187" t="str">
        <f t="shared" si="7"/>
        <v/>
      </c>
      <c r="AK23" s="187" t="str">
        <f t="shared" si="8"/>
        <v/>
      </c>
      <c r="AN23" s="187" t="str">
        <f t="shared" si="13"/>
        <v/>
      </c>
      <c r="AO23" s="187" t="str">
        <f t="shared" si="14"/>
        <v/>
      </c>
      <c r="AP23" s="187" t="str">
        <f t="shared" si="15"/>
        <v/>
      </c>
      <c r="AT23" s="187" t="str">
        <f t="shared" si="16"/>
        <v/>
      </c>
      <c r="AU23" s="187" t="str">
        <f t="shared" si="17"/>
        <v/>
      </c>
      <c r="AV23" s="187" t="str">
        <f t="shared" si="18"/>
        <v/>
      </c>
      <c r="AW23" s="187" t="str">
        <f t="shared" si="19"/>
        <v/>
      </c>
      <c r="AX23" s="187" t="str">
        <f t="shared" si="21"/>
        <v/>
      </c>
      <c r="AY23" s="187" t="str">
        <f t="shared" si="10"/>
        <v/>
      </c>
      <c r="AZ23" s="187" t="str">
        <f t="shared" si="11"/>
        <v/>
      </c>
      <c r="BA23" s="187" t="str">
        <f t="shared" si="22"/>
        <v xml:space="preserve"> </v>
      </c>
      <c r="BB23" s="187" t="str">
        <f>IFERROR(IF(AW23="","",VLOOKUP(AW23,SUSS!R:S,2,FALSE)),AY23*SUSS!$M$2)</f>
        <v/>
      </c>
      <c r="BC23" s="187" t="str">
        <f t="shared" si="20"/>
        <v/>
      </c>
    </row>
    <row r="24" spans="1:55" ht="20.100000000000001" customHeight="1" thickBot="1">
      <c r="A24" s="183" t="s">
        <v>101</v>
      </c>
      <c r="B24" s="82">
        <v>2011</v>
      </c>
      <c r="C24" s="82"/>
      <c r="D24" s="82"/>
      <c r="E24" s="83" t="s">
        <v>102</v>
      </c>
      <c r="F24" s="83" t="s">
        <v>10</v>
      </c>
      <c r="G24" s="83" t="s">
        <v>84</v>
      </c>
      <c r="H24" s="84">
        <v>43798</v>
      </c>
      <c r="I24" s="85">
        <v>402617.04</v>
      </c>
      <c r="J24" s="85">
        <v>402617.04</v>
      </c>
      <c r="K24" s="86">
        <v>0</v>
      </c>
      <c r="N24" s="183" t="s">
        <v>75</v>
      </c>
      <c r="O24" s="82">
        <v>4</v>
      </c>
      <c r="P24" s="85">
        <v>39998.44</v>
      </c>
      <c r="Q24" s="83" t="s">
        <v>82</v>
      </c>
      <c r="R24" s="83" t="s">
        <v>10</v>
      </c>
      <c r="S24" s="83" t="s">
        <v>10</v>
      </c>
      <c r="T24" s="82" t="s">
        <v>93</v>
      </c>
      <c r="U24" s="82" t="s">
        <v>90</v>
      </c>
      <c r="AC24" s="187" t="str">
        <f t="shared" si="0"/>
        <v/>
      </c>
      <c r="AD24" s="187" t="str">
        <f t="shared" si="1"/>
        <v/>
      </c>
      <c r="AE24" s="187" t="str">
        <f t="shared" si="2"/>
        <v/>
      </c>
      <c r="AF24" s="187" t="str">
        <f t="shared" si="3"/>
        <v/>
      </c>
      <c r="AG24" s="187" t="str">
        <f t="shared" si="4"/>
        <v/>
      </c>
      <c r="AH24" s="187" t="str">
        <f t="shared" si="5"/>
        <v/>
      </c>
      <c r="AI24" s="187" t="str">
        <f t="shared" si="6"/>
        <v/>
      </c>
      <c r="AJ24" s="187" t="str">
        <f t="shared" si="7"/>
        <v/>
      </c>
      <c r="AK24" s="187" t="str">
        <f t="shared" si="8"/>
        <v/>
      </c>
      <c r="AN24" s="187" t="str">
        <f t="shared" si="13"/>
        <v/>
      </c>
      <c r="AO24" s="187" t="str">
        <f t="shared" si="14"/>
        <v/>
      </c>
      <c r="AP24" s="187" t="str">
        <f t="shared" si="15"/>
        <v/>
      </c>
      <c r="AT24" s="187" t="str">
        <f t="shared" si="16"/>
        <v/>
      </c>
      <c r="AU24" s="187" t="str">
        <f t="shared" si="17"/>
        <v/>
      </c>
      <c r="AV24" s="187" t="str">
        <f t="shared" si="18"/>
        <v/>
      </c>
      <c r="AW24" s="187" t="str">
        <f t="shared" si="19"/>
        <v/>
      </c>
      <c r="AX24" s="187" t="str">
        <f t="shared" si="21"/>
        <v/>
      </c>
      <c r="AY24" s="187" t="str">
        <f t="shared" si="10"/>
        <v/>
      </c>
      <c r="AZ24" s="187" t="str">
        <f t="shared" si="11"/>
        <v/>
      </c>
      <c r="BA24" s="187" t="str">
        <f t="shared" si="22"/>
        <v xml:space="preserve"> </v>
      </c>
      <c r="BB24" s="187" t="str">
        <f>IFERROR(IF(AW24="","",VLOOKUP(AW24,SUSS!R:S,2,FALSE)),AY24*SUSS!$M$2)</f>
        <v/>
      </c>
      <c r="BC24" s="187" t="str">
        <f t="shared" si="20"/>
        <v/>
      </c>
    </row>
    <row r="25" spans="1:55" ht="20.100000000000001" customHeight="1" thickBot="1">
      <c r="A25" s="183" t="s">
        <v>101</v>
      </c>
      <c r="B25" s="82">
        <v>2011</v>
      </c>
      <c r="C25" s="82"/>
      <c r="D25" s="82"/>
      <c r="E25" s="83" t="s">
        <v>102</v>
      </c>
      <c r="F25" s="83" t="s">
        <v>10</v>
      </c>
      <c r="G25" s="83" t="s">
        <v>84</v>
      </c>
      <c r="H25" s="84">
        <v>43798</v>
      </c>
      <c r="I25" s="85">
        <v>688781.29</v>
      </c>
      <c r="J25" s="85">
        <v>550156.31000000006</v>
      </c>
      <c r="K25" s="85">
        <v>138624.98000000001</v>
      </c>
      <c r="N25" s="183" t="s">
        <v>75</v>
      </c>
      <c r="O25" s="82">
        <v>4</v>
      </c>
      <c r="P25" s="85">
        <v>17879.3</v>
      </c>
      <c r="Q25" s="83" t="s">
        <v>82</v>
      </c>
      <c r="R25" s="83" t="s">
        <v>10</v>
      </c>
      <c r="S25" s="83" t="s">
        <v>83</v>
      </c>
      <c r="T25" s="82" t="s">
        <v>93</v>
      </c>
      <c r="U25" s="82" t="s">
        <v>90</v>
      </c>
      <c r="AC25" s="187" t="str">
        <f t="shared" si="0"/>
        <v/>
      </c>
      <c r="AD25" s="187" t="str">
        <f t="shared" si="1"/>
        <v/>
      </c>
      <c r="AE25" s="187" t="str">
        <f t="shared" si="2"/>
        <v/>
      </c>
      <c r="AF25" s="187" t="str">
        <f t="shared" si="3"/>
        <v/>
      </c>
      <c r="AG25" s="187" t="str">
        <f t="shared" si="4"/>
        <v/>
      </c>
      <c r="AH25" s="187" t="str">
        <f t="shared" si="5"/>
        <v/>
      </c>
      <c r="AI25" s="187" t="str">
        <f t="shared" si="6"/>
        <v/>
      </c>
      <c r="AJ25" s="187" t="str">
        <f t="shared" si="7"/>
        <v/>
      </c>
      <c r="AK25" s="187" t="str">
        <f t="shared" si="8"/>
        <v/>
      </c>
      <c r="AN25" s="187" t="str">
        <f t="shared" si="13"/>
        <v/>
      </c>
      <c r="AO25" s="187" t="str">
        <f t="shared" si="14"/>
        <v/>
      </c>
      <c r="AP25" s="187" t="str">
        <f t="shared" si="15"/>
        <v/>
      </c>
      <c r="AT25" s="187" t="str">
        <f t="shared" si="16"/>
        <v/>
      </c>
      <c r="AU25" s="187" t="str">
        <f t="shared" si="17"/>
        <v/>
      </c>
      <c r="AV25" s="187" t="str">
        <f t="shared" si="18"/>
        <v/>
      </c>
      <c r="AW25" s="187" t="str">
        <f t="shared" si="19"/>
        <v/>
      </c>
      <c r="AX25" s="187" t="str">
        <f t="shared" si="21"/>
        <v/>
      </c>
      <c r="AY25" s="187" t="str">
        <f t="shared" si="10"/>
        <v/>
      </c>
      <c r="AZ25" s="187" t="str">
        <f t="shared" si="11"/>
        <v/>
      </c>
      <c r="BA25" s="187" t="str">
        <f t="shared" si="22"/>
        <v xml:space="preserve"> </v>
      </c>
      <c r="BB25" s="187" t="str">
        <f>IFERROR(IF(AW25="","",VLOOKUP(AW25,SUSS!R:S,2,FALSE)),AY25*SUSS!$M$2)</f>
        <v/>
      </c>
      <c r="BC25" s="187" t="str">
        <f t="shared" si="20"/>
        <v/>
      </c>
    </row>
    <row r="26" spans="1:55" ht="20.100000000000001" customHeight="1" thickBot="1">
      <c r="A26" s="183" t="s">
        <v>101</v>
      </c>
      <c r="B26" s="82">
        <v>2012</v>
      </c>
      <c r="C26" s="82">
        <v>2</v>
      </c>
      <c r="D26" s="82"/>
      <c r="E26" s="83" t="s">
        <v>82</v>
      </c>
      <c r="F26" s="83" t="s">
        <v>10</v>
      </c>
      <c r="G26" s="83" t="s">
        <v>10</v>
      </c>
      <c r="H26" s="84">
        <v>40989</v>
      </c>
      <c r="I26" s="85">
        <v>183154.73</v>
      </c>
      <c r="J26" s="85">
        <v>183154.73</v>
      </c>
      <c r="K26" s="86">
        <v>0</v>
      </c>
      <c r="N26" s="183" t="s">
        <v>75</v>
      </c>
      <c r="O26" s="82">
        <v>4</v>
      </c>
      <c r="P26" s="85">
        <v>25874.19</v>
      </c>
      <c r="Q26" s="83" t="s">
        <v>82</v>
      </c>
      <c r="R26" s="83" t="s">
        <v>10</v>
      </c>
      <c r="S26" s="83" t="s">
        <v>84</v>
      </c>
      <c r="T26" s="82" t="s">
        <v>93</v>
      </c>
      <c r="U26" s="82" t="s">
        <v>90</v>
      </c>
      <c r="AC26" s="187" t="str">
        <f t="shared" si="0"/>
        <v/>
      </c>
      <c r="AD26" s="187" t="str">
        <f t="shared" si="1"/>
        <v/>
      </c>
      <c r="AE26" s="187" t="str">
        <f t="shared" si="2"/>
        <v/>
      </c>
      <c r="AF26" s="187" t="str">
        <f t="shared" si="3"/>
        <v/>
      </c>
      <c r="AG26" s="187" t="str">
        <f t="shared" si="4"/>
        <v/>
      </c>
      <c r="AH26" s="187" t="str">
        <f t="shared" si="5"/>
        <v/>
      </c>
      <c r="AI26" s="187" t="str">
        <f t="shared" si="6"/>
        <v/>
      </c>
      <c r="AJ26" s="187" t="str">
        <f t="shared" si="7"/>
        <v/>
      </c>
      <c r="AK26" s="187" t="str">
        <f t="shared" si="8"/>
        <v/>
      </c>
      <c r="AN26" s="187" t="str">
        <f t="shared" si="13"/>
        <v/>
      </c>
      <c r="AO26" s="187" t="str">
        <f t="shared" si="14"/>
        <v/>
      </c>
      <c r="AP26" s="187" t="str">
        <f t="shared" si="15"/>
        <v/>
      </c>
      <c r="AT26" s="187" t="str">
        <f t="shared" si="16"/>
        <v/>
      </c>
      <c r="AU26" s="187" t="str">
        <f t="shared" si="17"/>
        <v/>
      </c>
      <c r="AV26" s="187" t="str">
        <f t="shared" si="18"/>
        <v/>
      </c>
      <c r="AW26" s="187" t="str">
        <f t="shared" si="19"/>
        <v/>
      </c>
      <c r="AX26" s="187" t="str">
        <f t="shared" si="21"/>
        <v/>
      </c>
      <c r="AY26" s="187" t="str">
        <f t="shared" si="10"/>
        <v/>
      </c>
      <c r="AZ26" s="187" t="str">
        <f t="shared" si="11"/>
        <v/>
      </c>
      <c r="BA26" s="187" t="str">
        <f t="shared" si="22"/>
        <v xml:space="preserve"> </v>
      </c>
      <c r="BB26" s="187" t="str">
        <f>IFERROR(IF(AW26="","",VLOOKUP(AW26,SUSS!R:S,2,FALSE)),AY26*SUSS!$M$2)</f>
        <v/>
      </c>
      <c r="BC26" s="187" t="str">
        <f t="shared" si="20"/>
        <v/>
      </c>
    </row>
    <row r="27" spans="1:55" ht="20.100000000000001" customHeight="1" thickBot="1">
      <c r="A27" s="183" t="s">
        <v>101</v>
      </c>
      <c r="B27" s="82">
        <v>2012</v>
      </c>
      <c r="C27" s="82">
        <v>2</v>
      </c>
      <c r="D27" s="82"/>
      <c r="E27" s="83" t="s">
        <v>82</v>
      </c>
      <c r="F27" s="83" t="s">
        <v>10</v>
      </c>
      <c r="G27" s="83" t="s">
        <v>83</v>
      </c>
      <c r="H27" s="84">
        <v>41089</v>
      </c>
      <c r="I27" s="85">
        <v>17949.16</v>
      </c>
      <c r="J27" s="85">
        <v>17949.16</v>
      </c>
      <c r="K27" s="86">
        <v>0</v>
      </c>
      <c r="N27" s="183" t="s">
        <v>75</v>
      </c>
      <c r="O27" s="82">
        <v>4</v>
      </c>
      <c r="P27" s="85">
        <v>56094.5</v>
      </c>
      <c r="Q27" s="83" t="s">
        <v>82</v>
      </c>
      <c r="R27" s="83" t="s">
        <v>10</v>
      </c>
      <c r="S27" s="83" t="s">
        <v>10</v>
      </c>
      <c r="T27" s="82" t="s">
        <v>94</v>
      </c>
      <c r="U27" s="82" t="s">
        <v>90</v>
      </c>
      <c r="AC27" s="187" t="str">
        <f t="shared" si="0"/>
        <v/>
      </c>
      <c r="AD27" s="187" t="str">
        <f t="shared" si="1"/>
        <v/>
      </c>
      <c r="AE27" s="187" t="str">
        <f t="shared" si="2"/>
        <v/>
      </c>
      <c r="AF27" s="187" t="str">
        <f t="shared" si="3"/>
        <v/>
      </c>
      <c r="AG27" s="187" t="str">
        <f t="shared" si="4"/>
        <v/>
      </c>
      <c r="AH27" s="187" t="str">
        <f t="shared" si="5"/>
        <v/>
      </c>
      <c r="AI27" s="187" t="str">
        <f t="shared" si="6"/>
        <v/>
      </c>
      <c r="AJ27" s="187" t="str">
        <f t="shared" si="7"/>
        <v/>
      </c>
      <c r="AK27" s="187" t="str">
        <f t="shared" si="8"/>
        <v/>
      </c>
      <c r="AN27" s="187" t="str">
        <f t="shared" si="13"/>
        <v/>
      </c>
      <c r="AO27" s="187" t="str">
        <f t="shared" si="14"/>
        <v/>
      </c>
      <c r="AP27" s="187" t="str">
        <f t="shared" si="15"/>
        <v/>
      </c>
      <c r="AT27" s="187" t="str">
        <f t="shared" si="16"/>
        <v/>
      </c>
      <c r="AU27" s="187" t="str">
        <f t="shared" si="17"/>
        <v/>
      </c>
      <c r="AV27" s="187" t="str">
        <f t="shared" si="18"/>
        <v/>
      </c>
      <c r="AW27" s="187" t="str">
        <f t="shared" si="19"/>
        <v/>
      </c>
      <c r="AX27" s="187" t="str">
        <f t="shared" si="21"/>
        <v/>
      </c>
      <c r="AY27" s="187" t="str">
        <f t="shared" si="10"/>
        <v/>
      </c>
      <c r="AZ27" s="187" t="str">
        <f t="shared" si="11"/>
        <v/>
      </c>
      <c r="BA27" s="187" t="str">
        <f t="shared" si="22"/>
        <v xml:space="preserve"> </v>
      </c>
      <c r="BB27" s="187" t="str">
        <f>IFERROR(IF(AW27="","",VLOOKUP(AW27,SUSS!R:S,2,FALSE)),AY27*SUSS!$M$2)</f>
        <v/>
      </c>
      <c r="BC27" s="187" t="str">
        <f t="shared" si="20"/>
        <v/>
      </c>
    </row>
    <row r="28" spans="1:55" ht="20.100000000000001" customHeight="1" thickBot="1">
      <c r="A28" s="183" t="s">
        <v>101</v>
      </c>
      <c r="B28" s="82">
        <v>2012</v>
      </c>
      <c r="C28" s="82">
        <v>2</v>
      </c>
      <c r="D28" s="82"/>
      <c r="E28" s="83" t="s">
        <v>82</v>
      </c>
      <c r="F28" s="83" t="s">
        <v>10</v>
      </c>
      <c r="G28" s="83" t="s">
        <v>84</v>
      </c>
      <c r="H28" s="84">
        <v>43798</v>
      </c>
      <c r="I28" s="85">
        <v>678130.39</v>
      </c>
      <c r="J28" s="85">
        <v>678130.39</v>
      </c>
      <c r="K28" s="86">
        <v>0</v>
      </c>
      <c r="N28" s="183" t="s">
        <v>75</v>
      </c>
      <c r="O28" s="82">
        <v>4</v>
      </c>
      <c r="P28" s="86">
        <v>835.41</v>
      </c>
      <c r="Q28" s="83" t="s">
        <v>11</v>
      </c>
      <c r="R28" s="83" t="s">
        <v>10</v>
      </c>
      <c r="S28" s="83" t="s">
        <v>10</v>
      </c>
      <c r="T28" s="82" t="s">
        <v>89</v>
      </c>
      <c r="U28" s="82" t="s">
        <v>90</v>
      </c>
      <c r="AC28" s="187" t="str">
        <f t="shared" si="0"/>
        <v/>
      </c>
      <c r="AD28" s="187" t="str">
        <f t="shared" si="1"/>
        <v/>
      </c>
      <c r="AE28" s="187" t="str">
        <f t="shared" si="2"/>
        <v/>
      </c>
      <c r="AF28" s="187" t="str">
        <f t="shared" si="3"/>
        <v/>
      </c>
      <c r="AG28" s="187" t="str">
        <f t="shared" si="4"/>
        <v/>
      </c>
      <c r="AH28" s="187" t="str">
        <f t="shared" si="5"/>
        <v/>
      </c>
      <c r="AI28" s="187" t="str">
        <f t="shared" si="6"/>
        <v/>
      </c>
      <c r="AJ28" s="187" t="str">
        <f t="shared" si="7"/>
        <v/>
      </c>
      <c r="AK28" s="187" t="str">
        <f t="shared" si="8"/>
        <v/>
      </c>
      <c r="AN28" s="187" t="str">
        <f t="shared" si="13"/>
        <v/>
      </c>
      <c r="AO28" s="187" t="str">
        <f t="shared" si="14"/>
        <v/>
      </c>
      <c r="AP28" s="187" t="str">
        <f t="shared" si="15"/>
        <v/>
      </c>
      <c r="AT28" s="187" t="str">
        <f t="shared" si="16"/>
        <v>M325300</v>
      </c>
      <c r="AU28" s="187">
        <f t="shared" si="17"/>
        <v>4</v>
      </c>
      <c r="AV28" s="187">
        <f t="shared" si="18"/>
        <v>835.41</v>
      </c>
      <c r="AW28" s="187" t="str">
        <f t="shared" si="19"/>
        <v>2018/7</v>
      </c>
      <c r="AX28" s="187" t="str">
        <f t="shared" si="21"/>
        <v>2018/7 Contribuciones Seg. Social</v>
      </c>
      <c r="AY28" s="187">
        <f t="shared" si="10"/>
        <v>2177.25</v>
      </c>
      <c r="AZ28" s="187">
        <f t="shared" si="11"/>
        <v>0.38369962108163969</v>
      </c>
      <c r="BA28" s="187" t="str">
        <f t="shared" si="22"/>
        <v>M325300 4</v>
      </c>
      <c r="BB28" s="187">
        <f>IFERROR(IF(AW28="","",VLOOKUP(AW28,SUSS!R:S,2,FALSE)),AY28*SUSS!$M$2)</f>
        <v>261.27</v>
      </c>
      <c r="BC28" s="187">
        <f t="shared" si="20"/>
        <v>100.24919999999999</v>
      </c>
    </row>
    <row r="29" spans="1:55" ht="20.100000000000001" customHeight="1" thickBot="1">
      <c r="A29" s="183" t="s">
        <v>101</v>
      </c>
      <c r="B29" s="82">
        <v>2012</v>
      </c>
      <c r="C29" s="82">
        <v>3</v>
      </c>
      <c r="D29" s="82"/>
      <c r="E29" s="83" t="s">
        <v>82</v>
      </c>
      <c r="F29" s="83" t="s">
        <v>10</v>
      </c>
      <c r="G29" s="83" t="s">
        <v>10</v>
      </c>
      <c r="H29" s="84">
        <v>41019</v>
      </c>
      <c r="I29" s="85">
        <v>142387.51</v>
      </c>
      <c r="J29" s="86">
        <v>0</v>
      </c>
      <c r="K29" s="85">
        <v>142387.51</v>
      </c>
      <c r="N29" s="183" t="s">
        <v>75</v>
      </c>
      <c r="O29" s="82">
        <v>4</v>
      </c>
      <c r="P29" s="86">
        <v>725.05</v>
      </c>
      <c r="Q29" s="83" t="s">
        <v>86</v>
      </c>
      <c r="R29" s="83" t="s">
        <v>10</v>
      </c>
      <c r="S29" s="83" t="s">
        <v>10</v>
      </c>
      <c r="T29" s="82" t="s">
        <v>89</v>
      </c>
      <c r="U29" s="82" t="s">
        <v>90</v>
      </c>
      <c r="AC29" s="187" t="str">
        <f t="shared" si="0"/>
        <v/>
      </c>
      <c r="AD29" s="187" t="str">
        <f t="shared" si="1"/>
        <v/>
      </c>
      <c r="AE29" s="187" t="str">
        <f t="shared" si="2"/>
        <v/>
      </c>
      <c r="AF29" s="187" t="str">
        <f t="shared" si="3"/>
        <v/>
      </c>
      <c r="AG29" s="187" t="str">
        <f t="shared" si="4"/>
        <v/>
      </c>
      <c r="AH29" s="187" t="str">
        <f t="shared" si="5"/>
        <v/>
      </c>
      <c r="AI29" s="187" t="str">
        <f t="shared" si="6"/>
        <v/>
      </c>
      <c r="AJ29" s="187" t="str">
        <f t="shared" si="7"/>
        <v/>
      </c>
      <c r="AK29" s="187" t="str">
        <f t="shared" si="8"/>
        <v/>
      </c>
      <c r="AN29" s="187" t="str">
        <f t="shared" si="13"/>
        <v/>
      </c>
      <c r="AO29" s="187" t="str">
        <f t="shared" si="14"/>
        <v/>
      </c>
      <c r="AP29" s="187" t="str">
        <f t="shared" si="15"/>
        <v/>
      </c>
      <c r="AT29" s="187" t="str">
        <f t="shared" si="16"/>
        <v/>
      </c>
      <c r="AU29" s="187" t="str">
        <f t="shared" si="17"/>
        <v/>
      </c>
      <c r="AV29" s="187" t="str">
        <f t="shared" si="18"/>
        <v/>
      </c>
      <c r="AW29" s="187" t="str">
        <f t="shared" si="19"/>
        <v/>
      </c>
      <c r="AX29" s="187" t="str">
        <f t="shared" si="21"/>
        <v/>
      </c>
      <c r="AY29" s="187" t="str">
        <f t="shared" si="10"/>
        <v/>
      </c>
      <c r="AZ29" s="187" t="str">
        <f t="shared" si="11"/>
        <v/>
      </c>
      <c r="BA29" s="187" t="str">
        <f t="shared" si="22"/>
        <v xml:space="preserve"> </v>
      </c>
      <c r="BB29" s="187" t="str">
        <f>IFERROR(IF(AW29="","",VLOOKUP(AW29,SUSS!R:S,2,FALSE)),AY29*SUSS!$M$2)</f>
        <v/>
      </c>
      <c r="BC29" s="187" t="str">
        <f t="shared" si="20"/>
        <v/>
      </c>
    </row>
    <row r="30" spans="1:55" ht="20.100000000000001" customHeight="1" thickBot="1">
      <c r="A30" s="183" t="s">
        <v>101</v>
      </c>
      <c r="B30" s="82">
        <v>2012</v>
      </c>
      <c r="C30" s="82">
        <v>3</v>
      </c>
      <c r="D30" s="82"/>
      <c r="E30" s="83" t="s">
        <v>82</v>
      </c>
      <c r="F30" s="83" t="s">
        <v>10</v>
      </c>
      <c r="G30" s="83" t="s">
        <v>83</v>
      </c>
      <c r="H30" s="84">
        <v>41089</v>
      </c>
      <c r="I30" s="85">
        <v>9824.74</v>
      </c>
      <c r="J30" s="85">
        <v>7870.99</v>
      </c>
      <c r="K30" s="85">
        <v>1953.75</v>
      </c>
      <c r="N30" s="183" t="s">
        <v>75</v>
      </c>
      <c r="O30" s="82">
        <v>4</v>
      </c>
      <c r="P30" s="86">
        <v>242.83</v>
      </c>
      <c r="Q30" s="83" t="s">
        <v>86</v>
      </c>
      <c r="R30" s="83" t="s">
        <v>10</v>
      </c>
      <c r="S30" s="83" t="s">
        <v>83</v>
      </c>
      <c r="T30" s="82" t="s">
        <v>89</v>
      </c>
      <c r="U30" s="82" t="s">
        <v>90</v>
      </c>
      <c r="AC30" s="187" t="str">
        <f t="shared" si="0"/>
        <v/>
      </c>
      <c r="AD30" s="187" t="str">
        <f t="shared" si="1"/>
        <v/>
      </c>
      <c r="AE30" s="187" t="str">
        <f t="shared" si="2"/>
        <v/>
      </c>
      <c r="AF30" s="187" t="str">
        <f t="shared" si="3"/>
        <v/>
      </c>
      <c r="AG30" s="187" t="str">
        <f t="shared" si="4"/>
        <v/>
      </c>
      <c r="AH30" s="187" t="str">
        <f t="shared" si="5"/>
        <v/>
      </c>
      <c r="AI30" s="187" t="str">
        <f t="shared" si="6"/>
        <v/>
      </c>
      <c r="AJ30" s="187" t="str">
        <f t="shared" si="7"/>
        <v/>
      </c>
      <c r="AK30" s="187" t="str">
        <f t="shared" si="8"/>
        <v/>
      </c>
      <c r="AN30" s="187" t="str">
        <f t="shared" si="13"/>
        <v/>
      </c>
      <c r="AO30" s="187" t="str">
        <f t="shared" si="14"/>
        <v/>
      </c>
      <c r="AP30" s="187" t="str">
        <f t="shared" si="15"/>
        <v/>
      </c>
      <c r="AT30" s="187" t="str">
        <f t="shared" si="16"/>
        <v/>
      </c>
      <c r="AU30" s="187" t="str">
        <f t="shared" si="17"/>
        <v/>
      </c>
      <c r="AV30" s="187" t="str">
        <f t="shared" si="18"/>
        <v/>
      </c>
      <c r="AW30" s="187" t="str">
        <f t="shared" si="19"/>
        <v/>
      </c>
      <c r="AX30" s="187" t="str">
        <f t="shared" si="21"/>
        <v/>
      </c>
      <c r="AY30" s="187" t="str">
        <f t="shared" si="10"/>
        <v/>
      </c>
      <c r="AZ30" s="187" t="str">
        <f t="shared" si="11"/>
        <v/>
      </c>
      <c r="BA30" s="187" t="str">
        <f t="shared" si="22"/>
        <v xml:space="preserve"> </v>
      </c>
      <c r="BB30" s="187" t="str">
        <f>IFERROR(IF(AW30="","",VLOOKUP(AW30,SUSS!R:S,2,FALSE)),AY30*SUSS!$M$2)</f>
        <v/>
      </c>
      <c r="BC30" s="187" t="str">
        <f t="shared" si="20"/>
        <v/>
      </c>
    </row>
    <row r="31" spans="1:55" ht="20.100000000000001" customHeight="1" thickBot="1">
      <c r="A31" s="183" t="s">
        <v>101</v>
      </c>
      <c r="B31" s="82">
        <v>2012</v>
      </c>
      <c r="C31" s="82">
        <v>3</v>
      </c>
      <c r="D31" s="82"/>
      <c r="E31" s="83" t="s">
        <v>82</v>
      </c>
      <c r="F31" s="83" t="s">
        <v>10</v>
      </c>
      <c r="G31" s="83" t="s">
        <v>84</v>
      </c>
      <c r="H31" s="84">
        <v>43798</v>
      </c>
      <c r="I31" s="85">
        <v>527189.76000000001</v>
      </c>
      <c r="J31" s="85">
        <v>422352.87</v>
      </c>
      <c r="K31" s="85">
        <v>104836.89</v>
      </c>
      <c r="N31" s="183" t="s">
        <v>75</v>
      </c>
      <c r="O31" s="82">
        <v>4</v>
      </c>
      <c r="P31" s="86">
        <v>279.79000000000002</v>
      </c>
      <c r="Q31" s="83" t="s">
        <v>11</v>
      </c>
      <c r="R31" s="83" t="s">
        <v>10</v>
      </c>
      <c r="S31" s="83" t="s">
        <v>83</v>
      </c>
      <c r="T31" s="82" t="s">
        <v>89</v>
      </c>
      <c r="U31" s="82" t="s">
        <v>90</v>
      </c>
      <c r="AC31" s="187" t="str">
        <f t="shared" si="0"/>
        <v/>
      </c>
      <c r="AD31" s="187" t="str">
        <f t="shared" si="1"/>
        <v/>
      </c>
      <c r="AE31" s="187" t="str">
        <f t="shared" si="2"/>
        <v/>
      </c>
      <c r="AF31" s="187" t="str">
        <f t="shared" si="3"/>
        <v/>
      </c>
      <c r="AG31" s="187" t="str">
        <f t="shared" si="4"/>
        <v/>
      </c>
      <c r="AH31" s="187" t="str">
        <f t="shared" si="5"/>
        <v/>
      </c>
      <c r="AI31" s="187" t="str">
        <f t="shared" si="6"/>
        <v/>
      </c>
      <c r="AJ31" s="187" t="str">
        <f t="shared" si="7"/>
        <v/>
      </c>
      <c r="AK31" s="187" t="str">
        <f t="shared" si="8"/>
        <v/>
      </c>
      <c r="AN31" s="187" t="str">
        <f t="shared" si="13"/>
        <v/>
      </c>
      <c r="AO31" s="187" t="str">
        <f t="shared" si="14"/>
        <v/>
      </c>
      <c r="AP31" s="187" t="str">
        <f t="shared" si="15"/>
        <v/>
      </c>
      <c r="AT31" s="187" t="str">
        <f t="shared" si="16"/>
        <v>M325300</v>
      </c>
      <c r="AU31" s="187">
        <f t="shared" si="17"/>
        <v>4</v>
      </c>
      <c r="AV31" s="187">
        <f t="shared" si="18"/>
        <v>279.79000000000002</v>
      </c>
      <c r="AW31" s="187" t="str">
        <f t="shared" si="19"/>
        <v>2018/7</v>
      </c>
      <c r="AX31" s="187" t="str">
        <f t="shared" si="21"/>
        <v>2018/7 Contribuciones Seg. Social</v>
      </c>
      <c r="AY31" s="187">
        <f t="shared" si="10"/>
        <v>2177.25</v>
      </c>
      <c r="AZ31" s="187">
        <f t="shared" si="11"/>
        <v>0.12850614307038696</v>
      </c>
      <c r="BA31" s="187" t="str">
        <f t="shared" si="22"/>
        <v>M325300 4</v>
      </c>
      <c r="BB31" s="187">
        <f>IFERROR(IF(AW31="","",VLOOKUP(AW31,SUSS!R:S,2,FALSE)),AY31*SUSS!$M$2)</f>
        <v>261.27</v>
      </c>
      <c r="BC31" s="187">
        <f t="shared" si="20"/>
        <v>33.574799999999996</v>
      </c>
    </row>
    <row r="32" spans="1:55" ht="20.100000000000001" customHeight="1" thickBot="1">
      <c r="A32" s="183" t="s">
        <v>101</v>
      </c>
      <c r="B32" s="82">
        <v>2012</v>
      </c>
      <c r="C32" s="82">
        <v>5</v>
      </c>
      <c r="D32" s="82"/>
      <c r="E32" s="83" t="s">
        <v>103</v>
      </c>
      <c r="F32" s="83" t="s">
        <v>10</v>
      </c>
      <c r="G32" s="83" t="s">
        <v>10</v>
      </c>
      <c r="H32" s="84">
        <v>41072</v>
      </c>
      <c r="I32" s="85">
        <v>29690.9</v>
      </c>
      <c r="J32" s="85">
        <v>6515.42</v>
      </c>
      <c r="K32" s="85">
        <v>23175.48</v>
      </c>
      <c r="N32" s="183" t="s">
        <v>75</v>
      </c>
      <c r="O32" s="82">
        <v>4</v>
      </c>
      <c r="P32" s="86">
        <v>87.6</v>
      </c>
      <c r="Q32" s="83" t="s">
        <v>86</v>
      </c>
      <c r="R32" s="83" t="s">
        <v>10</v>
      </c>
      <c r="S32" s="83" t="s">
        <v>84</v>
      </c>
      <c r="T32" s="82" t="s">
        <v>89</v>
      </c>
      <c r="U32" s="82" t="s">
        <v>90</v>
      </c>
      <c r="AC32" s="187" t="str">
        <f t="shared" si="0"/>
        <v/>
      </c>
      <c r="AD32" s="187" t="str">
        <f t="shared" si="1"/>
        <v/>
      </c>
      <c r="AE32" s="187" t="str">
        <f t="shared" si="2"/>
        <v/>
      </c>
      <c r="AF32" s="187" t="str">
        <f t="shared" si="3"/>
        <v/>
      </c>
      <c r="AG32" s="187" t="str">
        <f t="shared" si="4"/>
        <v/>
      </c>
      <c r="AH32" s="187" t="str">
        <f t="shared" si="5"/>
        <v/>
      </c>
      <c r="AI32" s="187" t="str">
        <f t="shared" si="6"/>
        <v/>
      </c>
      <c r="AJ32" s="187" t="str">
        <f t="shared" si="7"/>
        <v/>
      </c>
      <c r="AK32" s="187" t="str">
        <f t="shared" si="8"/>
        <v/>
      </c>
      <c r="AN32" s="187" t="str">
        <f t="shared" si="13"/>
        <v/>
      </c>
      <c r="AO32" s="187" t="str">
        <f t="shared" si="14"/>
        <v/>
      </c>
      <c r="AP32" s="187" t="str">
        <f t="shared" si="15"/>
        <v/>
      </c>
      <c r="AT32" s="187" t="str">
        <f t="shared" si="16"/>
        <v/>
      </c>
      <c r="AU32" s="187" t="str">
        <f t="shared" si="17"/>
        <v/>
      </c>
      <c r="AV32" s="187" t="str">
        <f t="shared" si="18"/>
        <v/>
      </c>
      <c r="AW32" s="187" t="str">
        <f t="shared" si="19"/>
        <v/>
      </c>
      <c r="AX32" s="187" t="str">
        <f t="shared" si="21"/>
        <v/>
      </c>
      <c r="AY32" s="187" t="str">
        <f t="shared" si="10"/>
        <v/>
      </c>
      <c r="AZ32" s="187" t="str">
        <f t="shared" si="11"/>
        <v/>
      </c>
      <c r="BA32" s="187" t="str">
        <f t="shared" si="22"/>
        <v xml:space="preserve"> </v>
      </c>
      <c r="BB32" s="187" t="str">
        <f>IFERROR(IF(AW32="","",VLOOKUP(AW32,SUSS!R:S,2,FALSE)),AY32*SUSS!$M$2)</f>
        <v/>
      </c>
      <c r="BC32" s="187" t="str">
        <f t="shared" si="20"/>
        <v/>
      </c>
    </row>
    <row r="33" spans="1:55" ht="20.100000000000001" customHeight="1" thickBot="1">
      <c r="A33" s="183" t="s">
        <v>101</v>
      </c>
      <c r="B33" s="82">
        <v>2012</v>
      </c>
      <c r="C33" s="82">
        <v>5</v>
      </c>
      <c r="D33" s="82"/>
      <c r="E33" s="83" t="s">
        <v>103</v>
      </c>
      <c r="F33" s="83" t="s">
        <v>10</v>
      </c>
      <c r="G33" s="83" t="s">
        <v>83</v>
      </c>
      <c r="H33" s="84">
        <v>42094</v>
      </c>
      <c r="I33" s="85">
        <v>6574.06</v>
      </c>
      <c r="J33" s="85">
        <v>6574.06</v>
      </c>
      <c r="K33" s="86">
        <v>0</v>
      </c>
      <c r="N33" s="183" t="s">
        <v>75</v>
      </c>
      <c r="O33" s="82">
        <v>4</v>
      </c>
      <c r="P33" s="86">
        <v>100.92</v>
      </c>
      <c r="Q33" s="83" t="s">
        <v>11</v>
      </c>
      <c r="R33" s="83" t="s">
        <v>10</v>
      </c>
      <c r="S33" s="83" t="s">
        <v>84</v>
      </c>
      <c r="T33" s="82" t="s">
        <v>89</v>
      </c>
      <c r="U33" s="82" t="s">
        <v>90</v>
      </c>
      <c r="AC33" s="187" t="str">
        <f t="shared" si="0"/>
        <v/>
      </c>
      <c r="AD33" s="187" t="str">
        <f t="shared" si="1"/>
        <v/>
      </c>
      <c r="AE33" s="187" t="str">
        <f t="shared" si="2"/>
        <v/>
      </c>
      <c r="AF33" s="187" t="str">
        <f t="shared" si="3"/>
        <v/>
      </c>
      <c r="AG33" s="187" t="str">
        <f t="shared" si="4"/>
        <v/>
      </c>
      <c r="AH33" s="187" t="str">
        <f t="shared" si="5"/>
        <v/>
      </c>
      <c r="AI33" s="187" t="str">
        <f t="shared" si="6"/>
        <v/>
      </c>
      <c r="AJ33" s="187" t="str">
        <f t="shared" si="7"/>
        <v/>
      </c>
      <c r="AK33" s="187" t="str">
        <f t="shared" si="8"/>
        <v/>
      </c>
      <c r="AN33" s="187" t="str">
        <f t="shared" si="13"/>
        <v/>
      </c>
      <c r="AO33" s="187" t="str">
        <f t="shared" si="14"/>
        <v/>
      </c>
      <c r="AP33" s="187" t="str">
        <f t="shared" si="15"/>
        <v/>
      </c>
      <c r="AT33" s="187" t="str">
        <f t="shared" si="16"/>
        <v>M325300</v>
      </c>
      <c r="AU33" s="187">
        <f t="shared" si="17"/>
        <v>4</v>
      </c>
      <c r="AV33" s="187">
        <f t="shared" si="18"/>
        <v>100.92</v>
      </c>
      <c r="AW33" s="187" t="str">
        <f t="shared" si="19"/>
        <v>2018/7</v>
      </c>
      <c r="AX33" s="187" t="str">
        <f t="shared" si="21"/>
        <v>2018/7 Contribuciones Seg. Social</v>
      </c>
      <c r="AY33" s="187">
        <f t="shared" si="10"/>
        <v>2177.25</v>
      </c>
      <c r="AZ33" s="187">
        <f t="shared" si="11"/>
        <v>4.6352049603858081E-2</v>
      </c>
      <c r="BA33" s="187" t="str">
        <f t="shared" si="22"/>
        <v>M325300 4</v>
      </c>
      <c r="BB33" s="187">
        <f>IFERROR(IF(AW33="","",VLOOKUP(AW33,SUSS!R:S,2,FALSE)),AY33*SUSS!$M$2)</f>
        <v>261.27</v>
      </c>
      <c r="BC33" s="187">
        <f t="shared" si="20"/>
        <v>12.1104</v>
      </c>
    </row>
    <row r="34" spans="1:55" ht="20.100000000000001" customHeight="1" thickBot="1">
      <c r="A34" s="183" t="s">
        <v>101</v>
      </c>
      <c r="B34" s="82">
        <v>2012</v>
      </c>
      <c r="C34" s="82">
        <v>5</v>
      </c>
      <c r="D34" s="82"/>
      <c r="E34" s="83" t="s">
        <v>103</v>
      </c>
      <c r="F34" s="83" t="s">
        <v>10</v>
      </c>
      <c r="G34" s="83" t="s">
        <v>83</v>
      </c>
      <c r="H34" s="84">
        <v>42094</v>
      </c>
      <c r="I34" s="85">
        <v>23384.06</v>
      </c>
      <c r="J34" s="85">
        <v>18208.810000000001</v>
      </c>
      <c r="K34" s="85">
        <v>5175.25</v>
      </c>
      <c r="N34" s="183" t="s">
        <v>75</v>
      </c>
      <c r="O34" s="82">
        <v>5</v>
      </c>
      <c r="P34" s="85">
        <v>55205.48</v>
      </c>
      <c r="Q34" s="83" t="s">
        <v>82</v>
      </c>
      <c r="R34" s="83" t="s">
        <v>10</v>
      </c>
      <c r="S34" s="83" t="s">
        <v>10</v>
      </c>
      <c r="T34" s="82" t="s">
        <v>94</v>
      </c>
      <c r="U34" s="82" t="s">
        <v>90</v>
      </c>
      <c r="AC34" s="187" t="str">
        <f t="shared" si="0"/>
        <v/>
      </c>
      <c r="AD34" s="187" t="str">
        <f t="shared" si="1"/>
        <v/>
      </c>
      <c r="AE34" s="187" t="str">
        <f t="shared" si="2"/>
        <v/>
      </c>
      <c r="AF34" s="187" t="str">
        <f t="shared" si="3"/>
        <v/>
      </c>
      <c r="AG34" s="187" t="str">
        <f t="shared" si="4"/>
        <v/>
      </c>
      <c r="AH34" s="187" t="str">
        <f t="shared" si="5"/>
        <v/>
      </c>
      <c r="AI34" s="187" t="str">
        <f t="shared" si="6"/>
        <v/>
      </c>
      <c r="AJ34" s="187" t="str">
        <f t="shared" si="7"/>
        <v/>
      </c>
      <c r="AK34" s="187" t="str">
        <f t="shared" si="8"/>
        <v/>
      </c>
      <c r="AN34" s="187" t="str">
        <f t="shared" si="13"/>
        <v/>
      </c>
      <c r="AO34" s="187" t="str">
        <f t="shared" si="14"/>
        <v/>
      </c>
      <c r="AP34" s="187" t="str">
        <f t="shared" si="15"/>
        <v/>
      </c>
      <c r="AT34" s="187" t="str">
        <f t="shared" si="16"/>
        <v/>
      </c>
      <c r="AU34" s="187" t="str">
        <f t="shared" si="17"/>
        <v/>
      </c>
      <c r="AV34" s="187" t="str">
        <f t="shared" si="18"/>
        <v/>
      </c>
      <c r="AW34" s="187" t="str">
        <f t="shared" si="19"/>
        <v/>
      </c>
      <c r="AX34" s="187" t="str">
        <f t="shared" si="21"/>
        <v/>
      </c>
      <c r="AY34" s="187" t="str">
        <f t="shared" si="10"/>
        <v/>
      </c>
      <c r="AZ34" s="187" t="str">
        <f t="shared" si="11"/>
        <v/>
      </c>
      <c r="BA34" s="187" t="str">
        <f t="shared" si="22"/>
        <v xml:space="preserve"> </v>
      </c>
      <c r="BB34" s="187" t="str">
        <f>IFERROR(IF(AW34="","",VLOOKUP(AW34,SUSS!R:S,2,FALSE)),AY34*SUSS!$M$2)</f>
        <v/>
      </c>
      <c r="BC34" s="187" t="str">
        <f t="shared" si="20"/>
        <v/>
      </c>
    </row>
    <row r="35" spans="1:55" ht="20.100000000000001" customHeight="1" thickBot="1">
      <c r="A35" s="183" t="s">
        <v>101</v>
      </c>
      <c r="B35" s="82">
        <v>2012</v>
      </c>
      <c r="C35" s="82">
        <v>5</v>
      </c>
      <c r="D35" s="82"/>
      <c r="E35" s="83" t="s">
        <v>103</v>
      </c>
      <c r="F35" s="83" t="s">
        <v>10</v>
      </c>
      <c r="G35" s="83" t="s">
        <v>84</v>
      </c>
      <c r="H35" s="84">
        <v>43798</v>
      </c>
      <c r="I35" s="85">
        <v>15505.61</v>
      </c>
      <c r="J35" s="85">
        <v>15505.61</v>
      </c>
      <c r="K35" s="86">
        <v>0</v>
      </c>
      <c r="N35" s="183" t="s">
        <v>75</v>
      </c>
      <c r="O35" s="82">
        <v>5</v>
      </c>
      <c r="P35" s="85">
        <v>46078.19</v>
      </c>
      <c r="Q35" s="83" t="s">
        <v>82</v>
      </c>
      <c r="R35" s="83" t="s">
        <v>10</v>
      </c>
      <c r="S35" s="83" t="s">
        <v>83</v>
      </c>
      <c r="T35" s="82" t="s">
        <v>94</v>
      </c>
      <c r="U35" s="82" t="s">
        <v>90</v>
      </c>
      <c r="AC35" s="187" t="str">
        <f t="shared" si="0"/>
        <v/>
      </c>
      <c r="AD35" s="187" t="str">
        <f t="shared" si="1"/>
        <v/>
      </c>
      <c r="AE35" s="187" t="str">
        <f t="shared" si="2"/>
        <v/>
      </c>
      <c r="AF35" s="187" t="str">
        <f t="shared" si="3"/>
        <v/>
      </c>
      <c r="AG35" s="187" t="str">
        <f t="shared" si="4"/>
        <v/>
      </c>
      <c r="AH35" s="187" t="str">
        <f t="shared" si="5"/>
        <v/>
      </c>
      <c r="AI35" s="187" t="str">
        <f t="shared" si="6"/>
        <v/>
      </c>
      <c r="AJ35" s="187" t="str">
        <f t="shared" si="7"/>
        <v/>
      </c>
      <c r="AK35" s="187" t="str">
        <f t="shared" si="8"/>
        <v/>
      </c>
      <c r="AN35" s="187" t="str">
        <f t="shared" si="13"/>
        <v/>
      </c>
      <c r="AO35" s="187" t="str">
        <f t="shared" si="14"/>
        <v/>
      </c>
      <c r="AP35" s="187" t="str">
        <f t="shared" si="15"/>
        <v/>
      </c>
      <c r="AT35" s="187" t="str">
        <f t="shared" si="16"/>
        <v/>
      </c>
      <c r="AU35" s="187" t="str">
        <f t="shared" si="17"/>
        <v/>
      </c>
      <c r="AV35" s="187" t="str">
        <f t="shared" si="18"/>
        <v/>
      </c>
      <c r="AW35" s="187" t="str">
        <f t="shared" si="19"/>
        <v/>
      </c>
      <c r="AX35" s="187" t="str">
        <f t="shared" si="21"/>
        <v/>
      </c>
      <c r="AY35" s="187" t="str">
        <f t="shared" si="10"/>
        <v/>
      </c>
      <c r="AZ35" s="187" t="str">
        <f t="shared" si="11"/>
        <v/>
      </c>
      <c r="BA35" s="187" t="str">
        <f t="shared" si="22"/>
        <v xml:space="preserve"> </v>
      </c>
      <c r="BB35" s="187" t="str">
        <f>IFERROR(IF(AW35="","",VLOOKUP(AW35,SUSS!R:S,2,FALSE)),AY35*SUSS!$M$2)</f>
        <v/>
      </c>
      <c r="BC35" s="187" t="str">
        <f t="shared" si="20"/>
        <v/>
      </c>
    </row>
    <row r="36" spans="1:55" ht="20.100000000000001" customHeight="1" thickBot="1">
      <c r="A36" s="183" t="s">
        <v>101</v>
      </c>
      <c r="B36" s="82">
        <v>2012</v>
      </c>
      <c r="C36" s="82">
        <v>5</v>
      </c>
      <c r="D36" s="82"/>
      <c r="E36" s="83" t="s">
        <v>103</v>
      </c>
      <c r="F36" s="83" t="s">
        <v>10</v>
      </c>
      <c r="G36" s="83" t="s">
        <v>84</v>
      </c>
      <c r="H36" s="84">
        <v>43798</v>
      </c>
      <c r="I36" s="85">
        <v>55153.78</v>
      </c>
      <c r="J36" s="85">
        <v>42947.42</v>
      </c>
      <c r="K36" s="85">
        <v>12206.36</v>
      </c>
      <c r="N36" s="183" t="s">
        <v>75</v>
      </c>
      <c r="O36" s="82">
        <v>5</v>
      </c>
      <c r="P36" s="85">
        <v>71997.73</v>
      </c>
      <c r="Q36" s="83" t="s">
        <v>82</v>
      </c>
      <c r="R36" s="83" t="s">
        <v>10</v>
      </c>
      <c r="S36" s="83" t="s">
        <v>84</v>
      </c>
      <c r="T36" s="82" t="s">
        <v>94</v>
      </c>
      <c r="U36" s="82" t="s">
        <v>90</v>
      </c>
      <c r="AC36" s="187" t="str">
        <f t="shared" ref="AC36:AC67" si="23">IF($E36=$AD$1,IF($G36=$AE$1,A36,""),"")</f>
        <v/>
      </c>
      <c r="AD36" s="187" t="str">
        <f t="shared" ref="AD36:AD67" si="24">IF($E36=$AD$1,IF($G36=$AE$1,E36,""),"")</f>
        <v/>
      </c>
      <c r="AE36" s="187" t="str">
        <f t="shared" ref="AE36:AE67" si="25">IF($E36=$AD$1,IF($G36=$AE$1,F36,""),"")</f>
        <v/>
      </c>
      <c r="AF36" s="187" t="str">
        <f t="shared" ref="AF36:AF67" si="26">IF($E36=$AD$1,IF($G36=$AE$1,G36,""),"")</f>
        <v/>
      </c>
      <c r="AG36" s="187" t="str">
        <f t="shared" ref="AG36:AG67" si="27">IF($E36=$AD$1,IF($G36=$AE$1,I36,""),"")</f>
        <v/>
      </c>
      <c r="AH36" s="187" t="str">
        <f t="shared" ref="AH36:AH67" si="28">IF($E36=$AD$1,IF($G36=$AE$1,J36,""),"")</f>
        <v/>
      </c>
      <c r="AI36" s="187" t="str">
        <f t="shared" ref="AI36:AI67" si="29">IF($E36=$AD$1,IF($G36=$AE$1,K36,""),"")</f>
        <v/>
      </c>
      <c r="AJ36" s="187" t="str">
        <f t="shared" ref="AJ36:AJ67" si="30">IF($E36=$AD$1,IF($G36=$AE$1,B36,""),"")</f>
        <v/>
      </c>
      <c r="AK36" s="187" t="str">
        <f t="shared" ref="AK36:AK67" si="31">IF($E36=$AD$1,IF($G36=$AE$1,C36,""),"")</f>
        <v/>
      </c>
      <c r="AN36" s="187" t="str">
        <f t="shared" si="13"/>
        <v/>
      </c>
      <c r="AO36" s="187" t="str">
        <f t="shared" si="14"/>
        <v/>
      </c>
      <c r="AP36" s="187" t="str">
        <f t="shared" si="15"/>
        <v/>
      </c>
      <c r="AT36" s="187" t="str">
        <f t="shared" si="16"/>
        <v/>
      </c>
      <c r="AU36" s="187" t="str">
        <f t="shared" si="17"/>
        <v/>
      </c>
      <c r="AV36" s="187" t="str">
        <f t="shared" si="18"/>
        <v/>
      </c>
      <c r="AW36" s="187" t="str">
        <f t="shared" si="19"/>
        <v/>
      </c>
      <c r="AX36" s="187" t="str">
        <f t="shared" si="21"/>
        <v/>
      </c>
      <c r="AY36" s="187" t="str">
        <f t="shared" si="10"/>
        <v/>
      </c>
      <c r="AZ36" s="187" t="str">
        <f t="shared" si="11"/>
        <v/>
      </c>
      <c r="BA36" s="187" t="str">
        <f t="shared" si="22"/>
        <v xml:space="preserve"> </v>
      </c>
      <c r="BB36" s="187" t="str">
        <f>IFERROR(IF(AW36="","",VLOOKUP(AW36,SUSS!R:S,2,FALSE)),AY36*SUSS!$M$2)</f>
        <v/>
      </c>
      <c r="BC36" s="187" t="str">
        <f t="shared" si="20"/>
        <v/>
      </c>
    </row>
    <row r="37" spans="1:55" ht="20.100000000000001" customHeight="1" thickBot="1">
      <c r="A37" s="183" t="s">
        <v>101</v>
      </c>
      <c r="B37" s="82">
        <v>2013</v>
      </c>
      <c r="C37" s="82">
        <v>3</v>
      </c>
      <c r="D37" s="82"/>
      <c r="E37" s="83" t="s">
        <v>82</v>
      </c>
      <c r="F37" s="83" t="s">
        <v>10</v>
      </c>
      <c r="G37" s="83" t="s">
        <v>10</v>
      </c>
      <c r="H37" s="84">
        <v>41386</v>
      </c>
      <c r="I37" s="85">
        <v>247321.91</v>
      </c>
      <c r="J37" s="86">
        <v>0</v>
      </c>
      <c r="K37" s="85">
        <v>247321.91</v>
      </c>
      <c r="N37" s="183" t="s">
        <v>75</v>
      </c>
      <c r="O37" s="82">
        <v>5</v>
      </c>
      <c r="P37" s="85">
        <v>23566.1</v>
      </c>
      <c r="Q37" s="83" t="s">
        <v>82</v>
      </c>
      <c r="R37" s="83" t="s">
        <v>10</v>
      </c>
      <c r="S37" s="83" t="s">
        <v>10</v>
      </c>
      <c r="T37" s="82" t="s">
        <v>95</v>
      </c>
      <c r="U37" s="82" t="s">
        <v>90</v>
      </c>
      <c r="AC37" s="187" t="str">
        <f t="shared" si="23"/>
        <v/>
      </c>
      <c r="AD37" s="187" t="str">
        <f t="shared" si="24"/>
        <v/>
      </c>
      <c r="AE37" s="187" t="str">
        <f t="shared" si="25"/>
        <v/>
      </c>
      <c r="AF37" s="187" t="str">
        <f t="shared" si="26"/>
        <v/>
      </c>
      <c r="AG37" s="187" t="str">
        <f t="shared" si="27"/>
        <v/>
      </c>
      <c r="AH37" s="187" t="str">
        <f t="shared" si="28"/>
        <v/>
      </c>
      <c r="AI37" s="187" t="str">
        <f t="shared" si="29"/>
        <v/>
      </c>
      <c r="AJ37" s="187" t="str">
        <f t="shared" si="30"/>
        <v/>
      </c>
      <c r="AK37" s="187" t="str">
        <f t="shared" si="31"/>
        <v/>
      </c>
      <c r="AN37" s="187" t="str">
        <f t="shared" si="13"/>
        <v/>
      </c>
      <c r="AO37" s="187" t="str">
        <f t="shared" si="14"/>
        <v/>
      </c>
      <c r="AP37" s="187" t="str">
        <f t="shared" si="15"/>
        <v/>
      </c>
      <c r="AT37" s="187" t="str">
        <f t="shared" si="16"/>
        <v/>
      </c>
      <c r="AU37" s="187" t="str">
        <f t="shared" si="17"/>
        <v/>
      </c>
      <c r="AV37" s="187" t="str">
        <f t="shared" si="18"/>
        <v/>
      </c>
      <c r="AW37" s="187" t="str">
        <f t="shared" si="19"/>
        <v/>
      </c>
      <c r="AX37" s="187" t="str">
        <f t="shared" si="21"/>
        <v/>
      </c>
      <c r="AY37" s="187" t="str">
        <f t="shared" si="10"/>
        <v/>
      </c>
      <c r="AZ37" s="187" t="str">
        <f t="shared" si="11"/>
        <v/>
      </c>
      <c r="BA37" s="187" t="str">
        <f t="shared" si="22"/>
        <v xml:space="preserve"> </v>
      </c>
      <c r="BB37" s="187" t="str">
        <f>IFERROR(IF(AW37="","",VLOOKUP(AW37,SUSS!R:S,2,FALSE)),AY37*SUSS!$M$2)</f>
        <v/>
      </c>
      <c r="BC37" s="187" t="str">
        <f t="shared" si="20"/>
        <v/>
      </c>
    </row>
    <row r="38" spans="1:55" ht="20.100000000000001" customHeight="1" thickBot="1">
      <c r="A38" s="183" t="s">
        <v>101</v>
      </c>
      <c r="B38" s="82">
        <v>2013</v>
      </c>
      <c r="C38" s="82">
        <v>3</v>
      </c>
      <c r="D38" s="82"/>
      <c r="E38" s="83" t="s">
        <v>82</v>
      </c>
      <c r="F38" s="83" t="s">
        <v>10</v>
      </c>
      <c r="G38" s="83" t="s">
        <v>83</v>
      </c>
      <c r="H38" s="84">
        <v>41471</v>
      </c>
      <c r="I38" s="85">
        <v>20775.04</v>
      </c>
      <c r="J38" s="85">
        <v>16028.27</v>
      </c>
      <c r="K38" s="85">
        <v>4746.7700000000004</v>
      </c>
      <c r="N38" s="183" t="s">
        <v>75</v>
      </c>
      <c r="O38" s="82">
        <v>5</v>
      </c>
      <c r="P38" s="85">
        <v>1103.4000000000001</v>
      </c>
      <c r="Q38" s="83" t="s">
        <v>86</v>
      </c>
      <c r="R38" s="83" t="s">
        <v>10</v>
      </c>
      <c r="S38" s="83" t="s">
        <v>84</v>
      </c>
      <c r="T38" s="82" t="s">
        <v>89</v>
      </c>
      <c r="U38" s="82" t="s">
        <v>90</v>
      </c>
      <c r="AC38" s="187" t="str">
        <f t="shared" si="23"/>
        <v/>
      </c>
      <c r="AD38" s="187" t="str">
        <f t="shared" si="24"/>
        <v/>
      </c>
      <c r="AE38" s="187" t="str">
        <f t="shared" si="25"/>
        <v/>
      </c>
      <c r="AF38" s="187" t="str">
        <f t="shared" si="26"/>
        <v/>
      </c>
      <c r="AG38" s="187" t="str">
        <f t="shared" si="27"/>
        <v/>
      </c>
      <c r="AH38" s="187" t="str">
        <f t="shared" si="28"/>
        <v/>
      </c>
      <c r="AI38" s="187" t="str">
        <f t="shared" si="29"/>
        <v/>
      </c>
      <c r="AJ38" s="187" t="str">
        <f t="shared" si="30"/>
        <v/>
      </c>
      <c r="AK38" s="187" t="str">
        <f t="shared" si="31"/>
        <v/>
      </c>
      <c r="AN38" s="187" t="str">
        <f t="shared" si="13"/>
        <v/>
      </c>
      <c r="AO38" s="187" t="str">
        <f t="shared" si="14"/>
        <v/>
      </c>
      <c r="AP38" s="187" t="str">
        <f t="shared" si="15"/>
        <v/>
      </c>
      <c r="AT38" s="187" t="str">
        <f t="shared" si="16"/>
        <v/>
      </c>
      <c r="AU38" s="187" t="str">
        <f t="shared" si="17"/>
        <v/>
      </c>
      <c r="AV38" s="187" t="str">
        <f t="shared" si="18"/>
        <v/>
      </c>
      <c r="AW38" s="187" t="str">
        <f t="shared" si="19"/>
        <v/>
      </c>
      <c r="AX38" s="187" t="str">
        <f t="shared" si="21"/>
        <v/>
      </c>
      <c r="AY38" s="187" t="str">
        <f t="shared" si="10"/>
        <v/>
      </c>
      <c r="AZ38" s="187" t="str">
        <f t="shared" si="11"/>
        <v/>
      </c>
      <c r="BA38" s="187" t="str">
        <f t="shared" si="22"/>
        <v xml:space="preserve"> </v>
      </c>
      <c r="BB38" s="187" t="str">
        <f>IFERROR(IF(AW38="","",VLOOKUP(AW38,SUSS!R:S,2,FALSE)),AY38*SUSS!$M$2)</f>
        <v/>
      </c>
      <c r="BC38" s="187" t="str">
        <f t="shared" si="20"/>
        <v/>
      </c>
    </row>
    <row r="39" spans="1:55" ht="20.100000000000001" customHeight="1" thickBot="1">
      <c r="A39" s="183" t="s">
        <v>101</v>
      </c>
      <c r="B39" s="82">
        <v>2013</v>
      </c>
      <c r="C39" s="82">
        <v>3</v>
      </c>
      <c r="D39" s="82"/>
      <c r="E39" s="83" t="s">
        <v>82</v>
      </c>
      <c r="F39" s="83" t="s">
        <v>10</v>
      </c>
      <c r="G39" s="83" t="s">
        <v>84</v>
      </c>
      <c r="H39" s="84">
        <v>43798</v>
      </c>
      <c r="I39" s="85">
        <v>791059.13</v>
      </c>
      <c r="J39" s="85">
        <v>610314.47</v>
      </c>
      <c r="K39" s="85">
        <v>180744.66</v>
      </c>
      <c r="N39" s="183" t="s">
        <v>75</v>
      </c>
      <c r="O39" s="82">
        <v>5</v>
      </c>
      <c r="P39" s="85">
        <v>1271.3399999999999</v>
      </c>
      <c r="Q39" s="83" t="s">
        <v>11</v>
      </c>
      <c r="R39" s="83" t="s">
        <v>10</v>
      </c>
      <c r="S39" s="83" t="s">
        <v>84</v>
      </c>
      <c r="T39" s="82" t="s">
        <v>89</v>
      </c>
      <c r="U39" s="82" t="s">
        <v>90</v>
      </c>
      <c r="AC39" s="187" t="str">
        <f t="shared" si="23"/>
        <v/>
      </c>
      <c r="AD39" s="187" t="str">
        <f t="shared" si="24"/>
        <v/>
      </c>
      <c r="AE39" s="187" t="str">
        <f t="shared" si="25"/>
        <v/>
      </c>
      <c r="AF39" s="187" t="str">
        <f t="shared" si="26"/>
        <v/>
      </c>
      <c r="AG39" s="187" t="str">
        <f t="shared" si="27"/>
        <v/>
      </c>
      <c r="AH39" s="187" t="str">
        <f t="shared" si="28"/>
        <v/>
      </c>
      <c r="AI39" s="187" t="str">
        <f t="shared" si="29"/>
        <v/>
      </c>
      <c r="AJ39" s="187" t="str">
        <f t="shared" si="30"/>
        <v/>
      </c>
      <c r="AK39" s="187" t="str">
        <f t="shared" si="31"/>
        <v/>
      </c>
      <c r="AN39" s="187" t="str">
        <f t="shared" si="13"/>
        <v/>
      </c>
      <c r="AO39" s="187" t="str">
        <f t="shared" si="14"/>
        <v/>
      </c>
      <c r="AP39" s="187" t="str">
        <f t="shared" si="15"/>
        <v/>
      </c>
      <c r="AT39" s="187" t="str">
        <f t="shared" si="16"/>
        <v>M325300</v>
      </c>
      <c r="AU39" s="187">
        <f t="shared" si="17"/>
        <v>5</v>
      </c>
      <c r="AV39" s="187">
        <f t="shared" si="18"/>
        <v>1271.3399999999999</v>
      </c>
      <c r="AW39" s="187" t="str">
        <f t="shared" si="19"/>
        <v>2018/7</v>
      </c>
      <c r="AX39" s="187" t="str">
        <f t="shared" si="21"/>
        <v>2018/7 Contribuciones Seg. Social</v>
      </c>
      <c r="AY39" s="187">
        <f t="shared" si="10"/>
        <v>2177.25</v>
      </c>
      <c r="AZ39" s="187">
        <f t="shared" si="11"/>
        <v>0.58392008267309681</v>
      </c>
      <c r="BA39" s="187" t="str">
        <f t="shared" si="22"/>
        <v>M325300 5</v>
      </c>
      <c r="BB39" s="187">
        <f>IFERROR(IF(AW39="","",VLOOKUP(AW39,SUSS!R:S,2,FALSE)),AY39*SUSS!$M$2)</f>
        <v>261.27</v>
      </c>
      <c r="BC39" s="187">
        <f t="shared" si="20"/>
        <v>152.5608</v>
      </c>
    </row>
    <row r="40" spans="1:55" ht="20.100000000000001" customHeight="1" thickBot="1">
      <c r="A40" s="183" t="s">
        <v>101</v>
      </c>
      <c r="B40" s="82">
        <v>2013</v>
      </c>
      <c r="C40" s="82">
        <v>9</v>
      </c>
      <c r="D40" s="82"/>
      <c r="E40" s="83" t="s">
        <v>82</v>
      </c>
      <c r="F40" s="83" t="s">
        <v>10</v>
      </c>
      <c r="G40" s="83" t="s">
        <v>10</v>
      </c>
      <c r="H40" s="84">
        <v>41569</v>
      </c>
      <c r="I40" s="85">
        <v>4764.46</v>
      </c>
      <c r="J40" s="86">
        <v>0</v>
      </c>
      <c r="K40" s="85">
        <v>4764.46</v>
      </c>
      <c r="N40" s="183" t="s">
        <v>75</v>
      </c>
      <c r="O40" s="82">
        <v>6</v>
      </c>
      <c r="P40" s="85">
        <v>86848.61</v>
      </c>
      <c r="Q40" s="83" t="s">
        <v>82</v>
      </c>
      <c r="R40" s="83" t="s">
        <v>10</v>
      </c>
      <c r="S40" s="83" t="s">
        <v>10</v>
      </c>
      <c r="T40" s="82" t="s">
        <v>95</v>
      </c>
      <c r="U40" s="82" t="s">
        <v>90</v>
      </c>
      <c r="AC40" s="187" t="str">
        <f t="shared" si="23"/>
        <v/>
      </c>
      <c r="AD40" s="187" t="str">
        <f t="shared" si="24"/>
        <v/>
      </c>
      <c r="AE40" s="187" t="str">
        <f t="shared" si="25"/>
        <v/>
      </c>
      <c r="AF40" s="187" t="str">
        <f t="shared" si="26"/>
        <v/>
      </c>
      <c r="AG40" s="187" t="str">
        <f t="shared" si="27"/>
        <v/>
      </c>
      <c r="AH40" s="187" t="str">
        <f t="shared" si="28"/>
        <v/>
      </c>
      <c r="AI40" s="187" t="str">
        <f t="shared" si="29"/>
        <v/>
      </c>
      <c r="AJ40" s="187" t="str">
        <f t="shared" si="30"/>
        <v/>
      </c>
      <c r="AK40" s="187" t="str">
        <f t="shared" si="31"/>
        <v/>
      </c>
      <c r="AN40" s="187" t="str">
        <f t="shared" si="13"/>
        <v/>
      </c>
      <c r="AO40" s="187" t="str">
        <f t="shared" si="14"/>
        <v/>
      </c>
      <c r="AP40" s="187" t="str">
        <f t="shared" si="15"/>
        <v/>
      </c>
      <c r="AT40" s="187" t="str">
        <f t="shared" si="16"/>
        <v/>
      </c>
      <c r="AU40" s="187" t="str">
        <f t="shared" si="17"/>
        <v/>
      </c>
      <c r="AV40" s="187" t="str">
        <f t="shared" si="18"/>
        <v/>
      </c>
      <c r="AW40" s="187" t="str">
        <f t="shared" si="19"/>
        <v/>
      </c>
      <c r="AX40" s="187" t="str">
        <f t="shared" si="21"/>
        <v/>
      </c>
      <c r="AY40" s="187" t="str">
        <f t="shared" si="10"/>
        <v/>
      </c>
      <c r="AZ40" s="187" t="str">
        <f t="shared" si="11"/>
        <v/>
      </c>
      <c r="BA40" s="187" t="str">
        <f t="shared" si="22"/>
        <v xml:space="preserve"> </v>
      </c>
      <c r="BB40" s="187" t="str">
        <f>IFERROR(IF(AW40="","",VLOOKUP(AW40,SUSS!R:S,2,FALSE)),AY40*SUSS!$M$2)</f>
        <v/>
      </c>
      <c r="BC40" s="187" t="str">
        <f t="shared" si="20"/>
        <v/>
      </c>
    </row>
    <row r="41" spans="1:55" ht="20.100000000000001" customHeight="1" thickBot="1">
      <c r="A41" s="183" t="s">
        <v>101</v>
      </c>
      <c r="B41" s="82">
        <v>2013</v>
      </c>
      <c r="C41" s="82">
        <v>9</v>
      </c>
      <c r="D41" s="82"/>
      <c r="E41" s="83" t="s">
        <v>82</v>
      </c>
      <c r="F41" s="83" t="s">
        <v>10</v>
      </c>
      <c r="G41" s="83" t="s">
        <v>83</v>
      </c>
      <c r="H41" s="84">
        <v>41764</v>
      </c>
      <c r="I41" s="86">
        <v>919.54</v>
      </c>
      <c r="J41" s="86">
        <v>690.13</v>
      </c>
      <c r="K41" s="86">
        <v>229.41</v>
      </c>
      <c r="N41" s="183" t="s">
        <v>75</v>
      </c>
      <c r="O41" s="82">
        <v>6</v>
      </c>
      <c r="P41" s="85">
        <v>42730.49</v>
      </c>
      <c r="Q41" s="83" t="s">
        <v>82</v>
      </c>
      <c r="R41" s="83" t="s">
        <v>10</v>
      </c>
      <c r="S41" s="83" t="s">
        <v>83</v>
      </c>
      <c r="T41" s="82" t="s">
        <v>95</v>
      </c>
      <c r="U41" s="82" t="s">
        <v>90</v>
      </c>
      <c r="AC41" s="187" t="str">
        <f t="shared" si="23"/>
        <v/>
      </c>
      <c r="AD41" s="187" t="str">
        <f t="shared" si="24"/>
        <v/>
      </c>
      <c r="AE41" s="187" t="str">
        <f t="shared" si="25"/>
        <v/>
      </c>
      <c r="AF41" s="187" t="str">
        <f t="shared" si="26"/>
        <v/>
      </c>
      <c r="AG41" s="187" t="str">
        <f t="shared" si="27"/>
        <v/>
      </c>
      <c r="AH41" s="187" t="str">
        <f t="shared" si="28"/>
        <v/>
      </c>
      <c r="AI41" s="187" t="str">
        <f t="shared" si="29"/>
        <v/>
      </c>
      <c r="AJ41" s="187" t="str">
        <f t="shared" si="30"/>
        <v/>
      </c>
      <c r="AK41" s="187" t="str">
        <f t="shared" si="31"/>
        <v/>
      </c>
      <c r="AN41" s="187" t="str">
        <f t="shared" si="13"/>
        <v/>
      </c>
      <c r="AO41" s="187" t="str">
        <f t="shared" si="14"/>
        <v/>
      </c>
      <c r="AP41" s="187" t="str">
        <f t="shared" si="15"/>
        <v/>
      </c>
      <c r="AT41" s="187" t="str">
        <f t="shared" si="16"/>
        <v/>
      </c>
      <c r="AU41" s="187" t="str">
        <f t="shared" si="17"/>
        <v/>
      </c>
      <c r="AV41" s="187" t="str">
        <f t="shared" si="18"/>
        <v/>
      </c>
      <c r="AW41" s="187" t="str">
        <f t="shared" si="19"/>
        <v/>
      </c>
      <c r="AX41" s="187" t="str">
        <f t="shared" si="21"/>
        <v/>
      </c>
      <c r="AY41" s="187" t="str">
        <f t="shared" si="10"/>
        <v/>
      </c>
      <c r="AZ41" s="187" t="str">
        <f t="shared" si="11"/>
        <v/>
      </c>
      <c r="BA41" s="187" t="str">
        <f t="shared" si="22"/>
        <v xml:space="preserve"> </v>
      </c>
      <c r="BB41" s="187" t="str">
        <f>IFERROR(IF(AW41="","",VLOOKUP(AW41,SUSS!R:S,2,FALSE)),AY41*SUSS!$M$2)</f>
        <v/>
      </c>
      <c r="BC41" s="187" t="str">
        <f t="shared" si="20"/>
        <v/>
      </c>
    </row>
    <row r="42" spans="1:55" ht="20.100000000000001" customHeight="1" thickBot="1">
      <c r="A42" s="183" t="s">
        <v>101</v>
      </c>
      <c r="B42" s="82">
        <v>2013</v>
      </c>
      <c r="C42" s="82">
        <v>9</v>
      </c>
      <c r="D42" s="82"/>
      <c r="E42" s="83" t="s">
        <v>82</v>
      </c>
      <c r="F42" s="83" t="s">
        <v>10</v>
      </c>
      <c r="G42" s="83" t="s">
        <v>84</v>
      </c>
      <c r="H42" s="84">
        <v>43798</v>
      </c>
      <c r="I42" s="85">
        <v>13403.22</v>
      </c>
      <c r="J42" s="85">
        <v>10059.290000000001</v>
      </c>
      <c r="K42" s="85">
        <v>3343.93</v>
      </c>
      <c r="N42" s="183" t="s">
        <v>75</v>
      </c>
      <c r="O42" s="82">
        <v>6</v>
      </c>
      <c r="P42" s="85">
        <v>71425.070000000007</v>
      </c>
      <c r="Q42" s="83" t="s">
        <v>82</v>
      </c>
      <c r="R42" s="83" t="s">
        <v>10</v>
      </c>
      <c r="S42" s="83" t="s">
        <v>84</v>
      </c>
      <c r="T42" s="82" t="s">
        <v>95</v>
      </c>
      <c r="U42" s="82" t="s">
        <v>90</v>
      </c>
      <c r="AC42" s="187" t="str">
        <f t="shared" si="23"/>
        <v/>
      </c>
      <c r="AD42" s="187" t="str">
        <f t="shared" si="24"/>
        <v/>
      </c>
      <c r="AE42" s="187" t="str">
        <f t="shared" si="25"/>
        <v/>
      </c>
      <c r="AF42" s="187" t="str">
        <f t="shared" si="26"/>
        <v/>
      </c>
      <c r="AG42" s="187" t="str">
        <f t="shared" si="27"/>
        <v/>
      </c>
      <c r="AH42" s="187" t="str">
        <f t="shared" si="28"/>
        <v/>
      </c>
      <c r="AI42" s="187" t="str">
        <f t="shared" si="29"/>
        <v/>
      </c>
      <c r="AJ42" s="187" t="str">
        <f t="shared" si="30"/>
        <v/>
      </c>
      <c r="AK42" s="187" t="str">
        <f t="shared" si="31"/>
        <v/>
      </c>
      <c r="AN42" s="187" t="str">
        <f t="shared" si="13"/>
        <v/>
      </c>
      <c r="AO42" s="187" t="str">
        <f t="shared" si="14"/>
        <v/>
      </c>
      <c r="AP42" s="187" t="str">
        <f t="shared" si="15"/>
        <v/>
      </c>
      <c r="AT42" s="187" t="str">
        <f t="shared" si="16"/>
        <v/>
      </c>
      <c r="AU42" s="187" t="str">
        <f t="shared" si="17"/>
        <v/>
      </c>
      <c r="AV42" s="187" t="str">
        <f t="shared" si="18"/>
        <v/>
      </c>
      <c r="AW42" s="187" t="str">
        <f t="shared" si="19"/>
        <v/>
      </c>
      <c r="AX42" s="187" t="str">
        <f t="shared" si="21"/>
        <v/>
      </c>
      <c r="AY42" s="187" t="str">
        <f t="shared" si="10"/>
        <v/>
      </c>
      <c r="AZ42" s="187" t="str">
        <f t="shared" si="11"/>
        <v/>
      </c>
      <c r="BA42" s="187" t="str">
        <f t="shared" si="22"/>
        <v xml:space="preserve"> </v>
      </c>
      <c r="BB42" s="187" t="str">
        <f>IFERROR(IF(AW42="","",VLOOKUP(AW42,SUSS!R:S,2,FALSE)),AY42*SUSS!$M$2)</f>
        <v/>
      </c>
      <c r="BC42" s="187" t="str">
        <f t="shared" si="20"/>
        <v/>
      </c>
    </row>
    <row r="43" spans="1:55" ht="20.100000000000001" customHeight="1" thickBot="1">
      <c r="A43" s="183" t="s">
        <v>101</v>
      </c>
      <c r="B43" s="82">
        <v>2013</v>
      </c>
      <c r="C43" s="82">
        <v>10</v>
      </c>
      <c r="D43" s="82"/>
      <c r="E43" s="83" t="s">
        <v>82</v>
      </c>
      <c r="F43" s="83" t="s">
        <v>10</v>
      </c>
      <c r="G43" s="83" t="s">
        <v>10</v>
      </c>
      <c r="H43" s="84">
        <v>41598</v>
      </c>
      <c r="I43" s="85">
        <v>25248.07</v>
      </c>
      <c r="J43" s="86">
        <v>0</v>
      </c>
      <c r="K43" s="85">
        <v>25248.07</v>
      </c>
      <c r="N43" s="183" t="s">
        <v>75</v>
      </c>
      <c r="O43" s="82">
        <v>6</v>
      </c>
      <c r="P43" s="85">
        <v>2579.9</v>
      </c>
      <c r="Q43" s="83" t="s">
        <v>82</v>
      </c>
      <c r="R43" s="83" t="s">
        <v>10</v>
      </c>
      <c r="S43" s="83" t="s">
        <v>10</v>
      </c>
      <c r="T43" s="82" t="s">
        <v>96</v>
      </c>
      <c r="U43" s="82" t="s">
        <v>90</v>
      </c>
      <c r="AC43" s="187" t="str">
        <f t="shared" si="23"/>
        <v/>
      </c>
      <c r="AD43" s="187" t="str">
        <f t="shared" si="24"/>
        <v/>
      </c>
      <c r="AE43" s="187" t="str">
        <f t="shared" si="25"/>
        <v/>
      </c>
      <c r="AF43" s="187" t="str">
        <f t="shared" si="26"/>
        <v/>
      </c>
      <c r="AG43" s="187" t="str">
        <f t="shared" si="27"/>
        <v/>
      </c>
      <c r="AH43" s="187" t="str">
        <f t="shared" si="28"/>
        <v/>
      </c>
      <c r="AI43" s="187" t="str">
        <f t="shared" si="29"/>
        <v/>
      </c>
      <c r="AJ43" s="187" t="str">
        <f t="shared" si="30"/>
        <v/>
      </c>
      <c r="AK43" s="187" t="str">
        <f t="shared" si="31"/>
        <v/>
      </c>
      <c r="AN43" s="187" t="str">
        <f t="shared" si="13"/>
        <v/>
      </c>
      <c r="AO43" s="187" t="str">
        <f t="shared" si="14"/>
        <v/>
      </c>
      <c r="AP43" s="187" t="str">
        <f t="shared" si="15"/>
        <v/>
      </c>
      <c r="AT43" s="187" t="str">
        <f t="shared" si="16"/>
        <v/>
      </c>
      <c r="AU43" s="187" t="str">
        <f t="shared" si="17"/>
        <v/>
      </c>
      <c r="AV43" s="187" t="str">
        <f t="shared" si="18"/>
        <v/>
      </c>
      <c r="AW43" s="187" t="str">
        <f t="shared" si="19"/>
        <v/>
      </c>
      <c r="AX43" s="187" t="str">
        <f t="shared" si="21"/>
        <v/>
      </c>
      <c r="AY43" s="187" t="str">
        <f t="shared" si="10"/>
        <v/>
      </c>
      <c r="AZ43" s="187" t="str">
        <f t="shared" si="11"/>
        <v/>
      </c>
      <c r="BA43" s="187" t="str">
        <f t="shared" si="22"/>
        <v xml:space="preserve"> </v>
      </c>
      <c r="BB43" s="187" t="str">
        <f>IFERROR(IF(AW43="","",VLOOKUP(AW43,SUSS!R:S,2,FALSE)),AY43*SUSS!$M$2)</f>
        <v/>
      </c>
      <c r="BC43" s="187" t="str">
        <f t="shared" si="20"/>
        <v/>
      </c>
    </row>
    <row r="44" spans="1:55" ht="20.100000000000001" customHeight="1" thickBot="1">
      <c r="A44" s="183" t="s">
        <v>101</v>
      </c>
      <c r="B44" s="82">
        <v>2013</v>
      </c>
      <c r="C44" s="82">
        <v>10</v>
      </c>
      <c r="D44" s="82"/>
      <c r="E44" s="83" t="s">
        <v>82</v>
      </c>
      <c r="F44" s="83" t="s">
        <v>10</v>
      </c>
      <c r="G44" s="83" t="s">
        <v>83</v>
      </c>
      <c r="H44" s="84">
        <v>41764</v>
      </c>
      <c r="I44" s="85">
        <v>4165.93</v>
      </c>
      <c r="J44" s="85">
        <v>3116.81</v>
      </c>
      <c r="K44" s="85">
        <v>1049.1199999999999</v>
      </c>
      <c r="N44" s="183" t="s">
        <v>75</v>
      </c>
      <c r="O44" s="82">
        <v>6</v>
      </c>
      <c r="P44" s="86">
        <v>531.46</v>
      </c>
      <c r="Q44" s="83" t="s">
        <v>82</v>
      </c>
      <c r="R44" s="83" t="s">
        <v>10</v>
      </c>
      <c r="S44" s="83" t="s">
        <v>83</v>
      </c>
      <c r="T44" s="82" t="s">
        <v>96</v>
      </c>
      <c r="U44" s="82" t="s">
        <v>90</v>
      </c>
      <c r="AC44" s="187" t="str">
        <f t="shared" si="23"/>
        <v/>
      </c>
      <c r="AD44" s="187" t="str">
        <f t="shared" si="24"/>
        <v/>
      </c>
      <c r="AE44" s="187" t="str">
        <f t="shared" si="25"/>
        <v/>
      </c>
      <c r="AF44" s="187" t="str">
        <f t="shared" si="26"/>
        <v/>
      </c>
      <c r="AG44" s="187" t="str">
        <f t="shared" si="27"/>
        <v/>
      </c>
      <c r="AH44" s="187" t="str">
        <f t="shared" si="28"/>
        <v/>
      </c>
      <c r="AI44" s="187" t="str">
        <f t="shared" si="29"/>
        <v/>
      </c>
      <c r="AJ44" s="187" t="str">
        <f t="shared" si="30"/>
        <v/>
      </c>
      <c r="AK44" s="187" t="str">
        <f t="shared" si="31"/>
        <v/>
      </c>
      <c r="AN44" s="187" t="str">
        <f t="shared" si="13"/>
        <v/>
      </c>
      <c r="AO44" s="187" t="str">
        <f t="shared" si="14"/>
        <v/>
      </c>
      <c r="AP44" s="187" t="str">
        <f t="shared" si="15"/>
        <v/>
      </c>
      <c r="AT44" s="187" t="str">
        <f t="shared" si="16"/>
        <v/>
      </c>
      <c r="AU44" s="187" t="str">
        <f t="shared" si="17"/>
        <v/>
      </c>
      <c r="AV44" s="187" t="str">
        <f t="shared" si="18"/>
        <v/>
      </c>
      <c r="AW44" s="187" t="str">
        <f t="shared" si="19"/>
        <v/>
      </c>
      <c r="AX44" s="187" t="str">
        <f t="shared" si="21"/>
        <v/>
      </c>
      <c r="AY44" s="187" t="str">
        <f t="shared" si="10"/>
        <v/>
      </c>
      <c r="AZ44" s="187" t="str">
        <f t="shared" si="11"/>
        <v/>
      </c>
      <c r="BA44" s="187" t="str">
        <f t="shared" si="22"/>
        <v xml:space="preserve"> </v>
      </c>
      <c r="BB44" s="187" t="str">
        <f>IFERROR(IF(AW44="","",VLOOKUP(AW44,SUSS!R:S,2,FALSE)),AY44*SUSS!$M$2)</f>
        <v/>
      </c>
      <c r="BC44" s="187" t="str">
        <f t="shared" si="20"/>
        <v/>
      </c>
    </row>
    <row r="45" spans="1:55" ht="20.100000000000001" customHeight="1" thickBot="1">
      <c r="A45" s="183" t="s">
        <v>101</v>
      </c>
      <c r="B45" s="82">
        <v>2013</v>
      </c>
      <c r="C45" s="82">
        <v>10</v>
      </c>
      <c r="D45" s="82"/>
      <c r="E45" s="83" t="s">
        <v>82</v>
      </c>
      <c r="F45" s="83" t="s">
        <v>10</v>
      </c>
      <c r="G45" s="83" t="s">
        <v>84</v>
      </c>
      <c r="H45" s="84">
        <v>43798</v>
      </c>
      <c r="I45" s="85">
        <v>71027.03</v>
      </c>
      <c r="J45" s="85">
        <v>53140.1</v>
      </c>
      <c r="K45" s="85">
        <v>17886.93</v>
      </c>
      <c r="N45" s="183" t="s">
        <v>75</v>
      </c>
      <c r="O45" s="82">
        <v>6</v>
      </c>
      <c r="P45" s="85">
        <v>1668.89</v>
      </c>
      <c r="Q45" s="83" t="s">
        <v>82</v>
      </c>
      <c r="R45" s="83" t="s">
        <v>10</v>
      </c>
      <c r="S45" s="83" t="s">
        <v>84</v>
      </c>
      <c r="T45" s="82" t="s">
        <v>96</v>
      </c>
      <c r="U45" s="82" t="s">
        <v>90</v>
      </c>
      <c r="AC45" s="187" t="str">
        <f t="shared" si="23"/>
        <v/>
      </c>
      <c r="AD45" s="187" t="str">
        <f t="shared" si="24"/>
        <v/>
      </c>
      <c r="AE45" s="187" t="str">
        <f t="shared" si="25"/>
        <v/>
      </c>
      <c r="AF45" s="187" t="str">
        <f t="shared" si="26"/>
        <v/>
      </c>
      <c r="AG45" s="187" t="str">
        <f t="shared" si="27"/>
        <v/>
      </c>
      <c r="AH45" s="187" t="str">
        <f t="shared" si="28"/>
        <v/>
      </c>
      <c r="AI45" s="187" t="str">
        <f t="shared" si="29"/>
        <v/>
      </c>
      <c r="AJ45" s="187" t="str">
        <f t="shared" si="30"/>
        <v/>
      </c>
      <c r="AK45" s="187" t="str">
        <f t="shared" si="31"/>
        <v/>
      </c>
      <c r="AN45" s="187" t="str">
        <f t="shared" si="13"/>
        <v/>
      </c>
      <c r="AO45" s="187" t="str">
        <f t="shared" si="14"/>
        <v/>
      </c>
      <c r="AP45" s="187" t="str">
        <f t="shared" si="15"/>
        <v/>
      </c>
      <c r="AT45" s="187" t="str">
        <f t="shared" si="16"/>
        <v/>
      </c>
      <c r="AU45" s="187" t="str">
        <f t="shared" si="17"/>
        <v/>
      </c>
      <c r="AV45" s="187" t="str">
        <f t="shared" si="18"/>
        <v/>
      </c>
      <c r="AW45" s="187" t="str">
        <f t="shared" si="19"/>
        <v/>
      </c>
      <c r="AX45" s="187" t="str">
        <f t="shared" si="21"/>
        <v/>
      </c>
      <c r="AY45" s="187" t="str">
        <f t="shared" si="10"/>
        <v/>
      </c>
      <c r="AZ45" s="187" t="str">
        <f t="shared" si="11"/>
        <v/>
      </c>
      <c r="BA45" s="187" t="str">
        <f t="shared" si="22"/>
        <v xml:space="preserve"> </v>
      </c>
      <c r="BB45" s="187" t="str">
        <f>IFERROR(IF(AW45="","",VLOOKUP(AW45,SUSS!R:S,2,FALSE)),AY45*SUSS!$M$2)</f>
        <v/>
      </c>
      <c r="BC45" s="187" t="str">
        <f t="shared" si="20"/>
        <v/>
      </c>
    </row>
    <row r="46" spans="1:55" ht="20.100000000000001" customHeight="1" thickBot="1">
      <c r="A46" s="183" t="s">
        <v>101</v>
      </c>
      <c r="B46" s="82">
        <v>2013</v>
      </c>
      <c r="C46" s="82">
        <v>12</v>
      </c>
      <c r="D46" s="82"/>
      <c r="E46" s="83" t="s">
        <v>82</v>
      </c>
      <c r="F46" s="83" t="s">
        <v>10</v>
      </c>
      <c r="G46" s="83" t="s">
        <v>10</v>
      </c>
      <c r="H46" s="84">
        <v>41661</v>
      </c>
      <c r="I46" s="85">
        <v>13634.52</v>
      </c>
      <c r="J46" s="86">
        <v>0</v>
      </c>
      <c r="K46" s="85">
        <v>13634.52</v>
      </c>
      <c r="N46" s="183" t="s">
        <v>75</v>
      </c>
      <c r="O46" s="82">
        <v>6</v>
      </c>
      <c r="P46" s="85">
        <v>1329.09</v>
      </c>
      <c r="Q46" s="83" t="s">
        <v>11</v>
      </c>
      <c r="R46" s="83" t="s">
        <v>10</v>
      </c>
      <c r="S46" s="83" t="s">
        <v>84</v>
      </c>
      <c r="T46" s="82" t="s">
        <v>89</v>
      </c>
      <c r="U46" s="82" t="s">
        <v>90</v>
      </c>
      <c r="AC46" s="187" t="str">
        <f t="shared" si="23"/>
        <v/>
      </c>
      <c r="AD46" s="187" t="str">
        <f t="shared" si="24"/>
        <v/>
      </c>
      <c r="AE46" s="187" t="str">
        <f t="shared" si="25"/>
        <v/>
      </c>
      <c r="AF46" s="187" t="str">
        <f t="shared" si="26"/>
        <v/>
      </c>
      <c r="AG46" s="187" t="str">
        <f t="shared" si="27"/>
        <v/>
      </c>
      <c r="AH46" s="187" t="str">
        <f t="shared" si="28"/>
        <v/>
      </c>
      <c r="AI46" s="187" t="str">
        <f t="shared" si="29"/>
        <v/>
      </c>
      <c r="AJ46" s="187" t="str">
        <f t="shared" si="30"/>
        <v/>
      </c>
      <c r="AK46" s="187" t="str">
        <f t="shared" si="31"/>
        <v/>
      </c>
      <c r="AN46" s="187" t="str">
        <f t="shared" si="13"/>
        <v/>
      </c>
      <c r="AO46" s="187" t="str">
        <f t="shared" si="14"/>
        <v/>
      </c>
      <c r="AP46" s="187" t="str">
        <f t="shared" si="15"/>
        <v/>
      </c>
      <c r="AT46" s="187" t="str">
        <f t="shared" si="16"/>
        <v>M325300</v>
      </c>
      <c r="AU46" s="187">
        <f t="shared" si="17"/>
        <v>6</v>
      </c>
      <c r="AV46" s="187">
        <f t="shared" si="18"/>
        <v>1329.09</v>
      </c>
      <c r="AW46" s="187" t="str">
        <f t="shared" si="19"/>
        <v>2018/7</v>
      </c>
      <c r="AX46" s="187" t="str">
        <f t="shared" si="21"/>
        <v>2018/7 Contribuciones Seg. Social</v>
      </c>
      <c r="AY46" s="187">
        <f t="shared" si="10"/>
        <v>2177.25</v>
      </c>
      <c r="AZ46" s="187">
        <f t="shared" si="11"/>
        <v>0.61044436789528067</v>
      </c>
      <c r="BA46" s="187" t="str">
        <f t="shared" si="22"/>
        <v>M325300 6</v>
      </c>
      <c r="BB46" s="187">
        <f>IFERROR(IF(AW46="","",VLOOKUP(AW46,SUSS!R:S,2,FALSE)),AY46*SUSS!$M$2)</f>
        <v>261.27</v>
      </c>
      <c r="BC46" s="187">
        <f t="shared" si="20"/>
        <v>159.49079999999998</v>
      </c>
    </row>
    <row r="47" spans="1:55" ht="20.100000000000001" customHeight="1" thickBot="1">
      <c r="A47" s="183" t="s">
        <v>101</v>
      </c>
      <c r="B47" s="82">
        <v>2013</v>
      </c>
      <c r="C47" s="82">
        <v>12</v>
      </c>
      <c r="D47" s="82"/>
      <c r="E47" s="83" t="s">
        <v>82</v>
      </c>
      <c r="F47" s="83" t="s">
        <v>10</v>
      </c>
      <c r="G47" s="83" t="s">
        <v>83</v>
      </c>
      <c r="H47" s="84">
        <v>41764</v>
      </c>
      <c r="I47" s="85">
        <v>1404.36</v>
      </c>
      <c r="J47" s="85">
        <v>1043.18</v>
      </c>
      <c r="K47" s="86">
        <v>361.18</v>
      </c>
      <c r="N47" s="183" t="s">
        <v>75</v>
      </c>
      <c r="O47" s="82">
        <v>6</v>
      </c>
      <c r="P47" s="85">
        <v>1153.51</v>
      </c>
      <c r="Q47" s="83" t="s">
        <v>86</v>
      </c>
      <c r="R47" s="83" t="s">
        <v>10</v>
      </c>
      <c r="S47" s="83" t="s">
        <v>84</v>
      </c>
      <c r="T47" s="82" t="s">
        <v>89</v>
      </c>
      <c r="U47" s="82" t="s">
        <v>90</v>
      </c>
      <c r="AC47" s="187" t="str">
        <f t="shared" si="23"/>
        <v/>
      </c>
      <c r="AD47" s="187" t="str">
        <f t="shared" si="24"/>
        <v/>
      </c>
      <c r="AE47" s="187" t="str">
        <f t="shared" si="25"/>
        <v/>
      </c>
      <c r="AF47" s="187" t="str">
        <f t="shared" si="26"/>
        <v/>
      </c>
      <c r="AG47" s="187" t="str">
        <f t="shared" si="27"/>
        <v/>
      </c>
      <c r="AH47" s="187" t="str">
        <f t="shared" si="28"/>
        <v/>
      </c>
      <c r="AI47" s="187" t="str">
        <f t="shared" si="29"/>
        <v/>
      </c>
      <c r="AJ47" s="187" t="str">
        <f t="shared" si="30"/>
        <v/>
      </c>
      <c r="AK47" s="187" t="str">
        <f t="shared" si="31"/>
        <v/>
      </c>
      <c r="AN47" s="187" t="str">
        <f t="shared" si="13"/>
        <v/>
      </c>
      <c r="AO47" s="187" t="str">
        <f t="shared" si="14"/>
        <v/>
      </c>
      <c r="AP47" s="187" t="str">
        <f t="shared" si="15"/>
        <v/>
      </c>
      <c r="AT47" s="187" t="str">
        <f t="shared" si="16"/>
        <v/>
      </c>
      <c r="AU47" s="187" t="str">
        <f t="shared" si="17"/>
        <v/>
      </c>
      <c r="AV47" s="187" t="str">
        <f t="shared" si="18"/>
        <v/>
      </c>
      <c r="AW47" s="187" t="str">
        <f t="shared" si="19"/>
        <v/>
      </c>
      <c r="AX47" s="187" t="str">
        <f t="shared" si="21"/>
        <v/>
      </c>
      <c r="AY47" s="187" t="str">
        <f t="shared" si="10"/>
        <v/>
      </c>
      <c r="AZ47" s="187" t="str">
        <f t="shared" si="11"/>
        <v/>
      </c>
      <c r="BA47" s="187" t="str">
        <f t="shared" si="22"/>
        <v xml:space="preserve"> </v>
      </c>
      <c r="BB47" s="187" t="str">
        <f>IFERROR(IF(AW47="","",VLOOKUP(AW47,SUSS!R:S,2,FALSE)),AY47*SUSS!$M$2)</f>
        <v/>
      </c>
      <c r="BC47" s="187" t="str">
        <f t="shared" si="20"/>
        <v/>
      </c>
    </row>
    <row r="48" spans="1:55" ht="20.100000000000001" customHeight="1" thickBot="1">
      <c r="A48" s="183" t="s">
        <v>101</v>
      </c>
      <c r="B48" s="82">
        <v>2013</v>
      </c>
      <c r="C48" s="82">
        <v>12</v>
      </c>
      <c r="D48" s="82"/>
      <c r="E48" s="83" t="s">
        <v>82</v>
      </c>
      <c r="F48" s="83" t="s">
        <v>10</v>
      </c>
      <c r="G48" s="83" t="s">
        <v>84</v>
      </c>
      <c r="H48" s="84">
        <v>43798</v>
      </c>
      <c r="I48" s="85">
        <v>38356.18</v>
      </c>
      <c r="J48" s="85">
        <v>28491.47</v>
      </c>
      <c r="K48" s="85">
        <v>9864.7099999999991</v>
      </c>
      <c r="N48" s="183" t="s">
        <v>101</v>
      </c>
      <c r="O48" s="184" t="s">
        <v>17</v>
      </c>
      <c r="P48" s="185"/>
      <c r="Q48" s="185"/>
      <c r="R48" s="185"/>
      <c r="S48" s="185"/>
      <c r="T48" s="185"/>
      <c r="U48" s="185"/>
      <c r="AC48" s="187" t="str">
        <f t="shared" si="23"/>
        <v/>
      </c>
      <c r="AD48" s="187" t="str">
        <f t="shared" si="24"/>
        <v/>
      </c>
      <c r="AE48" s="187" t="str">
        <f t="shared" si="25"/>
        <v/>
      </c>
      <c r="AF48" s="187" t="str">
        <f t="shared" si="26"/>
        <v/>
      </c>
      <c r="AG48" s="187" t="str">
        <f t="shared" si="27"/>
        <v/>
      </c>
      <c r="AH48" s="187" t="str">
        <f t="shared" si="28"/>
        <v/>
      </c>
      <c r="AI48" s="187" t="str">
        <f t="shared" si="29"/>
        <v/>
      </c>
      <c r="AJ48" s="187" t="str">
        <f t="shared" si="30"/>
        <v/>
      </c>
      <c r="AK48" s="187" t="str">
        <f t="shared" si="31"/>
        <v/>
      </c>
      <c r="AN48" s="187" t="str">
        <f t="shared" si="13"/>
        <v/>
      </c>
      <c r="AO48" s="187" t="str">
        <f t="shared" si="14"/>
        <v/>
      </c>
      <c r="AP48" s="187" t="str">
        <f t="shared" si="15"/>
        <v/>
      </c>
      <c r="AT48" s="187" t="str">
        <f t="shared" si="16"/>
        <v/>
      </c>
      <c r="AU48" s="187" t="str">
        <f t="shared" si="17"/>
        <v/>
      </c>
      <c r="AV48" s="187" t="str">
        <f t="shared" si="18"/>
        <v/>
      </c>
      <c r="AW48" s="187" t="str">
        <f t="shared" si="19"/>
        <v/>
      </c>
      <c r="AX48" s="187" t="str">
        <f t="shared" si="21"/>
        <v/>
      </c>
      <c r="AY48" s="187" t="str">
        <f t="shared" si="10"/>
        <v/>
      </c>
      <c r="AZ48" s="187" t="str">
        <f t="shared" si="11"/>
        <v/>
      </c>
      <c r="BA48" s="187" t="str">
        <f t="shared" si="22"/>
        <v xml:space="preserve"> </v>
      </c>
      <c r="BB48" s="187" t="str">
        <f>IFERROR(IF(AW48="","",VLOOKUP(AW48,SUSS!R:S,2,FALSE)),AY48*SUSS!$M$2)</f>
        <v/>
      </c>
      <c r="BC48" s="187" t="str">
        <f t="shared" si="20"/>
        <v/>
      </c>
    </row>
    <row r="49" spans="1:55" ht="20.100000000000001" customHeight="1" thickBot="1">
      <c r="A49" s="183" t="s">
        <v>101</v>
      </c>
      <c r="B49" s="82">
        <v>2014</v>
      </c>
      <c r="C49" s="82">
        <v>10</v>
      </c>
      <c r="D49" s="82"/>
      <c r="E49" s="83" t="s">
        <v>82</v>
      </c>
      <c r="F49" s="83" t="s">
        <v>10</v>
      </c>
      <c r="G49" s="83" t="s">
        <v>10</v>
      </c>
      <c r="H49" s="84">
        <v>41963</v>
      </c>
      <c r="I49" s="85">
        <v>29790.07</v>
      </c>
      <c r="J49" s="86">
        <v>0</v>
      </c>
      <c r="K49" s="85">
        <v>29790.07</v>
      </c>
      <c r="N49" s="183" t="s">
        <v>101</v>
      </c>
      <c r="O49" s="87" t="s">
        <v>13</v>
      </c>
      <c r="P49" s="87" t="s">
        <v>14</v>
      </c>
      <c r="Q49" s="87" t="s">
        <v>3</v>
      </c>
      <c r="R49" s="87" t="s">
        <v>4</v>
      </c>
      <c r="S49" s="87" t="s">
        <v>5</v>
      </c>
      <c r="T49" s="87" t="s">
        <v>15</v>
      </c>
      <c r="U49" s="87" t="s">
        <v>16</v>
      </c>
      <c r="AC49" s="187" t="str">
        <f t="shared" si="23"/>
        <v/>
      </c>
      <c r="AD49" s="187" t="str">
        <f t="shared" si="24"/>
        <v/>
      </c>
      <c r="AE49" s="187" t="str">
        <f t="shared" si="25"/>
        <v/>
      </c>
      <c r="AF49" s="187" t="str">
        <f t="shared" si="26"/>
        <v/>
      </c>
      <c r="AG49" s="187" t="str">
        <f t="shared" si="27"/>
        <v/>
      </c>
      <c r="AH49" s="187" t="str">
        <f t="shared" si="28"/>
        <v/>
      </c>
      <c r="AI49" s="187" t="str">
        <f t="shared" si="29"/>
        <v/>
      </c>
      <c r="AJ49" s="187" t="str">
        <f t="shared" si="30"/>
        <v/>
      </c>
      <c r="AK49" s="187" t="str">
        <f t="shared" si="31"/>
        <v/>
      </c>
      <c r="AN49" s="187" t="str">
        <f t="shared" si="13"/>
        <v/>
      </c>
      <c r="AO49" s="187" t="str">
        <f t="shared" si="14"/>
        <v/>
      </c>
      <c r="AP49" s="187" t="str">
        <f t="shared" si="15"/>
        <v/>
      </c>
      <c r="AT49" s="187" t="str">
        <f t="shared" si="16"/>
        <v/>
      </c>
      <c r="AU49" s="187" t="str">
        <f t="shared" si="17"/>
        <v/>
      </c>
      <c r="AV49" s="187" t="str">
        <f t="shared" si="18"/>
        <v/>
      </c>
      <c r="AW49" s="187" t="str">
        <f t="shared" si="19"/>
        <v/>
      </c>
      <c r="AX49" s="187" t="str">
        <f t="shared" si="21"/>
        <v/>
      </c>
      <c r="AY49" s="187" t="str">
        <f t="shared" si="10"/>
        <v/>
      </c>
      <c r="AZ49" s="187" t="str">
        <f t="shared" si="11"/>
        <v/>
      </c>
      <c r="BA49" s="187" t="str">
        <f t="shared" si="22"/>
        <v xml:space="preserve"> </v>
      </c>
      <c r="BB49" s="187" t="str">
        <f>IFERROR(IF(AW49="","",VLOOKUP(AW49,SUSS!R:S,2,FALSE)),AY49*SUSS!$M$2)</f>
        <v/>
      </c>
      <c r="BC49" s="187" t="str">
        <f t="shared" si="20"/>
        <v/>
      </c>
    </row>
    <row r="50" spans="1:55" ht="20.100000000000001" customHeight="1" thickBot="1">
      <c r="A50" s="183" t="s">
        <v>101</v>
      </c>
      <c r="B50" s="82">
        <v>2014</v>
      </c>
      <c r="C50" s="82">
        <v>10</v>
      </c>
      <c r="D50" s="82"/>
      <c r="E50" s="83" t="s">
        <v>82</v>
      </c>
      <c r="F50" s="83" t="s">
        <v>10</v>
      </c>
      <c r="G50" s="83" t="s">
        <v>83</v>
      </c>
      <c r="H50" s="84">
        <v>42094</v>
      </c>
      <c r="I50" s="85">
        <v>3902.5</v>
      </c>
      <c r="J50" s="85">
        <v>3125.37</v>
      </c>
      <c r="K50" s="86">
        <v>777.13</v>
      </c>
      <c r="N50" s="183" t="s">
        <v>101</v>
      </c>
      <c r="O50" s="77" t="s">
        <v>110</v>
      </c>
      <c r="P50" s="80">
        <v>8557.17</v>
      </c>
      <c r="Q50" s="78" t="s">
        <v>102</v>
      </c>
      <c r="R50" s="78" t="s">
        <v>10</v>
      </c>
      <c r="S50" s="78" t="s">
        <v>10</v>
      </c>
      <c r="T50" s="77" t="s">
        <v>111</v>
      </c>
      <c r="U50" s="77" t="s">
        <v>88</v>
      </c>
      <c r="AC50" s="187" t="str">
        <f t="shared" si="23"/>
        <v/>
      </c>
      <c r="AD50" s="187" t="str">
        <f t="shared" si="24"/>
        <v/>
      </c>
      <c r="AE50" s="187" t="str">
        <f t="shared" si="25"/>
        <v/>
      </c>
      <c r="AF50" s="187" t="str">
        <f t="shared" si="26"/>
        <v/>
      </c>
      <c r="AG50" s="187" t="str">
        <f t="shared" si="27"/>
        <v/>
      </c>
      <c r="AH50" s="187" t="str">
        <f t="shared" si="28"/>
        <v/>
      </c>
      <c r="AI50" s="187" t="str">
        <f t="shared" si="29"/>
        <v/>
      </c>
      <c r="AJ50" s="187" t="str">
        <f t="shared" si="30"/>
        <v/>
      </c>
      <c r="AK50" s="187" t="str">
        <f t="shared" si="31"/>
        <v/>
      </c>
      <c r="AN50" s="187" t="str">
        <f t="shared" si="13"/>
        <v/>
      </c>
      <c r="AO50" s="187" t="str">
        <f t="shared" si="14"/>
        <v/>
      </c>
      <c r="AP50" s="187" t="str">
        <f t="shared" si="15"/>
        <v/>
      </c>
      <c r="AT50" s="187" t="str">
        <f t="shared" si="16"/>
        <v/>
      </c>
      <c r="AU50" s="187" t="str">
        <f t="shared" si="17"/>
        <v/>
      </c>
      <c r="AV50" s="187" t="str">
        <f t="shared" si="18"/>
        <v/>
      </c>
      <c r="AW50" s="187" t="str">
        <f t="shared" si="19"/>
        <v/>
      </c>
      <c r="AX50" s="187" t="str">
        <f t="shared" si="21"/>
        <v/>
      </c>
      <c r="AY50" s="187" t="str">
        <f t="shared" si="10"/>
        <v/>
      </c>
      <c r="AZ50" s="187" t="str">
        <f t="shared" si="11"/>
        <v/>
      </c>
      <c r="BA50" s="187" t="str">
        <f t="shared" si="22"/>
        <v xml:space="preserve"> </v>
      </c>
      <c r="BB50" s="187" t="str">
        <f>IFERROR(IF(AW50="","",VLOOKUP(AW50,SUSS!R:S,2,FALSE)),AY50*SUSS!$M$2)</f>
        <v/>
      </c>
      <c r="BC50" s="187" t="str">
        <f t="shared" si="20"/>
        <v/>
      </c>
    </row>
    <row r="51" spans="1:55" ht="20.100000000000001" customHeight="1" thickBot="1">
      <c r="A51" s="183" t="s">
        <v>101</v>
      </c>
      <c r="B51" s="82">
        <v>2014</v>
      </c>
      <c r="C51" s="82">
        <v>10</v>
      </c>
      <c r="D51" s="82"/>
      <c r="E51" s="83" t="s">
        <v>82</v>
      </c>
      <c r="F51" s="83" t="s">
        <v>10</v>
      </c>
      <c r="G51" s="83" t="s">
        <v>84</v>
      </c>
      <c r="H51" s="84">
        <v>43798</v>
      </c>
      <c r="I51" s="85">
        <v>70895.399999999994</v>
      </c>
      <c r="J51" s="85">
        <v>56777.5</v>
      </c>
      <c r="K51" s="85">
        <v>14117.9</v>
      </c>
      <c r="N51" s="183" t="s">
        <v>101</v>
      </c>
      <c r="O51" s="82" t="s">
        <v>110</v>
      </c>
      <c r="P51" s="85">
        <v>26837.71</v>
      </c>
      <c r="Q51" s="83" t="s">
        <v>82</v>
      </c>
      <c r="R51" s="83" t="s">
        <v>10</v>
      </c>
      <c r="S51" s="83" t="s">
        <v>10</v>
      </c>
      <c r="T51" s="82" t="s">
        <v>112</v>
      </c>
      <c r="U51" s="82" t="s">
        <v>88</v>
      </c>
      <c r="AC51" s="187" t="str">
        <f t="shared" si="23"/>
        <v/>
      </c>
      <c r="AD51" s="187" t="str">
        <f t="shared" si="24"/>
        <v/>
      </c>
      <c r="AE51" s="187" t="str">
        <f t="shared" si="25"/>
        <v/>
      </c>
      <c r="AF51" s="187" t="str">
        <f t="shared" si="26"/>
        <v/>
      </c>
      <c r="AG51" s="187" t="str">
        <f t="shared" si="27"/>
        <v/>
      </c>
      <c r="AH51" s="187" t="str">
        <f t="shared" si="28"/>
        <v/>
      </c>
      <c r="AI51" s="187" t="str">
        <f t="shared" si="29"/>
        <v/>
      </c>
      <c r="AJ51" s="187" t="str">
        <f t="shared" si="30"/>
        <v/>
      </c>
      <c r="AK51" s="187" t="str">
        <f t="shared" si="31"/>
        <v/>
      </c>
      <c r="AN51" s="187" t="str">
        <f t="shared" si="13"/>
        <v/>
      </c>
      <c r="AO51" s="187" t="str">
        <f t="shared" si="14"/>
        <v/>
      </c>
      <c r="AP51" s="187" t="str">
        <f t="shared" si="15"/>
        <v/>
      </c>
      <c r="AT51" s="187" t="str">
        <f t="shared" si="16"/>
        <v/>
      </c>
      <c r="AU51" s="187" t="str">
        <f t="shared" si="17"/>
        <v/>
      </c>
      <c r="AV51" s="187" t="str">
        <f t="shared" si="18"/>
        <v/>
      </c>
      <c r="AW51" s="187" t="str">
        <f t="shared" si="19"/>
        <v/>
      </c>
      <c r="AX51" s="187" t="str">
        <f t="shared" si="21"/>
        <v/>
      </c>
      <c r="AY51" s="187" t="str">
        <f t="shared" si="10"/>
        <v/>
      </c>
      <c r="AZ51" s="187" t="str">
        <f t="shared" si="11"/>
        <v/>
      </c>
      <c r="BA51" s="187" t="str">
        <f t="shared" si="22"/>
        <v xml:space="preserve"> </v>
      </c>
      <c r="BB51" s="187" t="str">
        <f>IFERROR(IF(AW51="","",VLOOKUP(AW51,SUSS!R:S,2,FALSE)),AY51*SUSS!$M$2)</f>
        <v/>
      </c>
      <c r="BC51" s="187" t="str">
        <f t="shared" si="20"/>
        <v/>
      </c>
    </row>
    <row r="52" spans="1:55" ht="20.100000000000001" customHeight="1" thickBot="1">
      <c r="A52" s="183" t="s">
        <v>101</v>
      </c>
      <c r="B52" s="82">
        <v>2014</v>
      </c>
      <c r="C52" s="82">
        <v>11</v>
      </c>
      <c r="D52" s="82"/>
      <c r="E52" s="83" t="s">
        <v>82</v>
      </c>
      <c r="F52" s="83" t="s">
        <v>10</v>
      </c>
      <c r="G52" s="83" t="s">
        <v>10</v>
      </c>
      <c r="H52" s="84">
        <v>41992</v>
      </c>
      <c r="I52" s="85">
        <v>16838.88</v>
      </c>
      <c r="J52" s="86">
        <v>0</v>
      </c>
      <c r="K52" s="85">
        <v>16838.88</v>
      </c>
      <c r="N52" s="183" t="s">
        <v>101</v>
      </c>
      <c r="O52" s="82" t="s">
        <v>110</v>
      </c>
      <c r="P52" s="85">
        <v>11761.89</v>
      </c>
      <c r="Q52" s="83" t="s">
        <v>11</v>
      </c>
      <c r="R52" s="83" t="s">
        <v>10</v>
      </c>
      <c r="S52" s="83" t="s">
        <v>10</v>
      </c>
      <c r="T52" s="82" t="s">
        <v>113</v>
      </c>
      <c r="U52" s="82" t="s">
        <v>88</v>
      </c>
      <c r="AC52" s="187" t="str">
        <f t="shared" si="23"/>
        <v/>
      </c>
      <c r="AD52" s="187" t="str">
        <f t="shared" si="24"/>
        <v/>
      </c>
      <c r="AE52" s="187" t="str">
        <f t="shared" si="25"/>
        <v/>
      </c>
      <c r="AF52" s="187" t="str">
        <f t="shared" si="26"/>
        <v/>
      </c>
      <c r="AG52" s="187" t="str">
        <f t="shared" si="27"/>
        <v/>
      </c>
      <c r="AH52" s="187" t="str">
        <f t="shared" si="28"/>
        <v/>
      </c>
      <c r="AI52" s="187" t="str">
        <f t="shared" si="29"/>
        <v/>
      </c>
      <c r="AJ52" s="187" t="str">
        <f t="shared" si="30"/>
        <v/>
      </c>
      <c r="AK52" s="187" t="str">
        <f t="shared" si="31"/>
        <v/>
      </c>
      <c r="AN52" s="187" t="str">
        <f t="shared" si="13"/>
        <v/>
      </c>
      <c r="AO52" s="187" t="str">
        <f t="shared" si="14"/>
        <v/>
      </c>
      <c r="AP52" s="187" t="str">
        <f t="shared" si="15"/>
        <v/>
      </c>
      <c r="AT52" s="187" t="str">
        <f t="shared" si="16"/>
        <v>M645044</v>
      </c>
      <c r="AU52" s="187" t="str">
        <f t="shared" si="17"/>
        <v>Pago a Cuenta</v>
      </c>
      <c r="AV52" s="187">
        <f t="shared" si="18"/>
        <v>11761.89</v>
      </c>
      <c r="AW52" s="187" t="str">
        <f t="shared" si="19"/>
        <v>2012/4</v>
      </c>
      <c r="AX52" s="187" t="str">
        <f t="shared" si="21"/>
        <v>2012/4 Contribuciones Seg. Social</v>
      </c>
      <c r="AY52" s="187">
        <f t="shared" si="10"/>
        <v>11761.89</v>
      </c>
      <c r="AZ52" s="187">
        <f t="shared" si="11"/>
        <v>1</v>
      </c>
      <c r="BA52" s="187" t="str">
        <f t="shared" si="22"/>
        <v>M645044 Pago a Cuenta</v>
      </c>
      <c r="BB52" s="187">
        <f>IFERROR(IF(AW52="","",VLOOKUP(AW52,SUSS!R:S,2,FALSE)),AY52*SUSS!$M$2)</f>
        <v>1411.4268</v>
      </c>
      <c r="BC52" s="187">
        <f t="shared" si="20"/>
        <v>1411.4268</v>
      </c>
    </row>
    <row r="53" spans="1:55" ht="20.100000000000001" customHeight="1" thickBot="1">
      <c r="A53" s="183" t="s">
        <v>101</v>
      </c>
      <c r="B53" s="82">
        <v>2014</v>
      </c>
      <c r="C53" s="82">
        <v>11</v>
      </c>
      <c r="D53" s="82"/>
      <c r="E53" s="83" t="s">
        <v>82</v>
      </c>
      <c r="F53" s="83" t="s">
        <v>10</v>
      </c>
      <c r="G53" s="83" t="s">
        <v>83</v>
      </c>
      <c r="H53" s="84">
        <v>42181</v>
      </c>
      <c r="I53" s="85">
        <v>3148.87</v>
      </c>
      <c r="J53" s="85">
        <v>2506.81</v>
      </c>
      <c r="K53" s="86">
        <v>642.05999999999995</v>
      </c>
      <c r="N53" s="183" t="s">
        <v>101</v>
      </c>
      <c r="O53" s="82" t="s">
        <v>110</v>
      </c>
      <c r="P53" s="85">
        <v>9852.23</v>
      </c>
      <c r="Q53" s="83" t="s">
        <v>86</v>
      </c>
      <c r="R53" s="83" t="s">
        <v>10</v>
      </c>
      <c r="S53" s="83" t="s">
        <v>10</v>
      </c>
      <c r="T53" s="82" t="s">
        <v>113</v>
      </c>
      <c r="U53" s="82" t="s">
        <v>88</v>
      </c>
      <c r="AC53" s="187" t="str">
        <f t="shared" si="23"/>
        <v/>
      </c>
      <c r="AD53" s="187" t="str">
        <f t="shared" si="24"/>
        <v/>
      </c>
      <c r="AE53" s="187" t="str">
        <f t="shared" si="25"/>
        <v/>
      </c>
      <c r="AF53" s="187" t="str">
        <f t="shared" si="26"/>
        <v/>
      </c>
      <c r="AG53" s="187" t="str">
        <f t="shared" si="27"/>
        <v/>
      </c>
      <c r="AH53" s="187" t="str">
        <f t="shared" si="28"/>
        <v/>
      </c>
      <c r="AI53" s="187" t="str">
        <f t="shared" si="29"/>
        <v/>
      </c>
      <c r="AJ53" s="187" t="str">
        <f t="shared" si="30"/>
        <v/>
      </c>
      <c r="AK53" s="187" t="str">
        <f t="shared" si="31"/>
        <v/>
      </c>
      <c r="AN53" s="187" t="str">
        <f t="shared" si="13"/>
        <v/>
      </c>
      <c r="AO53" s="187" t="str">
        <f t="shared" si="14"/>
        <v/>
      </c>
      <c r="AP53" s="187" t="str">
        <f t="shared" si="15"/>
        <v/>
      </c>
      <c r="AT53" s="187" t="str">
        <f t="shared" si="16"/>
        <v/>
      </c>
      <c r="AU53" s="187" t="str">
        <f t="shared" si="17"/>
        <v/>
      </c>
      <c r="AV53" s="187" t="str">
        <f t="shared" si="18"/>
        <v/>
      </c>
      <c r="AW53" s="187" t="str">
        <f t="shared" si="19"/>
        <v/>
      </c>
      <c r="AX53" s="187" t="str">
        <f t="shared" si="21"/>
        <v/>
      </c>
      <c r="AY53" s="187" t="str">
        <f t="shared" si="10"/>
        <v/>
      </c>
      <c r="AZ53" s="187" t="str">
        <f t="shared" si="11"/>
        <v/>
      </c>
      <c r="BA53" s="187" t="str">
        <f t="shared" si="22"/>
        <v xml:space="preserve"> </v>
      </c>
      <c r="BB53" s="187" t="str">
        <f>IFERROR(IF(AW53="","",VLOOKUP(AW53,SUSS!R:S,2,FALSE)),AY53*SUSS!$M$2)</f>
        <v/>
      </c>
      <c r="BC53" s="187" t="str">
        <f t="shared" si="20"/>
        <v/>
      </c>
    </row>
    <row r="54" spans="1:55" ht="20.100000000000001" customHeight="1" thickBot="1">
      <c r="A54" s="183" t="s">
        <v>101</v>
      </c>
      <c r="B54" s="82">
        <v>2014</v>
      </c>
      <c r="C54" s="82">
        <v>11</v>
      </c>
      <c r="D54" s="82"/>
      <c r="E54" s="83" t="s">
        <v>82</v>
      </c>
      <c r="F54" s="83" t="s">
        <v>10</v>
      </c>
      <c r="G54" s="83" t="s">
        <v>84</v>
      </c>
      <c r="H54" s="84">
        <v>43798</v>
      </c>
      <c r="I54" s="85">
        <v>38142.870000000003</v>
      </c>
      <c r="J54" s="85">
        <v>30365.49</v>
      </c>
      <c r="K54" s="85">
        <v>7777.38</v>
      </c>
      <c r="N54" s="183" t="s">
        <v>101</v>
      </c>
      <c r="O54" s="82" t="s">
        <v>110</v>
      </c>
      <c r="P54" s="85">
        <v>1812.26</v>
      </c>
      <c r="Q54" s="83" t="s">
        <v>11</v>
      </c>
      <c r="R54" s="83" t="s">
        <v>10</v>
      </c>
      <c r="S54" s="83" t="s">
        <v>83</v>
      </c>
      <c r="T54" s="82" t="s">
        <v>113</v>
      </c>
      <c r="U54" s="82" t="s">
        <v>88</v>
      </c>
      <c r="AC54" s="187" t="str">
        <f t="shared" si="23"/>
        <v/>
      </c>
      <c r="AD54" s="187" t="str">
        <f t="shared" si="24"/>
        <v/>
      </c>
      <c r="AE54" s="187" t="str">
        <f t="shared" si="25"/>
        <v/>
      </c>
      <c r="AF54" s="187" t="str">
        <f t="shared" si="26"/>
        <v/>
      </c>
      <c r="AG54" s="187" t="str">
        <f t="shared" si="27"/>
        <v/>
      </c>
      <c r="AH54" s="187" t="str">
        <f t="shared" si="28"/>
        <v/>
      </c>
      <c r="AI54" s="187" t="str">
        <f t="shared" si="29"/>
        <v/>
      </c>
      <c r="AJ54" s="187" t="str">
        <f t="shared" si="30"/>
        <v/>
      </c>
      <c r="AK54" s="187" t="str">
        <f t="shared" si="31"/>
        <v/>
      </c>
      <c r="AN54" s="187" t="str">
        <f t="shared" si="13"/>
        <v/>
      </c>
      <c r="AO54" s="187" t="str">
        <f t="shared" si="14"/>
        <v/>
      </c>
      <c r="AP54" s="187" t="str">
        <f t="shared" si="15"/>
        <v/>
      </c>
      <c r="AT54" s="187" t="str">
        <f t="shared" si="16"/>
        <v>M645044</v>
      </c>
      <c r="AU54" s="187" t="str">
        <f t="shared" si="17"/>
        <v>Pago a Cuenta</v>
      </c>
      <c r="AV54" s="187">
        <f t="shared" si="18"/>
        <v>1812.26</v>
      </c>
      <c r="AW54" s="187" t="str">
        <f t="shared" si="19"/>
        <v>2012/4</v>
      </c>
      <c r="AX54" s="187" t="str">
        <f t="shared" si="21"/>
        <v>2012/4 Contribuciones Seg. Social</v>
      </c>
      <c r="AY54" s="187">
        <f t="shared" si="10"/>
        <v>11761.89</v>
      </c>
      <c r="AZ54" s="187">
        <f t="shared" si="11"/>
        <v>0.15407897880357665</v>
      </c>
      <c r="BA54" s="187" t="str">
        <f t="shared" si="22"/>
        <v>M645044 Pago a Cuenta</v>
      </c>
      <c r="BB54" s="187">
        <f>IFERROR(IF(AW54="","",VLOOKUP(AW54,SUSS!R:S,2,FALSE)),AY54*SUSS!$M$2)</f>
        <v>1411.4268</v>
      </c>
      <c r="BC54" s="187">
        <f t="shared" si="20"/>
        <v>217.47120000000001</v>
      </c>
    </row>
    <row r="55" spans="1:55" ht="20.100000000000001" customHeight="1" thickBot="1">
      <c r="A55" s="183" t="s">
        <v>101</v>
      </c>
      <c r="B55" s="82">
        <v>2014</v>
      </c>
      <c r="C55" s="82">
        <v>12</v>
      </c>
      <c r="D55" s="82"/>
      <c r="E55" s="83" t="s">
        <v>82</v>
      </c>
      <c r="F55" s="83" t="s">
        <v>10</v>
      </c>
      <c r="G55" s="83" t="s">
        <v>10</v>
      </c>
      <c r="H55" s="84">
        <v>42025</v>
      </c>
      <c r="I55" s="85">
        <v>17901.37</v>
      </c>
      <c r="J55" s="86">
        <v>0</v>
      </c>
      <c r="K55" s="85">
        <v>17901.37</v>
      </c>
      <c r="N55" s="183" t="s">
        <v>101</v>
      </c>
      <c r="O55" s="82" t="s">
        <v>110</v>
      </c>
      <c r="P55" s="86">
        <v>405.57</v>
      </c>
      <c r="Q55" s="83" t="s">
        <v>103</v>
      </c>
      <c r="R55" s="83" t="s">
        <v>10</v>
      </c>
      <c r="S55" s="83" t="s">
        <v>10</v>
      </c>
      <c r="T55" s="82" t="s">
        <v>114</v>
      </c>
      <c r="U55" s="82" t="s">
        <v>88</v>
      </c>
      <c r="AC55" s="187" t="str">
        <f t="shared" si="23"/>
        <v/>
      </c>
      <c r="AD55" s="187" t="str">
        <f t="shared" si="24"/>
        <v/>
      </c>
      <c r="AE55" s="187" t="str">
        <f t="shared" si="25"/>
        <v/>
      </c>
      <c r="AF55" s="187" t="str">
        <f t="shared" si="26"/>
        <v/>
      </c>
      <c r="AG55" s="187" t="str">
        <f t="shared" si="27"/>
        <v/>
      </c>
      <c r="AH55" s="187" t="str">
        <f t="shared" si="28"/>
        <v/>
      </c>
      <c r="AI55" s="187" t="str">
        <f t="shared" si="29"/>
        <v/>
      </c>
      <c r="AJ55" s="187" t="str">
        <f t="shared" si="30"/>
        <v/>
      </c>
      <c r="AK55" s="187" t="str">
        <f t="shared" si="31"/>
        <v/>
      </c>
      <c r="AN55" s="187" t="str">
        <f t="shared" si="13"/>
        <v/>
      </c>
      <c r="AO55" s="187" t="str">
        <f t="shared" si="14"/>
        <v/>
      </c>
      <c r="AP55" s="187" t="str">
        <f t="shared" si="15"/>
        <v/>
      </c>
      <c r="AT55" s="187" t="str">
        <f t="shared" si="16"/>
        <v/>
      </c>
      <c r="AU55" s="187" t="str">
        <f t="shared" si="17"/>
        <v/>
      </c>
      <c r="AV55" s="187" t="str">
        <f t="shared" si="18"/>
        <v/>
      </c>
      <c r="AW55" s="187" t="str">
        <f t="shared" si="19"/>
        <v/>
      </c>
      <c r="AX55" s="187" t="str">
        <f t="shared" si="21"/>
        <v/>
      </c>
      <c r="AY55" s="187" t="str">
        <f t="shared" si="10"/>
        <v/>
      </c>
      <c r="AZ55" s="187" t="str">
        <f t="shared" si="11"/>
        <v/>
      </c>
      <c r="BA55" s="187" t="str">
        <f t="shared" si="22"/>
        <v xml:space="preserve"> </v>
      </c>
      <c r="BB55" s="187" t="str">
        <f>IFERROR(IF(AW55="","",VLOOKUP(AW55,SUSS!R:S,2,FALSE)),AY55*SUSS!$M$2)</f>
        <v/>
      </c>
      <c r="BC55" s="187" t="str">
        <f t="shared" si="20"/>
        <v/>
      </c>
    </row>
    <row r="56" spans="1:55" ht="20.100000000000001" customHeight="1" thickBot="1">
      <c r="A56" s="183" t="s">
        <v>101</v>
      </c>
      <c r="B56" s="82">
        <v>2014</v>
      </c>
      <c r="C56" s="82">
        <v>12</v>
      </c>
      <c r="D56" s="82"/>
      <c r="E56" s="83" t="s">
        <v>82</v>
      </c>
      <c r="F56" s="83" t="s">
        <v>10</v>
      </c>
      <c r="G56" s="83" t="s">
        <v>83</v>
      </c>
      <c r="H56" s="84">
        <v>42138</v>
      </c>
      <c r="I56" s="85">
        <v>2022.85</v>
      </c>
      <c r="J56" s="85">
        <v>1607.34</v>
      </c>
      <c r="K56" s="86">
        <v>415.51</v>
      </c>
      <c r="N56" s="183" t="s">
        <v>101</v>
      </c>
      <c r="O56" s="82" t="s">
        <v>110</v>
      </c>
      <c r="P56" s="86">
        <v>7.6</v>
      </c>
      <c r="Q56" s="83" t="s">
        <v>107</v>
      </c>
      <c r="R56" s="83" t="s">
        <v>10</v>
      </c>
      <c r="S56" s="83" t="s">
        <v>105</v>
      </c>
      <c r="T56" s="82" t="s">
        <v>115</v>
      </c>
      <c r="U56" s="82" t="s">
        <v>88</v>
      </c>
      <c r="AC56" s="187" t="str">
        <f t="shared" si="23"/>
        <v/>
      </c>
      <c r="AD56" s="187" t="str">
        <f t="shared" si="24"/>
        <v/>
      </c>
      <c r="AE56" s="187" t="str">
        <f t="shared" si="25"/>
        <v/>
      </c>
      <c r="AF56" s="187" t="str">
        <f t="shared" si="26"/>
        <v/>
      </c>
      <c r="AG56" s="187" t="str">
        <f t="shared" si="27"/>
        <v/>
      </c>
      <c r="AH56" s="187" t="str">
        <f t="shared" si="28"/>
        <v/>
      </c>
      <c r="AI56" s="187" t="str">
        <f t="shared" si="29"/>
        <v/>
      </c>
      <c r="AJ56" s="187" t="str">
        <f t="shared" si="30"/>
        <v/>
      </c>
      <c r="AK56" s="187" t="str">
        <f t="shared" si="31"/>
        <v/>
      </c>
      <c r="AN56" s="187" t="str">
        <f t="shared" si="13"/>
        <v/>
      </c>
      <c r="AO56" s="187" t="str">
        <f t="shared" si="14"/>
        <v/>
      </c>
      <c r="AP56" s="187" t="str">
        <f t="shared" si="15"/>
        <v/>
      </c>
      <c r="AT56" s="187" t="str">
        <f t="shared" si="16"/>
        <v/>
      </c>
      <c r="AU56" s="187" t="str">
        <f t="shared" si="17"/>
        <v/>
      </c>
      <c r="AV56" s="187" t="str">
        <f t="shared" si="18"/>
        <v/>
      </c>
      <c r="AW56" s="187" t="str">
        <f t="shared" si="19"/>
        <v/>
      </c>
      <c r="AX56" s="187" t="str">
        <f t="shared" si="21"/>
        <v/>
      </c>
      <c r="AY56" s="187" t="str">
        <f t="shared" si="10"/>
        <v/>
      </c>
      <c r="AZ56" s="187" t="str">
        <f t="shared" si="11"/>
        <v/>
      </c>
      <c r="BA56" s="187" t="str">
        <f t="shared" si="22"/>
        <v xml:space="preserve"> </v>
      </c>
      <c r="BB56" s="187" t="str">
        <f>IFERROR(IF(AW56="","",VLOOKUP(AW56,SUSS!R:S,2,FALSE)),AY56*SUSS!$M$2)</f>
        <v/>
      </c>
      <c r="BC56" s="187" t="str">
        <f t="shared" si="20"/>
        <v/>
      </c>
    </row>
    <row r="57" spans="1:55" ht="20.100000000000001" customHeight="1" thickBot="1">
      <c r="A57" s="183" t="s">
        <v>101</v>
      </c>
      <c r="B57" s="82">
        <v>2014</v>
      </c>
      <c r="C57" s="82">
        <v>12</v>
      </c>
      <c r="D57" s="82"/>
      <c r="E57" s="83" t="s">
        <v>82</v>
      </c>
      <c r="F57" s="83" t="s">
        <v>10</v>
      </c>
      <c r="G57" s="83" t="s">
        <v>84</v>
      </c>
      <c r="H57" s="84">
        <v>43798</v>
      </c>
      <c r="I57" s="85">
        <v>41552.06</v>
      </c>
      <c r="J57" s="85">
        <v>33016.89</v>
      </c>
      <c r="K57" s="85">
        <v>8535.17</v>
      </c>
      <c r="N57" s="183" t="s">
        <v>101</v>
      </c>
      <c r="O57" s="82" t="s">
        <v>110</v>
      </c>
      <c r="P57" s="86">
        <v>11.4</v>
      </c>
      <c r="Q57" s="83" t="s">
        <v>106</v>
      </c>
      <c r="R57" s="83" t="s">
        <v>10</v>
      </c>
      <c r="S57" s="83" t="s">
        <v>105</v>
      </c>
      <c r="T57" s="82" t="s">
        <v>115</v>
      </c>
      <c r="U57" s="82" t="s">
        <v>88</v>
      </c>
      <c r="AC57" s="187" t="str">
        <f t="shared" si="23"/>
        <v/>
      </c>
      <c r="AD57" s="187" t="str">
        <f t="shared" si="24"/>
        <v/>
      </c>
      <c r="AE57" s="187" t="str">
        <f t="shared" si="25"/>
        <v/>
      </c>
      <c r="AF57" s="187" t="str">
        <f t="shared" si="26"/>
        <v/>
      </c>
      <c r="AG57" s="187" t="str">
        <f t="shared" si="27"/>
        <v/>
      </c>
      <c r="AH57" s="187" t="str">
        <f t="shared" si="28"/>
        <v/>
      </c>
      <c r="AI57" s="187" t="str">
        <f t="shared" si="29"/>
        <v/>
      </c>
      <c r="AJ57" s="187" t="str">
        <f t="shared" si="30"/>
        <v/>
      </c>
      <c r="AK57" s="187" t="str">
        <f t="shared" si="31"/>
        <v/>
      </c>
      <c r="AN57" s="187" t="str">
        <f t="shared" si="13"/>
        <v/>
      </c>
      <c r="AO57" s="187" t="str">
        <f t="shared" si="14"/>
        <v/>
      </c>
      <c r="AP57" s="187" t="str">
        <f t="shared" si="15"/>
        <v/>
      </c>
      <c r="AT57" s="187" t="str">
        <f t="shared" si="16"/>
        <v/>
      </c>
      <c r="AU57" s="187" t="str">
        <f t="shared" si="17"/>
        <v/>
      </c>
      <c r="AV57" s="187" t="str">
        <f t="shared" si="18"/>
        <v/>
      </c>
      <c r="AW57" s="187" t="str">
        <f t="shared" si="19"/>
        <v/>
      </c>
      <c r="AX57" s="187" t="str">
        <f t="shared" si="21"/>
        <v/>
      </c>
      <c r="AY57" s="187" t="str">
        <f t="shared" si="10"/>
        <v/>
      </c>
      <c r="AZ57" s="187" t="str">
        <f t="shared" si="11"/>
        <v/>
      </c>
      <c r="BA57" s="187" t="str">
        <f t="shared" si="22"/>
        <v xml:space="preserve"> </v>
      </c>
      <c r="BB57" s="187" t="str">
        <f>IFERROR(IF(AW57="","",VLOOKUP(AW57,SUSS!R:S,2,FALSE)),AY57*SUSS!$M$2)</f>
        <v/>
      </c>
      <c r="BC57" s="187" t="str">
        <f t="shared" si="20"/>
        <v/>
      </c>
    </row>
    <row r="58" spans="1:55" ht="20.100000000000001" customHeight="1" thickBot="1">
      <c r="A58" s="183" t="s">
        <v>101</v>
      </c>
      <c r="B58" s="82">
        <v>2015</v>
      </c>
      <c r="C58" s="82">
        <v>1</v>
      </c>
      <c r="D58" s="82"/>
      <c r="E58" s="83" t="s">
        <v>82</v>
      </c>
      <c r="F58" s="83" t="s">
        <v>10</v>
      </c>
      <c r="G58" s="83" t="s">
        <v>10</v>
      </c>
      <c r="H58" s="84">
        <v>42055</v>
      </c>
      <c r="I58" s="85">
        <v>57399.86</v>
      </c>
      <c r="J58" s="86">
        <v>0</v>
      </c>
      <c r="K58" s="85">
        <v>57399.86</v>
      </c>
      <c r="N58" s="183" t="s">
        <v>101</v>
      </c>
      <c r="O58" s="82" t="s">
        <v>110</v>
      </c>
      <c r="P58" s="86">
        <v>3.8</v>
      </c>
      <c r="Q58" s="83" t="s">
        <v>104</v>
      </c>
      <c r="R58" s="83" t="s">
        <v>10</v>
      </c>
      <c r="S58" s="83" t="s">
        <v>105</v>
      </c>
      <c r="T58" s="82" t="s">
        <v>116</v>
      </c>
      <c r="U58" s="82" t="s">
        <v>88</v>
      </c>
      <c r="AC58" s="187" t="str">
        <f t="shared" si="23"/>
        <v/>
      </c>
      <c r="AD58" s="187" t="str">
        <f t="shared" si="24"/>
        <v/>
      </c>
      <c r="AE58" s="187" t="str">
        <f t="shared" si="25"/>
        <v/>
      </c>
      <c r="AF58" s="187" t="str">
        <f t="shared" si="26"/>
        <v/>
      </c>
      <c r="AG58" s="187" t="str">
        <f t="shared" si="27"/>
        <v/>
      </c>
      <c r="AH58" s="187" t="str">
        <f t="shared" si="28"/>
        <v/>
      </c>
      <c r="AI58" s="187" t="str">
        <f t="shared" si="29"/>
        <v/>
      </c>
      <c r="AJ58" s="187" t="str">
        <f t="shared" si="30"/>
        <v/>
      </c>
      <c r="AK58" s="187" t="str">
        <f t="shared" si="31"/>
        <v/>
      </c>
      <c r="AN58" s="187" t="str">
        <f t="shared" si="13"/>
        <v/>
      </c>
      <c r="AO58" s="187" t="str">
        <f t="shared" si="14"/>
        <v/>
      </c>
      <c r="AP58" s="187" t="str">
        <f t="shared" si="15"/>
        <v/>
      </c>
      <c r="AT58" s="187" t="str">
        <f t="shared" si="16"/>
        <v/>
      </c>
      <c r="AU58" s="187" t="str">
        <f t="shared" si="17"/>
        <v/>
      </c>
      <c r="AV58" s="187" t="str">
        <f t="shared" si="18"/>
        <v/>
      </c>
      <c r="AW58" s="187" t="str">
        <f t="shared" si="19"/>
        <v/>
      </c>
      <c r="AX58" s="187" t="str">
        <f t="shared" si="21"/>
        <v/>
      </c>
      <c r="AY58" s="187" t="str">
        <f t="shared" si="10"/>
        <v/>
      </c>
      <c r="AZ58" s="187" t="str">
        <f t="shared" si="11"/>
        <v/>
      </c>
      <c r="BA58" s="187" t="str">
        <f t="shared" si="22"/>
        <v xml:space="preserve"> </v>
      </c>
      <c r="BB58" s="187" t="str">
        <f>IFERROR(IF(AW58="","",VLOOKUP(AW58,SUSS!R:S,2,FALSE)),AY58*SUSS!$M$2)</f>
        <v/>
      </c>
      <c r="BC58" s="187" t="str">
        <f t="shared" si="20"/>
        <v/>
      </c>
    </row>
    <row r="59" spans="1:55" ht="20.100000000000001" customHeight="1" thickBot="1">
      <c r="A59" s="183" t="s">
        <v>101</v>
      </c>
      <c r="B59" s="82">
        <v>2015</v>
      </c>
      <c r="C59" s="82">
        <v>1</v>
      </c>
      <c r="D59" s="82"/>
      <c r="E59" s="83" t="s">
        <v>82</v>
      </c>
      <c r="F59" s="83" t="s">
        <v>10</v>
      </c>
      <c r="G59" s="83" t="s">
        <v>83</v>
      </c>
      <c r="H59" s="84">
        <v>42138</v>
      </c>
      <c r="I59" s="85">
        <v>4821.59</v>
      </c>
      <c r="J59" s="85">
        <v>3819.25</v>
      </c>
      <c r="K59" s="85">
        <v>1002.34</v>
      </c>
      <c r="N59" s="183" t="s">
        <v>101</v>
      </c>
      <c r="O59" s="82">
        <v>1</v>
      </c>
      <c r="P59" s="85">
        <v>14119.33</v>
      </c>
      <c r="Q59" s="83" t="s">
        <v>102</v>
      </c>
      <c r="R59" s="83" t="s">
        <v>10</v>
      </c>
      <c r="S59" s="83" t="s">
        <v>10</v>
      </c>
      <c r="T59" s="82" t="s">
        <v>111</v>
      </c>
      <c r="U59" s="82" t="s">
        <v>88</v>
      </c>
      <c r="AC59" s="187" t="str">
        <f t="shared" si="23"/>
        <v/>
      </c>
      <c r="AD59" s="187" t="str">
        <f t="shared" si="24"/>
        <v/>
      </c>
      <c r="AE59" s="187" t="str">
        <f t="shared" si="25"/>
        <v/>
      </c>
      <c r="AF59" s="187" t="str">
        <f t="shared" si="26"/>
        <v/>
      </c>
      <c r="AG59" s="187" t="str">
        <f t="shared" si="27"/>
        <v/>
      </c>
      <c r="AH59" s="187" t="str">
        <f t="shared" si="28"/>
        <v/>
      </c>
      <c r="AI59" s="187" t="str">
        <f t="shared" si="29"/>
        <v/>
      </c>
      <c r="AJ59" s="187" t="str">
        <f t="shared" si="30"/>
        <v/>
      </c>
      <c r="AK59" s="187" t="str">
        <f t="shared" si="31"/>
        <v/>
      </c>
      <c r="AN59" s="187" t="str">
        <f t="shared" si="13"/>
        <v/>
      </c>
      <c r="AO59" s="187" t="str">
        <f t="shared" si="14"/>
        <v/>
      </c>
      <c r="AP59" s="187" t="str">
        <f t="shared" si="15"/>
        <v/>
      </c>
      <c r="AT59" s="187" t="str">
        <f t="shared" si="16"/>
        <v/>
      </c>
      <c r="AU59" s="187" t="str">
        <f t="shared" si="17"/>
        <v/>
      </c>
      <c r="AV59" s="187" t="str">
        <f t="shared" si="18"/>
        <v/>
      </c>
      <c r="AW59" s="187" t="str">
        <f t="shared" si="19"/>
        <v/>
      </c>
      <c r="AX59" s="187" t="str">
        <f t="shared" si="21"/>
        <v/>
      </c>
      <c r="AY59" s="187" t="str">
        <f t="shared" si="10"/>
        <v/>
      </c>
      <c r="AZ59" s="187" t="str">
        <f t="shared" si="11"/>
        <v/>
      </c>
      <c r="BA59" s="187" t="str">
        <f t="shared" si="22"/>
        <v xml:space="preserve"> </v>
      </c>
      <c r="BB59" s="187" t="str">
        <f>IFERROR(IF(AW59="","",VLOOKUP(AW59,SUSS!R:S,2,FALSE)),AY59*SUSS!$M$2)</f>
        <v/>
      </c>
      <c r="BC59" s="187" t="str">
        <f t="shared" si="20"/>
        <v/>
      </c>
    </row>
    <row r="60" spans="1:55" ht="20.100000000000001" customHeight="1" thickBot="1">
      <c r="A60" s="183" t="s">
        <v>101</v>
      </c>
      <c r="B60" s="82">
        <v>2015</v>
      </c>
      <c r="C60" s="82">
        <v>1</v>
      </c>
      <c r="D60" s="82"/>
      <c r="E60" s="83" t="s">
        <v>82</v>
      </c>
      <c r="F60" s="83" t="s">
        <v>10</v>
      </c>
      <c r="G60" s="83" t="s">
        <v>84</v>
      </c>
      <c r="H60" s="84">
        <v>43798</v>
      </c>
      <c r="I60" s="85">
        <v>133234.64000000001</v>
      </c>
      <c r="J60" s="85">
        <v>105537.05</v>
      </c>
      <c r="K60" s="85">
        <v>27697.59</v>
      </c>
      <c r="N60" s="183" t="s">
        <v>101</v>
      </c>
      <c r="O60" s="82">
        <v>1</v>
      </c>
      <c r="P60" s="85">
        <v>44282.22</v>
      </c>
      <c r="Q60" s="83" t="s">
        <v>82</v>
      </c>
      <c r="R60" s="83" t="s">
        <v>10</v>
      </c>
      <c r="S60" s="83" t="s">
        <v>10</v>
      </c>
      <c r="T60" s="82" t="s">
        <v>112</v>
      </c>
      <c r="U60" s="82" t="s">
        <v>88</v>
      </c>
      <c r="AC60" s="187" t="str">
        <f t="shared" si="23"/>
        <v/>
      </c>
      <c r="AD60" s="187" t="str">
        <f t="shared" si="24"/>
        <v/>
      </c>
      <c r="AE60" s="187" t="str">
        <f t="shared" si="25"/>
        <v/>
      </c>
      <c r="AF60" s="187" t="str">
        <f t="shared" si="26"/>
        <v/>
      </c>
      <c r="AG60" s="187" t="str">
        <f t="shared" si="27"/>
        <v/>
      </c>
      <c r="AH60" s="187" t="str">
        <f t="shared" si="28"/>
        <v/>
      </c>
      <c r="AI60" s="187" t="str">
        <f t="shared" si="29"/>
        <v/>
      </c>
      <c r="AJ60" s="187" t="str">
        <f t="shared" si="30"/>
        <v/>
      </c>
      <c r="AK60" s="187" t="str">
        <f t="shared" si="31"/>
        <v/>
      </c>
      <c r="AN60" s="187" t="str">
        <f t="shared" si="13"/>
        <v/>
      </c>
      <c r="AO60" s="187" t="str">
        <f t="shared" si="14"/>
        <v/>
      </c>
      <c r="AP60" s="187" t="str">
        <f t="shared" si="15"/>
        <v/>
      </c>
      <c r="AT60" s="187" t="str">
        <f t="shared" si="16"/>
        <v/>
      </c>
      <c r="AU60" s="187" t="str">
        <f t="shared" si="17"/>
        <v/>
      </c>
      <c r="AV60" s="187" t="str">
        <f t="shared" si="18"/>
        <v/>
      </c>
      <c r="AW60" s="187" t="str">
        <f t="shared" si="19"/>
        <v/>
      </c>
      <c r="AX60" s="187" t="str">
        <f t="shared" si="21"/>
        <v/>
      </c>
      <c r="AY60" s="187" t="str">
        <f t="shared" si="10"/>
        <v/>
      </c>
      <c r="AZ60" s="187" t="str">
        <f t="shared" si="11"/>
        <v/>
      </c>
      <c r="BA60" s="187" t="str">
        <f t="shared" si="22"/>
        <v xml:space="preserve"> </v>
      </c>
      <c r="BB60" s="187" t="str">
        <f>IFERROR(IF(AW60="","",VLOOKUP(AW60,SUSS!R:S,2,FALSE)),AY60*SUSS!$M$2)</f>
        <v/>
      </c>
      <c r="BC60" s="187" t="str">
        <f t="shared" si="20"/>
        <v/>
      </c>
    </row>
    <row r="61" spans="1:55" ht="20.100000000000001" customHeight="1" thickBot="1">
      <c r="A61" s="183" t="s">
        <v>101</v>
      </c>
      <c r="B61" s="82">
        <v>2015</v>
      </c>
      <c r="C61" s="82">
        <v>2</v>
      </c>
      <c r="D61" s="82"/>
      <c r="E61" s="83" t="s">
        <v>82</v>
      </c>
      <c r="F61" s="83" t="s">
        <v>10</v>
      </c>
      <c r="G61" s="83" t="s">
        <v>10</v>
      </c>
      <c r="H61" s="84">
        <v>42083</v>
      </c>
      <c r="I61" s="85">
        <v>32649.34</v>
      </c>
      <c r="J61" s="86">
        <v>0</v>
      </c>
      <c r="K61" s="85">
        <v>32649.34</v>
      </c>
      <c r="N61" s="183" t="s">
        <v>101</v>
      </c>
      <c r="O61" s="82">
        <v>1</v>
      </c>
      <c r="P61" s="85">
        <v>7057.59</v>
      </c>
      <c r="Q61" s="83" t="s">
        <v>86</v>
      </c>
      <c r="R61" s="83" t="s">
        <v>10</v>
      </c>
      <c r="S61" s="83" t="s">
        <v>10</v>
      </c>
      <c r="T61" s="82" t="s">
        <v>113</v>
      </c>
      <c r="U61" s="82" t="s">
        <v>88</v>
      </c>
      <c r="AC61" s="187" t="str">
        <f t="shared" si="23"/>
        <v/>
      </c>
      <c r="AD61" s="187" t="str">
        <f t="shared" si="24"/>
        <v/>
      </c>
      <c r="AE61" s="187" t="str">
        <f t="shared" si="25"/>
        <v/>
      </c>
      <c r="AF61" s="187" t="str">
        <f t="shared" si="26"/>
        <v/>
      </c>
      <c r="AG61" s="187" t="str">
        <f t="shared" si="27"/>
        <v/>
      </c>
      <c r="AH61" s="187" t="str">
        <f t="shared" si="28"/>
        <v/>
      </c>
      <c r="AI61" s="187" t="str">
        <f t="shared" si="29"/>
        <v/>
      </c>
      <c r="AJ61" s="187" t="str">
        <f t="shared" si="30"/>
        <v/>
      </c>
      <c r="AK61" s="187" t="str">
        <f t="shared" si="31"/>
        <v/>
      </c>
      <c r="AN61" s="187" t="str">
        <f t="shared" si="13"/>
        <v/>
      </c>
      <c r="AO61" s="187" t="str">
        <f t="shared" si="14"/>
        <v/>
      </c>
      <c r="AP61" s="187" t="str">
        <f t="shared" si="15"/>
        <v/>
      </c>
      <c r="AT61" s="187" t="str">
        <f t="shared" si="16"/>
        <v/>
      </c>
      <c r="AU61" s="187" t="str">
        <f t="shared" si="17"/>
        <v/>
      </c>
      <c r="AV61" s="187" t="str">
        <f t="shared" si="18"/>
        <v/>
      </c>
      <c r="AW61" s="187" t="str">
        <f t="shared" si="19"/>
        <v/>
      </c>
      <c r="AX61" s="187" t="str">
        <f t="shared" si="21"/>
        <v/>
      </c>
      <c r="AY61" s="187" t="str">
        <f t="shared" si="10"/>
        <v/>
      </c>
      <c r="AZ61" s="187" t="str">
        <f t="shared" si="11"/>
        <v/>
      </c>
      <c r="BA61" s="187" t="str">
        <f t="shared" si="22"/>
        <v xml:space="preserve"> </v>
      </c>
      <c r="BB61" s="187" t="str">
        <f>IFERROR(IF(AW61="","",VLOOKUP(AW61,SUSS!R:S,2,FALSE)),AY61*SUSS!$M$2)</f>
        <v/>
      </c>
      <c r="BC61" s="187" t="str">
        <f t="shared" si="20"/>
        <v/>
      </c>
    </row>
    <row r="62" spans="1:55" ht="20.100000000000001" customHeight="1" thickBot="1">
      <c r="A62" s="183" t="s">
        <v>101</v>
      </c>
      <c r="B62" s="82">
        <v>2015</v>
      </c>
      <c r="C62" s="82">
        <v>2</v>
      </c>
      <c r="D62" s="82"/>
      <c r="E62" s="83" t="s">
        <v>82</v>
      </c>
      <c r="F62" s="83" t="s">
        <v>10</v>
      </c>
      <c r="G62" s="83" t="s">
        <v>83</v>
      </c>
      <c r="H62" s="84">
        <v>42181</v>
      </c>
      <c r="I62" s="85">
        <v>3134.34</v>
      </c>
      <c r="J62" s="85">
        <v>2470.61</v>
      </c>
      <c r="K62" s="86">
        <v>663.73</v>
      </c>
      <c r="N62" s="183" t="s">
        <v>101</v>
      </c>
      <c r="O62" s="82">
        <v>1</v>
      </c>
      <c r="P62" s="85">
        <v>9198.59</v>
      </c>
      <c r="Q62" s="83" t="s">
        <v>86</v>
      </c>
      <c r="R62" s="83" t="s">
        <v>10</v>
      </c>
      <c r="S62" s="83" t="s">
        <v>83</v>
      </c>
      <c r="T62" s="82" t="s">
        <v>113</v>
      </c>
      <c r="U62" s="82" t="s">
        <v>88</v>
      </c>
      <c r="AC62" s="187" t="str">
        <f t="shared" si="23"/>
        <v/>
      </c>
      <c r="AD62" s="187" t="str">
        <f t="shared" si="24"/>
        <v/>
      </c>
      <c r="AE62" s="187" t="str">
        <f t="shared" si="25"/>
        <v/>
      </c>
      <c r="AF62" s="187" t="str">
        <f t="shared" si="26"/>
        <v/>
      </c>
      <c r="AG62" s="187" t="str">
        <f t="shared" si="27"/>
        <v/>
      </c>
      <c r="AH62" s="187" t="str">
        <f t="shared" si="28"/>
        <v/>
      </c>
      <c r="AI62" s="187" t="str">
        <f t="shared" si="29"/>
        <v/>
      </c>
      <c r="AJ62" s="187" t="str">
        <f t="shared" si="30"/>
        <v/>
      </c>
      <c r="AK62" s="187" t="str">
        <f t="shared" si="31"/>
        <v/>
      </c>
      <c r="AN62" s="187" t="str">
        <f t="shared" si="13"/>
        <v/>
      </c>
      <c r="AO62" s="187" t="str">
        <f t="shared" si="14"/>
        <v/>
      </c>
      <c r="AP62" s="187" t="str">
        <f t="shared" si="15"/>
        <v/>
      </c>
      <c r="AT62" s="187" t="str">
        <f t="shared" si="16"/>
        <v/>
      </c>
      <c r="AU62" s="187" t="str">
        <f t="shared" si="17"/>
        <v/>
      </c>
      <c r="AV62" s="187" t="str">
        <f t="shared" si="18"/>
        <v/>
      </c>
      <c r="AW62" s="187" t="str">
        <f t="shared" si="19"/>
        <v/>
      </c>
      <c r="AX62" s="187" t="str">
        <f t="shared" si="21"/>
        <v/>
      </c>
      <c r="AY62" s="187" t="str">
        <f t="shared" si="10"/>
        <v/>
      </c>
      <c r="AZ62" s="187" t="str">
        <f t="shared" si="11"/>
        <v/>
      </c>
      <c r="BA62" s="187" t="str">
        <f t="shared" si="22"/>
        <v xml:space="preserve"> </v>
      </c>
      <c r="BB62" s="187" t="str">
        <f>IFERROR(IF(AW62="","",VLOOKUP(AW62,SUSS!R:S,2,FALSE)),AY62*SUSS!$M$2)</f>
        <v/>
      </c>
      <c r="BC62" s="187" t="str">
        <f t="shared" si="20"/>
        <v/>
      </c>
    </row>
    <row r="63" spans="1:55" ht="20.100000000000001" customHeight="1" thickBot="1">
      <c r="A63" s="183" t="s">
        <v>101</v>
      </c>
      <c r="B63" s="82">
        <v>2015</v>
      </c>
      <c r="C63" s="82">
        <v>2</v>
      </c>
      <c r="D63" s="82"/>
      <c r="E63" s="83" t="s">
        <v>82</v>
      </c>
      <c r="F63" s="83" t="s">
        <v>10</v>
      </c>
      <c r="G63" s="83" t="s">
        <v>84</v>
      </c>
      <c r="H63" s="84">
        <v>43798</v>
      </c>
      <c r="I63" s="85">
        <v>73956.2</v>
      </c>
      <c r="J63" s="85">
        <v>58295.26</v>
      </c>
      <c r="K63" s="85">
        <v>15660.94</v>
      </c>
      <c r="N63" s="183" t="s">
        <v>101</v>
      </c>
      <c r="O63" s="82">
        <v>1</v>
      </c>
      <c r="P63" s="85">
        <v>7009.16</v>
      </c>
      <c r="Q63" s="83" t="s">
        <v>11</v>
      </c>
      <c r="R63" s="83" t="s">
        <v>10</v>
      </c>
      <c r="S63" s="83" t="s">
        <v>83</v>
      </c>
      <c r="T63" s="82" t="s">
        <v>113</v>
      </c>
      <c r="U63" s="82" t="s">
        <v>88</v>
      </c>
      <c r="AC63" s="187" t="str">
        <f t="shared" si="23"/>
        <v/>
      </c>
      <c r="AD63" s="187" t="str">
        <f t="shared" si="24"/>
        <v/>
      </c>
      <c r="AE63" s="187" t="str">
        <f t="shared" si="25"/>
        <v/>
      </c>
      <c r="AF63" s="187" t="str">
        <f t="shared" si="26"/>
        <v/>
      </c>
      <c r="AG63" s="187" t="str">
        <f t="shared" si="27"/>
        <v/>
      </c>
      <c r="AH63" s="187" t="str">
        <f t="shared" si="28"/>
        <v/>
      </c>
      <c r="AI63" s="187" t="str">
        <f t="shared" si="29"/>
        <v/>
      </c>
      <c r="AJ63" s="187" t="str">
        <f t="shared" si="30"/>
        <v/>
      </c>
      <c r="AK63" s="187" t="str">
        <f t="shared" si="31"/>
        <v/>
      </c>
      <c r="AN63" s="187" t="str">
        <f t="shared" si="13"/>
        <v/>
      </c>
      <c r="AO63" s="187" t="str">
        <f t="shared" si="14"/>
        <v/>
      </c>
      <c r="AP63" s="187" t="str">
        <f t="shared" si="15"/>
        <v/>
      </c>
      <c r="AT63" s="187" t="str">
        <f t="shared" si="16"/>
        <v>M645044</v>
      </c>
      <c r="AU63" s="187">
        <f t="shared" si="17"/>
        <v>1</v>
      </c>
      <c r="AV63" s="187">
        <f t="shared" si="18"/>
        <v>7009.16</v>
      </c>
      <c r="AW63" s="187" t="str">
        <f t="shared" si="19"/>
        <v>2012/4</v>
      </c>
      <c r="AX63" s="187" t="str">
        <f t="shared" si="21"/>
        <v>2012/4 Contribuciones Seg. Social</v>
      </c>
      <c r="AY63" s="187">
        <f t="shared" si="10"/>
        <v>11761.89</v>
      </c>
      <c r="AZ63" s="187">
        <f t="shared" si="11"/>
        <v>0.59592123374729744</v>
      </c>
      <c r="BA63" s="187" t="str">
        <f t="shared" si="22"/>
        <v>M645044 1</v>
      </c>
      <c r="BB63" s="187">
        <f>IFERROR(IF(AW63="","",VLOOKUP(AW63,SUSS!R:S,2,FALSE)),AY63*SUSS!$M$2)</f>
        <v>1411.4268</v>
      </c>
      <c r="BC63" s="187">
        <f t="shared" si="20"/>
        <v>841.0992</v>
      </c>
    </row>
    <row r="64" spans="1:55" ht="20.100000000000001" customHeight="1" thickBot="1">
      <c r="A64" s="183" t="s">
        <v>101</v>
      </c>
      <c r="B64" s="82">
        <v>2015</v>
      </c>
      <c r="C64" s="82">
        <v>3</v>
      </c>
      <c r="D64" s="82"/>
      <c r="E64" s="83" t="s">
        <v>82</v>
      </c>
      <c r="F64" s="83" t="s">
        <v>10</v>
      </c>
      <c r="G64" s="83" t="s">
        <v>10</v>
      </c>
      <c r="H64" s="84">
        <v>42116</v>
      </c>
      <c r="I64" s="85">
        <v>8619.93</v>
      </c>
      <c r="J64" s="86">
        <v>0</v>
      </c>
      <c r="K64" s="85">
        <v>8619.93</v>
      </c>
      <c r="N64" s="183" t="s">
        <v>101</v>
      </c>
      <c r="O64" s="82">
        <v>1</v>
      </c>
      <c r="P64" s="86">
        <v>669.19</v>
      </c>
      <c r="Q64" s="83" t="s">
        <v>103</v>
      </c>
      <c r="R64" s="83" t="s">
        <v>10</v>
      </c>
      <c r="S64" s="83" t="s">
        <v>10</v>
      </c>
      <c r="T64" s="82" t="s">
        <v>114</v>
      </c>
      <c r="U64" s="82" t="s">
        <v>88</v>
      </c>
      <c r="AC64" s="187" t="str">
        <f t="shared" si="23"/>
        <v/>
      </c>
      <c r="AD64" s="187" t="str">
        <f t="shared" si="24"/>
        <v/>
      </c>
      <c r="AE64" s="187" t="str">
        <f t="shared" si="25"/>
        <v/>
      </c>
      <c r="AF64" s="187" t="str">
        <f t="shared" si="26"/>
        <v/>
      </c>
      <c r="AG64" s="187" t="str">
        <f t="shared" si="27"/>
        <v/>
      </c>
      <c r="AH64" s="187" t="str">
        <f t="shared" si="28"/>
        <v/>
      </c>
      <c r="AI64" s="187" t="str">
        <f t="shared" si="29"/>
        <v/>
      </c>
      <c r="AJ64" s="187" t="str">
        <f t="shared" si="30"/>
        <v/>
      </c>
      <c r="AK64" s="187" t="str">
        <f t="shared" si="31"/>
        <v/>
      </c>
      <c r="AN64" s="187" t="str">
        <f t="shared" si="13"/>
        <v/>
      </c>
      <c r="AO64" s="187" t="str">
        <f t="shared" si="14"/>
        <v/>
      </c>
      <c r="AP64" s="187" t="str">
        <f t="shared" si="15"/>
        <v/>
      </c>
      <c r="AT64" s="187" t="str">
        <f t="shared" si="16"/>
        <v/>
      </c>
      <c r="AU64" s="187" t="str">
        <f t="shared" si="17"/>
        <v/>
      </c>
      <c r="AV64" s="187" t="str">
        <f t="shared" si="18"/>
        <v/>
      </c>
      <c r="AW64" s="187" t="str">
        <f t="shared" si="19"/>
        <v/>
      </c>
      <c r="AX64" s="187" t="str">
        <f t="shared" si="21"/>
        <v/>
      </c>
      <c r="AY64" s="187" t="str">
        <f t="shared" si="10"/>
        <v/>
      </c>
      <c r="AZ64" s="187" t="str">
        <f t="shared" si="11"/>
        <v/>
      </c>
      <c r="BA64" s="187" t="str">
        <f t="shared" si="22"/>
        <v xml:space="preserve"> </v>
      </c>
      <c r="BB64" s="187" t="str">
        <f>IFERROR(IF(AW64="","",VLOOKUP(AW64,SUSS!R:S,2,FALSE)),AY64*SUSS!$M$2)</f>
        <v/>
      </c>
      <c r="BC64" s="187" t="str">
        <f t="shared" si="20"/>
        <v/>
      </c>
    </row>
    <row r="65" spans="1:55" ht="20.100000000000001" customHeight="1" thickBot="1">
      <c r="A65" s="183" t="s">
        <v>101</v>
      </c>
      <c r="B65" s="82">
        <v>2015</v>
      </c>
      <c r="C65" s="82">
        <v>3</v>
      </c>
      <c r="D65" s="82"/>
      <c r="E65" s="83" t="s">
        <v>82</v>
      </c>
      <c r="F65" s="83" t="s">
        <v>10</v>
      </c>
      <c r="G65" s="83" t="s">
        <v>83</v>
      </c>
      <c r="H65" s="84">
        <v>42220</v>
      </c>
      <c r="I65" s="86">
        <v>887.85</v>
      </c>
      <c r="J65" s="86">
        <v>696.3</v>
      </c>
      <c r="K65" s="86">
        <v>191.55</v>
      </c>
      <c r="N65" s="183" t="s">
        <v>101</v>
      </c>
      <c r="O65" s="82">
        <v>1</v>
      </c>
      <c r="P65" s="85">
        <v>15388.19</v>
      </c>
      <c r="Q65" s="83" t="s">
        <v>11</v>
      </c>
      <c r="R65" s="83" t="s">
        <v>10</v>
      </c>
      <c r="S65" s="83" t="s">
        <v>10</v>
      </c>
      <c r="T65" s="82" t="s">
        <v>114</v>
      </c>
      <c r="U65" s="82" t="s">
        <v>88</v>
      </c>
      <c r="AC65" s="187" t="str">
        <f t="shared" si="23"/>
        <v/>
      </c>
      <c r="AD65" s="187" t="str">
        <f t="shared" si="24"/>
        <v/>
      </c>
      <c r="AE65" s="187" t="str">
        <f t="shared" si="25"/>
        <v/>
      </c>
      <c r="AF65" s="187" t="str">
        <f t="shared" si="26"/>
        <v/>
      </c>
      <c r="AG65" s="187" t="str">
        <f t="shared" si="27"/>
        <v/>
      </c>
      <c r="AH65" s="187" t="str">
        <f t="shared" si="28"/>
        <v/>
      </c>
      <c r="AI65" s="187" t="str">
        <f t="shared" si="29"/>
        <v/>
      </c>
      <c r="AJ65" s="187" t="str">
        <f t="shared" si="30"/>
        <v/>
      </c>
      <c r="AK65" s="187" t="str">
        <f t="shared" si="31"/>
        <v/>
      </c>
      <c r="AN65" s="187" t="str">
        <f t="shared" si="13"/>
        <v/>
      </c>
      <c r="AO65" s="187" t="str">
        <f t="shared" si="14"/>
        <v/>
      </c>
      <c r="AP65" s="187" t="str">
        <f t="shared" si="15"/>
        <v/>
      </c>
      <c r="AT65" s="187" t="str">
        <f t="shared" si="16"/>
        <v>M645044</v>
      </c>
      <c r="AU65" s="187">
        <f t="shared" si="17"/>
        <v>1</v>
      </c>
      <c r="AV65" s="187">
        <f t="shared" si="18"/>
        <v>15388.19</v>
      </c>
      <c r="AW65" s="187" t="str">
        <f t="shared" si="19"/>
        <v>2012/5</v>
      </c>
      <c r="AX65" s="187" t="str">
        <f t="shared" si="21"/>
        <v>2012/5 Contribuciones Seg. Social</v>
      </c>
      <c r="AY65" s="187">
        <f t="shared" si="10"/>
        <v>18364.849999999999</v>
      </c>
      <c r="AZ65" s="187">
        <f t="shared" si="11"/>
        <v>0.83791536549440926</v>
      </c>
      <c r="BA65" s="187" t="str">
        <f t="shared" si="22"/>
        <v>M645044 1</v>
      </c>
      <c r="BB65" s="187">
        <f>IFERROR(IF(AW65="","",VLOOKUP(AW65,SUSS!R:S,2,FALSE)),AY65*SUSS!$M$2)</f>
        <v>2203.7819999999997</v>
      </c>
      <c r="BC65" s="187">
        <f t="shared" si="20"/>
        <v>1846.5827999999999</v>
      </c>
    </row>
    <row r="66" spans="1:55" ht="20.100000000000001" customHeight="1" thickBot="1">
      <c r="A66" s="183" t="s">
        <v>101</v>
      </c>
      <c r="B66" s="82">
        <v>2015</v>
      </c>
      <c r="C66" s="82">
        <v>3</v>
      </c>
      <c r="D66" s="82"/>
      <c r="E66" s="83" t="s">
        <v>82</v>
      </c>
      <c r="F66" s="83" t="s">
        <v>10</v>
      </c>
      <c r="G66" s="83" t="s">
        <v>84</v>
      </c>
      <c r="H66" s="84">
        <v>43798</v>
      </c>
      <c r="I66" s="85">
        <v>19088.830000000002</v>
      </c>
      <c r="J66" s="85">
        <v>14970.42</v>
      </c>
      <c r="K66" s="85">
        <v>4118.41</v>
      </c>
      <c r="N66" s="183" t="s">
        <v>101</v>
      </c>
      <c r="O66" s="82">
        <v>1</v>
      </c>
      <c r="P66" s="86">
        <v>18.809999999999999</v>
      </c>
      <c r="Q66" s="83" t="s">
        <v>106</v>
      </c>
      <c r="R66" s="83" t="s">
        <v>10</v>
      </c>
      <c r="S66" s="83" t="s">
        <v>105</v>
      </c>
      <c r="T66" s="82" t="s">
        <v>115</v>
      </c>
      <c r="U66" s="82" t="s">
        <v>88</v>
      </c>
      <c r="AC66" s="187" t="str">
        <f t="shared" si="23"/>
        <v/>
      </c>
      <c r="AD66" s="187" t="str">
        <f t="shared" si="24"/>
        <v/>
      </c>
      <c r="AE66" s="187" t="str">
        <f t="shared" si="25"/>
        <v/>
      </c>
      <c r="AF66" s="187" t="str">
        <f t="shared" si="26"/>
        <v/>
      </c>
      <c r="AG66" s="187" t="str">
        <f t="shared" si="27"/>
        <v/>
      </c>
      <c r="AH66" s="187" t="str">
        <f t="shared" si="28"/>
        <v/>
      </c>
      <c r="AI66" s="187" t="str">
        <f t="shared" si="29"/>
        <v/>
      </c>
      <c r="AJ66" s="187" t="str">
        <f t="shared" si="30"/>
        <v/>
      </c>
      <c r="AK66" s="187" t="str">
        <f t="shared" si="31"/>
        <v/>
      </c>
      <c r="AN66" s="187" t="str">
        <f t="shared" si="13"/>
        <v/>
      </c>
      <c r="AO66" s="187" t="str">
        <f t="shared" si="14"/>
        <v/>
      </c>
      <c r="AP66" s="187" t="str">
        <f t="shared" si="15"/>
        <v/>
      </c>
      <c r="AT66" s="187" t="str">
        <f t="shared" si="16"/>
        <v/>
      </c>
      <c r="AU66" s="187" t="str">
        <f t="shared" si="17"/>
        <v/>
      </c>
      <c r="AV66" s="187" t="str">
        <f t="shared" si="18"/>
        <v/>
      </c>
      <c r="AW66" s="187" t="str">
        <f t="shared" si="19"/>
        <v/>
      </c>
      <c r="AX66" s="187" t="str">
        <f t="shared" si="21"/>
        <v/>
      </c>
      <c r="AY66" s="187" t="str">
        <f t="shared" si="10"/>
        <v/>
      </c>
      <c r="AZ66" s="187" t="str">
        <f t="shared" si="11"/>
        <v/>
      </c>
      <c r="BA66" s="187" t="str">
        <f t="shared" si="22"/>
        <v xml:space="preserve"> </v>
      </c>
      <c r="BB66" s="187" t="str">
        <f>IFERROR(IF(AW66="","",VLOOKUP(AW66,SUSS!R:S,2,FALSE)),AY66*SUSS!$M$2)</f>
        <v/>
      </c>
      <c r="BC66" s="187" t="str">
        <f t="shared" si="20"/>
        <v/>
      </c>
    </row>
    <row r="67" spans="1:55" ht="20.100000000000001" customHeight="1" thickBot="1">
      <c r="A67" s="183" t="s">
        <v>101</v>
      </c>
      <c r="B67" s="82">
        <v>2015</v>
      </c>
      <c r="C67" s="82">
        <v>4</v>
      </c>
      <c r="D67" s="82"/>
      <c r="E67" s="83" t="s">
        <v>82</v>
      </c>
      <c r="F67" s="83" t="s">
        <v>10</v>
      </c>
      <c r="G67" s="83" t="s">
        <v>10</v>
      </c>
      <c r="H67" s="84">
        <v>42144</v>
      </c>
      <c r="I67" s="85">
        <v>6300.16</v>
      </c>
      <c r="J67" s="86">
        <v>0</v>
      </c>
      <c r="K67" s="85">
        <v>6300.16</v>
      </c>
      <c r="N67" s="183" t="s">
        <v>101</v>
      </c>
      <c r="O67" s="82">
        <v>1</v>
      </c>
      <c r="P67" s="86">
        <v>12.54</v>
      </c>
      <c r="Q67" s="83" t="s">
        <v>107</v>
      </c>
      <c r="R67" s="83" t="s">
        <v>10</v>
      </c>
      <c r="S67" s="83" t="s">
        <v>105</v>
      </c>
      <c r="T67" s="82" t="s">
        <v>115</v>
      </c>
      <c r="U67" s="82" t="s">
        <v>88</v>
      </c>
      <c r="AC67" s="187" t="str">
        <f t="shared" si="23"/>
        <v/>
      </c>
      <c r="AD67" s="187" t="str">
        <f t="shared" si="24"/>
        <v/>
      </c>
      <c r="AE67" s="187" t="str">
        <f t="shared" si="25"/>
        <v/>
      </c>
      <c r="AF67" s="187" t="str">
        <f t="shared" si="26"/>
        <v/>
      </c>
      <c r="AG67" s="187" t="str">
        <f t="shared" si="27"/>
        <v/>
      </c>
      <c r="AH67" s="187" t="str">
        <f t="shared" si="28"/>
        <v/>
      </c>
      <c r="AI67" s="187" t="str">
        <f t="shared" si="29"/>
        <v/>
      </c>
      <c r="AJ67" s="187" t="str">
        <f t="shared" si="30"/>
        <v/>
      </c>
      <c r="AK67" s="187" t="str">
        <f t="shared" si="31"/>
        <v/>
      </c>
      <c r="AN67" s="187" t="str">
        <f t="shared" si="13"/>
        <v/>
      </c>
      <c r="AO67" s="187" t="str">
        <f t="shared" si="14"/>
        <v/>
      </c>
      <c r="AP67" s="187" t="str">
        <f t="shared" si="15"/>
        <v/>
      </c>
      <c r="AT67" s="187" t="str">
        <f t="shared" si="16"/>
        <v/>
      </c>
      <c r="AU67" s="187" t="str">
        <f t="shared" si="17"/>
        <v/>
      </c>
      <c r="AV67" s="187" t="str">
        <f t="shared" si="18"/>
        <v/>
      </c>
      <c r="AW67" s="187" t="str">
        <f t="shared" si="19"/>
        <v/>
      </c>
      <c r="AX67" s="187" t="str">
        <f t="shared" si="21"/>
        <v/>
      </c>
      <c r="AY67" s="187" t="str">
        <f t="shared" si="10"/>
        <v/>
      </c>
      <c r="AZ67" s="187" t="str">
        <f t="shared" si="11"/>
        <v/>
      </c>
      <c r="BA67" s="187" t="str">
        <f t="shared" si="22"/>
        <v xml:space="preserve"> </v>
      </c>
      <c r="BB67" s="187" t="str">
        <f>IFERROR(IF(AW67="","",VLOOKUP(AW67,SUSS!R:S,2,FALSE)),AY67*SUSS!$M$2)</f>
        <v/>
      </c>
      <c r="BC67" s="187" t="str">
        <f t="shared" si="20"/>
        <v/>
      </c>
    </row>
    <row r="68" spans="1:55" ht="20.100000000000001" customHeight="1" thickBot="1">
      <c r="A68" s="183" t="s">
        <v>101</v>
      </c>
      <c r="B68" s="82">
        <v>2015</v>
      </c>
      <c r="C68" s="82">
        <v>4</v>
      </c>
      <c r="D68" s="82"/>
      <c r="E68" s="83" t="s">
        <v>82</v>
      </c>
      <c r="F68" s="83" t="s">
        <v>10</v>
      </c>
      <c r="G68" s="83" t="s">
        <v>83</v>
      </c>
      <c r="H68" s="84">
        <v>42275</v>
      </c>
      <c r="I68" s="86">
        <v>806.42</v>
      </c>
      <c r="J68" s="86">
        <v>628.83000000000004</v>
      </c>
      <c r="K68" s="86">
        <v>177.59</v>
      </c>
      <c r="N68" s="183" t="s">
        <v>101</v>
      </c>
      <c r="O68" s="82">
        <v>1</v>
      </c>
      <c r="P68" s="86">
        <v>6.27</v>
      </c>
      <c r="Q68" s="83" t="s">
        <v>104</v>
      </c>
      <c r="R68" s="83" t="s">
        <v>10</v>
      </c>
      <c r="S68" s="83" t="s">
        <v>105</v>
      </c>
      <c r="T68" s="82" t="s">
        <v>116</v>
      </c>
      <c r="U68" s="82" t="s">
        <v>88</v>
      </c>
      <c r="AC68" s="187" t="str">
        <f t="shared" ref="AC68:AC93" si="32">IF($E68=$AD$1,IF($G68=$AE$1,A68,""),"")</f>
        <v/>
      </c>
      <c r="AD68" s="187" t="str">
        <f t="shared" ref="AD68:AD93" si="33">IF($E68=$AD$1,IF($G68=$AE$1,E68,""),"")</f>
        <v/>
      </c>
      <c r="AE68" s="187" t="str">
        <f t="shared" ref="AE68:AE93" si="34">IF($E68=$AD$1,IF($G68=$AE$1,F68,""),"")</f>
        <v/>
      </c>
      <c r="AF68" s="187" t="str">
        <f t="shared" ref="AF68:AF93" si="35">IF($E68=$AD$1,IF($G68=$AE$1,G68,""),"")</f>
        <v/>
      </c>
      <c r="AG68" s="187" t="str">
        <f t="shared" ref="AG68:AG93" si="36">IF($E68=$AD$1,IF($G68=$AE$1,I68,""),"")</f>
        <v/>
      </c>
      <c r="AH68" s="187" t="str">
        <f t="shared" ref="AH68:AH93" si="37">IF($E68=$AD$1,IF($G68=$AE$1,J68,""),"")</f>
        <v/>
      </c>
      <c r="AI68" s="187" t="str">
        <f t="shared" ref="AI68:AI93" si="38">IF($E68=$AD$1,IF($G68=$AE$1,K68,""),"")</f>
        <v/>
      </c>
      <c r="AJ68" s="187" t="str">
        <f t="shared" ref="AJ68:AJ93" si="39">IF($E68=$AD$1,IF($G68=$AE$1,B68,""),"")</f>
        <v/>
      </c>
      <c r="AK68" s="187" t="str">
        <f t="shared" ref="AK68:AK93" si="40">IF($E68=$AD$1,IF($G68=$AE$1,C68,""),"")</f>
        <v/>
      </c>
      <c r="AN68" s="187" t="str">
        <f t="shared" si="13"/>
        <v/>
      </c>
      <c r="AO68" s="187" t="str">
        <f t="shared" si="14"/>
        <v/>
      </c>
      <c r="AP68" s="187" t="str">
        <f t="shared" si="15"/>
        <v/>
      </c>
      <c r="AT68" s="187" t="str">
        <f t="shared" si="16"/>
        <v/>
      </c>
      <c r="AU68" s="187" t="str">
        <f t="shared" si="17"/>
        <v/>
      </c>
      <c r="AV68" s="187" t="str">
        <f t="shared" si="18"/>
        <v/>
      </c>
      <c r="AW68" s="187" t="str">
        <f t="shared" si="19"/>
        <v/>
      </c>
      <c r="AX68" s="187" t="str">
        <f t="shared" si="21"/>
        <v/>
      </c>
      <c r="AY68" s="187" t="str">
        <f t="shared" ref="AY68:AY131" si="41">VLOOKUP(AX68,AO:AP,2,FALSE)</f>
        <v/>
      </c>
      <c r="AZ68" s="187" t="str">
        <f t="shared" ref="AZ68:AZ93" si="42">IF(AY68="","",AV68/AY68)</f>
        <v/>
      </c>
      <c r="BA68" s="187" t="str">
        <f t="shared" si="22"/>
        <v xml:space="preserve"> </v>
      </c>
      <c r="BB68" s="187" t="str">
        <f>IFERROR(IF(AW68="","",VLOOKUP(AW68,SUSS!R:S,2,FALSE)),AY68*SUSS!$M$2)</f>
        <v/>
      </c>
      <c r="BC68" s="187" t="str">
        <f t="shared" si="20"/>
        <v/>
      </c>
    </row>
    <row r="69" spans="1:55" ht="20.100000000000001" customHeight="1" thickBot="1">
      <c r="A69" s="183" t="s">
        <v>101</v>
      </c>
      <c r="B69" s="82">
        <v>2015</v>
      </c>
      <c r="C69" s="82">
        <v>4</v>
      </c>
      <c r="D69" s="82"/>
      <c r="E69" s="83" t="s">
        <v>82</v>
      </c>
      <c r="F69" s="83" t="s">
        <v>10</v>
      </c>
      <c r="G69" s="83" t="s">
        <v>84</v>
      </c>
      <c r="H69" s="84">
        <v>43798</v>
      </c>
      <c r="I69" s="85">
        <v>13498.09</v>
      </c>
      <c r="J69" s="85">
        <v>10525.6</v>
      </c>
      <c r="K69" s="85">
        <v>2972.49</v>
      </c>
      <c r="N69" s="183" t="s">
        <v>101</v>
      </c>
      <c r="O69" s="82">
        <v>2</v>
      </c>
      <c r="P69" s="85">
        <v>14119.33</v>
      </c>
      <c r="Q69" s="83" t="s">
        <v>102</v>
      </c>
      <c r="R69" s="83" t="s">
        <v>10</v>
      </c>
      <c r="S69" s="83" t="s">
        <v>10</v>
      </c>
      <c r="T69" s="82" t="s">
        <v>111</v>
      </c>
      <c r="U69" s="82" t="s">
        <v>88</v>
      </c>
      <c r="AC69" s="187" t="str">
        <f t="shared" si="32"/>
        <v/>
      </c>
      <c r="AD69" s="187" t="str">
        <f t="shared" si="33"/>
        <v/>
      </c>
      <c r="AE69" s="187" t="str">
        <f t="shared" si="34"/>
        <v/>
      </c>
      <c r="AF69" s="187" t="str">
        <f t="shared" si="35"/>
        <v/>
      </c>
      <c r="AG69" s="187" t="str">
        <f t="shared" si="36"/>
        <v/>
      </c>
      <c r="AH69" s="187" t="str">
        <f t="shared" si="37"/>
        <v/>
      </c>
      <c r="AI69" s="187" t="str">
        <f t="shared" si="38"/>
        <v/>
      </c>
      <c r="AJ69" s="187" t="str">
        <f t="shared" si="39"/>
        <v/>
      </c>
      <c r="AK69" s="187" t="str">
        <f t="shared" si="40"/>
        <v/>
      </c>
      <c r="AN69" s="187" t="str">
        <f t="shared" ref="AN69:AN93" si="43">LEFT(AO69,7)</f>
        <v/>
      </c>
      <c r="AO69" s="187" t="str">
        <f t="shared" ref="AO69:AO93" si="44">IF(AF69=$AE$1,AJ69&amp;"/"&amp;AK69&amp;" "&amp;AD69,"")</f>
        <v/>
      </c>
      <c r="AP69" s="187" t="str">
        <f t="shared" ref="AP69:AP93" si="45">IF(AO69&lt;&gt;"",AI69,"")</f>
        <v/>
      </c>
      <c r="AT69" s="187" t="str">
        <f t="shared" ref="AT69:AT93" si="46">IF($Q69=$AD$1,N69,"")</f>
        <v/>
      </c>
      <c r="AU69" s="187" t="str">
        <f t="shared" ref="AU69:AU93" si="47">IF($Q69=$AD$1,O69,"")</f>
        <v/>
      </c>
      <c r="AV69" s="187" t="str">
        <f t="shared" ref="AV69:AV93" si="48">IF($Q69=$AD$1,P69,"")</f>
        <v/>
      </c>
      <c r="AW69" s="187" t="str">
        <f t="shared" ref="AW69:AW93" si="49">IF($Q69=$AD$1,T69,"")</f>
        <v/>
      </c>
      <c r="AX69" s="187" t="str">
        <f t="shared" si="21"/>
        <v/>
      </c>
      <c r="AY69" s="187" t="str">
        <f t="shared" si="41"/>
        <v/>
      </c>
      <c r="AZ69" s="187" t="str">
        <f t="shared" si="42"/>
        <v/>
      </c>
      <c r="BA69" s="187" t="str">
        <f t="shared" si="22"/>
        <v xml:space="preserve"> </v>
      </c>
      <c r="BB69" s="187" t="str">
        <f>IFERROR(IF(AW69="","",VLOOKUP(AW69,SUSS!R:S,2,FALSE)),AY69*SUSS!$M$2)</f>
        <v/>
      </c>
      <c r="BC69" s="187" t="str">
        <f t="shared" ref="BC69:BC132" si="50">IFERROR(IF(BB69&lt;&gt;"",AZ69*BB69,""),"VER")</f>
        <v/>
      </c>
    </row>
    <row r="70" spans="1:55" ht="20.100000000000001" customHeight="1" thickBot="1">
      <c r="A70" s="183" t="s">
        <v>101</v>
      </c>
      <c r="B70" s="82">
        <v>2015</v>
      </c>
      <c r="C70" s="82">
        <v>5</v>
      </c>
      <c r="D70" s="82"/>
      <c r="E70" s="83" t="s">
        <v>82</v>
      </c>
      <c r="F70" s="83" t="s">
        <v>10</v>
      </c>
      <c r="G70" s="83" t="s">
        <v>10</v>
      </c>
      <c r="H70" s="84">
        <v>42177</v>
      </c>
      <c r="I70" s="85">
        <v>7089.32</v>
      </c>
      <c r="J70" s="86">
        <v>0</v>
      </c>
      <c r="K70" s="85">
        <v>7089.32</v>
      </c>
      <c r="N70" s="183" t="s">
        <v>101</v>
      </c>
      <c r="O70" s="82">
        <v>2</v>
      </c>
      <c r="P70" s="85">
        <v>44282.22</v>
      </c>
      <c r="Q70" s="83" t="s">
        <v>82</v>
      </c>
      <c r="R70" s="83" t="s">
        <v>10</v>
      </c>
      <c r="S70" s="83" t="s">
        <v>10</v>
      </c>
      <c r="T70" s="82" t="s">
        <v>112</v>
      </c>
      <c r="U70" s="82" t="s">
        <v>88</v>
      </c>
      <c r="AC70" s="187" t="str">
        <f t="shared" si="32"/>
        <v/>
      </c>
      <c r="AD70" s="187" t="str">
        <f t="shared" si="33"/>
        <v/>
      </c>
      <c r="AE70" s="187" t="str">
        <f t="shared" si="34"/>
        <v/>
      </c>
      <c r="AF70" s="187" t="str">
        <f t="shared" si="35"/>
        <v/>
      </c>
      <c r="AG70" s="187" t="str">
        <f t="shared" si="36"/>
        <v/>
      </c>
      <c r="AH70" s="187" t="str">
        <f t="shared" si="37"/>
        <v/>
      </c>
      <c r="AI70" s="187" t="str">
        <f t="shared" si="38"/>
        <v/>
      </c>
      <c r="AJ70" s="187" t="str">
        <f t="shared" si="39"/>
        <v/>
      </c>
      <c r="AK70" s="187" t="str">
        <f t="shared" si="40"/>
        <v/>
      </c>
      <c r="AN70" s="187" t="str">
        <f t="shared" si="43"/>
        <v/>
      </c>
      <c r="AO70" s="187" t="str">
        <f t="shared" si="44"/>
        <v/>
      </c>
      <c r="AP70" s="187" t="str">
        <f t="shared" si="45"/>
        <v/>
      </c>
      <c r="AT70" s="187" t="str">
        <f t="shared" si="46"/>
        <v/>
      </c>
      <c r="AU70" s="187" t="str">
        <f t="shared" si="47"/>
        <v/>
      </c>
      <c r="AV70" s="187" t="str">
        <f t="shared" si="48"/>
        <v/>
      </c>
      <c r="AW70" s="187" t="str">
        <f t="shared" si="49"/>
        <v/>
      </c>
      <c r="AX70" s="187" t="str">
        <f t="shared" si="21"/>
        <v/>
      </c>
      <c r="AY70" s="187" t="str">
        <f t="shared" si="41"/>
        <v/>
      </c>
      <c r="AZ70" s="187" t="str">
        <f t="shared" si="42"/>
        <v/>
      </c>
      <c r="BA70" s="187" t="str">
        <f t="shared" si="22"/>
        <v xml:space="preserve"> </v>
      </c>
      <c r="BB70" s="187" t="str">
        <f>IFERROR(IF(AW70="","",VLOOKUP(AW70,SUSS!R:S,2,FALSE)),AY70*SUSS!$M$2)</f>
        <v/>
      </c>
      <c r="BC70" s="187" t="str">
        <f t="shared" si="50"/>
        <v/>
      </c>
    </row>
    <row r="71" spans="1:55" ht="20.100000000000001" customHeight="1" thickBot="1">
      <c r="A71" s="183" t="s">
        <v>101</v>
      </c>
      <c r="B71" s="82">
        <v>2015</v>
      </c>
      <c r="C71" s="82">
        <v>5</v>
      </c>
      <c r="D71" s="82"/>
      <c r="E71" s="83" t="s">
        <v>82</v>
      </c>
      <c r="F71" s="83" t="s">
        <v>10</v>
      </c>
      <c r="G71" s="83" t="s">
        <v>83</v>
      </c>
      <c r="H71" s="84">
        <v>42275</v>
      </c>
      <c r="I71" s="86">
        <v>680.57</v>
      </c>
      <c r="J71" s="86">
        <v>528.55999999999995</v>
      </c>
      <c r="K71" s="86">
        <v>152.01</v>
      </c>
      <c r="N71" s="183" t="s">
        <v>101</v>
      </c>
      <c r="O71" s="82">
        <v>2</v>
      </c>
      <c r="P71" s="85">
        <v>3483.78</v>
      </c>
      <c r="Q71" s="83" t="s">
        <v>86</v>
      </c>
      <c r="R71" s="83" t="s">
        <v>10</v>
      </c>
      <c r="S71" s="83" t="s">
        <v>83</v>
      </c>
      <c r="T71" s="82" t="s">
        <v>113</v>
      </c>
      <c r="U71" s="82" t="s">
        <v>88</v>
      </c>
      <c r="AC71" s="187" t="str">
        <f t="shared" si="32"/>
        <v/>
      </c>
      <c r="AD71" s="187" t="str">
        <f t="shared" si="33"/>
        <v/>
      </c>
      <c r="AE71" s="187" t="str">
        <f t="shared" si="34"/>
        <v/>
      </c>
      <c r="AF71" s="187" t="str">
        <f t="shared" si="35"/>
        <v/>
      </c>
      <c r="AG71" s="187" t="str">
        <f t="shared" si="36"/>
        <v/>
      </c>
      <c r="AH71" s="187" t="str">
        <f t="shared" si="37"/>
        <v/>
      </c>
      <c r="AI71" s="187" t="str">
        <f t="shared" si="38"/>
        <v/>
      </c>
      <c r="AJ71" s="187" t="str">
        <f t="shared" si="39"/>
        <v/>
      </c>
      <c r="AK71" s="187" t="str">
        <f t="shared" si="40"/>
        <v/>
      </c>
      <c r="AN71" s="187" t="str">
        <f t="shared" si="43"/>
        <v/>
      </c>
      <c r="AO71" s="187" t="str">
        <f t="shared" si="44"/>
        <v/>
      </c>
      <c r="AP71" s="187" t="str">
        <f t="shared" si="45"/>
        <v/>
      </c>
      <c r="AT71" s="187" t="str">
        <f t="shared" si="46"/>
        <v/>
      </c>
      <c r="AU71" s="187" t="str">
        <f t="shared" si="47"/>
        <v/>
      </c>
      <c r="AV71" s="187" t="str">
        <f t="shared" si="48"/>
        <v/>
      </c>
      <c r="AW71" s="187" t="str">
        <f t="shared" si="49"/>
        <v/>
      </c>
      <c r="AX71" s="187" t="str">
        <f t="shared" si="21"/>
        <v/>
      </c>
      <c r="AY71" s="187" t="str">
        <f t="shared" si="41"/>
        <v/>
      </c>
      <c r="AZ71" s="187" t="str">
        <f t="shared" si="42"/>
        <v/>
      </c>
      <c r="BA71" s="187" t="str">
        <f t="shared" si="22"/>
        <v xml:space="preserve"> </v>
      </c>
      <c r="BB71" s="187" t="str">
        <f>IFERROR(IF(AW71="","",VLOOKUP(AW71,SUSS!R:S,2,FALSE)),AY71*SUSS!$M$2)</f>
        <v/>
      </c>
      <c r="BC71" s="187" t="str">
        <f t="shared" si="50"/>
        <v/>
      </c>
    </row>
    <row r="72" spans="1:55" ht="20.100000000000001" customHeight="1" thickBot="1">
      <c r="A72" s="183" t="s">
        <v>101</v>
      </c>
      <c r="B72" s="82">
        <v>2015</v>
      </c>
      <c r="C72" s="82">
        <v>5</v>
      </c>
      <c r="D72" s="82"/>
      <c r="E72" s="83" t="s">
        <v>82</v>
      </c>
      <c r="F72" s="83" t="s">
        <v>10</v>
      </c>
      <c r="G72" s="83" t="s">
        <v>84</v>
      </c>
      <c r="H72" s="84">
        <v>43798</v>
      </c>
      <c r="I72" s="85">
        <v>15188.87</v>
      </c>
      <c r="J72" s="85">
        <v>11796.22</v>
      </c>
      <c r="K72" s="85">
        <v>3392.65</v>
      </c>
      <c r="N72" s="183" t="s">
        <v>101</v>
      </c>
      <c r="O72" s="82">
        <v>2</v>
      </c>
      <c r="P72" s="86">
        <v>669.19</v>
      </c>
      <c r="Q72" s="83" t="s">
        <v>103</v>
      </c>
      <c r="R72" s="83" t="s">
        <v>10</v>
      </c>
      <c r="S72" s="83" t="s">
        <v>10</v>
      </c>
      <c r="T72" s="82" t="s">
        <v>114</v>
      </c>
      <c r="U72" s="82" t="s">
        <v>88</v>
      </c>
      <c r="AC72" s="187" t="str">
        <f t="shared" si="32"/>
        <v/>
      </c>
      <c r="AD72" s="187" t="str">
        <f t="shared" si="33"/>
        <v/>
      </c>
      <c r="AE72" s="187" t="str">
        <f t="shared" si="34"/>
        <v/>
      </c>
      <c r="AF72" s="187" t="str">
        <f t="shared" si="35"/>
        <v/>
      </c>
      <c r="AG72" s="187" t="str">
        <f t="shared" si="36"/>
        <v/>
      </c>
      <c r="AH72" s="187" t="str">
        <f t="shared" si="37"/>
        <v/>
      </c>
      <c r="AI72" s="187" t="str">
        <f t="shared" si="38"/>
        <v/>
      </c>
      <c r="AJ72" s="187" t="str">
        <f t="shared" si="39"/>
        <v/>
      </c>
      <c r="AK72" s="187" t="str">
        <f t="shared" si="40"/>
        <v/>
      </c>
      <c r="AN72" s="187" t="str">
        <f t="shared" si="43"/>
        <v/>
      </c>
      <c r="AO72" s="187" t="str">
        <f t="shared" si="44"/>
        <v/>
      </c>
      <c r="AP72" s="187" t="str">
        <f t="shared" si="45"/>
        <v/>
      </c>
      <c r="AT72" s="187" t="str">
        <f t="shared" si="46"/>
        <v/>
      </c>
      <c r="AU72" s="187" t="str">
        <f t="shared" si="47"/>
        <v/>
      </c>
      <c r="AV72" s="187" t="str">
        <f t="shared" si="48"/>
        <v/>
      </c>
      <c r="AW72" s="187" t="str">
        <f t="shared" si="49"/>
        <v/>
      </c>
      <c r="AX72" s="187" t="str">
        <f t="shared" ref="AX72:AX93" si="51">IF(AW72&lt;&gt;"",AW72&amp;" "&amp;$AD$1,"")</f>
        <v/>
      </c>
      <c r="AY72" s="187" t="str">
        <f t="shared" si="41"/>
        <v/>
      </c>
      <c r="AZ72" s="187" t="str">
        <f t="shared" si="42"/>
        <v/>
      </c>
      <c r="BA72" s="187" t="str">
        <f t="shared" ref="BA72:BA135" si="52">AT72&amp;" "&amp;AU72</f>
        <v xml:space="preserve"> </v>
      </c>
      <c r="BB72" s="187" t="str">
        <f>IFERROR(IF(AW72="","",VLOOKUP(AW72,SUSS!R:S,2,FALSE)),AY72*SUSS!$M$2)</f>
        <v/>
      </c>
      <c r="BC72" s="187" t="str">
        <f t="shared" si="50"/>
        <v/>
      </c>
    </row>
    <row r="73" spans="1:55" ht="20.100000000000001" customHeight="1" thickBot="1">
      <c r="A73" s="183" t="s">
        <v>101</v>
      </c>
      <c r="B73" s="82">
        <v>2015</v>
      </c>
      <c r="C73" s="82">
        <v>7</v>
      </c>
      <c r="D73" s="82"/>
      <c r="E73" s="83" t="s">
        <v>82</v>
      </c>
      <c r="F73" s="83" t="s">
        <v>10</v>
      </c>
      <c r="G73" s="83" t="s">
        <v>10</v>
      </c>
      <c r="H73" s="84">
        <v>42236</v>
      </c>
      <c r="I73" s="86">
        <v>867.58</v>
      </c>
      <c r="J73" s="86">
        <v>0</v>
      </c>
      <c r="K73" s="86">
        <v>867.58</v>
      </c>
      <c r="N73" s="183" t="s">
        <v>101</v>
      </c>
      <c r="O73" s="82">
        <v>2</v>
      </c>
      <c r="P73" s="85">
        <v>2976.66</v>
      </c>
      <c r="Q73" s="83" t="s">
        <v>11</v>
      </c>
      <c r="R73" s="83" t="s">
        <v>10</v>
      </c>
      <c r="S73" s="83" t="s">
        <v>10</v>
      </c>
      <c r="T73" s="82" t="s">
        <v>114</v>
      </c>
      <c r="U73" s="82" t="s">
        <v>88</v>
      </c>
      <c r="AC73" s="187" t="str">
        <f t="shared" si="32"/>
        <v/>
      </c>
      <c r="AD73" s="187" t="str">
        <f t="shared" si="33"/>
        <v/>
      </c>
      <c r="AE73" s="187" t="str">
        <f t="shared" si="34"/>
        <v/>
      </c>
      <c r="AF73" s="187" t="str">
        <f t="shared" si="35"/>
        <v/>
      </c>
      <c r="AG73" s="187" t="str">
        <f t="shared" si="36"/>
        <v/>
      </c>
      <c r="AH73" s="187" t="str">
        <f t="shared" si="37"/>
        <v/>
      </c>
      <c r="AI73" s="187" t="str">
        <f t="shared" si="38"/>
        <v/>
      </c>
      <c r="AJ73" s="187" t="str">
        <f t="shared" si="39"/>
        <v/>
      </c>
      <c r="AK73" s="187" t="str">
        <f t="shared" si="40"/>
        <v/>
      </c>
      <c r="AN73" s="187" t="str">
        <f t="shared" si="43"/>
        <v/>
      </c>
      <c r="AO73" s="187" t="str">
        <f t="shared" si="44"/>
        <v/>
      </c>
      <c r="AP73" s="187" t="str">
        <f t="shared" si="45"/>
        <v/>
      </c>
      <c r="AT73" s="187" t="str">
        <f t="shared" si="46"/>
        <v>M645044</v>
      </c>
      <c r="AU73" s="187">
        <f t="shared" si="47"/>
        <v>2</v>
      </c>
      <c r="AV73" s="187">
        <f t="shared" si="48"/>
        <v>2976.66</v>
      </c>
      <c r="AW73" s="187" t="str">
        <f t="shared" si="49"/>
        <v>2012/5</v>
      </c>
      <c r="AX73" s="187" t="str">
        <f t="shared" si="51"/>
        <v>2012/5 Contribuciones Seg. Social</v>
      </c>
      <c r="AY73" s="187">
        <f t="shared" si="41"/>
        <v>18364.849999999999</v>
      </c>
      <c r="AZ73" s="187">
        <f t="shared" si="42"/>
        <v>0.16208463450559085</v>
      </c>
      <c r="BA73" s="187" t="str">
        <f t="shared" si="52"/>
        <v>M645044 2</v>
      </c>
      <c r="BB73" s="187">
        <f>IFERROR(IF(AW73="","",VLOOKUP(AW73,SUSS!R:S,2,FALSE)),AY73*SUSS!$M$2)</f>
        <v>2203.7819999999997</v>
      </c>
      <c r="BC73" s="187">
        <f t="shared" si="50"/>
        <v>357.19919999999996</v>
      </c>
    </row>
    <row r="74" spans="1:55" ht="20.100000000000001" customHeight="1" thickBot="1">
      <c r="A74" s="183" t="s">
        <v>101</v>
      </c>
      <c r="B74" s="82">
        <v>2015</v>
      </c>
      <c r="C74" s="82">
        <v>7</v>
      </c>
      <c r="D74" s="82"/>
      <c r="E74" s="83" t="s">
        <v>82</v>
      </c>
      <c r="F74" s="83" t="s">
        <v>10</v>
      </c>
      <c r="G74" s="83" t="s">
        <v>83</v>
      </c>
      <c r="H74" s="84">
        <v>42457</v>
      </c>
      <c r="I74" s="86">
        <v>189.13</v>
      </c>
      <c r="J74" s="86">
        <v>144.53</v>
      </c>
      <c r="K74" s="86">
        <v>44.6</v>
      </c>
      <c r="N74" s="183" t="s">
        <v>101</v>
      </c>
      <c r="O74" s="82">
        <v>2</v>
      </c>
      <c r="P74" s="85">
        <v>12772.4</v>
      </c>
      <c r="Q74" s="83" t="s">
        <v>86</v>
      </c>
      <c r="R74" s="83" t="s">
        <v>10</v>
      </c>
      <c r="S74" s="83" t="s">
        <v>10</v>
      </c>
      <c r="T74" s="82" t="s">
        <v>114</v>
      </c>
      <c r="U74" s="82" t="s">
        <v>88</v>
      </c>
      <c r="AC74" s="187" t="str">
        <f t="shared" si="32"/>
        <v/>
      </c>
      <c r="AD74" s="187" t="str">
        <f t="shared" si="33"/>
        <v/>
      </c>
      <c r="AE74" s="187" t="str">
        <f t="shared" si="34"/>
        <v/>
      </c>
      <c r="AF74" s="187" t="str">
        <f t="shared" si="35"/>
        <v/>
      </c>
      <c r="AG74" s="187" t="str">
        <f t="shared" si="36"/>
        <v/>
      </c>
      <c r="AH74" s="187" t="str">
        <f t="shared" si="37"/>
        <v/>
      </c>
      <c r="AI74" s="187" t="str">
        <f t="shared" si="38"/>
        <v/>
      </c>
      <c r="AJ74" s="187" t="str">
        <f t="shared" si="39"/>
        <v/>
      </c>
      <c r="AK74" s="187" t="str">
        <f t="shared" si="40"/>
        <v/>
      </c>
      <c r="AN74" s="187" t="str">
        <f t="shared" si="43"/>
        <v/>
      </c>
      <c r="AO74" s="187" t="str">
        <f t="shared" si="44"/>
        <v/>
      </c>
      <c r="AP74" s="187" t="str">
        <f t="shared" si="45"/>
        <v/>
      </c>
      <c r="AT74" s="187" t="str">
        <f t="shared" si="46"/>
        <v/>
      </c>
      <c r="AU74" s="187" t="str">
        <f t="shared" si="47"/>
        <v/>
      </c>
      <c r="AV74" s="187" t="str">
        <f t="shared" si="48"/>
        <v/>
      </c>
      <c r="AW74" s="187" t="str">
        <f t="shared" si="49"/>
        <v/>
      </c>
      <c r="AX74" s="187" t="str">
        <f t="shared" si="51"/>
        <v/>
      </c>
      <c r="AY74" s="187" t="str">
        <f t="shared" si="41"/>
        <v/>
      </c>
      <c r="AZ74" s="187" t="str">
        <f t="shared" si="42"/>
        <v/>
      </c>
      <c r="BA74" s="187" t="str">
        <f t="shared" si="52"/>
        <v xml:space="preserve"> </v>
      </c>
      <c r="BB74" s="187" t="str">
        <f>IFERROR(IF(AW74="","",VLOOKUP(AW74,SUSS!R:S,2,FALSE)),AY74*SUSS!$M$2)</f>
        <v/>
      </c>
      <c r="BC74" s="187" t="str">
        <f t="shared" si="50"/>
        <v/>
      </c>
    </row>
    <row r="75" spans="1:55" ht="20.100000000000001" customHeight="1" thickBot="1">
      <c r="A75" s="183" t="s">
        <v>101</v>
      </c>
      <c r="B75" s="82">
        <v>2015</v>
      </c>
      <c r="C75" s="82">
        <v>7</v>
      </c>
      <c r="D75" s="82"/>
      <c r="E75" s="83" t="s">
        <v>82</v>
      </c>
      <c r="F75" s="83" t="s">
        <v>10</v>
      </c>
      <c r="G75" s="83" t="s">
        <v>84</v>
      </c>
      <c r="H75" s="84">
        <v>43798</v>
      </c>
      <c r="I75" s="85">
        <v>1650.57</v>
      </c>
      <c r="J75" s="85">
        <v>1261.3800000000001</v>
      </c>
      <c r="K75" s="86">
        <v>389.19</v>
      </c>
      <c r="N75" s="183" t="s">
        <v>101</v>
      </c>
      <c r="O75" s="82">
        <v>2</v>
      </c>
      <c r="P75" s="85">
        <v>13773.64</v>
      </c>
      <c r="Q75" s="83" t="s">
        <v>11</v>
      </c>
      <c r="R75" s="83" t="s">
        <v>10</v>
      </c>
      <c r="S75" s="83" t="s">
        <v>83</v>
      </c>
      <c r="T75" s="82" t="s">
        <v>114</v>
      </c>
      <c r="U75" s="82" t="s">
        <v>88</v>
      </c>
      <c r="AC75" s="187" t="str">
        <f t="shared" si="32"/>
        <v/>
      </c>
      <c r="AD75" s="187" t="str">
        <f t="shared" si="33"/>
        <v/>
      </c>
      <c r="AE75" s="187" t="str">
        <f t="shared" si="34"/>
        <v/>
      </c>
      <c r="AF75" s="187" t="str">
        <f t="shared" si="35"/>
        <v/>
      </c>
      <c r="AG75" s="187" t="str">
        <f t="shared" si="36"/>
        <v/>
      </c>
      <c r="AH75" s="187" t="str">
        <f t="shared" si="37"/>
        <v/>
      </c>
      <c r="AI75" s="187" t="str">
        <f t="shared" si="38"/>
        <v/>
      </c>
      <c r="AJ75" s="187" t="str">
        <f t="shared" si="39"/>
        <v/>
      </c>
      <c r="AK75" s="187" t="str">
        <f t="shared" si="40"/>
        <v/>
      </c>
      <c r="AN75" s="187" t="str">
        <f t="shared" si="43"/>
        <v/>
      </c>
      <c r="AO75" s="187" t="str">
        <f t="shared" si="44"/>
        <v/>
      </c>
      <c r="AP75" s="187" t="str">
        <f t="shared" si="45"/>
        <v/>
      </c>
      <c r="AT75" s="187" t="str">
        <f t="shared" si="46"/>
        <v>M645044</v>
      </c>
      <c r="AU75" s="187">
        <f t="shared" si="47"/>
        <v>2</v>
      </c>
      <c r="AV75" s="187">
        <f t="shared" si="48"/>
        <v>13773.64</v>
      </c>
      <c r="AW75" s="187" t="str">
        <f t="shared" si="49"/>
        <v>2012/5</v>
      </c>
      <c r="AX75" s="187" t="str">
        <f t="shared" si="51"/>
        <v>2012/5 Contribuciones Seg. Social</v>
      </c>
      <c r="AY75" s="187">
        <f t="shared" si="41"/>
        <v>18364.849999999999</v>
      </c>
      <c r="AZ75" s="187">
        <f t="shared" si="42"/>
        <v>0.75000013612961725</v>
      </c>
      <c r="BA75" s="187" t="str">
        <f t="shared" si="52"/>
        <v>M645044 2</v>
      </c>
      <c r="BB75" s="187">
        <f>IFERROR(IF(AW75="","",VLOOKUP(AW75,SUSS!R:S,2,FALSE)),AY75*SUSS!$M$2)</f>
        <v>2203.7819999999997</v>
      </c>
      <c r="BC75" s="187">
        <f t="shared" si="50"/>
        <v>1652.8368</v>
      </c>
    </row>
    <row r="76" spans="1:55" ht="20.100000000000001" customHeight="1" thickBot="1">
      <c r="A76" s="183" t="s">
        <v>101</v>
      </c>
      <c r="B76" s="82">
        <v>2015</v>
      </c>
      <c r="C76" s="82">
        <v>8</v>
      </c>
      <c r="D76" s="82"/>
      <c r="E76" s="83" t="s">
        <v>82</v>
      </c>
      <c r="F76" s="83" t="s">
        <v>10</v>
      </c>
      <c r="G76" s="83" t="s">
        <v>10</v>
      </c>
      <c r="H76" s="84">
        <v>42269</v>
      </c>
      <c r="I76" s="85">
        <v>8404.42</v>
      </c>
      <c r="J76" s="86">
        <v>0</v>
      </c>
      <c r="K76" s="85">
        <v>8404.42</v>
      </c>
      <c r="N76" s="183" t="s">
        <v>101</v>
      </c>
      <c r="O76" s="82">
        <v>2</v>
      </c>
      <c r="P76" s="85">
        <v>5647.05</v>
      </c>
      <c r="Q76" s="83" t="s">
        <v>11</v>
      </c>
      <c r="R76" s="83" t="s">
        <v>10</v>
      </c>
      <c r="S76" s="83" t="s">
        <v>10</v>
      </c>
      <c r="T76" s="82" t="s">
        <v>117</v>
      </c>
      <c r="U76" s="82" t="s">
        <v>88</v>
      </c>
      <c r="AC76" s="187" t="str">
        <f t="shared" si="32"/>
        <v/>
      </c>
      <c r="AD76" s="187" t="str">
        <f t="shared" si="33"/>
        <v/>
      </c>
      <c r="AE76" s="187" t="str">
        <f t="shared" si="34"/>
        <v/>
      </c>
      <c r="AF76" s="187" t="str">
        <f t="shared" si="35"/>
        <v/>
      </c>
      <c r="AG76" s="187" t="str">
        <f t="shared" si="36"/>
        <v/>
      </c>
      <c r="AH76" s="187" t="str">
        <f t="shared" si="37"/>
        <v/>
      </c>
      <c r="AI76" s="187" t="str">
        <f t="shared" si="38"/>
        <v/>
      </c>
      <c r="AJ76" s="187" t="str">
        <f t="shared" si="39"/>
        <v/>
      </c>
      <c r="AK76" s="187" t="str">
        <f t="shared" si="40"/>
        <v/>
      </c>
      <c r="AN76" s="187" t="str">
        <f t="shared" si="43"/>
        <v/>
      </c>
      <c r="AO76" s="187" t="str">
        <f t="shared" si="44"/>
        <v/>
      </c>
      <c r="AP76" s="187" t="str">
        <f t="shared" si="45"/>
        <v/>
      </c>
      <c r="AT76" s="187" t="str">
        <f t="shared" si="46"/>
        <v>M645044</v>
      </c>
      <c r="AU76" s="187">
        <f t="shared" si="47"/>
        <v>2</v>
      </c>
      <c r="AV76" s="187">
        <f t="shared" si="48"/>
        <v>5647.05</v>
      </c>
      <c r="AW76" s="187" t="str">
        <f t="shared" si="49"/>
        <v>2012/6</v>
      </c>
      <c r="AX76" s="187" t="str">
        <f t="shared" si="51"/>
        <v>2012/6 Contribuciones Seg. Social</v>
      </c>
      <c r="AY76" s="187">
        <f t="shared" si="41"/>
        <v>27900.76</v>
      </c>
      <c r="AZ76" s="187">
        <f t="shared" si="42"/>
        <v>0.20239771246374652</v>
      </c>
      <c r="BA76" s="187" t="str">
        <f t="shared" si="52"/>
        <v>M645044 2</v>
      </c>
      <c r="BB76" s="187">
        <f>IFERROR(IF(AW76="","",VLOOKUP(AW76,SUSS!R:S,2,FALSE)),AY76*SUSS!$M$2)</f>
        <v>3348.0911999999998</v>
      </c>
      <c r="BC76" s="187">
        <f t="shared" si="50"/>
        <v>677.64599999999996</v>
      </c>
    </row>
    <row r="77" spans="1:55" ht="20.100000000000001" customHeight="1" thickBot="1">
      <c r="A77" s="183" t="s">
        <v>101</v>
      </c>
      <c r="B77" s="82">
        <v>2015</v>
      </c>
      <c r="C77" s="82">
        <v>8</v>
      </c>
      <c r="D77" s="82"/>
      <c r="E77" s="83" t="s">
        <v>82</v>
      </c>
      <c r="F77" s="83" t="s">
        <v>10</v>
      </c>
      <c r="G77" s="83" t="s">
        <v>83</v>
      </c>
      <c r="H77" s="84">
        <v>42304</v>
      </c>
      <c r="I77" s="86">
        <v>294.14999999999998</v>
      </c>
      <c r="J77" s="86">
        <v>225.39</v>
      </c>
      <c r="K77" s="86">
        <v>68.760000000000005</v>
      </c>
      <c r="N77" s="183" t="s">
        <v>101</v>
      </c>
      <c r="O77" s="82">
        <v>2</v>
      </c>
      <c r="P77" s="86">
        <v>18.809999999999999</v>
      </c>
      <c r="Q77" s="83" t="s">
        <v>106</v>
      </c>
      <c r="R77" s="83" t="s">
        <v>10</v>
      </c>
      <c r="S77" s="83" t="s">
        <v>105</v>
      </c>
      <c r="T77" s="82" t="s">
        <v>115</v>
      </c>
      <c r="U77" s="82" t="s">
        <v>88</v>
      </c>
      <c r="AC77" s="187" t="str">
        <f t="shared" si="32"/>
        <v/>
      </c>
      <c r="AD77" s="187" t="str">
        <f t="shared" si="33"/>
        <v/>
      </c>
      <c r="AE77" s="187" t="str">
        <f t="shared" si="34"/>
        <v/>
      </c>
      <c r="AF77" s="187" t="str">
        <f t="shared" si="35"/>
        <v/>
      </c>
      <c r="AG77" s="187" t="str">
        <f t="shared" si="36"/>
        <v/>
      </c>
      <c r="AH77" s="187" t="str">
        <f t="shared" si="37"/>
        <v/>
      </c>
      <c r="AI77" s="187" t="str">
        <f t="shared" si="38"/>
        <v/>
      </c>
      <c r="AJ77" s="187" t="str">
        <f t="shared" si="39"/>
        <v/>
      </c>
      <c r="AK77" s="187" t="str">
        <f t="shared" si="40"/>
        <v/>
      </c>
      <c r="AN77" s="187" t="str">
        <f t="shared" si="43"/>
        <v/>
      </c>
      <c r="AO77" s="187" t="str">
        <f t="shared" si="44"/>
        <v/>
      </c>
      <c r="AP77" s="187" t="str">
        <f t="shared" si="45"/>
        <v/>
      </c>
      <c r="AT77" s="187" t="str">
        <f t="shared" si="46"/>
        <v/>
      </c>
      <c r="AU77" s="187" t="str">
        <f t="shared" si="47"/>
        <v/>
      </c>
      <c r="AV77" s="187" t="str">
        <f t="shared" si="48"/>
        <v/>
      </c>
      <c r="AW77" s="187" t="str">
        <f t="shared" si="49"/>
        <v/>
      </c>
      <c r="AX77" s="187" t="str">
        <f t="shared" si="51"/>
        <v/>
      </c>
      <c r="AY77" s="187" t="str">
        <f t="shared" si="41"/>
        <v/>
      </c>
      <c r="AZ77" s="187" t="str">
        <f t="shared" si="42"/>
        <v/>
      </c>
      <c r="BA77" s="187" t="str">
        <f t="shared" si="52"/>
        <v xml:space="preserve"> </v>
      </c>
      <c r="BB77" s="187" t="str">
        <f>IFERROR(IF(AW77="","",VLOOKUP(AW77,SUSS!R:S,2,FALSE)),AY77*SUSS!$M$2)</f>
        <v/>
      </c>
      <c r="BC77" s="187" t="str">
        <f t="shared" si="50"/>
        <v/>
      </c>
    </row>
    <row r="78" spans="1:55" ht="20.100000000000001" customHeight="1" thickBot="1">
      <c r="A78" s="183" t="s">
        <v>101</v>
      </c>
      <c r="B78" s="82">
        <v>2015</v>
      </c>
      <c r="C78" s="82">
        <v>8</v>
      </c>
      <c r="D78" s="82"/>
      <c r="E78" s="83" t="s">
        <v>82</v>
      </c>
      <c r="F78" s="83" t="s">
        <v>10</v>
      </c>
      <c r="G78" s="83" t="s">
        <v>84</v>
      </c>
      <c r="H78" s="84">
        <v>43798</v>
      </c>
      <c r="I78" s="85">
        <v>17681.5</v>
      </c>
      <c r="J78" s="85">
        <v>13548.05</v>
      </c>
      <c r="K78" s="85">
        <v>4133.45</v>
      </c>
      <c r="N78" s="183" t="s">
        <v>101</v>
      </c>
      <c r="O78" s="82">
        <v>2</v>
      </c>
      <c r="P78" s="86">
        <v>12.54</v>
      </c>
      <c r="Q78" s="83" t="s">
        <v>107</v>
      </c>
      <c r="R78" s="83" t="s">
        <v>10</v>
      </c>
      <c r="S78" s="83" t="s">
        <v>105</v>
      </c>
      <c r="T78" s="82" t="s">
        <v>115</v>
      </c>
      <c r="U78" s="82" t="s">
        <v>88</v>
      </c>
      <c r="AC78" s="187" t="str">
        <f t="shared" si="32"/>
        <v/>
      </c>
      <c r="AD78" s="187" t="str">
        <f t="shared" si="33"/>
        <v/>
      </c>
      <c r="AE78" s="187" t="str">
        <f t="shared" si="34"/>
        <v/>
      </c>
      <c r="AF78" s="187" t="str">
        <f t="shared" si="35"/>
        <v/>
      </c>
      <c r="AG78" s="187" t="str">
        <f t="shared" si="36"/>
        <v/>
      </c>
      <c r="AH78" s="187" t="str">
        <f t="shared" si="37"/>
        <v/>
      </c>
      <c r="AI78" s="187" t="str">
        <f t="shared" si="38"/>
        <v/>
      </c>
      <c r="AJ78" s="187" t="str">
        <f t="shared" si="39"/>
        <v/>
      </c>
      <c r="AK78" s="187" t="str">
        <f t="shared" si="40"/>
        <v/>
      </c>
      <c r="AN78" s="187" t="str">
        <f t="shared" si="43"/>
        <v/>
      </c>
      <c r="AO78" s="187" t="str">
        <f t="shared" si="44"/>
        <v/>
      </c>
      <c r="AP78" s="187" t="str">
        <f t="shared" si="45"/>
        <v/>
      </c>
      <c r="AT78" s="187" t="str">
        <f t="shared" si="46"/>
        <v/>
      </c>
      <c r="AU78" s="187" t="str">
        <f t="shared" si="47"/>
        <v/>
      </c>
      <c r="AV78" s="187" t="str">
        <f t="shared" si="48"/>
        <v/>
      </c>
      <c r="AW78" s="187" t="str">
        <f t="shared" si="49"/>
        <v/>
      </c>
      <c r="AX78" s="187" t="str">
        <f t="shared" si="51"/>
        <v/>
      </c>
      <c r="AY78" s="187" t="str">
        <f t="shared" si="41"/>
        <v/>
      </c>
      <c r="AZ78" s="187" t="str">
        <f t="shared" si="42"/>
        <v/>
      </c>
      <c r="BA78" s="187" t="str">
        <f t="shared" si="52"/>
        <v xml:space="preserve"> </v>
      </c>
      <c r="BB78" s="187" t="str">
        <f>IFERROR(IF(AW78="","",VLOOKUP(AW78,SUSS!R:S,2,FALSE)),AY78*SUSS!$M$2)</f>
        <v/>
      </c>
      <c r="BC78" s="187" t="str">
        <f t="shared" si="50"/>
        <v/>
      </c>
    </row>
    <row r="79" spans="1:55" ht="20.100000000000001" customHeight="1" thickBot="1">
      <c r="A79" s="183" t="s">
        <v>101</v>
      </c>
      <c r="B79" s="82">
        <v>2015</v>
      </c>
      <c r="C79" s="82">
        <v>10</v>
      </c>
      <c r="D79" s="82"/>
      <c r="E79" s="83" t="s">
        <v>82</v>
      </c>
      <c r="F79" s="83" t="s">
        <v>10</v>
      </c>
      <c r="G79" s="83" t="s">
        <v>10</v>
      </c>
      <c r="H79" s="84">
        <v>42328</v>
      </c>
      <c r="I79" s="85">
        <v>6647.22</v>
      </c>
      <c r="J79" s="86">
        <v>0</v>
      </c>
      <c r="K79" s="85">
        <v>6647.22</v>
      </c>
      <c r="N79" s="183" t="s">
        <v>101</v>
      </c>
      <c r="O79" s="82">
        <v>2</v>
      </c>
      <c r="P79" s="86">
        <v>6.27</v>
      </c>
      <c r="Q79" s="83" t="s">
        <v>104</v>
      </c>
      <c r="R79" s="83" t="s">
        <v>10</v>
      </c>
      <c r="S79" s="83" t="s">
        <v>105</v>
      </c>
      <c r="T79" s="82" t="s">
        <v>116</v>
      </c>
      <c r="U79" s="82" t="s">
        <v>88</v>
      </c>
      <c r="AC79" s="187" t="str">
        <f t="shared" si="32"/>
        <v/>
      </c>
      <c r="AD79" s="187" t="str">
        <f t="shared" si="33"/>
        <v/>
      </c>
      <c r="AE79" s="187" t="str">
        <f t="shared" si="34"/>
        <v/>
      </c>
      <c r="AF79" s="187" t="str">
        <f t="shared" si="35"/>
        <v/>
      </c>
      <c r="AG79" s="187" t="str">
        <f t="shared" si="36"/>
        <v/>
      </c>
      <c r="AH79" s="187" t="str">
        <f t="shared" si="37"/>
        <v/>
      </c>
      <c r="AI79" s="187" t="str">
        <f t="shared" si="38"/>
        <v/>
      </c>
      <c r="AJ79" s="187" t="str">
        <f t="shared" si="39"/>
        <v/>
      </c>
      <c r="AK79" s="187" t="str">
        <f t="shared" si="40"/>
        <v/>
      </c>
      <c r="AN79" s="187" t="str">
        <f t="shared" si="43"/>
        <v/>
      </c>
      <c r="AO79" s="187" t="str">
        <f t="shared" si="44"/>
        <v/>
      </c>
      <c r="AP79" s="187" t="str">
        <f t="shared" si="45"/>
        <v/>
      </c>
      <c r="AT79" s="187" t="str">
        <f t="shared" si="46"/>
        <v/>
      </c>
      <c r="AU79" s="187" t="str">
        <f t="shared" si="47"/>
        <v/>
      </c>
      <c r="AV79" s="187" t="str">
        <f t="shared" si="48"/>
        <v/>
      </c>
      <c r="AW79" s="187" t="str">
        <f t="shared" si="49"/>
        <v/>
      </c>
      <c r="AX79" s="187" t="str">
        <f t="shared" si="51"/>
        <v/>
      </c>
      <c r="AY79" s="187" t="str">
        <f t="shared" si="41"/>
        <v/>
      </c>
      <c r="AZ79" s="187" t="str">
        <f t="shared" si="42"/>
        <v/>
      </c>
      <c r="BA79" s="187" t="str">
        <f t="shared" si="52"/>
        <v xml:space="preserve"> </v>
      </c>
      <c r="BB79" s="187" t="str">
        <f>IFERROR(IF(AW79="","",VLOOKUP(AW79,SUSS!R:S,2,FALSE)),AY79*SUSS!$M$2)</f>
        <v/>
      </c>
      <c r="BC79" s="187" t="str">
        <f t="shared" si="50"/>
        <v/>
      </c>
    </row>
    <row r="80" spans="1:55" ht="20.100000000000001" customHeight="1" thickBot="1">
      <c r="A80" s="183" t="s">
        <v>101</v>
      </c>
      <c r="B80" s="82">
        <v>2015</v>
      </c>
      <c r="C80" s="82">
        <v>10</v>
      </c>
      <c r="D80" s="82"/>
      <c r="E80" s="83" t="s">
        <v>82</v>
      </c>
      <c r="F80" s="83" t="s">
        <v>10</v>
      </c>
      <c r="G80" s="83" t="s">
        <v>83</v>
      </c>
      <c r="H80" s="84">
        <v>42521</v>
      </c>
      <c r="I80" s="85">
        <v>1269.6199999999999</v>
      </c>
      <c r="J80" s="86">
        <v>953.92</v>
      </c>
      <c r="K80" s="86">
        <v>315.7</v>
      </c>
      <c r="N80" s="183" t="s">
        <v>101</v>
      </c>
      <c r="O80" s="82">
        <v>3</v>
      </c>
      <c r="P80" s="85">
        <v>14119.33</v>
      </c>
      <c r="Q80" s="83" t="s">
        <v>102</v>
      </c>
      <c r="R80" s="83" t="s">
        <v>10</v>
      </c>
      <c r="S80" s="83" t="s">
        <v>10</v>
      </c>
      <c r="T80" s="82" t="s">
        <v>111</v>
      </c>
      <c r="U80" s="82" t="s">
        <v>88</v>
      </c>
      <c r="AC80" s="187" t="str">
        <f t="shared" si="32"/>
        <v/>
      </c>
      <c r="AD80" s="187" t="str">
        <f t="shared" si="33"/>
        <v/>
      </c>
      <c r="AE80" s="187" t="str">
        <f t="shared" si="34"/>
        <v/>
      </c>
      <c r="AF80" s="187" t="str">
        <f t="shared" si="35"/>
        <v/>
      </c>
      <c r="AG80" s="187" t="str">
        <f t="shared" si="36"/>
        <v/>
      </c>
      <c r="AH80" s="187" t="str">
        <f t="shared" si="37"/>
        <v/>
      </c>
      <c r="AI80" s="187" t="str">
        <f t="shared" si="38"/>
        <v/>
      </c>
      <c r="AJ80" s="187" t="str">
        <f t="shared" si="39"/>
        <v/>
      </c>
      <c r="AK80" s="187" t="str">
        <f t="shared" si="40"/>
        <v/>
      </c>
      <c r="AN80" s="187" t="str">
        <f t="shared" si="43"/>
        <v/>
      </c>
      <c r="AO80" s="187" t="str">
        <f t="shared" si="44"/>
        <v/>
      </c>
      <c r="AP80" s="187" t="str">
        <f t="shared" si="45"/>
        <v/>
      </c>
      <c r="AT80" s="187" t="str">
        <f t="shared" si="46"/>
        <v/>
      </c>
      <c r="AU80" s="187" t="str">
        <f t="shared" si="47"/>
        <v/>
      </c>
      <c r="AV80" s="187" t="str">
        <f t="shared" si="48"/>
        <v/>
      </c>
      <c r="AW80" s="187" t="str">
        <f t="shared" si="49"/>
        <v/>
      </c>
      <c r="AX80" s="187" t="str">
        <f t="shared" si="51"/>
        <v/>
      </c>
      <c r="AY80" s="187" t="str">
        <f t="shared" si="41"/>
        <v/>
      </c>
      <c r="AZ80" s="187" t="str">
        <f t="shared" si="42"/>
        <v/>
      </c>
      <c r="BA80" s="187" t="str">
        <f t="shared" si="52"/>
        <v xml:space="preserve"> </v>
      </c>
      <c r="BB80" s="187" t="str">
        <f>IFERROR(IF(AW80="","",VLOOKUP(AW80,SUSS!R:S,2,FALSE)),AY80*SUSS!$M$2)</f>
        <v/>
      </c>
      <c r="BC80" s="187" t="str">
        <f t="shared" si="50"/>
        <v/>
      </c>
    </row>
    <row r="81" spans="1:55" ht="20.100000000000001" customHeight="1" thickBot="1">
      <c r="A81" s="183" t="s">
        <v>101</v>
      </c>
      <c r="B81" s="82">
        <v>2015</v>
      </c>
      <c r="C81" s="82">
        <v>10</v>
      </c>
      <c r="D81" s="82"/>
      <c r="E81" s="83" t="s">
        <v>82</v>
      </c>
      <c r="F81" s="83" t="s">
        <v>10</v>
      </c>
      <c r="G81" s="83" t="s">
        <v>84</v>
      </c>
      <c r="H81" s="84">
        <v>43798</v>
      </c>
      <c r="I81" s="85">
        <v>12096.83</v>
      </c>
      <c r="J81" s="85">
        <v>9088.92</v>
      </c>
      <c r="K81" s="85">
        <v>3007.91</v>
      </c>
      <c r="N81" s="183" t="s">
        <v>101</v>
      </c>
      <c r="O81" s="82">
        <v>3</v>
      </c>
      <c r="P81" s="85">
        <v>26985.360000000001</v>
      </c>
      <c r="Q81" s="83" t="s">
        <v>82</v>
      </c>
      <c r="R81" s="83" t="s">
        <v>10</v>
      </c>
      <c r="S81" s="83" t="s">
        <v>10</v>
      </c>
      <c r="T81" s="82" t="s">
        <v>112</v>
      </c>
      <c r="U81" s="82" t="s">
        <v>88</v>
      </c>
      <c r="AC81" s="187" t="str">
        <f t="shared" si="32"/>
        <v/>
      </c>
      <c r="AD81" s="187" t="str">
        <f t="shared" si="33"/>
        <v/>
      </c>
      <c r="AE81" s="187" t="str">
        <f t="shared" si="34"/>
        <v/>
      </c>
      <c r="AF81" s="187" t="str">
        <f t="shared" si="35"/>
        <v/>
      </c>
      <c r="AG81" s="187" t="str">
        <f t="shared" si="36"/>
        <v/>
      </c>
      <c r="AH81" s="187" t="str">
        <f t="shared" si="37"/>
        <v/>
      </c>
      <c r="AI81" s="187" t="str">
        <f t="shared" si="38"/>
        <v/>
      </c>
      <c r="AJ81" s="187" t="str">
        <f t="shared" si="39"/>
        <v/>
      </c>
      <c r="AK81" s="187" t="str">
        <f t="shared" si="40"/>
        <v/>
      </c>
      <c r="AN81" s="187" t="str">
        <f t="shared" si="43"/>
        <v/>
      </c>
      <c r="AO81" s="187" t="str">
        <f t="shared" si="44"/>
        <v/>
      </c>
      <c r="AP81" s="187" t="str">
        <f t="shared" si="45"/>
        <v/>
      </c>
      <c r="AT81" s="187" t="str">
        <f t="shared" si="46"/>
        <v/>
      </c>
      <c r="AU81" s="187" t="str">
        <f t="shared" si="47"/>
        <v/>
      </c>
      <c r="AV81" s="187" t="str">
        <f t="shared" si="48"/>
        <v/>
      </c>
      <c r="AW81" s="187" t="str">
        <f t="shared" si="49"/>
        <v/>
      </c>
      <c r="AX81" s="187" t="str">
        <f t="shared" si="51"/>
        <v/>
      </c>
      <c r="AY81" s="187" t="str">
        <f t="shared" si="41"/>
        <v/>
      </c>
      <c r="AZ81" s="187" t="str">
        <f t="shared" si="42"/>
        <v/>
      </c>
      <c r="BA81" s="187" t="str">
        <f t="shared" si="52"/>
        <v xml:space="preserve"> </v>
      </c>
      <c r="BB81" s="187" t="str">
        <f>IFERROR(IF(AW81="","",VLOOKUP(AW81,SUSS!R:S,2,FALSE)),AY81*SUSS!$M$2)</f>
        <v/>
      </c>
      <c r="BC81" s="187" t="str">
        <f t="shared" si="50"/>
        <v/>
      </c>
    </row>
    <row r="82" spans="1:55" ht="20.100000000000001" customHeight="1" thickBot="1">
      <c r="A82" s="183" t="s">
        <v>101</v>
      </c>
      <c r="B82" s="82">
        <v>2015</v>
      </c>
      <c r="C82" s="82">
        <v>11</v>
      </c>
      <c r="D82" s="82"/>
      <c r="E82" s="83" t="s">
        <v>82</v>
      </c>
      <c r="F82" s="83" t="s">
        <v>10</v>
      </c>
      <c r="G82" s="83" t="s">
        <v>10</v>
      </c>
      <c r="H82" s="84">
        <v>42359</v>
      </c>
      <c r="I82" s="85">
        <v>4072.82</v>
      </c>
      <c r="J82" s="86">
        <v>0</v>
      </c>
      <c r="K82" s="85">
        <v>4072.82</v>
      </c>
      <c r="N82" s="183" t="s">
        <v>101</v>
      </c>
      <c r="O82" s="82">
        <v>3</v>
      </c>
      <c r="P82" s="85">
        <v>1953.75</v>
      </c>
      <c r="Q82" s="83" t="s">
        <v>82</v>
      </c>
      <c r="R82" s="83" t="s">
        <v>10</v>
      </c>
      <c r="S82" s="83" t="s">
        <v>83</v>
      </c>
      <c r="T82" s="82" t="s">
        <v>112</v>
      </c>
      <c r="U82" s="82" t="s">
        <v>88</v>
      </c>
      <c r="AC82" s="187" t="str">
        <f t="shared" si="32"/>
        <v/>
      </c>
      <c r="AD82" s="187" t="str">
        <f t="shared" si="33"/>
        <v/>
      </c>
      <c r="AE82" s="187" t="str">
        <f t="shared" si="34"/>
        <v/>
      </c>
      <c r="AF82" s="187" t="str">
        <f t="shared" si="35"/>
        <v/>
      </c>
      <c r="AG82" s="187" t="str">
        <f t="shared" si="36"/>
        <v/>
      </c>
      <c r="AH82" s="187" t="str">
        <f t="shared" si="37"/>
        <v/>
      </c>
      <c r="AI82" s="187" t="str">
        <f t="shared" si="38"/>
        <v/>
      </c>
      <c r="AJ82" s="187" t="str">
        <f t="shared" si="39"/>
        <v/>
      </c>
      <c r="AK82" s="187" t="str">
        <f t="shared" si="40"/>
        <v/>
      </c>
      <c r="AN82" s="187" t="str">
        <f t="shared" si="43"/>
        <v/>
      </c>
      <c r="AO82" s="187" t="str">
        <f t="shared" si="44"/>
        <v/>
      </c>
      <c r="AP82" s="187" t="str">
        <f t="shared" si="45"/>
        <v/>
      </c>
      <c r="AT82" s="187" t="str">
        <f t="shared" si="46"/>
        <v/>
      </c>
      <c r="AU82" s="187" t="str">
        <f t="shared" si="47"/>
        <v/>
      </c>
      <c r="AV82" s="187" t="str">
        <f t="shared" si="48"/>
        <v/>
      </c>
      <c r="AW82" s="187" t="str">
        <f t="shared" si="49"/>
        <v/>
      </c>
      <c r="AX82" s="187" t="str">
        <f t="shared" si="51"/>
        <v/>
      </c>
      <c r="AY82" s="187" t="str">
        <f t="shared" si="41"/>
        <v/>
      </c>
      <c r="AZ82" s="187" t="str">
        <f t="shared" si="42"/>
        <v/>
      </c>
      <c r="BA82" s="187" t="str">
        <f t="shared" si="52"/>
        <v xml:space="preserve"> </v>
      </c>
      <c r="BB82" s="187" t="str">
        <f>IFERROR(IF(AW82="","",VLOOKUP(AW82,SUSS!R:S,2,FALSE)),AY82*SUSS!$M$2)</f>
        <v/>
      </c>
      <c r="BC82" s="187" t="str">
        <f t="shared" si="50"/>
        <v/>
      </c>
    </row>
    <row r="83" spans="1:55" ht="20.100000000000001" customHeight="1" thickBot="1">
      <c r="A83" s="183" t="s">
        <v>101</v>
      </c>
      <c r="B83" s="82">
        <v>2015</v>
      </c>
      <c r="C83" s="82">
        <v>11</v>
      </c>
      <c r="D83" s="82"/>
      <c r="E83" s="83" t="s">
        <v>82</v>
      </c>
      <c r="F83" s="83" t="s">
        <v>10</v>
      </c>
      <c r="G83" s="83" t="s">
        <v>83</v>
      </c>
      <c r="H83" s="84">
        <v>42521</v>
      </c>
      <c r="I83" s="86">
        <v>651.65</v>
      </c>
      <c r="J83" s="86">
        <v>487.08</v>
      </c>
      <c r="K83" s="86">
        <v>164.57</v>
      </c>
      <c r="N83" s="183" t="s">
        <v>101</v>
      </c>
      <c r="O83" s="82">
        <v>3</v>
      </c>
      <c r="P83" s="85">
        <v>15343.11</v>
      </c>
      <c r="Q83" s="83" t="s">
        <v>82</v>
      </c>
      <c r="R83" s="83" t="s">
        <v>10</v>
      </c>
      <c r="S83" s="83" t="s">
        <v>84</v>
      </c>
      <c r="T83" s="82" t="s">
        <v>112</v>
      </c>
      <c r="U83" s="82" t="s">
        <v>88</v>
      </c>
      <c r="AC83" s="187" t="str">
        <f t="shared" si="32"/>
        <v/>
      </c>
      <c r="AD83" s="187" t="str">
        <f t="shared" si="33"/>
        <v/>
      </c>
      <c r="AE83" s="187" t="str">
        <f t="shared" si="34"/>
        <v/>
      </c>
      <c r="AF83" s="187" t="str">
        <f t="shared" si="35"/>
        <v/>
      </c>
      <c r="AG83" s="187" t="str">
        <f t="shared" si="36"/>
        <v/>
      </c>
      <c r="AH83" s="187" t="str">
        <f t="shared" si="37"/>
        <v/>
      </c>
      <c r="AI83" s="187" t="str">
        <f t="shared" si="38"/>
        <v/>
      </c>
      <c r="AJ83" s="187" t="str">
        <f t="shared" si="39"/>
        <v/>
      </c>
      <c r="AK83" s="187" t="str">
        <f t="shared" si="40"/>
        <v/>
      </c>
      <c r="AN83" s="187" t="str">
        <f t="shared" si="43"/>
        <v/>
      </c>
      <c r="AO83" s="187" t="str">
        <f t="shared" si="44"/>
        <v/>
      </c>
      <c r="AP83" s="187" t="str">
        <f t="shared" si="45"/>
        <v/>
      </c>
      <c r="AT83" s="187" t="str">
        <f t="shared" si="46"/>
        <v/>
      </c>
      <c r="AU83" s="187" t="str">
        <f t="shared" si="47"/>
        <v/>
      </c>
      <c r="AV83" s="187" t="str">
        <f t="shared" si="48"/>
        <v/>
      </c>
      <c r="AW83" s="187" t="str">
        <f t="shared" si="49"/>
        <v/>
      </c>
      <c r="AX83" s="187" t="str">
        <f t="shared" si="51"/>
        <v/>
      </c>
      <c r="AY83" s="187" t="str">
        <f t="shared" si="41"/>
        <v/>
      </c>
      <c r="AZ83" s="187" t="str">
        <f t="shared" si="42"/>
        <v/>
      </c>
      <c r="BA83" s="187" t="str">
        <f t="shared" si="52"/>
        <v xml:space="preserve"> </v>
      </c>
      <c r="BB83" s="187" t="str">
        <f>IFERROR(IF(AW83="","",VLOOKUP(AW83,SUSS!R:S,2,FALSE)),AY83*SUSS!$M$2)</f>
        <v/>
      </c>
      <c r="BC83" s="187" t="str">
        <f t="shared" si="50"/>
        <v/>
      </c>
    </row>
    <row r="84" spans="1:55" ht="20.100000000000001" customHeight="1" thickBot="1">
      <c r="A84" s="183" t="s">
        <v>101</v>
      </c>
      <c r="B84" s="82">
        <v>2015</v>
      </c>
      <c r="C84" s="82">
        <v>11</v>
      </c>
      <c r="D84" s="82"/>
      <c r="E84" s="83" t="s">
        <v>82</v>
      </c>
      <c r="F84" s="83" t="s">
        <v>10</v>
      </c>
      <c r="G84" s="83" t="s">
        <v>84</v>
      </c>
      <c r="H84" s="84">
        <v>43798</v>
      </c>
      <c r="I84" s="85">
        <v>7411.85</v>
      </c>
      <c r="J84" s="85">
        <v>5540.01</v>
      </c>
      <c r="K84" s="85">
        <v>1871.84</v>
      </c>
      <c r="N84" s="183" t="s">
        <v>101</v>
      </c>
      <c r="O84" s="82">
        <v>3</v>
      </c>
      <c r="P84" s="86">
        <v>669.19</v>
      </c>
      <c r="Q84" s="83" t="s">
        <v>103</v>
      </c>
      <c r="R84" s="83" t="s">
        <v>10</v>
      </c>
      <c r="S84" s="83" t="s">
        <v>10</v>
      </c>
      <c r="T84" s="82" t="s">
        <v>114</v>
      </c>
      <c r="U84" s="82" t="s">
        <v>88</v>
      </c>
      <c r="AC84" s="187" t="str">
        <f t="shared" si="32"/>
        <v/>
      </c>
      <c r="AD84" s="187" t="str">
        <f t="shared" si="33"/>
        <v/>
      </c>
      <c r="AE84" s="187" t="str">
        <f t="shared" si="34"/>
        <v/>
      </c>
      <c r="AF84" s="187" t="str">
        <f t="shared" si="35"/>
        <v/>
      </c>
      <c r="AG84" s="187" t="str">
        <f t="shared" si="36"/>
        <v/>
      </c>
      <c r="AH84" s="187" t="str">
        <f t="shared" si="37"/>
        <v/>
      </c>
      <c r="AI84" s="187" t="str">
        <f t="shared" si="38"/>
        <v/>
      </c>
      <c r="AJ84" s="187" t="str">
        <f t="shared" si="39"/>
        <v/>
      </c>
      <c r="AK84" s="187" t="str">
        <f t="shared" si="40"/>
        <v/>
      </c>
      <c r="AN84" s="187" t="str">
        <f t="shared" si="43"/>
        <v/>
      </c>
      <c r="AO84" s="187" t="str">
        <f t="shared" si="44"/>
        <v/>
      </c>
      <c r="AP84" s="187" t="str">
        <f t="shared" si="45"/>
        <v/>
      </c>
      <c r="AT84" s="187" t="str">
        <f t="shared" si="46"/>
        <v/>
      </c>
      <c r="AU84" s="187" t="str">
        <f t="shared" si="47"/>
        <v/>
      </c>
      <c r="AV84" s="187" t="str">
        <f t="shared" si="48"/>
        <v/>
      </c>
      <c r="AW84" s="187" t="str">
        <f t="shared" si="49"/>
        <v/>
      </c>
      <c r="AX84" s="187" t="str">
        <f t="shared" si="51"/>
        <v/>
      </c>
      <c r="AY84" s="187" t="str">
        <f t="shared" si="41"/>
        <v/>
      </c>
      <c r="AZ84" s="187" t="str">
        <f t="shared" si="42"/>
        <v/>
      </c>
      <c r="BA84" s="187" t="str">
        <f t="shared" si="52"/>
        <v xml:space="preserve"> </v>
      </c>
      <c r="BB84" s="187" t="str">
        <f>IFERROR(IF(AW84="","",VLOOKUP(AW84,SUSS!R:S,2,FALSE)),AY84*SUSS!$M$2)</f>
        <v/>
      </c>
      <c r="BC84" s="187" t="str">
        <f t="shared" si="50"/>
        <v/>
      </c>
    </row>
    <row r="85" spans="1:55" ht="20.100000000000001" customHeight="1" thickBot="1">
      <c r="A85" s="183" t="s">
        <v>101</v>
      </c>
      <c r="B85" s="82">
        <v>2015</v>
      </c>
      <c r="C85" s="82">
        <v>12</v>
      </c>
      <c r="D85" s="82"/>
      <c r="E85" s="83" t="s">
        <v>82</v>
      </c>
      <c r="F85" s="83" t="s">
        <v>10</v>
      </c>
      <c r="G85" s="83" t="s">
        <v>10</v>
      </c>
      <c r="H85" s="84">
        <v>42389</v>
      </c>
      <c r="I85" s="85">
        <v>4072.82</v>
      </c>
      <c r="J85" s="86">
        <v>0</v>
      </c>
      <c r="K85" s="85">
        <v>4072.82</v>
      </c>
      <c r="N85" s="183" t="s">
        <v>101</v>
      </c>
      <c r="O85" s="82">
        <v>3</v>
      </c>
      <c r="P85" s="85">
        <v>2079.42</v>
      </c>
      <c r="Q85" s="83" t="s">
        <v>86</v>
      </c>
      <c r="R85" s="83" t="s">
        <v>10</v>
      </c>
      <c r="S85" s="83" t="s">
        <v>10</v>
      </c>
      <c r="T85" s="82" t="s">
        <v>114</v>
      </c>
      <c r="U85" s="82" t="s">
        <v>88</v>
      </c>
      <c r="AC85" s="187" t="str">
        <f t="shared" si="32"/>
        <v/>
      </c>
      <c r="AD85" s="187" t="str">
        <f t="shared" si="33"/>
        <v/>
      </c>
      <c r="AE85" s="187" t="str">
        <f t="shared" si="34"/>
        <v/>
      </c>
      <c r="AF85" s="187" t="str">
        <f t="shared" si="35"/>
        <v/>
      </c>
      <c r="AG85" s="187" t="str">
        <f t="shared" si="36"/>
        <v/>
      </c>
      <c r="AH85" s="187" t="str">
        <f t="shared" si="37"/>
        <v/>
      </c>
      <c r="AI85" s="187" t="str">
        <f t="shared" si="38"/>
        <v/>
      </c>
      <c r="AJ85" s="187" t="str">
        <f t="shared" si="39"/>
        <v/>
      </c>
      <c r="AK85" s="187" t="str">
        <f t="shared" si="40"/>
        <v/>
      </c>
      <c r="AN85" s="187" t="str">
        <f t="shared" si="43"/>
        <v/>
      </c>
      <c r="AO85" s="187" t="str">
        <f t="shared" si="44"/>
        <v/>
      </c>
      <c r="AP85" s="187" t="str">
        <f t="shared" si="45"/>
        <v/>
      </c>
      <c r="AT85" s="187" t="str">
        <f t="shared" si="46"/>
        <v/>
      </c>
      <c r="AU85" s="187" t="str">
        <f t="shared" si="47"/>
        <v/>
      </c>
      <c r="AV85" s="187" t="str">
        <f t="shared" si="48"/>
        <v/>
      </c>
      <c r="AW85" s="187" t="str">
        <f t="shared" si="49"/>
        <v/>
      </c>
      <c r="AX85" s="187" t="str">
        <f t="shared" si="51"/>
        <v/>
      </c>
      <c r="AY85" s="187" t="str">
        <f t="shared" si="41"/>
        <v/>
      </c>
      <c r="AZ85" s="187" t="str">
        <f t="shared" si="42"/>
        <v/>
      </c>
      <c r="BA85" s="187" t="str">
        <f t="shared" si="52"/>
        <v xml:space="preserve"> </v>
      </c>
      <c r="BB85" s="187" t="str">
        <f>IFERROR(IF(AW85="","",VLOOKUP(AW85,SUSS!R:S,2,FALSE)),AY85*SUSS!$M$2)</f>
        <v/>
      </c>
      <c r="BC85" s="187" t="str">
        <f t="shared" si="50"/>
        <v/>
      </c>
    </row>
    <row r="86" spans="1:55" ht="20.100000000000001" customHeight="1" thickBot="1">
      <c r="A86" s="183" t="s">
        <v>101</v>
      </c>
      <c r="B86" s="82">
        <v>2015</v>
      </c>
      <c r="C86" s="82">
        <v>12</v>
      </c>
      <c r="D86" s="82"/>
      <c r="E86" s="83" t="s">
        <v>82</v>
      </c>
      <c r="F86" s="83" t="s">
        <v>10</v>
      </c>
      <c r="G86" s="83" t="s">
        <v>83</v>
      </c>
      <c r="H86" s="84">
        <v>42521</v>
      </c>
      <c r="I86" s="86">
        <v>533.54</v>
      </c>
      <c r="J86" s="86">
        <v>396.79</v>
      </c>
      <c r="K86" s="86">
        <v>136.75</v>
      </c>
      <c r="N86" s="183" t="s">
        <v>101</v>
      </c>
      <c r="O86" s="82">
        <v>3</v>
      </c>
      <c r="P86" s="85">
        <v>11138.87</v>
      </c>
      <c r="Q86" s="83" t="s">
        <v>86</v>
      </c>
      <c r="R86" s="83" t="s">
        <v>10</v>
      </c>
      <c r="S86" s="83" t="s">
        <v>83</v>
      </c>
      <c r="T86" s="82" t="s">
        <v>114</v>
      </c>
      <c r="U86" s="82" t="s">
        <v>88</v>
      </c>
      <c r="AC86" s="187" t="str">
        <f t="shared" si="32"/>
        <v/>
      </c>
      <c r="AD86" s="187" t="str">
        <f t="shared" si="33"/>
        <v/>
      </c>
      <c r="AE86" s="187" t="str">
        <f t="shared" si="34"/>
        <v/>
      </c>
      <c r="AF86" s="187" t="str">
        <f t="shared" si="35"/>
        <v/>
      </c>
      <c r="AG86" s="187" t="str">
        <f t="shared" si="36"/>
        <v/>
      </c>
      <c r="AH86" s="187" t="str">
        <f t="shared" si="37"/>
        <v/>
      </c>
      <c r="AI86" s="187" t="str">
        <f t="shared" si="38"/>
        <v/>
      </c>
      <c r="AJ86" s="187" t="str">
        <f t="shared" si="39"/>
        <v/>
      </c>
      <c r="AK86" s="187" t="str">
        <f t="shared" si="40"/>
        <v/>
      </c>
      <c r="AN86" s="187" t="str">
        <f t="shared" si="43"/>
        <v/>
      </c>
      <c r="AO86" s="187" t="str">
        <f t="shared" si="44"/>
        <v/>
      </c>
      <c r="AP86" s="187" t="str">
        <f t="shared" si="45"/>
        <v/>
      </c>
      <c r="AT86" s="187" t="str">
        <f t="shared" si="46"/>
        <v/>
      </c>
      <c r="AU86" s="187" t="str">
        <f t="shared" si="47"/>
        <v/>
      </c>
      <c r="AV86" s="187" t="str">
        <f t="shared" si="48"/>
        <v/>
      </c>
      <c r="AW86" s="187" t="str">
        <f t="shared" si="49"/>
        <v/>
      </c>
      <c r="AX86" s="187" t="str">
        <f t="shared" si="51"/>
        <v/>
      </c>
      <c r="AY86" s="187" t="str">
        <f t="shared" si="41"/>
        <v/>
      </c>
      <c r="AZ86" s="187" t="str">
        <f t="shared" si="42"/>
        <v/>
      </c>
      <c r="BA86" s="187" t="str">
        <f t="shared" si="52"/>
        <v xml:space="preserve"> </v>
      </c>
      <c r="BB86" s="187" t="str">
        <f>IFERROR(IF(AW86="","",VLOOKUP(AW86,SUSS!R:S,2,FALSE)),AY86*SUSS!$M$2)</f>
        <v/>
      </c>
      <c r="BC86" s="187" t="str">
        <f t="shared" si="50"/>
        <v/>
      </c>
    </row>
    <row r="87" spans="1:55" ht="20.100000000000001" customHeight="1" thickBot="1">
      <c r="A87" s="183" t="s">
        <v>101</v>
      </c>
      <c r="B87" s="82">
        <v>2015</v>
      </c>
      <c r="C87" s="82">
        <v>12</v>
      </c>
      <c r="D87" s="82"/>
      <c r="E87" s="83" t="s">
        <v>82</v>
      </c>
      <c r="F87" s="83" t="s">
        <v>10</v>
      </c>
      <c r="G87" s="83" t="s">
        <v>84</v>
      </c>
      <c r="H87" s="84">
        <v>43798</v>
      </c>
      <c r="I87" s="85">
        <v>7411.85</v>
      </c>
      <c r="J87" s="85">
        <v>5512.19</v>
      </c>
      <c r="K87" s="85">
        <v>1899.66</v>
      </c>
      <c r="N87" s="183" t="s">
        <v>101</v>
      </c>
      <c r="O87" s="82">
        <v>3</v>
      </c>
      <c r="P87" s="85">
        <v>22253.71</v>
      </c>
      <c r="Q87" s="83" t="s">
        <v>11</v>
      </c>
      <c r="R87" s="83" t="s">
        <v>10</v>
      </c>
      <c r="S87" s="83" t="s">
        <v>10</v>
      </c>
      <c r="T87" s="82" t="s">
        <v>117</v>
      </c>
      <c r="U87" s="82" t="s">
        <v>88</v>
      </c>
      <c r="AC87" s="187" t="str">
        <f t="shared" si="32"/>
        <v/>
      </c>
      <c r="AD87" s="187" t="str">
        <f t="shared" si="33"/>
        <v/>
      </c>
      <c r="AE87" s="187" t="str">
        <f t="shared" si="34"/>
        <v/>
      </c>
      <c r="AF87" s="187" t="str">
        <f t="shared" si="35"/>
        <v/>
      </c>
      <c r="AG87" s="187" t="str">
        <f t="shared" si="36"/>
        <v/>
      </c>
      <c r="AH87" s="187" t="str">
        <f t="shared" si="37"/>
        <v/>
      </c>
      <c r="AI87" s="187" t="str">
        <f t="shared" si="38"/>
        <v/>
      </c>
      <c r="AJ87" s="187" t="str">
        <f t="shared" si="39"/>
        <v/>
      </c>
      <c r="AK87" s="187" t="str">
        <f t="shared" si="40"/>
        <v/>
      </c>
      <c r="AN87" s="187" t="str">
        <f t="shared" si="43"/>
        <v/>
      </c>
      <c r="AO87" s="187" t="str">
        <f t="shared" si="44"/>
        <v/>
      </c>
      <c r="AP87" s="187" t="str">
        <f t="shared" si="45"/>
        <v/>
      </c>
      <c r="AT87" s="187" t="str">
        <f t="shared" si="46"/>
        <v>M645044</v>
      </c>
      <c r="AU87" s="187">
        <f t="shared" si="47"/>
        <v>3</v>
      </c>
      <c r="AV87" s="187">
        <f t="shared" si="48"/>
        <v>22253.71</v>
      </c>
      <c r="AW87" s="187" t="str">
        <f t="shared" si="49"/>
        <v>2012/6</v>
      </c>
      <c r="AX87" s="187" t="str">
        <f t="shared" si="51"/>
        <v>2012/6 Contribuciones Seg. Social</v>
      </c>
      <c r="AY87" s="187">
        <f t="shared" si="41"/>
        <v>27900.76</v>
      </c>
      <c r="AZ87" s="187">
        <f t="shared" si="42"/>
        <v>0.79760228753625351</v>
      </c>
      <c r="BA87" s="187" t="str">
        <f t="shared" si="52"/>
        <v>M645044 3</v>
      </c>
      <c r="BB87" s="187">
        <f>IFERROR(IF(AW87="","",VLOOKUP(AW87,SUSS!R:S,2,FALSE)),AY87*SUSS!$M$2)</f>
        <v>3348.0911999999998</v>
      </c>
      <c r="BC87" s="187">
        <f t="shared" si="50"/>
        <v>2670.4452000000001</v>
      </c>
    </row>
    <row r="88" spans="1:55" ht="20.100000000000001" customHeight="1" thickBot="1">
      <c r="A88" s="183" t="s">
        <v>101</v>
      </c>
      <c r="B88" s="82">
        <v>2016</v>
      </c>
      <c r="C88" s="82">
        <v>1</v>
      </c>
      <c r="D88" s="82"/>
      <c r="E88" s="83" t="s">
        <v>82</v>
      </c>
      <c r="F88" s="83" t="s">
        <v>10</v>
      </c>
      <c r="G88" s="83" t="s">
        <v>10</v>
      </c>
      <c r="H88" s="84">
        <v>42419</v>
      </c>
      <c r="I88" s="85">
        <v>28156.880000000001</v>
      </c>
      <c r="J88" s="86">
        <v>0</v>
      </c>
      <c r="K88" s="85">
        <v>28156.880000000001</v>
      </c>
      <c r="N88" s="183" t="s">
        <v>101</v>
      </c>
      <c r="O88" s="82">
        <v>3</v>
      </c>
      <c r="P88" s="85">
        <v>3037.89</v>
      </c>
      <c r="Q88" s="83" t="s">
        <v>86</v>
      </c>
      <c r="R88" s="83" t="s">
        <v>10</v>
      </c>
      <c r="S88" s="83" t="s">
        <v>10</v>
      </c>
      <c r="T88" s="82" t="s">
        <v>117</v>
      </c>
      <c r="U88" s="82" t="s">
        <v>88</v>
      </c>
      <c r="AC88" s="187" t="str">
        <f t="shared" si="32"/>
        <v/>
      </c>
      <c r="AD88" s="187" t="str">
        <f t="shared" si="33"/>
        <v/>
      </c>
      <c r="AE88" s="187" t="str">
        <f t="shared" si="34"/>
        <v/>
      </c>
      <c r="AF88" s="187" t="str">
        <f t="shared" si="35"/>
        <v/>
      </c>
      <c r="AG88" s="187" t="str">
        <f t="shared" si="36"/>
        <v/>
      </c>
      <c r="AH88" s="187" t="str">
        <f t="shared" si="37"/>
        <v/>
      </c>
      <c r="AI88" s="187" t="str">
        <f t="shared" si="38"/>
        <v/>
      </c>
      <c r="AJ88" s="187" t="str">
        <f t="shared" si="39"/>
        <v/>
      </c>
      <c r="AK88" s="187" t="str">
        <f t="shared" si="40"/>
        <v/>
      </c>
      <c r="AN88" s="187" t="str">
        <f t="shared" si="43"/>
        <v/>
      </c>
      <c r="AO88" s="187" t="str">
        <f t="shared" si="44"/>
        <v/>
      </c>
      <c r="AP88" s="187" t="str">
        <f t="shared" si="45"/>
        <v/>
      </c>
      <c r="AT88" s="187" t="str">
        <f t="shared" si="46"/>
        <v/>
      </c>
      <c r="AU88" s="187" t="str">
        <f t="shared" si="47"/>
        <v/>
      </c>
      <c r="AV88" s="187" t="str">
        <f t="shared" si="48"/>
        <v/>
      </c>
      <c r="AW88" s="187" t="str">
        <f t="shared" si="49"/>
        <v/>
      </c>
      <c r="AX88" s="187" t="str">
        <f t="shared" si="51"/>
        <v/>
      </c>
      <c r="AY88" s="187" t="str">
        <f t="shared" si="41"/>
        <v/>
      </c>
      <c r="AZ88" s="187" t="str">
        <f t="shared" si="42"/>
        <v/>
      </c>
      <c r="BA88" s="187" t="str">
        <f t="shared" si="52"/>
        <v xml:space="preserve"> </v>
      </c>
      <c r="BB88" s="187" t="str">
        <f>IFERROR(IF(AW88="","",VLOOKUP(AW88,SUSS!R:S,2,FALSE)),AY88*SUSS!$M$2)</f>
        <v/>
      </c>
      <c r="BC88" s="187" t="str">
        <f t="shared" si="50"/>
        <v/>
      </c>
    </row>
    <row r="89" spans="1:55" ht="20.100000000000001" customHeight="1" thickBot="1">
      <c r="A89" s="183" t="s">
        <v>101</v>
      </c>
      <c r="B89" s="82">
        <v>2016</v>
      </c>
      <c r="C89" s="82">
        <v>1</v>
      </c>
      <c r="D89" s="82"/>
      <c r="E89" s="83" t="s">
        <v>82</v>
      </c>
      <c r="F89" s="83" t="s">
        <v>10</v>
      </c>
      <c r="G89" s="83" t="s">
        <v>83</v>
      </c>
      <c r="H89" s="84">
        <v>42521</v>
      </c>
      <c r="I89" s="85">
        <v>2872</v>
      </c>
      <c r="J89" s="85">
        <v>2498.4</v>
      </c>
      <c r="K89" s="86">
        <v>373.6</v>
      </c>
      <c r="N89" s="183" t="s">
        <v>101</v>
      </c>
      <c r="O89" s="82">
        <v>3</v>
      </c>
      <c r="P89" s="86">
        <v>143.63999999999999</v>
      </c>
      <c r="Q89" s="83" t="s">
        <v>11</v>
      </c>
      <c r="R89" s="83" t="s">
        <v>10</v>
      </c>
      <c r="S89" s="83" t="s">
        <v>83</v>
      </c>
      <c r="T89" s="82" t="s">
        <v>117</v>
      </c>
      <c r="U89" s="82" t="s">
        <v>88</v>
      </c>
      <c r="AC89" s="187" t="str">
        <f t="shared" si="32"/>
        <v/>
      </c>
      <c r="AD89" s="187" t="str">
        <f t="shared" si="33"/>
        <v/>
      </c>
      <c r="AE89" s="187" t="str">
        <f t="shared" si="34"/>
        <v/>
      </c>
      <c r="AF89" s="187" t="str">
        <f t="shared" si="35"/>
        <v/>
      </c>
      <c r="AG89" s="187" t="str">
        <f t="shared" si="36"/>
        <v/>
      </c>
      <c r="AH89" s="187" t="str">
        <f t="shared" si="37"/>
        <v/>
      </c>
      <c r="AI89" s="187" t="str">
        <f t="shared" si="38"/>
        <v/>
      </c>
      <c r="AJ89" s="187" t="str">
        <f t="shared" si="39"/>
        <v/>
      </c>
      <c r="AK89" s="187" t="str">
        <f t="shared" si="40"/>
        <v/>
      </c>
      <c r="AN89" s="187" t="str">
        <f t="shared" si="43"/>
        <v/>
      </c>
      <c r="AO89" s="187" t="str">
        <f t="shared" si="44"/>
        <v/>
      </c>
      <c r="AP89" s="187" t="str">
        <f t="shared" si="45"/>
        <v/>
      </c>
      <c r="AT89" s="187" t="str">
        <f t="shared" si="46"/>
        <v>M645044</v>
      </c>
      <c r="AU89" s="187">
        <f t="shared" si="47"/>
        <v>3</v>
      </c>
      <c r="AV89" s="187">
        <f t="shared" si="48"/>
        <v>143.63999999999999</v>
      </c>
      <c r="AW89" s="187" t="str">
        <f t="shared" si="49"/>
        <v>2012/6</v>
      </c>
      <c r="AX89" s="187" t="str">
        <f t="shared" si="51"/>
        <v>2012/6 Contribuciones Seg. Social</v>
      </c>
      <c r="AY89" s="187">
        <f t="shared" si="41"/>
        <v>27900.76</v>
      </c>
      <c r="AZ89" s="187">
        <f t="shared" si="42"/>
        <v>5.1482468577916871E-3</v>
      </c>
      <c r="BA89" s="187" t="str">
        <f t="shared" si="52"/>
        <v>M645044 3</v>
      </c>
      <c r="BB89" s="187">
        <f>IFERROR(IF(AW89="","",VLOOKUP(AW89,SUSS!R:S,2,FALSE)),AY89*SUSS!$M$2)</f>
        <v>3348.0911999999998</v>
      </c>
      <c r="BC89" s="187">
        <f t="shared" si="50"/>
        <v>17.236799999999999</v>
      </c>
    </row>
    <row r="90" spans="1:55" ht="20.100000000000001" customHeight="1" thickBot="1">
      <c r="A90" s="183" t="s">
        <v>101</v>
      </c>
      <c r="B90" s="82">
        <v>2016</v>
      </c>
      <c r="C90" s="82">
        <v>1</v>
      </c>
      <c r="D90" s="82"/>
      <c r="E90" s="83" t="s">
        <v>82</v>
      </c>
      <c r="F90" s="83" t="s">
        <v>10</v>
      </c>
      <c r="G90" s="83" t="s">
        <v>84</v>
      </c>
      <c r="H90" s="84">
        <v>43798</v>
      </c>
      <c r="I90" s="85">
        <v>51240.83</v>
      </c>
      <c r="J90" s="85">
        <v>44575.21</v>
      </c>
      <c r="K90" s="85">
        <v>6665.62</v>
      </c>
      <c r="N90" s="183" t="s">
        <v>101</v>
      </c>
      <c r="O90" s="82">
        <v>3</v>
      </c>
      <c r="P90" s="86">
        <v>12.54</v>
      </c>
      <c r="Q90" s="83" t="s">
        <v>107</v>
      </c>
      <c r="R90" s="83" t="s">
        <v>10</v>
      </c>
      <c r="S90" s="83" t="s">
        <v>105</v>
      </c>
      <c r="T90" s="82" t="s">
        <v>115</v>
      </c>
      <c r="U90" s="82" t="s">
        <v>88</v>
      </c>
      <c r="AC90" s="187" t="str">
        <f t="shared" si="32"/>
        <v/>
      </c>
      <c r="AD90" s="187" t="str">
        <f t="shared" si="33"/>
        <v/>
      </c>
      <c r="AE90" s="187" t="str">
        <f t="shared" si="34"/>
        <v/>
      </c>
      <c r="AF90" s="187" t="str">
        <f t="shared" si="35"/>
        <v/>
      </c>
      <c r="AG90" s="187" t="str">
        <f t="shared" si="36"/>
        <v/>
      </c>
      <c r="AH90" s="187" t="str">
        <f t="shared" si="37"/>
        <v/>
      </c>
      <c r="AI90" s="187" t="str">
        <f t="shared" si="38"/>
        <v/>
      </c>
      <c r="AJ90" s="187" t="str">
        <f t="shared" si="39"/>
        <v/>
      </c>
      <c r="AK90" s="187" t="str">
        <f t="shared" si="40"/>
        <v/>
      </c>
      <c r="AN90" s="187" t="str">
        <f t="shared" si="43"/>
        <v/>
      </c>
      <c r="AO90" s="187" t="str">
        <f t="shared" si="44"/>
        <v/>
      </c>
      <c r="AP90" s="187" t="str">
        <f t="shared" si="45"/>
        <v/>
      </c>
      <c r="AT90" s="187" t="str">
        <f t="shared" si="46"/>
        <v/>
      </c>
      <c r="AU90" s="187" t="str">
        <f t="shared" si="47"/>
        <v/>
      </c>
      <c r="AV90" s="187" t="str">
        <f t="shared" si="48"/>
        <v/>
      </c>
      <c r="AW90" s="187" t="str">
        <f t="shared" si="49"/>
        <v/>
      </c>
      <c r="AX90" s="187" t="str">
        <f t="shared" si="51"/>
        <v/>
      </c>
      <c r="AY90" s="187" t="str">
        <f t="shared" si="41"/>
        <v/>
      </c>
      <c r="AZ90" s="187" t="str">
        <f t="shared" si="42"/>
        <v/>
      </c>
      <c r="BA90" s="187" t="str">
        <f t="shared" si="52"/>
        <v xml:space="preserve"> </v>
      </c>
      <c r="BB90" s="187" t="str">
        <f>IFERROR(IF(AW90="","",VLOOKUP(AW90,SUSS!R:S,2,FALSE)),AY90*SUSS!$M$2)</f>
        <v/>
      </c>
      <c r="BC90" s="187" t="str">
        <f t="shared" si="50"/>
        <v/>
      </c>
    </row>
    <row r="91" spans="1:55" ht="20.100000000000001" customHeight="1" thickBot="1">
      <c r="A91" s="183" t="s">
        <v>101</v>
      </c>
      <c r="B91" s="82">
        <v>2016</v>
      </c>
      <c r="C91" s="82">
        <v>6</v>
      </c>
      <c r="D91" s="82"/>
      <c r="E91" s="83" t="s">
        <v>82</v>
      </c>
      <c r="F91" s="83" t="s">
        <v>10</v>
      </c>
      <c r="G91" s="83" t="s">
        <v>10</v>
      </c>
      <c r="H91" s="84">
        <v>42571</v>
      </c>
      <c r="I91" s="85">
        <v>15065.2</v>
      </c>
      <c r="J91" s="86">
        <v>0</v>
      </c>
      <c r="K91" s="85">
        <v>15065.2</v>
      </c>
      <c r="N91" s="183" t="s">
        <v>101</v>
      </c>
      <c r="O91" s="82">
        <v>3</v>
      </c>
      <c r="P91" s="86">
        <v>18.809999999999999</v>
      </c>
      <c r="Q91" s="83" t="s">
        <v>106</v>
      </c>
      <c r="R91" s="83" t="s">
        <v>10</v>
      </c>
      <c r="S91" s="83" t="s">
        <v>105</v>
      </c>
      <c r="T91" s="82" t="s">
        <v>115</v>
      </c>
      <c r="U91" s="82" t="s">
        <v>88</v>
      </c>
      <c r="AC91" s="187" t="str">
        <f t="shared" si="32"/>
        <v/>
      </c>
      <c r="AD91" s="187" t="str">
        <f t="shared" si="33"/>
        <v/>
      </c>
      <c r="AE91" s="187" t="str">
        <f t="shared" si="34"/>
        <v/>
      </c>
      <c r="AF91" s="187" t="str">
        <f t="shared" si="35"/>
        <v/>
      </c>
      <c r="AG91" s="187" t="str">
        <f t="shared" si="36"/>
        <v/>
      </c>
      <c r="AH91" s="187" t="str">
        <f t="shared" si="37"/>
        <v/>
      </c>
      <c r="AI91" s="187" t="str">
        <f t="shared" si="38"/>
        <v/>
      </c>
      <c r="AJ91" s="187" t="str">
        <f t="shared" si="39"/>
        <v/>
      </c>
      <c r="AK91" s="187" t="str">
        <f t="shared" si="40"/>
        <v/>
      </c>
      <c r="AN91" s="187" t="str">
        <f t="shared" si="43"/>
        <v/>
      </c>
      <c r="AO91" s="187" t="str">
        <f t="shared" si="44"/>
        <v/>
      </c>
      <c r="AP91" s="187" t="str">
        <f t="shared" si="45"/>
        <v/>
      </c>
      <c r="AT91" s="187" t="str">
        <f t="shared" si="46"/>
        <v/>
      </c>
      <c r="AU91" s="187" t="str">
        <f t="shared" si="47"/>
        <v/>
      </c>
      <c r="AV91" s="187" t="str">
        <f t="shared" si="48"/>
        <v/>
      </c>
      <c r="AW91" s="187" t="str">
        <f t="shared" si="49"/>
        <v/>
      </c>
      <c r="AX91" s="187" t="str">
        <f t="shared" si="51"/>
        <v/>
      </c>
      <c r="AY91" s="187" t="str">
        <f t="shared" si="41"/>
        <v/>
      </c>
      <c r="AZ91" s="187" t="str">
        <f t="shared" si="42"/>
        <v/>
      </c>
      <c r="BA91" s="187" t="str">
        <f t="shared" si="52"/>
        <v xml:space="preserve"> </v>
      </c>
      <c r="BB91" s="187" t="str">
        <f>IFERROR(IF(AW91="","",VLOOKUP(AW91,SUSS!R:S,2,FALSE)),AY91*SUSS!$M$2)</f>
        <v/>
      </c>
      <c r="BC91" s="187" t="str">
        <f t="shared" si="50"/>
        <v/>
      </c>
    </row>
    <row r="92" spans="1:55" ht="20.100000000000001" customHeight="1" thickBot="1">
      <c r="A92" s="183" t="s">
        <v>101</v>
      </c>
      <c r="B92" s="82">
        <v>2016</v>
      </c>
      <c r="C92" s="82">
        <v>6</v>
      </c>
      <c r="D92" s="82"/>
      <c r="E92" s="83" t="s">
        <v>104</v>
      </c>
      <c r="F92" s="83" t="s">
        <v>10</v>
      </c>
      <c r="G92" s="83" t="s">
        <v>105</v>
      </c>
      <c r="H92" s="84">
        <v>42563</v>
      </c>
      <c r="I92" s="86">
        <v>400</v>
      </c>
      <c r="J92" s="86">
        <v>19.989999999999998</v>
      </c>
      <c r="K92" s="86">
        <v>380.01</v>
      </c>
      <c r="N92" s="183" t="s">
        <v>101</v>
      </c>
      <c r="O92" s="82">
        <v>3</v>
      </c>
      <c r="P92" s="86">
        <v>6.27</v>
      </c>
      <c r="Q92" s="83" t="s">
        <v>104</v>
      </c>
      <c r="R92" s="83" t="s">
        <v>10</v>
      </c>
      <c r="S92" s="83" t="s">
        <v>105</v>
      </c>
      <c r="T92" s="82" t="s">
        <v>116</v>
      </c>
      <c r="U92" s="82" t="s">
        <v>88</v>
      </c>
      <c r="AC92" s="187" t="str">
        <f t="shared" si="32"/>
        <v/>
      </c>
      <c r="AD92" s="187" t="str">
        <f t="shared" si="33"/>
        <v/>
      </c>
      <c r="AE92" s="187" t="str">
        <f t="shared" si="34"/>
        <v/>
      </c>
      <c r="AF92" s="187" t="str">
        <f t="shared" si="35"/>
        <v/>
      </c>
      <c r="AG92" s="187" t="str">
        <f t="shared" si="36"/>
        <v/>
      </c>
      <c r="AH92" s="187" t="str">
        <f t="shared" si="37"/>
        <v/>
      </c>
      <c r="AI92" s="187" t="str">
        <f t="shared" si="38"/>
        <v/>
      </c>
      <c r="AJ92" s="187" t="str">
        <f t="shared" si="39"/>
        <v/>
      </c>
      <c r="AK92" s="187" t="str">
        <f t="shared" si="40"/>
        <v/>
      </c>
      <c r="AN92" s="187" t="str">
        <f t="shared" si="43"/>
        <v/>
      </c>
      <c r="AO92" s="187" t="str">
        <f t="shared" si="44"/>
        <v/>
      </c>
      <c r="AP92" s="187" t="str">
        <f t="shared" si="45"/>
        <v/>
      </c>
      <c r="AT92" s="187" t="str">
        <f t="shared" si="46"/>
        <v/>
      </c>
      <c r="AU92" s="187" t="str">
        <f t="shared" si="47"/>
        <v/>
      </c>
      <c r="AV92" s="187" t="str">
        <f t="shared" si="48"/>
        <v/>
      </c>
      <c r="AW92" s="187" t="str">
        <f t="shared" si="49"/>
        <v/>
      </c>
      <c r="AX92" s="187" t="str">
        <f t="shared" si="51"/>
        <v/>
      </c>
      <c r="AY92" s="187" t="str">
        <f t="shared" si="41"/>
        <v/>
      </c>
      <c r="AZ92" s="187" t="str">
        <f t="shared" si="42"/>
        <v/>
      </c>
      <c r="BA92" s="187" t="str">
        <f t="shared" si="52"/>
        <v xml:space="preserve"> </v>
      </c>
      <c r="BB92" s="187" t="str">
        <f>IFERROR(IF(AW92="","",VLOOKUP(AW92,SUSS!R:S,2,FALSE)),AY92*SUSS!$M$2)</f>
        <v/>
      </c>
      <c r="BC92" s="187" t="str">
        <f t="shared" si="50"/>
        <v/>
      </c>
    </row>
    <row r="93" spans="1:55" ht="20.100000000000001" customHeight="1" thickBot="1">
      <c r="A93" s="183" t="s">
        <v>101</v>
      </c>
      <c r="B93" s="82">
        <v>2016</v>
      </c>
      <c r="C93" s="82">
        <v>6</v>
      </c>
      <c r="D93" s="82"/>
      <c r="E93" s="83" t="s">
        <v>82</v>
      </c>
      <c r="F93" s="83" t="s">
        <v>10</v>
      </c>
      <c r="G93" s="83" t="s">
        <v>83</v>
      </c>
      <c r="H93" s="84">
        <v>42667</v>
      </c>
      <c r="I93" s="85">
        <v>1416.13</v>
      </c>
      <c r="J93" s="85">
        <v>1210.52</v>
      </c>
      <c r="K93" s="86">
        <v>205.61</v>
      </c>
      <c r="N93" s="183" t="s">
        <v>101</v>
      </c>
      <c r="O93" s="82">
        <v>4</v>
      </c>
      <c r="P93" s="85">
        <v>14119.33</v>
      </c>
      <c r="Q93" s="83" t="s">
        <v>102</v>
      </c>
      <c r="R93" s="83" t="s">
        <v>10</v>
      </c>
      <c r="S93" s="83" t="s">
        <v>10</v>
      </c>
      <c r="T93" s="82" t="s">
        <v>111</v>
      </c>
      <c r="U93" s="82" t="s">
        <v>88</v>
      </c>
      <c r="AC93" s="187" t="str">
        <f t="shared" si="32"/>
        <v/>
      </c>
      <c r="AD93" s="187" t="str">
        <f t="shared" si="33"/>
        <v/>
      </c>
      <c r="AE93" s="187" t="str">
        <f t="shared" si="34"/>
        <v/>
      </c>
      <c r="AF93" s="187" t="str">
        <f t="shared" si="35"/>
        <v/>
      </c>
      <c r="AG93" s="187" t="str">
        <f t="shared" si="36"/>
        <v/>
      </c>
      <c r="AH93" s="187" t="str">
        <f t="shared" si="37"/>
        <v/>
      </c>
      <c r="AI93" s="187" t="str">
        <f t="shared" si="38"/>
        <v/>
      </c>
      <c r="AJ93" s="187" t="str">
        <f t="shared" si="39"/>
        <v/>
      </c>
      <c r="AK93" s="187" t="str">
        <f t="shared" si="40"/>
        <v/>
      </c>
      <c r="AN93" s="187" t="str">
        <f t="shared" si="43"/>
        <v/>
      </c>
      <c r="AO93" s="187" t="str">
        <f t="shared" si="44"/>
        <v/>
      </c>
      <c r="AP93" s="187" t="str">
        <f t="shared" si="45"/>
        <v/>
      </c>
      <c r="AT93" s="187" t="str">
        <f t="shared" si="46"/>
        <v/>
      </c>
      <c r="AU93" s="187" t="str">
        <f t="shared" si="47"/>
        <v/>
      </c>
      <c r="AV93" s="187" t="str">
        <f t="shared" si="48"/>
        <v/>
      </c>
      <c r="AW93" s="187" t="str">
        <f t="shared" si="49"/>
        <v/>
      </c>
      <c r="AX93" s="187" t="str">
        <f t="shared" si="51"/>
        <v/>
      </c>
      <c r="AY93" s="187" t="str">
        <f t="shared" si="41"/>
        <v/>
      </c>
      <c r="AZ93" s="187" t="str">
        <f t="shared" si="42"/>
        <v/>
      </c>
      <c r="BA93" s="187" t="str">
        <f t="shared" si="52"/>
        <v xml:space="preserve"> </v>
      </c>
      <c r="BB93" s="187" t="str">
        <f>IFERROR(IF(AW93="","",VLOOKUP(AW93,SUSS!R:S,2,FALSE)),AY93*SUSS!$M$2)</f>
        <v/>
      </c>
      <c r="BC93" s="187" t="str">
        <f t="shared" si="50"/>
        <v/>
      </c>
    </row>
    <row r="94" spans="1:55" ht="20.100000000000001" customHeight="1" thickBot="1">
      <c r="A94" s="183" t="s">
        <v>101</v>
      </c>
      <c r="B94" s="82">
        <v>2016</v>
      </c>
      <c r="C94" s="82">
        <v>6</v>
      </c>
      <c r="D94" s="82"/>
      <c r="E94" s="83" t="s">
        <v>82</v>
      </c>
      <c r="F94" s="83" t="s">
        <v>10</v>
      </c>
      <c r="G94" s="83" t="s">
        <v>84</v>
      </c>
      <c r="H94" s="84">
        <v>43798</v>
      </c>
      <c r="I94" s="85">
        <v>24523.63</v>
      </c>
      <c r="J94" s="85">
        <v>20962.939999999999</v>
      </c>
      <c r="K94" s="85">
        <v>3560.69</v>
      </c>
      <c r="N94" s="183" t="s">
        <v>101</v>
      </c>
      <c r="O94" s="82">
        <v>4</v>
      </c>
      <c r="P94" s="85">
        <v>44282.22</v>
      </c>
      <c r="Q94" s="83" t="s">
        <v>82</v>
      </c>
      <c r="R94" s="83" t="s">
        <v>10</v>
      </c>
      <c r="S94" s="83" t="s">
        <v>84</v>
      </c>
      <c r="T94" s="82" t="s">
        <v>112</v>
      </c>
      <c r="U94" s="82" t="s">
        <v>88</v>
      </c>
      <c r="AC94" s="187" t="str">
        <f t="shared" ref="AC94:AC157" si="53">IF($E94=$AD$1,IF($G94=$AE$1,A94,""),"")</f>
        <v/>
      </c>
      <c r="AD94" s="187" t="str">
        <f t="shared" ref="AD94:AD157" si="54">IF($E94=$AD$1,IF($G94=$AE$1,E94,""),"")</f>
        <v/>
      </c>
      <c r="AE94" s="187" t="str">
        <f t="shared" ref="AE94:AE157" si="55">IF($E94=$AD$1,IF($G94=$AE$1,F94,""),"")</f>
        <v/>
      </c>
      <c r="AF94" s="187" t="str">
        <f t="shared" ref="AF94:AF157" si="56">IF($E94=$AD$1,IF($G94=$AE$1,G94,""),"")</f>
        <v/>
      </c>
      <c r="AG94" s="187" t="str">
        <f t="shared" ref="AG94:AG157" si="57">IF($E94=$AD$1,IF($G94=$AE$1,I94,""),"")</f>
        <v/>
      </c>
      <c r="AH94" s="187" t="str">
        <f t="shared" ref="AH94:AH157" si="58">IF($E94=$AD$1,IF($G94=$AE$1,J94,""),"")</f>
        <v/>
      </c>
      <c r="AI94" s="187" t="str">
        <f t="shared" ref="AI94:AI157" si="59">IF($E94=$AD$1,IF($G94=$AE$1,K94,""),"")</f>
        <v/>
      </c>
      <c r="AJ94" s="187" t="str">
        <f t="shared" ref="AJ94:AJ157" si="60">IF($E94=$AD$1,IF($G94=$AE$1,B94,""),"")</f>
        <v/>
      </c>
      <c r="AK94" s="187" t="str">
        <f t="shared" ref="AK94:AK157" si="61">IF($E94=$AD$1,IF($G94=$AE$1,C94,""),"")</f>
        <v/>
      </c>
      <c r="AN94" s="187" t="str">
        <f t="shared" ref="AN94:AN157" si="62">LEFT(AO94,7)</f>
        <v/>
      </c>
      <c r="AO94" s="187" t="str">
        <f t="shared" ref="AO94:AO157" si="63">IF(AF94=$AE$1,AJ94&amp;"/"&amp;AK94&amp;" "&amp;AD94,"")</f>
        <v/>
      </c>
      <c r="AP94" s="187" t="str">
        <f t="shared" ref="AP94:AP157" si="64">IF(AO94&lt;&gt;"",AI94,"")</f>
        <v/>
      </c>
      <c r="AT94" s="187" t="str">
        <f t="shared" ref="AT94:AT157" si="65">IF($Q94=$AD$1,N94,"")</f>
        <v/>
      </c>
      <c r="AU94" s="187" t="str">
        <f t="shared" ref="AU94:AU157" si="66">IF($Q94=$AD$1,O94,"")</f>
        <v/>
      </c>
      <c r="AV94" s="187" t="str">
        <f t="shared" ref="AV94:AV157" si="67">IF($Q94=$AD$1,P94,"")</f>
        <v/>
      </c>
      <c r="AW94" s="187" t="str">
        <f t="shared" ref="AW94:AW157" si="68">IF($Q94=$AD$1,T94,"")</f>
        <v/>
      </c>
      <c r="AX94" s="187" t="str">
        <f t="shared" ref="AX94:AX157" si="69">IF(AW94&lt;&gt;"",AW94&amp;" "&amp;$AD$1,"")</f>
        <v/>
      </c>
      <c r="AY94" s="187" t="str">
        <f t="shared" si="41"/>
        <v/>
      </c>
      <c r="AZ94" s="187" t="str">
        <f t="shared" ref="AZ94:AZ157" si="70">IF(AY94="","",AV94/AY94)</f>
        <v/>
      </c>
      <c r="BA94" s="187" t="str">
        <f t="shared" si="52"/>
        <v xml:space="preserve"> </v>
      </c>
      <c r="BB94" s="187" t="str">
        <f>IFERROR(IF(AW94="","",VLOOKUP(AW94,SUSS!R:S,2,FALSE)),AY94*SUSS!$M$2)</f>
        <v/>
      </c>
      <c r="BC94" s="187" t="str">
        <f t="shared" si="50"/>
        <v/>
      </c>
    </row>
    <row r="95" spans="1:55" ht="20.100000000000001" customHeight="1" thickBot="1">
      <c r="A95" s="183" t="s">
        <v>101</v>
      </c>
      <c r="B95" s="82">
        <v>2016</v>
      </c>
      <c r="C95" s="82">
        <v>7</v>
      </c>
      <c r="D95" s="82"/>
      <c r="E95" s="83" t="s">
        <v>82</v>
      </c>
      <c r="F95" s="83" t="s">
        <v>10</v>
      </c>
      <c r="G95" s="83" t="s">
        <v>10</v>
      </c>
      <c r="H95" s="84">
        <v>42604</v>
      </c>
      <c r="I95" s="85">
        <v>53366.16</v>
      </c>
      <c r="J95" s="86">
        <v>0</v>
      </c>
      <c r="K95" s="85">
        <v>53366.16</v>
      </c>
      <c r="N95" s="183" t="s">
        <v>101</v>
      </c>
      <c r="O95" s="82">
        <v>4</v>
      </c>
      <c r="P95" s="86">
        <v>669.19</v>
      </c>
      <c r="Q95" s="83" t="s">
        <v>103</v>
      </c>
      <c r="R95" s="83" t="s">
        <v>10</v>
      </c>
      <c r="S95" s="83" t="s">
        <v>10</v>
      </c>
      <c r="T95" s="82" t="s">
        <v>114</v>
      </c>
      <c r="U95" s="82" t="s">
        <v>88</v>
      </c>
      <c r="AC95" s="187" t="str">
        <f t="shared" si="53"/>
        <v/>
      </c>
      <c r="AD95" s="187" t="str">
        <f t="shared" si="54"/>
        <v/>
      </c>
      <c r="AE95" s="187" t="str">
        <f t="shared" si="55"/>
        <v/>
      </c>
      <c r="AF95" s="187" t="str">
        <f t="shared" si="56"/>
        <v/>
      </c>
      <c r="AG95" s="187" t="str">
        <f t="shared" si="57"/>
        <v/>
      </c>
      <c r="AH95" s="187" t="str">
        <f t="shared" si="58"/>
        <v/>
      </c>
      <c r="AI95" s="187" t="str">
        <f t="shared" si="59"/>
        <v/>
      </c>
      <c r="AJ95" s="187" t="str">
        <f t="shared" si="60"/>
        <v/>
      </c>
      <c r="AK95" s="187" t="str">
        <f t="shared" si="61"/>
        <v/>
      </c>
      <c r="AN95" s="187" t="str">
        <f t="shared" si="62"/>
        <v/>
      </c>
      <c r="AO95" s="187" t="str">
        <f t="shared" si="63"/>
        <v/>
      </c>
      <c r="AP95" s="187" t="str">
        <f t="shared" si="64"/>
        <v/>
      </c>
      <c r="AT95" s="187" t="str">
        <f t="shared" si="65"/>
        <v/>
      </c>
      <c r="AU95" s="187" t="str">
        <f t="shared" si="66"/>
        <v/>
      </c>
      <c r="AV95" s="187" t="str">
        <f t="shared" si="67"/>
        <v/>
      </c>
      <c r="AW95" s="187" t="str">
        <f t="shared" si="68"/>
        <v/>
      </c>
      <c r="AX95" s="187" t="str">
        <f t="shared" si="69"/>
        <v/>
      </c>
      <c r="AY95" s="187" t="str">
        <f t="shared" si="41"/>
        <v/>
      </c>
      <c r="AZ95" s="187" t="str">
        <f t="shared" si="70"/>
        <v/>
      </c>
      <c r="BA95" s="187" t="str">
        <f t="shared" si="52"/>
        <v xml:space="preserve"> </v>
      </c>
      <c r="BB95" s="187" t="str">
        <f>IFERROR(IF(AW95="","",VLOOKUP(AW95,SUSS!R:S,2,FALSE)),AY95*SUSS!$M$2)</f>
        <v/>
      </c>
      <c r="BC95" s="187" t="str">
        <f t="shared" si="50"/>
        <v/>
      </c>
    </row>
    <row r="96" spans="1:55" ht="20.100000000000001" customHeight="1" thickBot="1">
      <c r="A96" s="183" t="s">
        <v>101</v>
      </c>
      <c r="B96" s="82">
        <v>2016</v>
      </c>
      <c r="C96" s="82">
        <v>7</v>
      </c>
      <c r="D96" s="82"/>
      <c r="E96" s="83" t="s">
        <v>82</v>
      </c>
      <c r="F96" s="83" t="s">
        <v>10</v>
      </c>
      <c r="G96" s="83" t="s">
        <v>83</v>
      </c>
      <c r="H96" s="84">
        <v>42695</v>
      </c>
      <c r="I96" s="85">
        <v>4802.95</v>
      </c>
      <c r="J96" s="85">
        <v>4089</v>
      </c>
      <c r="K96" s="86">
        <v>713.95</v>
      </c>
      <c r="N96" s="183" t="s">
        <v>101</v>
      </c>
      <c r="O96" s="82">
        <v>4</v>
      </c>
      <c r="P96" s="85">
        <v>16256.18</v>
      </c>
      <c r="Q96" s="83" t="s">
        <v>86</v>
      </c>
      <c r="R96" s="83" t="s">
        <v>10</v>
      </c>
      <c r="S96" s="83" t="s">
        <v>10</v>
      </c>
      <c r="T96" s="82" t="s">
        <v>117</v>
      </c>
      <c r="U96" s="82" t="s">
        <v>88</v>
      </c>
      <c r="AC96" s="187" t="str">
        <f t="shared" si="53"/>
        <v/>
      </c>
      <c r="AD96" s="187" t="str">
        <f t="shared" si="54"/>
        <v/>
      </c>
      <c r="AE96" s="187" t="str">
        <f t="shared" si="55"/>
        <v/>
      </c>
      <c r="AF96" s="187" t="str">
        <f t="shared" si="56"/>
        <v/>
      </c>
      <c r="AG96" s="187" t="str">
        <f t="shared" si="57"/>
        <v/>
      </c>
      <c r="AH96" s="187" t="str">
        <f t="shared" si="58"/>
        <v/>
      </c>
      <c r="AI96" s="187" t="str">
        <f t="shared" si="59"/>
        <v/>
      </c>
      <c r="AJ96" s="187" t="str">
        <f t="shared" si="60"/>
        <v/>
      </c>
      <c r="AK96" s="187" t="str">
        <f t="shared" si="61"/>
        <v/>
      </c>
      <c r="AN96" s="187" t="str">
        <f t="shared" si="62"/>
        <v/>
      </c>
      <c r="AO96" s="187" t="str">
        <f t="shared" si="63"/>
        <v/>
      </c>
      <c r="AP96" s="187" t="str">
        <f t="shared" si="64"/>
        <v/>
      </c>
      <c r="AT96" s="187" t="str">
        <f t="shared" si="65"/>
        <v/>
      </c>
      <c r="AU96" s="187" t="str">
        <f t="shared" si="66"/>
        <v/>
      </c>
      <c r="AV96" s="187" t="str">
        <f t="shared" si="67"/>
        <v/>
      </c>
      <c r="AW96" s="187" t="str">
        <f t="shared" si="68"/>
        <v/>
      </c>
      <c r="AX96" s="187" t="str">
        <f t="shared" si="69"/>
        <v/>
      </c>
      <c r="AY96" s="187" t="str">
        <f t="shared" si="41"/>
        <v/>
      </c>
      <c r="AZ96" s="187" t="str">
        <f t="shared" si="70"/>
        <v/>
      </c>
      <c r="BA96" s="187" t="str">
        <f t="shared" si="52"/>
        <v xml:space="preserve"> </v>
      </c>
      <c r="BB96" s="187" t="str">
        <f>IFERROR(IF(AW96="","",VLOOKUP(AW96,SUSS!R:S,2,FALSE)),AY96*SUSS!$M$2)</f>
        <v/>
      </c>
      <c r="BC96" s="187" t="str">
        <f t="shared" si="50"/>
        <v/>
      </c>
    </row>
    <row r="97" spans="1:55" ht="20.100000000000001" customHeight="1" thickBot="1">
      <c r="A97" s="183" t="s">
        <v>101</v>
      </c>
      <c r="B97" s="82">
        <v>2016</v>
      </c>
      <c r="C97" s="82">
        <v>7</v>
      </c>
      <c r="D97" s="82"/>
      <c r="E97" s="83" t="s">
        <v>82</v>
      </c>
      <c r="F97" s="83" t="s">
        <v>10</v>
      </c>
      <c r="G97" s="83" t="s">
        <v>84</v>
      </c>
      <c r="H97" s="84">
        <v>43798</v>
      </c>
      <c r="I97" s="85">
        <v>84950.03</v>
      </c>
      <c r="J97" s="85">
        <v>72322.44</v>
      </c>
      <c r="K97" s="85">
        <v>12627.59</v>
      </c>
      <c r="N97" s="183" t="s">
        <v>101</v>
      </c>
      <c r="O97" s="82">
        <v>4</v>
      </c>
      <c r="P97" s="85">
        <v>20781.93</v>
      </c>
      <c r="Q97" s="83" t="s">
        <v>11</v>
      </c>
      <c r="R97" s="83" t="s">
        <v>10</v>
      </c>
      <c r="S97" s="83" t="s">
        <v>83</v>
      </c>
      <c r="T97" s="82" t="s">
        <v>117</v>
      </c>
      <c r="U97" s="82" t="s">
        <v>88</v>
      </c>
      <c r="AC97" s="187" t="str">
        <f t="shared" si="53"/>
        <v/>
      </c>
      <c r="AD97" s="187" t="str">
        <f t="shared" si="54"/>
        <v/>
      </c>
      <c r="AE97" s="187" t="str">
        <f t="shared" si="55"/>
        <v/>
      </c>
      <c r="AF97" s="187" t="str">
        <f t="shared" si="56"/>
        <v/>
      </c>
      <c r="AG97" s="187" t="str">
        <f t="shared" si="57"/>
        <v/>
      </c>
      <c r="AH97" s="187" t="str">
        <f t="shared" si="58"/>
        <v/>
      </c>
      <c r="AI97" s="187" t="str">
        <f t="shared" si="59"/>
        <v/>
      </c>
      <c r="AJ97" s="187" t="str">
        <f t="shared" si="60"/>
        <v/>
      </c>
      <c r="AK97" s="187" t="str">
        <f t="shared" si="61"/>
        <v/>
      </c>
      <c r="AN97" s="187" t="str">
        <f t="shared" si="62"/>
        <v/>
      </c>
      <c r="AO97" s="187" t="str">
        <f t="shared" si="63"/>
        <v/>
      </c>
      <c r="AP97" s="187" t="str">
        <f t="shared" si="64"/>
        <v/>
      </c>
      <c r="AT97" s="187" t="str">
        <f t="shared" si="65"/>
        <v>M645044</v>
      </c>
      <c r="AU97" s="187">
        <f t="shared" si="66"/>
        <v>4</v>
      </c>
      <c r="AV97" s="187">
        <f t="shared" si="67"/>
        <v>20781.93</v>
      </c>
      <c r="AW97" s="187" t="str">
        <f t="shared" si="68"/>
        <v>2012/6</v>
      </c>
      <c r="AX97" s="187" t="str">
        <f t="shared" si="69"/>
        <v>2012/6 Contribuciones Seg. Social</v>
      </c>
      <c r="AY97" s="187">
        <f t="shared" si="41"/>
        <v>27900.76</v>
      </c>
      <c r="AZ97" s="187">
        <f t="shared" si="70"/>
        <v>0.74485175314220842</v>
      </c>
      <c r="BA97" s="187" t="str">
        <f t="shared" si="52"/>
        <v>M645044 4</v>
      </c>
      <c r="BB97" s="187">
        <f>IFERROR(IF(AW97="","",VLOOKUP(AW97,SUSS!R:S,2,FALSE)),AY97*SUSS!$M$2)</f>
        <v>3348.0911999999998</v>
      </c>
      <c r="BC97" s="187">
        <f t="shared" si="50"/>
        <v>2493.8316000000004</v>
      </c>
    </row>
    <row r="98" spans="1:55" ht="20.100000000000001" customHeight="1" thickBot="1">
      <c r="A98" s="183" t="s">
        <v>101</v>
      </c>
      <c r="B98" s="82">
        <v>2016</v>
      </c>
      <c r="C98" s="82">
        <v>10</v>
      </c>
      <c r="D98" s="82"/>
      <c r="E98" s="83" t="s">
        <v>82</v>
      </c>
      <c r="F98" s="83" t="s">
        <v>10</v>
      </c>
      <c r="G98" s="83" t="s">
        <v>10</v>
      </c>
      <c r="H98" s="84">
        <v>42696</v>
      </c>
      <c r="I98" s="85">
        <v>39754.1</v>
      </c>
      <c r="J98" s="86">
        <v>0</v>
      </c>
      <c r="K98" s="85">
        <v>39754.1</v>
      </c>
      <c r="N98" s="183" t="s">
        <v>101</v>
      </c>
      <c r="O98" s="82">
        <v>4</v>
      </c>
      <c r="P98" s="85">
        <v>1615.42</v>
      </c>
      <c r="Q98" s="83" t="s">
        <v>11</v>
      </c>
      <c r="R98" s="83" t="s">
        <v>10</v>
      </c>
      <c r="S98" s="83" t="s">
        <v>10</v>
      </c>
      <c r="T98" s="82" t="s">
        <v>118</v>
      </c>
      <c r="U98" s="82" t="s">
        <v>88</v>
      </c>
      <c r="AC98" s="187" t="str">
        <f t="shared" si="53"/>
        <v/>
      </c>
      <c r="AD98" s="187" t="str">
        <f t="shared" si="54"/>
        <v/>
      </c>
      <c r="AE98" s="187" t="str">
        <f t="shared" si="55"/>
        <v/>
      </c>
      <c r="AF98" s="187" t="str">
        <f t="shared" si="56"/>
        <v/>
      </c>
      <c r="AG98" s="187" t="str">
        <f t="shared" si="57"/>
        <v/>
      </c>
      <c r="AH98" s="187" t="str">
        <f t="shared" si="58"/>
        <v/>
      </c>
      <c r="AI98" s="187" t="str">
        <f t="shared" si="59"/>
        <v/>
      </c>
      <c r="AJ98" s="187" t="str">
        <f t="shared" si="60"/>
        <v/>
      </c>
      <c r="AK98" s="187" t="str">
        <f t="shared" si="61"/>
        <v/>
      </c>
      <c r="AN98" s="187" t="str">
        <f t="shared" si="62"/>
        <v/>
      </c>
      <c r="AO98" s="187" t="str">
        <f t="shared" si="63"/>
        <v/>
      </c>
      <c r="AP98" s="187" t="str">
        <f t="shared" si="64"/>
        <v/>
      </c>
      <c r="AT98" s="187" t="str">
        <f t="shared" si="65"/>
        <v>M645044</v>
      </c>
      <c r="AU98" s="187">
        <f t="shared" si="66"/>
        <v>4</v>
      </c>
      <c r="AV98" s="187">
        <f t="shared" si="67"/>
        <v>1615.42</v>
      </c>
      <c r="AW98" s="187" t="str">
        <f t="shared" si="68"/>
        <v>2012/7</v>
      </c>
      <c r="AX98" s="187" t="str">
        <f t="shared" si="69"/>
        <v>2012/7 Contribuciones Seg. Social</v>
      </c>
      <c r="AY98" s="187">
        <f t="shared" si="41"/>
        <v>18983.18</v>
      </c>
      <c r="AZ98" s="187">
        <f t="shared" si="70"/>
        <v>8.5097438890638977E-2</v>
      </c>
      <c r="BA98" s="187" t="str">
        <f t="shared" si="52"/>
        <v>M645044 4</v>
      </c>
      <c r="BB98" s="187">
        <f>IFERROR(IF(AW98="","",VLOOKUP(AW98,SUSS!R:S,2,FALSE)),AY98*SUSS!$M$2)</f>
        <v>2277.9816000000001</v>
      </c>
      <c r="BC98" s="187">
        <f t="shared" si="50"/>
        <v>193.85040000000001</v>
      </c>
    </row>
    <row r="99" spans="1:55" ht="20.100000000000001" customHeight="1" thickBot="1">
      <c r="A99" s="183" t="s">
        <v>101</v>
      </c>
      <c r="B99" s="82">
        <v>2016</v>
      </c>
      <c r="C99" s="82">
        <v>10</v>
      </c>
      <c r="D99" s="82"/>
      <c r="E99" s="83" t="s">
        <v>82</v>
      </c>
      <c r="F99" s="83" t="s">
        <v>10</v>
      </c>
      <c r="G99" s="83" t="s">
        <v>83</v>
      </c>
      <c r="H99" s="84">
        <v>42795</v>
      </c>
      <c r="I99" s="85">
        <v>3856.15</v>
      </c>
      <c r="J99" s="85">
        <v>3236.39</v>
      </c>
      <c r="K99" s="86">
        <v>619.76</v>
      </c>
      <c r="N99" s="183" t="s">
        <v>101</v>
      </c>
      <c r="O99" s="82">
        <v>4</v>
      </c>
      <c r="P99" s="86">
        <v>12.54</v>
      </c>
      <c r="Q99" s="83" t="s">
        <v>107</v>
      </c>
      <c r="R99" s="83" t="s">
        <v>10</v>
      </c>
      <c r="S99" s="83" t="s">
        <v>105</v>
      </c>
      <c r="T99" s="82" t="s">
        <v>115</v>
      </c>
      <c r="U99" s="82" t="s">
        <v>88</v>
      </c>
      <c r="AC99" s="187" t="str">
        <f t="shared" si="53"/>
        <v/>
      </c>
      <c r="AD99" s="187" t="str">
        <f t="shared" si="54"/>
        <v/>
      </c>
      <c r="AE99" s="187" t="str">
        <f t="shared" si="55"/>
        <v/>
      </c>
      <c r="AF99" s="187" t="str">
        <f t="shared" si="56"/>
        <v/>
      </c>
      <c r="AG99" s="187" t="str">
        <f t="shared" si="57"/>
        <v/>
      </c>
      <c r="AH99" s="187" t="str">
        <f t="shared" si="58"/>
        <v/>
      </c>
      <c r="AI99" s="187" t="str">
        <f t="shared" si="59"/>
        <v/>
      </c>
      <c r="AJ99" s="187" t="str">
        <f t="shared" si="60"/>
        <v/>
      </c>
      <c r="AK99" s="187" t="str">
        <f t="shared" si="61"/>
        <v/>
      </c>
      <c r="AN99" s="187" t="str">
        <f t="shared" si="62"/>
        <v/>
      </c>
      <c r="AO99" s="187" t="str">
        <f t="shared" si="63"/>
        <v/>
      </c>
      <c r="AP99" s="187" t="str">
        <f t="shared" si="64"/>
        <v/>
      </c>
      <c r="AT99" s="187" t="str">
        <f t="shared" si="65"/>
        <v/>
      </c>
      <c r="AU99" s="187" t="str">
        <f t="shared" si="66"/>
        <v/>
      </c>
      <c r="AV99" s="187" t="str">
        <f t="shared" si="67"/>
        <v/>
      </c>
      <c r="AW99" s="187" t="str">
        <f t="shared" si="68"/>
        <v/>
      </c>
      <c r="AX99" s="187" t="str">
        <f t="shared" si="69"/>
        <v/>
      </c>
      <c r="AY99" s="187" t="str">
        <f t="shared" si="41"/>
        <v/>
      </c>
      <c r="AZ99" s="187" t="str">
        <f t="shared" si="70"/>
        <v/>
      </c>
      <c r="BA99" s="187" t="str">
        <f t="shared" si="52"/>
        <v xml:space="preserve"> </v>
      </c>
      <c r="BB99" s="187" t="str">
        <f>IFERROR(IF(AW99="","",VLOOKUP(AW99,SUSS!R:S,2,FALSE)),AY99*SUSS!$M$2)</f>
        <v/>
      </c>
      <c r="BC99" s="187" t="str">
        <f t="shared" si="50"/>
        <v/>
      </c>
    </row>
    <row r="100" spans="1:55" ht="20.100000000000001" customHeight="1" thickBot="1">
      <c r="A100" s="183" t="s">
        <v>101</v>
      </c>
      <c r="B100" s="82">
        <v>2016</v>
      </c>
      <c r="C100" s="82">
        <v>10</v>
      </c>
      <c r="D100" s="82"/>
      <c r="E100" s="83" t="s">
        <v>82</v>
      </c>
      <c r="F100" s="83" t="s">
        <v>10</v>
      </c>
      <c r="G100" s="83" t="s">
        <v>84</v>
      </c>
      <c r="H100" s="84">
        <v>43798</v>
      </c>
      <c r="I100" s="85">
        <v>57981.35</v>
      </c>
      <c r="J100" s="85">
        <v>48662.59</v>
      </c>
      <c r="K100" s="85">
        <v>9318.76</v>
      </c>
      <c r="N100" s="183" t="s">
        <v>101</v>
      </c>
      <c r="O100" s="82">
        <v>4</v>
      </c>
      <c r="P100" s="86">
        <v>18.809999999999999</v>
      </c>
      <c r="Q100" s="83" t="s">
        <v>106</v>
      </c>
      <c r="R100" s="83" t="s">
        <v>10</v>
      </c>
      <c r="S100" s="83" t="s">
        <v>105</v>
      </c>
      <c r="T100" s="82" t="s">
        <v>115</v>
      </c>
      <c r="U100" s="82" t="s">
        <v>88</v>
      </c>
      <c r="AC100" s="187" t="str">
        <f t="shared" si="53"/>
        <v/>
      </c>
      <c r="AD100" s="187" t="str">
        <f t="shared" si="54"/>
        <v/>
      </c>
      <c r="AE100" s="187" t="str">
        <f t="shared" si="55"/>
        <v/>
      </c>
      <c r="AF100" s="187" t="str">
        <f t="shared" si="56"/>
        <v/>
      </c>
      <c r="AG100" s="187" t="str">
        <f t="shared" si="57"/>
        <v/>
      </c>
      <c r="AH100" s="187" t="str">
        <f t="shared" si="58"/>
        <v/>
      </c>
      <c r="AI100" s="187" t="str">
        <f t="shared" si="59"/>
        <v/>
      </c>
      <c r="AJ100" s="187" t="str">
        <f t="shared" si="60"/>
        <v/>
      </c>
      <c r="AK100" s="187" t="str">
        <f t="shared" si="61"/>
        <v/>
      </c>
      <c r="AN100" s="187" t="str">
        <f t="shared" si="62"/>
        <v/>
      </c>
      <c r="AO100" s="187" t="str">
        <f t="shared" si="63"/>
        <v/>
      </c>
      <c r="AP100" s="187" t="str">
        <f t="shared" si="64"/>
        <v/>
      </c>
      <c r="AT100" s="187" t="str">
        <f t="shared" si="65"/>
        <v/>
      </c>
      <c r="AU100" s="187" t="str">
        <f t="shared" si="66"/>
        <v/>
      </c>
      <c r="AV100" s="187" t="str">
        <f t="shared" si="67"/>
        <v/>
      </c>
      <c r="AW100" s="187" t="str">
        <f t="shared" si="68"/>
        <v/>
      </c>
      <c r="AX100" s="187" t="str">
        <f t="shared" si="69"/>
        <v/>
      </c>
      <c r="AY100" s="187" t="str">
        <f t="shared" si="41"/>
        <v/>
      </c>
      <c r="AZ100" s="187" t="str">
        <f t="shared" si="70"/>
        <v/>
      </c>
      <c r="BA100" s="187" t="str">
        <f t="shared" si="52"/>
        <v xml:space="preserve"> </v>
      </c>
      <c r="BB100" s="187" t="str">
        <f>IFERROR(IF(AW100="","",VLOOKUP(AW100,SUSS!R:S,2,FALSE)),AY100*SUSS!$M$2)</f>
        <v/>
      </c>
      <c r="BC100" s="187" t="str">
        <f t="shared" si="50"/>
        <v/>
      </c>
    </row>
    <row r="101" spans="1:55" ht="20.100000000000001" customHeight="1" thickBot="1">
      <c r="A101" s="183" t="s">
        <v>101</v>
      </c>
      <c r="B101" s="82">
        <v>2016</v>
      </c>
      <c r="C101" s="82">
        <v>11</v>
      </c>
      <c r="D101" s="82"/>
      <c r="E101" s="83" t="s">
        <v>82</v>
      </c>
      <c r="F101" s="83" t="s">
        <v>10</v>
      </c>
      <c r="G101" s="83" t="s">
        <v>10</v>
      </c>
      <c r="H101" s="84">
        <v>42725</v>
      </c>
      <c r="I101" s="85">
        <v>39995.199999999997</v>
      </c>
      <c r="J101" s="86">
        <v>0</v>
      </c>
      <c r="K101" s="85">
        <v>39995.199999999997</v>
      </c>
      <c r="N101" s="183" t="s">
        <v>101</v>
      </c>
      <c r="O101" s="82">
        <v>4</v>
      </c>
      <c r="P101" s="86">
        <v>6.27</v>
      </c>
      <c r="Q101" s="83" t="s">
        <v>104</v>
      </c>
      <c r="R101" s="83" t="s">
        <v>10</v>
      </c>
      <c r="S101" s="83" t="s">
        <v>105</v>
      </c>
      <c r="T101" s="82" t="s">
        <v>116</v>
      </c>
      <c r="U101" s="82" t="s">
        <v>88</v>
      </c>
      <c r="AC101" s="187" t="str">
        <f t="shared" si="53"/>
        <v/>
      </c>
      <c r="AD101" s="187" t="str">
        <f t="shared" si="54"/>
        <v/>
      </c>
      <c r="AE101" s="187" t="str">
        <f t="shared" si="55"/>
        <v/>
      </c>
      <c r="AF101" s="187" t="str">
        <f t="shared" si="56"/>
        <v/>
      </c>
      <c r="AG101" s="187" t="str">
        <f t="shared" si="57"/>
        <v/>
      </c>
      <c r="AH101" s="187" t="str">
        <f t="shared" si="58"/>
        <v/>
      </c>
      <c r="AI101" s="187" t="str">
        <f t="shared" si="59"/>
        <v/>
      </c>
      <c r="AJ101" s="187" t="str">
        <f t="shared" si="60"/>
        <v/>
      </c>
      <c r="AK101" s="187" t="str">
        <f t="shared" si="61"/>
        <v/>
      </c>
      <c r="AN101" s="187" t="str">
        <f t="shared" si="62"/>
        <v/>
      </c>
      <c r="AO101" s="187" t="str">
        <f t="shared" si="63"/>
        <v/>
      </c>
      <c r="AP101" s="187" t="str">
        <f t="shared" si="64"/>
        <v/>
      </c>
      <c r="AT101" s="187" t="str">
        <f t="shared" si="65"/>
        <v/>
      </c>
      <c r="AU101" s="187" t="str">
        <f t="shared" si="66"/>
        <v/>
      </c>
      <c r="AV101" s="187" t="str">
        <f t="shared" si="67"/>
        <v/>
      </c>
      <c r="AW101" s="187" t="str">
        <f t="shared" si="68"/>
        <v/>
      </c>
      <c r="AX101" s="187" t="str">
        <f t="shared" si="69"/>
        <v/>
      </c>
      <c r="AY101" s="187" t="str">
        <f t="shared" si="41"/>
        <v/>
      </c>
      <c r="AZ101" s="187" t="str">
        <f t="shared" si="70"/>
        <v/>
      </c>
      <c r="BA101" s="187" t="str">
        <f t="shared" si="52"/>
        <v xml:space="preserve"> </v>
      </c>
      <c r="BB101" s="187" t="str">
        <f>IFERROR(IF(AW101="","",VLOOKUP(AW101,SUSS!R:S,2,FALSE)),AY101*SUSS!$M$2)</f>
        <v/>
      </c>
      <c r="BC101" s="187" t="str">
        <f t="shared" si="50"/>
        <v/>
      </c>
    </row>
    <row r="102" spans="1:55" ht="20.100000000000001" customHeight="1" thickBot="1">
      <c r="A102" s="183" t="s">
        <v>101</v>
      </c>
      <c r="B102" s="82">
        <v>2016</v>
      </c>
      <c r="C102" s="82">
        <v>11</v>
      </c>
      <c r="D102" s="82"/>
      <c r="E102" s="83" t="s">
        <v>82</v>
      </c>
      <c r="F102" s="83" t="s">
        <v>10</v>
      </c>
      <c r="G102" s="83" t="s">
        <v>83</v>
      </c>
      <c r="H102" s="84">
        <v>42886</v>
      </c>
      <c r="I102" s="85">
        <v>6399.23</v>
      </c>
      <c r="J102" s="85">
        <v>5332.57</v>
      </c>
      <c r="K102" s="85">
        <v>1066.6600000000001</v>
      </c>
      <c r="N102" s="183" t="s">
        <v>101</v>
      </c>
      <c r="O102" s="82">
        <v>5</v>
      </c>
      <c r="P102" s="85">
        <v>14119.33</v>
      </c>
      <c r="Q102" s="83" t="s">
        <v>102</v>
      </c>
      <c r="R102" s="83" t="s">
        <v>10</v>
      </c>
      <c r="S102" s="83" t="s">
        <v>10</v>
      </c>
      <c r="T102" s="82" t="s">
        <v>111</v>
      </c>
      <c r="U102" s="82" t="s">
        <v>88</v>
      </c>
      <c r="AC102" s="187" t="str">
        <f t="shared" si="53"/>
        <v/>
      </c>
      <c r="AD102" s="187" t="str">
        <f t="shared" si="54"/>
        <v/>
      </c>
      <c r="AE102" s="187" t="str">
        <f t="shared" si="55"/>
        <v/>
      </c>
      <c r="AF102" s="187" t="str">
        <f t="shared" si="56"/>
        <v/>
      </c>
      <c r="AG102" s="187" t="str">
        <f t="shared" si="57"/>
        <v/>
      </c>
      <c r="AH102" s="187" t="str">
        <f t="shared" si="58"/>
        <v/>
      </c>
      <c r="AI102" s="187" t="str">
        <f t="shared" si="59"/>
        <v/>
      </c>
      <c r="AJ102" s="187" t="str">
        <f t="shared" si="60"/>
        <v/>
      </c>
      <c r="AK102" s="187" t="str">
        <f t="shared" si="61"/>
        <v/>
      </c>
      <c r="AN102" s="187" t="str">
        <f t="shared" si="62"/>
        <v/>
      </c>
      <c r="AO102" s="187" t="str">
        <f t="shared" si="63"/>
        <v/>
      </c>
      <c r="AP102" s="187" t="str">
        <f t="shared" si="64"/>
        <v/>
      </c>
      <c r="AT102" s="187" t="str">
        <f t="shared" si="65"/>
        <v/>
      </c>
      <c r="AU102" s="187" t="str">
        <f t="shared" si="66"/>
        <v/>
      </c>
      <c r="AV102" s="187" t="str">
        <f t="shared" si="67"/>
        <v/>
      </c>
      <c r="AW102" s="187" t="str">
        <f t="shared" si="68"/>
        <v/>
      </c>
      <c r="AX102" s="187" t="str">
        <f t="shared" si="69"/>
        <v/>
      </c>
      <c r="AY102" s="187" t="str">
        <f t="shared" si="41"/>
        <v/>
      </c>
      <c r="AZ102" s="187" t="str">
        <f t="shared" si="70"/>
        <v/>
      </c>
      <c r="BA102" s="187" t="str">
        <f t="shared" si="52"/>
        <v xml:space="preserve"> </v>
      </c>
      <c r="BB102" s="187" t="str">
        <f>IFERROR(IF(AW102="","",VLOOKUP(AW102,SUSS!R:S,2,FALSE)),AY102*SUSS!$M$2)</f>
        <v/>
      </c>
      <c r="BC102" s="187" t="str">
        <f t="shared" si="50"/>
        <v/>
      </c>
    </row>
    <row r="103" spans="1:55" ht="20.100000000000001" customHeight="1" thickBot="1">
      <c r="A103" s="183" t="s">
        <v>101</v>
      </c>
      <c r="B103" s="82">
        <v>2016</v>
      </c>
      <c r="C103" s="82">
        <v>11</v>
      </c>
      <c r="D103" s="82"/>
      <c r="E103" s="83" t="s">
        <v>82</v>
      </c>
      <c r="F103" s="83" t="s">
        <v>10</v>
      </c>
      <c r="G103" s="83" t="s">
        <v>84</v>
      </c>
      <c r="H103" s="84">
        <v>43798</v>
      </c>
      <c r="I103" s="85">
        <v>53586.9</v>
      </c>
      <c r="J103" s="85">
        <v>44654.76</v>
      </c>
      <c r="K103" s="85">
        <v>8932.14</v>
      </c>
      <c r="N103" s="183" t="s">
        <v>101</v>
      </c>
      <c r="O103" s="82">
        <v>5</v>
      </c>
      <c r="P103" s="85">
        <v>44282.22</v>
      </c>
      <c r="Q103" s="83" t="s">
        <v>82</v>
      </c>
      <c r="R103" s="83" t="s">
        <v>10</v>
      </c>
      <c r="S103" s="83" t="s">
        <v>84</v>
      </c>
      <c r="T103" s="82" t="s">
        <v>112</v>
      </c>
      <c r="U103" s="82" t="s">
        <v>88</v>
      </c>
      <c r="AC103" s="187" t="str">
        <f t="shared" si="53"/>
        <v/>
      </c>
      <c r="AD103" s="187" t="str">
        <f t="shared" si="54"/>
        <v/>
      </c>
      <c r="AE103" s="187" t="str">
        <f t="shared" si="55"/>
        <v/>
      </c>
      <c r="AF103" s="187" t="str">
        <f t="shared" si="56"/>
        <v/>
      </c>
      <c r="AG103" s="187" t="str">
        <f t="shared" si="57"/>
        <v/>
      </c>
      <c r="AH103" s="187" t="str">
        <f t="shared" si="58"/>
        <v/>
      </c>
      <c r="AI103" s="187" t="str">
        <f t="shared" si="59"/>
        <v/>
      </c>
      <c r="AJ103" s="187" t="str">
        <f t="shared" si="60"/>
        <v/>
      </c>
      <c r="AK103" s="187" t="str">
        <f t="shared" si="61"/>
        <v/>
      </c>
      <c r="AN103" s="187" t="str">
        <f t="shared" si="62"/>
        <v/>
      </c>
      <c r="AO103" s="187" t="str">
        <f t="shared" si="63"/>
        <v/>
      </c>
      <c r="AP103" s="187" t="str">
        <f t="shared" si="64"/>
        <v/>
      </c>
      <c r="AT103" s="187" t="str">
        <f t="shared" si="65"/>
        <v/>
      </c>
      <c r="AU103" s="187" t="str">
        <f t="shared" si="66"/>
        <v/>
      </c>
      <c r="AV103" s="187" t="str">
        <f t="shared" si="67"/>
        <v/>
      </c>
      <c r="AW103" s="187" t="str">
        <f t="shared" si="68"/>
        <v/>
      </c>
      <c r="AX103" s="187" t="str">
        <f t="shared" si="69"/>
        <v/>
      </c>
      <c r="AY103" s="187" t="str">
        <f t="shared" si="41"/>
        <v/>
      </c>
      <c r="AZ103" s="187" t="str">
        <f t="shared" si="70"/>
        <v/>
      </c>
      <c r="BA103" s="187" t="str">
        <f t="shared" si="52"/>
        <v xml:space="preserve"> </v>
      </c>
      <c r="BB103" s="187" t="str">
        <f>IFERROR(IF(AW103="","",VLOOKUP(AW103,SUSS!R:S,2,FALSE)),AY103*SUSS!$M$2)</f>
        <v/>
      </c>
      <c r="BC103" s="187" t="str">
        <f t="shared" si="50"/>
        <v/>
      </c>
    </row>
    <row r="104" spans="1:55" ht="20.100000000000001" customHeight="1" thickBot="1">
      <c r="A104" s="183" t="s">
        <v>101</v>
      </c>
      <c r="B104" s="82">
        <v>2016</v>
      </c>
      <c r="C104" s="82">
        <v>12</v>
      </c>
      <c r="D104" s="82"/>
      <c r="E104" s="83" t="s">
        <v>82</v>
      </c>
      <c r="F104" s="83" t="s">
        <v>10</v>
      </c>
      <c r="G104" s="83" t="s">
        <v>10</v>
      </c>
      <c r="H104" s="84">
        <v>42755</v>
      </c>
      <c r="I104" s="85">
        <v>64658.99</v>
      </c>
      <c r="J104" s="86">
        <v>0</v>
      </c>
      <c r="K104" s="85">
        <v>64658.99</v>
      </c>
      <c r="N104" s="183" t="s">
        <v>101</v>
      </c>
      <c r="O104" s="82">
        <v>5</v>
      </c>
      <c r="P104" s="86">
        <v>669.19</v>
      </c>
      <c r="Q104" s="83" t="s">
        <v>103</v>
      </c>
      <c r="R104" s="83" t="s">
        <v>10</v>
      </c>
      <c r="S104" s="83" t="s">
        <v>10</v>
      </c>
      <c r="T104" s="82" t="s">
        <v>114</v>
      </c>
      <c r="U104" s="82" t="s">
        <v>88</v>
      </c>
      <c r="AC104" s="187" t="str">
        <f t="shared" si="53"/>
        <v/>
      </c>
      <c r="AD104" s="187" t="str">
        <f t="shared" si="54"/>
        <v/>
      </c>
      <c r="AE104" s="187" t="str">
        <f t="shared" si="55"/>
        <v/>
      </c>
      <c r="AF104" s="187" t="str">
        <f t="shared" si="56"/>
        <v/>
      </c>
      <c r="AG104" s="187" t="str">
        <f t="shared" si="57"/>
        <v/>
      </c>
      <c r="AH104" s="187" t="str">
        <f t="shared" si="58"/>
        <v/>
      </c>
      <c r="AI104" s="187" t="str">
        <f t="shared" si="59"/>
        <v/>
      </c>
      <c r="AJ104" s="187" t="str">
        <f t="shared" si="60"/>
        <v/>
      </c>
      <c r="AK104" s="187" t="str">
        <f t="shared" si="61"/>
        <v/>
      </c>
      <c r="AN104" s="187" t="str">
        <f t="shared" si="62"/>
        <v/>
      </c>
      <c r="AO104" s="187" t="str">
        <f t="shared" si="63"/>
        <v/>
      </c>
      <c r="AP104" s="187" t="str">
        <f t="shared" si="64"/>
        <v/>
      </c>
      <c r="AT104" s="187" t="str">
        <f t="shared" si="65"/>
        <v/>
      </c>
      <c r="AU104" s="187" t="str">
        <f t="shared" si="66"/>
        <v/>
      </c>
      <c r="AV104" s="187" t="str">
        <f t="shared" si="67"/>
        <v/>
      </c>
      <c r="AW104" s="187" t="str">
        <f t="shared" si="68"/>
        <v/>
      </c>
      <c r="AX104" s="187" t="str">
        <f t="shared" si="69"/>
        <v/>
      </c>
      <c r="AY104" s="187" t="str">
        <f t="shared" si="41"/>
        <v/>
      </c>
      <c r="AZ104" s="187" t="str">
        <f t="shared" si="70"/>
        <v/>
      </c>
      <c r="BA104" s="187" t="str">
        <f t="shared" si="52"/>
        <v xml:space="preserve"> </v>
      </c>
      <c r="BB104" s="187" t="str">
        <f>IFERROR(IF(AW104="","",VLOOKUP(AW104,SUSS!R:S,2,FALSE)),AY104*SUSS!$M$2)</f>
        <v/>
      </c>
      <c r="BC104" s="187" t="str">
        <f t="shared" si="50"/>
        <v/>
      </c>
    </row>
    <row r="105" spans="1:55" ht="20.100000000000001" customHeight="1" thickBot="1">
      <c r="A105" s="183" t="s">
        <v>101</v>
      </c>
      <c r="B105" s="82">
        <v>2016</v>
      </c>
      <c r="C105" s="82">
        <v>12</v>
      </c>
      <c r="D105" s="82"/>
      <c r="E105" s="83" t="s">
        <v>82</v>
      </c>
      <c r="F105" s="83" t="s">
        <v>10</v>
      </c>
      <c r="G105" s="83" t="s">
        <v>83</v>
      </c>
      <c r="H105" s="84">
        <v>42886</v>
      </c>
      <c r="I105" s="85">
        <v>8470.33</v>
      </c>
      <c r="J105" s="85">
        <v>7030.61</v>
      </c>
      <c r="K105" s="85">
        <v>1439.72</v>
      </c>
      <c r="N105" s="183" t="s">
        <v>101</v>
      </c>
      <c r="O105" s="82">
        <v>5</v>
      </c>
      <c r="P105" s="85">
        <v>3198</v>
      </c>
      <c r="Q105" s="83" t="s">
        <v>86</v>
      </c>
      <c r="R105" s="83" t="s">
        <v>10</v>
      </c>
      <c r="S105" s="83" t="s">
        <v>10</v>
      </c>
      <c r="T105" s="82" t="s">
        <v>117</v>
      </c>
      <c r="U105" s="82" t="s">
        <v>88</v>
      </c>
      <c r="AC105" s="187" t="str">
        <f t="shared" si="53"/>
        <v/>
      </c>
      <c r="AD105" s="187" t="str">
        <f t="shared" si="54"/>
        <v/>
      </c>
      <c r="AE105" s="187" t="str">
        <f t="shared" si="55"/>
        <v/>
      </c>
      <c r="AF105" s="187" t="str">
        <f t="shared" si="56"/>
        <v/>
      </c>
      <c r="AG105" s="187" t="str">
        <f t="shared" si="57"/>
        <v/>
      </c>
      <c r="AH105" s="187" t="str">
        <f t="shared" si="58"/>
        <v/>
      </c>
      <c r="AI105" s="187" t="str">
        <f t="shared" si="59"/>
        <v/>
      </c>
      <c r="AJ105" s="187" t="str">
        <f t="shared" si="60"/>
        <v/>
      </c>
      <c r="AK105" s="187" t="str">
        <f t="shared" si="61"/>
        <v/>
      </c>
      <c r="AN105" s="187" t="str">
        <f t="shared" si="62"/>
        <v/>
      </c>
      <c r="AO105" s="187" t="str">
        <f t="shared" si="63"/>
        <v/>
      </c>
      <c r="AP105" s="187" t="str">
        <f t="shared" si="64"/>
        <v/>
      </c>
      <c r="AT105" s="187" t="str">
        <f t="shared" si="65"/>
        <v/>
      </c>
      <c r="AU105" s="187" t="str">
        <f t="shared" si="66"/>
        <v/>
      </c>
      <c r="AV105" s="187" t="str">
        <f t="shared" si="67"/>
        <v/>
      </c>
      <c r="AW105" s="187" t="str">
        <f t="shared" si="68"/>
        <v/>
      </c>
      <c r="AX105" s="187" t="str">
        <f t="shared" si="69"/>
        <v/>
      </c>
      <c r="AY105" s="187" t="str">
        <f t="shared" si="41"/>
        <v/>
      </c>
      <c r="AZ105" s="187" t="str">
        <f t="shared" si="70"/>
        <v/>
      </c>
      <c r="BA105" s="187" t="str">
        <f t="shared" si="52"/>
        <v xml:space="preserve"> </v>
      </c>
      <c r="BB105" s="187" t="str">
        <f>IFERROR(IF(AW105="","",VLOOKUP(AW105,SUSS!R:S,2,FALSE)),AY105*SUSS!$M$2)</f>
        <v/>
      </c>
      <c r="BC105" s="187" t="str">
        <f t="shared" si="50"/>
        <v/>
      </c>
    </row>
    <row r="106" spans="1:55" ht="20.100000000000001" customHeight="1" thickBot="1">
      <c r="A106" s="183" t="s">
        <v>101</v>
      </c>
      <c r="B106" s="82">
        <v>2016</v>
      </c>
      <c r="C106" s="82">
        <v>12</v>
      </c>
      <c r="D106" s="82"/>
      <c r="E106" s="83" t="s">
        <v>82</v>
      </c>
      <c r="F106" s="83" t="s">
        <v>10</v>
      </c>
      <c r="G106" s="83" t="s">
        <v>84</v>
      </c>
      <c r="H106" s="84">
        <v>43798</v>
      </c>
      <c r="I106" s="85">
        <v>86632.27</v>
      </c>
      <c r="J106" s="85">
        <v>71907.240000000005</v>
      </c>
      <c r="K106" s="85">
        <v>14725.03</v>
      </c>
      <c r="N106" s="183" t="s">
        <v>101</v>
      </c>
      <c r="O106" s="82">
        <v>5</v>
      </c>
      <c r="P106" s="85">
        <v>13058.18</v>
      </c>
      <c r="Q106" s="83" t="s">
        <v>86</v>
      </c>
      <c r="R106" s="83" t="s">
        <v>10</v>
      </c>
      <c r="S106" s="83" t="s">
        <v>83</v>
      </c>
      <c r="T106" s="82" t="s">
        <v>117</v>
      </c>
      <c r="U106" s="82" t="s">
        <v>88</v>
      </c>
      <c r="AC106" s="187" t="str">
        <f t="shared" si="53"/>
        <v/>
      </c>
      <c r="AD106" s="187" t="str">
        <f t="shared" si="54"/>
        <v/>
      </c>
      <c r="AE106" s="187" t="str">
        <f t="shared" si="55"/>
        <v/>
      </c>
      <c r="AF106" s="187" t="str">
        <f t="shared" si="56"/>
        <v/>
      </c>
      <c r="AG106" s="187" t="str">
        <f t="shared" si="57"/>
        <v/>
      </c>
      <c r="AH106" s="187" t="str">
        <f t="shared" si="58"/>
        <v/>
      </c>
      <c r="AI106" s="187" t="str">
        <f t="shared" si="59"/>
        <v/>
      </c>
      <c r="AJ106" s="187" t="str">
        <f t="shared" si="60"/>
        <v/>
      </c>
      <c r="AK106" s="187" t="str">
        <f t="shared" si="61"/>
        <v/>
      </c>
      <c r="AN106" s="187" t="str">
        <f t="shared" si="62"/>
        <v/>
      </c>
      <c r="AO106" s="187" t="str">
        <f t="shared" si="63"/>
        <v/>
      </c>
      <c r="AP106" s="187" t="str">
        <f t="shared" si="64"/>
        <v/>
      </c>
      <c r="AT106" s="187" t="str">
        <f t="shared" si="65"/>
        <v/>
      </c>
      <c r="AU106" s="187" t="str">
        <f t="shared" si="66"/>
        <v/>
      </c>
      <c r="AV106" s="187" t="str">
        <f t="shared" si="67"/>
        <v/>
      </c>
      <c r="AW106" s="187" t="str">
        <f t="shared" si="68"/>
        <v/>
      </c>
      <c r="AX106" s="187" t="str">
        <f t="shared" si="69"/>
        <v/>
      </c>
      <c r="AY106" s="187" t="str">
        <f t="shared" si="41"/>
        <v/>
      </c>
      <c r="AZ106" s="187" t="str">
        <f t="shared" si="70"/>
        <v/>
      </c>
      <c r="BA106" s="187" t="str">
        <f t="shared" si="52"/>
        <v xml:space="preserve"> </v>
      </c>
      <c r="BB106" s="187" t="str">
        <f>IFERROR(IF(AW106="","",VLOOKUP(AW106,SUSS!R:S,2,FALSE)),AY106*SUSS!$M$2)</f>
        <v/>
      </c>
      <c r="BC106" s="187" t="str">
        <f t="shared" si="50"/>
        <v/>
      </c>
    </row>
    <row r="107" spans="1:55" ht="20.100000000000001" customHeight="1" thickBot="1">
      <c r="A107" s="183" t="s">
        <v>101</v>
      </c>
      <c r="B107" s="82">
        <v>2016</v>
      </c>
      <c r="C107" s="82"/>
      <c r="D107" s="82"/>
      <c r="E107" s="83" t="s">
        <v>102</v>
      </c>
      <c r="F107" s="83" t="s">
        <v>10</v>
      </c>
      <c r="G107" s="83" t="s">
        <v>10</v>
      </c>
      <c r="H107" s="84">
        <v>42872</v>
      </c>
      <c r="I107" s="85">
        <v>245320.88</v>
      </c>
      <c r="J107" s="86">
        <v>0</v>
      </c>
      <c r="K107" s="85">
        <v>245320.88</v>
      </c>
      <c r="N107" s="183" t="s">
        <v>101</v>
      </c>
      <c r="O107" s="82">
        <v>5</v>
      </c>
      <c r="P107" s="85">
        <v>17367.759999999998</v>
      </c>
      <c r="Q107" s="83" t="s">
        <v>11</v>
      </c>
      <c r="R107" s="83" t="s">
        <v>10</v>
      </c>
      <c r="S107" s="83" t="s">
        <v>10</v>
      </c>
      <c r="T107" s="82" t="s">
        <v>118</v>
      </c>
      <c r="U107" s="82" t="s">
        <v>88</v>
      </c>
      <c r="AC107" s="187" t="str">
        <f t="shared" si="53"/>
        <v/>
      </c>
      <c r="AD107" s="187" t="str">
        <f t="shared" si="54"/>
        <v/>
      </c>
      <c r="AE107" s="187" t="str">
        <f t="shared" si="55"/>
        <v/>
      </c>
      <c r="AF107" s="187" t="str">
        <f t="shared" si="56"/>
        <v/>
      </c>
      <c r="AG107" s="187" t="str">
        <f t="shared" si="57"/>
        <v/>
      </c>
      <c r="AH107" s="187" t="str">
        <f t="shared" si="58"/>
        <v/>
      </c>
      <c r="AI107" s="187" t="str">
        <f t="shared" si="59"/>
        <v/>
      </c>
      <c r="AJ107" s="187" t="str">
        <f t="shared" si="60"/>
        <v/>
      </c>
      <c r="AK107" s="187" t="str">
        <f t="shared" si="61"/>
        <v/>
      </c>
      <c r="AN107" s="187" t="str">
        <f t="shared" si="62"/>
        <v/>
      </c>
      <c r="AO107" s="187" t="str">
        <f t="shared" si="63"/>
        <v/>
      </c>
      <c r="AP107" s="187" t="str">
        <f t="shared" si="64"/>
        <v/>
      </c>
      <c r="AT107" s="187" t="str">
        <f t="shared" si="65"/>
        <v>M645044</v>
      </c>
      <c r="AU107" s="187">
        <f t="shared" si="66"/>
        <v>5</v>
      </c>
      <c r="AV107" s="187">
        <f t="shared" si="67"/>
        <v>17367.759999999998</v>
      </c>
      <c r="AW107" s="187" t="str">
        <f t="shared" si="68"/>
        <v>2012/7</v>
      </c>
      <c r="AX107" s="187" t="str">
        <f t="shared" si="69"/>
        <v>2012/7 Contribuciones Seg. Social</v>
      </c>
      <c r="AY107" s="187">
        <f t="shared" si="41"/>
        <v>18983.18</v>
      </c>
      <c r="AZ107" s="187">
        <f t="shared" si="70"/>
        <v>0.91490256110936097</v>
      </c>
      <c r="BA107" s="187" t="str">
        <f t="shared" si="52"/>
        <v>M645044 5</v>
      </c>
      <c r="BB107" s="187">
        <f>IFERROR(IF(AW107="","",VLOOKUP(AW107,SUSS!R:S,2,FALSE)),AY107*SUSS!$M$2)</f>
        <v>2277.9816000000001</v>
      </c>
      <c r="BC107" s="187">
        <f t="shared" si="50"/>
        <v>2084.1311999999998</v>
      </c>
    </row>
    <row r="108" spans="1:55" ht="20.100000000000001" customHeight="1" thickBot="1">
      <c r="A108" s="183" t="s">
        <v>101</v>
      </c>
      <c r="B108" s="82">
        <v>2016</v>
      </c>
      <c r="C108" s="82"/>
      <c r="D108" s="82"/>
      <c r="E108" s="83" t="s">
        <v>102</v>
      </c>
      <c r="F108" s="83" t="s">
        <v>10</v>
      </c>
      <c r="G108" s="83" t="s">
        <v>105</v>
      </c>
      <c r="H108" s="84">
        <v>42872</v>
      </c>
      <c r="I108" s="86">
        <v>400</v>
      </c>
      <c r="J108" s="86">
        <v>0</v>
      </c>
      <c r="K108" s="86">
        <v>400</v>
      </c>
      <c r="N108" s="183" t="s">
        <v>101</v>
      </c>
      <c r="O108" s="82">
        <v>5</v>
      </c>
      <c r="P108" s="85">
        <v>5029.59</v>
      </c>
      <c r="Q108" s="83" t="s">
        <v>11</v>
      </c>
      <c r="R108" s="83" t="s">
        <v>10</v>
      </c>
      <c r="S108" s="83" t="s">
        <v>83</v>
      </c>
      <c r="T108" s="82" t="s">
        <v>118</v>
      </c>
      <c r="U108" s="82" t="s">
        <v>88</v>
      </c>
      <c r="AC108" s="187" t="str">
        <f t="shared" si="53"/>
        <v/>
      </c>
      <c r="AD108" s="187" t="str">
        <f t="shared" si="54"/>
        <v/>
      </c>
      <c r="AE108" s="187" t="str">
        <f t="shared" si="55"/>
        <v/>
      </c>
      <c r="AF108" s="187" t="str">
        <f t="shared" si="56"/>
        <v/>
      </c>
      <c r="AG108" s="187" t="str">
        <f t="shared" si="57"/>
        <v/>
      </c>
      <c r="AH108" s="187" t="str">
        <f t="shared" si="58"/>
        <v/>
      </c>
      <c r="AI108" s="187" t="str">
        <f t="shared" si="59"/>
        <v/>
      </c>
      <c r="AJ108" s="187" t="str">
        <f t="shared" si="60"/>
        <v/>
      </c>
      <c r="AK108" s="187" t="str">
        <f t="shared" si="61"/>
        <v/>
      </c>
      <c r="AN108" s="187" t="str">
        <f t="shared" si="62"/>
        <v/>
      </c>
      <c r="AO108" s="187" t="str">
        <f t="shared" si="63"/>
        <v/>
      </c>
      <c r="AP108" s="187" t="str">
        <f t="shared" si="64"/>
        <v/>
      </c>
      <c r="AT108" s="187" t="str">
        <f t="shared" si="65"/>
        <v>M645044</v>
      </c>
      <c r="AU108" s="187">
        <f t="shared" si="66"/>
        <v>5</v>
      </c>
      <c r="AV108" s="187">
        <f t="shared" si="67"/>
        <v>5029.59</v>
      </c>
      <c r="AW108" s="187" t="str">
        <f t="shared" si="68"/>
        <v>2012/7</v>
      </c>
      <c r="AX108" s="187" t="str">
        <f t="shared" si="69"/>
        <v>2012/7 Contribuciones Seg. Social</v>
      </c>
      <c r="AY108" s="187">
        <f t="shared" si="41"/>
        <v>18983.18</v>
      </c>
      <c r="AZ108" s="187">
        <f t="shared" si="70"/>
        <v>0.26494981346644769</v>
      </c>
      <c r="BA108" s="187" t="str">
        <f t="shared" si="52"/>
        <v>M645044 5</v>
      </c>
      <c r="BB108" s="187">
        <f>IFERROR(IF(AW108="","",VLOOKUP(AW108,SUSS!R:S,2,FALSE)),AY108*SUSS!$M$2)</f>
        <v>2277.9816000000001</v>
      </c>
      <c r="BC108" s="187">
        <f t="shared" si="50"/>
        <v>603.55080000000009</v>
      </c>
    </row>
    <row r="109" spans="1:55" ht="20.100000000000001" customHeight="1" thickBot="1">
      <c r="A109" s="183" t="s">
        <v>101</v>
      </c>
      <c r="B109" s="82">
        <v>2016</v>
      </c>
      <c r="C109" s="82"/>
      <c r="D109" s="82"/>
      <c r="E109" s="83" t="s">
        <v>106</v>
      </c>
      <c r="F109" s="83" t="s">
        <v>10</v>
      </c>
      <c r="G109" s="83" t="s">
        <v>105</v>
      </c>
      <c r="H109" s="84">
        <v>42872</v>
      </c>
      <c r="I109" s="86">
        <v>400</v>
      </c>
      <c r="J109" s="86">
        <v>59.99</v>
      </c>
      <c r="K109" s="86">
        <v>340.01</v>
      </c>
      <c r="N109" s="183" t="s">
        <v>101</v>
      </c>
      <c r="O109" s="82">
        <v>5</v>
      </c>
      <c r="P109" s="86">
        <v>12.54</v>
      </c>
      <c r="Q109" s="83" t="s">
        <v>107</v>
      </c>
      <c r="R109" s="83" t="s">
        <v>10</v>
      </c>
      <c r="S109" s="83" t="s">
        <v>105</v>
      </c>
      <c r="T109" s="82" t="s">
        <v>115</v>
      </c>
      <c r="U109" s="82" t="s">
        <v>88</v>
      </c>
      <c r="AC109" s="187" t="str">
        <f t="shared" si="53"/>
        <v/>
      </c>
      <c r="AD109" s="187" t="str">
        <f t="shared" si="54"/>
        <v/>
      </c>
      <c r="AE109" s="187" t="str">
        <f t="shared" si="55"/>
        <v/>
      </c>
      <c r="AF109" s="187" t="str">
        <f t="shared" si="56"/>
        <v/>
      </c>
      <c r="AG109" s="187" t="str">
        <f t="shared" si="57"/>
        <v/>
      </c>
      <c r="AH109" s="187" t="str">
        <f t="shared" si="58"/>
        <v/>
      </c>
      <c r="AI109" s="187" t="str">
        <f t="shared" si="59"/>
        <v/>
      </c>
      <c r="AJ109" s="187" t="str">
        <f t="shared" si="60"/>
        <v/>
      </c>
      <c r="AK109" s="187" t="str">
        <f t="shared" si="61"/>
        <v/>
      </c>
      <c r="AN109" s="187" t="str">
        <f t="shared" si="62"/>
        <v/>
      </c>
      <c r="AO109" s="187" t="str">
        <f t="shared" si="63"/>
        <v/>
      </c>
      <c r="AP109" s="187" t="str">
        <f t="shared" si="64"/>
        <v/>
      </c>
      <c r="AT109" s="187" t="str">
        <f t="shared" si="65"/>
        <v/>
      </c>
      <c r="AU109" s="187" t="str">
        <f t="shared" si="66"/>
        <v/>
      </c>
      <c r="AV109" s="187" t="str">
        <f t="shared" si="67"/>
        <v/>
      </c>
      <c r="AW109" s="187" t="str">
        <f t="shared" si="68"/>
        <v/>
      </c>
      <c r="AX109" s="187" t="str">
        <f t="shared" si="69"/>
        <v/>
      </c>
      <c r="AY109" s="187" t="str">
        <f t="shared" si="41"/>
        <v/>
      </c>
      <c r="AZ109" s="187" t="str">
        <f t="shared" si="70"/>
        <v/>
      </c>
      <c r="BA109" s="187" t="str">
        <f t="shared" si="52"/>
        <v xml:space="preserve"> </v>
      </c>
      <c r="BB109" s="187" t="str">
        <f>IFERROR(IF(AW109="","",VLOOKUP(AW109,SUSS!R:S,2,FALSE)),AY109*SUSS!$M$2)</f>
        <v/>
      </c>
      <c r="BC109" s="187" t="str">
        <f t="shared" si="50"/>
        <v/>
      </c>
    </row>
    <row r="110" spans="1:55" ht="20.100000000000001" customHeight="1" thickBot="1">
      <c r="A110" s="183" t="s">
        <v>101</v>
      </c>
      <c r="B110" s="82">
        <v>2016</v>
      </c>
      <c r="C110" s="82"/>
      <c r="D110" s="82"/>
      <c r="E110" s="83" t="s">
        <v>107</v>
      </c>
      <c r="F110" s="83" t="s">
        <v>10</v>
      </c>
      <c r="G110" s="83" t="s">
        <v>105</v>
      </c>
      <c r="H110" s="84">
        <v>42909</v>
      </c>
      <c r="I110" s="86">
        <v>400</v>
      </c>
      <c r="J110" s="86">
        <v>39.99</v>
      </c>
      <c r="K110" s="86">
        <v>360.01</v>
      </c>
      <c r="N110" s="183" t="s">
        <v>101</v>
      </c>
      <c r="O110" s="82">
        <v>5</v>
      </c>
      <c r="P110" s="86">
        <v>18.809999999999999</v>
      </c>
      <c r="Q110" s="83" t="s">
        <v>106</v>
      </c>
      <c r="R110" s="83" t="s">
        <v>10</v>
      </c>
      <c r="S110" s="83" t="s">
        <v>105</v>
      </c>
      <c r="T110" s="82" t="s">
        <v>115</v>
      </c>
      <c r="U110" s="82" t="s">
        <v>88</v>
      </c>
      <c r="AC110" s="187" t="str">
        <f t="shared" si="53"/>
        <v/>
      </c>
      <c r="AD110" s="187" t="str">
        <f t="shared" si="54"/>
        <v/>
      </c>
      <c r="AE110" s="187" t="str">
        <f t="shared" si="55"/>
        <v/>
      </c>
      <c r="AF110" s="187" t="str">
        <f t="shared" si="56"/>
        <v/>
      </c>
      <c r="AG110" s="187" t="str">
        <f t="shared" si="57"/>
        <v/>
      </c>
      <c r="AH110" s="187" t="str">
        <f t="shared" si="58"/>
        <v/>
      </c>
      <c r="AI110" s="187" t="str">
        <f t="shared" si="59"/>
        <v/>
      </c>
      <c r="AJ110" s="187" t="str">
        <f t="shared" si="60"/>
        <v/>
      </c>
      <c r="AK110" s="187" t="str">
        <f t="shared" si="61"/>
        <v/>
      </c>
      <c r="AN110" s="187" t="str">
        <f t="shared" si="62"/>
        <v/>
      </c>
      <c r="AO110" s="187" t="str">
        <f t="shared" si="63"/>
        <v/>
      </c>
      <c r="AP110" s="187" t="str">
        <f t="shared" si="64"/>
        <v/>
      </c>
      <c r="AT110" s="187" t="str">
        <f t="shared" si="65"/>
        <v/>
      </c>
      <c r="AU110" s="187" t="str">
        <f t="shared" si="66"/>
        <v/>
      </c>
      <c r="AV110" s="187" t="str">
        <f t="shared" si="67"/>
        <v/>
      </c>
      <c r="AW110" s="187" t="str">
        <f t="shared" si="68"/>
        <v/>
      </c>
      <c r="AX110" s="187" t="str">
        <f t="shared" si="69"/>
        <v/>
      </c>
      <c r="AY110" s="187" t="str">
        <f t="shared" si="41"/>
        <v/>
      </c>
      <c r="AZ110" s="187" t="str">
        <f t="shared" si="70"/>
        <v/>
      </c>
      <c r="BA110" s="187" t="str">
        <f t="shared" si="52"/>
        <v xml:space="preserve"> </v>
      </c>
      <c r="BB110" s="187" t="str">
        <f>IFERROR(IF(AW110="","",VLOOKUP(AW110,SUSS!R:S,2,FALSE)),AY110*SUSS!$M$2)</f>
        <v/>
      </c>
      <c r="BC110" s="187" t="str">
        <f t="shared" si="50"/>
        <v/>
      </c>
    </row>
    <row r="111" spans="1:55" ht="20.100000000000001" customHeight="1" thickBot="1">
      <c r="A111" s="183" t="s">
        <v>101</v>
      </c>
      <c r="B111" s="82">
        <v>2016</v>
      </c>
      <c r="C111" s="82"/>
      <c r="D111" s="82"/>
      <c r="E111" s="83" t="s">
        <v>102</v>
      </c>
      <c r="F111" s="83" t="s">
        <v>10</v>
      </c>
      <c r="G111" s="83" t="s">
        <v>83</v>
      </c>
      <c r="H111" s="84">
        <v>43798</v>
      </c>
      <c r="I111" s="85">
        <v>258077.57</v>
      </c>
      <c r="J111" s="85">
        <v>196747.35</v>
      </c>
      <c r="K111" s="85">
        <v>61330.22</v>
      </c>
      <c r="N111" s="183" t="s">
        <v>101</v>
      </c>
      <c r="O111" s="82">
        <v>5</v>
      </c>
      <c r="P111" s="86">
        <v>6.27</v>
      </c>
      <c r="Q111" s="83" t="s">
        <v>104</v>
      </c>
      <c r="R111" s="83" t="s">
        <v>10</v>
      </c>
      <c r="S111" s="83" t="s">
        <v>105</v>
      </c>
      <c r="T111" s="82" t="s">
        <v>116</v>
      </c>
      <c r="U111" s="82" t="s">
        <v>88</v>
      </c>
      <c r="AC111" s="187" t="str">
        <f t="shared" si="53"/>
        <v/>
      </c>
      <c r="AD111" s="187" t="str">
        <f t="shared" si="54"/>
        <v/>
      </c>
      <c r="AE111" s="187" t="str">
        <f t="shared" si="55"/>
        <v/>
      </c>
      <c r="AF111" s="187" t="str">
        <f t="shared" si="56"/>
        <v/>
      </c>
      <c r="AG111" s="187" t="str">
        <f t="shared" si="57"/>
        <v/>
      </c>
      <c r="AH111" s="187" t="str">
        <f t="shared" si="58"/>
        <v/>
      </c>
      <c r="AI111" s="187" t="str">
        <f t="shared" si="59"/>
        <v/>
      </c>
      <c r="AJ111" s="187" t="str">
        <f t="shared" si="60"/>
        <v/>
      </c>
      <c r="AK111" s="187" t="str">
        <f t="shared" si="61"/>
        <v/>
      </c>
      <c r="AN111" s="187" t="str">
        <f t="shared" si="62"/>
        <v/>
      </c>
      <c r="AO111" s="187" t="str">
        <f t="shared" si="63"/>
        <v/>
      </c>
      <c r="AP111" s="187" t="str">
        <f t="shared" si="64"/>
        <v/>
      </c>
      <c r="AT111" s="187" t="str">
        <f t="shared" si="65"/>
        <v/>
      </c>
      <c r="AU111" s="187" t="str">
        <f t="shared" si="66"/>
        <v/>
      </c>
      <c r="AV111" s="187" t="str">
        <f t="shared" si="67"/>
        <v/>
      </c>
      <c r="AW111" s="187" t="str">
        <f t="shared" si="68"/>
        <v/>
      </c>
      <c r="AX111" s="187" t="str">
        <f t="shared" si="69"/>
        <v/>
      </c>
      <c r="AY111" s="187" t="str">
        <f t="shared" si="41"/>
        <v/>
      </c>
      <c r="AZ111" s="187" t="str">
        <f t="shared" si="70"/>
        <v/>
      </c>
      <c r="BA111" s="187" t="str">
        <f t="shared" si="52"/>
        <v xml:space="preserve"> </v>
      </c>
      <c r="BB111" s="187" t="str">
        <f>IFERROR(IF(AW111="","",VLOOKUP(AW111,SUSS!R:S,2,FALSE)),AY111*SUSS!$M$2)</f>
        <v/>
      </c>
      <c r="BC111" s="187" t="str">
        <f t="shared" si="50"/>
        <v/>
      </c>
    </row>
    <row r="112" spans="1:55" ht="20.100000000000001" customHeight="1" thickBot="1">
      <c r="A112" s="183" t="s">
        <v>101</v>
      </c>
      <c r="B112" s="82">
        <v>2017</v>
      </c>
      <c r="C112" s="82">
        <v>1</v>
      </c>
      <c r="D112" s="82"/>
      <c r="E112" s="83" t="s">
        <v>82</v>
      </c>
      <c r="F112" s="83" t="s">
        <v>10</v>
      </c>
      <c r="G112" s="83" t="s">
        <v>105</v>
      </c>
      <c r="H112" s="84">
        <v>42786</v>
      </c>
      <c r="I112" s="86">
        <v>400</v>
      </c>
      <c r="J112" s="86">
        <v>0</v>
      </c>
      <c r="K112" s="86">
        <v>400</v>
      </c>
      <c r="N112" s="183" t="s">
        <v>101</v>
      </c>
      <c r="O112" s="82">
        <v>6</v>
      </c>
      <c r="P112" s="85">
        <v>14119.33</v>
      </c>
      <c r="Q112" s="83" t="s">
        <v>102</v>
      </c>
      <c r="R112" s="83" t="s">
        <v>10</v>
      </c>
      <c r="S112" s="83" t="s">
        <v>10</v>
      </c>
      <c r="T112" s="82" t="s">
        <v>111</v>
      </c>
      <c r="U112" s="82" t="s">
        <v>88</v>
      </c>
      <c r="AC112" s="187" t="str">
        <f t="shared" si="53"/>
        <v/>
      </c>
      <c r="AD112" s="187" t="str">
        <f t="shared" si="54"/>
        <v/>
      </c>
      <c r="AE112" s="187" t="str">
        <f t="shared" si="55"/>
        <v/>
      </c>
      <c r="AF112" s="187" t="str">
        <f t="shared" si="56"/>
        <v/>
      </c>
      <c r="AG112" s="187" t="str">
        <f t="shared" si="57"/>
        <v/>
      </c>
      <c r="AH112" s="187" t="str">
        <f t="shared" si="58"/>
        <v/>
      </c>
      <c r="AI112" s="187" t="str">
        <f t="shared" si="59"/>
        <v/>
      </c>
      <c r="AJ112" s="187" t="str">
        <f t="shared" si="60"/>
        <v/>
      </c>
      <c r="AK112" s="187" t="str">
        <f t="shared" si="61"/>
        <v/>
      </c>
      <c r="AN112" s="187" t="str">
        <f t="shared" si="62"/>
        <v/>
      </c>
      <c r="AO112" s="187" t="str">
        <f t="shared" si="63"/>
        <v/>
      </c>
      <c r="AP112" s="187" t="str">
        <f t="shared" si="64"/>
        <v/>
      </c>
      <c r="AT112" s="187" t="str">
        <f t="shared" si="65"/>
        <v/>
      </c>
      <c r="AU112" s="187" t="str">
        <f t="shared" si="66"/>
        <v/>
      </c>
      <c r="AV112" s="187" t="str">
        <f t="shared" si="67"/>
        <v/>
      </c>
      <c r="AW112" s="187" t="str">
        <f t="shared" si="68"/>
        <v/>
      </c>
      <c r="AX112" s="187" t="str">
        <f t="shared" si="69"/>
        <v/>
      </c>
      <c r="AY112" s="187" t="str">
        <f t="shared" si="41"/>
        <v/>
      </c>
      <c r="AZ112" s="187" t="str">
        <f t="shared" si="70"/>
        <v/>
      </c>
      <c r="BA112" s="187" t="str">
        <f t="shared" si="52"/>
        <v xml:space="preserve"> </v>
      </c>
      <c r="BB112" s="187" t="str">
        <f>IFERROR(IF(AW112="","",VLOOKUP(AW112,SUSS!R:S,2,FALSE)),AY112*SUSS!$M$2)</f>
        <v/>
      </c>
      <c r="BC112" s="187" t="str">
        <f t="shared" si="50"/>
        <v/>
      </c>
    </row>
    <row r="113" spans="1:55" ht="20.100000000000001" customHeight="1" thickBot="1">
      <c r="A113" s="183" t="s">
        <v>101</v>
      </c>
      <c r="B113" s="82">
        <v>2017</v>
      </c>
      <c r="C113" s="82">
        <v>2</v>
      </c>
      <c r="D113" s="82"/>
      <c r="E113" s="83" t="s">
        <v>82</v>
      </c>
      <c r="F113" s="83" t="s">
        <v>10</v>
      </c>
      <c r="G113" s="83" t="s">
        <v>105</v>
      </c>
      <c r="H113" s="84">
        <v>42816</v>
      </c>
      <c r="I113" s="86">
        <v>400</v>
      </c>
      <c r="J113" s="86">
        <v>0</v>
      </c>
      <c r="K113" s="86">
        <v>400</v>
      </c>
      <c r="N113" s="183" t="s">
        <v>101</v>
      </c>
      <c r="O113" s="82">
        <v>6</v>
      </c>
      <c r="P113" s="86">
        <v>929.34</v>
      </c>
      <c r="Q113" s="83" t="s">
        <v>82</v>
      </c>
      <c r="R113" s="83" t="s">
        <v>10</v>
      </c>
      <c r="S113" s="83" t="s">
        <v>84</v>
      </c>
      <c r="T113" s="82" t="s">
        <v>112</v>
      </c>
      <c r="U113" s="82" t="s">
        <v>88</v>
      </c>
      <c r="AC113" s="187" t="str">
        <f t="shared" si="53"/>
        <v/>
      </c>
      <c r="AD113" s="187" t="str">
        <f t="shared" si="54"/>
        <v/>
      </c>
      <c r="AE113" s="187" t="str">
        <f t="shared" si="55"/>
        <v/>
      </c>
      <c r="AF113" s="187" t="str">
        <f t="shared" si="56"/>
        <v/>
      </c>
      <c r="AG113" s="187" t="str">
        <f t="shared" si="57"/>
        <v/>
      </c>
      <c r="AH113" s="187" t="str">
        <f t="shared" si="58"/>
        <v/>
      </c>
      <c r="AI113" s="187" t="str">
        <f t="shared" si="59"/>
        <v/>
      </c>
      <c r="AJ113" s="187" t="str">
        <f t="shared" si="60"/>
        <v/>
      </c>
      <c r="AK113" s="187" t="str">
        <f t="shared" si="61"/>
        <v/>
      </c>
      <c r="AN113" s="187" t="str">
        <f t="shared" si="62"/>
        <v/>
      </c>
      <c r="AO113" s="187" t="str">
        <f t="shared" si="63"/>
        <v/>
      </c>
      <c r="AP113" s="187" t="str">
        <f t="shared" si="64"/>
        <v/>
      </c>
      <c r="AT113" s="187" t="str">
        <f t="shared" si="65"/>
        <v/>
      </c>
      <c r="AU113" s="187" t="str">
        <f t="shared" si="66"/>
        <v/>
      </c>
      <c r="AV113" s="187" t="str">
        <f t="shared" si="67"/>
        <v/>
      </c>
      <c r="AW113" s="187" t="str">
        <f t="shared" si="68"/>
        <v/>
      </c>
      <c r="AX113" s="187" t="str">
        <f t="shared" si="69"/>
        <v/>
      </c>
      <c r="AY113" s="187" t="str">
        <f t="shared" si="41"/>
        <v/>
      </c>
      <c r="AZ113" s="187" t="str">
        <f t="shared" si="70"/>
        <v/>
      </c>
      <c r="BA113" s="187" t="str">
        <f t="shared" si="52"/>
        <v xml:space="preserve"> </v>
      </c>
      <c r="BB113" s="187" t="str">
        <f>IFERROR(IF(AW113="","",VLOOKUP(AW113,SUSS!R:S,2,FALSE)),AY113*SUSS!$M$2)</f>
        <v/>
      </c>
      <c r="BC113" s="187" t="str">
        <f t="shared" si="50"/>
        <v/>
      </c>
    </row>
    <row r="114" spans="1:55" ht="20.100000000000001" customHeight="1" thickBot="1">
      <c r="A114" s="183" t="s">
        <v>101</v>
      </c>
      <c r="B114" s="82">
        <v>2017</v>
      </c>
      <c r="C114" s="82">
        <v>3</v>
      </c>
      <c r="D114" s="82"/>
      <c r="E114" s="83" t="s">
        <v>82</v>
      </c>
      <c r="F114" s="83" t="s">
        <v>10</v>
      </c>
      <c r="G114" s="83" t="s">
        <v>10</v>
      </c>
      <c r="H114" s="84">
        <v>42845</v>
      </c>
      <c r="I114" s="86">
        <v>910.3</v>
      </c>
      <c r="J114" s="86">
        <v>0</v>
      </c>
      <c r="K114" s="86">
        <v>910.3</v>
      </c>
      <c r="N114" s="183" t="s">
        <v>101</v>
      </c>
      <c r="O114" s="82">
        <v>6</v>
      </c>
      <c r="P114" s="86">
        <v>669.19</v>
      </c>
      <c r="Q114" s="83" t="s">
        <v>103</v>
      </c>
      <c r="R114" s="83" t="s">
        <v>10</v>
      </c>
      <c r="S114" s="83" t="s">
        <v>10</v>
      </c>
      <c r="T114" s="82" t="s">
        <v>114</v>
      </c>
      <c r="U114" s="82" t="s">
        <v>88</v>
      </c>
      <c r="AC114" s="187" t="str">
        <f t="shared" si="53"/>
        <v/>
      </c>
      <c r="AD114" s="187" t="str">
        <f t="shared" si="54"/>
        <v/>
      </c>
      <c r="AE114" s="187" t="str">
        <f t="shared" si="55"/>
        <v/>
      </c>
      <c r="AF114" s="187" t="str">
        <f t="shared" si="56"/>
        <v/>
      </c>
      <c r="AG114" s="187" t="str">
        <f t="shared" si="57"/>
        <v/>
      </c>
      <c r="AH114" s="187" t="str">
        <f t="shared" si="58"/>
        <v/>
      </c>
      <c r="AI114" s="187" t="str">
        <f t="shared" si="59"/>
        <v/>
      </c>
      <c r="AJ114" s="187" t="str">
        <f t="shared" si="60"/>
        <v/>
      </c>
      <c r="AK114" s="187" t="str">
        <f t="shared" si="61"/>
        <v/>
      </c>
      <c r="AN114" s="187" t="str">
        <f t="shared" si="62"/>
        <v/>
      </c>
      <c r="AO114" s="187" t="str">
        <f t="shared" si="63"/>
        <v/>
      </c>
      <c r="AP114" s="187" t="str">
        <f t="shared" si="64"/>
        <v/>
      </c>
      <c r="AT114" s="187" t="str">
        <f t="shared" si="65"/>
        <v/>
      </c>
      <c r="AU114" s="187" t="str">
        <f t="shared" si="66"/>
        <v/>
      </c>
      <c r="AV114" s="187" t="str">
        <f t="shared" si="67"/>
        <v/>
      </c>
      <c r="AW114" s="187" t="str">
        <f t="shared" si="68"/>
        <v/>
      </c>
      <c r="AX114" s="187" t="str">
        <f t="shared" si="69"/>
        <v/>
      </c>
      <c r="AY114" s="187" t="str">
        <f t="shared" si="41"/>
        <v/>
      </c>
      <c r="AZ114" s="187" t="str">
        <f t="shared" si="70"/>
        <v/>
      </c>
      <c r="BA114" s="187" t="str">
        <f t="shared" si="52"/>
        <v xml:space="preserve"> </v>
      </c>
      <c r="BB114" s="187" t="str">
        <f>IFERROR(IF(AW114="","",VLOOKUP(AW114,SUSS!R:S,2,FALSE)),AY114*SUSS!$M$2)</f>
        <v/>
      </c>
      <c r="BC114" s="187" t="str">
        <f t="shared" si="50"/>
        <v/>
      </c>
    </row>
    <row r="115" spans="1:55" ht="20.100000000000001" customHeight="1" thickBot="1">
      <c r="A115" s="183" t="s">
        <v>101</v>
      </c>
      <c r="B115" s="82">
        <v>2017</v>
      </c>
      <c r="C115" s="82">
        <v>3</v>
      </c>
      <c r="D115" s="82"/>
      <c r="E115" s="83" t="s">
        <v>82</v>
      </c>
      <c r="F115" s="83" t="s">
        <v>10</v>
      </c>
      <c r="G115" s="83" t="s">
        <v>83</v>
      </c>
      <c r="H115" s="84">
        <v>42982</v>
      </c>
      <c r="I115" s="86">
        <v>122.89</v>
      </c>
      <c r="J115" s="86">
        <v>100.12</v>
      </c>
      <c r="K115" s="86">
        <v>22.77</v>
      </c>
      <c r="N115" s="183" t="s">
        <v>101</v>
      </c>
      <c r="O115" s="82">
        <v>6</v>
      </c>
      <c r="P115" s="85">
        <v>3810.87</v>
      </c>
      <c r="Q115" s="83" t="s">
        <v>86</v>
      </c>
      <c r="R115" s="83" t="s">
        <v>10</v>
      </c>
      <c r="S115" s="83" t="s">
        <v>83</v>
      </c>
      <c r="T115" s="82" t="s">
        <v>117</v>
      </c>
      <c r="U115" s="82" t="s">
        <v>88</v>
      </c>
      <c r="AC115" s="187" t="str">
        <f t="shared" si="53"/>
        <v/>
      </c>
      <c r="AD115" s="187" t="str">
        <f t="shared" si="54"/>
        <v/>
      </c>
      <c r="AE115" s="187" t="str">
        <f t="shared" si="55"/>
        <v/>
      </c>
      <c r="AF115" s="187" t="str">
        <f t="shared" si="56"/>
        <v/>
      </c>
      <c r="AG115" s="187" t="str">
        <f t="shared" si="57"/>
        <v/>
      </c>
      <c r="AH115" s="187" t="str">
        <f t="shared" si="58"/>
        <v/>
      </c>
      <c r="AI115" s="187" t="str">
        <f t="shared" si="59"/>
        <v/>
      </c>
      <c r="AJ115" s="187" t="str">
        <f t="shared" si="60"/>
        <v/>
      </c>
      <c r="AK115" s="187" t="str">
        <f t="shared" si="61"/>
        <v/>
      </c>
      <c r="AN115" s="187" t="str">
        <f t="shared" si="62"/>
        <v/>
      </c>
      <c r="AO115" s="187" t="str">
        <f t="shared" si="63"/>
        <v/>
      </c>
      <c r="AP115" s="187" t="str">
        <f t="shared" si="64"/>
        <v/>
      </c>
      <c r="AT115" s="187" t="str">
        <f t="shared" si="65"/>
        <v/>
      </c>
      <c r="AU115" s="187" t="str">
        <f t="shared" si="66"/>
        <v/>
      </c>
      <c r="AV115" s="187" t="str">
        <f t="shared" si="67"/>
        <v/>
      </c>
      <c r="AW115" s="187" t="str">
        <f t="shared" si="68"/>
        <v/>
      </c>
      <c r="AX115" s="187" t="str">
        <f t="shared" si="69"/>
        <v/>
      </c>
      <c r="AY115" s="187" t="str">
        <f t="shared" si="41"/>
        <v/>
      </c>
      <c r="AZ115" s="187" t="str">
        <f t="shared" si="70"/>
        <v/>
      </c>
      <c r="BA115" s="187" t="str">
        <f t="shared" si="52"/>
        <v xml:space="preserve"> </v>
      </c>
      <c r="BB115" s="187" t="str">
        <f>IFERROR(IF(AW115="","",VLOOKUP(AW115,SUSS!R:S,2,FALSE)),AY115*SUSS!$M$2)</f>
        <v/>
      </c>
      <c r="BC115" s="187" t="str">
        <f t="shared" si="50"/>
        <v/>
      </c>
    </row>
    <row r="116" spans="1:55" ht="20.100000000000001" customHeight="1" thickBot="1">
      <c r="A116" s="183" t="s">
        <v>101</v>
      </c>
      <c r="B116" s="82">
        <v>2017</v>
      </c>
      <c r="C116" s="82">
        <v>3</v>
      </c>
      <c r="D116" s="82"/>
      <c r="E116" s="83" t="s">
        <v>82</v>
      </c>
      <c r="F116" s="83" t="s">
        <v>10</v>
      </c>
      <c r="G116" s="83" t="s">
        <v>84</v>
      </c>
      <c r="H116" s="84">
        <v>43798</v>
      </c>
      <c r="I116" s="85">
        <v>1105.56</v>
      </c>
      <c r="J116" s="86">
        <v>900.75</v>
      </c>
      <c r="K116" s="86">
        <v>204.81</v>
      </c>
      <c r="N116" s="183" t="s">
        <v>101</v>
      </c>
      <c r="O116" s="82">
        <v>6</v>
      </c>
      <c r="P116" s="85">
        <v>12445.31</v>
      </c>
      <c r="Q116" s="83" t="s">
        <v>86</v>
      </c>
      <c r="R116" s="83" t="s">
        <v>10</v>
      </c>
      <c r="S116" s="83" t="s">
        <v>10</v>
      </c>
      <c r="T116" s="82" t="s">
        <v>118</v>
      </c>
      <c r="U116" s="82" t="s">
        <v>88</v>
      </c>
      <c r="AC116" s="187" t="str">
        <f t="shared" si="53"/>
        <v/>
      </c>
      <c r="AD116" s="187" t="str">
        <f t="shared" si="54"/>
        <v/>
      </c>
      <c r="AE116" s="187" t="str">
        <f t="shared" si="55"/>
        <v/>
      </c>
      <c r="AF116" s="187" t="str">
        <f t="shared" si="56"/>
        <v/>
      </c>
      <c r="AG116" s="187" t="str">
        <f t="shared" si="57"/>
        <v/>
      </c>
      <c r="AH116" s="187" t="str">
        <f t="shared" si="58"/>
        <v/>
      </c>
      <c r="AI116" s="187" t="str">
        <f t="shared" si="59"/>
        <v/>
      </c>
      <c r="AJ116" s="187" t="str">
        <f t="shared" si="60"/>
        <v/>
      </c>
      <c r="AK116" s="187" t="str">
        <f t="shared" si="61"/>
        <v/>
      </c>
      <c r="AN116" s="187" t="str">
        <f t="shared" si="62"/>
        <v/>
      </c>
      <c r="AO116" s="187" t="str">
        <f t="shared" si="63"/>
        <v/>
      </c>
      <c r="AP116" s="187" t="str">
        <f t="shared" si="64"/>
        <v/>
      </c>
      <c r="AT116" s="187" t="str">
        <f t="shared" si="65"/>
        <v/>
      </c>
      <c r="AU116" s="187" t="str">
        <f t="shared" si="66"/>
        <v/>
      </c>
      <c r="AV116" s="187" t="str">
        <f t="shared" si="67"/>
        <v/>
      </c>
      <c r="AW116" s="187" t="str">
        <f t="shared" si="68"/>
        <v/>
      </c>
      <c r="AX116" s="187" t="str">
        <f t="shared" si="69"/>
        <v/>
      </c>
      <c r="AY116" s="187" t="str">
        <f t="shared" si="41"/>
        <v/>
      </c>
      <c r="AZ116" s="187" t="str">
        <f t="shared" si="70"/>
        <v/>
      </c>
      <c r="BA116" s="187" t="str">
        <f t="shared" si="52"/>
        <v xml:space="preserve"> </v>
      </c>
      <c r="BB116" s="187" t="str">
        <f>IFERROR(IF(AW116="","",VLOOKUP(AW116,SUSS!R:S,2,FALSE)),AY116*SUSS!$M$2)</f>
        <v/>
      </c>
      <c r="BC116" s="187" t="str">
        <f t="shared" si="50"/>
        <v/>
      </c>
    </row>
    <row r="117" spans="1:55" ht="20.100000000000001" customHeight="1" thickBot="1">
      <c r="A117" s="183" t="s">
        <v>101</v>
      </c>
      <c r="B117" s="82">
        <v>2017</v>
      </c>
      <c r="C117" s="82">
        <v>5</v>
      </c>
      <c r="D117" s="82"/>
      <c r="E117" s="83" t="s">
        <v>82</v>
      </c>
      <c r="F117" s="83" t="s">
        <v>10</v>
      </c>
      <c r="G117" s="83" t="s">
        <v>105</v>
      </c>
      <c r="H117" s="84">
        <v>42908</v>
      </c>
      <c r="I117" s="86">
        <v>400</v>
      </c>
      <c r="J117" s="86">
        <v>0</v>
      </c>
      <c r="K117" s="86">
        <v>400</v>
      </c>
      <c r="N117" s="183" t="s">
        <v>101</v>
      </c>
      <c r="O117" s="82">
        <v>6</v>
      </c>
      <c r="P117" s="85">
        <v>9207.7999999999993</v>
      </c>
      <c r="Q117" s="83" t="s">
        <v>11</v>
      </c>
      <c r="R117" s="83" t="s">
        <v>10</v>
      </c>
      <c r="S117" s="83" t="s">
        <v>83</v>
      </c>
      <c r="T117" s="82" t="s">
        <v>118</v>
      </c>
      <c r="U117" s="82" t="s">
        <v>88</v>
      </c>
      <c r="AC117" s="187" t="str">
        <f t="shared" si="53"/>
        <v/>
      </c>
      <c r="AD117" s="187" t="str">
        <f t="shared" si="54"/>
        <v/>
      </c>
      <c r="AE117" s="187" t="str">
        <f t="shared" si="55"/>
        <v/>
      </c>
      <c r="AF117" s="187" t="str">
        <f t="shared" si="56"/>
        <v/>
      </c>
      <c r="AG117" s="187" t="str">
        <f t="shared" si="57"/>
        <v/>
      </c>
      <c r="AH117" s="187" t="str">
        <f t="shared" si="58"/>
        <v/>
      </c>
      <c r="AI117" s="187" t="str">
        <f t="shared" si="59"/>
        <v/>
      </c>
      <c r="AJ117" s="187" t="str">
        <f t="shared" si="60"/>
        <v/>
      </c>
      <c r="AK117" s="187" t="str">
        <f t="shared" si="61"/>
        <v/>
      </c>
      <c r="AN117" s="187" t="str">
        <f t="shared" si="62"/>
        <v/>
      </c>
      <c r="AO117" s="187" t="str">
        <f t="shared" si="63"/>
        <v/>
      </c>
      <c r="AP117" s="187" t="str">
        <f t="shared" si="64"/>
        <v/>
      </c>
      <c r="AT117" s="187" t="str">
        <f t="shared" si="65"/>
        <v>M645044</v>
      </c>
      <c r="AU117" s="187">
        <f t="shared" si="66"/>
        <v>6</v>
      </c>
      <c r="AV117" s="187">
        <f t="shared" si="67"/>
        <v>9207.7999999999993</v>
      </c>
      <c r="AW117" s="187" t="str">
        <f t="shared" si="68"/>
        <v>2012/7</v>
      </c>
      <c r="AX117" s="187" t="str">
        <f t="shared" si="69"/>
        <v>2012/7 Contribuciones Seg. Social</v>
      </c>
      <c r="AY117" s="187">
        <f t="shared" si="41"/>
        <v>18983.18</v>
      </c>
      <c r="AZ117" s="187">
        <f t="shared" si="70"/>
        <v>0.48505044992461743</v>
      </c>
      <c r="BA117" s="187" t="str">
        <f t="shared" si="52"/>
        <v>M645044 6</v>
      </c>
      <c r="BB117" s="187">
        <f>IFERROR(IF(AW117="","",VLOOKUP(AW117,SUSS!R:S,2,FALSE)),AY117*SUSS!$M$2)</f>
        <v>2277.9816000000001</v>
      </c>
      <c r="BC117" s="187">
        <f t="shared" si="50"/>
        <v>1104.9359999999999</v>
      </c>
    </row>
    <row r="118" spans="1:55" ht="20.100000000000001" customHeight="1" thickBot="1">
      <c r="A118" s="183" t="s">
        <v>101</v>
      </c>
      <c r="B118" s="82">
        <v>2017</v>
      </c>
      <c r="C118" s="82">
        <v>6</v>
      </c>
      <c r="D118" s="82"/>
      <c r="E118" s="83" t="s">
        <v>82</v>
      </c>
      <c r="F118" s="83" t="s">
        <v>10</v>
      </c>
      <c r="G118" s="83" t="s">
        <v>105</v>
      </c>
      <c r="H118" s="84">
        <v>42936</v>
      </c>
      <c r="I118" s="86">
        <v>400</v>
      </c>
      <c r="J118" s="86">
        <v>0</v>
      </c>
      <c r="K118" s="86">
        <v>400</v>
      </c>
      <c r="N118" s="183" t="s">
        <v>101</v>
      </c>
      <c r="O118" s="82">
        <v>6</v>
      </c>
      <c r="P118" s="85">
        <v>13189.55</v>
      </c>
      <c r="Q118" s="83" t="s">
        <v>11</v>
      </c>
      <c r="R118" s="83" t="s">
        <v>10</v>
      </c>
      <c r="S118" s="83" t="s">
        <v>10</v>
      </c>
      <c r="T118" s="82" t="s">
        <v>119</v>
      </c>
      <c r="U118" s="82" t="s">
        <v>88</v>
      </c>
      <c r="AC118" s="187" t="str">
        <f t="shared" si="53"/>
        <v/>
      </c>
      <c r="AD118" s="187" t="str">
        <f t="shared" si="54"/>
        <v/>
      </c>
      <c r="AE118" s="187" t="str">
        <f t="shared" si="55"/>
        <v/>
      </c>
      <c r="AF118" s="187" t="str">
        <f t="shared" si="56"/>
        <v/>
      </c>
      <c r="AG118" s="187" t="str">
        <f t="shared" si="57"/>
        <v/>
      </c>
      <c r="AH118" s="187" t="str">
        <f t="shared" si="58"/>
        <v/>
      </c>
      <c r="AI118" s="187" t="str">
        <f t="shared" si="59"/>
        <v/>
      </c>
      <c r="AJ118" s="187" t="str">
        <f t="shared" si="60"/>
        <v/>
      </c>
      <c r="AK118" s="187" t="str">
        <f t="shared" si="61"/>
        <v/>
      </c>
      <c r="AN118" s="187" t="str">
        <f t="shared" si="62"/>
        <v/>
      </c>
      <c r="AO118" s="187" t="str">
        <f t="shared" si="63"/>
        <v/>
      </c>
      <c r="AP118" s="187" t="str">
        <f t="shared" si="64"/>
        <v/>
      </c>
      <c r="AT118" s="187" t="str">
        <f t="shared" si="65"/>
        <v>M645044</v>
      </c>
      <c r="AU118" s="187">
        <f t="shared" si="66"/>
        <v>6</v>
      </c>
      <c r="AV118" s="187">
        <f t="shared" si="67"/>
        <v>13189.55</v>
      </c>
      <c r="AW118" s="187" t="str">
        <f t="shared" si="68"/>
        <v>2012/8</v>
      </c>
      <c r="AX118" s="187" t="str">
        <f t="shared" si="69"/>
        <v>2012/8 Contribuciones Seg. Social</v>
      </c>
      <c r="AY118" s="187">
        <f t="shared" si="41"/>
        <v>20180.98</v>
      </c>
      <c r="AZ118" s="187">
        <f t="shared" si="70"/>
        <v>0.65356340475041352</v>
      </c>
      <c r="BA118" s="187" t="str">
        <f t="shared" si="52"/>
        <v>M645044 6</v>
      </c>
      <c r="BB118" s="187">
        <f>IFERROR(IF(AW118="","",VLOOKUP(AW118,SUSS!R:S,2,FALSE)),AY118*SUSS!$M$2)</f>
        <v>2421.7175999999999</v>
      </c>
      <c r="BC118" s="187">
        <f t="shared" si="50"/>
        <v>1582.7460000000001</v>
      </c>
    </row>
    <row r="119" spans="1:55" ht="20.100000000000001" customHeight="1" thickBot="1">
      <c r="A119" s="183" t="s">
        <v>101</v>
      </c>
      <c r="B119" s="82">
        <v>2017</v>
      </c>
      <c r="C119" s="82">
        <v>7</v>
      </c>
      <c r="D119" s="82"/>
      <c r="E119" s="83" t="s">
        <v>82</v>
      </c>
      <c r="F119" s="83" t="s">
        <v>10</v>
      </c>
      <c r="G119" s="83" t="s">
        <v>105</v>
      </c>
      <c r="H119" s="84">
        <v>42970</v>
      </c>
      <c r="I119" s="86">
        <v>400</v>
      </c>
      <c r="J119" s="86">
        <v>0</v>
      </c>
      <c r="K119" s="86">
        <v>400</v>
      </c>
      <c r="N119" s="183" t="s">
        <v>101</v>
      </c>
      <c r="O119" s="82">
        <v>6</v>
      </c>
      <c r="P119" s="85">
        <v>43352.88</v>
      </c>
      <c r="Q119" s="83" t="s">
        <v>82</v>
      </c>
      <c r="R119" s="83" t="s">
        <v>10</v>
      </c>
      <c r="S119" s="83" t="s">
        <v>10</v>
      </c>
      <c r="T119" s="82" t="s">
        <v>120</v>
      </c>
      <c r="U119" s="82" t="s">
        <v>88</v>
      </c>
      <c r="AC119" s="187" t="str">
        <f t="shared" si="53"/>
        <v/>
      </c>
      <c r="AD119" s="187" t="str">
        <f t="shared" si="54"/>
        <v/>
      </c>
      <c r="AE119" s="187" t="str">
        <f t="shared" si="55"/>
        <v/>
      </c>
      <c r="AF119" s="187" t="str">
        <f t="shared" si="56"/>
        <v/>
      </c>
      <c r="AG119" s="187" t="str">
        <f t="shared" si="57"/>
        <v/>
      </c>
      <c r="AH119" s="187" t="str">
        <f t="shared" si="58"/>
        <v/>
      </c>
      <c r="AI119" s="187" t="str">
        <f t="shared" si="59"/>
        <v/>
      </c>
      <c r="AJ119" s="187" t="str">
        <f t="shared" si="60"/>
        <v/>
      </c>
      <c r="AK119" s="187" t="str">
        <f t="shared" si="61"/>
        <v/>
      </c>
      <c r="AN119" s="187" t="str">
        <f t="shared" si="62"/>
        <v/>
      </c>
      <c r="AO119" s="187" t="str">
        <f t="shared" si="63"/>
        <v/>
      </c>
      <c r="AP119" s="187" t="str">
        <f t="shared" si="64"/>
        <v/>
      </c>
      <c r="AT119" s="187" t="str">
        <f t="shared" si="65"/>
        <v/>
      </c>
      <c r="AU119" s="187" t="str">
        <f t="shared" si="66"/>
        <v/>
      </c>
      <c r="AV119" s="187" t="str">
        <f t="shared" si="67"/>
        <v/>
      </c>
      <c r="AW119" s="187" t="str">
        <f t="shared" si="68"/>
        <v/>
      </c>
      <c r="AX119" s="187" t="str">
        <f t="shared" si="69"/>
        <v/>
      </c>
      <c r="AY119" s="187" t="str">
        <f t="shared" si="41"/>
        <v/>
      </c>
      <c r="AZ119" s="187" t="str">
        <f t="shared" si="70"/>
        <v/>
      </c>
      <c r="BA119" s="187" t="str">
        <f t="shared" si="52"/>
        <v xml:space="preserve"> </v>
      </c>
      <c r="BB119" s="187" t="str">
        <f>IFERROR(IF(AW119="","",VLOOKUP(AW119,SUSS!R:S,2,FALSE)),AY119*SUSS!$M$2)</f>
        <v/>
      </c>
      <c r="BC119" s="187" t="str">
        <f t="shared" si="50"/>
        <v/>
      </c>
    </row>
    <row r="120" spans="1:55" ht="20.100000000000001" customHeight="1" thickBot="1">
      <c r="A120" s="183" t="s">
        <v>101</v>
      </c>
      <c r="B120" s="82">
        <v>2017</v>
      </c>
      <c r="C120" s="82">
        <v>8</v>
      </c>
      <c r="D120" s="82"/>
      <c r="E120" s="83" t="s">
        <v>82</v>
      </c>
      <c r="F120" s="83" t="s">
        <v>10</v>
      </c>
      <c r="G120" s="83" t="s">
        <v>105</v>
      </c>
      <c r="H120" s="84">
        <v>42998</v>
      </c>
      <c r="I120" s="86">
        <v>400</v>
      </c>
      <c r="J120" s="86">
        <v>0</v>
      </c>
      <c r="K120" s="86">
        <v>400</v>
      </c>
      <c r="N120" s="183" t="s">
        <v>101</v>
      </c>
      <c r="O120" s="82">
        <v>6</v>
      </c>
      <c r="P120" s="86">
        <v>18.809999999999999</v>
      </c>
      <c r="Q120" s="83" t="s">
        <v>106</v>
      </c>
      <c r="R120" s="83" t="s">
        <v>10</v>
      </c>
      <c r="S120" s="83" t="s">
        <v>105</v>
      </c>
      <c r="T120" s="82" t="s">
        <v>115</v>
      </c>
      <c r="U120" s="82" t="s">
        <v>88</v>
      </c>
      <c r="AC120" s="187" t="str">
        <f t="shared" si="53"/>
        <v/>
      </c>
      <c r="AD120" s="187" t="str">
        <f t="shared" si="54"/>
        <v/>
      </c>
      <c r="AE120" s="187" t="str">
        <f t="shared" si="55"/>
        <v/>
      </c>
      <c r="AF120" s="187" t="str">
        <f t="shared" si="56"/>
        <v/>
      </c>
      <c r="AG120" s="187" t="str">
        <f t="shared" si="57"/>
        <v/>
      </c>
      <c r="AH120" s="187" t="str">
        <f t="shared" si="58"/>
        <v/>
      </c>
      <c r="AI120" s="187" t="str">
        <f t="shared" si="59"/>
        <v/>
      </c>
      <c r="AJ120" s="187" t="str">
        <f t="shared" si="60"/>
        <v/>
      </c>
      <c r="AK120" s="187" t="str">
        <f t="shared" si="61"/>
        <v/>
      </c>
      <c r="AN120" s="187" t="str">
        <f t="shared" si="62"/>
        <v/>
      </c>
      <c r="AO120" s="187" t="str">
        <f t="shared" si="63"/>
        <v/>
      </c>
      <c r="AP120" s="187" t="str">
        <f t="shared" si="64"/>
        <v/>
      </c>
      <c r="AT120" s="187" t="str">
        <f t="shared" si="65"/>
        <v/>
      </c>
      <c r="AU120" s="187" t="str">
        <f t="shared" si="66"/>
        <v/>
      </c>
      <c r="AV120" s="187" t="str">
        <f t="shared" si="67"/>
        <v/>
      </c>
      <c r="AW120" s="187" t="str">
        <f t="shared" si="68"/>
        <v/>
      </c>
      <c r="AX120" s="187" t="str">
        <f t="shared" si="69"/>
        <v/>
      </c>
      <c r="AY120" s="187" t="str">
        <f t="shared" si="41"/>
        <v/>
      </c>
      <c r="AZ120" s="187" t="str">
        <f t="shared" si="70"/>
        <v/>
      </c>
      <c r="BA120" s="187" t="str">
        <f t="shared" si="52"/>
        <v xml:space="preserve"> </v>
      </c>
      <c r="BB120" s="187" t="str">
        <f>IFERROR(IF(AW120="","",VLOOKUP(AW120,SUSS!R:S,2,FALSE)),AY120*SUSS!$M$2)</f>
        <v/>
      </c>
      <c r="BC120" s="187" t="str">
        <f t="shared" si="50"/>
        <v/>
      </c>
    </row>
    <row r="121" spans="1:55" ht="20.100000000000001" customHeight="1" thickBot="1">
      <c r="A121" s="183" t="s">
        <v>101</v>
      </c>
      <c r="B121" s="82">
        <v>2017</v>
      </c>
      <c r="C121" s="82">
        <v>9</v>
      </c>
      <c r="D121" s="82"/>
      <c r="E121" s="83" t="s">
        <v>82</v>
      </c>
      <c r="F121" s="83" t="s">
        <v>10</v>
      </c>
      <c r="G121" s="83" t="s">
        <v>10</v>
      </c>
      <c r="H121" s="84">
        <v>43028</v>
      </c>
      <c r="I121" s="85">
        <v>16955.599999999999</v>
      </c>
      <c r="J121" s="86">
        <v>0</v>
      </c>
      <c r="K121" s="85">
        <v>16955.599999999999</v>
      </c>
      <c r="N121" s="183" t="s">
        <v>101</v>
      </c>
      <c r="O121" s="82">
        <v>6</v>
      </c>
      <c r="P121" s="86">
        <v>12.54</v>
      </c>
      <c r="Q121" s="83" t="s">
        <v>107</v>
      </c>
      <c r="R121" s="83" t="s">
        <v>10</v>
      </c>
      <c r="S121" s="83" t="s">
        <v>105</v>
      </c>
      <c r="T121" s="82" t="s">
        <v>115</v>
      </c>
      <c r="U121" s="82" t="s">
        <v>88</v>
      </c>
      <c r="AC121" s="187" t="str">
        <f t="shared" si="53"/>
        <v/>
      </c>
      <c r="AD121" s="187" t="str">
        <f t="shared" si="54"/>
        <v/>
      </c>
      <c r="AE121" s="187" t="str">
        <f t="shared" si="55"/>
        <v/>
      </c>
      <c r="AF121" s="187" t="str">
        <f t="shared" si="56"/>
        <v/>
      </c>
      <c r="AG121" s="187" t="str">
        <f t="shared" si="57"/>
        <v/>
      </c>
      <c r="AH121" s="187" t="str">
        <f t="shared" si="58"/>
        <v/>
      </c>
      <c r="AI121" s="187" t="str">
        <f t="shared" si="59"/>
        <v/>
      </c>
      <c r="AJ121" s="187" t="str">
        <f t="shared" si="60"/>
        <v/>
      </c>
      <c r="AK121" s="187" t="str">
        <f t="shared" si="61"/>
        <v/>
      </c>
      <c r="AN121" s="187" t="str">
        <f t="shared" si="62"/>
        <v/>
      </c>
      <c r="AO121" s="187" t="str">
        <f t="shared" si="63"/>
        <v/>
      </c>
      <c r="AP121" s="187" t="str">
        <f t="shared" si="64"/>
        <v/>
      </c>
      <c r="AT121" s="187" t="str">
        <f t="shared" si="65"/>
        <v/>
      </c>
      <c r="AU121" s="187" t="str">
        <f t="shared" si="66"/>
        <v/>
      </c>
      <c r="AV121" s="187" t="str">
        <f t="shared" si="67"/>
        <v/>
      </c>
      <c r="AW121" s="187" t="str">
        <f t="shared" si="68"/>
        <v/>
      </c>
      <c r="AX121" s="187" t="str">
        <f t="shared" si="69"/>
        <v/>
      </c>
      <c r="AY121" s="187" t="str">
        <f t="shared" si="41"/>
        <v/>
      </c>
      <c r="AZ121" s="187" t="str">
        <f t="shared" si="70"/>
        <v/>
      </c>
      <c r="BA121" s="187" t="str">
        <f t="shared" si="52"/>
        <v xml:space="preserve"> </v>
      </c>
      <c r="BB121" s="187" t="str">
        <f>IFERROR(IF(AW121="","",VLOOKUP(AW121,SUSS!R:S,2,FALSE)),AY121*SUSS!$M$2)</f>
        <v/>
      </c>
      <c r="BC121" s="187" t="str">
        <f t="shared" si="50"/>
        <v/>
      </c>
    </row>
    <row r="122" spans="1:55" ht="20.100000000000001" customHeight="1" thickBot="1">
      <c r="A122" s="183" t="s">
        <v>101</v>
      </c>
      <c r="B122" s="82">
        <v>2017</v>
      </c>
      <c r="C122" s="82">
        <v>9</v>
      </c>
      <c r="D122" s="82"/>
      <c r="E122" s="83" t="s">
        <v>82</v>
      </c>
      <c r="F122" s="83" t="s">
        <v>10</v>
      </c>
      <c r="G122" s="83" t="s">
        <v>83</v>
      </c>
      <c r="H122" s="84">
        <v>43199</v>
      </c>
      <c r="I122" s="85">
        <v>2882.45</v>
      </c>
      <c r="J122" s="85">
        <v>2226.0500000000002</v>
      </c>
      <c r="K122" s="86">
        <v>656.4</v>
      </c>
      <c r="N122" s="183" t="s">
        <v>101</v>
      </c>
      <c r="O122" s="82">
        <v>6</v>
      </c>
      <c r="P122" s="86">
        <v>6.27</v>
      </c>
      <c r="Q122" s="83" t="s">
        <v>104</v>
      </c>
      <c r="R122" s="83" t="s">
        <v>10</v>
      </c>
      <c r="S122" s="83" t="s">
        <v>105</v>
      </c>
      <c r="T122" s="82" t="s">
        <v>116</v>
      </c>
      <c r="U122" s="82" t="s">
        <v>88</v>
      </c>
      <c r="AC122" s="187" t="str">
        <f t="shared" si="53"/>
        <v/>
      </c>
      <c r="AD122" s="187" t="str">
        <f t="shared" si="54"/>
        <v/>
      </c>
      <c r="AE122" s="187" t="str">
        <f t="shared" si="55"/>
        <v/>
      </c>
      <c r="AF122" s="187" t="str">
        <f t="shared" si="56"/>
        <v/>
      </c>
      <c r="AG122" s="187" t="str">
        <f t="shared" si="57"/>
        <v/>
      </c>
      <c r="AH122" s="187" t="str">
        <f t="shared" si="58"/>
        <v/>
      </c>
      <c r="AI122" s="187" t="str">
        <f t="shared" si="59"/>
        <v/>
      </c>
      <c r="AJ122" s="187" t="str">
        <f t="shared" si="60"/>
        <v/>
      </c>
      <c r="AK122" s="187" t="str">
        <f t="shared" si="61"/>
        <v/>
      </c>
      <c r="AN122" s="187" t="str">
        <f t="shared" si="62"/>
        <v/>
      </c>
      <c r="AO122" s="187" t="str">
        <f t="shared" si="63"/>
        <v/>
      </c>
      <c r="AP122" s="187" t="str">
        <f t="shared" si="64"/>
        <v/>
      </c>
      <c r="AT122" s="187" t="str">
        <f t="shared" si="65"/>
        <v/>
      </c>
      <c r="AU122" s="187" t="str">
        <f t="shared" si="66"/>
        <v/>
      </c>
      <c r="AV122" s="187" t="str">
        <f t="shared" si="67"/>
        <v/>
      </c>
      <c r="AW122" s="187" t="str">
        <f t="shared" si="68"/>
        <v/>
      </c>
      <c r="AX122" s="187" t="str">
        <f t="shared" si="69"/>
        <v/>
      </c>
      <c r="AY122" s="187" t="str">
        <f t="shared" si="41"/>
        <v/>
      </c>
      <c r="AZ122" s="187" t="str">
        <f t="shared" si="70"/>
        <v/>
      </c>
      <c r="BA122" s="187" t="str">
        <f t="shared" si="52"/>
        <v xml:space="preserve"> </v>
      </c>
      <c r="BB122" s="187" t="str">
        <f>IFERROR(IF(AW122="","",VLOOKUP(AW122,SUSS!R:S,2,FALSE)),AY122*SUSS!$M$2)</f>
        <v/>
      </c>
      <c r="BC122" s="187" t="str">
        <f t="shared" si="50"/>
        <v/>
      </c>
    </row>
    <row r="123" spans="1:55" ht="20.100000000000001" customHeight="1" thickBot="1">
      <c r="A123" s="183" t="s">
        <v>101</v>
      </c>
      <c r="B123" s="82">
        <v>2017</v>
      </c>
      <c r="C123" s="82">
        <v>9</v>
      </c>
      <c r="D123" s="82"/>
      <c r="E123" s="83" t="s">
        <v>82</v>
      </c>
      <c r="F123" s="83" t="s">
        <v>10</v>
      </c>
      <c r="G123" s="83" t="s">
        <v>84</v>
      </c>
      <c r="H123" s="84">
        <v>43798</v>
      </c>
      <c r="I123" s="85">
        <v>15731.97</v>
      </c>
      <c r="J123" s="85">
        <v>12149.47</v>
      </c>
      <c r="K123" s="85">
        <v>3582.5</v>
      </c>
      <c r="N123" s="183" t="s">
        <v>101</v>
      </c>
      <c r="O123" s="82">
        <v>7</v>
      </c>
      <c r="P123" s="85">
        <v>14119.33</v>
      </c>
      <c r="Q123" s="83" t="s">
        <v>102</v>
      </c>
      <c r="R123" s="83" t="s">
        <v>10</v>
      </c>
      <c r="S123" s="83" t="s">
        <v>10</v>
      </c>
      <c r="T123" s="82" t="s">
        <v>111</v>
      </c>
      <c r="U123" s="82" t="s">
        <v>88</v>
      </c>
      <c r="AC123" s="187" t="str">
        <f t="shared" si="53"/>
        <v/>
      </c>
      <c r="AD123" s="187" t="str">
        <f t="shared" si="54"/>
        <v/>
      </c>
      <c r="AE123" s="187" t="str">
        <f t="shared" si="55"/>
        <v/>
      </c>
      <c r="AF123" s="187" t="str">
        <f t="shared" si="56"/>
        <v/>
      </c>
      <c r="AG123" s="187" t="str">
        <f t="shared" si="57"/>
        <v/>
      </c>
      <c r="AH123" s="187" t="str">
        <f t="shared" si="58"/>
        <v/>
      </c>
      <c r="AI123" s="187" t="str">
        <f t="shared" si="59"/>
        <v/>
      </c>
      <c r="AJ123" s="187" t="str">
        <f t="shared" si="60"/>
        <v/>
      </c>
      <c r="AK123" s="187" t="str">
        <f t="shared" si="61"/>
        <v/>
      </c>
      <c r="AN123" s="187" t="str">
        <f t="shared" si="62"/>
        <v/>
      </c>
      <c r="AO123" s="187" t="str">
        <f t="shared" si="63"/>
        <v/>
      </c>
      <c r="AP123" s="187" t="str">
        <f t="shared" si="64"/>
        <v/>
      </c>
      <c r="AT123" s="187" t="str">
        <f t="shared" si="65"/>
        <v/>
      </c>
      <c r="AU123" s="187" t="str">
        <f t="shared" si="66"/>
        <v/>
      </c>
      <c r="AV123" s="187" t="str">
        <f t="shared" si="67"/>
        <v/>
      </c>
      <c r="AW123" s="187" t="str">
        <f t="shared" si="68"/>
        <v/>
      </c>
      <c r="AX123" s="187" t="str">
        <f t="shared" si="69"/>
        <v/>
      </c>
      <c r="AY123" s="187" t="str">
        <f t="shared" si="41"/>
        <v/>
      </c>
      <c r="AZ123" s="187" t="str">
        <f t="shared" si="70"/>
        <v/>
      </c>
      <c r="BA123" s="187" t="str">
        <f t="shared" si="52"/>
        <v xml:space="preserve"> </v>
      </c>
      <c r="BB123" s="187" t="str">
        <f>IFERROR(IF(AW123="","",VLOOKUP(AW123,SUSS!R:S,2,FALSE)),AY123*SUSS!$M$2)</f>
        <v/>
      </c>
      <c r="BC123" s="187" t="str">
        <f t="shared" si="50"/>
        <v/>
      </c>
    </row>
    <row r="124" spans="1:55" ht="20.100000000000001" customHeight="1" thickBot="1">
      <c r="A124" s="183" t="s">
        <v>101</v>
      </c>
      <c r="B124" s="82">
        <v>2017</v>
      </c>
      <c r="C124" s="82">
        <v>11</v>
      </c>
      <c r="D124" s="82"/>
      <c r="E124" s="83" t="s">
        <v>82</v>
      </c>
      <c r="F124" s="83" t="s">
        <v>10</v>
      </c>
      <c r="G124" s="83" t="s">
        <v>10</v>
      </c>
      <c r="H124" s="84">
        <v>43089</v>
      </c>
      <c r="I124" s="85">
        <v>6881.02</v>
      </c>
      <c r="J124" s="86">
        <v>0</v>
      </c>
      <c r="K124" s="85">
        <v>6881.02</v>
      </c>
      <c r="N124" s="183" t="s">
        <v>101</v>
      </c>
      <c r="O124" s="82">
        <v>7</v>
      </c>
      <c r="P124" s="86">
        <v>669.19</v>
      </c>
      <c r="Q124" s="83" t="s">
        <v>103</v>
      </c>
      <c r="R124" s="83" t="s">
        <v>10</v>
      </c>
      <c r="S124" s="83" t="s">
        <v>10</v>
      </c>
      <c r="T124" s="82" t="s">
        <v>114</v>
      </c>
      <c r="U124" s="82" t="s">
        <v>88</v>
      </c>
      <c r="AC124" s="187" t="str">
        <f t="shared" si="53"/>
        <v/>
      </c>
      <c r="AD124" s="187" t="str">
        <f t="shared" si="54"/>
        <v/>
      </c>
      <c r="AE124" s="187" t="str">
        <f t="shared" si="55"/>
        <v/>
      </c>
      <c r="AF124" s="187" t="str">
        <f t="shared" si="56"/>
        <v/>
      </c>
      <c r="AG124" s="187" t="str">
        <f t="shared" si="57"/>
        <v/>
      </c>
      <c r="AH124" s="187" t="str">
        <f t="shared" si="58"/>
        <v/>
      </c>
      <c r="AI124" s="187" t="str">
        <f t="shared" si="59"/>
        <v/>
      </c>
      <c r="AJ124" s="187" t="str">
        <f t="shared" si="60"/>
        <v/>
      </c>
      <c r="AK124" s="187" t="str">
        <f t="shared" si="61"/>
        <v/>
      </c>
      <c r="AN124" s="187" t="str">
        <f t="shared" si="62"/>
        <v/>
      </c>
      <c r="AO124" s="187" t="str">
        <f t="shared" si="63"/>
        <v/>
      </c>
      <c r="AP124" s="187" t="str">
        <f t="shared" si="64"/>
        <v/>
      </c>
      <c r="AT124" s="187" t="str">
        <f t="shared" si="65"/>
        <v/>
      </c>
      <c r="AU124" s="187" t="str">
        <f t="shared" si="66"/>
        <v/>
      </c>
      <c r="AV124" s="187" t="str">
        <f t="shared" si="67"/>
        <v/>
      </c>
      <c r="AW124" s="187" t="str">
        <f t="shared" si="68"/>
        <v/>
      </c>
      <c r="AX124" s="187" t="str">
        <f t="shared" si="69"/>
        <v/>
      </c>
      <c r="AY124" s="187" t="str">
        <f t="shared" si="41"/>
        <v/>
      </c>
      <c r="AZ124" s="187" t="str">
        <f t="shared" si="70"/>
        <v/>
      </c>
      <c r="BA124" s="187" t="str">
        <f t="shared" si="52"/>
        <v xml:space="preserve"> </v>
      </c>
      <c r="BB124" s="187" t="str">
        <f>IFERROR(IF(AW124="","",VLOOKUP(AW124,SUSS!R:S,2,FALSE)),AY124*SUSS!$M$2)</f>
        <v/>
      </c>
      <c r="BC124" s="187" t="str">
        <f t="shared" si="50"/>
        <v/>
      </c>
    </row>
    <row r="125" spans="1:55" ht="20.100000000000001" customHeight="1" thickBot="1">
      <c r="A125" s="183" t="s">
        <v>101</v>
      </c>
      <c r="B125" s="82">
        <v>2017</v>
      </c>
      <c r="C125" s="82">
        <v>11</v>
      </c>
      <c r="D125" s="82"/>
      <c r="E125" s="83" t="s">
        <v>82</v>
      </c>
      <c r="F125" s="83" t="s">
        <v>10</v>
      </c>
      <c r="G125" s="83" t="s">
        <v>83</v>
      </c>
      <c r="H125" s="84">
        <v>43199</v>
      </c>
      <c r="I125" s="86">
        <v>756.91</v>
      </c>
      <c r="J125" s="86">
        <v>574.58000000000004</v>
      </c>
      <c r="K125" s="86">
        <v>182.33</v>
      </c>
      <c r="N125" s="183" t="s">
        <v>101</v>
      </c>
      <c r="O125" s="82">
        <v>7</v>
      </c>
      <c r="P125" s="85">
        <v>2859.57</v>
      </c>
      <c r="Q125" s="83" t="s">
        <v>86</v>
      </c>
      <c r="R125" s="83" t="s">
        <v>10</v>
      </c>
      <c r="S125" s="83" t="s">
        <v>10</v>
      </c>
      <c r="T125" s="82" t="s">
        <v>118</v>
      </c>
      <c r="U125" s="82" t="s">
        <v>88</v>
      </c>
      <c r="AC125" s="187" t="str">
        <f t="shared" si="53"/>
        <v/>
      </c>
      <c r="AD125" s="187" t="str">
        <f t="shared" si="54"/>
        <v/>
      </c>
      <c r="AE125" s="187" t="str">
        <f t="shared" si="55"/>
        <v/>
      </c>
      <c r="AF125" s="187" t="str">
        <f t="shared" si="56"/>
        <v/>
      </c>
      <c r="AG125" s="187" t="str">
        <f t="shared" si="57"/>
        <v/>
      </c>
      <c r="AH125" s="187" t="str">
        <f t="shared" si="58"/>
        <v/>
      </c>
      <c r="AI125" s="187" t="str">
        <f t="shared" si="59"/>
        <v/>
      </c>
      <c r="AJ125" s="187" t="str">
        <f t="shared" si="60"/>
        <v/>
      </c>
      <c r="AK125" s="187" t="str">
        <f t="shared" si="61"/>
        <v/>
      </c>
      <c r="AN125" s="187" t="str">
        <f t="shared" si="62"/>
        <v/>
      </c>
      <c r="AO125" s="187" t="str">
        <f t="shared" si="63"/>
        <v/>
      </c>
      <c r="AP125" s="187" t="str">
        <f t="shared" si="64"/>
        <v/>
      </c>
      <c r="AT125" s="187" t="str">
        <f t="shared" si="65"/>
        <v/>
      </c>
      <c r="AU125" s="187" t="str">
        <f t="shared" si="66"/>
        <v/>
      </c>
      <c r="AV125" s="187" t="str">
        <f t="shared" si="67"/>
        <v/>
      </c>
      <c r="AW125" s="187" t="str">
        <f t="shared" si="68"/>
        <v/>
      </c>
      <c r="AX125" s="187" t="str">
        <f t="shared" si="69"/>
        <v/>
      </c>
      <c r="AY125" s="187" t="str">
        <f t="shared" si="41"/>
        <v/>
      </c>
      <c r="AZ125" s="187" t="str">
        <f t="shared" si="70"/>
        <v/>
      </c>
      <c r="BA125" s="187" t="str">
        <f t="shared" si="52"/>
        <v xml:space="preserve"> </v>
      </c>
      <c r="BB125" s="187" t="str">
        <f>IFERROR(IF(AW125="","",VLOOKUP(AW125,SUSS!R:S,2,FALSE)),AY125*SUSS!$M$2)</f>
        <v/>
      </c>
      <c r="BC125" s="187" t="str">
        <f t="shared" si="50"/>
        <v/>
      </c>
    </row>
    <row r="126" spans="1:55" ht="20.100000000000001" customHeight="1" thickBot="1">
      <c r="A126" s="183" t="s">
        <v>101</v>
      </c>
      <c r="B126" s="82">
        <v>2017</v>
      </c>
      <c r="C126" s="82">
        <v>11</v>
      </c>
      <c r="D126" s="82"/>
      <c r="E126" s="83" t="s">
        <v>82</v>
      </c>
      <c r="F126" s="83" t="s">
        <v>10</v>
      </c>
      <c r="G126" s="83" t="s">
        <v>84</v>
      </c>
      <c r="H126" s="84">
        <v>43798</v>
      </c>
      <c r="I126" s="85">
        <v>6384.44</v>
      </c>
      <c r="J126" s="85">
        <v>4846.51</v>
      </c>
      <c r="K126" s="85">
        <v>1537.93</v>
      </c>
      <c r="N126" s="183" t="s">
        <v>101</v>
      </c>
      <c r="O126" s="82">
        <v>7</v>
      </c>
      <c r="P126" s="85">
        <v>11478.66</v>
      </c>
      <c r="Q126" s="83" t="s">
        <v>86</v>
      </c>
      <c r="R126" s="83" t="s">
        <v>10</v>
      </c>
      <c r="S126" s="83" t="s">
        <v>83</v>
      </c>
      <c r="T126" s="82" t="s">
        <v>118</v>
      </c>
      <c r="U126" s="82" t="s">
        <v>88</v>
      </c>
      <c r="AC126" s="187" t="str">
        <f t="shared" si="53"/>
        <v/>
      </c>
      <c r="AD126" s="187" t="str">
        <f t="shared" si="54"/>
        <v/>
      </c>
      <c r="AE126" s="187" t="str">
        <f t="shared" si="55"/>
        <v/>
      </c>
      <c r="AF126" s="187" t="str">
        <f t="shared" si="56"/>
        <v/>
      </c>
      <c r="AG126" s="187" t="str">
        <f t="shared" si="57"/>
        <v/>
      </c>
      <c r="AH126" s="187" t="str">
        <f t="shared" si="58"/>
        <v/>
      </c>
      <c r="AI126" s="187" t="str">
        <f t="shared" si="59"/>
        <v/>
      </c>
      <c r="AJ126" s="187" t="str">
        <f t="shared" si="60"/>
        <v/>
      </c>
      <c r="AK126" s="187" t="str">
        <f t="shared" si="61"/>
        <v/>
      </c>
      <c r="AN126" s="187" t="str">
        <f t="shared" si="62"/>
        <v/>
      </c>
      <c r="AO126" s="187" t="str">
        <f t="shared" si="63"/>
        <v/>
      </c>
      <c r="AP126" s="187" t="str">
        <f t="shared" si="64"/>
        <v/>
      </c>
      <c r="AT126" s="187" t="str">
        <f t="shared" si="65"/>
        <v/>
      </c>
      <c r="AU126" s="187" t="str">
        <f t="shared" si="66"/>
        <v/>
      </c>
      <c r="AV126" s="187" t="str">
        <f t="shared" si="67"/>
        <v/>
      </c>
      <c r="AW126" s="187" t="str">
        <f t="shared" si="68"/>
        <v/>
      </c>
      <c r="AX126" s="187" t="str">
        <f t="shared" si="69"/>
        <v/>
      </c>
      <c r="AY126" s="187" t="str">
        <f t="shared" si="41"/>
        <v/>
      </c>
      <c r="AZ126" s="187" t="str">
        <f t="shared" si="70"/>
        <v/>
      </c>
      <c r="BA126" s="187" t="str">
        <f t="shared" si="52"/>
        <v xml:space="preserve"> </v>
      </c>
      <c r="BB126" s="187" t="str">
        <f>IFERROR(IF(AW126="","",VLOOKUP(AW126,SUSS!R:S,2,FALSE)),AY126*SUSS!$M$2)</f>
        <v/>
      </c>
      <c r="BC126" s="187" t="str">
        <f t="shared" si="50"/>
        <v/>
      </c>
    </row>
    <row r="127" spans="1:55" ht="20.100000000000001" customHeight="1" thickBot="1">
      <c r="A127" s="183" t="s">
        <v>101</v>
      </c>
      <c r="B127" s="82">
        <v>2017</v>
      </c>
      <c r="C127" s="82"/>
      <c r="D127" s="82"/>
      <c r="E127" s="83" t="s">
        <v>102</v>
      </c>
      <c r="F127" s="83" t="s">
        <v>10</v>
      </c>
      <c r="G127" s="83" t="s">
        <v>10</v>
      </c>
      <c r="H127" s="84">
        <v>43236</v>
      </c>
      <c r="I127" s="85">
        <v>173003.41</v>
      </c>
      <c r="J127" s="86">
        <v>0</v>
      </c>
      <c r="K127" s="85">
        <v>173003.41</v>
      </c>
      <c r="N127" s="183" t="s">
        <v>101</v>
      </c>
      <c r="O127" s="82">
        <v>7</v>
      </c>
      <c r="P127" s="85">
        <v>6991.43</v>
      </c>
      <c r="Q127" s="83" t="s">
        <v>11</v>
      </c>
      <c r="R127" s="83" t="s">
        <v>10</v>
      </c>
      <c r="S127" s="83" t="s">
        <v>10</v>
      </c>
      <c r="T127" s="82" t="s">
        <v>119</v>
      </c>
      <c r="U127" s="82" t="s">
        <v>88</v>
      </c>
      <c r="AC127" s="187" t="str">
        <f t="shared" si="53"/>
        <v/>
      </c>
      <c r="AD127" s="187" t="str">
        <f t="shared" si="54"/>
        <v/>
      </c>
      <c r="AE127" s="187" t="str">
        <f t="shared" si="55"/>
        <v/>
      </c>
      <c r="AF127" s="187" t="str">
        <f t="shared" si="56"/>
        <v/>
      </c>
      <c r="AG127" s="187" t="str">
        <f t="shared" si="57"/>
        <v/>
      </c>
      <c r="AH127" s="187" t="str">
        <f t="shared" si="58"/>
        <v/>
      </c>
      <c r="AI127" s="187" t="str">
        <f t="shared" si="59"/>
        <v/>
      </c>
      <c r="AJ127" s="187" t="str">
        <f t="shared" si="60"/>
        <v/>
      </c>
      <c r="AK127" s="187" t="str">
        <f t="shared" si="61"/>
        <v/>
      </c>
      <c r="AN127" s="187" t="str">
        <f t="shared" si="62"/>
        <v/>
      </c>
      <c r="AO127" s="187" t="str">
        <f t="shared" si="63"/>
        <v/>
      </c>
      <c r="AP127" s="187" t="str">
        <f t="shared" si="64"/>
        <v/>
      </c>
      <c r="AT127" s="187" t="str">
        <f t="shared" si="65"/>
        <v>M645044</v>
      </c>
      <c r="AU127" s="187">
        <f t="shared" si="66"/>
        <v>7</v>
      </c>
      <c r="AV127" s="187">
        <f t="shared" si="67"/>
        <v>6991.43</v>
      </c>
      <c r="AW127" s="187" t="str">
        <f t="shared" si="68"/>
        <v>2012/8</v>
      </c>
      <c r="AX127" s="187" t="str">
        <f t="shared" si="69"/>
        <v>2012/8 Contribuciones Seg. Social</v>
      </c>
      <c r="AY127" s="187">
        <f t="shared" si="41"/>
        <v>20180.98</v>
      </c>
      <c r="AZ127" s="187">
        <f t="shared" si="70"/>
        <v>0.34643659524958653</v>
      </c>
      <c r="BA127" s="187" t="str">
        <f t="shared" si="52"/>
        <v>M645044 7</v>
      </c>
      <c r="BB127" s="187">
        <f>IFERROR(IF(AW127="","",VLOOKUP(AW127,SUSS!R:S,2,FALSE)),AY127*SUSS!$M$2)</f>
        <v>2421.7175999999999</v>
      </c>
      <c r="BC127" s="187">
        <f t="shared" si="50"/>
        <v>838.97160000000008</v>
      </c>
    </row>
    <row r="128" spans="1:55" ht="20.100000000000001" customHeight="1" thickBot="1">
      <c r="A128" s="183" t="s">
        <v>101</v>
      </c>
      <c r="B128" s="82">
        <v>2017</v>
      </c>
      <c r="C128" s="82"/>
      <c r="D128" s="82"/>
      <c r="E128" s="83" t="s">
        <v>102</v>
      </c>
      <c r="F128" s="83" t="s">
        <v>10</v>
      </c>
      <c r="G128" s="83" t="s">
        <v>105</v>
      </c>
      <c r="H128" s="84">
        <v>43235</v>
      </c>
      <c r="I128" s="86">
        <v>400</v>
      </c>
      <c r="J128" s="86">
        <v>0</v>
      </c>
      <c r="K128" s="86">
        <v>400</v>
      </c>
      <c r="N128" s="183" t="s">
        <v>101</v>
      </c>
      <c r="O128" s="82">
        <v>7</v>
      </c>
      <c r="P128" s="85">
        <v>1917.95</v>
      </c>
      <c r="Q128" s="83" t="s">
        <v>86</v>
      </c>
      <c r="R128" s="83" t="s">
        <v>10</v>
      </c>
      <c r="S128" s="83" t="s">
        <v>10</v>
      </c>
      <c r="T128" s="82" t="s">
        <v>119</v>
      </c>
      <c r="U128" s="82" t="s">
        <v>88</v>
      </c>
      <c r="AC128" s="187" t="str">
        <f t="shared" si="53"/>
        <v/>
      </c>
      <c r="AD128" s="187" t="str">
        <f t="shared" si="54"/>
        <v/>
      </c>
      <c r="AE128" s="187" t="str">
        <f t="shared" si="55"/>
        <v/>
      </c>
      <c r="AF128" s="187" t="str">
        <f t="shared" si="56"/>
        <v/>
      </c>
      <c r="AG128" s="187" t="str">
        <f t="shared" si="57"/>
        <v/>
      </c>
      <c r="AH128" s="187" t="str">
        <f t="shared" si="58"/>
        <v/>
      </c>
      <c r="AI128" s="187" t="str">
        <f t="shared" si="59"/>
        <v/>
      </c>
      <c r="AJ128" s="187" t="str">
        <f t="shared" si="60"/>
        <v/>
      </c>
      <c r="AK128" s="187" t="str">
        <f t="shared" si="61"/>
        <v/>
      </c>
      <c r="AN128" s="187" t="str">
        <f t="shared" si="62"/>
        <v/>
      </c>
      <c r="AO128" s="187" t="str">
        <f t="shared" si="63"/>
        <v/>
      </c>
      <c r="AP128" s="187" t="str">
        <f t="shared" si="64"/>
        <v/>
      </c>
      <c r="AT128" s="187" t="str">
        <f t="shared" si="65"/>
        <v/>
      </c>
      <c r="AU128" s="187" t="str">
        <f t="shared" si="66"/>
        <v/>
      </c>
      <c r="AV128" s="187" t="str">
        <f t="shared" si="67"/>
        <v/>
      </c>
      <c r="AW128" s="187" t="str">
        <f t="shared" si="68"/>
        <v/>
      </c>
      <c r="AX128" s="187" t="str">
        <f t="shared" si="69"/>
        <v/>
      </c>
      <c r="AY128" s="187" t="str">
        <f t="shared" si="41"/>
        <v/>
      </c>
      <c r="AZ128" s="187" t="str">
        <f t="shared" si="70"/>
        <v/>
      </c>
      <c r="BA128" s="187" t="str">
        <f t="shared" si="52"/>
        <v xml:space="preserve"> </v>
      </c>
      <c r="BB128" s="187" t="str">
        <f>IFERROR(IF(AW128="","",VLOOKUP(AW128,SUSS!R:S,2,FALSE)),AY128*SUSS!$M$2)</f>
        <v/>
      </c>
      <c r="BC128" s="187" t="str">
        <f t="shared" si="50"/>
        <v/>
      </c>
    </row>
    <row r="129" spans="1:55" ht="20.100000000000001" customHeight="1" thickBot="1">
      <c r="A129" s="183" t="s">
        <v>101</v>
      </c>
      <c r="B129" s="82">
        <v>2017</v>
      </c>
      <c r="C129" s="82"/>
      <c r="D129" s="82"/>
      <c r="E129" s="83" t="s">
        <v>106</v>
      </c>
      <c r="F129" s="83" t="s">
        <v>10</v>
      </c>
      <c r="G129" s="83" t="s">
        <v>105</v>
      </c>
      <c r="H129" s="84">
        <v>43263</v>
      </c>
      <c r="I129" s="86">
        <v>400</v>
      </c>
      <c r="J129" s="86">
        <v>0</v>
      </c>
      <c r="K129" s="86">
        <v>400</v>
      </c>
      <c r="N129" s="183" t="s">
        <v>101</v>
      </c>
      <c r="O129" s="82">
        <v>7</v>
      </c>
      <c r="P129" s="85">
        <v>15135.74</v>
      </c>
      <c r="Q129" s="83" t="s">
        <v>11</v>
      </c>
      <c r="R129" s="83" t="s">
        <v>10</v>
      </c>
      <c r="S129" s="83" t="s">
        <v>83</v>
      </c>
      <c r="T129" s="82" t="s">
        <v>119</v>
      </c>
      <c r="U129" s="82" t="s">
        <v>88</v>
      </c>
      <c r="AC129" s="187" t="str">
        <f t="shared" si="53"/>
        <v/>
      </c>
      <c r="AD129" s="187" t="str">
        <f t="shared" si="54"/>
        <v/>
      </c>
      <c r="AE129" s="187" t="str">
        <f t="shared" si="55"/>
        <v/>
      </c>
      <c r="AF129" s="187" t="str">
        <f t="shared" si="56"/>
        <v/>
      </c>
      <c r="AG129" s="187" t="str">
        <f t="shared" si="57"/>
        <v/>
      </c>
      <c r="AH129" s="187" t="str">
        <f t="shared" si="58"/>
        <v/>
      </c>
      <c r="AI129" s="187" t="str">
        <f t="shared" si="59"/>
        <v/>
      </c>
      <c r="AJ129" s="187" t="str">
        <f t="shared" si="60"/>
        <v/>
      </c>
      <c r="AK129" s="187" t="str">
        <f t="shared" si="61"/>
        <v/>
      </c>
      <c r="AN129" s="187" t="str">
        <f t="shared" si="62"/>
        <v/>
      </c>
      <c r="AO129" s="187" t="str">
        <f t="shared" si="63"/>
        <v/>
      </c>
      <c r="AP129" s="187" t="str">
        <f t="shared" si="64"/>
        <v/>
      </c>
      <c r="AT129" s="187" t="str">
        <f t="shared" si="65"/>
        <v>M645044</v>
      </c>
      <c r="AU129" s="187">
        <f t="shared" si="66"/>
        <v>7</v>
      </c>
      <c r="AV129" s="187">
        <f t="shared" si="67"/>
        <v>15135.74</v>
      </c>
      <c r="AW129" s="187" t="str">
        <f t="shared" si="68"/>
        <v>2012/8</v>
      </c>
      <c r="AX129" s="187" t="str">
        <f t="shared" si="69"/>
        <v>2012/8 Contribuciones Seg. Social</v>
      </c>
      <c r="AY129" s="187">
        <f t="shared" si="41"/>
        <v>20180.98</v>
      </c>
      <c r="AZ129" s="187">
        <f t="shared" si="70"/>
        <v>0.75000024775803753</v>
      </c>
      <c r="BA129" s="187" t="str">
        <f t="shared" si="52"/>
        <v>M645044 7</v>
      </c>
      <c r="BB129" s="187">
        <f>IFERROR(IF(AW129="","",VLOOKUP(AW129,SUSS!R:S,2,FALSE)),AY129*SUSS!$M$2)</f>
        <v>2421.7175999999999</v>
      </c>
      <c r="BC129" s="187">
        <f t="shared" si="50"/>
        <v>1816.2888</v>
      </c>
    </row>
    <row r="130" spans="1:55" ht="20.100000000000001" customHeight="1" thickBot="1">
      <c r="A130" s="183" t="s">
        <v>101</v>
      </c>
      <c r="B130" s="82">
        <v>2017</v>
      </c>
      <c r="C130" s="82"/>
      <c r="D130" s="82"/>
      <c r="E130" s="83" t="s">
        <v>102</v>
      </c>
      <c r="F130" s="83" t="s">
        <v>10</v>
      </c>
      <c r="G130" s="83" t="s">
        <v>83</v>
      </c>
      <c r="H130" s="84">
        <v>43798</v>
      </c>
      <c r="I130" s="85">
        <v>119891.36</v>
      </c>
      <c r="J130" s="85">
        <v>76640.509999999995</v>
      </c>
      <c r="K130" s="85">
        <v>43250.85</v>
      </c>
      <c r="N130" s="183" t="s">
        <v>101</v>
      </c>
      <c r="O130" s="82">
        <v>7</v>
      </c>
      <c r="P130" s="86">
        <v>270.18</v>
      </c>
      <c r="Q130" s="83" t="s">
        <v>11</v>
      </c>
      <c r="R130" s="83" t="s">
        <v>10</v>
      </c>
      <c r="S130" s="83" t="s">
        <v>10</v>
      </c>
      <c r="T130" s="82" t="s">
        <v>121</v>
      </c>
      <c r="U130" s="82" t="s">
        <v>88</v>
      </c>
      <c r="AC130" s="187" t="str">
        <f t="shared" si="53"/>
        <v/>
      </c>
      <c r="AD130" s="187" t="str">
        <f t="shared" si="54"/>
        <v/>
      </c>
      <c r="AE130" s="187" t="str">
        <f t="shared" si="55"/>
        <v/>
      </c>
      <c r="AF130" s="187" t="str">
        <f t="shared" si="56"/>
        <v/>
      </c>
      <c r="AG130" s="187" t="str">
        <f t="shared" si="57"/>
        <v/>
      </c>
      <c r="AH130" s="187" t="str">
        <f t="shared" si="58"/>
        <v/>
      </c>
      <c r="AI130" s="187" t="str">
        <f t="shared" si="59"/>
        <v/>
      </c>
      <c r="AJ130" s="187" t="str">
        <f t="shared" si="60"/>
        <v/>
      </c>
      <c r="AK130" s="187" t="str">
        <f t="shared" si="61"/>
        <v/>
      </c>
      <c r="AN130" s="187" t="str">
        <f t="shared" si="62"/>
        <v/>
      </c>
      <c r="AO130" s="187" t="str">
        <f t="shared" si="63"/>
        <v/>
      </c>
      <c r="AP130" s="187" t="str">
        <f t="shared" si="64"/>
        <v/>
      </c>
      <c r="AT130" s="187" t="str">
        <f t="shared" si="65"/>
        <v>M645044</v>
      </c>
      <c r="AU130" s="187">
        <f t="shared" si="66"/>
        <v>7</v>
      </c>
      <c r="AV130" s="187">
        <f t="shared" si="67"/>
        <v>270.18</v>
      </c>
      <c r="AW130" s="187" t="str">
        <f t="shared" si="68"/>
        <v>2012/9</v>
      </c>
      <c r="AX130" s="187" t="str">
        <f t="shared" si="69"/>
        <v>2012/9 Contribuciones Seg. Social</v>
      </c>
      <c r="AY130" s="187">
        <f t="shared" si="41"/>
        <v>14278.36</v>
      </c>
      <c r="AZ130" s="187">
        <f t="shared" si="70"/>
        <v>1.8922341221260706E-2</v>
      </c>
      <c r="BA130" s="187" t="str">
        <f t="shared" si="52"/>
        <v>M645044 7</v>
      </c>
      <c r="BB130" s="187">
        <f>IFERROR(IF(AW130="","",VLOOKUP(AW130,SUSS!R:S,2,FALSE)),AY130*SUSS!$M$2)</f>
        <v>1713.4032</v>
      </c>
      <c r="BC130" s="187">
        <f t="shared" si="50"/>
        <v>32.421600000000005</v>
      </c>
    </row>
    <row r="131" spans="1:55" ht="20.100000000000001" customHeight="1" thickBot="1">
      <c r="A131" s="183" t="s">
        <v>101</v>
      </c>
      <c r="B131" s="82">
        <v>2018</v>
      </c>
      <c r="C131" s="82">
        <v>3</v>
      </c>
      <c r="D131" s="82"/>
      <c r="E131" s="83" t="s">
        <v>82</v>
      </c>
      <c r="F131" s="83" t="s">
        <v>10</v>
      </c>
      <c r="G131" s="83" t="s">
        <v>10</v>
      </c>
      <c r="H131" s="84">
        <v>43210</v>
      </c>
      <c r="I131" s="85">
        <v>30113.62</v>
      </c>
      <c r="J131" s="86">
        <v>0</v>
      </c>
      <c r="K131" s="85">
        <v>30113.62</v>
      </c>
      <c r="N131" s="183" t="s">
        <v>101</v>
      </c>
      <c r="O131" s="82">
        <v>7</v>
      </c>
      <c r="P131" s="85">
        <v>44282.22</v>
      </c>
      <c r="Q131" s="83" t="s">
        <v>82</v>
      </c>
      <c r="R131" s="83" t="s">
        <v>10</v>
      </c>
      <c r="S131" s="83" t="s">
        <v>10</v>
      </c>
      <c r="T131" s="82" t="s">
        <v>120</v>
      </c>
      <c r="U131" s="82" t="s">
        <v>88</v>
      </c>
      <c r="AC131" s="187" t="str">
        <f t="shared" si="53"/>
        <v/>
      </c>
      <c r="AD131" s="187" t="str">
        <f t="shared" si="54"/>
        <v/>
      </c>
      <c r="AE131" s="187" t="str">
        <f t="shared" si="55"/>
        <v/>
      </c>
      <c r="AF131" s="187" t="str">
        <f t="shared" si="56"/>
        <v/>
      </c>
      <c r="AG131" s="187" t="str">
        <f t="shared" si="57"/>
        <v/>
      </c>
      <c r="AH131" s="187" t="str">
        <f t="shared" si="58"/>
        <v/>
      </c>
      <c r="AI131" s="187" t="str">
        <f t="shared" si="59"/>
        <v/>
      </c>
      <c r="AJ131" s="187" t="str">
        <f t="shared" si="60"/>
        <v/>
      </c>
      <c r="AK131" s="187" t="str">
        <f t="shared" si="61"/>
        <v/>
      </c>
      <c r="AN131" s="187" t="str">
        <f t="shared" si="62"/>
        <v/>
      </c>
      <c r="AO131" s="187" t="str">
        <f t="shared" si="63"/>
        <v/>
      </c>
      <c r="AP131" s="187" t="str">
        <f t="shared" si="64"/>
        <v/>
      </c>
      <c r="AT131" s="187" t="str">
        <f t="shared" si="65"/>
        <v/>
      </c>
      <c r="AU131" s="187" t="str">
        <f t="shared" si="66"/>
        <v/>
      </c>
      <c r="AV131" s="187" t="str">
        <f t="shared" si="67"/>
        <v/>
      </c>
      <c r="AW131" s="187" t="str">
        <f t="shared" si="68"/>
        <v/>
      </c>
      <c r="AX131" s="187" t="str">
        <f t="shared" si="69"/>
        <v/>
      </c>
      <c r="AY131" s="187" t="str">
        <f t="shared" si="41"/>
        <v/>
      </c>
      <c r="AZ131" s="187" t="str">
        <f t="shared" si="70"/>
        <v/>
      </c>
      <c r="BA131" s="187" t="str">
        <f t="shared" si="52"/>
        <v xml:space="preserve"> </v>
      </c>
      <c r="BB131" s="187" t="str">
        <f>IFERROR(IF(AW131="","",VLOOKUP(AW131,SUSS!R:S,2,FALSE)),AY131*SUSS!$M$2)</f>
        <v/>
      </c>
      <c r="BC131" s="187" t="str">
        <f t="shared" si="50"/>
        <v/>
      </c>
    </row>
    <row r="132" spans="1:55" ht="20.100000000000001" customHeight="1" thickBot="1">
      <c r="A132" s="183" t="s">
        <v>101</v>
      </c>
      <c r="B132" s="82">
        <v>2018</v>
      </c>
      <c r="C132" s="82">
        <v>3</v>
      </c>
      <c r="D132" s="82"/>
      <c r="E132" s="83" t="s">
        <v>82</v>
      </c>
      <c r="F132" s="83" t="s">
        <v>10</v>
      </c>
      <c r="G132" s="83" t="s">
        <v>83</v>
      </c>
      <c r="H132" s="84">
        <v>43361</v>
      </c>
      <c r="I132" s="85">
        <v>4486.93</v>
      </c>
      <c r="J132" s="85">
        <v>3968.11</v>
      </c>
      <c r="K132" s="86">
        <v>518.82000000000005</v>
      </c>
      <c r="N132" s="183" t="s">
        <v>101</v>
      </c>
      <c r="O132" s="82">
        <v>7</v>
      </c>
      <c r="P132" s="86">
        <v>12.54</v>
      </c>
      <c r="Q132" s="83" t="s">
        <v>107</v>
      </c>
      <c r="R132" s="83" t="s">
        <v>10</v>
      </c>
      <c r="S132" s="83" t="s">
        <v>105</v>
      </c>
      <c r="T132" s="82" t="s">
        <v>115</v>
      </c>
      <c r="U132" s="82" t="s">
        <v>88</v>
      </c>
      <c r="AC132" s="187" t="str">
        <f t="shared" si="53"/>
        <v/>
      </c>
      <c r="AD132" s="187" t="str">
        <f t="shared" si="54"/>
        <v/>
      </c>
      <c r="AE132" s="187" t="str">
        <f t="shared" si="55"/>
        <v/>
      </c>
      <c r="AF132" s="187" t="str">
        <f t="shared" si="56"/>
        <v/>
      </c>
      <c r="AG132" s="187" t="str">
        <f t="shared" si="57"/>
        <v/>
      </c>
      <c r="AH132" s="187" t="str">
        <f t="shared" si="58"/>
        <v/>
      </c>
      <c r="AI132" s="187" t="str">
        <f t="shared" si="59"/>
        <v/>
      </c>
      <c r="AJ132" s="187" t="str">
        <f t="shared" si="60"/>
        <v/>
      </c>
      <c r="AK132" s="187" t="str">
        <f t="shared" si="61"/>
        <v/>
      </c>
      <c r="AN132" s="187" t="str">
        <f t="shared" si="62"/>
        <v/>
      </c>
      <c r="AO132" s="187" t="str">
        <f t="shared" si="63"/>
        <v/>
      </c>
      <c r="AP132" s="187" t="str">
        <f t="shared" si="64"/>
        <v/>
      </c>
      <c r="AT132" s="187" t="str">
        <f t="shared" si="65"/>
        <v/>
      </c>
      <c r="AU132" s="187" t="str">
        <f t="shared" si="66"/>
        <v/>
      </c>
      <c r="AV132" s="187" t="str">
        <f t="shared" si="67"/>
        <v/>
      </c>
      <c r="AW132" s="187" t="str">
        <f t="shared" si="68"/>
        <v/>
      </c>
      <c r="AX132" s="187" t="str">
        <f t="shared" si="69"/>
        <v/>
      </c>
      <c r="AY132" s="187" t="str">
        <f t="shared" ref="AY132:AY195" si="71">VLOOKUP(AX132,AO:AP,2,FALSE)</f>
        <v/>
      </c>
      <c r="AZ132" s="187" t="str">
        <f t="shared" si="70"/>
        <v/>
      </c>
      <c r="BA132" s="187" t="str">
        <f t="shared" si="52"/>
        <v xml:space="preserve"> </v>
      </c>
      <c r="BB132" s="187" t="str">
        <f>IFERROR(IF(AW132="","",VLOOKUP(AW132,SUSS!R:S,2,FALSE)),AY132*SUSS!$M$2)</f>
        <v/>
      </c>
      <c r="BC132" s="187" t="str">
        <f t="shared" si="50"/>
        <v/>
      </c>
    </row>
    <row r="133" spans="1:55" ht="20.100000000000001" customHeight="1" thickBot="1">
      <c r="A133" s="183" t="s">
        <v>101</v>
      </c>
      <c r="B133" s="82">
        <v>2018</v>
      </c>
      <c r="C133" s="82">
        <v>3</v>
      </c>
      <c r="D133" s="82"/>
      <c r="E133" s="83" t="s">
        <v>82</v>
      </c>
      <c r="F133" s="83" t="s">
        <v>10</v>
      </c>
      <c r="G133" s="83" t="s">
        <v>84</v>
      </c>
      <c r="H133" s="84">
        <v>43798</v>
      </c>
      <c r="I133" s="85">
        <v>21556.33</v>
      </c>
      <c r="J133" s="85">
        <v>19063.79</v>
      </c>
      <c r="K133" s="85">
        <v>2492.54</v>
      </c>
      <c r="N133" s="183" t="s">
        <v>101</v>
      </c>
      <c r="O133" s="82">
        <v>7</v>
      </c>
      <c r="P133" s="86">
        <v>18.809999999999999</v>
      </c>
      <c r="Q133" s="83" t="s">
        <v>106</v>
      </c>
      <c r="R133" s="83" t="s">
        <v>10</v>
      </c>
      <c r="S133" s="83" t="s">
        <v>105</v>
      </c>
      <c r="T133" s="82" t="s">
        <v>115</v>
      </c>
      <c r="U133" s="82" t="s">
        <v>88</v>
      </c>
      <c r="AC133" s="187" t="str">
        <f t="shared" si="53"/>
        <v/>
      </c>
      <c r="AD133" s="187" t="str">
        <f t="shared" si="54"/>
        <v/>
      </c>
      <c r="AE133" s="187" t="str">
        <f t="shared" si="55"/>
        <v/>
      </c>
      <c r="AF133" s="187" t="str">
        <f t="shared" si="56"/>
        <v/>
      </c>
      <c r="AG133" s="187" t="str">
        <f t="shared" si="57"/>
        <v/>
      </c>
      <c r="AH133" s="187" t="str">
        <f t="shared" si="58"/>
        <v/>
      </c>
      <c r="AI133" s="187" t="str">
        <f t="shared" si="59"/>
        <v/>
      </c>
      <c r="AJ133" s="187" t="str">
        <f t="shared" si="60"/>
        <v/>
      </c>
      <c r="AK133" s="187" t="str">
        <f t="shared" si="61"/>
        <v/>
      </c>
      <c r="AN133" s="187" t="str">
        <f t="shared" si="62"/>
        <v/>
      </c>
      <c r="AO133" s="187" t="str">
        <f t="shared" si="63"/>
        <v/>
      </c>
      <c r="AP133" s="187" t="str">
        <f t="shared" si="64"/>
        <v/>
      </c>
      <c r="AT133" s="187" t="str">
        <f t="shared" si="65"/>
        <v/>
      </c>
      <c r="AU133" s="187" t="str">
        <f t="shared" si="66"/>
        <v/>
      </c>
      <c r="AV133" s="187" t="str">
        <f t="shared" si="67"/>
        <v/>
      </c>
      <c r="AW133" s="187" t="str">
        <f t="shared" si="68"/>
        <v/>
      </c>
      <c r="AX133" s="187" t="str">
        <f t="shared" si="69"/>
        <v/>
      </c>
      <c r="AY133" s="187" t="str">
        <f t="shared" si="71"/>
        <v/>
      </c>
      <c r="AZ133" s="187" t="str">
        <f t="shared" si="70"/>
        <v/>
      </c>
      <c r="BA133" s="187" t="str">
        <f t="shared" si="52"/>
        <v xml:space="preserve"> </v>
      </c>
      <c r="BB133" s="187" t="str">
        <f>IFERROR(IF(AW133="","",VLOOKUP(AW133,SUSS!R:S,2,FALSE)),AY133*SUSS!$M$2)</f>
        <v/>
      </c>
      <c r="BC133" s="187" t="str">
        <f t="shared" ref="BC133:BC196" si="72">IFERROR(IF(BB133&lt;&gt;"",AZ133*BB133,""),"VER")</f>
        <v/>
      </c>
    </row>
    <row r="134" spans="1:55" ht="20.100000000000001" customHeight="1" thickBot="1">
      <c r="A134" s="183" t="s">
        <v>101</v>
      </c>
      <c r="B134" s="82">
        <v>2018</v>
      </c>
      <c r="C134" s="82">
        <v>4</v>
      </c>
      <c r="D134" s="82"/>
      <c r="E134" s="83" t="s">
        <v>82</v>
      </c>
      <c r="F134" s="83" t="s">
        <v>10</v>
      </c>
      <c r="G134" s="83" t="s">
        <v>10</v>
      </c>
      <c r="H134" s="84">
        <v>43242</v>
      </c>
      <c r="I134" s="85">
        <v>26358.75</v>
      </c>
      <c r="J134" s="86">
        <v>0</v>
      </c>
      <c r="K134" s="85">
        <v>26358.75</v>
      </c>
      <c r="N134" s="183" t="s">
        <v>101</v>
      </c>
      <c r="O134" s="82">
        <v>7</v>
      </c>
      <c r="P134" s="86">
        <v>6.27</v>
      </c>
      <c r="Q134" s="83" t="s">
        <v>104</v>
      </c>
      <c r="R134" s="83" t="s">
        <v>10</v>
      </c>
      <c r="S134" s="83" t="s">
        <v>105</v>
      </c>
      <c r="T134" s="82" t="s">
        <v>116</v>
      </c>
      <c r="U134" s="82" t="s">
        <v>88</v>
      </c>
      <c r="AC134" s="187" t="str">
        <f t="shared" si="53"/>
        <v/>
      </c>
      <c r="AD134" s="187" t="str">
        <f t="shared" si="54"/>
        <v/>
      </c>
      <c r="AE134" s="187" t="str">
        <f t="shared" si="55"/>
        <v/>
      </c>
      <c r="AF134" s="187" t="str">
        <f t="shared" si="56"/>
        <v/>
      </c>
      <c r="AG134" s="187" t="str">
        <f t="shared" si="57"/>
        <v/>
      </c>
      <c r="AH134" s="187" t="str">
        <f t="shared" si="58"/>
        <v/>
      </c>
      <c r="AI134" s="187" t="str">
        <f t="shared" si="59"/>
        <v/>
      </c>
      <c r="AJ134" s="187" t="str">
        <f t="shared" si="60"/>
        <v/>
      </c>
      <c r="AK134" s="187" t="str">
        <f t="shared" si="61"/>
        <v/>
      </c>
      <c r="AN134" s="187" t="str">
        <f t="shared" si="62"/>
        <v/>
      </c>
      <c r="AO134" s="187" t="str">
        <f t="shared" si="63"/>
        <v/>
      </c>
      <c r="AP134" s="187" t="str">
        <f t="shared" si="64"/>
        <v/>
      </c>
      <c r="AT134" s="187" t="str">
        <f t="shared" si="65"/>
        <v/>
      </c>
      <c r="AU134" s="187" t="str">
        <f t="shared" si="66"/>
        <v/>
      </c>
      <c r="AV134" s="187" t="str">
        <f t="shared" si="67"/>
        <v/>
      </c>
      <c r="AW134" s="187" t="str">
        <f t="shared" si="68"/>
        <v/>
      </c>
      <c r="AX134" s="187" t="str">
        <f t="shared" si="69"/>
        <v/>
      </c>
      <c r="AY134" s="187" t="str">
        <f t="shared" si="71"/>
        <v/>
      </c>
      <c r="AZ134" s="187" t="str">
        <f t="shared" si="70"/>
        <v/>
      </c>
      <c r="BA134" s="187" t="str">
        <f t="shared" si="52"/>
        <v xml:space="preserve"> </v>
      </c>
      <c r="BB134" s="187" t="str">
        <f>IFERROR(IF(AW134="","",VLOOKUP(AW134,SUSS!R:S,2,FALSE)),AY134*SUSS!$M$2)</f>
        <v/>
      </c>
      <c r="BC134" s="187" t="str">
        <f t="shared" si="72"/>
        <v/>
      </c>
    </row>
    <row r="135" spans="1:55" ht="20.100000000000001" customHeight="1" thickBot="1">
      <c r="A135" s="183" t="s">
        <v>101</v>
      </c>
      <c r="B135" s="82">
        <v>2018</v>
      </c>
      <c r="C135" s="82">
        <v>4</v>
      </c>
      <c r="D135" s="82"/>
      <c r="E135" s="83" t="s">
        <v>82</v>
      </c>
      <c r="F135" s="83" t="s">
        <v>10</v>
      </c>
      <c r="G135" s="83" t="s">
        <v>83</v>
      </c>
      <c r="H135" s="84">
        <v>43361</v>
      </c>
      <c r="I135" s="85">
        <v>3083.97</v>
      </c>
      <c r="J135" s="85">
        <v>2713.67</v>
      </c>
      <c r="K135" s="86">
        <v>370.3</v>
      </c>
      <c r="N135" s="183" t="s">
        <v>101</v>
      </c>
      <c r="O135" s="82">
        <v>8</v>
      </c>
      <c r="P135" s="85">
        <v>14119.33</v>
      </c>
      <c r="Q135" s="83" t="s">
        <v>102</v>
      </c>
      <c r="R135" s="83" t="s">
        <v>10</v>
      </c>
      <c r="S135" s="83" t="s">
        <v>10</v>
      </c>
      <c r="T135" s="82" t="s">
        <v>111</v>
      </c>
      <c r="U135" s="82" t="s">
        <v>122</v>
      </c>
      <c r="AC135" s="187" t="str">
        <f t="shared" si="53"/>
        <v/>
      </c>
      <c r="AD135" s="187" t="str">
        <f t="shared" si="54"/>
        <v/>
      </c>
      <c r="AE135" s="187" t="str">
        <f t="shared" si="55"/>
        <v/>
      </c>
      <c r="AF135" s="187" t="str">
        <f t="shared" si="56"/>
        <v/>
      </c>
      <c r="AG135" s="187" t="str">
        <f t="shared" si="57"/>
        <v/>
      </c>
      <c r="AH135" s="187" t="str">
        <f t="shared" si="58"/>
        <v/>
      </c>
      <c r="AI135" s="187" t="str">
        <f t="shared" si="59"/>
        <v/>
      </c>
      <c r="AJ135" s="187" t="str">
        <f t="shared" si="60"/>
        <v/>
      </c>
      <c r="AK135" s="187" t="str">
        <f t="shared" si="61"/>
        <v/>
      </c>
      <c r="AN135" s="187" t="str">
        <f t="shared" si="62"/>
        <v/>
      </c>
      <c r="AO135" s="187" t="str">
        <f t="shared" si="63"/>
        <v/>
      </c>
      <c r="AP135" s="187" t="str">
        <f t="shared" si="64"/>
        <v/>
      </c>
      <c r="AT135" s="187" t="str">
        <f t="shared" si="65"/>
        <v/>
      </c>
      <c r="AU135" s="187" t="str">
        <f t="shared" si="66"/>
        <v/>
      </c>
      <c r="AV135" s="187" t="str">
        <f t="shared" si="67"/>
        <v/>
      </c>
      <c r="AW135" s="187" t="str">
        <f t="shared" si="68"/>
        <v/>
      </c>
      <c r="AX135" s="187" t="str">
        <f t="shared" si="69"/>
        <v/>
      </c>
      <c r="AY135" s="187" t="str">
        <f t="shared" si="71"/>
        <v/>
      </c>
      <c r="AZ135" s="187" t="str">
        <f t="shared" si="70"/>
        <v/>
      </c>
      <c r="BA135" s="187" t="str">
        <f t="shared" si="52"/>
        <v xml:space="preserve"> </v>
      </c>
      <c r="BB135" s="187" t="str">
        <f>IFERROR(IF(AW135="","",VLOOKUP(AW135,SUSS!R:S,2,FALSE)),AY135*SUSS!$M$2)</f>
        <v/>
      </c>
      <c r="BC135" s="187" t="str">
        <f t="shared" si="72"/>
        <v/>
      </c>
    </row>
    <row r="136" spans="1:55" ht="20.100000000000001" customHeight="1" thickBot="1">
      <c r="A136" s="183" t="s">
        <v>101</v>
      </c>
      <c r="B136" s="82">
        <v>2018</v>
      </c>
      <c r="C136" s="82">
        <v>4</v>
      </c>
      <c r="D136" s="82"/>
      <c r="E136" s="83" t="s">
        <v>82</v>
      </c>
      <c r="F136" s="83" t="s">
        <v>10</v>
      </c>
      <c r="G136" s="83" t="s">
        <v>84</v>
      </c>
      <c r="H136" s="84">
        <v>43798</v>
      </c>
      <c r="I136" s="85">
        <v>18868.47</v>
      </c>
      <c r="J136" s="85">
        <v>16602.89</v>
      </c>
      <c r="K136" s="85">
        <v>2265.58</v>
      </c>
      <c r="N136" s="183" t="s">
        <v>101</v>
      </c>
      <c r="O136" s="82">
        <v>8</v>
      </c>
      <c r="P136" s="86">
        <v>669.19</v>
      </c>
      <c r="Q136" s="83" t="s">
        <v>103</v>
      </c>
      <c r="R136" s="83" t="s">
        <v>10</v>
      </c>
      <c r="S136" s="83" t="s">
        <v>10</v>
      </c>
      <c r="T136" s="82" t="s">
        <v>114</v>
      </c>
      <c r="U136" s="82" t="s">
        <v>122</v>
      </c>
      <c r="AC136" s="187" t="str">
        <f t="shared" si="53"/>
        <v/>
      </c>
      <c r="AD136" s="187" t="str">
        <f t="shared" si="54"/>
        <v/>
      </c>
      <c r="AE136" s="187" t="str">
        <f t="shared" si="55"/>
        <v/>
      </c>
      <c r="AF136" s="187" t="str">
        <f t="shared" si="56"/>
        <v/>
      </c>
      <c r="AG136" s="187" t="str">
        <f t="shared" si="57"/>
        <v/>
      </c>
      <c r="AH136" s="187" t="str">
        <f t="shared" si="58"/>
        <v/>
      </c>
      <c r="AI136" s="187" t="str">
        <f t="shared" si="59"/>
        <v/>
      </c>
      <c r="AJ136" s="187" t="str">
        <f t="shared" si="60"/>
        <v/>
      </c>
      <c r="AK136" s="187" t="str">
        <f t="shared" si="61"/>
        <v/>
      </c>
      <c r="AN136" s="187" t="str">
        <f t="shared" si="62"/>
        <v/>
      </c>
      <c r="AO136" s="187" t="str">
        <f t="shared" si="63"/>
        <v/>
      </c>
      <c r="AP136" s="187" t="str">
        <f t="shared" si="64"/>
        <v/>
      </c>
      <c r="AT136" s="187" t="str">
        <f t="shared" si="65"/>
        <v/>
      </c>
      <c r="AU136" s="187" t="str">
        <f t="shared" si="66"/>
        <v/>
      </c>
      <c r="AV136" s="187" t="str">
        <f t="shared" si="67"/>
        <v/>
      </c>
      <c r="AW136" s="187" t="str">
        <f t="shared" si="68"/>
        <v/>
      </c>
      <c r="AX136" s="187" t="str">
        <f t="shared" si="69"/>
        <v/>
      </c>
      <c r="AY136" s="187" t="str">
        <f t="shared" si="71"/>
        <v/>
      </c>
      <c r="AZ136" s="187" t="str">
        <f t="shared" si="70"/>
        <v/>
      </c>
      <c r="BA136" s="187" t="str">
        <f t="shared" ref="BA136:BA199" si="73">AT136&amp;" "&amp;AU136</f>
        <v xml:space="preserve"> </v>
      </c>
      <c r="BB136" s="187" t="str">
        <f>IFERROR(IF(AW136="","",VLOOKUP(AW136,SUSS!R:S,2,FALSE)),AY136*SUSS!$M$2)</f>
        <v/>
      </c>
      <c r="BC136" s="187" t="str">
        <f t="shared" si="72"/>
        <v/>
      </c>
    </row>
    <row r="137" spans="1:55" ht="20.100000000000001" customHeight="1" thickBot="1">
      <c r="A137" s="183" t="s">
        <v>101</v>
      </c>
      <c r="B137" s="82">
        <v>2018</v>
      </c>
      <c r="C137" s="82">
        <v>5</v>
      </c>
      <c r="D137" s="82"/>
      <c r="E137" s="83" t="s">
        <v>82</v>
      </c>
      <c r="F137" s="83" t="s">
        <v>10</v>
      </c>
      <c r="G137" s="83" t="s">
        <v>10</v>
      </c>
      <c r="H137" s="84">
        <v>43272</v>
      </c>
      <c r="I137" s="85">
        <v>9648.1299999999992</v>
      </c>
      <c r="J137" s="86">
        <v>0</v>
      </c>
      <c r="K137" s="85">
        <v>9648.1299999999992</v>
      </c>
      <c r="N137" s="183" t="s">
        <v>101</v>
      </c>
      <c r="O137" s="82">
        <v>8</v>
      </c>
      <c r="P137" s="85">
        <v>14352.9</v>
      </c>
      <c r="Q137" s="83" t="s">
        <v>86</v>
      </c>
      <c r="R137" s="83" t="s">
        <v>10</v>
      </c>
      <c r="S137" s="83" t="s">
        <v>10</v>
      </c>
      <c r="T137" s="82" t="s">
        <v>119</v>
      </c>
      <c r="U137" s="82" t="s">
        <v>122</v>
      </c>
      <c r="AC137" s="187" t="str">
        <f t="shared" si="53"/>
        <v/>
      </c>
      <c r="AD137" s="187" t="str">
        <f t="shared" si="54"/>
        <v/>
      </c>
      <c r="AE137" s="187" t="str">
        <f t="shared" si="55"/>
        <v/>
      </c>
      <c r="AF137" s="187" t="str">
        <f t="shared" si="56"/>
        <v/>
      </c>
      <c r="AG137" s="187" t="str">
        <f t="shared" si="57"/>
        <v/>
      </c>
      <c r="AH137" s="187" t="str">
        <f t="shared" si="58"/>
        <v/>
      </c>
      <c r="AI137" s="187" t="str">
        <f t="shared" si="59"/>
        <v/>
      </c>
      <c r="AJ137" s="187" t="str">
        <f t="shared" si="60"/>
        <v/>
      </c>
      <c r="AK137" s="187" t="str">
        <f t="shared" si="61"/>
        <v/>
      </c>
      <c r="AN137" s="187" t="str">
        <f t="shared" si="62"/>
        <v/>
      </c>
      <c r="AO137" s="187" t="str">
        <f t="shared" si="63"/>
        <v/>
      </c>
      <c r="AP137" s="187" t="str">
        <f t="shared" si="64"/>
        <v/>
      </c>
      <c r="AT137" s="187" t="str">
        <f t="shared" si="65"/>
        <v/>
      </c>
      <c r="AU137" s="187" t="str">
        <f t="shared" si="66"/>
        <v/>
      </c>
      <c r="AV137" s="187" t="str">
        <f t="shared" si="67"/>
        <v/>
      </c>
      <c r="AW137" s="187" t="str">
        <f t="shared" si="68"/>
        <v/>
      </c>
      <c r="AX137" s="187" t="str">
        <f t="shared" si="69"/>
        <v/>
      </c>
      <c r="AY137" s="187" t="str">
        <f t="shared" si="71"/>
        <v/>
      </c>
      <c r="AZ137" s="187" t="str">
        <f t="shared" si="70"/>
        <v/>
      </c>
      <c r="BA137" s="187" t="str">
        <f t="shared" si="73"/>
        <v xml:space="preserve"> </v>
      </c>
      <c r="BB137" s="187" t="str">
        <f>IFERROR(IF(AW137="","",VLOOKUP(AW137,SUSS!R:S,2,FALSE)),AY137*SUSS!$M$2)</f>
        <v/>
      </c>
      <c r="BC137" s="187" t="str">
        <f t="shared" si="72"/>
        <v/>
      </c>
    </row>
    <row r="138" spans="1:55" ht="20.100000000000001" customHeight="1" thickBot="1">
      <c r="A138" s="183" t="s">
        <v>101</v>
      </c>
      <c r="B138" s="82">
        <v>2018</v>
      </c>
      <c r="C138" s="82">
        <v>5</v>
      </c>
      <c r="D138" s="82"/>
      <c r="E138" s="83" t="s">
        <v>82</v>
      </c>
      <c r="F138" s="83" t="s">
        <v>10</v>
      </c>
      <c r="G138" s="83" t="s">
        <v>83</v>
      </c>
      <c r="H138" s="84">
        <v>43361</v>
      </c>
      <c r="I138" s="86">
        <v>849.04</v>
      </c>
      <c r="J138" s="86">
        <v>743.42</v>
      </c>
      <c r="K138" s="86">
        <v>105.62</v>
      </c>
      <c r="N138" s="183" t="s">
        <v>101</v>
      </c>
      <c r="O138" s="82">
        <v>8</v>
      </c>
      <c r="P138" s="85">
        <v>1903.28</v>
      </c>
      <c r="Q138" s="83" t="s">
        <v>86</v>
      </c>
      <c r="R138" s="83" t="s">
        <v>10</v>
      </c>
      <c r="S138" s="83" t="s">
        <v>83</v>
      </c>
      <c r="T138" s="82" t="s">
        <v>119</v>
      </c>
      <c r="U138" s="82" t="s">
        <v>122</v>
      </c>
      <c r="AC138" s="187" t="str">
        <f t="shared" si="53"/>
        <v/>
      </c>
      <c r="AD138" s="187" t="str">
        <f t="shared" si="54"/>
        <v/>
      </c>
      <c r="AE138" s="187" t="str">
        <f t="shared" si="55"/>
        <v/>
      </c>
      <c r="AF138" s="187" t="str">
        <f t="shared" si="56"/>
        <v/>
      </c>
      <c r="AG138" s="187" t="str">
        <f t="shared" si="57"/>
        <v/>
      </c>
      <c r="AH138" s="187" t="str">
        <f t="shared" si="58"/>
        <v/>
      </c>
      <c r="AI138" s="187" t="str">
        <f t="shared" si="59"/>
        <v/>
      </c>
      <c r="AJ138" s="187" t="str">
        <f t="shared" si="60"/>
        <v/>
      </c>
      <c r="AK138" s="187" t="str">
        <f t="shared" si="61"/>
        <v/>
      </c>
      <c r="AN138" s="187" t="str">
        <f t="shared" si="62"/>
        <v/>
      </c>
      <c r="AO138" s="187" t="str">
        <f t="shared" si="63"/>
        <v/>
      </c>
      <c r="AP138" s="187" t="str">
        <f t="shared" si="64"/>
        <v/>
      </c>
      <c r="AT138" s="187" t="str">
        <f t="shared" si="65"/>
        <v/>
      </c>
      <c r="AU138" s="187" t="str">
        <f t="shared" si="66"/>
        <v/>
      </c>
      <c r="AV138" s="187" t="str">
        <f t="shared" si="67"/>
        <v/>
      </c>
      <c r="AW138" s="187" t="str">
        <f t="shared" si="68"/>
        <v/>
      </c>
      <c r="AX138" s="187" t="str">
        <f t="shared" si="69"/>
        <v/>
      </c>
      <c r="AY138" s="187" t="str">
        <f t="shared" si="71"/>
        <v/>
      </c>
      <c r="AZ138" s="187" t="str">
        <f t="shared" si="70"/>
        <v/>
      </c>
      <c r="BA138" s="187" t="str">
        <f t="shared" si="73"/>
        <v xml:space="preserve"> </v>
      </c>
      <c r="BB138" s="187" t="str">
        <f>IFERROR(IF(AW138="","",VLOOKUP(AW138,SUSS!R:S,2,FALSE)),AY138*SUSS!$M$2)</f>
        <v/>
      </c>
      <c r="BC138" s="187" t="str">
        <f t="shared" si="72"/>
        <v/>
      </c>
    </row>
    <row r="139" spans="1:55" ht="20.100000000000001" customHeight="1" thickBot="1">
      <c r="A139" s="183" t="s">
        <v>101</v>
      </c>
      <c r="B139" s="82">
        <v>2018</v>
      </c>
      <c r="C139" s="82">
        <v>5</v>
      </c>
      <c r="D139" s="82"/>
      <c r="E139" s="83" t="s">
        <v>82</v>
      </c>
      <c r="F139" s="83" t="s">
        <v>10</v>
      </c>
      <c r="G139" s="83" t="s">
        <v>84</v>
      </c>
      <c r="H139" s="84">
        <v>43798</v>
      </c>
      <c r="I139" s="85">
        <v>6906.45</v>
      </c>
      <c r="J139" s="85">
        <v>6047.26</v>
      </c>
      <c r="K139" s="86">
        <v>859.19</v>
      </c>
      <c r="N139" s="183" t="s">
        <v>101</v>
      </c>
      <c r="O139" s="82">
        <v>8</v>
      </c>
      <c r="P139" s="85">
        <v>14008.18</v>
      </c>
      <c r="Q139" s="83" t="s">
        <v>11</v>
      </c>
      <c r="R139" s="83" t="s">
        <v>10</v>
      </c>
      <c r="S139" s="83" t="s">
        <v>10</v>
      </c>
      <c r="T139" s="82" t="s">
        <v>121</v>
      </c>
      <c r="U139" s="82" t="s">
        <v>122</v>
      </c>
      <c r="AC139" s="187" t="str">
        <f t="shared" si="53"/>
        <v/>
      </c>
      <c r="AD139" s="187" t="str">
        <f t="shared" si="54"/>
        <v/>
      </c>
      <c r="AE139" s="187" t="str">
        <f t="shared" si="55"/>
        <v/>
      </c>
      <c r="AF139" s="187" t="str">
        <f t="shared" si="56"/>
        <v/>
      </c>
      <c r="AG139" s="187" t="str">
        <f t="shared" si="57"/>
        <v/>
      </c>
      <c r="AH139" s="187" t="str">
        <f t="shared" si="58"/>
        <v/>
      </c>
      <c r="AI139" s="187" t="str">
        <f t="shared" si="59"/>
        <v/>
      </c>
      <c r="AJ139" s="187" t="str">
        <f t="shared" si="60"/>
        <v/>
      </c>
      <c r="AK139" s="187" t="str">
        <f t="shared" si="61"/>
        <v/>
      </c>
      <c r="AN139" s="187" t="str">
        <f t="shared" si="62"/>
        <v/>
      </c>
      <c r="AO139" s="187" t="str">
        <f t="shared" si="63"/>
        <v/>
      </c>
      <c r="AP139" s="187" t="str">
        <f t="shared" si="64"/>
        <v/>
      </c>
      <c r="AT139" s="187" t="str">
        <f t="shared" si="65"/>
        <v>M645044</v>
      </c>
      <c r="AU139" s="187">
        <f t="shared" si="66"/>
        <v>8</v>
      </c>
      <c r="AV139" s="187">
        <f t="shared" si="67"/>
        <v>14008.18</v>
      </c>
      <c r="AW139" s="187" t="str">
        <f t="shared" si="68"/>
        <v>2012/9</v>
      </c>
      <c r="AX139" s="187" t="str">
        <f t="shared" si="69"/>
        <v>2012/9 Contribuciones Seg. Social</v>
      </c>
      <c r="AY139" s="187">
        <f t="shared" si="71"/>
        <v>14278.36</v>
      </c>
      <c r="AZ139" s="187">
        <f t="shared" si="70"/>
        <v>0.98107765877873931</v>
      </c>
      <c r="BA139" s="187" t="str">
        <f t="shared" si="73"/>
        <v>M645044 8</v>
      </c>
      <c r="BB139" s="187">
        <f>IFERROR(IF(AW139="","",VLOOKUP(AW139,SUSS!R:S,2,FALSE)),AY139*SUSS!$M$2)</f>
        <v>1713.4032</v>
      </c>
      <c r="BC139" s="187">
        <f t="shared" si="72"/>
        <v>1680.9816000000001</v>
      </c>
    </row>
    <row r="140" spans="1:55" ht="20.100000000000001" customHeight="1" thickBot="1">
      <c r="A140" s="183" t="s">
        <v>101</v>
      </c>
      <c r="B140" s="82">
        <v>2018</v>
      </c>
      <c r="C140" s="82">
        <v>8</v>
      </c>
      <c r="D140" s="82"/>
      <c r="E140" s="83" t="s">
        <v>82</v>
      </c>
      <c r="F140" s="83" t="s">
        <v>10</v>
      </c>
      <c r="G140" s="83" t="s">
        <v>10</v>
      </c>
      <c r="H140" s="84">
        <v>43363</v>
      </c>
      <c r="I140" s="85">
        <v>7856.95</v>
      </c>
      <c r="J140" s="86">
        <v>0</v>
      </c>
      <c r="K140" s="85">
        <v>7856.95</v>
      </c>
      <c r="N140" s="183" t="s">
        <v>101</v>
      </c>
      <c r="O140" s="82">
        <v>8</v>
      </c>
      <c r="P140" s="85">
        <v>8389.17</v>
      </c>
      <c r="Q140" s="83" t="s">
        <v>11</v>
      </c>
      <c r="R140" s="83" t="s">
        <v>10</v>
      </c>
      <c r="S140" s="83" t="s">
        <v>83</v>
      </c>
      <c r="T140" s="82" t="s">
        <v>121</v>
      </c>
      <c r="U140" s="82" t="s">
        <v>122</v>
      </c>
      <c r="AC140" s="187" t="str">
        <f t="shared" si="53"/>
        <v/>
      </c>
      <c r="AD140" s="187" t="str">
        <f t="shared" si="54"/>
        <v/>
      </c>
      <c r="AE140" s="187" t="str">
        <f t="shared" si="55"/>
        <v/>
      </c>
      <c r="AF140" s="187" t="str">
        <f t="shared" si="56"/>
        <v/>
      </c>
      <c r="AG140" s="187" t="str">
        <f t="shared" si="57"/>
        <v/>
      </c>
      <c r="AH140" s="187" t="str">
        <f t="shared" si="58"/>
        <v/>
      </c>
      <c r="AI140" s="187" t="str">
        <f t="shared" si="59"/>
        <v/>
      </c>
      <c r="AJ140" s="187" t="str">
        <f t="shared" si="60"/>
        <v/>
      </c>
      <c r="AK140" s="187" t="str">
        <f t="shared" si="61"/>
        <v/>
      </c>
      <c r="AN140" s="187" t="str">
        <f t="shared" si="62"/>
        <v/>
      </c>
      <c r="AO140" s="187" t="str">
        <f t="shared" si="63"/>
        <v/>
      </c>
      <c r="AP140" s="187" t="str">
        <f t="shared" si="64"/>
        <v/>
      </c>
      <c r="AT140" s="187" t="str">
        <f t="shared" si="65"/>
        <v>M645044</v>
      </c>
      <c r="AU140" s="187">
        <f t="shared" si="66"/>
        <v>8</v>
      </c>
      <c r="AV140" s="187">
        <f t="shared" si="67"/>
        <v>8389.17</v>
      </c>
      <c r="AW140" s="187" t="str">
        <f t="shared" si="68"/>
        <v>2012/9</v>
      </c>
      <c r="AX140" s="187" t="str">
        <f t="shared" si="69"/>
        <v>2012/9 Contribuciones Seg. Social</v>
      </c>
      <c r="AY140" s="187">
        <f t="shared" si="71"/>
        <v>14278.36</v>
      </c>
      <c r="AZ140" s="187">
        <f t="shared" si="70"/>
        <v>0.5875443678405643</v>
      </c>
      <c r="BA140" s="187" t="str">
        <f t="shared" si="73"/>
        <v>M645044 8</v>
      </c>
      <c r="BB140" s="187">
        <f>IFERROR(IF(AW140="","",VLOOKUP(AW140,SUSS!R:S,2,FALSE)),AY140*SUSS!$M$2)</f>
        <v>1713.4032</v>
      </c>
      <c r="BC140" s="187">
        <f t="shared" si="72"/>
        <v>1006.7003999999999</v>
      </c>
    </row>
    <row r="141" spans="1:55" ht="20.100000000000001" customHeight="1" thickBot="1">
      <c r="A141" s="183" t="s">
        <v>101</v>
      </c>
      <c r="B141" s="82">
        <v>2018</v>
      </c>
      <c r="C141" s="82">
        <v>8</v>
      </c>
      <c r="D141" s="82"/>
      <c r="E141" s="83" t="s">
        <v>82</v>
      </c>
      <c r="F141" s="83" t="s">
        <v>10</v>
      </c>
      <c r="G141" s="83" t="s">
        <v>83</v>
      </c>
      <c r="H141" s="84">
        <v>43549</v>
      </c>
      <c r="I141" s="85">
        <v>1536.03</v>
      </c>
      <c r="J141" s="85">
        <v>1298.8399999999999</v>
      </c>
      <c r="K141" s="86">
        <v>237.19</v>
      </c>
      <c r="N141" s="183" t="s">
        <v>101</v>
      </c>
      <c r="O141" s="82">
        <v>8</v>
      </c>
      <c r="P141" s="85">
        <v>44282.22</v>
      </c>
      <c r="Q141" s="83" t="s">
        <v>82</v>
      </c>
      <c r="R141" s="83" t="s">
        <v>10</v>
      </c>
      <c r="S141" s="83" t="s">
        <v>10</v>
      </c>
      <c r="T141" s="82" t="s">
        <v>120</v>
      </c>
      <c r="U141" s="82" t="s">
        <v>122</v>
      </c>
      <c r="AC141" s="187" t="str">
        <f t="shared" si="53"/>
        <v/>
      </c>
      <c r="AD141" s="187" t="str">
        <f t="shared" si="54"/>
        <v/>
      </c>
      <c r="AE141" s="187" t="str">
        <f t="shared" si="55"/>
        <v/>
      </c>
      <c r="AF141" s="187" t="str">
        <f t="shared" si="56"/>
        <v/>
      </c>
      <c r="AG141" s="187" t="str">
        <f t="shared" si="57"/>
        <v/>
      </c>
      <c r="AH141" s="187" t="str">
        <f t="shared" si="58"/>
        <v/>
      </c>
      <c r="AI141" s="187" t="str">
        <f t="shared" si="59"/>
        <v/>
      </c>
      <c r="AJ141" s="187" t="str">
        <f t="shared" si="60"/>
        <v/>
      </c>
      <c r="AK141" s="187" t="str">
        <f t="shared" si="61"/>
        <v/>
      </c>
      <c r="AN141" s="187" t="str">
        <f t="shared" si="62"/>
        <v/>
      </c>
      <c r="AO141" s="187" t="str">
        <f t="shared" si="63"/>
        <v/>
      </c>
      <c r="AP141" s="187" t="str">
        <f t="shared" si="64"/>
        <v/>
      </c>
      <c r="AT141" s="187" t="str">
        <f t="shared" si="65"/>
        <v/>
      </c>
      <c r="AU141" s="187" t="str">
        <f t="shared" si="66"/>
        <v/>
      </c>
      <c r="AV141" s="187" t="str">
        <f t="shared" si="67"/>
        <v/>
      </c>
      <c r="AW141" s="187" t="str">
        <f t="shared" si="68"/>
        <v/>
      </c>
      <c r="AX141" s="187" t="str">
        <f t="shared" si="69"/>
        <v/>
      </c>
      <c r="AY141" s="187" t="str">
        <f t="shared" si="71"/>
        <v/>
      </c>
      <c r="AZ141" s="187" t="str">
        <f t="shared" si="70"/>
        <v/>
      </c>
      <c r="BA141" s="187" t="str">
        <f t="shared" si="73"/>
        <v xml:space="preserve"> </v>
      </c>
      <c r="BB141" s="187" t="str">
        <f>IFERROR(IF(AW141="","",VLOOKUP(AW141,SUSS!R:S,2,FALSE)),AY141*SUSS!$M$2)</f>
        <v/>
      </c>
      <c r="BC141" s="187" t="str">
        <f t="shared" si="72"/>
        <v/>
      </c>
    </row>
    <row r="142" spans="1:55" ht="20.100000000000001" customHeight="1" thickBot="1">
      <c r="A142" s="183" t="s">
        <v>101</v>
      </c>
      <c r="B142" s="82">
        <v>2018</v>
      </c>
      <c r="C142" s="82">
        <v>8</v>
      </c>
      <c r="D142" s="82"/>
      <c r="E142" s="83" t="s">
        <v>82</v>
      </c>
      <c r="F142" s="83" t="s">
        <v>10</v>
      </c>
      <c r="G142" s="83" t="s">
        <v>84</v>
      </c>
      <c r="H142" s="84">
        <v>43798</v>
      </c>
      <c r="I142" s="85">
        <v>3552.13</v>
      </c>
      <c r="J142" s="85">
        <v>3003.62</v>
      </c>
      <c r="K142" s="86">
        <v>548.51</v>
      </c>
      <c r="N142" s="183" t="s">
        <v>101</v>
      </c>
      <c r="O142" s="82">
        <v>8</v>
      </c>
      <c r="P142" s="86">
        <v>12.54</v>
      </c>
      <c r="Q142" s="83" t="s">
        <v>107</v>
      </c>
      <c r="R142" s="83" t="s">
        <v>10</v>
      </c>
      <c r="S142" s="83" t="s">
        <v>105</v>
      </c>
      <c r="T142" s="82" t="s">
        <v>115</v>
      </c>
      <c r="U142" s="82" t="s">
        <v>122</v>
      </c>
      <c r="AC142" s="187" t="str">
        <f t="shared" si="53"/>
        <v/>
      </c>
      <c r="AD142" s="187" t="str">
        <f t="shared" si="54"/>
        <v/>
      </c>
      <c r="AE142" s="187" t="str">
        <f t="shared" si="55"/>
        <v/>
      </c>
      <c r="AF142" s="187" t="str">
        <f t="shared" si="56"/>
        <v/>
      </c>
      <c r="AG142" s="187" t="str">
        <f t="shared" si="57"/>
        <v/>
      </c>
      <c r="AH142" s="187" t="str">
        <f t="shared" si="58"/>
        <v/>
      </c>
      <c r="AI142" s="187" t="str">
        <f t="shared" si="59"/>
        <v/>
      </c>
      <c r="AJ142" s="187" t="str">
        <f t="shared" si="60"/>
        <v/>
      </c>
      <c r="AK142" s="187" t="str">
        <f t="shared" si="61"/>
        <v/>
      </c>
      <c r="AN142" s="187" t="str">
        <f t="shared" si="62"/>
        <v/>
      </c>
      <c r="AO142" s="187" t="str">
        <f t="shared" si="63"/>
        <v/>
      </c>
      <c r="AP142" s="187" t="str">
        <f t="shared" si="64"/>
        <v/>
      </c>
      <c r="AT142" s="187" t="str">
        <f t="shared" si="65"/>
        <v/>
      </c>
      <c r="AU142" s="187" t="str">
        <f t="shared" si="66"/>
        <v/>
      </c>
      <c r="AV142" s="187" t="str">
        <f t="shared" si="67"/>
        <v/>
      </c>
      <c r="AW142" s="187" t="str">
        <f t="shared" si="68"/>
        <v/>
      </c>
      <c r="AX142" s="187" t="str">
        <f t="shared" si="69"/>
        <v/>
      </c>
      <c r="AY142" s="187" t="str">
        <f t="shared" si="71"/>
        <v/>
      </c>
      <c r="AZ142" s="187" t="str">
        <f t="shared" si="70"/>
        <v/>
      </c>
      <c r="BA142" s="187" t="str">
        <f t="shared" si="73"/>
        <v xml:space="preserve"> </v>
      </c>
      <c r="BB142" s="187" t="str">
        <f>IFERROR(IF(AW142="","",VLOOKUP(AW142,SUSS!R:S,2,FALSE)),AY142*SUSS!$M$2)</f>
        <v/>
      </c>
      <c r="BC142" s="187" t="str">
        <f t="shared" si="72"/>
        <v/>
      </c>
    </row>
    <row r="143" spans="1:55" ht="20.100000000000001" customHeight="1" thickBot="1">
      <c r="A143" s="183" t="s">
        <v>101</v>
      </c>
      <c r="B143" s="82">
        <v>2018</v>
      </c>
      <c r="C143" s="82">
        <v>9</v>
      </c>
      <c r="D143" s="82"/>
      <c r="E143" s="83" t="s">
        <v>82</v>
      </c>
      <c r="F143" s="83" t="s">
        <v>10</v>
      </c>
      <c r="G143" s="83" t="s">
        <v>10</v>
      </c>
      <c r="H143" s="84">
        <v>43395</v>
      </c>
      <c r="I143" s="85">
        <v>12284.9</v>
      </c>
      <c r="J143" s="86">
        <v>0</v>
      </c>
      <c r="K143" s="85">
        <v>12284.9</v>
      </c>
      <c r="N143" s="183" t="s">
        <v>101</v>
      </c>
      <c r="O143" s="82">
        <v>8</v>
      </c>
      <c r="P143" s="86">
        <v>18.809999999999999</v>
      </c>
      <c r="Q143" s="83" t="s">
        <v>106</v>
      </c>
      <c r="R143" s="83" t="s">
        <v>10</v>
      </c>
      <c r="S143" s="83" t="s">
        <v>105</v>
      </c>
      <c r="T143" s="82" t="s">
        <v>115</v>
      </c>
      <c r="U143" s="82" t="s">
        <v>122</v>
      </c>
      <c r="AC143" s="187" t="str">
        <f t="shared" si="53"/>
        <v/>
      </c>
      <c r="AD143" s="187" t="str">
        <f t="shared" si="54"/>
        <v/>
      </c>
      <c r="AE143" s="187" t="str">
        <f t="shared" si="55"/>
        <v/>
      </c>
      <c r="AF143" s="187" t="str">
        <f t="shared" si="56"/>
        <v/>
      </c>
      <c r="AG143" s="187" t="str">
        <f t="shared" si="57"/>
        <v/>
      </c>
      <c r="AH143" s="187" t="str">
        <f t="shared" si="58"/>
        <v/>
      </c>
      <c r="AI143" s="187" t="str">
        <f t="shared" si="59"/>
        <v/>
      </c>
      <c r="AJ143" s="187" t="str">
        <f t="shared" si="60"/>
        <v/>
      </c>
      <c r="AK143" s="187" t="str">
        <f t="shared" si="61"/>
        <v/>
      </c>
      <c r="AN143" s="187" t="str">
        <f t="shared" si="62"/>
        <v/>
      </c>
      <c r="AO143" s="187" t="str">
        <f t="shared" si="63"/>
        <v/>
      </c>
      <c r="AP143" s="187" t="str">
        <f t="shared" si="64"/>
        <v/>
      </c>
      <c r="AT143" s="187" t="str">
        <f t="shared" si="65"/>
        <v/>
      </c>
      <c r="AU143" s="187" t="str">
        <f t="shared" si="66"/>
        <v/>
      </c>
      <c r="AV143" s="187" t="str">
        <f t="shared" si="67"/>
        <v/>
      </c>
      <c r="AW143" s="187" t="str">
        <f t="shared" si="68"/>
        <v/>
      </c>
      <c r="AX143" s="187" t="str">
        <f t="shared" si="69"/>
        <v/>
      </c>
      <c r="AY143" s="187" t="str">
        <f t="shared" si="71"/>
        <v/>
      </c>
      <c r="AZ143" s="187" t="str">
        <f t="shared" si="70"/>
        <v/>
      </c>
      <c r="BA143" s="187" t="str">
        <f t="shared" si="73"/>
        <v xml:space="preserve"> </v>
      </c>
      <c r="BB143" s="187" t="str">
        <f>IFERROR(IF(AW143="","",VLOOKUP(AW143,SUSS!R:S,2,FALSE)),AY143*SUSS!$M$2)</f>
        <v/>
      </c>
      <c r="BC143" s="187" t="str">
        <f t="shared" si="72"/>
        <v/>
      </c>
    </row>
    <row r="144" spans="1:55" ht="20.100000000000001" customHeight="1" thickBot="1">
      <c r="A144" s="183" t="s">
        <v>101</v>
      </c>
      <c r="B144" s="82">
        <v>2018</v>
      </c>
      <c r="C144" s="82">
        <v>9</v>
      </c>
      <c r="D144" s="82"/>
      <c r="E144" s="83" t="s">
        <v>82</v>
      </c>
      <c r="F144" s="83" t="s">
        <v>10</v>
      </c>
      <c r="G144" s="83" t="s">
        <v>83</v>
      </c>
      <c r="H144" s="84">
        <v>43549</v>
      </c>
      <c r="I144" s="85">
        <v>2008.58</v>
      </c>
      <c r="J144" s="85">
        <v>1682.3</v>
      </c>
      <c r="K144" s="86">
        <v>326.27999999999997</v>
      </c>
      <c r="N144" s="183" t="s">
        <v>101</v>
      </c>
      <c r="O144" s="82">
        <v>8</v>
      </c>
      <c r="P144" s="86">
        <v>6.27</v>
      </c>
      <c r="Q144" s="83" t="s">
        <v>104</v>
      </c>
      <c r="R144" s="83" t="s">
        <v>10</v>
      </c>
      <c r="S144" s="83" t="s">
        <v>105</v>
      </c>
      <c r="T144" s="82" t="s">
        <v>116</v>
      </c>
      <c r="U144" s="82" t="s">
        <v>122</v>
      </c>
      <c r="AC144" s="187" t="str">
        <f t="shared" si="53"/>
        <v/>
      </c>
      <c r="AD144" s="187" t="str">
        <f t="shared" si="54"/>
        <v/>
      </c>
      <c r="AE144" s="187" t="str">
        <f t="shared" si="55"/>
        <v/>
      </c>
      <c r="AF144" s="187" t="str">
        <f t="shared" si="56"/>
        <v/>
      </c>
      <c r="AG144" s="187" t="str">
        <f t="shared" si="57"/>
        <v/>
      </c>
      <c r="AH144" s="187" t="str">
        <f t="shared" si="58"/>
        <v/>
      </c>
      <c r="AI144" s="187" t="str">
        <f t="shared" si="59"/>
        <v/>
      </c>
      <c r="AJ144" s="187" t="str">
        <f t="shared" si="60"/>
        <v/>
      </c>
      <c r="AK144" s="187" t="str">
        <f t="shared" si="61"/>
        <v/>
      </c>
      <c r="AN144" s="187" t="str">
        <f t="shared" si="62"/>
        <v/>
      </c>
      <c r="AO144" s="187" t="str">
        <f t="shared" si="63"/>
        <v/>
      </c>
      <c r="AP144" s="187" t="str">
        <f t="shared" si="64"/>
        <v/>
      </c>
      <c r="AT144" s="187" t="str">
        <f t="shared" si="65"/>
        <v/>
      </c>
      <c r="AU144" s="187" t="str">
        <f t="shared" si="66"/>
        <v/>
      </c>
      <c r="AV144" s="187" t="str">
        <f t="shared" si="67"/>
        <v/>
      </c>
      <c r="AW144" s="187" t="str">
        <f t="shared" si="68"/>
        <v/>
      </c>
      <c r="AX144" s="187" t="str">
        <f t="shared" si="69"/>
        <v/>
      </c>
      <c r="AY144" s="187" t="str">
        <f t="shared" si="71"/>
        <v/>
      </c>
      <c r="AZ144" s="187" t="str">
        <f t="shared" si="70"/>
        <v/>
      </c>
      <c r="BA144" s="187" t="str">
        <f t="shared" si="73"/>
        <v xml:space="preserve"> </v>
      </c>
      <c r="BB144" s="187" t="str">
        <f>IFERROR(IF(AW144="","",VLOOKUP(AW144,SUSS!R:S,2,FALSE)),AY144*SUSS!$M$2)</f>
        <v/>
      </c>
      <c r="BC144" s="187" t="str">
        <f t="shared" si="72"/>
        <v/>
      </c>
    </row>
    <row r="145" spans="1:55" ht="20.100000000000001" customHeight="1" thickBot="1">
      <c r="A145" s="183" t="s">
        <v>101</v>
      </c>
      <c r="B145" s="82">
        <v>2018</v>
      </c>
      <c r="C145" s="82">
        <v>9</v>
      </c>
      <c r="D145" s="82"/>
      <c r="E145" s="83" t="s">
        <v>82</v>
      </c>
      <c r="F145" s="83" t="s">
        <v>10</v>
      </c>
      <c r="G145" s="83" t="s">
        <v>84</v>
      </c>
      <c r="H145" s="84">
        <v>43798</v>
      </c>
      <c r="I145" s="85">
        <v>5554</v>
      </c>
      <c r="J145" s="85">
        <v>4651.79</v>
      </c>
      <c r="K145" s="86">
        <v>902.21</v>
      </c>
      <c r="N145" s="183" t="s">
        <v>101</v>
      </c>
      <c r="O145" s="82">
        <v>9</v>
      </c>
      <c r="P145" s="85">
        <v>14119.33</v>
      </c>
      <c r="Q145" s="83" t="s">
        <v>102</v>
      </c>
      <c r="R145" s="83" t="s">
        <v>10</v>
      </c>
      <c r="S145" s="83" t="s">
        <v>10</v>
      </c>
      <c r="T145" s="82" t="s">
        <v>111</v>
      </c>
      <c r="U145" s="82" t="s">
        <v>88</v>
      </c>
      <c r="AC145" s="187" t="str">
        <f t="shared" si="53"/>
        <v/>
      </c>
      <c r="AD145" s="187" t="str">
        <f t="shared" si="54"/>
        <v/>
      </c>
      <c r="AE145" s="187" t="str">
        <f t="shared" si="55"/>
        <v/>
      </c>
      <c r="AF145" s="187" t="str">
        <f t="shared" si="56"/>
        <v/>
      </c>
      <c r="AG145" s="187" t="str">
        <f t="shared" si="57"/>
        <v/>
      </c>
      <c r="AH145" s="187" t="str">
        <f t="shared" si="58"/>
        <v/>
      </c>
      <c r="AI145" s="187" t="str">
        <f t="shared" si="59"/>
        <v/>
      </c>
      <c r="AJ145" s="187" t="str">
        <f t="shared" si="60"/>
        <v/>
      </c>
      <c r="AK145" s="187" t="str">
        <f t="shared" si="61"/>
        <v/>
      </c>
      <c r="AN145" s="187" t="str">
        <f t="shared" si="62"/>
        <v/>
      </c>
      <c r="AO145" s="187" t="str">
        <f t="shared" si="63"/>
        <v/>
      </c>
      <c r="AP145" s="187" t="str">
        <f t="shared" si="64"/>
        <v/>
      </c>
      <c r="AT145" s="187" t="str">
        <f t="shared" si="65"/>
        <v/>
      </c>
      <c r="AU145" s="187" t="str">
        <f t="shared" si="66"/>
        <v/>
      </c>
      <c r="AV145" s="187" t="str">
        <f t="shared" si="67"/>
        <v/>
      </c>
      <c r="AW145" s="187" t="str">
        <f t="shared" si="68"/>
        <v/>
      </c>
      <c r="AX145" s="187" t="str">
        <f t="shared" si="69"/>
        <v/>
      </c>
      <c r="AY145" s="187" t="str">
        <f t="shared" si="71"/>
        <v/>
      </c>
      <c r="AZ145" s="187" t="str">
        <f t="shared" si="70"/>
        <v/>
      </c>
      <c r="BA145" s="187" t="str">
        <f t="shared" si="73"/>
        <v xml:space="preserve"> </v>
      </c>
      <c r="BB145" s="187" t="str">
        <f>IFERROR(IF(AW145="","",VLOOKUP(AW145,SUSS!R:S,2,FALSE)),AY145*SUSS!$M$2)</f>
        <v/>
      </c>
      <c r="BC145" s="187" t="str">
        <f t="shared" si="72"/>
        <v/>
      </c>
    </row>
    <row r="146" spans="1:55" ht="20.100000000000001" customHeight="1" thickBot="1">
      <c r="A146" s="183" t="s">
        <v>101</v>
      </c>
      <c r="B146" s="82">
        <v>2018</v>
      </c>
      <c r="C146" s="82">
        <v>10</v>
      </c>
      <c r="D146" s="82"/>
      <c r="E146" s="83" t="s">
        <v>82</v>
      </c>
      <c r="F146" s="83" t="s">
        <v>10</v>
      </c>
      <c r="G146" s="83" t="s">
        <v>10</v>
      </c>
      <c r="H146" s="84">
        <v>43426</v>
      </c>
      <c r="I146" s="85">
        <v>19163.990000000002</v>
      </c>
      <c r="J146" s="86">
        <v>0</v>
      </c>
      <c r="K146" s="85">
        <v>19163.990000000002</v>
      </c>
      <c r="N146" s="183" t="s">
        <v>101</v>
      </c>
      <c r="O146" s="82">
        <v>9</v>
      </c>
      <c r="P146" s="86">
        <v>669.19</v>
      </c>
      <c r="Q146" s="83" t="s">
        <v>103</v>
      </c>
      <c r="R146" s="83" t="s">
        <v>10</v>
      </c>
      <c r="S146" s="83" t="s">
        <v>10</v>
      </c>
      <c r="T146" s="82" t="s">
        <v>114</v>
      </c>
      <c r="U146" s="82" t="s">
        <v>88</v>
      </c>
      <c r="AC146" s="187" t="str">
        <f t="shared" si="53"/>
        <v/>
      </c>
      <c r="AD146" s="187" t="str">
        <f t="shared" si="54"/>
        <v/>
      </c>
      <c r="AE146" s="187" t="str">
        <f t="shared" si="55"/>
        <v/>
      </c>
      <c r="AF146" s="187" t="str">
        <f t="shared" si="56"/>
        <v/>
      </c>
      <c r="AG146" s="187" t="str">
        <f t="shared" si="57"/>
        <v/>
      </c>
      <c r="AH146" s="187" t="str">
        <f t="shared" si="58"/>
        <v/>
      </c>
      <c r="AI146" s="187" t="str">
        <f t="shared" si="59"/>
        <v/>
      </c>
      <c r="AJ146" s="187" t="str">
        <f t="shared" si="60"/>
        <v/>
      </c>
      <c r="AK146" s="187" t="str">
        <f t="shared" si="61"/>
        <v/>
      </c>
      <c r="AN146" s="187" t="str">
        <f t="shared" si="62"/>
        <v/>
      </c>
      <c r="AO146" s="187" t="str">
        <f t="shared" si="63"/>
        <v/>
      </c>
      <c r="AP146" s="187" t="str">
        <f t="shared" si="64"/>
        <v/>
      </c>
      <c r="AT146" s="187" t="str">
        <f t="shared" si="65"/>
        <v/>
      </c>
      <c r="AU146" s="187" t="str">
        <f t="shared" si="66"/>
        <v/>
      </c>
      <c r="AV146" s="187" t="str">
        <f t="shared" si="67"/>
        <v/>
      </c>
      <c r="AW146" s="187" t="str">
        <f t="shared" si="68"/>
        <v/>
      </c>
      <c r="AX146" s="187" t="str">
        <f t="shared" si="69"/>
        <v/>
      </c>
      <c r="AY146" s="187" t="str">
        <f t="shared" si="71"/>
        <v/>
      </c>
      <c r="AZ146" s="187" t="str">
        <f t="shared" si="70"/>
        <v/>
      </c>
      <c r="BA146" s="187" t="str">
        <f t="shared" si="73"/>
        <v xml:space="preserve"> </v>
      </c>
      <c r="BB146" s="187" t="str">
        <f>IFERROR(IF(AW146="","",VLOOKUP(AW146,SUSS!R:S,2,FALSE)),AY146*SUSS!$M$2)</f>
        <v/>
      </c>
      <c r="BC146" s="187" t="str">
        <f t="shared" si="72"/>
        <v/>
      </c>
    </row>
    <row r="147" spans="1:55" ht="20.100000000000001" customHeight="1" thickBot="1">
      <c r="A147" s="183" t="s">
        <v>101</v>
      </c>
      <c r="B147" s="82">
        <v>2018</v>
      </c>
      <c r="C147" s="82">
        <v>10</v>
      </c>
      <c r="D147" s="82"/>
      <c r="E147" s="83" t="s">
        <v>82</v>
      </c>
      <c r="F147" s="83" t="s">
        <v>10</v>
      </c>
      <c r="G147" s="83" t="s">
        <v>83</v>
      </c>
      <c r="H147" s="84">
        <v>43549</v>
      </c>
      <c r="I147" s="85">
        <v>2558.39</v>
      </c>
      <c r="J147" s="85">
        <v>2121.5100000000002</v>
      </c>
      <c r="K147" s="86">
        <v>436.88</v>
      </c>
      <c r="N147" s="183" t="s">
        <v>101</v>
      </c>
      <c r="O147" s="82">
        <v>9</v>
      </c>
      <c r="P147" s="85">
        <v>10299.86</v>
      </c>
      <c r="Q147" s="83" t="s">
        <v>86</v>
      </c>
      <c r="R147" s="83" t="s">
        <v>10</v>
      </c>
      <c r="S147" s="83" t="s">
        <v>83</v>
      </c>
      <c r="T147" s="82" t="s">
        <v>119</v>
      </c>
      <c r="U147" s="82" t="s">
        <v>88</v>
      </c>
      <c r="AC147" s="187" t="str">
        <f t="shared" si="53"/>
        <v/>
      </c>
      <c r="AD147" s="187" t="str">
        <f t="shared" si="54"/>
        <v/>
      </c>
      <c r="AE147" s="187" t="str">
        <f t="shared" si="55"/>
        <v/>
      </c>
      <c r="AF147" s="187" t="str">
        <f t="shared" si="56"/>
        <v/>
      </c>
      <c r="AG147" s="187" t="str">
        <f t="shared" si="57"/>
        <v/>
      </c>
      <c r="AH147" s="187" t="str">
        <f t="shared" si="58"/>
        <v/>
      </c>
      <c r="AI147" s="187" t="str">
        <f t="shared" si="59"/>
        <v/>
      </c>
      <c r="AJ147" s="187" t="str">
        <f t="shared" si="60"/>
        <v/>
      </c>
      <c r="AK147" s="187" t="str">
        <f t="shared" si="61"/>
        <v/>
      </c>
      <c r="AN147" s="187" t="str">
        <f t="shared" si="62"/>
        <v/>
      </c>
      <c r="AO147" s="187" t="str">
        <f t="shared" si="63"/>
        <v/>
      </c>
      <c r="AP147" s="187" t="str">
        <f t="shared" si="64"/>
        <v/>
      </c>
      <c r="AT147" s="187" t="str">
        <f t="shared" si="65"/>
        <v/>
      </c>
      <c r="AU147" s="187" t="str">
        <f t="shared" si="66"/>
        <v/>
      </c>
      <c r="AV147" s="187" t="str">
        <f t="shared" si="67"/>
        <v/>
      </c>
      <c r="AW147" s="187" t="str">
        <f t="shared" si="68"/>
        <v/>
      </c>
      <c r="AX147" s="187" t="str">
        <f t="shared" si="69"/>
        <v/>
      </c>
      <c r="AY147" s="187" t="str">
        <f t="shared" si="71"/>
        <v/>
      </c>
      <c r="AZ147" s="187" t="str">
        <f t="shared" si="70"/>
        <v/>
      </c>
      <c r="BA147" s="187" t="str">
        <f t="shared" si="73"/>
        <v xml:space="preserve"> </v>
      </c>
      <c r="BB147" s="187" t="str">
        <f>IFERROR(IF(AW147="","",VLOOKUP(AW147,SUSS!R:S,2,FALSE)),AY147*SUSS!$M$2)</f>
        <v/>
      </c>
      <c r="BC147" s="187" t="str">
        <f t="shared" si="72"/>
        <v/>
      </c>
    </row>
    <row r="148" spans="1:55" ht="20.100000000000001" customHeight="1" thickBot="1">
      <c r="A148" s="183" t="s">
        <v>101</v>
      </c>
      <c r="B148" s="82">
        <v>2018</v>
      </c>
      <c r="C148" s="82">
        <v>10</v>
      </c>
      <c r="D148" s="82"/>
      <c r="E148" s="83" t="s">
        <v>82</v>
      </c>
      <c r="F148" s="83" t="s">
        <v>10</v>
      </c>
      <c r="G148" s="83" t="s">
        <v>84</v>
      </c>
      <c r="H148" s="84">
        <v>43798</v>
      </c>
      <c r="I148" s="85">
        <v>8664.0400000000009</v>
      </c>
      <c r="J148" s="85">
        <v>7184.52</v>
      </c>
      <c r="K148" s="85">
        <v>1479.52</v>
      </c>
      <c r="N148" s="183" t="s">
        <v>101</v>
      </c>
      <c r="O148" s="82">
        <v>9</v>
      </c>
      <c r="P148" s="85">
        <v>5956.32</v>
      </c>
      <c r="Q148" s="83" t="s">
        <v>86</v>
      </c>
      <c r="R148" s="83" t="s">
        <v>10</v>
      </c>
      <c r="S148" s="83" t="s">
        <v>10</v>
      </c>
      <c r="T148" s="82" t="s">
        <v>121</v>
      </c>
      <c r="U148" s="82" t="s">
        <v>88</v>
      </c>
      <c r="AC148" s="187" t="str">
        <f t="shared" si="53"/>
        <v/>
      </c>
      <c r="AD148" s="187" t="str">
        <f t="shared" si="54"/>
        <v/>
      </c>
      <c r="AE148" s="187" t="str">
        <f t="shared" si="55"/>
        <v/>
      </c>
      <c r="AF148" s="187" t="str">
        <f t="shared" si="56"/>
        <v/>
      </c>
      <c r="AG148" s="187" t="str">
        <f t="shared" si="57"/>
        <v/>
      </c>
      <c r="AH148" s="187" t="str">
        <f t="shared" si="58"/>
        <v/>
      </c>
      <c r="AI148" s="187" t="str">
        <f t="shared" si="59"/>
        <v/>
      </c>
      <c r="AJ148" s="187" t="str">
        <f t="shared" si="60"/>
        <v/>
      </c>
      <c r="AK148" s="187" t="str">
        <f t="shared" si="61"/>
        <v/>
      </c>
      <c r="AN148" s="187" t="str">
        <f t="shared" si="62"/>
        <v/>
      </c>
      <c r="AO148" s="187" t="str">
        <f t="shared" si="63"/>
        <v/>
      </c>
      <c r="AP148" s="187" t="str">
        <f t="shared" si="64"/>
        <v/>
      </c>
      <c r="AT148" s="187" t="str">
        <f t="shared" si="65"/>
        <v/>
      </c>
      <c r="AU148" s="187" t="str">
        <f t="shared" si="66"/>
        <v/>
      </c>
      <c r="AV148" s="187" t="str">
        <f t="shared" si="67"/>
        <v/>
      </c>
      <c r="AW148" s="187" t="str">
        <f t="shared" si="68"/>
        <v/>
      </c>
      <c r="AX148" s="187" t="str">
        <f t="shared" si="69"/>
        <v/>
      </c>
      <c r="AY148" s="187" t="str">
        <f t="shared" si="71"/>
        <v/>
      </c>
      <c r="AZ148" s="187" t="str">
        <f t="shared" si="70"/>
        <v/>
      </c>
      <c r="BA148" s="187" t="str">
        <f t="shared" si="73"/>
        <v xml:space="preserve"> </v>
      </c>
      <c r="BB148" s="187" t="str">
        <f>IFERROR(IF(AW148="","",VLOOKUP(AW148,SUSS!R:S,2,FALSE)),AY148*SUSS!$M$2)</f>
        <v/>
      </c>
      <c r="BC148" s="187" t="str">
        <f t="shared" si="72"/>
        <v/>
      </c>
    </row>
    <row r="149" spans="1:55" ht="20.100000000000001" customHeight="1" thickBot="1">
      <c r="A149" s="183" t="s">
        <v>101</v>
      </c>
      <c r="B149" s="82">
        <v>2018</v>
      </c>
      <c r="C149" s="82">
        <v>11</v>
      </c>
      <c r="D149" s="82"/>
      <c r="E149" s="83" t="s">
        <v>82</v>
      </c>
      <c r="F149" s="83" t="s">
        <v>10</v>
      </c>
      <c r="G149" s="83" t="s">
        <v>10</v>
      </c>
      <c r="H149" s="84">
        <v>43454</v>
      </c>
      <c r="I149" s="85">
        <v>26750.98</v>
      </c>
      <c r="J149" s="86">
        <v>0</v>
      </c>
      <c r="K149" s="85">
        <v>26750.98</v>
      </c>
      <c r="N149" s="183" t="s">
        <v>101</v>
      </c>
      <c r="O149" s="82">
        <v>9</v>
      </c>
      <c r="P149" s="85">
        <v>2319.6</v>
      </c>
      <c r="Q149" s="83" t="s">
        <v>11</v>
      </c>
      <c r="R149" s="83" t="s">
        <v>10</v>
      </c>
      <c r="S149" s="83" t="s">
        <v>83</v>
      </c>
      <c r="T149" s="82" t="s">
        <v>121</v>
      </c>
      <c r="U149" s="82" t="s">
        <v>88</v>
      </c>
      <c r="AC149" s="187" t="str">
        <f t="shared" si="53"/>
        <v/>
      </c>
      <c r="AD149" s="187" t="str">
        <f t="shared" si="54"/>
        <v/>
      </c>
      <c r="AE149" s="187" t="str">
        <f t="shared" si="55"/>
        <v/>
      </c>
      <c r="AF149" s="187" t="str">
        <f t="shared" si="56"/>
        <v/>
      </c>
      <c r="AG149" s="187" t="str">
        <f t="shared" si="57"/>
        <v/>
      </c>
      <c r="AH149" s="187" t="str">
        <f t="shared" si="58"/>
        <v/>
      </c>
      <c r="AI149" s="187" t="str">
        <f t="shared" si="59"/>
        <v/>
      </c>
      <c r="AJ149" s="187" t="str">
        <f t="shared" si="60"/>
        <v/>
      </c>
      <c r="AK149" s="187" t="str">
        <f t="shared" si="61"/>
        <v/>
      </c>
      <c r="AN149" s="187" t="str">
        <f t="shared" si="62"/>
        <v/>
      </c>
      <c r="AO149" s="187" t="str">
        <f t="shared" si="63"/>
        <v/>
      </c>
      <c r="AP149" s="187" t="str">
        <f t="shared" si="64"/>
        <v/>
      </c>
      <c r="AT149" s="187" t="str">
        <f t="shared" si="65"/>
        <v>M645044</v>
      </c>
      <c r="AU149" s="187">
        <f t="shared" si="66"/>
        <v>9</v>
      </c>
      <c r="AV149" s="187">
        <f t="shared" si="67"/>
        <v>2319.6</v>
      </c>
      <c r="AW149" s="187" t="str">
        <f t="shared" si="68"/>
        <v>2012/9</v>
      </c>
      <c r="AX149" s="187" t="str">
        <f t="shared" si="69"/>
        <v>2012/9 Contribuciones Seg. Social</v>
      </c>
      <c r="AY149" s="187">
        <f t="shared" si="71"/>
        <v>14278.36</v>
      </c>
      <c r="AZ149" s="187">
        <f t="shared" si="70"/>
        <v>0.16245563215943568</v>
      </c>
      <c r="BA149" s="187" t="str">
        <f t="shared" si="73"/>
        <v>M645044 9</v>
      </c>
      <c r="BB149" s="187">
        <f>IFERROR(IF(AW149="","",VLOOKUP(AW149,SUSS!R:S,2,FALSE)),AY149*SUSS!$M$2)</f>
        <v>1713.4032</v>
      </c>
      <c r="BC149" s="187">
        <f t="shared" si="72"/>
        <v>278.35199999999998</v>
      </c>
    </row>
    <row r="150" spans="1:55" ht="20.100000000000001" customHeight="1" thickBot="1">
      <c r="A150" s="183" t="s">
        <v>101</v>
      </c>
      <c r="B150" s="82">
        <v>2018</v>
      </c>
      <c r="C150" s="82">
        <v>11</v>
      </c>
      <c r="D150" s="82"/>
      <c r="E150" s="83" t="s">
        <v>82</v>
      </c>
      <c r="F150" s="83" t="s">
        <v>10</v>
      </c>
      <c r="G150" s="83" t="s">
        <v>83</v>
      </c>
      <c r="H150" s="84">
        <v>43549</v>
      </c>
      <c r="I150" s="85">
        <v>2822.23</v>
      </c>
      <c r="J150" s="85">
        <v>2316.09</v>
      </c>
      <c r="K150" s="86">
        <v>506.14</v>
      </c>
      <c r="N150" s="183" t="s">
        <v>101</v>
      </c>
      <c r="O150" s="82">
        <v>9</v>
      </c>
      <c r="P150" s="85">
        <v>13769.89</v>
      </c>
      <c r="Q150" s="83" t="s">
        <v>11</v>
      </c>
      <c r="R150" s="83" t="s">
        <v>10</v>
      </c>
      <c r="S150" s="83" t="s">
        <v>10</v>
      </c>
      <c r="T150" s="82" t="s">
        <v>123</v>
      </c>
      <c r="U150" s="82" t="s">
        <v>88</v>
      </c>
      <c r="AC150" s="187" t="str">
        <f t="shared" si="53"/>
        <v/>
      </c>
      <c r="AD150" s="187" t="str">
        <f t="shared" si="54"/>
        <v/>
      </c>
      <c r="AE150" s="187" t="str">
        <f t="shared" si="55"/>
        <v/>
      </c>
      <c r="AF150" s="187" t="str">
        <f t="shared" si="56"/>
        <v/>
      </c>
      <c r="AG150" s="187" t="str">
        <f t="shared" si="57"/>
        <v/>
      </c>
      <c r="AH150" s="187" t="str">
        <f t="shared" si="58"/>
        <v/>
      </c>
      <c r="AI150" s="187" t="str">
        <f t="shared" si="59"/>
        <v/>
      </c>
      <c r="AJ150" s="187" t="str">
        <f t="shared" si="60"/>
        <v/>
      </c>
      <c r="AK150" s="187" t="str">
        <f t="shared" si="61"/>
        <v/>
      </c>
      <c r="AN150" s="187" t="str">
        <f t="shared" si="62"/>
        <v/>
      </c>
      <c r="AO150" s="187" t="str">
        <f t="shared" si="63"/>
        <v/>
      </c>
      <c r="AP150" s="187" t="str">
        <f t="shared" si="64"/>
        <v/>
      </c>
      <c r="AT150" s="187" t="str">
        <f t="shared" si="65"/>
        <v>M645044</v>
      </c>
      <c r="AU150" s="187">
        <f t="shared" si="66"/>
        <v>9</v>
      </c>
      <c r="AV150" s="187">
        <f t="shared" si="67"/>
        <v>13769.89</v>
      </c>
      <c r="AW150" s="187" t="str">
        <f t="shared" si="68"/>
        <v>2012/10</v>
      </c>
      <c r="AX150" s="187" t="str">
        <f t="shared" si="69"/>
        <v>2012/10 Contribuciones Seg. Social</v>
      </c>
      <c r="AY150" s="187">
        <f t="shared" si="71"/>
        <v>13769.89</v>
      </c>
      <c r="AZ150" s="187">
        <f t="shared" si="70"/>
        <v>1</v>
      </c>
      <c r="BA150" s="187" t="str">
        <f t="shared" si="73"/>
        <v>M645044 9</v>
      </c>
      <c r="BB150" s="187">
        <f>IFERROR(IF(AW150="","",VLOOKUP(AW150,SUSS!R:S,2,FALSE)),AY150*SUSS!$M$2)</f>
        <v>1652.3867999999998</v>
      </c>
      <c r="BC150" s="187">
        <f t="shared" si="72"/>
        <v>1652.3867999999998</v>
      </c>
    </row>
    <row r="151" spans="1:55" ht="20.100000000000001" customHeight="1" thickBot="1">
      <c r="A151" s="183" t="s">
        <v>101</v>
      </c>
      <c r="B151" s="82">
        <v>2018</v>
      </c>
      <c r="C151" s="82">
        <v>11</v>
      </c>
      <c r="D151" s="82"/>
      <c r="E151" s="83" t="s">
        <v>82</v>
      </c>
      <c r="F151" s="83" t="s">
        <v>10</v>
      </c>
      <c r="G151" s="83" t="s">
        <v>84</v>
      </c>
      <c r="H151" s="84">
        <v>43798</v>
      </c>
      <c r="I151" s="85">
        <v>12094.12</v>
      </c>
      <c r="J151" s="85">
        <v>9925.16</v>
      </c>
      <c r="K151" s="85">
        <v>2168.96</v>
      </c>
      <c r="N151" s="183" t="s">
        <v>101</v>
      </c>
      <c r="O151" s="82">
        <v>9</v>
      </c>
      <c r="P151" s="85">
        <v>6307.86</v>
      </c>
      <c r="Q151" s="83" t="s">
        <v>11</v>
      </c>
      <c r="R151" s="83" t="s">
        <v>10</v>
      </c>
      <c r="S151" s="83" t="s">
        <v>83</v>
      </c>
      <c r="T151" s="82" t="s">
        <v>123</v>
      </c>
      <c r="U151" s="82" t="s">
        <v>88</v>
      </c>
      <c r="AC151" s="187" t="str">
        <f t="shared" si="53"/>
        <v/>
      </c>
      <c r="AD151" s="187" t="str">
        <f t="shared" si="54"/>
        <v/>
      </c>
      <c r="AE151" s="187" t="str">
        <f t="shared" si="55"/>
        <v/>
      </c>
      <c r="AF151" s="187" t="str">
        <f t="shared" si="56"/>
        <v/>
      </c>
      <c r="AG151" s="187" t="str">
        <f t="shared" si="57"/>
        <v/>
      </c>
      <c r="AH151" s="187" t="str">
        <f t="shared" si="58"/>
        <v/>
      </c>
      <c r="AI151" s="187" t="str">
        <f t="shared" si="59"/>
        <v/>
      </c>
      <c r="AJ151" s="187" t="str">
        <f t="shared" si="60"/>
        <v/>
      </c>
      <c r="AK151" s="187" t="str">
        <f t="shared" si="61"/>
        <v/>
      </c>
      <c r="AN151" s="187" t="str">
        <f t="shared" si="62"/>
        <v/>
      </c>
      <c r="AO151" s="187" t="str">
        <f t="shared" si="63"/>
        <v/>
      </c>
      <c r="AP151" s="187" t="str">
        <f t="shared" si="64"/>
        <v/>
      </c>
      <c r="AT151" s="187" t="str">
        <f t="shared" si="65"/>
        <v>M645044</v>
      </c>
      <c r="AU151" s="187">
        <f t="shared" si="66"/>
        <v>9</v>
      </c>
      <c r="AV151" s="187">
        <f t="shared" si="67"/>
        <v>6307.86</v>
      </c>
      <c r="AW151" s="187" t="str">
        <f t="shared" si="68"/>
        <v>2012/10</v>
      </c>
      <c r="AX151" s="187" t="str">
        <f t="shared" si="69"/>
        <v>2012/10 Contribuciones Seg. Social</v>
      </c>
      <c r="AY151" s="187">
        <f t="shared" si="71"/>
        <v>13769.89</v>
      </c>
      <c r="AZ151" s="187">
        <f t="shared" si="70"/>
        <v>0.45809080537317293</v>
      </c>
      <c r="BA151" s="187" t="str">
        <f t="shared" si="73"/>
        <v>M645044 9</v>
      </c>
      <c r="BB151" s="187">
        <f>IFERROR(IF(AW151="","",VLOOKUP(AW151,SUSS!R:S,2,FALSE)),AY151*SUSS!$M$2)</f>
        <v>1652.3867999999998</v>
      </c>
      <c r="BC151" s="187">
        <f t="shared" si="72"/>
        <v>756.94319999999993</v>
      </c>
    </row>
    <row r="152" spans="1:55" ht="20.100000000000001" customHeight="1" thickBot="1">
      <c r="A152" s="183" t="s">
        <v>101</v>
      </c>
      <c r="B152" s="82">
        <v>2018</v>
      </c>
      <c r="C152" s="82">
        <v>12</v>
      </c>
      <c r="D152" s="82"/>
      <c r="E152" s="83" t="s">
        <v>82</v>
      </c>
      <c r="F152" s="83" t="s">
        <v>10</v>
      </c>
      <c r="G152" s="83" t="s">
        <v>10</v>
      </c>
      <c r="H152" s="84">
        <v>43487</v>
      </c>
      <c r="I152" s="85">
        <v>120648.56</v>
      </c>
      <c r="J152" s="86">
        <v>0</v>
      </c>
      <c r="K152" s="85">
        <v>120648.56</v>
      </c>
      <c r="N152" s="183" t="s">
        <v>101</v>
      </c>
      <c r="O152" s="82">
        <v>9</v>
      </c>
      <c r="P152" s="85">
        <v>44282.22</v>
      </c>
      <c r="Q152" s="83" t="s">
        <v>82</v>
      </c>
      <c r="R152" s="83" t="s">
        <v>10</v>
      </c>
      <c r="S152" s="83" t="s">
        <v>10</v>
      </c>
      <c r="T152" s="82" t="s">
        <v>120</v>
      </c>
      <c r="U152" s="82" t="s">
        <v>88</v>
      </c>
      <c r="AC152" s="187" t="str">
        <f t="shared" si="53"/>
        <v/>
      </c>
      <c r="AD152" s="187" t="str">
        <f t="shared" si="54"/>
        <v/>
      </c>
      <c r="AE152" s="187" t="str">
        <f t="shared" si="55"/>
        <v/>
      </c>
      <c r="AF152" s="187" t="str">
        <f t="shared" si="56"/>
        <v/>
      </c>
      <c r="AG152" s="187" t="str">
        <f t="shared" si="57"/>
        <v/>
      </c>
      <c r="AH152" s="187" t="str">
        <f t="shared" si="58"/>
        <v/>
      </c>
      <c r="AI152" s="187" t="str">
        <f t="shared" si="59"/>
        <v/>
      </c>
      <c r="AJ152" s="187" t="str">
        <f t="shared" si="60"/>
        <v/>
      </c>
      <c r="AK152" s="187" t="str">
        <f t="shared" si="61"/>
        <v/>
      </c>
      <c r="AN152" s="187" t="str">
        <f t="shared" si="62"/>
        <v/>
      </c>
      <c r="AO152" s="187" t="str">
        <f t="shared" si="63"/>
        <v/>
      </c>
      <c r="AP152" s="187" t="str">
        <f t="shared" si="64"/>
        <v/>
      </c>
      <c r="AT152" s="187" t="str">
        <f t="shared" si="65"/>
        <v/>
      </c>
      <c r="AU152" s="187" t="str">
        <f t="shared" si="66"/>
        <v/>
      </c>
      <c r="AV152" s="187" t="str">
        <f t="shared" si="67"/>
        <v/>
      </c>
      <c r="AW152" s="187" t="str">
        <f t="shared" si="68"/>
        <v/>
      </c>
      <c r="AX152" s="187" t="str">
        <f t="shared" si="69"/>
        <v/>
      </c>
      <c r="AY152" s="187" t="str">
        <f t="shared" si="71"/>
        <v/>
      </c>
      <c r="AZ152" s="187" t="str">
        <f t="shared" si="70"/>
        <v/>
      </c>
      <c r="BA152" s="187" t="str">
        <f t="shared" si="73"/>
        <v xml:space="preserve"> </v>
      </c>
      <c r="BB152" s="187" t="str">
        <f>IFERROR(IF(AW152="","",VLOOKUP(AW152,SUSS!R:S,2,FALSE)),AY152*SUSS!$M$2)</f>
        <v/>
      </c>
      <c r="BC152" s="187" t="str">
        <f t="shared" si="72"/>
        <v/>
      </c>
    </row>
    <row r="153" spans="1:55" ht="20.100000000000001" customHeight="1" thickBot="1">
      <c r="A153" s="183" t="s">
        <v>101</v>
      </c>
      <c r="B153" s="82">
        <v>2018</v>
      </c>
      <c r="C153" s="82">
        <v>12</v>
      </c>
      <c r="D153" s="82"/>
      <c r="E153" s="83" t="s">
        <v>82</v>
      </c>
      <c r="F153" s="83" t="s">
        <v>10</v>
      </c>
      <c r="G153" s="83" t="s">
        <v>83</v>
      </c>
      <c r="H153" s="84">
        <v>43549</v>
      </c>
      <c r="I153" s="85">
        <v>8867.67</v>
      </c>
      <c r="J153" s="85">
        <v>7180.52</v>
      </c>
      <c r="K153" s="85">
        <v>1687.15</v>
      </c>
      <c r="N153" s="183" t="s">
        <v>101</v>
      </c>
      <c r="O153" s="82">
        <v>9</v>
      </c>
      <c r="P153" s="86">
        <v>12.54</v>
      </c>
      <c r="Q153" s="83" t="s">
        <v>107</v>
      </c>
      <c r="R153" s="83" t="s">
        <v>10</v>
      </c>
      <c r="S153" s="83" t="s">
        <v>105</v>
      </c>
      <c r="T153" s="82" t="s">
        <v>115</v>
      </c>
      <c r="U153" s="82" t="s">
        <v>88</v>
      </c>
      <c r="AC153" s="187" t="str">
        <f t="shared" si="53"/>
        <v/>
      </c>
      <c r="AD153" s="187" t="str">
        <f t="shared" si="54"/>
        <v/>
      </c>
      <c r="AE153" s="187" t="str">
        <f t="shared" si="55"/>
        <v/>
      </c>
      <c r="AF153" s="187" t="str">
        <f t="shared" si="56"/>
        <v/>
      </c>
      <c r="AG153" s="187" t="str">
        <f t="shared" si="57"/>
        <v/>
      </c>
      <c r="AH153" s="187" t="str">
        <f t="shared" si="58"/>
        <v/>
      </c>
      <c r="AI153" s="187" t="str">
        <f t="shared" si="59"/>
        <v/>
      </c>
      <c r="AJ153" s="187" t="str">
        <f t="shared" si="60"/>
        <v/>
      </c>
      <c r="AK153" s="187" t="str">
        <f t="shared" si="61"/>
        <v/>
      </c>
      <c r="AN153" s="187" t="str">
        <f t="shared" si="62"/>
        <v/>
      </c>
      <c r="AO153" s="187" t="str">
        <f t="shared" si="63"/>
        <v/>
      </c>
      <c r="AP153" s="187" t="str">
        <f t="shared" si="64"/>
        <v/>
      </c>
      <c r="AT153" s="187" t="str">
        <f t="shared" si="65"/>
        <v/>
      </c>
      <c r="AU153" s="187" t="str">
        <f t="shared" si="66"/>
        <v/>
      </c>
      <c r="AV153" s="187" t="str">
        <f t="shared" si="67"/>
        <v/>
      </c>
      <c r="AW153" s="187" t="str">
        <f t="shared" si="68"/>
        <v/>
      </c>
      <c r="AX153" s="187" t="str">
        <f t="shared" si="69"/>
        <v/>
      </c>
      <c r="AY153" s="187" t="str">
        <f t="shared" si="71"/>
        <v/>
      </c>
      <c r="AZ153" s="187" t="str">
        <f t="shared" si="70"/>
        <v/>
      </c>
      <c r="BA153" s="187" t="str">
        <f t="shared" si="73"/>
        <v xml:space="preserve"> </v>
      </c>
      <c r="BB153" s="187" t="str">
        <f>IFERROR(IF(AW153="","",VLOOKUP(AW153,SUSS!R:S,2,FALSE)),AY153*SUSS!$M$2)</f>
        <v/>
      </c>
      <c r="BC153" s="187" t="str">
        <f t="shared" si="72"/>
        <v/>
      </c>
    </row>
    <row r="154" spans="1:55" ht="20.100000000000001" customHeight="1" thickBot="1">
      <c r="A154" s="183" t="s">
        <v>101</v>
      </c>
      <c r="B154" s="82">
        <v>2018</v>
      </c>
      <c r="C154" s="82">
        <v>12</v>
      </c>
      <c r="D154" s="82"/>
      <c r="E154" s="83" t="s">
        <v>82</v>
      </c>
      <c r="F154" s="83" t="s">
        <v>10</v>
      </c>
      <c r="G154" s="83" t="s">
        <v>84</v>
      </c>
      <c r="H154" s="84">
        <v>43798</v>
      </c>
      <c r="I154" s="85">
        <v>54545.21</v>
      </c>
      <c r="J154" s="85">
        <v>44167.51</v>
      </c>
      <c r="K154" s="85">
        <v>10377.700000000001</v>
      </c>
      <c r="N154" s="183" t="s">
        <v>101</v>
      </c>
      <c r="O154" s="82">
        <v>9</v>
      </c>
      <c r="P154" s="86">
        <v>18.809999999999999</v>
      </c>
      <c r="Q154" s="83" t="s">
        <v>106</v>
      </c>
      <c r="R154" s="83" t="s">
        <v>10</v>
      </c>
      <c r="S154" s="83" t="s">
        <v>105</v>
      </c>
      <c r="T154" s="82" t="s">
        <v>115</v>
      </c>
      <c r="U154" s="82" t="s">
        <v>88</v>
      </c>
      <c r="AC154" s="187" t="str">
        <f t="shared" si="53"/>
        <v/>
      </c>
      <c r="AD154" s="187" t="str">
        <f t="shared" si="54"/>
        <v/>
      </c>
      <c r="AE154" s="187" t="str">
        <f t="shared" si="55"/>
        <v/>
      </c>
      <c r="AF154" s="187" t="str">
        <f t="shared" si="56"/>
        <v/>
      </c>
      <c r="AG154" s="187" t="str">
        <f t="shared" si="57"/>
        <v/>
      </c>
      <c r="AH154" s="187" t="str">
        <f t="shared" si="58"/>
        <v/>
      </c>
      <c r="AI154" s="187" t="str">
        <f t="shared" si="59"/>
        <v/>
      </c>
      <c r="AJ154" s="187" t="str">
        <f t="shared" si="60"/>
        <v/>
      </c>
      <c r="AK154" s="187" t="str">
        <f t="shared" si="61"/>
        <v/>
      </c>
      <c r="AN154" s="187" t="str">
        <f t="shared" si="62"/>
        <v/>
      </c>
      <c r="AO154" s="187" t="str">
        <f t="shared" si="63"/>
        <v/>
      </c>
      <c r="AP154" s="187" t="str">
        <f t="shared" si="64"/>
        <v/>
      </c>
      <c r="AT154" s="187" t="str">
        <f t="shared" si="65"/>
        <v/>
      </c>
      <c r="AU154" s="187" t="str">
        <f t="shared" si="66"/>
        <v/>
      </c>
      <c r="AV154" s="187" t="str">
        <f t="shared" si="67"/>
        <v/>
      </c>
      <c r="AW154" s="187" t="str">
        <f t="shared" si="68"/>
        <v/>
      </c>
      <c r="AX154" s="187" t="str">
        <f t="shared" si="69"/>
        <v/>
      </c>
      <c r="AY154" s="187" t="str">
        <f t="shared" si="71"/>
        <v/>
      </c>
      <c r="AZ154" s="187" t="str">
        <f t="shared" si="70"/>
        <v/>
      </c>
      <c r="BA154" s="187" t="str">
        <f t="shared" si="73"/>
        <v xml:space="preserve"> </v>
      </c>
      <c r="BB154" s="187" t="str">
        <f>IFERROR(IF(AW154="","",VLOOKUP(AW154,SUSS!R:S,2,FALSE)),AY154*SUSS!$M$2)</f>
        <v/>
      </c>
      <c r="BC154" s="187" t="str">
        <f t="shared" si="72"/>
        <v/>
      </c>
    </row>
    <row r="155" spans="1:55" ht="20.100000000000001" customHeight="1" thickBot="1">
      <c r="A155" s="183" t="s">
        <v>101</v>
      </c>
      <c r="B155" s="82">
        <v>2018</v>
      </c>
      <c r="C155" s="82"/>
      <c r="D155" s="82"/>
      <c r="E155" s="83" t="s">
        <v>106</v>
      </c>
      <c r="F155" s="83" t="s">
        <v>10</v>
      </c>
      <c r="G155" s="83" t="s">
        <v>105</v>
      </c>
      <c r="H155" s="84">
        <v>43662</v>
      </c>
      <c r="I155" s="86">
        <v>400</v>
      </c>
      <c r="J155" s="86">
        <v>0</v>
      </c>
      <c r="K155" s="86">
        <v>400</v>
      </c>
      <c r="N155" s="183" t="s">
        <v>101</v>
      </c>
      <c r="O155" s="82">
        <v>9</v>
      </c>
      <c r="P155" s="86">
        <v>6.27</v>
      </c>
      <c r="Q155" s="83" t="s">
        <v>104</v>
      </c>
      <c r="R155" s="83" t="s">
        <v>10</v>
      </c>
      <c r="S155" s="83" t="s">
        <v>105</v>
      </c>
      <c r="T155" s="82" t="s">
        <v>116</v>
      </c>
      <c r="U155" s="82" t="s">
        <v>88</v>
      </c>
      <c r="AC155" s="187" t="str">
        <f t="shared" si="53"/>
        <v/>
      </c>
      <c r="AD155" s="187" t="str">
        <f t="shared" si="54"/>
        <v/>
      </c>
      <c r="AE155" s="187" t="str">
        <f t="shared" si="55"/>
        <v/>
      </c>
      <c r="AF155" s="187" t="str">
        <f t="shared" si="56"/>
        <v/>
      </c>
      <c r="AG155" s="187" t="str">
        <f t="shared" si="57"/>
        <v/>
      </c>
      <c r="AH155" s="187" t="str">
        <f t="shared" si="58"/>
        <v/>
      </c>
      <c r="AI155" s="187" t="str">
        <f t="shared" si="59"/>
        <v/>
      </c>
      <c r="AJ155" s="187" t="str">
        <f t="shared" si="60"/>
        <v/>
      </c>
      <c r="AK155" s="187" t="str">
        <f t="shared" si="61"/>
        <v/>
      </c>
      <c r="AN155" s="187" t="str">
        <f t="shared" si="62"/>
        <v/>
      </c>
      <c r="AO155" s="187" t="str">
        <f t="shared" si="63"/>
        <v/>
      </c>
      <c r="AP155" s="187" t="str">
        <f t="shared" si="64"/>
        <v/>
      </c>
      <c r="AT155" s="187" t="str">
        <f t="shared" si="65"/>
        <v/>
      </c>
      <c r="AU155" s="187" t="str">
        <f t="shared" si="66"/>
        <v/>
      </c>
      <c r="AV155" s="187" t="str">
        <f t="shared" si="67"/>
        <v/>
      </c>
      <c r="AW155" s="187" t="str">
        <f t="shared" si="68"/>
        <v/>
      </c>
      <c r="AX155" s="187" t="str">
        <f t="shared" si="69"/>
        <v/>
      </c>
      <c r="AY155" s="187" t="str">
        <f t="shared" si="71"/>
        <v/>
      </c>
      <c r="AZ155" s="187" t="str">
        <f t="shared" si="70"/>
        <v/>
      </c>
      <c r="BA155" s="187" t="str">
        <f t="shared" si="73"/>
        <v xml:space="preserve"> </v>
      </c>
      <c r="BB155" s="187" t="str">
        <f>IFERROR(IF(AW155="","",VLOOKUP(AW155,SUSS!R:S,2,FALSE)),AY155*SUSS!$M$2)</f>
        <v/>
      </c>
      <c r="BC155" s="187" t="str">
        <f t="shared" si="72"/>
        <v/>
      </c>
    </row>
    <row r="156" spans="1:55" ht="20.100000000000001" customHeight="1" thickBot="1">
      <c r="A156" s="183" t="s">
        <v>101</v>
      </c>
      <c r="B156" s="82">
        <v>2018</v>
      </c>
      <c r="C156" s="82"/>
      <c r="D156" s="82"/>
      <c r="E156" s="83" t="s">
        <v>107</v>
      </c>
      <c r="F156" s="83" t="s">
        <v>10</v>
      </c>
      <c r="G156" s="83" t="s">
        <v>105</v>
      </c>
      <c r="H156" s="84">
        <v>43628</v>
      </c>
      <c r="I156" s="86">
        <v>400</v>
      </c>
      <c r="J156" s="86">
        <v>0</v>
      </c>
      <c r="K156" s="86">
        <v>400</v>
      </c>
      <c r="N156" s="183" t="s">
        <v>101</v>
      </c>
      <c r="O156" s="82">
        <v>10</v>
      </c>
      <c r="P156" s="85">
        <v>14119.33</v>
      </c>
      <c r="Q156" s="83" t="s">
        <v>102</v>
      </c>
      <c r="R156" s="83" t="s">
        <v>10</v>
      </c>
      <c r="S156" s="83" t="s">
        <v>10</v>
      </c>
      <c r="T156" s="82" t="s">
        <v>111</v>
      </c>
      <c r="U156" s="82" t="s">
        <v>124</v>
      </c>
      <c r="AC156" s="187" t="str">
        <f t="shared" si="53"/>
        <v/>
      </c>
      <c r="AD156" s="187" t="str">
        <f t="shared" si="54"/>
        <v/>
      </c>
      <c r="AE156" s="187" t="str">
        <f t="shared" si="55"/>
        <v/>
      </c>
      <c r="AF156" s="187" t="str">
        <f t="shared" si="56"/>
        <v/>
      </c>
      <c r="AG156" s="187" t="str">
        <f t="shared" si="57"/>
        <v/>
      </c>
      <c r="AH156" s="187" t="str">
        <f t="shared" si="58"/>
        <v/>
      </c>
      <c r="AI156" s="187" t="str">
        <f t="shared" si="59"/>
        <v/>
      </c>
      <c r="AJ156" s="187" t="str">
        <f t="shared" si="60"/>
        <v/>
      </c>
      <c r="AK156" s="187" t="str">
        <f t="shared" si="61"/>
        <v/>
      </c>
      <c r="AN156" s="187" t="str">
        <f t="shared" si="62"/>
        <v/>
      </c>
      <c r="AO156" s="187" t="str">
        <f t="shared" si="63"/>
        <v/>
      </c>
      <c r="AP156" s="187" t="str">
        <f t="shared" si="64"/>
        <v/>
      </c>
      <c r="AT156" s="187" t="str">
        <f t="shared" si="65"/>
        <v/>
      </c>
      <c r="AU156" s="187" t="str">
        <f t="shared" si="66"/>
        <v/>
      </c>
      <c r="AV156" s="187" t="str">
        <f t="shared" si="67"/>
        <v/>
      </c>
      <c r="AW156" s="187" t="str">
        <f t="shared" si="68"/>
        <v/>
      </c>
      <c r="AX156" s="187" t="str">
        <f t="shared" si="69"/>
        <v/>
      </c>
      <c r="AY156" s="187" t="str">
        <f t="shared" si="71"/>
        <v/>
      </c>
      <c r="AZ156" s="187" t="str">
        <f t="shared" si="70"/>
        <v/>
      </c>
      <c r="BA156" s="187" t="str">
        <f t="shared" si="73"/>
        <v xml:space="preserve"> </v>
      </c>
      <c r="BB156" s="187" t="str">
        <f>IFERROR(IF(AW156="","",VLOOKUP(AW156,SUSS!R:S,2,FALSE)),AY156*SUSS!$M$2)</f>
        <v/>
      </c>
      <c r="BC156" s="187" t="str">
        <f t="shared" si="72"/>
        <v/>
      </c>
    </row>
    <row r="157" spans="1:55" ht="20.100000000000001" customHeight="1" thickBot="1">
      <c r="A157" s="183" t="s">
        <v>101</v>
      </c>
      <c r="B157" s="82">
        <v>2019</v>
      </c>
      <c r="C157" s="82">
        <v>1</v>
      </c>
      <c r="D157" s="82"/>
      <c r="E157" s="83" t="s">
        <v>82</v>
      </c>
      <c r="F157" s="83" t="s">
        <v>10</v>
      </c>
      <c r="G157" s="83" t="s">
        <v>10</v>
      </c>
      <c r="H157" s="84">
        <v>43516</v>
      </c>
      <c r="I157" s="85">
        <v>28143.62</v>
      </c>
      <c r="J157" s="86">
        <v>0</v>
      </c>
      <c r="K157" s="85">
        <v>28143.62</v>
      </c>
      <c r="N157" s="183" t="s">
        <v>101</v>
      </c>
      <c r="O157" s="82">
        <v>10</v>
      </c>
      <c r="P157" s="86">
        <v>669.19</v>
      </c>
      <c r="Q157" s="83" t="s">
        <v>103</v>
      </c>
      <c r="R157" s="83" t="s">
        <v>10</v>
      </c>
      <c r="S157" s="83" t="s">
        <v>10</v>
      </c>
      <c r="T157" s="82" t="s">
        <v>114</v>
      </c>
      <c r="U157" s="82" t="s">
        <v>124</v>
      </c>
      <c r="AC157" s="187" t="str">
        <f t="shared" si="53"/>
        <v/>
      </c>
      <c r="AD157" s="187" t="str">
        <f t="shared" si="54"/>
        <v/>
      </c>
      <c r="AE157" s="187" t="str">
        <f t="shared" si="55"/>
        <v/>
      </c>
      <c r="AF157" s="187" t="str">
        <f t="shared" si="56"/>
        <v/>
      </c>
      <c r="AG157" s="187" t="str">
        <f t="shared" si="57"/>
        <v/>
      </c>
      <c r="AH157" s="187" t="str">
        <f t="shared" si="58"/>
        <v/>
      </c>
      <c r="AI157" s="187" t="str">
        <f t="shared" si="59"/>
        <v/>
      </c>
      <c r="AJ157" s="187" t="str">
        <f t="shared" si="60"/>
        <v/>
      </c>
      <c r="AK157" s="187" t="str">
        <f t="shared" si="61"/>
        <v/>
      </c>
      <c r="AN157" s="187" t="str">
        <f t="shared" si="62"/>
        <v/>
      </c>
      <c r="AO157" s="187" t="str">
        <f t="shared" si="63"/>
        <v/>
      </c>
      <c r="AP157" s="187" t="str">
        <f t="shared" si="64"/>
        <v/>
      </c>
      <c r="AT157" s="187" t="str">
        <f t="shared" si="65"/>
        <v/>
      </c>
      <c r="AU157" s="187" t="str">
        <f t="shared" si="66"/>
        <v/>
      </c>
      <c r="AV157" s="187" t="str">
        <f t="shared" si="67"/>
        <v/>
      </c>
      <c r="AW157" s="187" t="str">
        <f t="shared" si="68"/>
        <v/>
      </c>
      <c r="AX157" s="187" t="str">
        <f t="shared" si="69"/>
        <v/>
      </c>
      <c r="AY157" s="187" t="str">
        <f t="shared" si="71"/>
        <v/>
      </c>
      <c r="AZ157" s="187" t="str">
        <f t="shared" si="70"/>
        <v/>
      </c>
      <c r="BA157" s="187" t="str">
        <f t="shared" si="73"/>
        <v xml:space="preserve"> </v>
      </c>
      <c r="BB157" s="187" t="str">
        <f>IFERROR(IF(AW157="","",VLOOKUP(AW157,SUSS!R:S,2,FALSE)),AY157*SUSS!$M$2)</f>
        <v/>
      </c>
      <c r="BC157" s="187" t="str">
        <f t="shared" si="72"/>
        <v/>
      </c>
    </row>
    <row r="158" spans="1:55" ht="20.100000000000001" customHeight="1" thickBot="1">
      <c r="A158" s="183" t="s">
        <v>101</v>
      </c>
      <c r="B158" s="82">
        <v>2019</v>
      </c>
      <c r="C158" s="82">
        <v>1</v>
      </c>
      <c r="D158" s="82"/>
      <c r="E158" s="83" t="s">
        <v>82</v>
      </c>
      <c r="F158" s="83" t="s">
        <v>10</v>
      </c>
      <c r="G158" s="83" t="s">
        <v>105</v>
      </c>
      <c r="H158" s="84">
        <v>43516</v>
      </c>
      <c r="I158" s="86">
        <v>400</v>
      </c>
      <c r="J158" s="86">
        <v>0</v>
      </c>
      <c r="K158" s="86">
        <v>400</v>
      </c>
      <c r="N158" s="183" t="s">
        <v>101</v>
      </c>
      <c r="O158" s="82">
        <v>10</v>
      </c>
      <c r="P158" s="85">
        <v>5550.5</v>
      </c>
      <c r="Q158" s="83" t="s">
        <v>86</v>
      </c>
      <c r="R158" s="83" t="s">
        <v>10</v>
      </c>
      <c r="S158" s="83" t="s">
        <v>10</v>
      </c>
      <c r="T158" s="82" t="s">
        <v>121</v>
      </c>
      <c r="U158" s="82" t="s">
        <v>124</v>
      </c>
      <c r="AC158" s="187" t="str">
        <f t="shared" ref="AC158:AC221" si="74">IF($E158=$AD$1,IF($G158=$AE$1,A158,""),"")</f>
        <v/>
      </c>
      <c r="AD158" s="187" t="str">
        <f t="shared" ref="AD158:AD221" si="75">IF($E158=$AD$1,IF($G158=$AE$1,E158,""),"")</f>
        <v/>
      </c>
      <c r="AE158" s="187" t="str">
        <f t="shared" ref="AE158:AE221" si="76">IF($E158=$AD$1,IF($G158=$AE$1,F158,""),"")</f>
        <v/>
      </c>
      <c r="AF158" s="187" t="str">
        <f t="shared" ref="AF158:AF221" si="77">IF($E158=$AD$1,IF($G158=$AE$1,G158,""),"")</f>
        <v/>
      </c>
      <c r="AG158" s="187" t="str">
        <f t="shared" ref="AG158:AG221" si="78">IF($E158=$AD$1,IF($G158=$AE$1,I158,""),"")</f>
        <v/>
      </c>
      <c r="AH158" s="187" t="str">
        <f t="shared" ref="AH158:AH221" si="79">IF($E158=$AD$1,IF($G158=$AE$1,J158,""),"")</f>
        <v/>
      </c>
      <c r="AI158" s="187" t="str">
        <f t="shared" ref="AI158:AI221" si="80">IF($E158=$AD$1,IF($G158=$AE$1,K158,""),"")</f>
        <v/>
      </c>
      <c r="AJ158" s="187" t="str">
        <f t="shared" ref="AJ158:AJ221" si="81">IF($E158=$AD$1,IF($G158=$AE$1,B158,""),"")</f>
        <v/>
      </c>
      <c r="AK158" s="187" t="str">
        <f t="shared" ref="AK158:AK221" si="82">IF($E158=$AD$1,IF($G158=$AE$1,C158,""),"")</f>
        <v/>
      </c>
      <c r="AN158" s="187" t="str">
        <f t="shared" ref="AN158:AN221" si="83">LEFT(AO158,7)</f>
        <v/>
      </c>
      <c r="AO158" s="187" t="str">
        <f t="shared" ref="AO158:AO221" si="84">IF(AF158=$AE$1,AJ158&amp;"/"&amp;AK158&amp;" "&amp;AD158,"")</f>
        <v/>
      </c>
      <c r="AP158" s="187" t="str">
        <f t="shared" ref="AP158:AP221" si="85">IF(AO158&lt;&gt;"",AI158,"")</f>
        <v/>
      </c>
      <c r="AT158" s="187" t="str">
        <f t="shared" ref="AT158:AT221" si="86">IF($Q158=$AD$1,N158,"")</f>
        <v/>
      </c>
      <c r="AU158" s="187" t="str">
        <f t="shared" ref="AU158:AU221" si="87">IF($Q158=$AD$1,O158,"")</f>
        <v/>
      </c>
      <c r="AV158" s="187" t="str">
        <f t="shared" ref="AV158:AV221" si="88">IF($Q158=$AD$1,P158,"")</f>
        <v/>
      </c>
      <c r="AW158" s="187" t="str">
        <f t="shared" ref="AW158:AW221" si="89">IF($Q158=$AD$1,T158,"")</f>
        <v/>
      </c>
      <c r="AX158" s="187" t="str">
        <f t="shared" ref="AX158:AX221" si="90">IF(AW158&lt;&gt;"",AW158&amp;" "&amp;$AD$1,"")</f>
        <v/>
      </c>
      <c r="AY158" s="187" t="str">
        <f t="shared" si="71"/>
        <v/>
      </c>
      <c r="AZ158" s="187" t="str">
        <f t="shared" ref="AZ158:AZ221" si="91">IF(AY158="","",AV158/AY158)</f>
        <v/>
      </c>
      <c r="BA158" s="187" t="str">
        <f t="shared" si="73"/>
        <v xml:space="preserve"> </v>
      </c>
      <c r="BB158" s="187" t="str">
        <f>IFERROR(IF(AW158="","",VLOOKUP(AW158,SUSS!R:S,2,FALSE)),AY158*SUSS!$M$2)</f>
        <v/>
      </c>
      <c r="BC158" s="187" t="str">
        <f t="shared" si="72"/>
        <v/>
      </c>
    </row>
    <row r="159" spans="1:55" ht="20.100000000000001" customHeight="1" thickBot="1">
      <c r="A159" s="183" t="s">
        <v>101</v>
      </c>
      <c r="B159" s="82">
        <v>2019</v>
      </c>
      <c r="C159" s="82">
        <v>1</v>
      </c>
      <c r="D159" s="82"/>
      <c r="E159" s="83" t="s">
        <v>82</v>
      </c>
      <c r="F159" s="83" t="s">
        <v>10</v>
      </c>
      <c r="G159" s="83" t="s">
        <v>83</v>
      </c>
      <c r="H159" s="84">
        <v>43588</v>
      </c>
      <c r="I159" s="85">
        <v>2782.28</v>
      </c>
      <c r="J159" s="85">
        <v>2213.36</v>
      </c>
      <c r="K159" s="86">
        <v>568.91999999999996</v>
      </c>
      <c r="N159" s="183" t="s">
        <v>101</v>
      </c>
      <c r="O159" s="82">
        <v>10</v>
      </c>
      <c r="P159" s="85">
        <v>8630.1200000000008</v>
      </c>
      <c r="Q159" s="83" t="s">
        <v>86</v>
      </c>
      <c r="R159" s="83" t="s">
        <v>10</v>
      </c>
      <c r="S159" s="83" t="s">
        <v>83</v>
      </c>
      <c r="T159" s="82" t="s">
        <v>121</v>
      </c>
      <c r="U159" s="82" t="s">
        <v>124</v>
      </c>
      <c r="AC159" s="187" t="str">
        <f t="shared" si="74"/>
        <v/>
      </c>
      <c r="AD159" s="187" t="str">
        <f t="shared" si="75"/>
        <v/>
      </c>
      <c r="AE159" s="187" t="str">
        <f t="shared" si="76"/>
        <v/>
      </c>
      <c r="AF159" s="187" t="str">
        <f t="shared" si="77"/>
        <v/>
      </c>
      <c r="AG159" s="187" t="str">
        <f t="shared" si="78"/>
        <v/>
      </c>
      <c r="AH159" s="187" t="str">
        <f t="shared" si="79"/>
        <v/>
      </c>
      <c r="AI159" s="187" t="str">
        <f t="shared" si="80"/>
        <v/>
      </c>
      <c r="AJ159" s="187" t="str">
        <f t="shared" si="81"/>
        <v/>
      </c>
      <c r="AK159" s="187" t="str">
        <f t="shared" si="82"/>
        <v/>
      </c>
      <c r="AN159" s="187" t="str">
        <f t="shared" si="83"/>
        <v/>
      </c>
      <c r="AO159" s="187" t="str">
        <f t="shared" si="84"/>
        <v/>
      </c>
      <c r="AP159" s="187" t="str">
        <f t="shared" si="85"/>
        <v/>
      </c>
      <c r="AT159" s="187" t="str">
        <f t="shared" si="86"/>
        <v/>
      </c>
      <c r="AU159" s="187" t="str">
        <f t="shared" si="87"/>
        <v/>
      </c>
      <c r="AV159" s="187" t="str">
        <f t="shared" si="88"/>
        <v/>
      </c>
      <c r="AW159" s="187" t="str">
        <f t="shared" si="89"/>
        <v/>
      </c>
      <c r="AX159" s="187" t="str">
        <f t="shared" si="90"/>
        <v/>
      </c>
      <c r="AY159" s="187" t="str">
        <f t="shared" si="71"/>
        <v/>
      </c>
      <c r="AZ159" s="187" t="str">
        <f t="shared" si="91"/>
        <v/>
      </c>
      <c r="BA159" s="187" t="str">
        <f t="shared" si="73"/>
        <v xml:space="preserve"> </v>
      </c>
      <c r="BB159" s="187" t="str">
        <f>IFERROR(IF(AW159="","",VLOOKUP(AW159,SUSS!R:S,2,FALSE)),AY159*SUSS!$M$2)</f>
        <v/>
      </c>
      <c r="BC159" s="187" t="str">
        <f t="shared" si="72"/>
        <v/>
      </c>
    </row>
    <row r="160" spans="1:55" ht="20.100000000000001" customHeight="1" thickBot="1">
      <c r="A160" s="183" t="s">
        <v>101</v>
      </c>
      <c r="B160" s="82">
        <v>2019</v>
      </c>
      <c r="C160" s="82">
        <v>1</v>
      </c>
      <c r="D160" s="82"/>
      <c r="E160" s="83" t="s">
        <v>82</v>
      </c>
      <c r="F160" s="83" t="s">
        <v>10</v>
      </c>
      <c r="G160" s="83" t="s">
        <v>84</v>
      </c>
      <c r="H160" s="84">
        <v>43798</v>
      </c>
      <c r="I160" s="85">
        <v>10981.36</v>
      </c>
      <c r="J160" s="85">
        <v>8735.91</v>
      </c>
      <c r="K160" s="85">
        <v>2245.4499999999998</v>
      </c>
      <c r="N160" s="183" t="s">
        <v>101</v>
      </c>
      <c r="O160" s="82">
        <v>10</v>
      </c>
      <c r="P160" s="85">
        <v>2075.56</v>
      </c>
      <c r="Q160" s="83" t="s">
        <v>86</v>
      </c>
      <c r="R160" s="83" t="s">
        <v>10</v>
      </c>
      <c r="S160" s="83" t="s">
        <v>10</v>
      </c>
      <c r="T160" s="82" t="s">
        <v>123</v>
      </c>
      <c r="U160" s="82" t="s">
        <v>124</v>
      </c>
      <c r="AC160" s="187" t="str">
        <f t="shared" si="74"/>
        <v/>
      </c>
      <c r="AD160" s="187" t="str">
        <f t="shared" si="75"/>
        <v/>
      </c>
      <c r="AE160" s="187" t="str">
        <f t="shared" si="76"/>
        <v/>
      </c>
      <c r="AF160" s="187" t="str">
        <f t="shared" si="77"/>
        <v/>
      </c>
      <c r="AG160" s="187" t="str">
        <f t="shared" si="78"/>
        <v/>
      </c>
      <c r="AH160" s="187" t="str">
        <f t="shared" si="79"/>
        <v/>
      </c>
      <c r="AI160" s="187" t="str">
        <f t="shared" si="80"/>
        <v/>
      </c>
      <c r="AJ160" s="187" t="str">
        <f t="shared" si="81"/>
        <v/>
      </c>
      <c r="AK160" s="187" t="str">
        <f t="shared" si="82"/>
        <v/>
      </c>
      <c r="AN160" s="187" t="str">
        <f t="shared" si="83"/>
        <v/>
      </c>
      <c r="AO160" s="187" t="str">
        <f t="shared" si="84"/>
        <v/>
      </c>
      <c r="AP160" s="187" t="str">
        <f t="shared" si="85"/>
        <v/>
      </c>
      <c r="AT160" s="187" t="str">
        <f t="shared" si="86"/>
        <v/>
      </c>
      <c r="AU160" s="187" t="str">
        <f t="shared" si="87"/>
        <v/>
      </c>
      <c r="AV160" s="187" t="str">
        <f t="shared" si="88"/>
        <v/>
      </c>
      <c r="AW160" s="187" t="str">
        <f t="shared" si="89"/>
        <v/>
      </c>
      <c r="AX160" s="187" t="str">
        <f t="shared" si="90"/>
        <v/>
      </c>
      <c r="AY160" s="187" t="str">
        <f t="shared" si="71"/>
        <v/>
      </c>
      <c r="AZ160" s="187" t="str">
        <f t="shared" si="91"/>
        <v/>
      </c>
      <c r="BA160" s="187" t="str">
        <f t="shared" si="73"/>
        <v xml:space="preserve"> </v>
      </c>
      <c r="BB160" s="187" t="str">
        <f>IFERROR(IF(AW160="","",VLOOKUP(AW160,SUSS!R:S,2,FALSE)),AY160*SUSS!$M$2)</f>
        <v/>
      </c>
      <c r="BC160" s="187" t="str">
        <f t="shared" si="72"/>
        <v/>
      </c>
    </row>
    <row r="161" spans="1:55" ht="20.100000000000001" customHeight="1" thickBot="1">
      <c r="A161" s="183" t="s">
        <v>101</v>
      </c>
      <c r="B161" s="82">
        <v>2019</v>
      </c>
      <c r="C161" s="82">
        <v>2</v>
      </c>
      <c r="D161" s="82"/>
      <c r="E161" s="83" t="s">
        <v>82</v>
      </c>
      <c r="F161" s="83" t="s">
        <v>10</v>
      </c>
      <c r="G161" s="83" t="s">
        <v>10</v>
      </c>
      <c r="H161" s="84">
        <v>43544</v>
      </c>
      <c r="I161" s="85">
        <v>197513.71</v>
      </c>
      <c r="J161" s="86">
        <v>0</v>
      </c>
      <c r="K161" s="85">
        <v>197513.71</v>
      </c>
      <c r="N161" s="183" t="s">
        <v>101</v>
      </c>
      <c r="O161" s="82">
        <v>10</v>
      </c>
      <c r="P161" s="85">
        <v>4019.56</v>
      </c>
      <c r="Q161" s="83" t="s">
        <v>11</v>
      </c>
      <c r="R161" s="83" t="s">
        <v>10</v>
      </c>
      <c r="S161" s="83" t="s">
        <v>83</v>
      </c>
      <c r="T161" s="82" t="s">
        <v>123</v>
      </c>
      <c r="U161" s="82" t="s">
        <v>124</v>
      </c>
      <c r="AC161" s="187" t="str">
        <f t="shared" si="74"/>
        <v/>
      </c>
      <c r="AD161" s="187" t="str">
        <f t="shared" si="75"/>
        <v/>
      </c>
      <c r="AE161" s="187" t="str">
        <f t="shared" si="76"/>
        <v/>
      </c>
      <c r="AF161" s="187" t="str">
        <f t="shared" si="77"/>
        <v/>
      </c>
      <c r="AG161" s="187" t="str">
        <f t="shared" si="78"/>
        <v/>
      </c>
      <c r="AH161" s="187" t="str">
        <f t="shared" si="79"/>
        <v/>
      </c>
      <c r="AI161" s="187" t="str">
        <f t="shared" si="80"/>
        <v/>
      </c>
      <c r="AJ161" s="187" t="str">
        <f t="shared" si="81"/>
        <v/>
      </c>
      <c r="AK161" s="187" t="str">
        <f t="shared" si="82"/>
        <v/>
      </c>
      <c r="AN161" s="187" t="str">
        <f t="shared" si="83"/>
        <v/>
      </c>
      <c r="AO161" s="187" t="str">
        <f t="shared" si="84"/>
        <v/>
      </c>
      <c r="AP161" s="187" t="str">
        <f t="shared" si="85"/>
        <v/>
      </c>
      <c r="AT161" s="187" t="str">
        <f t="shared" si="86"/>
        <v>M645044</v>
      </c>
      <c r="AU161" s="187">
        <f t="shared" si="87"/>
        <v>10</v>
      </c>
      <c r="AV161" s="187">
        <f t="shared" si="88"/>
        <v>4019.56</v>
      </c>
      <c r="AW161" s="187" t="str">
        <f t="shared" si="89"/>
        <v>2012/10</v>
      </c>
      <c r="AX161" s="187" t="str">
        <f t="shared" si="90"/>
        <v>2012/10 Contribuciones Seg. Social</v>
      </c>
      <c r="AY161" s="187">
        <f t="shared" si="71"/>
        <v>13769.89</v>
      </c>
      <c r="AZ161" s="187">
        <f t="shared" si="91"/>
        <v>0.29190937618238055</v>
      </c>
      <c r="BA161" s="187" t="str">
        <f t="shared" si="73"/>
        <v>M645044 10</v>
      </c>
      <c r="BB161" s="187">
        <f>IFERROR(IF(AW161="","",VLOOKUP(AW161,SUSS!R:S,2,FALSE)),AY161*SUSS!$M$2)</f>
        <v>1652.3867999999998</v>
      </c>
      <c r="BC161" s="187">
        <f t="shared" si="72"/>
        <v>482.34719999999993</v>
      </c>
    </row>
    <row r="162" spans="1:55" ht="20.100000000000001" customHeight="1" thickBot="1">
      <c r="A162" s="183" t="s">
        <v>101</v>
      </c>
      <c r="B162" s="82">
        <v>2019</v>
      </c>
      <c r="C162" s="82">
        <v>2</v>
      </c>
      <c r="D162" s="82"/>
      <c r="E162" s="83" t="s">
        <v>82</v>
      </c>
      <c r="F162" s="83" t="s">
        <v>10</v>
      </c>
      <c r="G162" s="83" t="s">
        <v>83</v>
      </c>
      <c r="H162" s="84">
        <v>43588</v>
      </c>
      <c r="I162" s="85">
        <v>11428.14</v>
      </c>
      <c r="J162" s="85">
        <v>8877.5</v>
      </c>
      <c r="K162" s="85">
        <v>2550.64</v>
      </c>
      <c r="N162" s="183" t="s">
        <v>101</v>
      </c>
      <c r="O162" s="82">
        <v>10</v>
      </c>
      <c r="P162" s="85">
        <v>14463.12</v>
      </c>
      <c r="Q162" s="83" t="s">
        <v>11</v>
      </c>
      <c r="R162" s="83" t="s">
        <v>10</v>
      </c>
      <c r="S162" s="83" t="s">
        <v>10</v>
      </c>
      <c r="T162" s="82" t="s">
        <v>125</v>
      </c>
      <c r="U162" s="82" t="s">
        <v>124</v>
      </c>
      <c r="AC162" s="187" t="str">
        <f t="shared" si="74"/>
        <v/>
      </c>
      <c r="AD162" s="187" t="str">
        <f t="shared" si="75"/>
        <v/>
      </c>
      <c r="AE162" s="187" t="str">
        <f t="shared" si="76"/>
        <v/>
      </c>
      <c r="AF162" s="187" t="str">
        <f t="shared" si="77"/>
        <v/>
      </c>
      <c r="AG162" s="187" t="str">
        <f t="shared" si="78"/>
        <v/>
      </c>
      <c r="AH162" s="187" t="str">
        <f t="shared" si="79"/>
        <v/>
      </c>
      <c r="AI162" s="187" t="str">
        <f t="shared" si="80"/>
        <v/>
      </c>
      <c r="AJ162" s="187" t="str">
        <f t="shared" si="81"/>
        <v/>
      </c>
      <c r="AK162" s="187" t="str">
        <f t="shared" si="82"/>
        <v/>
      </c>
      <c r="AN162" s="187" t="str">
        <f t="shared" si="83"/>
        <v/>
      </c>
      <c r="AO162" s="187" t="str">
        <f t="shared" si="84"/>
        <v/>
      </c>
      <c r="AP162" s="187" t="str">
        <f t="shared" si="85"/>
        <v/>
      </c>
      <c r="AT162" s="187" t="str">
        <f t="shared" si="86"/>
        <v>M645044</v>
      </c>
      <c r="AU162" s="187">
        <f t="shared" si="87"/>
        <v>10</v>
      </c>
      <c r="AV162" s="187">
        <f t="shared" si="88"/>
        <v>14463.12</v>
      </c>
      <c r="AW162" s="187" t="str">
        <f t="shared" si="89"/>
        <v>2012/11</v>
      </c>
      <c r="AX162" s="187" t="str">
        <f t="shared" si="90"/>
        <v>2012/11 Contribuciones Seg. Social</v>
      </c>
      <c r="AY162" s="187">
        <f t="shared" si="71"/>
        <v>14463.12</v>
      </c>
      <c r="AZ162" s="187">
        <f t="shared" si="91"/>
        <v>1</v>
      </c>
      <c r="BA162" s="187" t="str">
        <f t="shared" si="73"/>
        <v>M645044 10</v>
      </c>
      <c r="BB162" s="187">
        <f>IFERROR(IF(AW162="","",VLOOKUP(AW162,SUSS!R:S,2,FALSE)),AY162*SUSS!$M$2)</f>
        <v>1735.5744</v>
      </c>
      <c r="BC162" s="187">
        <f t="shared" si="72"/>
        <v>1735.5744</v>
      </c>
    </row>
    <row r="163" spans="1:55" ht="20.100000000000001" customHeight="1" thickBot="1">
      <c r="A163" s="183" t="s">
        <v>101</v>
      </c>
      <c r="B163" s="82">
        <v>2019</v>
      </c>
      <c r="C163" s="82">
        <v>2</v>
      </c>
      <c r="D163" s="82"/>
      <c r="E163" s="83" t="s">
        <v>82</v>
      </c>
      <c r="F163" s="83" t="s">
        <v>10</v>
      </c>
      <c r="G163" s="83" t="s">
        <v>84</v>
      </c>
      <c r="H163" s="84">
        <v>43798</v>
      </c>
      <c r="I163" s="85">
        <v>77067.87</v>
      </c>
      <c r="J163" s="85">
        <v>59867.14</v>
      </c>
      <c r="K163" s="85">
        <v>17200.73</v>
      </c>
      <c r="N163" s="183" t="s">
        <v>101</v>
      </c>
      <c r="O163" s="82">
        <v>10</v>
      </c>
      <c r="P163" s="85">
        <v>3914.67</v>
      </c>
      <c r="Q163" s="83" t="s">
        <v>11</v>
      </c>
      <c r="R163" s="83" t="s">
        <v>10</v>
      </c>
      <c r="S163" s="83" t="s">
        <v>83</v>
      </c>
      <c r="T163" s="82" t="s">
        <v>125</v>
      </c>
      <c r="U163" s="82" t="s">
        <v>124</v>
      </c>
      <c r="AC163" s="187" t="str">
        <f t="shared" si="74"/>
        <v/>
      </c>
      <c r="AD163" s="187" t="str">
        <f t="shared" si="75"/>
        <v/>
      </c>
      <c r="AE163" s="187" t="str">
        <f t="shared" si="76"/>
        <v/>
      </c>
      <c r="AF163" s="187" t="str">
        <f t="shared" si="77"/>
        <v/>
      </c>
      <c r="AG163" s="187" t="str">
        <f t="shared" si="78"/>
        <v/>
      </c>
      <c r="AH163" s="187" t="str">
        <f t="shared" si="79"/>
        <v/>
      </c>
      <c r="AI163" s="187" t="str">
        <f t="shared" si="80"/>
        <v/>
      </c>
      <c r="AJ163" s="187" t="str">
        <f t="shared" si="81"/>
        <v/>
      </c>
      <c r="AK163" s="187" t="str">
        <f t="shared" si="82"/>
        <v/>
      </c>
      <c r="AN163" s="187" t="str">
        <f t="shared" si="83"/>
        <v/>
      </c>
      <c r="AO163" s="187" t="str">
        <f t="shared" si="84"/>
        <v/>
      </c>
      <c r="AP163" s="187" t="str">
        <f t="shared" si="85"/>
        <v/>
      </c>
      <c r="AT163" s="187" t="str">
        <f t="shared" si="86"/>
        <v>M645044</v>
      </c>
      <c r="AU163" s="187">
        <f t="shared" si="87"/>
        <v>10</v>
      </c>
      <c r="AV163" s="187">
        <f t="shared" si="88"/>
        <v>3914.67</v>
      </c>
      <c r="AW163" s="187" t="str">
        <f t="shared" si="89"/>
        <v>2012/11</v>
      </c>
      <c r="AX163" s="187" t="str">
        <f t="shared" si="90"/>
        <v>2012/11 Contribuciones Seg. Social</v>
      </c>
      <c r="AY163" s="187">
        <f t="shared" si="71"/>
        <v>14463.12</v>
      </c>
      <c r="AZ163" s="187">
        <f t="shared" si="91"/>
        <v>0.27066566549956023</v>
      </c>
      <c r="BA163" s="187" t="str">
        <f t="shared" si="73"/>
        <v>M645044 10</v>
      </c>
      <c r="BB163" s="187">
        <f>IFERROR(IF(AW163="","",VLOOKUP(AW163,SUSS!R:S,2,FALSE)),AY163*SUSS!$M$2)</f>
        <v>1735.5744</v>
      </c>
      <c r="BC163" s="187">
        <f t="shared" si="72"/>
        <v>469.76039999999995</v>
      </c>
    </row>
    <row r="164" spans="1:55" ht="20.100000000000001" customHeight="1" thickBot="1">
      <c r="A164" s="183" t="s">
        <v>101</v>
      </c>
      <c r="B164" s="82">
        <v>2019</v>
      </c>
      <c r="C164" s="82">
        <v>3</v>
      </c>
      <c r="D164" s="82"/>
      <c r="E164" s="83" t="s">
        <v>82</v>
      </c>
      <c r="F164" s="83" t="s">
        <v>10</v>
      </c>
      <c r="G164" s="83" t="s">
        <v>10</v>
      </c>
      <c r="H164" s="84">
        <v>43579</v>
      </c>
      <c r="I164" s="85">
        <v>32777.730000000003</v>
      </c>
      <c r="J164" s="86">
        <v>0</v>
      </c>
      <c r="K164" s="85">
        <v>32777.730000000003</v>
      </c>
      <c r="N164" s="183" t="s">
        <v>101</v>
      </c>
      <c r="O164" s="82">
        <v>10</v>
      </c>
      <c r="P164" s="85">
        <v>44282.22</v>
      </c>
      <c r="Q164" s="83" t="s">
        <v>82</v>
      </c>
      <c r="R164" s="83" t="s">
        <v>10</v>
      </c>
      <c r="S164" s="83" t="s">
        <v>10</v>
      </c>
      <c r="T164" s="82" t="s">
        <v>120</v>
      </c>
      <c r="U164" s="82" t="s">
        <v>124</v>
      </c>
      <c r="AC164" s="187" t="str">
        <f t="shared" si="74"/>
        <v/>
      </c>
      <c r="AD164" s="187" t="str">
        <f t="shared" si="75"/>
        <v/>
      </c>
      <c r="AE164" s="187" t="str">
        <f t="shared" si="76"/>
        <v/>
      </c>
      <c r="AF164" s="187" t="str">
        <f t="shared" si="77"/>
        <v/>
      </c>
      <c r="AG164" s="187" t="str">
        <f t="shared" si="78"/>
        <v/>
      </c>
      <c r="AH164" s="187" t="str">
        <f t="shared" si="79"/>
        <v/>
      </c>
      <c r="AI164" s="187" t="str">
        <f t="shared" si="80"/>
        <v/>
      </c>
      <c r="AJ164" s="187" t="str">
        <f t="shared" si="81"/>
        <v/>
      </c>
      <c r="AK164" s="187" t="str">
        <f t="shared" si="82"/>
        <v/>
      </c>
      <c r="AN164" s="187" t="str">
        <f t="shared" si="83"/>
        <v/>
      </c>
      <c r="AO164" s="187" t="str">
        <f t="shared" si="84"/>
        <v/>
      </c>
      <c r="AP164" s="187" t="str">
        <f t="shared" si="85"/>
        <v/>
      </c>
      <c r="AT164" s="187" t="str">
        <f t="shared" si="86"/>
        <v/>
      </c>
      <c r="AU164" s="187" t="str">
        <f t="shared" si="87"/>
        <v/>
      </c>
      <c r="AV164" s="187" t="str">
        <f t="shared" si="88"/>
        <v/>
      </c>
      <c r="AW164" s="187" t="str">
        <f t="shared" si="89"/>
        <v/>
      </c>
      <c r="AX164" s="187" t="str">
        <f t="shared" si="90"/>
        <v/>
      </c>
      <c r="AY164" s="187" t="str">
        <f t="shared" si="71"/>
        <v/>
      </c>
      <c r="AZ164" s="187" t="str">
        <f t="shared" si="91"/>
        <v/>
      </c>
      <c r="BA164" s="187" t="str">
        <f t="shared" si="73"/>
        <v xml:space="preserve"> </v>
      </c>
      <c r="BB164" s="187" t="str">
        <f>IFERROR(IF(AW164="","",VLOOKUP(AW164,SUSS!R:S,2,FALSE)),AY164*SUSS!$M$2)</f>
        <v/>
      </c>
      <c r="BC164" s="187" t="str">
        <f t="shared" si="72"/>
        <v/>
      </c>
    </row>
    <row r="165" spans="1:55" ht="20.100000000000001" customHeight="1" thickBot="1">
      <c r="A165" s="183" t="s">
        <v>101</v>
      </c>
      <c r="B165" s="82">
        <v>2019</v>
      </c>
      <c r="C165" s="82">
        <v>3</v>
      </c>
      <c r="D165" s="82"/>
      <c r="E165" s="83" t="s">
        <v>82</v>
      </c>
      <c r="F165" s="83" t="s">
        <v>10</v>
      </c>
      <c r="G165" s="83" t="s">
        <v>83</v>
      </c>
      <c r="H165" s="84">
        <v>43735</v>
      </c>
      <c r="I165" s="85">
        <v>7259.17</v>
      </c>
      <c r="J165" s="85">
        <v>5225.9399999999996</v>
      </c>
      <c r="K165" s="85">
        <v>2033.23</v>
      </c>
      <c r="N165" s="183" t="s">
        <v>101</v>
      </c>
      <c r="O165" s="82">
        <v>10</v>
      </c>
      <c r="P165" s="86">
        <v>18.809999999999999</v>
      </c>
      <c r="Q165" s="83" t="s">
        <v>106</v>
      </c>
      <c r="R165" s="83" t="s">
        <v>10</v>
      </c>
      <c r="S165" s="83" t="s">
        <v>105</v>
      </c>
      <c r="T165" s="82" t="s">
        <v>115</v>
      </c>
      <c r="U165" s="82" t="s">
        <v>124</v>
      </c>
      <c r="AC165" s="187" t="str">
        <f t="shared" si="74"/>
        <v/>
      </c>
      <c r="AD165" s="187" t="str">
        <f t="shared" si="75"/>
        <v/>
      </c>
      <c r="AE165" s="187" t="str">
        <f t="shared" si="76"/>
        <v/>
      </c>
      <c r="AF165" s="187" t="str">
        <f t="shared" si="77"/>
        <v/>
      </c>
      <c r="AG165" s="187" t="str">
        <f t="shared" si="78"/>
        <v/>
      </c>
      <c r="AH165" s="187" t="str">
        <f t="shared" si="79"/>
        <v/>
      </c>
      <c r="AI165" s="187" t="str">
        <f t="shared" si="80"/>
        <v/>
      </c>
      <c r="AJ165" s="187" t="str">
        <f t="shared" si="81"/>
        <v/>
      </c>
      <c r="AK165" s="187" t="str">
        <f t="shared" si="82"/>
        <v/>
      </c>
      <c r="AN165" s="187" t="str">
        <f t="shared" si="83"/>
        <v/>
      </c>
      <c r="AO165" s="187" t="str">
        <f t="shared" si="84"/>
        <v/>
      </c>
      <c r="AP165" s="187" t="str">
        <f t="shared" si="85"/>
        <v/>
      </c>
      <c r="AT165" s="187" t="str">
        <f t="shared" si="86"/>
        <v/>
      </c>
      <c r="AU165" s="187" t="str">
        <f t="shared" si="87"/>
        <v/>
      </c>
      <c r="AV165" s="187" t="str">
        <f t="shared" si="88"/>
        <v/>
      </c>
      <c r="AW165" s="187" t="str">
        <f t="shared" si="89"/>
        <v/>
      </c>
      <c r="AX165" s="187" t="str">
        <f t="shared" si="90"/>
        <v/>
      </c>
      <c r="AY165" s="187" t="str">
        <f t="shared" si="71"/>
        <v/>
      </c>
      <c r="AZ165" s="187" t="str">
        <f t="shared" si="91"/>
        <v/>
      </c>
      <c r="BA165" s="187" t="str">
        <f t="shared" si="73"/>
        <v xml:space="preserve"> </v>
      </c>
      <c r="BB165" s="187" t="str">
        <f>IFERROR(IF(AW165="","",VLOOKUP(AW165,SUSS!R:S,2,FALSE)),AY165*SUSS!$M$2)</f>
        <v/>
      </c>
      <c r="BC165" s="187" t="str">
        <f t="shared" si="72"/>
        <v/>
      </c>
    </row>
    <row r="166" spans="1:55" ht="20.100000000000001" customHeight="1" thickBot="1">
      <c r="A166" s="183" t="s">
        <v>101</v>
      </c>
      <c r="B166" s="82">
        <v>2019</v>
      </c>
      <c r="C166" s="82">
        <v>3</v>
      </c>
      <c r="D166" s="82"/>
      <c r="E166" s="83" t="s">
        <v>82</v>
      </c>
      <c r="F166" s="83" t="s">
        <v>10</v>
      </c>
      <c r="G166" s="83" t="s">
        <v>84</v>
      </c>
      <c r="H166" s="84">
        <v>43798</v>
      </c>
      <c r="I166" s="85">
        <v>4443.3500000000004</v>
      </c>
      <c r="J166" s="85">
        <v>3198.81</v>
      </c>
      <c r="K166" s="85">
        <v>1244.54</v>
      </c>
      <c r="N166" s="183" t="s">
        <v>101</v>
      </c>
      <c r="O166" s="82">
        <v>10</v>
      </c>
      <c r="P166" s="86">
        <v>12.54</v>
      </c>
      <c r="Q166" s="83" t="s">
        <v>107</v>
      </c>
      <c r="R166" s="83" t="s">
        <v>10</v>
      </c>
      <c r="S166" s="83" t="s">
        <v>105</v>
      </c>
      <c r="T166" s="82" t="s">
        <v>115</v>
      </c>
      <c r="U166" s="82" t="s">
        <v>124</v>
      </c>
      <c r="AC166" s="187" t="str">
        <f t="shared" si="74"/>
        <v/>
      </c>
      <c r="AD166" s="187" t="str">
        <f t="shared" si="75"/>
        <v/>
      </c>
      <c r="AE166" s="187" t="str">
        <f t="shared" si="76"/>
        <v/>
      </c>
      <c r="AF166" s="187" t="str">
        <f t="shared" si="77"/>
        <v/>
      </c>
      <c r="AG166" s="187" t="str">
        <f t="shared" si="78"/>
        <v/>
      </c>
      <c r="AH166" s="187" t="str">
        <f t="shared" si="79"/>
        <v/>
      </c>
      <c r="AI166" s="187" t="str">
        <f t="shared" si="80"/>
        <v/>
      </c>
      <c r="AJ166" s="187" t="str">
        <f t="shared" si="81"/>
        <v/>
      </c>
      <c r="AK166" s="187" t="str">
        <f t="shared" si="82"/>
        <v/>
      </c>
      <c r="AN166" s="187" t="str">
        <f t="shared" si="83"/>
        <v/>
      </c>
      <c r="AO166" s="187" t="str">
        <f t="shared" si="84"/>
        <v/>
      </c>
      <c r="AP166" s="187" t="str">
        <f t="shared" si="85"/>
        <v/>
      </c>
      <c r="AT166" s="187" t="str">
        <f t="shared" si="86"/>
        <v/>
      </c>
      <c r="AU166" s="187" t="str">
        <f t="shared" si="87"/>
        <v/>
      </c>
      <c r="AV166" s="187" t="str">
        <f t="shared" si="88"/>
        <v/>
      </c>
      <c r="AW166" s="187" t="str">
        <f t="shared" si="89"/>
        <v/>
      </c>
      <c r="AX166" s="187" t="str">
        <f t="shared" si="90"/>
        <v/>
      </c>
      <c r="AY166" s="187" t="str">
        <f t="shared" si="71"/>
        <v/>
      </c>
      <c r="AZ166" s="187" t="str">
        <f t="shared" si="91"/>
        <v/>
      </c>
      <c r="BA166" s="187" t="str">
        <f t="shared" si="73"/>
        <v xml:space="preserve"> </v>
      </c>
      <c r="BB166" s="187" t="str">
        <f>IFERROR(IF(AW166="","",VLOOKUP(AW166,SUSS!R:S,2,FALSE)),AY166*SUSS!$M$2)</f>
        <v/>
      </c>
      <c r="BC166" s="187" t="str">
        <f t="shared" si="72"/>
        <v/>
      </c>
    </row>
    <row r="167" spans="1:55" ht="20.100000000000001" customHeight="1" thickBot="1">
      <c r="A167" s="183" t="s">
        <v>101</v>
      </c>
      <c r="B167" s="82">
        <v>2019</v>
      </c>
      <c r="C167" s="82">
        <v>5</v>
      </c>
      <c r="D167" s="82"/>
      <c r="E167" s="83" t="s">
        <v>82</v>
      </c>
      <c r="F167" s="83" t="s">
        <v>10</v>
      </c>
      <c r="G167" s="83" t="s">
        <v>10</v>
      </c>
      <c r="H167" s="84">
        <v>43637</v>
      </c>
      <c r="I167" s="85">
        <v>426132.96</v>
      </c>
      <c r="J167" s="86">
        <v>0</v>
      </c>
      <c r="K167" s="85">
        <v>426132.96</v>
      </c>
      <c r="N167" s="183" t="s">
        <v>101</v>
      </c>
      <c r="O167" s="82">
        <v>10</v>
      </c>
      <c r="P167" s="86">
        <v>6.27</v>
      </c>
      <c r="Q167" s="83" t="s">
        <v>104</v>
      </c>
      <c r="R167" s="83" t="s">
        <v>10</v>
      </c>
      <c r="S167" s="83" t="s">
        <v>105</v>
      </c>
      <c r="T167" s="82" t="s">
        <v>116</v>
      </c>
      <c r="U167" s="82" t="s">
        <v>124</v>
      </c>
      <c r="AC167" s="187" t="str">
        <f t="shared" si="74"/>
        <v/>
      </c>
      <c r="AD167" s="187" t="str">
        <f t="shared" si="75"/>
        <v/>
      </c>
      <c r="AE167" s="187" t="str">
        <f t="shared" si="76"/>
        <v/>
      </c>
      <c r="AF167" s="187" t="str">
        <f t="shared" si="77"/>
        <v/>
      </c>
      <c r="AG167" s="187" t="str">
        <f t="shared" si="78"/>
        <v/>
      </c>
      <c r="AH167" s="187" t="str">
        <f t="shared" si="79"/>
        <v/>
      </c>
      <c r="AI167" s="187" t="str">
        <f t="shared" si="80"/>
        <v/>
      </c>
      <c r="AJ167" s="187" t="str">
        <f t="shared" si="81"/>
        <v/>
      </c>
      <c r="AK167" s="187" t="str">
        <f t="shared" si="82"/>
        <v/>
      </c>
      <c r="AN167" s="187" t="str">
        <f t="shared" si="83"/>
        <v/>
      </c>
      <c r="AO167" s="187" t="str">
        <f t="shared" si="84"/>
        <v/>
      </c>
      <c r="AP167" s="187" t="str">
        <f t="shared" si="85"/>
        <v/>
      </c>
      <c r="AT167" s="187" t="str">
        <f t="shared" si="86"/>
        <v/>
      </c>
      <c r="AU167" s="187" t="str">
        <f t="shared" si="87"/>
        <v/>
      </c>
      <c r="AV167" s="187" t="str">
        <f t="shared" si="88"/>
        <v/>
      </c>
      <c r="AW167" s="187" t="str">
        <f t="shared" si="89"/>
        <v/>
      </c>
      <c r="AX167" s="187" t="str">
        <f t="shared" si="90"/>
        <v/>
      </c>
      <c r="AY167" s="187" t="str">
        <f t="shared" si="71"/>
        <v/>
      </c>
      <c r="AZ167" s="187" t="str">
        <f t="shared" si="91"/>
        <v/>
      </c>
      <c r="BA167" s="187" t="str">
        <f t="shared" si="73"/>
        <v xml:space="preserve"> </v>
      </c>
      <c r="BB167" s="187" t="str">
        <f>IFERROR(IF(AW167="","",VLOOKUP(AW167,SUSS!R:S,2,FALSE)),AY167*SUSS!$M$2)</f>
        <v/>
      </c>
      <c r="BC167" s="187" t="str">
        <f t="shared" si="72"/>
        <v/>
      </c>
    </row>
    <row r="168" spans="1:55" ht="20.100000000000001" customHeight="1" thickBot="1">
      <c r="A168" s="183" t="s">
        <v>101</v>
      </c>
      <c r="B168" s="82">
        <v>2019</v>
      </c>
      <c r="C168" s="82">
        <v>5</v>
      </c>
      <c r="D168" s="82"/>
      <c r="E168" s="83" t="s">
        <v>82</v>
      </c>
      <c r="F168" s="83" t="s">
        <v>10</v>
      </c>
      <c r="G168" s="83" t="s">
        <v>83</v>
      </c>
      <c r="H168" s="84">
        <v>43798</v>
      </c>
      <c r="I168" s="85">
        <v>110786.05</v>
      </c>
      <c r="J168" s="85">
        <v>68172.75</v>
      </c>
      <c r="K168" s="85">
        <v>42613.3</v>
      </c>
      <c r="N168" s="183" t="s">
        <v>101</v>
      </c>
      <c r="O168" s="82">
        <v>11</v>
      </c>
      <c r="P168" s="85">
        <v>14119.33</v>
      </c>
      <c r="Q168" s="83" t="s">
        <v>102</v>
      </c>
      <c r="R168" s="83" t="s">
        <v>10</v>
      </c>
      <c r="S168" s="83" t="s">
        <v>10</v>
      </c>
      <c r="T168" s="82" t="s">
        <v>111</v>
      </c>
      <c r="U168" s="82" t="s">
        <v>124</v>
      </c>
      <c r="AC168" s="187" t="str">
        <f t="shared" si="74"/>
        <v/>
      </c>
      <c r="AD168" s="187" t="str">
        <f t="shared" si="75"/>
        <v/>
      </c>
      <c r="AE168" s="187" t="str">
        <f t="shared" si="76"/>
        <v/>
      </c>
      <c r="AF168" s="187" t="str">
        <f t="shared" si="77"/>
        <v/>
      </c>
      <c r="AG168" s="187" t="str">
        <f t="shared" si="78"/>
        <v/>
      </c>
      <c r="AH168" s="187" t="str">
        <f t="shared" si="79"/>
        <v/>
      </c>
      <c r="AI168" s="187" t="str">
        <f t="shared" si="80"/>
        <v/>
      </c>
      <c r="AJ168" s="187" t="str">
        <f t="shared" si="81"/>
        <v/>
      </c>
      <c r="AK168" s="187" t="str">
        <f t="shared" si="82"/>
        <v/>
      </c>
      <c r="AN168" s="187" t="str">
        <f t="shared" si="83"/>
        <v/>
      </c>
      <c r="AO168" s="187" t="str">
        <f t="shared" si="84"/>
        <v/>
      </c>
      <c r="AP168" s="187" t="str">
        <f t="shared" si="85"/>
        <v/>
      </c>
      <c r="AT168" s="187" t="str">
        <f t="shared" si="86"/>
        <v/>
      </c>
      <c r="AU168" s="187" t="str">
        <f t="shared" si="87"/>
        <v/>
      </c>
      <c r="AV168" s="187" t="str">
        <f t="shared" si="88"/>
        <v/>
      </c>
      <c r="AW168" s="187" t="str">
        <f t="shared" si="89"/>
        <v/>
      </c>
      <c r="AX168" s="187" t="str">
        <f t="shared" si="90"/>
        <v/>
      </c>
      <c r="AY168" s="187" t="str">
        <f t="shared" si="71"/>
        <v/>
      </c>
      <c r="AZ168" s="187" t="str">
        <f t="shared" si="91"/>
        <v/>
      </c>
      <c r="BA168" s="187" t="str">
        <f t="shared" si="73"/>
        <v xml:space="preserve"> </v>
      </c>
      <c r="BB168" s="187" t="str">
        <f>IFERROR(IF(AW168="","",VLOOKUP(AW168,SUSS!R:S,2,FALSE)),AY168*SUSS!$M$2)</f>
        <v/>
      </c>
      <c r="BC168" s="187" t="str">
        <f t="shared" si="72"/>
        <v/>
      </c>
    </row>
    <row r="169" spans="1:55" ht="20.100000000000001" customHeight="1" thickBot="1">
      <c r="A169" s="183" t="s">
        <v>101</v>
      </c>
      <c r="B169" s="82">
        <v>2019</v>
      </c>
      <c r="C169" s="82">
        <v>6</v>
      </c>
      <c r="D169" s="82"/>
      <c r="E169" s="83" t="s">
        <v>82</v>
      </c>
      <c r="F169" s="83" t="s">
        <v>10</v>
      </c>
      <c r="G169" s="83" t="s">
        <v>10</v>
      </c>
      <c r="H169" s="84">
        <v>43668</v>
      </c>
      <c r="I169" s="85">
        <v>234821.49</v>
      </c>
      <c r="J169" s="86">
        <v>0</v>
      </c>
      <c r="K169" s="85">
        <v>234821.49</v>
      </c>
      <c r="N169" s="183" t="s">
        <v>101</v>
      </c>
      <c r="O169" s="82">
        <v>11</v>
      </c>
      <c r="P169" s="86">
        <v>669.19</v>
      </c>
      <c r="Q169" s="83" t="s">
        <v>103</v>
      </c>
      <c r="R169" s="83" t="s">
        <v>10</v>
      </c>
      <c r="S169" s="83" t="s">
        <v>10</v>
      </c>
      <c r="T169" s="82" t="s">
        <v>114</v>
      </c>
      <c r="U169" s="82" t="s">
        <v>124</v>
      </c>
      <c r="AC169" s="187" t="str">
        <f t="shared" si="74"/>
        <v/>
      </c>
      <c r="AD169" s="187" t="str">
        <f t="shared" si="75"/>
        <v/>
      </c>
      <c r="AE169" s="187" t="str">
        <f t="shared" si="76"/>
        <v/>
      </c>
      <c r="AF169" s="187" t="str">
        <f t="shared" si="77"/>
        <v/>
      </c>
      <c r="AG169" s="187" t="str">
        <f t="shared" si="78"/>
        <v/>
      </c>
      <c r="AH169" s="187" t="str">
        <f t="shared" si="79"/>
        <v/>
      </c>
      <c r="AI169" s="187" t="str">
        <f t="shared" si="80"/>
        <v/>
      </c>
      <c r="AJ169" s="187" t="str">
        <f t="shared" si="81"/>
        <v/>
      </c>
      <c r="AK169" s="187" t="str">
        <f t="shared" si="82"/>
        <v/>
      </c>
      <c r="AN169" s="187" t="str">
        <f t="shared" si="83"/>
        <v/>
      </c>
      <c r="AO169" s="187" t="str">
        <f t="shared" si="84"/>
        <v/>
      </c>
      <c r="AP169" s="187" t="str">
        <f t="shared" si="85"/>
        <v/>
      </c>
      <c r="AT169" s="187" t="str">
        <f t="shared" si="86"/>
        <v/>
      </c>
      <c r="AU169" s="187" t="str">
        <f t="shared" si="87"/>
        <v/>
      </c>
      <c r="AV169" s="187" t="str">
        <f t="shared" si="88"/>
        <v/>
      </c>
      <c r="AW169" s="187" t="str">
        <f t="shared" si="89"/>
        <v/>
      </c>
      <c r="AX169" s="187" t="str">
        <f t="shared" si="90"/>
        <v/>
      </c>
      <c r="AY169" s="187" t="str">
        <f t="shared" si="71"/>
        <v/>
      </c>
      <c r="AZ169" s="187" t="str">
        <f t="shared" si="91"/>
        <v/>
      </c>
      <c r="BA169" s="187" t="str">
        <f t="shared" si="73"/>
        <v xml:space="preserve"> </v>
      </c>
      <c r="BB169" s="187" t="str">
        <f>IFERROR(IF(AW169="","",VLOOKUP(AW169,SUSS!R:S,2,FALSE)),AY169*SUSS!$M$2)</f>
        <v/>
      </c>
      <c r="BC169" s="187" t="str">
        <f t="shared" si="72"/>
        <v/>
      </c>
    </row>
    <row r="170" spans="1:55" ht="20.100000000000001" customHeight="1" thickBot="1">
      <c r="A170" s="183" t="s">
        <v>101</v>
      </c>
      <c r="B170" s="82">
        <v>2019</v>
      </c>
      <c r="C170" s="82">
        <v>6</v>
      </c>
      <c r="D170" s="82"/>
      <c r="E170" s="83" t="s">
        <v>82</v>
      </c>
      <c r="F170" s="83" t="s">
        <v>10</v>
      </c>
      <c r="G170" s="83" t="s">
        <v>83</v>
      </c>
      <c r="H170" s="84">
        <v>43798</v>
      </c>
      <c r="I170" s="85">
        <v>50254.93</v>
      </c>
      <c r="J170" s="85">
        <v>26772.78</v>
      </c>
      <c r="K170" s="85">
        <v>23482.15</v>
      </c>
      <c r="N170" s="183" t="s">
        <v>101</v>
      </c>
      <c r="O170" s="82">
        <v>11</v>
      </c>
      <c r="P170" s="85">
        <v>9020.7099999999991</v>
      </c>
      <c r="Q170" s="83" t="s">
        <v>86</v>
      </c>
      <c r="R170" s="83" t="s">
        <v>10</v>
      </c>
      <c r="S170" s="83" t="s">
        <v>10</v>
      </c>
      <c r="T170" s="82" t="s">
        <v>123</v>
      </c>
      <c r="U170" s="82" t="s">
        <v>124</v>
      </c>
      <c r="AC170" s="187" t="str">
        <f t="shared" si="74"/>
        <v/>
      </c>
      <c r="AD170" s="187" t="str">
        <f t="shared" si="75"/>
        <v/>
      </c>
      <c r="AE170" s="187" t="str">
        <f t="shared" si="76"/>
        <v/>
      </c>
      <c r="AF170" s="187" t="str">
        <f t="shared" si="77"/>
        <v/>
      </c>
      <c r="AG170" s="187" t="str">
        <f t="shared" si="78"/>
        <v/>
      </c>
      <c r="AH170" s="187" t="str">
        <f t="shared" si="79"/>
        <v/>
      </c>
      <c r="AI170" s="187" t="str">
        <f t="shared" si="80"/>
        <v/>
      </c>
      <c r="AJ170" s="187" t="str">
        <f t="shared" si="81"/>
        <v/>
      </c>
      <c r="AK170" s="187" t="str">
        <f t="shared" si="82"/>
        <v/>
      </c>
      <c r="AN170" s="187" t="str">
        <f t="shared" si="83"/>
        <v/>
      </c>
      <c r="AO170" s="187" t="str">
        <f t="shared" si="84"/>
        <v/>
      </c>
      <c r="AP170" s="187" t="str">
        <f t="shared" si="85"/>
        <v/>
      </c>
      <c r="AT170" s="187" t="str">
        <f t="shared" si="86"/>
        <v/>
      </c>
      <c r="AU170" s="187" t="str">
        <f t="shared" si="87"/>
        <v/>
      </c>
      <c r="AV170" s="187" t="str">
        <f t="shared" si="88"/>
        <v/>
      </c>
      <c r="AW170" s="187" t="str">
        <f t="shared" si="89"/>
        <v/>
      </c>
      <c r="AX170" s="187" t="str">
        <f t="shared" si="90"/>
        <v/>
      </c>
      <c r="AY170" s="187" t="str">
        <f t="shared" si="71"/>
        <v/>
      </c>
      <c r="AZ170" s="187" t="str">
        <f t="shared" si="91"/>
        <v/>
      </c>
      <c r="BA170" s="187" t="str">
        <f t="shared" si="73"/>
        <v xml:space="preserve"> </v>
      </c>
      <c r="BB170" s="187" t="str">
        <f>IFERROR(IF(AW170="","",VLOOKUP(AW170,SUSS!R:S,2,FALSE)),AY170*SUSS!$M$2)</f>
        <v/>
      </c>
      <c r="BC170" s="187" t="str">
        <f t="shared" si="72"/>
        <v/>
      </c>
    </row>
    <row r="171" spans="1:55" ht="20.100000000000001" customHeight="1" thickBot="1">
      <c r="A171" s="183" t="s">
        <v>101</v>
      </c>
      <c r="B171" s="184" t="s">
        <v>85</v>
      </c>
      <c r="C171" s="185"/>
      <c r="D171" s="185"/>
      <c r="E171" s="185"/>
      <c r="F171" s="185"/>
      <c r="G171" s="185"/>
      <c r="H171" s="185"/>
      <c r="I171" s="185"/>
      <c r="J171" s="185"/>
      <c r="K171" s="185"/>
      <c r="N171" s="183" t="s">
        <v>101</v>
      </c>
      <c r="O171" s="82">
        <v>11</v>
      </c>
      <c r="P171" s="85">
        <v>7235.47</v>
      </c>
      <c r="Q171" s="83" t="s">
        <v>86</v>
      </c>
      <c r="R171" s="83" t="s">
        <v>10</v>
      </c>
      <c r="S171" s="83" t="s">
        <v>83</v>
      </c>
      <c r="T171" s="82" t="s">
        <v>123</v>
      </c>
      <c r="U171" s="82" t="s">
        <v>124</v>
      </c>
      <c r="AC171" s="187" t="str">
        <f t="shared" si="74"/>
        <v/>
      </c>
      <c r="AD171" s="187" t="str">
        <f t="shared" si="75"/>
        <v/>
      </c>
      <c r="AE171" s="187" t="str">
        <f t="shared" si="76"/>
        <v/>
      </c>
      <c r="AF171" s="187" t="str">
        <f t="shared" si="77"/>
        <v/>
      </c>
      <c r="AG171" s="187" t="str">
        <f t="shared" si="78"/>
        <v/>
      </c>
      <c r="AH171" s="187" t="str">
        <f t="shared" si="79"/>
        <v/>
      </c>
      <c r="AI171" s="187" t="str">
        <f t="shared" si="80"/>
        <v/>
      </c>
      <c r="AJ171" s="187" t="str">
        <f t="shared" si="81"/>
        <v/>
      </c>
      <c r="AK171" s="187" t="str">
        <f t="shared" si="82"/>
        <v/>
      </c>
      <c r="AN171" s="187" t="str">
        <f t="shared" si="83"/>
        <v/>
      </c>
      <c r="AO171" s="187" t="str">
        <f t="shared" si="84"/>
        <v/>
      </c>
      <c r="AP171" s="187" t="str">
        <f t="shared" si="85"/>
        <v/>
      </c>
      <c r="AT171" s="187" t="str">
        <f t="shared" si="86"/>
        <v/>
      </c>
      <c r="AU171" s="187" t="str">
        <f t="shared" si="87"/>
        <v/>
      </c>
      <c r="AV171" s="187" t="str">
        <f t="shared" si="88"/>
        <v/>
      </c>
      <c r="AW171" s="187" t="str">
        <f t="shared" si="89"/>
        <v/>
      </c>
      <c r="AX171" s="187" t="str">
        <f t="shared" si="90"/>
        <v/>
      </c>
      <c r="AY171" s="187" t="str">
        <f t="shared" si="71"/>
        <v/>
      </c>
      <c r="AZ171" s="187" t="str">
        <f t="shared" si="91"/>
        <v/>
      </c>
      <c r="BA171" s="187" t="str">
        <f t="shared" si="73"/>
        <v xml:space="preserve"> </v>
      </c>
      <c r="BB171" s="187" t="str">
        <f>IFERROR(IF(AW171="","",VLOOKUP(AW171,SUSS!R:S,2,FALSE)),AY171*SUSS!$M$2)</f>
        <v/>
      </c>
      <c r="BC171" s="187" t="str">
        <f t="shared" si="72"/>
        <v/>
      </c>
    </row>
    <row r="172" spans="1:55" ht="20.100000000000001" customHeight="1" thickBot="1">
      <c r="A172" s="183" t="s">
        <v>101</v>
      </c>
      <c r="B172" s="87" t="s">
        <v>0</v>
      </c>
      <c r="C172" s="87" t="s">
        <v>1</v>
      </c>
      <c r="D172" s="87" t="s">
        <v>2</v>
      </c>
      <c r="E172" s="87" t="s">
        <v>3</v>
      </c>
      <c r="F172" s="87" t="s">
        <v>4</v>
      </c>
      <c r="G172" s="87" t="s">
        <v>5</v>
      </c>
      <c r="H172" s="87" t="s">
        <v>6</v>
      </c>
      <c r="I172" s="87" t="s">
        <v>7</v>
      </c>
      <c r="J172" s="87" t="s">
        <v>8</v>
      </c>
      <c r="K172" s="87" t="s">
        <v>9</v>
      </c>
      <c r="N172" s="183" t="s">
        <v>101</v>
      </c>
      <c r="O172" s="82">
        <v>11</v>
      </c>
      <c r="P172" s="85">
        <v>6932.67</v>
      </c>
      <c r="Q172" s="83" t="s">
        <v>11</v>
      </c>
      <c r="R172" s="83" t="s">
        <v>10</v>
      </c>
      <c r="S172" s="83" t="s">
        <v>83</v>
      </c>
      <c r="T172" s="82" t="s">
        <v>125</v>
      </c>
      <c r="U172" s="82" t="s">
        <v>124</v>
      </c>
      <c r="AC172" s="187" t="str">
        <f t="shared" si="74"/>
        <v/>
      </c>
      <c r="AD172" s="187" t="str">
        <f t="shared" si="75"/>
        <v/>
      </c>
      <c r="AE172" s="187" t="str">
        <f t="shared" si="76"/>
        <v/>
      </c>
      <c r="AF172" s="187" t="str">
        <f t="shared" si="77"/>
        <v/>
      </c>
      <c r="AG172" s="187" t="str">
        <f t="shared" si="78"/>
        <v/>
      </c>
      <c r="AH172" s="187" t="str">
        <f t="shared" si="79"/>
        <v/>
      </c>
      <c r="AI172" s="187" t="str">
        <f t="shared" si="80"/>
        <v/>
      </c>
      <c r="AJ172" s="187" t="str">
        <f t="shared" si="81"/>
        <v/>
      </c>
      <c r="AK172" s="187" t="str">
        <f t="shared" si="82"/>
        <v/>
      </c>
      <c r="AN172" s="187" t="str">
        <f t="shared" si="83"/>
        <v/>
      </c>
      <c r="AO172" s="187" t="str">
        <f t="shared" si="84"/>
        <v/>
      </c>
      <c r="AP172" s="187" t="str">
        <f t="shared" si="85"/>
        <v/>
      </c>
      <c r="AT172" s="187" t="str">
        <f t="shared" si="86"/>
        <v>M645044</v>
      </c>
      <c r="AU172" s="187">
        <f t="shared" si="87"/>
        <v>11</v>
      </c>
      <c r="AV172" s="187">
        <f t="shared" si="88"/>
        <v>6932.67</v>
      </c>
      <c r="AW172" s="187" t="str">
        <f t="shared" si="89"/>
        <v>2012/11</v>
      </c>
      <c r="AX172" s="187" t="str">
        <f t="shared" si="90"/>
        <v>2012/11 Contribuciones Seg. Social</v>
      </c>
      <c r="AY172" s="187">
        <f t="shared" si="71"/>
        <v>14463.12</v>
      </c>
      <c r="AZ172" s="187">
        <f t="shared" si="91"/>
        <v>0.47933433450043972</v>
      </c>
      <c r="BA172" s="187" t="str">
        <f t="shared" si="73"/>
        <v>M645044 11</v>
      </c>
      <c r="BB172" s="187">
        <f>IFERROR(IF(AW172="","",VLOOKUP(AW172,SUSS!R:S,2,FALSE)),AY172*SUSS!$M$2)</f>
        <v>1735.5744</v>
      </c>
      <c r="BC172" s="187">
        <f t="shared" si="72"/>
        <v>831.92039999999997</v>
      </c>
    </row>
    <row r="173" spans="1:55" ht="20.100000000000001" customHeight="1" thickBot="1">
      <c r="A173" s="183" t="s">
        <v>101</v>
      </c>
      <c r="B173" s="77">
        <v>2011</v>
      </c>
      <c r="C173" s="77">
        <v>7</v>
      </c>
      <c r="D173" s="77"/>
      <c r="E173" s="78" t="s">
        <v>86</v>
      </c>
      <c r="F173" s="78" t="s">
        <v>10</v>
      </c>
      <c r="G173" s="78" t="s">
        <v>10</v>
      </c>
      <c r="H173" s="79">
        <v>40765</v>
      </c>
      <c r="I173" s="81">
        <v>429.83</v>
      </c>
      <c r="J173" s="81">
        <v>429.83</v>
      </c>
      <c r="K173" s="81">
        <v>0</v>
      </c>
      <c r="N173" s="183" t="s">
        <v>101</v>
      </c>
      <c r="O173" s="82">
        <v>11</v>
      </c>
      <c r="P173" s="85">
        <v>15464.68</v>
      </c>
      <c r="Q173" s="83" t="s">
        <v>11</v>
      </c>
      <c r="R173" s="83" t="s">
        <v>10</v>
      </c>
      <c r="S173" s="83" t="s">
        <v>10</v>
      </c>
      <c r="T173" s="82" t="s">
        <v>126</v>
      </c>
      <c r="U173" s="82" t="s">
        <v>124</v>
      </c>
      <c r="AC173" s="187" t="str">
        <f t="shared" si="74"/>
        <v/>
      </c>
      <c r="AD173" s="187" t="str">
        <f t="shared" si="75"/>
        <v/>
      </c>
      <c r="AE173" s="187" t="str">
        <f t="shared" si="76"/>
        <v/>
      </c>
      <c r="AF173" s="187" t="str">
        <f t="shared" si="77"/>
        <v/>
      </c>
      <c r="AG173" s="187" t="str">
        <f t="shared" si="78"/>
        <v/>
      </c>
      <c r="AH173" s="187" t="str">
        <f t="shared" si="79"/>
        <v/>
      </c>
      <c r="AI173" s="187" t="str">
        <f t="shared" si="80"/>
        <v/>
      </c>
      <c r="AJ173" s="187" t="str">
        <f t="shared" si="81"/>
        <v/>
      </c>
      <c r="AK173" s="187" t="str">
        <f t="shared" si="82"/>
        <v/>
      </c>
      <c r="AN173" s="187" t="str">
        <f t="shared" si="83"/>
        <v/>
      </c>
      <c r="AO173" s="187" t="str">
        <f t="shared" si="84"/>
        <v/>
      </c>
      <c r="AP173" s="187" t="str">
        <f t="shared" si="85"/>
        <v/>
      </c>
      <c r="AT173" s="187" t="str">
        <f t="shared" si="86"/>
        <v>M645044</v>
      </c>
      <c r="AU173" s="187">
        <f t="shared" si="87"/>
        <v>11</v>
      </c>
      <c r="AV173" s="187">
        <f t="shared" si="88"/>
        <v>15464.68</v>
      </c>
      <c r="AW173" s="187" t="str">
        <f t="shared" si="89"/>
        <v>2012/12</v>
      </c>
      <c r="AX173" s="187" t="str">
        <f t="shared" si="90"/>
        <v>2012/12 Contribuciones Seg. Social</v>
      </c>
      <c r="AY173" s="187">
        <f t="shared" si="71"/>
        <v>20321.169999999998</v>
      </c>
      <c r="AZ173" s="187">
        <f t="shared" si="91"/>
        <v>0.76101326842893402</v>
      </c>
      <c r="BA173" s="187" t="str">
        <f t="shared" si="73"/>
        <v>M645044 11</v>
      </c>
      <c r="BB173" s="187">
        <f>IFERROR(IF(AW173="","",VLOOKUP(AW173,SUSS!R:S,2,FALSE)),AY173*SUSS!$M$2)</f>
        <v>2438.5403999999999</v>
      </c>
      <c r="BC173" s="187">
        <f t="shared" si="72"/>
        <v>1855.7616</v>
      </c>
    </row>
    <row r="174" spans="1:55" ht="20.100000000000001" customHeight="1" thickBot="1">
      <c r="A174" s="183" t="s">
        <v>101</v>
      </c>
      <c r="B174" s="82">
        <v>2011</v>
      </c>
      <c r="C174" s="82">
        <v>7</v>
      </c>
      <c r="D174" s="82"/>
      <c r="E174" s="83" t="s">
        <v>86</v>
      </c>
      <c r="F174" s="83" t="s">
        <v>10</v>
      </c>
      <c r="G174" s="83" t="s">
        <v>83</v>
      </c>
      <c r="H174" s="84">
        <v>42521</v>
      </c>
      <c r="I174" s="86">
        <v>744.04</v>
      </c>
      <c r="J174" s="86">
        <v>744.04</v>
      </c>
      <c r="K174" s="86">
        <v>0</v>
      </c>
      <c r="N174" s="183" t="s">
        <v>101</v>
      </c>
      <c r="O174" s="82">
        <v>11</v>
      </c>
      <c r="P174" s="85">
        <v>26840.15</v>
      </c>
      <c r="Q174" s="83" t="s">
        <v>82</v>
      </c>
      <c r="R174" s="83" t="s">
        <v>10</v>
      </c>
      <c r="S174" s="83" t="s">
        <v>10</v>
      </c>
      <c r="T174" s="82" t="s">
        <v>120</v>
      </c>
      <c r="U174" s="82" t="s">
        <v>124</v>
      </c>
      <c r="AC174" s="187" t="str">
        <f t="shared" si="74"/>
        <v/>
      </c>
      <c r="AD174" s="187" t="str">
        <f t="shared" si="75"/>
        <v/>
      </c>
      <c r="AE174" s="187" t="str">
        <f t="shared" si="76"/>
        <v/>
      </c>
      <c r="AF174" s="187" t="str">
        <f t="shared" si="77"/>
        <v/>
      </c>
      <c r="AG174" s="187" t="str">
        <f t="shared" si="78"/>
        <v/>
      </c>
      <c r="AH174" s="187" t="str">
        <f t="shared" si="79"/>
        <v/>
      </c>
      <c r="AI174" s="187" t="str">
        <f t="shared" si="80"/>
        <v/>
      </c>
      <c r="AJ174" s="187" t="str">
        <f t="shared" si="81"/>
        <v/>
      </c>
      <c r="AK174" s="187" t="str">
        <f t="shared" si="82"/>
        <v/>
      </c>
      <c r="AN174" s="187" t="str">
        <f t="shared" si="83"/>
        <v/>
      </c>
      <c r="AO174" s="187" t="str">
        <f t="shared" si="84"/>
        <v/>
      </c>
      <c r="AP174" s="187" t="str">
        <f t="shared" si="85"/>
        <v/>
      </c>
      <c r="AT174" s="187" t="str">
        <f t="shared" si="86"/>
        <v/>
      </c>
      <c r="AU174" s="187" t="str">
        <f t="shared" si="87"/>
        <v/>
      </c>
      <c r="AV174" s="187" t="str">
        <f t="shared" si="88"/>
        <v/>
      </c>
      <c r="AW174" s="187" t="str">
        <f t="shared" si="89"/>
        <v/>
      </c>
      <c r="AX174" s="187" t="str">
        <f t="shared" si="90"/>
        <v/>
      </c>
      <c r="AY174" s="187" t="str">
        <f t="shared" si="71"/>
        <v/>
      </c>
      <c r="AZ174" s="187" t="str">
        <f t="shared" si="91"/>
        <v/>
      </c>
      <c r="BA174" s="187" t="str">
        <f t="shared" si="73"/>
        <v xml:space="preserve"> </v>
      </c>
      <c r="BB174" s="187" t="str">
        <f>IFERROR(IF(AW174="","",VLOOKUP(AW174,SUSS!R:S,2,FALSE)),AY174*SUSS!$M$2)</f>
        <v/>
      </c>
      <c r="BC174" s="187" t="str">
        <f t="shared" si="72"/>
        <v/>
      </c>
    </row>
    <row r="175" spans="1:55" ht="20.100000000000001" customHeight="1" thickBot="1">
      <c r="A175" s="183" t="s">
        <v>101</v>
      </c>
      <c r="B175" s="82">
        <v>2011</v>
      </c>
      <c r="C175" s="82">
        <v>7</v>
      </c>
      <c r="D175" s="82"/>
      <c r="E175" s="83" t="s">
        <v>86</v>
      </c>
      <c r="F175" s="83" t="s">
        <v>10</v>
      </c>
      <c r="G175" s="83" t="s">
        <v>84</v>
      </c>
      <c r="H175" s="84">
        <v>43798</v>
      </c>
      <c r="I175" s="86">
        <v>782.22</v>
      </c>
      <c r="J175" s="86">
        <v>782.22</v>
      </c>
      <c r="K175" s="86">
        <v>0</v>
      </c>
      <c r="N175" s="183" t="s">
        <v>101</v>
      </c>
      <c r="O175" s="82">
        <v>11</v>
      </c>
      <c r="P175" s="85">
        <v>4746.7700000000004</v>
      </c>
      <c r="Q175" s="83" t="s">
        <v>82</v>
      </c>
      <c r="R175" s="83" t="s">
        <v>10</v>
      </c>
      <c r="S175" s="83" t="s">
        <v>83</v>
      </c>
      <c r="T175" s="82" t="s">
        <v>120</v>
      </c>
      <c r="U175" s="82" t="s">
        <v>124</v>
      </c>
      <c r="AC175" s="187" t="str">
        <f t="shared" si="74"/>
        <v/>
      </c>
      <c r="AD175" s="187" t="str">
        <f t="shared" si="75"/>
        <v/>
      </c>
      <c r="AE175" s="187" t="str">
        <f t="shared" si="76"/>
        <v/>
      </c>
      <c r="AF175" s="187" t="str">
        <f t="shared" si="77"/>
        <v/>
      </c>
      <c r="AG175" s="187" t="str">
        <f t="shared" si="78"/>
        <v/>
      </c>
      <c r="AH175" s="187" t="str">
        <f t="shared" si="79"/>
        <v/>
      </c>
      <c r="AI175" s="187" t="str">
        <f t="shared" si="80"/>
        <v/>
      </c>
      <c r="AJ175" s="187" t="str">
        <f t="shared" si="81"/>
        <v/>
      </c>
      <c r="AK175" s="187" t="str">
        <f t="shared" si="82"/>
        <v/>
      </c>
      <c r="AN175" s="187" t="str">
        <f t="shared" si="83"/>
        <v/>
      </c>
      <c r="AO175" s="187" t="str">
        <f t="shared" si="84"/>
        <v/>
      </c>
      <c r="AP175" s="187" t="str">
        <f t="shared" si="85"/>
        <v/>
      </c>
      <c r="AT175" s="187" t="str">
        <f t="shared" si="86"/>
        <v/>
      </c>
      <c r="AU175" s="187" t="str">
        <f t="shared" si="87"/>
        <v/>
      </c>
      <c r="AV175" s="187" t="str">
        <f t="shared" si="88"/>
        <v/>
      </c>
      <c r="AW175" s="187" t="str">
        <f t="shared" si="89"/>
        <v/>
      </c>
      <c r="AX175" s="187" t="str">
        <f t="shared" si="90"/>
        <v/>
      </c>
      <c r="AY175" s="187" t="str">
        <f t="shared" si="71"/>
        <v/>
      </c>
      <c r="AZ175" s="187" t="str">
        <f t="shared" si="91"/>
        <v/>
      </c>
      <c r="BA175" s="187" t="str">
        <f t="shared" si="73"/>
        <v xml:space="preserve"> </v>
      </c>
      <c r="BB175" s="187" t="str">
        <f>IFERROR(IF(AW175="","",VLOOKUP(AW175,SUSS!R:S,2,FALSE)),AY175*SUSS!$M$2)</f>
        <v/>
      </c>
      <c r="BC175" s="187" t="str">
        <f t="shared" si="72"/>
        <v/>
      </c>
    </row>
    <row r="176" spans="1:55" ht="20.100000000000001" customHeight="1" thickBot="1">
      <c r="A176" s="183" t="s">
        <v>101</v>
      </c>
      <c r="B176" s="82">
        <v>2011</v>
      </c>
      <c r="C176" s="82">
        <v>8</v>
      </c>
      <c r="D176" s="82"/>
      <c r="E176" s="83" t="s">
        <v>86</v>
      </c>
      <c r="F176" s="83" t="s">
        <v>10</v>
      </c>
      <c r="G176" s="83" t="s">
        <v>10</v>
      </c>
      <c r="H176" s="84">
        <v>40795</v>
      </c>
      <c r="I176" s="85">
        <v>3975.8</v>
      </c>
      <c r="J176" s="85">
        <v>3975.8</v>
      </c>
      <c r="K176" s="86">
        <v>0</v>
      </c>
      <c r="N176" s="183" t="s">
        <v>101</v>
      </c>
      <c r="O176" s="82">
        <v>11</v>
      </c>
      <c r="P176" s="85">
        <v>12695.3</v>
      </c>
      <c r="Q176" s="83" t="s">
        <v>82</v>
      </c>
      <c r="R176" s="83" t="s">
        <v>10</v>
      </c>
      <c r="S176" s="83" t="s">
        <v>84</v>
      </c>
      <c r="T176" s="82" t="s">
        <v>120</v>
      </c>
      <c r="U176" s="82" t="s">
        <v>124</v>
      </c>
      <c r="AC176" s="187" t="str">
        <f t="shared" si="74"/>
        <v/>
      </c>
      <c r="AD176" s="187" t="str">
        <f t="shared" si="75"/>
        <v/>
      </c>
      <c r="AE176" s="187" t="str">
        <f t="shared" si="76"/>
        <v/>
      </c>
      <c r="AF176" s="187" t="str">
        <f t="shared" si="77"/>
        <v/>
      </c>
      <c r="AG176" s="187" t="str">
        <f t="shared" si="78"/>
        <v/>
      </c>
      <c r="AH176" s="187" t="str">
        <f t="shared" si="79"/>
        <v/>
      </c>
      <c r="AI176" s="187" t="str">
        <f t="shared" si="80"/>
        <v/>
      </c>
      <c r="AJ176" s="187" t="str">
        <f t="shared" si="81"/>
        <v/>
      </c>
      <c r="AK176" s="187" t="str">
        <f t="shared" si="82"/>
        <v/>
      </c>
      <c r="AN176" s="187" t="str">
        <f t="shared" si="83"/>
        <v/>
      </c>
      <c r="AO176" s="187" t="str">
        <f t="shared" si="84"/>
        <v/>
      </c>
      <c r="AP176" s="187" t="str">
        <f t="shared" si="85"/>
        <v/>
      </c>
      <c r="AT176" s="187" t="str">
        <f t="shared" si="86"/>
        <v/>
      </c>
      <c r="AU176" s="187" t="str">
        <f t="shared" si="87"/>
        <v/>
      </c>
      <c r="AV176" s="187" t="str">
        <f t="shared" si="88"/>
        <v/>
      </c>
      <c r="AW176" s="187" t="str">
        <f t="shared" si="89"/>
        <v/>
      </c>
      <c r="AX176" s="187" t="str">
        <f t="shared" si="90"/>
        <v/>
      </c>
      <c r="AY176" s="187" t="str">
        <f t="shared" si="71"/>
        <v/>
      </c>
      <c r="AZ176" s="187" t="str">
        <f t="shared" si="91"/>
        <v/>
      </c>
      <c r="BA176" s="187" t="str">
        <f t="shared" si="73"/>
        <v xml:space="preserve"> </v>
      </c>
      <c r="BB176" s="187" t="str">
        <f>IFERROR(IF(AW176="","",VLOOKUP(AW176,SUSS!R:S,2,FALSE)),AY176*SUSS!$M$2)</f>
        <v/>
      </c>
      <c r="BC176" s="187" t="str">
        <f t="shared" si="72"/>
        <v/>
      </c>
    </row>
    <row r="177" spans="1:55" ht="20.100000000000001" customHeight="1" thickBot="1">
      <c r="A177" s="183" t="s">
        <v>101</v>
      </c>
      <c r="B177" s="82">
        <v>2011</v>
      </c>
      <c r="C177" s="82">
        <v>8</v>
      </c>
      <c r="D177" s="82"/>
      <c r="E177" s="83" t="s">
        <v>86</v>
      </c>
      <c r="F177" s="83" t="s">
        <v>10</v>
      </c>
      <c r="G177" s="83" t="s">
        <v>83</v>
      </c>
      <c r="H177" s="84">
        <v>41425</v>
      </c>
      <c r="I177" s="85">
        <v>2472.9499999999998</v>
      </c>
      <c r="J177" s="85">
        <v>2472.9499999999998</v>
      </c>
      <c r="K177" s="86">
        <v>0</v>
      </c>
      <c r="N177" s="183" t="s">
        <v>101</v>
      </c>
      <c r="O177" s="82">
        <v>11</v>
      </c>
      <c r="P177" s="86">
        <v>18.809999999999999</v>
      </c>
      <c r="Q177" s="83" t="s">
        <v>106</v>
      </c>
      <c r="R177" s="83" t="s">
        <v>10</v>
      </c>
      <c r="S177" s="83" t="s">
        <v>105</v>
      </c>
      <c r="T177" s="82" t="s">
        <v>115</v>
      </c>
      <c r="U177" s="82" t="s">
        <v>124</v>
      </c>
      <c r="AC177" s="187" t="str">
        <f t="shared" si="74"/>
        <v/>
      </c>
      <c r="AD177" s="187" t="str">
        <f t="shared" si="75"/>
        <v/>
      </c>
      <c r="AE177" s="187" t="str">
        <f t="shared" si="76"/>
        <v/>
      </c>
      <c r="AF177" s="187" t="str">
        <f t="shared" si="77"/>
        <v/>
      </c>
      <c r="AG177" s="187" t="str">
        <f t="shared" si="78"/>
        <v/>
      </c>
      <c r="AH177" s="187" t="str">
        <f t="shared" si="79"/>
        <v/>
      </c>
      <c r="AI177" s="187" t="str">
        <f t="shared" si="80"/>
        <v/>
      </c>
      <c r="AJ177" s="187" t="str">
        <f t="shared" si="81"/>
        <v/>
      </c>
      <c r="AK177" s="187" t="str">
        <f t="shared" si="82"/>
        <v/>
      </c>
      <c r="AN177" s="187" t="str">
        <f t="shared" si="83"/>
        <v/>
      </c>
      <c r="AO177" s="187" t="str">
        <f t="shared" si="84"/>
        <v/>
      </c>
      <c r="AP177" s="187" t="str">
        <f t="shared" si="85"/>
        <v/>
      </c>
      <c r="AT177" s="187" t="str">
        <f t="shared" si="86"/>
        <v/>
      </c>
      <c r="AU177" s="187" t="str">
        <f t="shared" si="87"/>
        <v/>
      </c>
      <c r="AV177" s="187" t="str">
        <f t="shared" si="88"/>
        <v/>
      </c>
      <c r="AW177" s="187" t="str">
        <f t="shared" si="89"/>
        <v/>
      </c>
      <c r="AX177" s="187" t="str">
        <f t="shared" si="90"/>
        <v/>
      </c>
      <c r="AY177" s="187" t="str">
        <f t="shared" si="71"/>
        <v/>
      </c>
      <c r="AZ177" s="187" t="str">
        <f t="shared" si="91"/>
        <v/>
      </c>
      <c r="BA177" s="187" t="str">
        <f t="shared" si="73"/>
        <v xml:space="preserve"> </v>
      </c>
      <c r="BB177" s="187" t="str">
        <f>IFERROR(IF(AW177="","",VLOOKUP(AW177,SUSS!R:S,2,FALSE)),AY177*SUSS!$M$2)</f>
        <v/>
      </c>
      <c r="BC177" s="187" t="str">
        <f t="shared" si="72"/>
        <v/>
      </c>
    </row>
    <row r="178" spans="1:55" ht="20.100000000000001" customHeight="1" thickBot="1">
      <c r="A178" s="183" t="s">
        <v>101</v>
      </c>
      <c r="B178" s="82">
        <v>2011</v>
      </c>
      <c r="C178" s="82">
        <v>8</v>
      </c>
      <c r="D178" s="82"/>
      <c r="E178" s="83" t="s">
        <v>86</v>
      </c>
      <c r="F178" s="83" t="s">
        <v>10</v>
      </c>
      <c r="G178" s="83" t="s">
        <v>84</v>
      </c>
      <c r="H178" s="84">
        <v>43798</v>
      </c>
      <c r="I178" s="85">
        <v>12960.45</v>
      </c>
      <c r="J178" s="85">
        <v>12960.45</v>
      </c>
      <c r="K178" s="86">
        <v>0</v>
      </c>
      <c r="N178" s="183" t="s">
        <v>101</v>
      </c>
      <c r="O178" s="82">
        <v>11</v>
      </c>
      <c r="P178" s="86">
        <v>12.54</v>
      </c>
      <c r="Q178" s="83" t="s">
        <v>107</v>
      </c>
      <c r="R178" s="83" t="s">
        <v>10</v>
      </c>
      <c r="S178" s="83" t="s">
        <v>105</v>
      </c>
      <c r="T178" s="82" t="s">
        <v>115</v>
      </c>
      <c r="U178" s="82" t="s">
        <v>124</v>
      </c>
      <c r="AC178" s="187" t="str">
        <f t="shared" si="74"/>
        <v/>
      </c>
      <c r="AD178" s="187" t="str">
        <f t="shared" si="75"/>
        <v/>
      </c>
      <c r="AE178" s="187" t="str">
        <f t="shared" si="76"/>
        <v/>
      </c>
      <c r="AF178" s="187" t="str">
        <f t="shared" si="77"/>
        <v/>
      </c>
      <c r="AG178" s="187" t="str">
        <f t="shared" si="78"/>
        <v/>
      </c>
      <c r="AH178" s="187" t="str">
        <f t="shared" si="79"/>
        <v/>
      </c>
      <c r="AI178" s="187" t="str">
        <f t="shared" si="80"/>
        <v/>
      </c>
      <c r="AJ178" s="187" t="str">
        <f t="shared" si="81"/>
        <v/>
      </c>
      <c r="AK178" s="187" t="str">
        <f t="shared" si="82"/>
        <v/>
      </c>
      <c r="AN178" s="187" t="str">
        <f t="shared" si="83"/>
        <v/>
      </c>
      <c r="AO178" s="187" t="str">
        <f t="shared" si="84"/>
        <v/>
      </c>
      <c r="AP178" s="187" t="str">
        <f t="shared" si="85"/>
        <v/>
      </c>
      <c r="AT178" s="187" t="str">
        <f t="shared" si="86"/>
        <v/>
      </c>
      <c r="AU178" s="187" t="str">
        <f t="shared" si="87"/>
        <v/>
      </c>
      <c r="AV178" s="187" t="str">
        <f t="shared" si="88"/>
        <v/>
      </c>
      <c r="AW178" s="187" t="str">
        <f t="shared" si="89"/>
        <v/>
      </c>
      <c r="AX178" s="187" t="str">
        <f t="shared" si="90"/>
        <v/>
      </c>
      <c r="AY178" s="187" t="str">
        <f t="shared" si="71"/>
        <v/>
      </c>
      <c r="AZ178" s="187" t="str">
        <f t="shared" si="91"/>
        <v/>
      </c>
      <c r="BA178" s="187" t="str">
        <f t="shared" si="73"/>
        <v xml:space="preserve"> </v>
      </c>
      <c r="BB178" s="187" t="str">
        <f>IFERROR(IF(AW178="","",VLOOKUP(AW178,SUSS!R:S,2,FALSE)),AY178*SUSS!$M$2)</f>
        <v/>
      </c>
      <c r="BC178" s="187" t="str">
        <f t="shared" si="72"/>
        <v/>
      </c>
    </row>
    <row r="179" spans="1:55" ht="20.100000000000001" customHeight="1" thickBot="1">
      <c r="A179" s="183" t="s">
        <v>101</v>
      </c>
      <c r="B179" s="82">
        <v>2012</v>
      </c>
      <c r="C179" s="82">
        <v>1</v>
      </c>
      <c r="D179" s="82"/>
      <c r="E179" s="83" t="s">
        <v>86</v>
      </c>
      <c r="F179" s="83" t="s">
        <v>10</v>
      </c>
      <c r="G179" s="83" t="s">
        <v>10</v>
      </c>
      <c r="H179" s="84">
        <v>40948</v>
      </c>
      <c r="I179" s="85">
        <v>2890.97</v>
      </c>
      <c r="J179" s="85">
        <v>2890.97</v>
      </c>
      <c r="K179" s="86">
        <v>0</v>
      </c>
      <c r="N179" s="183" t="s">
        <v>101</v>
      </c>
      <c r="O179" s="82">
        <v>11</v>
      </c>
      <c r="P179" s="86">
        <v>6.27</v>
      </c>
      <c r="Q179" s="83" t="s">
        <v>104</v>
      </c>
      <c r="R179" s="83" t="s">
        <v>10</v>
      </c>
      <c r="S179" s="83" t="s">
        <v>105</v>
      </c>
      <c r="T179" s="82" t="s">
        <v>116</v>
      </c>
      <c r="U179" s="82" t="s">
        <v>124</v>
      </c>
      <c r="AC179" s="187" t="str">
        <f t="shared" si="74"/>
        <v/>
      </c>
      <c r="AD179" s="187" t="str">
        <f t="shared" si="75"/>
        <v/>
      </c>
      <c r="AE179" s="187" t="str">
        <f t="shared" si="76"/>
        <v/>
      </c>
      <c r="AF179" s="187" t="str">
        <f t="shared" si="77"/>
        <v/>
      </c>
      <c r="AG179" s="187" t="str">
        <f t="shared" si="78"/>
        <v/>
      </c>
      <c r="AH179" s="187" t="str">
        <f t="shared" si="79"/>
        <v/>
      </c>
      <c r="AI179" s="187" t="str">
        <f t="shared" si="80"/>
        <v/>
      </c>
      <c r="AJ179" s="187" t="str">
        <f t="shared" si="81"/>
        <v/>
      </c>
      <c r="AK179" s="187" t="str">
        <f t="shared" si="82"/>
        <v/>
      </c>
      <c r="AN179" s="187" t="str">
        <f t="shared" si="83"/>
        <v/>
      </c>
      <c r="AO179" s="187" t="str">
        <f t="shared" si="84"/>
        <v/>
      </c>
      <c r="AP179" s="187" t="str">
        <f t="shared" si="85"/>
        <v/>
      </c>
      <c r="AT179" s="187" t="str">
        <f t="shared" si="86"/>
        <v/>
      </c>
      <c r="AU179" s="187" t="str">
        <f t="shared" si="87"/>
        <v/>
      </c>
      <c r="AV179" s="187" t="str">
        <f t="shared" si="88"/>
        <v/>
      </c>
      <c r="AW179" s="187" t="str">
        <f t="shared" si="89"/>
        <v/>
      </c>
      <c r="AX179" s="187" t="str">
        <f t="shared" si="90"/>
        <v/>
      </c>
      <c r="AY179" s="187" t="str">
        <f t="shared" si="71"/>
        <v/>
      </c>
      <c r="AZ179" s="187" t="str">
        <f t="shared" si="91"/>
        <v/>
      </c>
      <c r="BA179" s="187" t="str">
        <f t="shared" si="73"/>
        <v xml:space="preserve"> </v>
      </c>
      <c r="BB179" s="187" t="str">
        <f>IFERROR(IF(AW179="","",VLOOKUP(AW179,SUSS!R:S,2,FALSE)),AY179*SUSS!$M$2)</f>
        <v/>
      </c>
      <c r="BC179" s="187" t="str">
        <f t="shared" si="72"/>
        <v/>
      </c>
    </row>
    <row r="180" spans="1:55" ht="20.100000000000001" customHeight="1" thickBot="1">
      <c r="A180" s="183" t="s">
        <v>101</v>
      </c>
      <c r="B180" s="82">
        <v>2012</v>
      </c>
      <c r="C180" s="82">
        <v>1</v>
      </c>
      <c r="D180" s="82"/>
      <c r="E180" s="83" t="s">
        <v>86</v>
      </c>
      <c r="F180" s="83" t="s">
        <v>10</v>
      </c>
      <c r="G180" s="83" t="s">
        <v>83</v>
      </c>
      <c r="H180" s="84">
        <v>43798</v>
      </c>
      <c r="I180" s="85">
        <v>8528.36</v>
      </c>
      <c r="J180" s="85">
        <v>8528.36</v>
      </c>
      <c r="K180" s="86">
        <v>0</v>
      </c>
      <c r="N180" s="183" t="s">
        <v>101</v>
      </c>
      <c r="O180" s="82">
        <v>12</v>
      </c>
      <c r="P180" s="85">
        <v>14119.33</v>
      </c>
      <c r="Q180" s="83" t="s">
        <v>102</v>
      </c>
      <c r="R180" s="83" t="s">
        <v>10</v>
      </c>
      <c r="S180" s="83" t="s">
        <v>10</v>
      </c>
      <c r="T180" s="82" t="s">
        <v>111</v>
      </c>
      <c r="U180" s="82" t="s">
        <v>124</v>
      </c>
      <c r="AC180" s="187" t="str">
        <f t="shared" si="74"/>
        <v/>
      </c>
      <c r="AD180" s="187" t="str">
        <f t="shared" si="75"/>
        <v/>
      </c>
      <c r="AE180" s="187" t="str">
        <f t="shared" si="76"/>
        <v/>
      </c>
      <c r="AF180" s="187" t="str">
        <f t="shared" si="77"/>
        <v/>
      </c>
      <c r="AG180" s="187" t="str">
        <f t="shared" si="78"/>
        <v/>
      </c>
      <c r="AH180" s="187" t="str">
        <f t="shared" si="79"/>
        <v/>
      </c>
      <c r="AI180" s="187" t="str">
        <f t="shared" si="80"/>
        <v/>
      </c>
      <c r="AJ180" s="187" t="str">
        <f t="shared" si="81"/>
        <v/>
      </c>
      <c r="AK180" s="187" t="str">
        <f t="shared" si="82"/>
        <v/>
      </c>
      <c r="AN180" s="187" t="str">
        <f t="shared" si="83"/>
        <v/>
      </c>
      <c r="AO180" s="187" t="str">
        <f t="shared" si="84"/>
        <v/>
      </c>
      <c r="AP180" s="187" t="str">
        <f t="shared" si="85"/>
        <v/>
      </c>
      <c r="AT180" s="187" t="str">
        <f t="shared" si="86"/>
        <v/>
      </c>
      <c r="AU180" s="187" t="str">
        <f t="shared" si="87"/>
        <v/>
      </c>
      <c r="AV180" s="187" t="str">
        <f t="shared" si="88"/>
        <v/>
      </c>
      <c r="AW180" s="187" t="str">
        <f t="shared" si="89"/>
        <v/>
      </c>
      <c r="AX180" s="187" t="str">
        <f t="shared" si="90"/>
        <v/>
      </c>
      <c r="AY180" s="187" t="str">
        <f t="shared" si="71"/>
        <v/>
      </c>
      <c r="AZ180" s="187" t="str">
        <f t="shared" si="91"/>
        <v/>
      </c>
      <c r="BA180" s="187" t="str">
        <f t="shared" si="73"/>
        <v xml:space="preserve"> </v>
      </c>
      <c r="BB180" s="187" t="str">
        <f>IFERROR(IF(AW180="","",VLOOKUP(AW180,SUSS!R:S,2,FALSE)),AY180*SUSS!$M$2)</f>
        <v/>
      </c>
      <c r="BC180" s="187" t="str">
        <f t="shared" si="72"/>
        <v/>
      </c>
    </row>
    <row r="181" spans="1:55" ht="20.100000000000001" customHeight="1" thickBot="1">
      <c r="A181" s="183" t="s">
        <v>101</v>
      </c>
      <c r="B181" s="82">
        <v>2012</v>
      </c>
      <c r="C181" s="82">
        <v>2</v>
      </c>
      <c r="D181" s="82"/>
      <c r="E181" s="83" t="s">
        <v>86</v>
      </c>
      <c r="F181" s="83" t="s">
        <v>10</v>
      </c>
      <c r="G181" s="83" t="s">
        <v>10</v>
      </c>
      <c r="H181" s="84">
        <v>40977</v>
      </c>
      <c r="I181" s="85">
        <v>14277.31</v>
      </c>
      <c r="J181" s="85">
        <v>14277.31</v>
      </c>
      <c r="K181" s="86">
        <v>0</v>
      </c>
      <c r="N181" s="183" t="s">
        <v>101</v>
      </c>
      <c r="O181" s="82">
        <v>12</v>
      </c>
      <c r="P181" s="86">
        <v>669.19</v>
      </c>
      <c r="Q181" s="83" t="s">
        <v>103</v>
      </c>
      <c r="R181" s="83" t="s">
        <v>10</v>
      </c>
      <c r="S181" s="83" t="s">
        <v>10</v>
      </c>
      <c r="T181" s="82" t="s">
        <v>114</v>
      </c>
      <c r="U181" s="82" t="s">
        <v>124</v>
      </c>
      <c r="AC181" s="187" t="str">
        <f t="shared" si="74"/>
        <v/>
      </c>
      <c r="AD181" s="187" t="str">
        <f t="shared" si="75"/>
        <v/>
      </c>
      <c r="AE181" s="187" t="str">
        <f t="shared" si="76"/>
        <v/>
      </c>
      <c r="AF181" s="187" t="str">
        <f t="shared" si="77"/>
        <v/>
      </c>
      <c r="AG181" s="187" t="str">
        <f t="shared" si="78"/>
        <v/>
      </c>
      <c r="AH181" s="187" t="str">
        <f t="shared" si="79"/>
        <v/>
      </c>
      <c r="AI181" s="187" t="str">
        <f t="shared" si="80"/>
        <v/>
      </c>
      <c r="AJ181" s="187" t="str">
        <f t="shared" si="81"/>
        <v/>
      </c>
      <c r="AK181" s="187" t="str">
        <f t="shared" si="82"/>
        <v/>
      </c>
      <c r="AN181" s="187" t="str">
        <f t="shared" si="83"/>
        <v/>
      </c>
      <c r="AO181" s="187" t="str">
        <f t="shared" si="84"/>
        <v/>
      </c>
      <c r="AP181" s="187" t="str">
        <f t="shared" si="85"/>
        <v/>
      </c>
      <c r="AT181" s="187" t="str">
        <f t="shared" si="86"/>
        <v/>
      </c>
      <c r="AU181" s="187" t="str">
        <f t="shared" si="87"/>
        <v/>
      </c>
      <c r="AV181" s="187" t="str">
        <f t="shared" si="88"/>
        <v/>
      </c>
      <c r="AW181" s="187" t="str">
        <f t="shared" si="89"/>
        <v/>
      </c>
      <c r="AX181" s="187" t="str">
        <f t="shared" si="90"/>
        <v/>
      </c>
      <c r="AY181" s="187" t="str">
        <f t="shared" si="71"/>
        <v/>
      </c>
      <c r="AZ181" s="187" t="str">
        <f t="shared" si="91"/>
        <v/>
      </c>
      <c r="BA181" s="187" t="str">
        <f t="shared" si="73"/>
        <v xml:space="preserve"> </v>
      </c>
      <c r="BB181" s="187" t="str">
        <f>IFERROR(IF(AW181="","",VLOOKUP(AW181,SUSS!R:S,2,FALSE)),AY181*SUSS!$M$2)</f>
        <v/>
      </c>
      <c r="BC181" s="187" t="str">
        <f t="shared" si="72"/>
        <v/>
      </c>
    </row>
    <row r="182" spans="1:55" ht="20.100000000000001" customHeight="1" thickBot="1">
      <c r="A182" s="183" t="s">
        <v>101</v>
      </c>
      <c r="B182" s="82">
        <v>2012</v>
      </c>
      <c r="C182" s="82">
        <v>2</v>
      </c>
      <c r="D182" s="82"/>
      <c r="E182" s="83" t="s">
        <v>11</v>
      </c>
      <c r="F182" s="83" t="s">
        <v>10</v>
      </c>
      <c r="G182" s="83" t="s">
        <v>10</v>
      </c>
      <c r="H182" s="84">
        <v>40977</v>
      </c>
      <c r="I182" s="85">
        <v>21465.39</v>
      </c>
      <c r="J182" s="85">
        <v>21465.39</v>
      </c>
      <c r="K182" s="86">
        <v>0</v>
      </c>
      <c r="N182" s="183" t="s">
        <v>101</v>
      </c>
      <c r="O182" s="82">
        <v>12</v>
      </c>
      <c r="P182" s="85">
        <v>1086.73</v>
      </c>
      <c r="Q182" s="83" t="s">
        <v>86</v>
      </c>
      <c r="R182" s="83" t="s">
        <v>10</v>
      </c>
      <c r="S182" s="83" t="s">
        <v>83</v>
      </c>
      <c r="T182" s="82" t="s">
        <v>123</v>
      </c>
      <c r="U182" s="82" t="s">
        <v>124</v>
      </c>
      <c r="AC182" s="187" t="str">
        <f t="shared" si="74"/>
        <v>M645044</v>
      </c>
      <c r="AD182" s="187" t="str">
        <f t="shared" si="75"/>
        <v>Contribuciones Seg. Social</v>
      </c>
      <c r="AE182" s="187" t="str">
        <f t="shared" si="76"/>
        <v>Declaración Jurada</v>
      </c>
      <c r="AF182" s="187" t="str">
        <f t="shared" si="77"/>
        <v>Declaración Jurada</v>
      </c>
      <c r="AG182" s="187">
        <f t="shared" si="78"/>
        <v>21465.39</v>
      </c>
      <c r="AH182" s="187">
        <f t="shared" si="79"/>
        <v>21465.39</v>
      </c>
      <c r="AI182" s="187">
        <f t="shared" si="80"/>
        <v>0</v>
      </c>
      <c r="AJ182" s="187">
        <f t="shared" si="81"/>
        <v>2012</v>
      </c>
      <c r="AK182" s="187">
        <f t="shared" si="82"/>
        <v>2</v>
      </c>
      <c r="AN182" s="187" t="str">
        <f t="shared" si="83"/>
        <v xml:space="preserve">2012/2 </v>
      </c>
      <c r="AO182" s="187" t="str">
        <f t="shared" si="84"/>
        <v>2012/2 Contribuciones Seg. Social</v>
      </c>
      <c r="AP182" s="187">
        <f t="shared" si="85"/>
        <v>0</v>
      </c>
      <c r="AT182" s="187" t="str">
        <f t="shared" si="86"/>
        <v/>
      </c>
      <c r="AU182" s="187" t="str">
        <f t="shared" si="87"/>
        <v/>
      </c>
      <c r="AV182" s="187" t="str">
        <f t="shared" si="88"/>
        <v/>
      </c>
      <c r="AW182" s="187" t="str">
        <f t="shared" si="89"/>
        <v/>
      </c>
      <c r="AX182" s="187" t="str">
        <f t="shared" si="90"/>
        <v/>
      </c>
      <c r="AY182" s="187" t="str">
        <f t="shared" si="71"/>
        <v/>
      </c>
      <c r="AZ182" s="187" t="str">
        <f t="shared" si="91"/>
        <v/>
      </c>
      <c r="BA182" s="187" t="str">
        <f t="shared" si="73"/>
        <v xml:space="preserve"> </v>
      </c>
      <c r="BB182" s="187" t="str">
        <f>IFERROR(IF(AW182="","",VLOOKUP(AW182,SUSS!R:S,2,FALSE)),AY182*SUSS!$M$2)</f>
        <v/>
      </c>
      <c r="BC182" s="187" t="str">
        <f t="shared" si="72"/>
        <v/>
      </c>
    </row>
    <row r="183" spans="1:55" ht="20.100000000000001" customHeight="1" thickBot="1">
      <c r="A183" s="183" t="s">
        <v>101</v>
      </c>
      <c r="B183" s="82">
        <v>2012</v>
      </c>
      <c r="C183" s="82">
        <v>2</v>
      </c>
      <c r="D183" s="82"/>
      <c r="E183" s="83" t="s">
        <v>86</v>
      </c>
      <c r="F183" s="83" t="s">
        <v>10</v>
      </c>
      <c r="G183" s="83" t="s">
        <v>83</v>
      </c>
      <c r="H183" s="84">
        <v>43798</v>
      </c>
      <c r="I183" s="85">
        <v>41689.75</v>
      </c>
      <c r="J183" s="85">
        <v>41689.75</v>
      </c>
      <c r="K183" s="86">
        <v>0</v>
      </c>
      <c r="N183" s="183" t="s">
        <v>101</v>
      </c>
      <c r="O183" s="82">
        <v>12</v>
      </c>
      <c r="P183" s="85">
        <v>11649.95</v>
      </c>
      <c r="Q183" s="83" t="s">
        <v>86</v>
      </c>
      <c r="R183" s="83" t="s">
        <v>10</v>
      </c>
      <c r="S183" s="83" t="s">
        <v>10</v>
      </c>
      <c r="T183" s="82" t="s">
        <v>125</v>
      </c>
      <c r="U183" s="82" t="s">
        <v>124</v>
      </c>
      <c r="AC183" s="187" t="str">
        <f t="shared" si="74"/>
        <v/>
      </c>
      <c r="AD183" s="187" t="str">
        <f t="shared" si="75"/>
        <v/>
      </c>
      <c r="AE183" s="187" t="str">
        <f t="shared" si="76"/>
        <v/>
      </c>
      <c r="AF183" s="187" t="str">
        <f t="shared" si="77"/>
        <v/>
      </c>
      <c r="AG183" s="187" t="str">
        <f t="shared" si="78"/>
        <v/>
      </c>
      <c r="AH183" s="187" t="str">
        <f t="shared" si="79"/>
        <v/>
      </c>
      <c r="AI183" s="187" t="str">
        <f t="shared" si="80"/>
        <v/>
      </c>
      <c r="AJ183" s="187" t="str">
        <f t="shared" si="81"/>
        <v/>
      </c>
      <c r="AK183" s="187" t="str">
        <f t="shared" si="82"/>
        <v/>
      </c>
      <c r="AN183" s="187" t="str">
        <f t="shared" si="83"/>
        <v/>
      </c>
      <c r="AO183" s="187" t="str">
        <f t="shared" si="84"/>
        <v/>
      </c>
      <c r="AP183" s="187" t="str">
        <f t="shared" si="85"/>
        <v/>
      </c>
      <c r="AT183" s="187" t="str">
        <f t="shared" si="86"/>
        <v/>
      </c>
      <c r="AU183" s="187" t="str">
        <f t="shared" si="87"/>
        <v/>
      </c>
      <c r="AV183" s="187" t="str">
        <f t="shared" si="88"/>
        <v/>
      </c>
      <c r="AW183" s="187" t="str">
        <f t="shared" si="89"/>
        <v/>
      </c>
      <c r="AX183" s="187" t="str">
        <f t="shared" si="90"/>
        <v/>
      </c>
      <c r="AY183" s="187" t="str">
        <f t="shared" si="71"/>
        <v/>
      </c>
      <c r="AZ183" s="187" t="str">
        <f t="shared" si="91"/>
        <v/>
      </c>
      <c r="BA183" s="187" t="str">
        <f t="shared" si="73"/>
        <v xml:space="preserve"> </v>
      </c>
      <c r="BB183" s="187" t="str">
        <f>IFERROR(IF(AW183="","",VLOOKUP(AW183,SUSS!R:S,2,FALSE)),AY183*SUSS!$M$2)</f>
        <v/>
      </c>
      <c r="BC183" s="187" t="str">
        <f t="shared" si="72"/>
        <v/>
      </c>
    </row>
    <row r="184" spans="1:55" ht="20.100000000000001" customHeight="1" thickBot="1">
      <c r="A184" s="183" t="s">
        <v>101</v>
      </c>
      <c r="B184" s="82">
        <v>2012</v>
      </c>
      <c r="C184" s="82">
        <v>2</v>
      </c>
      <c r="D184" s="82"/>
      <c r="E184" s="83" t="s">
        <v>11</v>
      </c>
      <c r="F184" s="83" t="s">
        <v>10</v>
      </c>
      <c r="G184" s="83" t="s">
        <v>83</v>
      </c>
      <c r="H184" s="84">
        <v>43798</v>
      </c>
      <c r="I184" s="85">
        <v>62678.94</v>
      </c>
      <c r="J184" s="85">
        <v>62678.94</v>
      </c>
      <c r="K184" s="86">
        <v>0</v>
      </c>
      <c r="N184" s="183" t="s">
        <v>101</v>
      </c>
      <c r="O184" s="82">
        <v>12</v>
      </c>
      <c r="P184" s="85">
        <v>3519.5</v>
      </c>
      <c r="Q184" s="83" t="s">
        <v>86</v>
      </c>
      <c r="R184" s="83" t="s">
        <v>10</v>
      </c>
      <c r="S184" s="83" t="s">
        <v>83</v>
      </c>
      <c r="T184" s="82" t="s">
        <v>125</v>
      </c>
      <c r="U184" s="82" t="s">
        <v>124</v>
      </c>
      <c r="AC184" s="187" t="str">
        <f t="shared" si="74"/>
        <v/>
      </c>
      <c r="AD184" s="187" t="str">
        <f t="shared" si="75"/>
        <v/>
      </c>
      <c r="AE184" s="187" t="str">
        <f t="shared" si="76"/>
        <v/>
      </c>
      <c r="AF184" s="187" t="str">
        <f t="shared" si="77"/>
        <v/>
      </c>
      <c r="AG184" s="187" t="str">
        <f t="shared" si="78"/>
        <v/>
      </c>
      <c r="AH184" s="187" t="str">
        <f t="shared" si="79"/>
        <v/>
      </c>
      <c r="AI184" s="187" t="str">
        <f t="shared" si="80"/>
        <v/>
      </c>
      <c r="AJ184" s="187" t="str">
        <f t="shared" si="81"/>
        <v/>
      </c>
      <c r="AK184" s="187" t="str">
        <f t="shared" si="82"/>
        <v/>
      </c>
      <c r="AN184" s="187" t="str">
        <f t="shared" si="83"/>
        <v/>
      </c>
      <c r="AO184" s="187" t="str">
        <f t="shared" si="84"/>
        <v/>
      </c>
      <c r="AP184" s="187" t="str">
        <f t="shared" si="85"/>
        <v/>
      </c>
      <c r="AT184" s="187" t="str">
        <f t="shared" si="86"/>
        <v/>
      </c>
      <c r="AU184" s="187" t="str">
        <f t="shared" si="87"/>
        <v/>
      </c>
      <c r="AV184" s="187" t="str">
        <f t="shared" si="88"/>
        <v/>
      </c>
      <c r="AW184" s="187" t="str">
        <f t="shared" si="89"/>
        <v/>
      </c>
      <c r="AX184" s="187" t="str">
        <f t="shared" si="90"/>
        <v/>
      </c>
      <c r="AY184" s="187" t="str">
        <f t="shared" si="71"/>
        <v/>
      </c>
      <c r="AZ184" s="187" t="str">
        <f t="shared" si="91"/>
        <v/>
      </c>
      <c r="BA184" s="187" t="str">
        <f t="shared" si="73"/>
        <v xml:space="preserve"> </v>
      </c>
      <c r="BB184" s="187" t="str">
        <f>IFERROR(IF(AW184="","",VLOOKUP(AW184,SUSS!R:S,2,FALSE)),AY184*SUSS!$M$2)</f>
        <v/>
      </c>
      <c r="BC184" s="187" t="str">
        <f t="shared" si="72"/>
        <v/>
      </c>
    </row>
    <row r="185" spans="1:55" ht="20.100000000000001" customHeight="1" thickBot="1">
      <c r="A185" s="183" t="s">
        <v>101</v>
      </c>
      <c r="B185" s="82">
        <v>2012</v>
      </c>
      <c r="C185" s="82">
        <v>3</v>
      </c>
      <c r="D185" s="82"/>
      <c r="E185" s="83" t="s">
        <v>86</v>
      </c>
      <c r="F185" s="83" t="s">
        <v>10</v>
      </c>
      <c r="G185" s="83" t="s">
        <v>10</v>
      </c>
      <c r="H185" s="84">
        <v>41010</v>
      </c>
      <c r="I185" s="85">
        <v>9289.1</v>
      </c>
      <c r="J185" s="85">
        <v>9289.1</v>
      </c>
      <c r="K185" s="86">
        <v>0</v>
      </c>
      <c r="N185" s="183" t="s">
        <v>101</v>
      </c>
      <c r="O185" s="82">
        <v>12</v>
      </c>
      <c r="P185" s="85">
        <v>4856.49</v>
      </c>
      <c r="Q185" s="83" t="s">
        <v>11</v>
      </c>
      <c r="R185" s="83" t="s">
        <v>10</v>
      </c>
      <c r="S185" s="83" t="s">
        <v>10</v>
      </c>
      <c r="T185" s="82" t="s">
        <v>126</v>
      </c>
      <c r="U185" s="82" t="s">
        <v>124</v>
      </c>
      <c r="AC185" s="187" t="str">
        <f t="shared" si="74"/>
        <v/>
      </c>
      <c r="AD185" s="187" t="str">
        <f t="shared" si="75"/>
        <v/>
      </c>
      <c r="AE185" s="187" t="str">
        <f t="shared" si="76"/>
        <v/>
      </c>
      <c r="AF185" s="187" t="str">
        <f t="shared" si="77"/>
        <v/>
      </c>
      <c r="AG185" s="187" t="str">
        <f t="shared" si="78"/>
        <v/>
      </c>
      <c r="AH185" s="187" t="str">
        <f t="shared" si="79"/>
        <v/>
      </c>
      <c r="AI185" s="187" t="str">
        <f t="shared" si="80"/>
        <v/>
      </c>
      <c r="AJ185" s="187" t="str">
        <f t="shared" si="81"/>
        <v/>
      </c>
      <c r="AK185" s="187" t="str">
        <f t="shared" si="82"/>
        <v/>
      </c>
      <c r="AN185" s="187" t="str">
        <f t="shared" si="83"/>
        <v/>
      </c>
      <c r="AO185" s="187" t="str">
        <f t="shared" si="84"/>
        <v/>
      </c>
      <c r="AP185" s="187" t="str">
        <f t="shared" si="85"/>
        <v/>
      </c>
      <c r="AT185" s="187" t="str">
        <f t="shared" si="86"/>
        <v>M645044</v>
      </c>
      <c r="AU185" s="187">
        <f t="shared" si="87"/>
        <v>12</v>
      </c>
      <c r="AV185" s="187">
        <f t="shared" si="88"/>
        <v>4856.49</v>
      </c>
      <c r="AW185" s="187" t="str">
        <f t="shared" si="89"/>
        <v>2012/12</v>
      </c>
      <c r="AX185" s="187" t="str">
        <f t="shared" si="90"/>
        <v>2012/12 Contribuciones Seg. Social</v>
      </c>
      <c r="AY185" s="187">
        <f t="shared" si="71"/>
        <v>20321.169999999998</v>
      </c>
      <c r="AZ185" s="187">
        <f t="shared" si="91"/>
        <v>0.23898673157106604</v>
      </c>
      <c r="BA185" s="187" t="str">
        <f t="shared" si="73"/>
        <v>M645044 12</v>
      </c>
      <c r="BB185" s="187">
        <f>IFERROR(IF(AW185="","",VLOOKUP(AW185,SUSS!R:S,2,FALSE)),AY185*SUSS!$M$2)</f>
        <v>2438.5403999999999</v>
      </c>
      <c r="BC185" s="187">
        <f t="shared" si="72"/>
        <v>582.77879999999993</v>
      </c>
    </row>
    <row r="186" spans="1:55" ht="20.100000000000001" customHeight="1" thickBot="1">
      <c r="A186" s="183" t="s">
        <v>101</v>
      </c>
      <c r="B186" s="82">
        <v>2012</v>
      </c>
      <c r="C186" s="82">
        <v>3</v>
      </c>
      <c r="D186" s="82"/>
      <c r="E186" s="83" t="s">
        <v>11</v>
      </c>
      <c r="F186" s="83" t="s">
        <v>10</v>
      </c>
      <c r="G186" s="83" t="s">
        <v>10</v>
      </c>
      <c r="H186" s="84">
        <v>41010</v>
      </c>
      <c r="I186" s="85">
        <v>14177.48</v>
      </c>
      <c r="J186" s="85">
        <v>14177.48</v>
      </c>
      <c r="K186" s="86">
        <v>0</v>
      </c>
      <c r="N186" s="183" t="s">
        <v>101</v>
      </c>
      <c r="O186" s="82">
        <v>12</v>
      </c>
      <c r="P186" s="85">
        <v>15240.88</v>
      </c>
      <c r="Q186" s="83" t="s">
        <v>11</v>
      </c>
      <c r="R186" s="83" t="s">
        <v>10</v>
      </c>
      <c r="S186" s="83" t="s">
        <v>83</v>
      </c>
      <c r="T186" s="82" t="s">
        <v>126</v>
      </c>
      <c r="U186" s="82" t="s">
        <v>124</v>
      </c>
      <c r="AC186" s="187" t="str">
        <f t="shared" si="74"/>
        <v>M645044</v>
      </c>
      <c r="AD186" s="187" t="str">
        <f t="shared" si="75"/>
        <v>Contribuciones Seg. Social</v>
      </c>
      <c r="AE186" s="187" t="str">
        <f t="shared" si="76"/>
        <v>Declaración Jurada</v>
      </c>
      <c r="AF186" s="187" t="str">
        <f t="shared" si="77"/>
        <v>Declaración Jurada</v>
      </c>
      <c r="AG186" s="187">
        <f t="shared" si="78"/>
        <v>14177.48</v>
      </c>
      <c r="AH186" s="187">
        <f t="shared" si="79"/>
        <v>14177.48</v>
      </c>
      <c r="AI186" s="187">
        <f t="shared" si="80"/>
        <v>0</v>
      </c>
      <c r="AJ186" s="187">
        <f t="shared" si="81"/>
        <v>2012</v>
      </c>
      <c r="AK186" s="187">
        <f t="shared" si="82"/>
        <v>3</v>
      </c>
      <c r="AN186" s="187" t="str">
        <f t="shared" si="83"/>
        <v xml:space="preserve">2012/3 </v>
      </c>
      <c r="AO186" s="187" t="str">
        <f t="shared" si="84"/>
        <v>2012/3 Contribuciones Seg. Social</v>
      </c>
      <c r="AP186" s="187">
        <f t="shared" si="85"/>
        <v>0</v>
      </c>
      <c r="AT186" s="187" t="str">
        <f t="shared" si="86"/>
        <v>M645044</v>
      </c>
      <c r="AU186" s="187">
        <f t="shared" si="87"/>
        <v>12</v>
      </c>
      <c r="AV186" s="187">
        <f t="shared" si="88"/>
        <v>15240.88</v>
      </c>
      <c r="AW186" s="187" t="str">
        <f t="shared" si="89"/>
        <v>2012/12</v>
      </c>
      <c r="AX186" s="187" t="str">
        <f t="shared" si="90"/>
        <v>2012/12 Contribuciones Seg. Social</v>
      </c>
      <c r="AY186" s="187">
        <f t="shared" si="71"/>
        <v>20321.169999999998</v>
      </c>
      <c r="AZ186" s="187">
        <f t="shared" si="91"/>
        <v>0.75000012302441255</v>
      </c>
      <c r="BA186" s="187" t="str">
        <f t="shared" si="73"/>
        <v>M645044 12</v>
      </c>
      <c r="BB186" s="187">
        <f>IFERROR(IF(AW186="","",VLOOKUP(AW186,SUSS!R:S,2,FALSE)),AY186*SUSS!$M$2)</f>
        <v>2438.5403999999999</v>
      </c>
      <c r="BC186" s="187">
        <f t="shared" si="72"/>
        <v>1828.9056</v>
      </c>
    </row>
    <row r="187" spans="1:55" ht="20.100000000000001" customHeight="1" thickBot="1">
      <c r="A187" s="183" t="s">
        <v>101</v>
      </c>
      <c r="B187" s="82">
        <v>2012</v>
      </c>
      <c r="C187" s="82">
        <v>3</v>
      </c>
      <c r="D187" s="82"/>
      <c r="E187" s="83" t="s">
        <v>86</v>
      </c>
      <c r="F187" s="83" t="s">
        <v>10</v>
      </c>
      <c r="G187" s="83" t="s">
        <v>83</v>
      </c>
      <c r="H187" s="84">
        <v>43798</v>
      </c>
      <c r="I187" s="85">
        <v>26826.92</v>
      </c>
      <c r="J187" s="85">
        <v>26826.92</v>
      </c>
      <c r="K187" s="86">
        <v>0</v>
      </c>
      <c r="N187" s="183" t="s">
        <v>101</v>
      </c>
      <c r="O187" s="82">
        <v>12</v>
      </c>
      <c r="P187" s="85">
        <v>2299.98</v>
      </c>
      <c r="Q187" s="83" t="s">
        <v>11</v>
      </c>
      <c r="R187" s="83" t="s">
        <v>10</v>
      </c>
      <c r="S187" s="83" t="s">
        <v>10</v>
      </c>
      <c r="T187" s="82" t="s">
        <v>127</v>
      </c>
      <c r="U187" s="82" t="s">
        <v>124</v>
      </c>
      <c r="AC187" s="187" t="str">
        <f t="shared" si="74"/>
        <v/>
      </c>
      <c r="AD187" s="187" t="str">
        <f t="shared" si="75"/>
        <v/>
      </c>
      <c r="AE187" s="187" t="str">
        <f t="shared" si="76"/>
        <v/>
      </c>
      <c r="AF187" s="187" t="str">
        <f t="shared" si="77"/>
        <v/>
      </c>
      <c r="AG187" s="187" t="str">
        <f t="shared" si="78"/>
        <v/>
      </c>
      <c r="AH187" s="187" t="str">
        <f t="shared" si="79"/>
        <v/>
      </c>
      <c r="AI187" s="187" t="str">
        <f t="shared" si="80"/>
        <v/>
      </c>
      <c r="AJ187" s="187" t="str">
        <f t="shared" si="81"/>
        <v/>
      </c>
      <c r="AK187" s="187" t="str">
        <f t="shared" si="82"/>
        <v/>
      </c>
      <c r="AN187" s="187" t="str">
        <f t="shared" si="83"/>
        <v/>
      </c>
      <c r="AO187" s="187" t="str">
        <f t="shared" si="84"/>
        <v/>
      </c>
      <c r="AP187" s="187" t="str">
        <f t="shared" si="85"/>
        <v/>
      </c>
      <c r="AT187" s="187" t="str">
        <f t="shared" si="86"/>
        <v>M645044</v>
      </c>
      <c r="AU187" s="187">
        <f t="shared" si="87"/>
        <v>12</v>
      </c>
      <c r="AV187" s="187">
        <f t="shared" si="88"/>
        <v>2299.98</v>
      </c>
      <c r="AW187" s="187" t="str">
        <f t="shared" si="89"/>
        <v>2013/1</v>
      </c>
      <c r="AX187" s="187" t="str">
        <f t="shared" si="90"/>
        <v>2013/1 Contribuciones Seg. Social</v>
      </c>
      <c r="AY187" s="187">
        <f t="shared" si="71"/>
        <v>14136.59</v>
      </c>
      <c r="AZ187" s="187">
        <f t="shared" si="91"/>
        <v>0.16269694459554956</v>
      </c>
      <c r="BA187" s="187" t="str">
        <f t="shared" si="73"/>
        <v>M645044 12</v>
      </c>
      <c r="BB187" s="187">
        <f>IFERROR(IF(AW187="","",VLOOKUP(AW187,SUSS!R:S,2,FALSE)),AY187*SUSS!$M$2)</f>
        <v>1696.3907999999999</v>
      </c>
      <c r="BC187" s="187">
        <f t="shared" si="72"/>
        <v>275.99759999999998</v>
      </c>
    </row>
    <row r="188" spans="1:55" ht="20.100000000000001" customHeight="1" thickBot="1">
      <c r="A188" s="183" t="s">
        <v>101</v>
      </c>
      <c r="B188" s="82">
        <v>2012</v>
      </c>
      <c r="C188" s="82">
        <v>3</v>
      </c>
      <c r="D188" s="82"/>
      <c r="E188" s="83" t="s">
        <v>11</v>
      </c>
      <c r="F188" s="83" t="s">
        <v>10</v>
      </c>
      <c r="G188" s="83" t="s">
        <v>83</v>
      </c>
      <c r="H188" s="84">
        <v>43798</v>
      </c>
      <c r="I188" s="85">
        <v>40944.559999999998</v>
      </c>
      <c r="J188" s="85">
        <v>40944.559999999998</v>
      </c>
      <c r="K188" s="86">
        <v>0</v>
      </c>
      <c r="N188" s="183" t="s">
        <v>101</v>
      </c>
      <c r="O188" s="82">
        <v>12</v>
      </c>
      <c r="P188" s="85">
        <v>44282.22</v>
      </c>
      <c r="Q188" s="83" t="s">
        <v>82</v>
      </c>
      <c r="R188" s="83" t="s">
        <v>10</v>
      </c>
      <c r="S188" s="83" t="s">
        <v>84</v>
      </c>
      <c r="T188" s="82" t="s">
        <v>120</v>
      </c>
      <c r="U188" s="82" t="s">
        <v>124</v>
      </c>
      <c r="AC188" s="187" t="str">
        <f t="shared" si="74"/>
        <v/>
      </c>
      <c r="AD188" s="187" t="str">
        <f t="shared" si="75"/>
        <v/>
      </c>
      <c r="AE188" s="187" t="str">
        <f t="shared" si="76"/>
        <v/>
      </c>
      <c r="AF188" s="187" t="str">
        <f t="shared" si="77"/>
        <v/>
      </c>
      <c r="AG188" s="187" t="str">
        <f t="shared" si="78"/>
        <v/>
      </c>
      <c r="AH188" s="187" t="str">
        <f t="shared" si="79"/>
        <v/>
      </c>
      <c r="AI188" s="187" t="str">
        <f t="shared" si="80"/>
        <v/>
      </c>
      <c r="AJ188" s="187" t="str">
        <f t="shared" si="81"/>
        <v/>
      </c>
      <c r="AK188" s="187" t="str">
        <f t="shared" si="82"/>
        <v/>
      </c>
      <c r="AN188" s="187" t="str">
        <f t="shared" si="83"/>
        <v/>
      </c>
      <c r="AO188" s="187" t="str">
        <f t="shared" si="84"/>
        <v/>
      </c>
      <c r="AP188" s="187" t="str">
        <f t="shared" si="85"/>
        <v/>
      </c>
      <c r="AT188" s="187" t="str">
        <f t="shared" si="86"/>
        <v/>
      </c>
      <c r="AU188" s="187" t="str">
        <f t="shared" si="87"/>
        <v/>
      </c>
      <c r="AV188" s="187" t="str">
        <f t="shared" si="88"/>
        <v/>
      </c>
      <c r="AW188" s="187" t="str">
        <f t="shared" si="89"/>
        <v/>
      </c>
      <c r="AX188" s="187" t="str">
        <f t="shared" si="90"/>
        <v/>
      </c>
      <c r="AY188" s="187" t="str">
        <f t="shared" si="71"/>
        <v/>
      </c>
      <c r="AZ188" s="187" t="str">
        <f t="shared" si="91"/>
        <v/>
      </c>
      <c r="BA188" s="187" t="str">
        <f t="shared" si="73"/>
        <v xml:space="preserve"> </v>
      </c>
      <c r="BB188" s="187" t="str">
        <f>IFERROR(IF(AW188="","",VLOOKUP(AW188,SUSS!R:S,2,FALSE)),AY188*SUSS!$M$2)</f>
        <v/>
      </c>
      <c r="BC188" s="187" t="str">
        <f t="shared" si="72"/>
        <v/>
      </c>
    </row>
    <row r="189" spans="1:55" ht="20.100000000000001" customHeight="1" thickBot="1">
      <c r="A189" s="183" t="s">
        <v>101</v>
      </c>
      <c r="B189" s="82">
        <v>2012</v>
      </c>
      <c r="C189" s="82">
        <v>4</v>
      </c>
      <c r="D189" s="82"/>
      <c r="E189" s="83" t="s">
        <v>86</v>
      </c>
      <c r="F189" s="83" t="s">
        <v>10</v>
      </c>
      <c r="G189" s="83" t="s">
        <v>10</v>
      </c>
      <c r="H189" s="84">
        <v>41038</v>
      </c>
      <c r="I189" s="85">
        <v>16909.82</v>
      </c>
      <c r="J189" s="86">
        <v>0</v>
      </c>
      <c r="K189" s="85">
        <v>16909.82</v>
      </c>
      <c r="N189" s="183" t="s">
        <v>101</v>
      </c>
      <c r="O189" s="82">
        <v>12</v>
      </c>
      <c r="P189" s="86">
        <v>12.54</v>
      </c>
      <c r="Q189" s="83" t="s">
        <v>107</v>
      </c>
      <c r="R189" s="83" t="s">
        <v>10</v>
      </c>
      <c r="S189" s="83" t="s">
        <v>105</v>
      </c>
      <c r="T189" s="82" t="s">
        <v>115</v>
      </c>
      <c r="U189" s="82" t="s">
        <v>124</v>
      </c>
      <c r="AC189" s="187" t="str">
        <f t="shared" si="74"/>
        <v/>
      </c>
      <c r="AD189" s="187" t="str">
        <f t="shared" si="75"/>
        <v/>
      </c>
      <c r="AE189" s="187" t="str">
        <f t="shared" si="76"/>
        <v/>
      </c>
      <c r="AF189" s="187" t="str">
        <f t="shared" si="77"/>
        <v/>
      </c>
      <c r="AG189" s="187" t="str">
        <f t="shared" si="78"/>
        <v/>
      </c>
      <c r="AH189" s="187" t="str">
        <f t="shared" si="79"/>
        <v/>
      </c>
      <c r="AI189" s="187" t="str">
        <f t="shared" si="80"/>
        <v/>
      </c>
      <c r="AJ189" s="187" t="str">
        <f t="shared" si="81"/>
        <v/>
      </c>
      <c r="AK189" s="187" t="str">
        <f t="shared" si="82"/>
        <v/>
      </c>
      <c r="AN189" s="187" t="str">
        <f t="shared" si="83"/>
        <v/>
      </c>
      <c r="AO189" s="187" t="str">
        <f t="shared" si="84"/>
        <v/>
      </c>
      <c r="AP189" s="187" t="str">
        <f t="shared" si="85"/>
        <v/>
      </c>
      <c r="AT189" s="187" t="str">
        <f t="shared" si="86"/>
        <v/>
      </c>
      <c r="AU189" s="187" t="str">
        <f t="shared" si="87"/>
        <v/>
      </c>
      <c r="AV189" s="187" t="str">
        <f t="shared" si="88"/>
        <v/>
      </c>
      <c r="AW189" s="187" t="str">
        <f t="shared" si="89"/>
        <v/>
      </c>
      <c r="AX189" s="187" t="str">
        <f t="shared" si="90"/>
        <v/>
      </c>
      <c r="AY189" s="187" t="str">
        <f t="shared" si="71"/>
        <v/>
      </c>
      <c r="AZ189" s="187" t="str">
        <f t="shared" si="91"/>
        <v/>
      </c>
      <c r="BA189" s="187" t="str">
        <f t="shared" si="73"/>
        <v xml:space="preserve"> </v>
      </c>
      <c r="BB189" s="187" t="str">
        <f>IFERROR(IF(AW189="","",VLOOKUP(AW189,SUSS!R:S,2,FALSE)),AY189*SUSS!$M$2)</f>
        <v/>
      </c>
      <c r="BC189" s="187" t="str">
        <f t="shared" si="72"/>
        <v/>
      </c>
    </row>
    <row r="190" spans="1:55" ht="20.100000000000001" customHeight="1" thickBot="1">
      <c r="A190" s="183" t="s">
        <v>101</v>
      </c>
      <c r="B190" s="82">
        <v>2012</v>
      </c>
      <c r="C190" s="82">
        <v>4</v>
      </c>
      <c r="D190" s="82"/>
      <c r="E190" s="83" t="s">
        <v>11</v>
      </c>
      <c r="F190" s="83" t="s">
        <v>10</v>
      </c>
      <c r="G190" s="83" t="s">
        <v>10</v>
      </c>
      <c r="H190" s="84">
        <v>41038</v>
      </c>
      <c r="I190" s="85">
        <v>20955.89</v>
      </c>
      <c r="J190" s="85">
        <v>9194</v>
      </c>
      <c r="K190" s="85">
        <v>11761.89</v>
      </c>
      <c r="N190" s="183" t="s">
        <v>101</v>
      </c>
      <c r="O190" s="82">
        <v>12</v>
      </c>
      <c r="P190" s="86">
        <v>18.809999999999999</v>
      </c>
      <c r="Q190" s="83" t="s">
        <v>106</v>
      </c>
      <c r="R190" s="83" t="s">
        <v>10</v>
      </c>
      <c r="S190" s="83" t="s">
        <v>105</v>
      </c>
      <c r="T190" s="82" t="s">
        <v>115</v>
      </c>
      <c r="U190" s="82" t="s">
        <v>124</v>
      </c>
      <c r="AC190" s="187" t="str">
        <f t="shared" si="74"/>
        <v>M645044</v>
      </c>
      <c r="AD190" s="187" t="str">
        <f t="shared" si="75"/>
        <v>Contribuciones Seg. Social</v>
      </c>
      <c r="AE190" s="187" t="str">
        <f t="shared" si="76"/>
        <v>Declaración Jurada</v>
      </c>
      <c r="AF190" s="187" t="str">
        <f t="shared" si="77"/>
        <v>Declaración Jurada</v>
      </c>
      <c r="AG190" s="187">
        <f t="shared" si="78"/>
        <v>20955.89</v>
      </c>
      <c r="AH190" s="187">
        <f t="shared" si="79"/>
        <v>9194</v>
      </c>
      <c r="AI190" s="187">
        <f t="shared" si="80"/>
        <v>11761.89</v>
      </c>
      <c r="AJ190" s="187">
        <f t="shared" si="81"/>
        <v>2012</v>
      </c>
      <c r="AK190" s="187">
        <f t="shared" si="82"/>
        <v>4</v>
      </c>
      <c r="AN190" s="187" t="str">
        <f t="shared" si="83"/>
        <v xml:space="preserve">2012/4 </v>
      </c>
      <c r="AO190" s="187" t="str">
        <f t="shared" si="84"/>
        <v>2012/4 Contribuciones Seg. Social</v>
      </c>
      <c r="AP190" s="187">
        <f t="shared" si="85"/>
        <v>11761.89</v>
      </c>
      <c r="AT190" s="187" t="str">
        <f t="shared" si="86"/>
        <v/>
      </c>
      <c r="AU190" s="187" t="str">
        <f t="shared" si="87"/>
        <v/>
      </c>
      <c r="AV190" s="187" t="str">
        <f t="shared" si="88"/>
        <v/>
      </c>
      <c r="AW190" s="187" t="str">
        <f t="shared" si="89"/>
        <v/>
      </c>
      <c r="AX190" s="187" t="str">
        <f t="shared" si="90"/>
        <v/>
      </c>
      <c r="AY190" s="187" t="str">
        <f t="shared" si="71"/>
        <v/>
      </c>
      <c r="AZ190" s="187" t="str">
        <f t="shared" si="91"/>
        <v/>
      </c>
      <c r="BA190" s="187" t="str">
        <f t="shared" si="73"/>
        <v xml:space="preserve"> </v>
      </c>
      <c r="BB190" s="187" t="str">
        <f>IFERROR(IF(AW190="","",VLOOKUP(AW190,SUSS!R:S,2,FALSE)),AY190*SUSS!$M$2)</f>
        <v/>
      </c>
      <c r="BC190" s="187" t="str">
        <f t="shared" si="72"/>
        <v/>
      </c>
    </row>
    <row r="191" spans="1:55" ht="20.100000000000001" customHeight="1" thickBot="1">
      <c r="A191" s="183" t="s">
        <v>101</v>
      </c>
      <c r="B191" s="82">
        <v>2012</v>
      </c>
      <c r="C191" s="82">
        <v>4</v>
      </c>
      <c r="D191" s="82"/>
      <c r="E191" s="83" t="s">
        <v>86</v>
      </c>
      <c r="F191" s="83" t="s">
        <v>10</v>
      </c>
      <c r="G191" s="83" t="s">
        <v>83</v>
      </c>
      <c r="H191" s="84">
        <v>43798</v>
      </c>
      <c r="I191" s="85">
        <v>48362.09</v>
      </c>
      <c r="J191" s="85">
        <v>35679.72</v>
      </c>
      <c r="K191" s="85">
        <v>12682.37</v>
      </c>
      <c r="N191" s="183" t="s">
        <v>101</v>
      </c>
      <c r="O191" s="82">
        <v>12</v>
      </c>
      <c r="P191" s="86">
        <v>6.27</v>
      </c>
      <c r="Q191" s="83" t="s">
        <v>104</v>
      </c>
      <c r="R191" s="83" t="s">
        <v>10</v>
      </c>
      <c r="S191" s="83" t="s">
        <v>105</v>
      </c>
      <c r="T191" s="82" t="s">
        <v>116</v>
      </c>
      <c r="U191" s="82" t="s">
        <v>124</v>
      </c>
      <c r="AC191" s="187" t="str">
        <f t="shared" si="74"/>
        <v/>
      </c>
      <c r="AD191" s="187" t="str">
        <f t="shared" si="75"/>
        <v/>
      </c>
      <c r="AE191" s="187" t="str">
        <f t="shared" si="76"/>
        <v/>
      </c>
      <c r="AF191" s="187" t="str">
        <f t="shared" si="77"/>
        <v/>
      </c>
      <c r="AG191" s="187" t="str">
        <f t="shared" si="78"/>
        <v/>
      </c>
      <c r="AH191" s="187" t="str">
        <f t="shared" si="79"/>
        <v/>
      </c>
      <c r="AI191" s="187" t="str">
        <f t="shared" si="80"/>
        <v/>
      </c>
      <c r="AJ191" s="187" t="str">
        <f t="shared" si="81"/>
        <v/>
      </c>
      <c r="AK191" s="187" t="str">
        <f t="shared" si="82"/>
        <v/>
      </c>
      <c r="AN191" s="187" t="str">
        <f t="shared" si="83"/>
        <v/>
      </c>
      <c r="AO191" s="187" t="str">
        <f t="shared" si="84"/>
        <v/>
      </c>
      <c r="AP191" s="187" t="str">
        <f t="shared" si="85"/>
        <v/>
      </c>
      <c r="AT191" s="187" t="str">
        <f t="shared" si="86"/>
        <v/>
      </c>
      <c r="AU191" s="187" t="str">
        <f t="shared" si="87"/>
        <v/>
      </c>
      <c r="AV191" s="187" t="str">
        <f t="shared" si="88"/>
        <v/>
      </c>
      <c r="AW191" s="187" t="str">
        <f t="shared" si="89"/>
        <v/>
      </c>
      <c r="AX191" s="187" t="str">
        <f t="shared" si="90"/>
        <v/>
      </c>
      <c r="AY191" s="187" t="str">
        <f t="shared" si="71"/>
        <v/>
      </c>
      <c r="AZ191" s="187" t="str">
        <f t="shared" si="91"/>
        <v/>
      </c>
      <c r="BA191" s="187" t="str">
        <f t="shared" si="73"/>
        <v xml:space="preserve"> </v>
      </c>
      <c r="BB191" s="187" t="str">
        <f>IFERROR(IF(AW191="","",VLOOKUP(AW191,SUSS!R:S,2,FALSE)),AY191*SUSS!$M$2)</f>
        <v/>
      </c>
      <c r="BC191" s="187" t="str">
        <f t="shared" si="72"/>
        <v/>
      </c>
    </row>
    <row r="192" spans="1:55" ht="20.100000000000001" customHeight="1" thickBot="1">
      <c r="A192" s="183" t="s">
        <v>101</v>
      </c>
      <c r="B192" s="82">
        <v>2012</v>
      </c>
      <c r="C192" s="82">
        <v>4</v>
      </c>
      <c r="D192" s="82"/>
      <c r="E192" s="83" t="s">
        <v>11</v>
      </c>
      <c r="F192" s="83" t="s">
        <v>10</v>
      </c>
      <c r="G192" s="83" t="s">
        <v>83</v>
      </c>
      <c r="H192" s="84">
        <v>43798</v>
      </c>
      <c r="I192" s="85">
        <v>26294.84</v>
      </c>
      <c r="J192" s="85">
        <v>26294.84</v>
      </c>
      <c r="K192" s="86">
        <v>0</v>
      </c>
      <c r="N192" s="183" t="s">
        <v>101</v>
      </c>
      <c r="O192" s="82">
        <v>13</v>
      </c>
      <c r="P192" s="85">
        <v>11731.65</v>
      </c>
      <c r="Q192" s="83" t="s">
        <v>102</v>
      </c>
      <c r="R192" s="83" t="s">
        <v>10</v>
      </c>
      <c r="S192" s="83" t="s">
        <v>10</v>
      </c>
      <c r="T192" s="82" t="s">
        <v>111</v>
      </c>
      <c r="U192" s="82" t="s">
        <v>124</v>
      </c>
      <c r="AC192" s="187" t="str">
        <f t="shared" si="74"/>
        <v/>
      </c>
      <c r="AD192" s="187" t="str">
        <f t="shared" si="75"/>
        <v/>
      </c>
      <c r="AE192" s="187" t="str">
        <f t="shared" si="76"/>
        <v/>
      </c>
      <c r="AF192" s="187" t="str">
        <f t="shared" si="77"/>
        <v/>
      </c>
      <c r="AG192" s="187" t="str">
        <f t="shared" si="78"/>
        <v/>
      </c>
      <c r="AH192" s="187" t="str">
        <f t="shared" si="79"/>
        <v/>
      </c>
      <c r="AI192" s="187" t="str">
        <f t="shared" si="80"/>
        <v/>
      </c>
      <c r="AJ192" s="187" t="str">
        <f t="shared" si="81"/>
        <v/>
      </c>
      <c r="AK192" s="187" t="str">
        <f t="shared" si="82"/>
        <v/>
      </c>
      <c r="AN192" s="187" t="str">
        <f t="shared" si="83"/>
        <v/>
      </c>
      <c r="AO192" s="187" t="str">
        <f t="shared" si="84"/>
        <v/>
      </c>
      <c r="AP192" s="187" t="str">
        <f t="shared" si="85"/>
        <v/>
      </c>
      <c r="AT192" s="187" t="str">
        <f t="shared" si="86"/>
        <v/>
      </c>
      <c r="AU192" s="187" t="str">
        <f t="shared" si="87"/>
        <v/>
      </c>
      <c r="AV192" s="187" t="str">
        <f t="shared" si="88"/>
        <v/>
      </c>
      <c r="AW192" s="187" t="str">
        <f t="shared" si="89"/>
        <v/>
      </c>
      <c r="AX192" s="187" t="str">
        <f t="shared" si="90"/>
        <v/>
      </c>
      <c r="AY192" s="187" t="str">
        <f t="shared" si="71"/>
        <v/>
      </c>
      <c r="AZ192" s="187" t="str">
        <f t="shared" si="91"/>
        <v/>
      </c>
      <c r="BA192" s="187" t="str">
        <f t="shared" si="73"/>
        <v xml:space="preserve"> </v>
      </c>
      <c r="BB192" s="187" t="str">
        <f>IFERROR(IF(AW192="","",VLOOKUP(AW192,SUSS!R:S,2,FALSE)),AY192*SUSS!$M$2)</f>
        <v/>
      </c>
      <c r="BC192" s="187" t="str">
        <f t="shared" si="72"/>
        <v/>
      </c>
    </row>
    <row r="193" spans="1:55" ht="20.100000000000001" customHeight="1" thickBot="1">
      <c r="A193" s="183" t="s">
        <v>101</v>
      </c>
      <c r="B193" s="82">
        <v>2012</v>
      </c>
      <c r="C193" s="82">
        <v>4</v>
      </c>
      <c r="D193" s="82"/>
      <c r="E193" s="83" t="s">
        <v>11</v>
      </c>
      <c r="F193" s="83" t="s">
        <v>10</v>
      </c>
      <c r="G193" s="83" t="s">
        <v>83</v>
      </c>
      <c r="H193" s="84">
        <v>43798</v>
      </c>
      <c r="I193" s="85">
        <v>33639.01</v>
      </c>
      <c r="J193" s="85">
        <v>24817.59</v>
      </c>
      <c r="K193" s="85">
        <v>8821.42</v>
      </c>
      <c r="N193" s="183" t="s">
        <v>101</v>
      </c>
      <c r="O193" s="82">
        <v>13</v>
      </c>
      <c r="P193" s="85">
        <v>2387.6799999999998</v>
      </c>
      <c r="Q193" s="83" t="s">
        <v>102</v>
      </c>
      <c r="R193" s="83" t="s">
        <v>10</v>
      </c>
      <c r="S193" s="83" t="s">
        <v>83</v>
      </c>
      <c r="T193" s="82" t="s">
        <v>111</v>
      </c>
      <c r="U193" s="82" t="s">
        <v>124</v>
      </c>
      <c r="AC193" s="187" t="str">
        <f t="shared" si="74"/>
        <v/>
      </c>
      <c r="AD193" s="187" t="str">
        <f t="shared" si="75"/>
        <v/>
      </c>
      <c r="AE193" s="187" t="str">
        <f t="shared" si="76"/>
        <v/>
      </c>
      <c r="AF193" s="187" t="str">
        <f t="shared" si="77"/>
        <v/>
      </c>
      <c r="AG193" s="187" t="str">
        <f t="shared" si="78"/>
        <v/>
      </c>
      <c r="AH193" s="187" t="str">
        <f t="shared" si="79"/>
        <v/>
      </c>
      <c r="AI193" s="187" t="str">
        <f t="shared" si="80"/>
        <v/>
      </c>
      <c r="AJ193" s="187" t="str">
        <f t="shared" si="81"/>
        <v/>
      </c>
      <c r="AK193" s="187" t="str">
        <f t="shared" si="82"/>
        <v/>
      </c>
      <c r="AN193" s="187" t="str">
        <f t="shared" si="83"/>
        <v/>
      </c>
      <c r="AO193" s="187" t="str">
        <f t="shared" si="84"/>
        <v/>
      </c>
      <c r="AP193" s="187" t="str">
        <f t="shared" si="85"/>
        <v/>
      </c>
      <c r="AT193" s="187" t="str">
        <f t="shared" si="86"/>
        <v/>
      </c>
      <c r="AU193" s="187" t="str">
        <f t="shared" si="87"/>
        <v/>
      </c>
      <c r="AV193" s="187" t="str">
        <f t="shared" si="88"/>
        <v/>
      </c>
      <c r="AW193" s="187" t="str">
        <f t="shared" si="89"/>
        <v/>
      </c>
      <c r="AX193" s="187" t="str">
        <f t="shared" si="90"/>
        <v/>
      </c>
      <c r="AY193" s="187" t="str">
        <f t="shared" si="71"/>
        <v/>
      </c>
      <c r="AZ193" s="187" t="str">
        <f t="shared" si="91"/>
        <v/>
      </c>
      <c r="BA193" s="187" t="str">
        <f t="shared" si="73"/>
        <v xml:space="preserve"> </v>
      </c>
      <c r="BB193" s="187" t="str">
        <f>IFERROR(IF(AW193="","",VLOOKUP(AW193,SUSS!R:S,2,FALSE)),AY193*SUSS!$M$2)</f>
        <v/>
      </c>
      <c r="BC193" s="187" t="str">
        <f t="shared" si="72"/>
        <v/>
      </c>
    </row>
    <row r="194" spans="1:55" ht="20.100000000000001" customHeight="1" thickBot="1">
      <c r="A194" s="183" t="s">
        <v>101</v>
      </c>
      <c r="B194" s="82">
        <v>2012</v>
      </c>
      <c r="C194" s="82">
        <v>5</v>
      </c>
      <c r="D194" s="82"/>
      <c r="E194" s="83" t="s">
        <v>86</v>
      </c>
      <c r="F194" s="83" t="s">
        <v>10</v>
      </c>
      <c r="G194" s="83" t="s">
        <v>10</v>
      </c>
      <c r="H194" s="84">
        <v>41071</v>
      </c>
      <c r="I194" s="85">
        <v>14851.82</v>
      </c>
      <c r="J194" s="86">
        <v>0</v>
      </c>
      <c r="K194" s="85">
        <v>14851.82</v>
      </c>
      <c r="N194" s="183" t="s">
        <v>101</v>
      </c>
      <c r="O194" s="82">
        <v>13</v>
      </c>
      <c r="P194" s="86">
        <v>669.19</v>
      </c>
      <c r="Q194" s="83" t="s">
        <v>103</v>
      </c>
      <c r="R194" s="83" t="s">
        <v>10</v>
      </c>
      <c r="S194" s="83" t="s">
        <v>10</v>
      </c>
      <c r="T194" s="82" t="s">
        <v>114</v>
      </c>
      <c r="U194" s="82" t="s">
        <v>124</v>
      </c>
      <c r="AC194" s="187" t="str">
        <f t="shared" si="74"/>
        <v/>
      </c>
      <c r="AD194" s="187" t="str">
        <f t="shared" si="75"/>
        <v/>
      </c>
      <c r="AE194" s="187" t="str">
        <f t="shared" si="76"/>
        <v/>
      </c>
      <c r="AF194" s="187" t="str">
        <f t="shared" si="77"/>
        <v/>
      </c>
      <c r="AG194" s="187" t="str">
        <f t="shared" si="78"/>
        <v/>
      </c>
      <c r="AH194" s="187" t="str">
        <f t="shared" si="79"/>
        <v/>
      </c>
      <c r="AI194" s="187" t="str">
        <f t="shared" si="80"/>
        <v/>
      </c>
      <c r="AJ194" s="187" t="str">
        <f t="shared" si="81"/>
        <v/>
      </c>
      <c r="AK194" s="187" t="str">
        <f t="shared" si="82"/>
        <v/>
      </c>
      <c r="AN194" s="187" t="str">
        <f t="shared" si="83"/>
        <v/>
      </c>
      <c r="AO194" s="187" t="str">
        <f t="shared" si="84"/>
        <v/>
      </c>
      <c r="AP194" s="187" t="str">
        <f t="shared" si="85"/>
        <v/>
      </c>
      <c r="AT194" s="187" t="str">
        <f t="shared" si="86"/>
        <v/>
      </c>
      <c r="AU194" s="187" t="str">
        <f t="shared" si="87"/>
        <v/>
      </c>
      <c r="AV194" s="187" t="str">
        <f t="shared" si="88"/>
        <v/>
      </c>
      <c r="AW194" s="187" t="str">
        <f t="shared" si="89"/>
        <v/>
      </c>
      <c r="AX194" s="187" t="str">
        <f t="shared" si="90"/>
        <v/>
      </c>
      <c r="AY194" s="187" t="str">
        <f t="shared" si="71"/>
        <v/>
      </c>
      <c r="AZ194" s="187" t="str">
        <f t="shared" si="91"/>
        <v/>
      </c>
      <c r="BA194" s="187" t="str">
        <f t="shared" si="73"/>
        <v xml:space="preserve"> </v>
      </c>
      <c r="BB194" s="187" t="str">
        <f>IFERROR(IF(AW194="","",VLOOKUP(AW194,SUSS!R:S,2,FALSE)),AY194*SUSS!$M$2)</f>
        <v/>
      </c>
      <c r="BC194" s="187" t="str">
        <f t="shared" si="72"/>
        <v/>
      </c>
    </row>
    <row r="195" spans="1:55" ht="20.100000000000001" customHeight="1" thickBot="1">
      <c r="A195" s="183" t="s">
        <v>101</v>
      </c>
      <c r="B195" s="82">
        <v>2012</v>
      </c>
      <c r="C195" s="82">
        <v>5</v>
      </c>
      <c r="D195" s="82"/>
      <c r="E195" s="83" t="s">
        <v>11</v>
      </c>
      <c r="F195" s="83" t="s">
        <v>10</v>
      </c>
      <c r="G195" s="83" t="s">
        <v>10</v>
      </c>
      <c r="H195" s="84">
        <v>41071</v>
      </c>
      <c r="I195" s="85">
        <v>18364.849999999999</v>
      </c>
      <c r="J195" s="86">
        <v>0</v>
      </c>
      <c r="K195" s="85">
        <v>18364.849999999999</v>
      </c>
      <c r="N195" s="183" t="s">
        <v>101</v>
      </c>
      <c r="O195" s="82">
        <v>13</v>
      </c>
      <c r="P195" s="85">
        <v>5217.96</v>
      </c>
      <c r="Q195" s="83" t="s">
        <v>86</v>
      </c>
      <c r="R195" s="83" t="s">
        <v>10</v>
      </c>
      <c r="S195" s="83" t="s">
        <v>83</v>
      </c>
      <c r="T195" s="82" t="s">
        <v>125</v>
      </c>
      <c r="U195" s="82" t="s">
        <v>124</v>
      </c>
      <c r="AC195" s="187" t="str">
        <f t="shared" si="74"/>
        <v>M645044</v>
      </c>
      <c r="AD195" s="187" t="str">
        <f t="shared" si="75"/>
        <v>Contribuciones Seg. Social</v>
      </c>
      <c r="AE195" s="187" t="str">
        <f t="shared" si="76"/>
        <v>Declaración Jurada</v>
      </c>
      <c r="AF195" s="187" t="str">
        <f t="shared" si="77"/>
        <v>Declaración Jurada</v>
      </c>
      <c r="AG195" s="187">
        <f t="shared" si="78"/>
        <v>18364.849999999999</v>
      </c>
      <c r="AH195" s="187">
        <f t="shared" si="79"/>
        <v>0</v>
      </c>
      <c r="AI195" s="187">
        <f t="shared" si="80"/>
        <v>18364.849999999999</v>
      </c>
      <c r="AJ195" s="187">
        <f t="shared" si="81"/>
        <v>2012</v>
      </c>
      <c r="AK195" s="187">
        <f t="shared" si="82"/>
        <v>5</v>
      </c>
      <c r="AN195" s="187" t="str">
        <f t="shared" si="83"/>
        <v xml:space="preserve">2012/5 </v>
      </c>
      <c r="AO195" s="187" t="str">
        <f t="shared" si="84"/>
        <v>2012/5 Contribuciones Seg. Social</v>
      </c>
      <c r="AP195" s="187">
        <f t="shared" si="85"/>
        <v>18364.849999999999</v>
      </c>
      <c r="AT195" s="187" t="str">
        <f t="shared" si="86"/>
        <v/>
      </c>
      <c r="AU195" s="187" t="str">
        <f t="shared" si="87"/>
        <v/>
      </c>
      <c r="AV195" s="187" t="str">
        <f t="shared" si="88"/>
        <v/>
      </c>
      <c r="AW195" s="187" t="str">
        <f t="shared" si="89"/>
        <v/>
      </c>
      <c r="AX195" s="187" t="str">
        <f t="shared" si="90"/>
        <v/>
      </c>
      <c r="AY195" s="187" t="str">
        <f t="shared" si="71"/>
        <v/>
      </c>
      <c r="AZ195" s="187" t="str">
        <f t="shared" si="91"/>
        <v/>
      </c>
      <c r="BA195" s="187" t="str">
        <f t="shared" si="73"/>
        <v xml:space="preserve"> </v>
      </c>
      <c r="BB195" s="187" t="str">
        <f>IFERROR(IF(AW195="","",VLOOKUP(AW195,SUSS!R:S,2,FALSE)),AY195*SUSS!$M$2)</f>
        <v/>
      </c>
      <c r="BC195" s="187" t="str">
        <f t="shared" si="72"/>
        <v/>
      </c>
    </row>
    <row r="196" spans="1:55" ht="20.100000000000001" customHeight="1" thickBot="1">
      <c r="A196" s="183" t="s">
        <v>101</v>
      </c>
      <c r="B196" s="82">
        <v>2012</v>
      </c>
      <c r="C196" s="82">
        <v>5</v>
      </c>
      <c r="D196" s="82"/>
      <c r="E196" s="83" t="s">
        <v>86</v>
      </c>
      <c r="F196" s="83" t="s">
        <v>10</v>
      </c>
      <c r="G196" s="83" t="s">
        <v>83</v>
      </c>
      <c r="H196" s="84">
        <v>43798</v>
      </c>
      <c r="I196" s="85">
        <v>42000.95</v>
      </c>
      <c r="J196" s="85">
        <v>30862.080000000002</v>
      </c>
      <c r="K196" s="85">
        <v>11138.87</v>
      </c>
      <c r="N196" s="183" t="s">
        <v>101</v>
      </c>
      <c r="O196" s="82">
        <v>13</v>
      </c>
      <c r="P196" s="85">
        <v>11038.22</v>
      </c>
      <c r="Q196" s="83" t="s">
        <v>86</v>
      </c>
      <c r="R196" s="83" t="s">
        <v>10</v>
      </c>
      <c r="S196" s="83" t="s">
        <v>10</v>
      </c>
      <c r="T196" s="82" t="s">
        <v>126</v>
      </c>
      <c r="U196" s="82" t="s">
        <v>124</v>
      </c>
      <c r="AC196" s="187" t="str">
        <f t="shared" si="74"/>
        <v/>
      </c>
      <c r="AD196" s="187" t="str">
        <f t="shared" si="75"/>
        <v/>
      </c>
      <c r="AE196" s="187" t="str">
        <f t="shared" si="76"/>
        <v/>
      </c>
      <c r="AF196" s="187" t="str">
        <f t="shared" si="77"/>
        <v/>
      </c>
      <c r="AG196" s="187" t="str">
        <f t="shared" si="78"/>
        <v/>
      </c>
      <c r="AH196" s="187" t="str">
        <f t="shared" si="79"/>
        <v/>
      </c>
      <c r="AI196" s="187" t="str">
        <f t="shared" si="80"/>
        <v/>
      </c>
      <c r="AJ196" s="187" t="str">
        <f t="shared" si="81"/>
        <v/>
      </c>
      <c r="AK196" s="187" t="str">
        <f t="shared" si="82"/>
        <v/>
      </c>
      <c r="AN196" s="187" t="str">
        <f t="shared" si="83"/>
        <v/>
      </c>
      <c r="AO196" s="187" t="str">
        <f t="shared" si="84"/>
        <v/>
      </c>
      <c r="AP196" s="187" t="str">
        <f t="shared" si="85"/>
        <v/>
      </c>
      <c r="AT196" s="187" t="str">
        <f t="shared" si="86"/>
        <v/>
      </c>
      <c r="AU196" s="187" t="str">
        <f t="shared" si="87"/>
        <v/>
      </c>
      <c r="AV196" s="187" t="str">
        <f t="shared" si="88"/>
        <v/>
      </c>
      <c r="AW196" s="187" t="str">
        <f t="shared" si="89"/>
        <v/>
      </c>
      <c r="AX196" s="187" t="str">
        <f t="shared" si="90"/>
        <v/>
      </c>
      <c r="AY196" s="187" t="str">
        <f t="shared" ref="AY196:AY259" si="92">VLOOKUP(AX196,AO:AP,2,FALSE)</f>
        <v/>
      </c>
      <c r="AZ196" s="187" t="str">
        <f t="shared" si="91"/>
        <v/>
      </c>
      <c r="BA196" s="187" t="str">
        <f t="shared" si="73"/>
        <v xml:space="preserve"> </v>
      </c>
      <c r="BB196" s="187" t="str">
        <f>IFERROR(IF(AW196="","",VLOOKUP(AW196,SUSS!R:S,2,FALSE)),AY196*SUSS!$M$2)</f>
        <v/>
      </c>
      <c r="BC196" s="187" t="str">
        <f t="shared" si="72"/>
        <v/>
      </c>
    </row>
    <row r="197" spans="1:55" ht="20.100000000000001" customHeight="1" thickBot="1">
      <c r="A197" s="183" t="s">
        <v>101</v>
      </c>
      <c r="B197" s="82">
        <v>2012</v>
      </c>
      <c r="C197" s="82">
        <v>5</v>
      </c>
      <c r="D197" s="82"/>
      <c r="E197" s="83" t="s">
        <v>11</v>
      </c>
      <c r="F197" s="83" t="s">
        <v>10</v>
      </c>
      <c r="G197" s="83" t="s">
        <v>83</v>
      </c>
      <c r="H197" s="84">
        <v>43798</v>
      </c>
      <c r="I197" s="85">
        <v>51935.8</v>
      </c>
      <c r="J197" s="85">
        <v>38162.160000000003</v>
      </c>
      <c r="K197" s="85">
        <v>13773.64</v>
      </c>
      <c r="N197" s="183" t="s">
        <v>101</v>
      </c>
      <c r="O197" s="82">
        <v>13</v>
      </c>
      <c r="P197" s="85">
        <v>11836.61</v>
      </c>
      <c r="Q197" s="83" t="s">
        <v>11</v>
      </c>
      <c r="R197" s="83" t="s">
        <v>10</v>
      </c>
      <c r="S197" s="83" t="s">
        <v>10</v>
      </c>
      <c r="T197" s="82" t="s">
        <v>127</v>
      </c>
      <c r="U197" s="82" t="s">
        <v>124</v>
      </c>
      <c r="AC197" s="187" t="str">
        <f t="shared" si="74"/>
        <v/>
      </c>
      <c r="AD197" s="187" t="str">
        <f t="shared" si="75"/>
        <v/>
      </c>
      <c r="AE197" s="187" t="str">
        <f t="shared" si="76"/>
        <v/>
      </c>
      <c r="AF197" s="187" t="str">
        <f t="shared" si="77"/>
        <v/>
      </c>
      <c r="AG197" s="187" t="str">
        <f t="shared" si="78"/>
        <v/>
      </c>
      <c r="AH197" s="187" t="str">
        <f t="shared" si="79"/>
        <v/>
      </c>
      <c r="AI197" s="187" t="str">
        <f t="shared" si="80"/>
        <v/>
      </c>
      <c r="AJ197" s="187" t="str">
        <f t="shared" si="81"/>
        <v/>
      </c>
      <c r="AK197" s="187" t="str">
        <f t="shared" si="82"/>
        <v/>
      </c>
      <c r="AN197" s="187" t="str">
        <f t="shared" si="83"/>
        <v/>
      </c>
      <c r="AO197" s="187" t="str">
        <f t="shared" si="84"/>
        <v/>
      </c>
      <c r="AP197" s="187" t="str">
        <f t="shared" si="85"/>
        <v/>
      </c>
      <c r="AT197" s="187" t="str">
        <f t="shared" si="86"/>
        <v>M645044</v>
      </c>
      <c r="AU197" s="187">
        <f t="shared" si="87"/>
        <v>13</v>
      </c>
      <c r="AV197" s="187">
        <f t="shared" si="88"/>
        <v>11836.61</v>
      </c>
      <c r="AW197" s="187" t="str">
        <f t="shared" si="89"/>
        <v>2013/1</v>
      </c>
      <c r="AX197" s="187" t="str">
        <f t="shared" si="90"/>
        <v>2013/1 Contribuciones Seg. Social</v>
      </c>
      <c r="AY197" s="187">
        <f t="shared" si="92"/>
        <v>14136.59</v>
      </c>
      <c r="AZ197" s="187">
        <f t="shared" si="91"/>
        <v>0.83730305540445049</v>
      </c>
      <c r="BA197" s="187" t="str">
        <f t="shared" si="73"/>
        <v>M645044 13</v>
      </c>
      <c r="BB197" s="187">
        <f>IFERROR(IF(AW197="","",VLOOKUP(AW197,SUSS!R:S,2,FALSE)),AY197*SUSS!$M$2)</f>
        <v>1696.3907999999999</v>
      </c>
      <c r="BC197" s="187">
        <f t="shared" ref="BC197:BC260" si="93">IFERROR(IF(BB197&lt;&gt;"",AZ197*BB197,""),"VER")</f>
        <v>1420.3932</v>
      </c>
    </row>
    <row r="198" spans="1:55" ht="20.100000000000001" customHeight="1" thickBot="1">
      <c r="A198" s="183" t="s">
        <v>101</v>
      </c>
      <c r="B198" s="82">
        <v>2012</v>
      </c>
      <c r="C198" s="82">
        <v>6</v>
      </c>
      <c r="D198" s="82"/>
      <c r="E198" s="83" t="s">
        <v>86</v>
      </c>
      <c r="F198" s="83" t="s">
        <v>10</v>
      </c>
      <c r="G198" s="83" t="s">
        <v>10</v>
      </c>
      <c r="H198" s="84">
        <v>41102</v>
      </c>
      <c r="I198" s="85">
        <v>22492.07</v>
      </c>
      <c r="J198" s="86">
        <v>0</v>
      </c>
      <c r="K198" s="85">
        <v>22492.07</v>
      </c>
      <c r="N198" s="183" t="s">
        <v>101</v>
      </c>
      <c r="O198" s="82">
        <v>13</v>
      </c>
      <c r="P198" s="85">
        <v>2070.1</v>
      </c>
      <c r="Q198" s="83" t="s">
        <v>11</v>
      </c>
      <c r="R198" s="83" t="s">
        <v>10</v>
      </c>
      <c r="S198" s="83" t="s">
        <v>83</v>
      </c>
      <c r="T198" s="82" t="s">
        <v>127</v>
      </c>
      <c r="U198" s="82" t="s">
        <v>124</v>
      </c>
      <c r="AC198" s="187" t="str">
        <f t="shared" si="74"/>
        <v/>
      </c>
      <c r="AD198" s="187" t="str">
        <f t="shared" si="75"/>
        <v/>
      </c>
      <c r="AE198" s="187" t="str">
        <f t="shared" si="76"/>
        <v/>
      </c>
      <c r="AF198" s="187" t="str">
        <f t="shared" si="77"/>
        <v/>
      </c>
      <c r="AG198" s="187" t="str">
        <f t="shared" si="78"/>
        <v/>
      </c>
      <c r="AH198" s="187" t="str">
        <f t="shared" si="79"/>
        <v/>
      </c>
      <c r="AI198" s="187" t="str">
        <f t="shared" si="80"/>
        <v/>
      </c>
      <c r="AJ198" s="187" t="str">
        <f t="shared" si="81"/>
        <v/>
      </c>
      <c r="AK198" s="187" t="str">
        <f t="shared" si="82"/>
        <v/>
      </c>
      <c r="AN198" s="187" t="str">
        <f t="shared" si="83"/>
        <v/>
      </c>
      <c r="AO198" s="187" t="str">
        <f t="shared" si="84"/>
        <v/>
      </c>
      <c r="AP198" s="187" t="str">
        <f t="shared" si="85"/>
        <v/>
      </c>
      <c r="AT198" s="187" t="str">
        <f t="shared" si="86"/>
        <v>M645044</v>
      </c>
      <c r="AU198" s="187">
        <f t="shared" si="87"/>
        <v>13</v>
      </c>
      <c r="AV198" s="187">
        <f t="shared" si="88"/>
        <v>2070.1</v>
      </c>
      <c r="AW198" s="187" t="str">
        <f t="shared" si="89"/>
        <v>2013/1</v>
      </c>
      <c r="AX198" s="187" t="str">
        <f t="shared" si="90"/>
        <v>2013/1 Contribuciones Seg. Social</v>
      </c>
      <c r="AY198" s="187">
        <f t="shared" si="92"/>
        <v>14136.59</v>
      </c>
      <c r="AZ198" s="187">
        <f t="shared" si="91"/>
        <v>0.14643559726921412</v>
      </c>
      <c r="BA198" s="187" t="str">
        <f t="shared" si="73"/>
        <v>M645044 13</v>
      </c>
      <c r="BB198" s="187">
        <f>IFERROR(IF(AW198="","",VLOOKUP(AW198,SUSS!R:S,2,FALSE)),AY198*SUSS!$M$2)</f>
        <v>1696.3907999999999</v>
      </c>
      <c r="BC198" s="187">
        <f t="shared" si="93"/>
        <v>248.41199999999995</v>
      </c>
    </row>
    <row r="199" spans="1:55" ht="20.100000000000001" customHeight="1" thickBot="1">
      <c r="A199" s="183" t="s">
        <v>101</v>
      </c>
      <c r="B199" s="82">
        <v>2012</v>
      </c>
      <c r="C199" s="82">
        <v>6</v>
      </c>
      <c r="D199" s="82"/>
      <c r="E199" s="83" t="s">
        <v>11</v>
      </c>
      <c r="F199" s="83" t="s">
        <v>10</v>
      </c>
      <c r="G199" s="83" t="s">
        <v>10</v>
      </c>
      <c r="H199" s="84">
        <v>41102</v>
      </c>
      <c r="I199" s="85">
        <v>27900.76</v>
      </c>
      <c r="J199" s="86">
        <v>0</v>
      </c>
      <c r="K199" s="85">
        <v>27900.76</v>
      </c>
      <c r="N199" s="183" t="s">
        <v>101</v>
      </c>
      <c r="O199" s="82">
        <v>13</v>
      </c>
      <c r="P199" s="85">
        <v>7659.19</v>
      </c>
      <c r="Q199" s="83" t="s">
        <v>11</v>
      </c>
      <c r="R199" s="83" t="s">
        <v>108</v>
      </c>
      <c r="S199" s="83" t="s">
        <v>109</v>
      </c>
      <c r="T199" s="82" t="s">
        <v>127</v>
      </c>
      <c r="U199" s="82" t="s">
        <v>124</v>
      </c>
      <c r="AC199" s="187" t="str">
        <f t="shared" si="74"/>
        <v>M645044</v>
      </c>
      <c r="AD199" s="187" t="str">
        <f t="shared" si="75"/>
        <v>Contribuciones Seg. Social</v>
      </c>
      <c r="AE199" s="187" t="str">
        <f t="shared" si="76"/>
        <v>Declaración Jurada</v>
      </c>
      <c r="AF199" s="187" t="str">
        <f t="shared" si="77"/>
        <v>Declaración Jurada</v>
      </c>
      <c r="AG199" s="187">
        <f t="shared" si="78"/>
        <v>27900.76</v>
      </c>
      <c r="AH199" s="187">
        <f t="shared" si="79"/>
        <v>0</v>
      </c>
      <c r="AI199" s="187">
        <f t="shared" si="80"/>
        <v>27900.76</v>
      </c>
      <c r="AJ199" s="187">
        <f t="shared" si="81"/>
        <v>2012</v>
      </c>
      <c r="AK199" s="187">
        <f t="shared" si="82"/>
        <v>6</v>
      </c>
      <c r="AN199" s="187" t="str">
        <f t="shared" si="83"/>
        <v xml:space="preserve">2012/6 </v>
      </c>
      <c r="AO199" s="187" t="str">
        <f t="shared" si="84"/>
        <v>2012/6 Contribuciones Seg. Social</v>
      </c>
      <c r="AP199" s="187">
        <f t="shared" si="85"/>
        <v>27900.76</v>
      </c>
      <c r="AT199" s="187" t="str">
        <f t="shared" si="86"/>
        <v>M645044</v>
      </c>
      <c r="AU199" s="187">
        <f t="shared" si="87"/>
        <v>13</v>
      </c>
      <c r="AV199" s="187">
        <f t="shared" si="88"/>
        <v>7659.19</v>
      </c>
      <c r="AW199" s="187" t="str">
        <f t="shared" si="89"/>
        <v>2013/1</v>
      </c>
      <c r="AX199" s="187" t="str">
        <f t="shared" si="90"/>
        <v>2013/1 Contribuciones Seg. Social</v>
      </c>
      <c r="AY199" s="187">
        <f t="shared" si="92"/>
        <v>14136.59</v>
      </c>
      <c r="AZ199" s="187">
        <f t="shared" si="91"/>
        <v>0.54179897698101165</v>
      </c>
      <c r="BA199" s="187" t="str">
        <f t="shared" si="73"/>
        <v>M645044 13</v>
      </c>
      <c r="BB199" s="187">
        <f>IFERROR(IF(AW199="","",VLOOKUP(AW199,SUSS!R:S,2,FALSE)),AY199*SUSS!$M$2)</f>
        <v>1696.3907999999999</v>
      </c>
      <c r="BC199" s="187">
        <f t="shared" si="93"/>
        <v>919.10279999999989</v>
      </c>
    </row>
    <row r="200" spans="1:55" ht="20.100000000000001" customHeight="1" thickBot="1">
      <c r="A200" s="183" t="s">
        <v>101</v>
      </c>
      <c r="B200" s="82">
        <v>2012</v>
      </c>
      <c r="C200" s="82">
        <v>6</v>
      </c>
      <c r="D200" s="82"/>
      <c r="E200" s="83" t="s">
        <v>86</v>
      </c>
      <c r="F200" s="83" t="s">
        <v>10</v>
      </c>
      <c r="G200" s="83" t="s">
        <v>83</v>
      </c>
      <c r="H200" s="84">
        <v>43798</v>
      </c>
      <c r="I200" s="85">
        <v>62910.32</v>
      </c>
      <c r="J200" s="85">
        <v>46041.27</v>
      </c>
      <c r="K200" s="85">
        <v>16869.05</v>
      </c>
      <c r="N200" s="183" t="s">
        <v>101</v>
      </c>
      <c r="O200" s="82">
        <v>13</v>
      </c>
      <c r="P200" s="86">
        <v>831.45</v>
      </c>
      <c r="Q200" s="83" t="s">
        <v>11</v>
      </c>
      <c r="R200" s="83" t="s">
        <v>108</v>
      </c>
      <c r="S200" s="83" t="s">
        <v>83</v>
      </c>
      <c r="T200" s="82" t="s">
        <v>127</v>
      </c>
      <c r="U200" s="82" t="s">
        <v>124</v>
      </c>
      <c r="AC200" s="187" t="str">
        <f t="shared" si="74"/>
        <v/>
      </c>
      <c r="AD200" s="187" t="str">
        <f t="shared" si="75"/>
        <v/>
      </c>
      <c r="AE200" s="187" t="str">
        <f t="shared" si="76"/>
        <v/>
      </c>
      <c r="AF200" s="187" t="str">
        <f t="shared" si="77"/>
        <v/>
      </c>
      <c r="AG200" s="187" t="str">
        <f t="shared" si="78"/>
        <v/>
      </c>
      <c r="AH200" s="187" t="str">
        <f t="shared" si="79"/>
        <v/>
      </c>
      <c r="AI200" s="187" t="str">
        <f t="shared" si="80"/>
        <v/>
      </c>
      <c r="AJ200" s="187" t="str">
        <f t="shared" si="81"/>
        <v/>
      </c>
      <c r="AK200" s="187" t="str">
        <f t="shared" si="82"/>
        <v/>
      </c>
      <c r="AN200" s="187" t="str">
        <f t="shared" si="83"/>
        <v/>
      </c>
      <c r="AO200" s="187" t="str">
        <f t="shared" si="84"/>
        <v/>
      </c>
      <c r="AP200" s="187" t="str">
        <f t="shared" si="85"/>
        <v/>
      </c>
      <c r="AT200" s="187" t="str">
        <f t="shared" si="86"/>
        <v>M645044</v>
      </c>
      <c r="AU200" s="187">
        <f t="shared" si="87"/>
        <v>13</v>
      </c>
      <c r="AV200" s="187">
        <f t="shared" si="88"/>
        <v>831.45</v>
      </c>
      <c r="AW200" s="187" t="str">
        <f t="shared" si="89"/>
        <v>2013/1</v>
      </c>
      <c r="AX200" s="187" t="str">
        <f t="shared" si="90"/>
        <v>2013/1 Contribuciones Seg. Social</v>
      </c>
      <c r="AY200" s="187">
        <f t="shared" si="92"/>
        <v>14136.59</v>
      </c>
      <c r="AZ200" s="187">
        <f t="shared" si="91"/>
        <v>5.8815456910046908E-2</v>
      </c>
      <c r="BA200" s="187" t="str">
        <f t="shared" ref="BA200:BA263" si="94">AT200&amp;" "&amp;AU200</f>
        <v>M645044 13</v>
      </c>
      <c r="BB200" s="187">
        <f>IFERROR(IF(AW200="","",VLOOKUP(AW200,SUSS!R:S,2,FALSE)),AY200*SUSS!$M$2)</f>
        <v>1696.3907999999999</v>
      </c>
      <c r="BC200" s="187">
        <f t="shared" si="93"/>
        <v>99.774000000000001</v>
      </c>
    </row>
    <row r="201" spans="1:55" ht="20.100000000000001" customHeight="1" thickBot="1">
      <c r="A201" s="183" t="s">
        <v>101</v>
      </c>
      <c r="B201" s="82">
        <v>2012</v>
      </c>
      <c r="C201" s="82">
        <v>6</v>
      </c>
      <c r="D201" s="82"/>
      <c r="E201" s="83" t="s">
        <v>11</v>
      </c>
      <c r="F201" s="83" t="s">
        <v>10</v>
      </c>
      <c r="G201" s="83" t="s">
        <v>83</v>
      </c>
      <c r="H201" s="84">
        <v>43798</v>
      </c>
      <c r="I201" s="85">
        <v>78038.429999999993</v>
      </c>
      <c r="J201" s="85">
        <v>57112.86</v>
      </c>
      <c r="K201" s="85">
        <v>20925.57</v>
      </c>
      <c r="N201" s="183" t="s">
        <v>101</v>
      </c>
      <c r="O201" s="82">
        <v>13</v>
      </c>
      <c r="P201" s="85">
        <v>44282.22</v>
      </c>
      <c r="Q201" s="83" t="s">
        <v>82</v>
      </c>
      <c r="R201" s="83" t="s">
        <v>10</v>
      </c>
      <c r="S201" s="83" t="s">
        <v>84</v>
      </c>
      <c r="T201" s="82" t="s">
        <v>120</v>
      </c>
      <c r="U201" s="82" t="s">
        <v>124</v>
      </c>
      <c r="AC201" s="187" t="str">
        <f t="shared" si="74"/>
        <v/>
      </c>
      <c r="AD201" s="187" t="str">
        <f t="shared" si="75"/>
        <v/>
      </c>
      <c r="AE201" s="187" t="str">
        <f t="shared" si="76"/>
        <v/>
      </c>
      <c r="AF201" s="187" t="str">
        <f t="shared" si="77"/>
        <v/>
      </c>
      <c r="AG201" s="187" t="str">
        <f t="shared" si="78"/>
        <v/>
      </c>
      <c r="AH201" s="187" t="str">
        <f t="shared" si="79"/>
        <v/>
      </c>
      <c r="AI201" s="187" t="str">
        <f t="shared" si="80"/>
        <v/>
      </c>
      <c r="AJ201" s="187" t="str">
        <f t="shared" si="81"/>
        <v/>
      </c>
      <c r="AK201" s="187" t="str">
        <f t="shared" si="82"/>
        <v/>
      </c>
      <c r="AN201" s="187" t="str">
        <f t="shared" si="83"/>
        <v/>
      </c>
      <c r="AO201" s="187" t="str">
        <f t="shared" si="84"/>
        <v/>
      </c>
      <c r="AP201" s="187" t="str">
        <f t="shared" si="85"/>
        <v/>
      </c>
      <c r="AT201" s="187" t="str">
        <f t="shared" si="86"/>
        <v/>
      </c>
      <c r="AU201" s="187" t="str">
        <f t="shared" si="87"/>
        <v/>
      </c>
      <c r="AV201" s="187" t="str">
        <f t="shared" si="88"/>
        <v/>
      </c>
      <c r="AW201" s="187" t="str">
        <f t="shared" si="89"/>
        <v/>
      </c>
      <c r="AX201" s="187" t="str">
        <f t="shared" si="90"/>
        <v/>
      </c>
      <c r="AY201" s="187" t="str">
        <f t="shared" si="92"/>
        <v/>
      </c>
      <c r="AZ201" s="187" t="str">
        <f t="shared" si="91"/>
        <v/>
      </c>
      <c r="BA201" s="187" t="str">
        <f t="shared" si="94"/>
        <v xml:space="preserve"> </v>
      </c>
      <c r="BB201" s="187" t="str">
        <f>IFERROR(IF(AW201="","",VLOOKUP(AW201,SUSS!R:S,2,FALSE)),AY201*SUSS!$M$2)</f>
        <v/>
      </c>
      <c r="BC201" s="187" t="str">
        <f t="shared" si="93"/>
        <v/>
      </c>
    </row>
    <row r="202" spans="1:55" ht="20.100000000000001" customHeight="1" thickBot="1">
      <c r="A202" s="183" t="s">
        <v>101</v>
      </c>
      <c r="B202" s="82">
        <v>2012</v>
      </c>
      <c r="C202" s="82">
        <v>7</v>
      </c>
      <c r="D202" s="82"/>
      <c r="E202" s="83" t="s">
        <v>86</v>
      </c>
      <c r="F202" s="83" t="s">
        <v>10</v>
      </c>
      <c r="G202" s="83" t="s">
        <v>10</v>
      </c>
      <c r="H202" s="84">
        <v>41130</v>
      </c>
      <c r="I202" s="85">
        <v>15304.88</v>
      </c>
      <c r="J202" s="86">
        <v>0</v>
      </c>
      <c r="K202" s="85">
        <v>15304.88</v>
      </c>
      <c r="N202" s="183" t="s">
        <v>101</v>
      </c>
      <c r="O202" s="82">
        <v>13</v>
      </c>
      <c r="P202" s="86">
        <v>18.809999999999999</v>
      </c>
      <c r="Q202" s="83" t="s">
        <v>106</v>
      </c>
      <c r="R202" s="83" t="s">
        <v>10</v>
      </c>
      <c r="S202" s="83" t="s">
        <v>105</v>
      </c>
      <c r="T202" s="82" t="s">
        <v>115</v>
      </c>
      <c r="U202" s="82" t="s">
        <v>124</v>
      </c>
      <c r="AC202" s="187" t="str">
        <f t="shared" si="74"/>
        <v/>
      </c>
      <c r="AD202" s="187" t="str">
        <f t="shared" si="75"/>
        <v/>
      </c>
      <c r="AE202" s="187" t="str">
        <f t="shared" si="76"/>
        <v/>
      </c>
      <c r="AF202" s="187" t="str">
        <f t="shared" si="77"/>
        <v/>
      </c>
      <c r="AG202" s="187" t="str">
        <f t="shared" si="78"/>
        <v/>
      </c>
      <c r="AH202" s="187" t="str">
        <f t="shared" si="79"/>
        <v/>
      </c>
      <c r="AI202" s="187" t="str">
        <f t="shared" si="80"/>
        <v/>
      </c>
      <c r="AJ202" s="187" t="str">
        <f t="shared" si="81"/>
        <v/>
      </c>
      <c r="AK202" s="187" t="str">
        <f t="shared" si="82"/>
        <v/>
      </c>
      <c r="AN202" s="187" t="str">
        <f t="shared" si="83"/>
        <v/>
      </c>
      <c r="AO202" s="187" t="str">
        <f t="shared" si="84"/>
        <v/>
      </c>
      <c r="AP202" s="187" t="str">
        <f t="shared" si="85"/>
        <v/>
      </c>
      <c r="AT202" s="187" t="str">
        <f t="shared" si="86"/>
        <v/>
      </c>
      <c r="AU202" s="187" t="str">
        <f t="shared" si="87"/>
        <v/>
      </c>
      <c r="AV202" s="187" t="str">
        <f t="shared" si="88"/>
        <v/>
      </c>
      <c r="AW202" s="187" t="str">
        <f t="shared" si="89"/>
        <v/>
      </c>
      <c r="AX202" s="187" t="str">
        <f t="shared" si="90"/>
        <v/>
      </c>
      <c r="AY202" s="187" t="str">
        <f t="shared" si="92"/>
        <v/>
      </c>
      <c r="AZ202" s="187" t="str">
        <f t="shared" si="91"/>
        <v/>
      </c>
      <c r="BA202" s="187" t="str">
        <f t="shared" si="94"/>
        <v xml:space="preserve"> </v>
      </c>
      <c r="BB202" s="187" t="str">
        <f>IFERROR(IF(AW202="","",VLOOKUP(AW202,SUSS!R:S,2,FALSE)),AY202*SUSS!$M$2)</f>
        <v/>
      </c>
      <c r="BC202" s="187" t="str">
        <f t="shared" si="93"/>
        <v/>
      </c>
    </row>
    <row r="203" spans="1:55" ht="20.100000000000001" customHeight="1" thickBot="1">
      <c r="A203" s="183" t="s">
        <v>101</v>
      </c>
      <c r="B203" s="82">
        <v>2012</v>
      </c>
      <c r="C203" s="82">
        <v>7</v>
      </c>
      <c r="D203" s="82"/>
      <c r="E203" s="83" t="s">
        <v>11</v>
      </c>
      <c r="F203" s="83" t="s">
        <v>10</v>
      </c>
      <c r="G203" s="83" t="s">
        <v>10</v>
      </c>
      <c r="H203" s="84">
        <v>41130</v>
      </c>
      <c r="I203" s="85">
        <v>18983.18</v>
      </c>
      <c r="J203" s="86">
        <v>0</v>
      </c>
      <c r="K203" s="85">
        <v>18983.18</v>
      </c>
      <c r="N203" s="183" t="s">
        <v>101</v>
      </c>
      <c r="O203" s="82">
        <v>13</v>
      </c>
      <c r="P203" s="86">
        <v>12.54</v>
      </c>
      <c r="Q203" s="83" t="s">
        <v>107</v>
      </c>
      <c r="R203" s="83" t="s">
        <v>10</v>
      </c>
      <c r="S203" s="83" t="s">
        <v>105</v>
      </c>
      <c r="T203" s="82" t="s">
        <v>115</v>
      </c>
      <c r="U203" s="82" t="s">
        <v>124</v>
      </c>
      <c r="AC203" s="187" t="str">
        <f t="shared" si="74"/>
        <v>M645044</v>
      </c>
      <c r="AD203" s="187" t="str">
        <f t="shared" si="75"/>
        <v>Contribuciones Seg. Social</v>
      </c>
      <c r="AE203" s="187" t="str">
        <f t="shared" si="76"/>
        <v>Declaración Jurada</v>
      </c>
      <c r="AF203" s="187" t="str">
        <f t="shared" si="77"/>
        <v>Declaración Jurada</v>
      </c>
      <c r="AG203" s="187">
        <f t="shared" si="78"/>
        <v>18983.18</v>
      </c>
      <c r="AH203" s="187">
        <f t="shared" si="79"/>
        <v>0</v>
      </c>
      <c r="AI203" s="187">
        <f t="shared" si="80"/>
        <v>18983.18</v>
      </c>
      <c r="AJ203" s="187">
        <f t="shared" si="81"/>
        <v>2012</v>
      </c>
      <c r="AK203" s="187">
        <f t="shared" si="82"/>
        <v>7</v>
      </c>
      <c r="AN203" s="187" t="str">
        <f t="shared" si="83"/>
        <v xml:space="preserve">2012/7 </v>
      </c>
      <c r="AO203" s="187" t="str">
        <f t="shared" si="84"/>
        <v>2012/7 Contribuciones Seg. Social</v>
      </c>
      <c r="AP203" s="187">
        <f t="shared" si="85"/>
        <v>18983.18</v>
      </c>
      <c r="AT203" s="187" t="str">
        <f t="shared" si="86"/>
        <v/>
      </c>
      <c r="AU203" s="187" t="str">
        <f t="shared" si="87"/>
        <v/>
      </c>
      <c r="AV203" s="187" t="str">
        <f t="shared" si="88"/>
        <v/>
      </c>
      <c r="AW203" s="187" t="str">
        <f t="shared" si="89"/>
        <v/>
      </c>
      <c r="AX203" s="187" t="str">
        <f t="shared" si="90"/>
        <v/>
      </c>
      <c r="AY203" s="187" t="str">
        <f t="shared" si="92"/>
        <v/>
      </c>
      <c r="AZ203" s="187" t="str">
        <f t="shared" si="91"/>
        <v/>
      </c>
      <c r="BA203" s="187" t="str">
        <f t="shared" si="94"/>
        <v xml:space="preserve"> </v>
      </c>
      <c r="BB203" s="187" t="str">
        <f>IFERROR(IF(AW203="","",VLOOKUP(AW203,SUSS!R:S,2,FALSE)),AY203*SUSS!$M$2)</f>
        <v/>
      </c>
      <c r="BC203" s="187" t="str">
        <f t="shared" si="93"/>
        <v/>
      </c>
    </row>
    <row r="204" spans="1:55" ht="20.100000000000001" customHeight="1" thickBot="1">
      <c r="A204" s="183" t="s">
        <v>101</v>
      </c>
      <c r="B204" s="82">
        <v>2012</v>
      </c>
      <c r="C204" s="82">
        <v>7</v>
      </c>
      <c r="D204" s="82"/>
      <c r="E204" s="83" t="s">
        <v>86</v>
      </c>
      <c r="F204" s="83" t="s">
        <v>10</v>
      </c>
      <c r="G204" s="83" t="s">
        <v>83</v>
      </c>
      <c r="H204" s="84">
        <v>43798</v>
      </c>
      <c r="I204" s="85">
        <v>42394.52</v>
      </c>
      <c r="J204" s="85">
        <v>30915.86</v>
      </c>
      <c r="K204" s="85">
        <v>11478.66</v>
      </c>
      <c r="N204" s="183" t="s">
        <v>101</v>
      </c>
      <c r="O204" s="82">
        <v>13</v>
      </c>
      <c r="P204" s="86">
        <v>6.27</v>
      </c>
      <c r="Q204" s="83" t="s">
        <v>104</v>
      </c>
      <c r="R204" s="83" t="s">
        <v>10</v>
      </c>
      <c r="S204" s="83" t="s">
        <v>105</v>
      </c>
      <c r="T204" s="82" t="s">
        <v>116</v>
      </c>
      <c r="U204" s="82" t="s">
        <v>124</v>
      </c>
      <c r="AC204" s="187" t="str">
        <f t="shared" si="74"/>
        <v/>
      </c>
      <c r="AD204" s="187" t="str">
        <f t="shared" si="75"/>
        <v/>
      </c>
      <c r="AE204" s="187" t="str">
        <f t="shared" si="76"/>
        <v/>
      </c>
      <c r="AF204" s="187" t="str">
        <f t="shared" si="77"/>
        <v/>
      </c>
      <c r="AG204" s="187" t="str">
        <f t="shared" si="78"/>
        <v/>
      </c>
      <c r="AH204" s="187" t="str">
        <f t="shared" si="79"/>
        <v/>
      </c>
      <c r="AI204" s="187" t="str">
        <f t="shared" si="80"/>
        <v/>
      </c>
      <c r="AJ204" s="187" t="str">
        <f t="shared" si="81"/>
        <v/>
      </c>
      <c r="AK204" s="187" t="str">
        <f t="shared" si="82"/>
        <v/>
      </c>
      <c r="AN204" s="187" t="str">
        <f t="shared" si="83"/>
        <v/>
      </c>
      <c r="AO204" s="187" t="str">
        <f t="shared" si="84"/>
        <v/>
      </c>
      <c r="AP204" s="187" t="str">
        <f t="shared" si="85"/>
        <v/>
      </c>
      <c r="AT204" s="187" t="str">
        <f t="shared" si="86"/>
        <v/>
      </c>
      <c r="AU204" s="187" t="str">
        <f t="shared" si="87"/>
        <v/>
      </c>
      <c r="AV204" s="187" t="str">
        <f t="shared" si="88"/>
        <v/>
      </c>
      <c r="AW204" s="187" t="str">
        <f t="shared" si="89"/>
        <v/>
      </c>
      <c r="AX204" s="187" t="str">
        <f t="shared" si="90"/>
        <v/>
      </c>
      <c r="AY204" s="187" t="str">
        <f t="shared" si="92"/>
        <v/>
      </c>
      <c r="AZ204" s="187" t="str">
        <f t="shared" si="91"/>
        <v/>
      </c>
      <c r="BA204" s="187" t="str">
        <f t="shared" si="94"/>
        <v xml:space="preserve"> </v>
      </c>
      <c r="BB204" s="187" t="str">
        <f>IFERROR(IF(AW204="","",VLOOKUP(AW204,SUSS!R:S,2,FALSE)),AY204*SUSS!$M$2)</f>
        <v/>
      </c>
      <c r="BC204" s="187" t="str">
        <f t="shared" si="93"/>
        <v/>
      </c>
    </row>
    <row r="205" spans="1:55" ht="20.100000000000001" customHeight="1" thickBot="1">
      <c r="A205" s="183" t="s">
        <v>101</v>
      </c>
      <c r="B205" s="82">
        <v>2012</v>
      </c>
      <c r="C205" s="82">
        <v>7</v>
      </c>
      <c r="D205" s="82"/>
      <c r="E205" s="83" t="s">
        <v>11</v>
      </c>
      <c r="F205" s="83" t="s">
        <v>10</v>
      </c>
      <c r="G205" s="83" t="s">
        <v>83</v>
      </c>
      <c r="H205" s="84">
        <v>43798</v>
      </c>
      <c r="I205" s="85">
        <v>52583.41</v>
      </c>
      <c r="J205" s="85">
        <v>38346.019999999997</v>
      </c>
      <c r="K205" s="85">
        <v>14237.39</v>
      </c>
      <c r="N205" s="183" t="s">
        <v>101</v>
      </c>
      <c r="O205" s="82">
        <v>14</v>
      </c>
      <c r="P205" s="85">
        <v>1277.93</v>
      </c>
      <c r="Q205" s="83" t="s">
        <v>102</v>
      </c>
      <c r="R205" s="83" t="s">
        <v>10</v>
      </c>
      <c r="S205" s="83" t="s">
        <v>83</v>
      </c>
      <c r="T205" s="82" t="s">
        <v>111</v>
      </c>
      <c r="U205" s="82" t="s">
        <v>124</v>
      </c>
      <c r="AC205" s="187" t="str">
        <f t="shared" si="74"/>
        <v/>
      </c>
      <c r="AD205" s="187" t="str">
        <f t="shared" si="75"/>
        <v/>
      </c>
      <c r="AE205" s="187" t="str">
        <f t="shared" si="76"/>
        <v/>
      </c>
      <c r="AF205" s="187" t="str">
        <f t="shared" si="77"/>
        <v/>
      </c>
      <c r="AG205" s="187" t="str">
        <f t="shared" si="78"/>
        <v/>
      </c>
      <c r="AH205" s="187" t="str">
        <f t="shared" si="79"/>
        <v/>
      </c>
      <c r="AI205" s="187" t="str">
        <f t="shared" si="80"/>
        <v/>
      </c>
      <c r="AJ205" s="187" t="str">
        <f t="shared" si="81"/>
        <v/>
      </c>
      <c r="AK205" s="187" t="str">
        <f t="shared" si="82"/>
        <v/>
      </c>
      <c r="AN205" s="187" t="str">
        <f t="shared" si="83"/>
        <v/>
      </c>
      <c r="AO205" s="187" t="str">
        <f t="shared" si="84"/>
        <v/>
      </c>
      <c r="AP205" s="187" t="str">
        <f t="shared" si="85"/>
        <v/>
      </c>
      <c r="AT205" s="187" t="str">
        <f t="shared" si="86"/>
        <v/>
      </c>
      <c r="AU205" s="187" t="str">
        <f t="shared" si="87"/>
        <v/>
      </c>
      <c r="AV205" s="187" t="str">
        <f t="shared" si="88"/>
        <v/>
      </c>
      <c r="AW205" s="187" t="str">
        <f t="shared" si="89"/>
        <v/>
      </c>
      <c r="AX205" s="187" t="str">
        <f t="shared" si="90"/>
        <v/>
      </c>
      <c r="AY205" s="187" t="str">
        <f t="shared" si="92"/>
        <v/>
      </c>
      <c r="AZ205" s="187" t="str">
        <f t="shared" si="91"/>
        <v/>
      </c>
      <c r="BA205" s="187" t="str">
        <f t="shared" si="94"/>
        <v xml:space="preserve"> </v>
      </c>
      <c r="BB205" s="187" t="str">
        <f>IFERROR(IF(AW205="","",VLOOKUP(AW205,SUSS!R:S,2,FALSE)),AY205*SUSS!$M$2)</f>
        <v/>
      </c>
      <c r="BC205" s="187" t="str">
        <f t="shared" si="93"/>
        <v/>
      </c>
    </row>
    <row r="206" spans="1:55" ht="20.100000000000001" customHeight="1" thickBot="1">
      <c r="A206" s="183" t="s">
        <v>101</v>
      </c>
      <c r="B206" s="82">
        <v>2012</v>
      </c>
      <c r="C206" s="82">
        <v>8</v>
      </c>
      <c r="D206" s="82"/>
      <c r="E206" s="83" t="s">
        <v>86</v>
      </c>
      <c r="F206" s="83" t="s">
        <v>10</v>
      </c>
      <c r="G206" s="83" t="s">
        <v>10</v>
      </c>
      <c r="H206" s="84">
        <v>41163</v>
      </c>
      <c r="I206" s="85">
        <v>16270.85</v>
      </c>
      <c r="J206" s="86">
        <v>0</v>
      </c>
      <c r="K206" s="85">
        <v>16270.85</v>
      </c>
      <c r="N206" s="183" t="s">
        <v>101</v>
      </c>
      <c r="O206" s="82">
        <v>14</v>
      </c>
      <c r="P206" s="85">
        <v>12841.4</v>
      </c>
      <c r="Q206" s="83" t="s">
        <v>102</v>
      </c>
      <c r="R206" s="83" t="s">
        <v>10</v>
      </c>
      <c r="S206" s="83" t="s">
        <v>84</v>
      </c>
      <c r="T206" s="82" t="s">
        <v>111</v>
      </c>
      <c r="U206" s="82" t="s">
        <v>124</v>
      </c>
      <c r="AC206" s="187" t="str">
        <f t="shared" si="74"/>
        <v/>
      </c>
      <c r="AD206" s="187" t="str">
        <f t="shared" si="75"/>
        <v/>
      </c>
      <c r="AE206" s="187" t="str">
        <f t="shared" si="76"/>
        <v/>
      </c>
      <c r="AF206" s="187" t="str">
        <f t="shared" si="77"/>
        <v/>
      </c>
      <c r="AG206" s="187" t="str">
        <f t="shared" si="78"/>
        <v/>
      </c>
      <c r="AH206" s="187" t="str">
        <f t="shared" si="79"/>
        <v/>
      </c>
      <c r="AI206" s="187" t="str">
        <f t="shared" si="80"/>
        <v/>
      </c>
      <c r="AJ206" s="187" t="str">
        <f t="shared" si="81"/>
        <v/>
      </c>
      <c r="AK206" s="187" t="str">
        <f t="shared" si="82"/>
        <v/>
      </c>
      <c r="AN206" s="187" t="str">
        <f t="shared" si="83"/>
        <v/>
      </c>
      <c r="AO206" s="187" t="str">
        <f t="shared" si="84"/>
        <v/>
      </c>
      <c r="AP206" s="187" t="str">
        <f t="shared" si="85"/>
        <v/>
      </c>
      <c r="AT206" s="187" t="str">
        <f t="shared" si="86"/>
        <v/>
      </c>
      <c r="AU206" s="187" t="str">
        <f t="shared" si="87"/>
        <v/>
      </c>
      <c r="AV206" s="187" t="str">
        <f t="shared" si="88"/>
        <v/>
      </c>
      <c r="AW206" s="187" t="str">
        <f t="shared" si="89"/>
        <v/>
      </c>
      <c r="AX206" s="187" t="str">
        <f t="shared" si="90"/>
        <v/>
      </c>
      <c r="AY206" s="187" t="str">
        <f t="shared" si="92"/>
        <v/>
      </c>
      <c r="AZ206" s="187" t="str">
        <f t="shared" si="91"/>
        <v/>
      </c>
      <c r="BA206" s="187" t="str">
        <f t="shared" si="94"/>
        <v xml:space="preserve"> </v>
      </c>
      <c r="BB206" s="187" t="str">
        <f>IFERROR(IF(AW206="","",VLOOKUP(AW206,SUSS!R:S,2,FALSE)),AY206*SUSS!$M$2)</f>
        <v/>
      </c>
      <c r="BC206" s="187" t="str">
        <f t="shared" si="93"/>
        <v/>
      </c>
    </row>
    <row r="207" spans="1:55" ht="20.100000000000001" customHeight="1" thickBot="1">
      <c r="A207" s="183" t="s">
        <v>101</v>
      </c>
      <c r="B207" s="82">
        <v>2012</v>
      </c>
      <c r="C207" s="82">
        <v>8</v>
      </c>
      <c r="D207" s="82"/>
      <c r="E207" s="83" t="s">
        <v>11</v>
      </c>
      <c r="F207" s="83" t="s">
        <v>10</v>
      </c>
      <c r="G207" s="83" t="s">
        <v>10</v>
      </c>
      <c r="H207" s="84">
        <v>41163</v>
      </c>
      <c r="I207" s="85">
        <v>20180.98</v>
      </c>
      <c r="J207" s="86">
        <v>0</v>
      </c>
      <c r="K207" s="85">
        <v>20180.98</v>
      </c>
      <c r="N207" s="183" t="s">
        <v>101</v>
      </c>
      <c r="O207" s="82">
        <v>14</v>
      </c>
      <c r="P207" s="86">
        <v>669.19</v>
      </c>
      <c r="Q207" s="83" t="s">
        <v>103</v>
      </c>
      <c r="R207" s="83" t="s">
        <v>10</v>
      </c>
      <c r="S207" s="83" t="s">
        <v>10</v>
      </c>
      <c r="T207" s="82" t="s">
        <v>114</v>
      </c>
      <c r="U207" s="82" t="s">
        <v>124</v>
      </c>
      <c r="AC207" s="187" t="str">
        <f t="shared" si="74"/>
        <v>M645044</v>
      </c>
      <c r="AD207" s="187" t="str">
        <f t="shared" si="75"/>
        <v>Contribuciones Seg. Social</v>
      </c>
      <c r="AE207" s="187" t="str">
        <f t="shared" si="76"/>
        <v>Declaración Jurada</v>
      </c>
      <c r="AF207" s="187" t="str">
        <f t="shared" si="77"/>
        <v>Declaración Jurada</v>
      </c>
      <c r="AG207" s="187">
        <f t="shared" si="78"/>
        <v>20180.98</v>
      </c>
      <c r="AH207" s="187">
        <f t="shared" si="79"/>
        <v>0</v>
      </c>
      <c r="AI207" s="187">
        <f t="shared" si="80"/>
        <v>20180.98</v>
      </c>
      <c r="AJ207" s="187">
        <f t="shared" si="81"/>
        <v>2012</v>
      </c>
      <c r="AK207" s="187">
        <f t="shared" si="82"/>
        <v>8</v>
      </c>
      <c r="AN207" s="187" t="str">
        <f t="shared" si="83"/>
        <v xml:space="preserve">2012/8 </v>
      </c>
      <c r="AO207" s="187" t="str">
        <f t="shared" si="84"/>
        <v>2012/8 Contribuciones Seg. Social</v>
      </c>
      <c r="AP207" s="187">
        <f t="shared" si="85"/>
        <v>20180.98</v>
      </c>
      <c r="AT207" s="187" t="str">
        <f t="shared" si="86"/>
        <v/>
      </c>
      <c r="AU207" s="187" t="str">
        <f t="shared" si="87"/>
        <v/>
      </c>
      <c r="AV207" s="187" t="str">
        <f t="shared" si="88"/>
        <v/>
      </c>
      <c r="AW207" s="187" t="str">
        <f t="shared" si="89"/>
        <v/>
      </c>
      <c r="AX207" s="187" t="str">
        <f t="shared" si="90"/>
        <v/>
      </c>
      <c r="AY207" s="187" t="str">
        <f t="shared" si="92"/>
        <v/>
      </c>
      <c r="AZ207" s="187" t="str">
        <f t="shared" si="91"/>
        <v/>
      </c>
      <c r="BA207" s="187" t="str">
        <f t="shared" si="94"/>
        <v xml:space="preserve"> </v>
      </c>
      <c r="BB207" s="187" t="str">
        <f>IFERROR(IF(AW207="","",VLOOKUP(AW207,SUSS!R:S,2,FALSE)),AY207*SUSS!$M$2)</f>
        <v/>
      </c>
      <c r="BC207" s="187" t="str">
        <f t="shared" si="93"/>
        <v/>
      </c>
    </row>
    <row r="208" spans="1:55" ht="20.100000000000001" customHeight="1" thickBot="1">
      <c r="A208" s="183" t="s">
        <v>101</v>
      </c>
      <c r="B208" s="82">
        <v>2012</v>
      </c>
      <c r="C208" s="82">
        <v>8</v>
      </c>
      <c r="D208" s="82"/>
      <c r="E208" s="83" t="s">
        <v>86</v>
      </c>
      <c r="F208" s="83" t="s">
        <v>10</v>
      </c>
      <c r="G208" s="83" t="s">
        <v>83</v>
      </c>
      <c r="H208" s="84">
        <v>43798</v>
      </c>
      <c r="I208" s="85">
        <v>44549.59</v>
      </c>
      <c r="J208" s="85">
        <v>32346.45</v>
      </c>
      <c r="K208" s="85">
        <v>12203.14</v>
      </c>
      <c r="N208" s="183" t="s">
        <v>101</v>
      </c>
      <c r="O208" s="82">
        <v>14</v>
      </c>
      <c r="P208" s="85">
        <v>5342.66</v>
      </c>
      <c r="Q208" s="83" t="s">
        <v>86</v>
      </c>
      <c r="R208" s="83" t="s">
        <v>10</v>
      </c>
      <c r="S208" s="83" t="s">
        <v>10</v>
      </c>
      <c r="T208" s="82" t="s">
        <v>126</v>
      </c>
      <c r="U208" s="82" t="s">
        <v>124</v>
      </c>
      <c r="AC208" s="187" t="str">
        <f t="shared" si="74"/>
        <v/>
      </c>
      <c r="AD208" s="187" t="str">
        <f t="shared" si="75"/>
        <v/>
      </c>
      <c r="AE208" s="187" t="str">
        <f t="shared" si="76"/>
        <v/>
      </c>
      <c r="AF208" s="187" t="str">
        <f t="shared" si="77"/>
        <v/>
      </c>
      <c r="AG208" s="187" t="str">
        <f t="shared" si="78"/>
        <v/>
      </c>
      <c r="AH208" s="187" t="str">
        <f t="shared" si="79"/>
        <v/>
      </c>
      <c r="AI208" s="187" t="str">
        <f t="shared" si="80"/>
        <v/>
      </c>
      <c r="AJ208" s="187" t="str">
        <f t="shared" si="81"/>
        <v/>
      </c>
      <c r="AK208" s="187" t="str">
        <f t="shared" si="82"/>
        <v/>
      </c>
      <c r="AN208" s="187" t="str">
        <f t="shared" si="83"/>
        <v/>
      </c>
      <c r="AO208" s="187" t="str">
        <f t="shared" si="84"/>
        <v/>
      </c>
      <c r="AP208" s="187" t="str">
        <f t="shared" si="85"/>
        <v/>
      </c>
      <c r="AT208" s="187" t="str">
        <f t="shared" si="86"/>
        <v/>
      </c>
      <c r="AU208" s="187" t="str">
        <f t="shared" si="87"/>
        <v/>
      </c>
      <c r="AV208" s="187" t="str">
        <f t="shared" si="88"/>
        <v/>
      </c>
      <c r="AW208" s="187" t="str">
        <f t="shared" si="89"/>
        <v/>
      </c>
      <c r="AX208" s="187" t="str">
        <f t="shared" si="90"/>
        <v/>
      </c>
      <c r="AY208" s="187" t="str">
        <f t="shared" si="92"/>
        <v/>
      </c>
      <c r="AZ208" s="187" t="str">
        <f t="shared" si="91"/>
        <v/>
      </c>
      <c r="BA208" s="187" t="str">
        <f t="shared" si="94"/>
        <v xml:space="preserve"> </v>
      </c>
      <c r="BB208" s="187" t="str">
        <f>IFERROR(IF(AW208="","",VLOOKUP(AW208,SUSS!R:S,2,FALSE)),AY208*SUSS!$M$2)</f>
        <v/>
      </c>
      <c r="BC208" s="187" t="str">
        <f t="shared" si="93"/>
        <v/>
      </c>
    </row>
    <row r="209" spans="1:55" ht="20.100000000000001" customHeight="1" thickBot="1">
      <c r="A209" s="183" t="s">
        <v>101</v>
      </c>
      <c r="B209" s="82">
        <v>2012</v>
      </c>
      <c r="C209" s="82">
        <v>8</v>
      </c>
      <c r="D209" s="82"/>
      <c r="E209" s="83" t="s">
        <v>11</v>
      </c>
      <c r="F209" s="83" t="s">
        <v>10</v>
      </c>
      <c r="G209" s="83" t="s">
        <v>83</v>
      </c>
      <c r="H209" s="84">
        <v>43798</v>
      </c>
      <c r="I209" s="85">
        <v>55255.519999999997</v>
      </c>
      <c r="J209" s="85">
        <v>40119.78</v>
      </c>
      <c r="K209" s="85">
        <v>15135.74</v>
      </c>
      <c r="N209" s="183" t="s">
        <v>101</v>
      </c>
      <c r="O209" s="82">
        <v>14</v>
      </c>
      <c r="P209" s="85">
        <v>10913.52</v>
      </c>
      <c r="Q209" s="83" t="s">
        <v>86</v>
      </c>
      <c r="R209" s="83" t="s">
        <v>10</v>
      </c>
      <c r="S209" s="83" t="s">
        <v>83</v>
      </c>
      <c r="T209" s="82" t="s">
        <v>126</v>
      </c>
      <c r="U209" s="82" t="s">
        <v>124</v>
      </c>
      <c r="AC209" s="187" t="str">
        <f t="shared" si="74"/>
        <v/>
      </c>
      <c r="AD209" s="187" t="str">
        <f t="shared" si="75"/>
        <v/>
      </c>
      <c r="AE209" s="187" t="str">
        <f t="shared" si="76"/>
        <v/>
      </c>
      <c r="AF209" s="187" t="str">
        <f t="shared" si="77"/>
        <v/>
      </c>
      <c r="AG209" s="187" t="str">
        <f t="shared" si="78"/>
        <v/>
      </c>
      <c r="AH209" s="187" t="str">
        <f t="shared" si="79"/>
        <v/>
      </c>
      <c r="AI209" s="187" t="str">
        <f t="shared" si="80"/>
        <v/>
      </c>
      <c r="AJ209" s="187" t="str">
        <f t="shared" si="81"/>
        <v/>
      </c>
      <c r="AK209" s="187" t="str">
        <f t="shared" si="82"/>
        <v/>
      </c>
      <c r="AN209" s="187" t="str">
        <f t="shared" si="83"/>
        <v/>
      </c>
      <c r="AO209" s="187" t="str">
        <f t="shared" si="84"/>
        <v/>
      </c>
      <c r="AP209" s="187" t="str">
        <f t="shared" si="85"/>
        <v/>
      </c>
      <c r="AT209" s="187" t="str">
        <f t="shared" si="86"/>
        <v/>
      </c>
      <c r="AU209" s="187" t="str">
        <f t="shared" si="87"/>
        <v/>
      </c>
      <c r="AV209" s="187" t="str">
        <f t="shared" si="88"/>
        <v/>
      </c>
      <c r="AW209" s="187" t="str">
        <f t="shared" si="89"/>
        <v/>
      </c>
      <c r="AX209" s="187" t="str">
        <f t="shared" si="90"/>
        <v/>
      </c>
      <c r="AY209" s="187" t="str">
        <f t="shared" si="92"/>
        <v/>
      </c>
      <c r="AZ209" s="187" t="str">
        <f t="shared" si="91"/>
        <v/>
      </c>
      <c r="BA209" s="187" t="str">
        <f t="shared" si="94"/>
        <v xml:space="preserve"> </v>
      </c>
      <c r="BB209" s="187" t="str">
        <f>IFERROR(IF(AW209="","",VLOOKUP(AW209,SUSS!R:S,2,FALSE)),AY209*SUSS!$M$2)</f>
        <v/>
      </c>
      <c r="BC209" s="187" t="str">
        <f t="shared" si="93"/>
        <v/>
      </c>
    </row>
    <row r="210" spans="1:55" ht="20.100000000000001" customHeight="1" thickBot="1">
      <c r="A210" s="183" t="s">
        <v>101</v>
      </c>
      <c r="B210" s="82">
        <v>2012</v>
      </c>
      <c r="C210" s="82">
        <v>9</v>
      </c>
      <c r="D210" s="82"/>
      <c r="E210" s="83" t="s">
        <v>86</v>
      </c>
      <c r="F210" s="83" t="s">
        <v>10</v>
      </c>
      <c r="G210" s="83" t="s">
        <v>10</v>
      </c>
      <c r="H210" s="84">
        <v>41193</v>
      </c>
      <c r="I210" s="85">
        <v>11506.82</v>
      </c>
      <c r="J210" s="86">
        <v>0</v>
      </c>
      <c r="K210" s="85">
        <v>11506.82</v>
      </c>
      <c r="N210" s="183" t="s">
        <v>101</v>
      </c>
      <c r="O210" s="82">
        <v>14</v>
      </c>
      <c r="P210" s="85">
        <v>8532.34</v>
      </c>
      <c r="Q210" s="83" t="s">
        <v>11</v>
      </c>
      <c r="R210" s="83" t="s">
        <v>10</v>
      </c>
      <c r="S210" s="83" t="s">
        <v>83</v>
      </c>
      <c r="T210" s="82" t="s">
        <v>127</v>
      </c>
      <c r="U210" s="82" t="s">
        <v>124</v>
      </c>
      <c r="AC210" s="187" t="str">
        <f t="shared" si="74"/>
        <v/>
      </c>
      <c r="AD210" s="187" t="str">
        <f t="shared" si="75"/>
        <v/>
      </c>
      <c r="AE210" s="187" t="str">
        <f t="shared" si="76"/>
        <v/>
      </c>
      <c r="AF210" s="187" t="str">
        <f t="shared" si="77"/>
        <v/>
      </c>
      <c r="AG210" s="187" t="str">
        <f t="shared" si="78"/>
        <v/>
      </c>
      <c r="AH210" s="187" t="str">
        <f t="shared" si="79"/>
        <v/>
      </c>
      <c r="AI210" s="187" t="str">
        <f t="shared" si="80"/>
        <v/>
      </c>
      <c r="AJ210" s="187" t="str">
        <f t="shared" si="81"/>
        <v/>
      </c>
      <c r="AK210" s="187" t="str">
        <f t="shared" si="82"/>
        <v/>
      </c>
      <c r="AN210" s="187" t="str">
        <f t="shared" si="83"/>
        <v/>
      </c>
      <c r="AO210" s="187" t="str">
        <f t="shared" si="84"/>
        <v/>
      </c>
      <c r="AP210" s="187" t="str">
        <f t="shared" si="85"/>
        <v/>
      </c>
      <c r="AT210" s="187" t="str">
        <f t="shared" si="86"/>
        <v>M645044</v>
      </c>
      <c r="AU210" s="187">
        <f t="shared" si="87"/>
        <v>14</v>
      </c>
      <c r="AV210" s="187">
        <f t="shared" si="88"/>
        <v>8532.34</v>
      </c>
      <c r="AW210" s="187" t="str">
        <f t="shared" si="89"/>
        <v>2013/1</v>
      </c>
      <c r="AX210" s="187" t="str">
        <f t="shared" si="90"/>
        <v>2013/1 Contribuciones Seg. Social</v>
      </c>
      <c r="AY210" s="187">
        <f t="shared" si="92"/>
        <v>14136.59</v>
      </c>
      <c r="AZ210" s="187">
        <f t="shared" si="91"/>
        <v>0.60356422588474312</v>
      </c>
      <c r="BA210" s="187" t="str">
        <f t="shared" si="94"/>
        <v>M645044 14</v>
      </c>
      <c r="BB210" s="187">
        <f>IFERROR(IF(AW210="","",VLOOKUP(AW210,SUSS!R:S,2,FALSE)),AY210*SUSS!$M$2)</f>
        <v>1696.3907999999999</v>
      </c>
      <c r="BC210" s="187">
        <f t="shared" si="93"/>
        <v>1023.8808</v>
      </c>
    </row>
    <row r="211" spans="1:55" ht="20.100000000000001" customHeight="1" thickBot="1">
      <c r="A211" s="183" t="s">
        <v>101</v>
      </c>
      <c r="B211" s="82">
        <v>2012</v>
      </c>
      <c r="C211" s="82">
        <v>9</v>
      </c>
      <c r="D211" s="82"/>
      <c r="E211" s="83" t="s">
        <v>11</v>
      </c>
      <c r="F211" s="83" t="s">
        <v>10</v>
      </c>
      <c r="G211" s="83" t="s">
        <v>10</v>
      </c>
      <c r="H211" s="84">
        <v>41193</v>
      </c>
      <c r="I211" s="85">
        <v>14278.36</v>
      </c>
      <c r="J211" s="86">
        <v>0</v>
      </c>
      <c r="K211" s="85">
        <v>14278.36</v>
      </c>
      <c r="N211" s="183" t="s">
        <v>101</v>
      </c>
      <c r="O211" s="82">
        <v>14</v>
      </c>
      <c r="P211" s="85">
        <v>4912.9399999999996</v>
      </c>
      <c r="Q211" s="83" t="s">
        <v>11</v>
      </c>
      <c r="R211" s="83" t="s">
        <v>108</v>
      </c>
      <c r="S211" s="83" t="s">
        <v>84</v>
      </c>
      <c r="T211" s="82" t="s">
        <v>127</v>
      </c>
      <c r="U211" s="82" t="s">
        <v>124</v>
      </c>
      <c r="AC211" s="187" t="str">
        <f t="shared" si="74"/>
        <v>M645044</v>
      </c>
      <c r="AD211" s="187" t="str">
        <f t="shared" si="75"/>
        <v>Contribuciones Seg. Social</v>
      </c>
      <c r="AE211" s="187" t="str">
        <f t="shared" si="76"/>
        <v>Declaración Jurada</v>
      </c>
      <c r="AF211" s="187" t="str">
        <f t="shared" si="77"/>
        <v>Declaración Jurada</v>
      </c>
      <c r="AG211" s="187">
        <f t="shared" si="78"/>
        <v>14278.36</v>
      </c>
      <c r="AH211" s="187">
        <f t="shared" si="79"/>
        <v>0</v>
      </c>
      <c r="AI211" s="187">
        <f t="shared" si="80"/>
        <v>14278.36</v>
      </c>
      <c r="AJ211" s="187">
        <f t="shared" si="81"/>
        <v>2012</v>
      </c>
      <c r="AK211" s="187">
        <f t="shared" si="82"/>
        <v>9</v>
      </c>
      <c r="AN211" s="187" t="str">
        <f t="shared" si="83"/>
        <v xml:space="preserve">2012/9 </v>
      </c>
      <c r="AO211" s="187" t="str">
        <f t="shared" si="84"/>
        <v>2012/9 Contribuciones Seg. Social</v>
      </c>
      <c r="AP211" s="187">
        <f t="shared" si="85"/>
        <v>14278.36</v>
      </c>
      <c r="AT211" s="187" t="str">
        <f t="shared" si="86"/>
        <v>M645044</v>
      </c>
      <c r="AU211" s="187">
        <f t="shared" si="87"/>
        <v>14</v>
      </c>
      <c r="AV211" s="187">
        <f t="shared" si="88"/>
        <v>4912.9399999999996</v>
      </c>
      <c r="AW211" s="187" t="str">
        <f t="shared" si="89"/>
        <v>2013/1</v>
      </c>
      <c r="AX211" s="187" t="str">
        <f t="shared" si="90"/>
        <v>2013/1 Contribuciones Seg. Social</v>
      </c>
      <c r="AY211" s="187">
        <f t="shared" si="92"/>
        <v>14136.59</v>
      </c>
      <c r="AZ211" s="187">
        <f t="shared" si="91"/>
        <v>0.34753359897966907</v>
      </c>
      <c r="BA211" s="187" t="str">
        <f t="shared" si="94"/>
        <v>M645044 14</v>
      </c>
      <c r="BB211" s="187">
        <f>IFERROR(IF(AW211="","",VLOOKUP(AW211,SUSS!R:S,2,FALSE)),AY211*SUSS!$M$2)</f>
        <v>1696.3907999999999</v>
      </c>
      <c r="BC211" s="187">
        <f t="shared" si="93"/>
        <v>589.55279999999993</v>
      </c>
    </row>
    <row r="212" spans="1:55" ht="20.100000000000001" customHeight="1" thickBot="1">
      <c r="A212" s="183" t="s">
        <v>101</v>
      </c>
      <c r="B212" s="82">
        <v>2012</v>
      </c>
      <c r="C212" s="82">
        <v>9</v>
      </c>
      <c r="D212" s="82"/>
      <c r="E212" s="83" t="s">
        <v>86</v>
      </c>
      <c r="F212" s="83" t="s">
        <v>10</v>
      </c>
      <c r="G212" s="83" t="s">
        <v>83</v>
      </c>
      <c r="H212" s="84">
        <v>43798</v>
      </c>
      <c r="I212" s="85">
        <v>31160.47</v>
      </c>
      <c r="J212" s="85">
        <v>22530.35</v>
      </c>
      <c r="K212" s="85">
        <v>8630.1200000000008</v>
      </c>
      <c r="N212" s="183" t="s">
        <v>101</v>
      </c>
      <c r="O212" s="82">
        <v>14</v>
      </c>
      <c r="P212" s="85">
        <v>8952.07</v>
      </c>
      <c r="Q212" s="83" t="s">
        <v>11</v>
      </c>
      <c r="R212" s="83" t="s">
        <v>10</v>
      </c>
      <c r="S212" s="83" t="s">
        <v>10</v>
      </c>
      <c r="T212" s="82" t="s">
        <v>128</v>
      </c>
      <c r="U212" s="82" t="s">
        <v>124</v>
      </c>
      <c r="AC212" s="187" t="str">
        <f t="shared" si="74"/>
        <v/>
      </c>
      <c r="AD212" s="187" t="str">
        <f t="shared" si="75"/>
        <v/>
      </c>
      <c r="AE212" s="187" t="str">
        <f t="shared" si="76"/>
        <v/>
      </c>
      <c r="AF212" s="187" t="str">
        <f t="shared" si="77"/>
        <v/>
      </c>
      <c r="AG212" s="187" t="str">
        <f t="shared" si="78"/>
        <v/>
      </c>
      <c r="AH212" s="187" t="str">
        <f t="shared" si="79"/>
        <v/>
      </c>
      <c r="AI212" s="187" t="str">
        <f t="shared" si="80"/>
        <v/>
      </c>
      <c r="AJ212" s="187" t="str">
        <f t="shared" si="81"/>
        <v/>
      </c>
      <c r="AK212" s="187" t="str">
        <f t="shared" si="82"/>
        <v/>
      </c>
      <c r="AN212" s="187" t="str">
        <f t="shared" si="83"/>
        <v/>
      </c>
      <c r="AO212" s="187" t="str">
        <f t="shared" si="84"/>
        <v/>
      </c>
      <c r="AP212" s="187" t="str">
        <f t="shared" si="85"/>
        <v/>
      </c>
      <c r="AT212" s="187" t="str">
        <f t="shared" si="86"/>
        <v>M645044</v>
      </c>
      <c r="AU212" s="187">
        <f t="shared" si="87"/>
        <v>14</v>
      </c>
      <c r="AV212" s="187">
        <f t="shared" si="88"/>
        <v>8952.07</v>
      </c>
      <c r="AW212" s="187" t="str">
        <f t="shared" si="89"/>
        <v>2013/2</v>
      </c>
      <c r="AX212" s="187" t="str">
        <f t="shared" si="90"/>
        <v>2013/2 Contribuciones Seg. Social</v>
      </c>
      <c r="AY212" s="187">
        <f t="shared" si="92"/>
        <v>13159.94</v>
      </c>
      <c r="AZ212" s="187">
        <f t="shared" si="91"/>
        <v>0.68025158169414146</v>
      </c>
      <c r="BA212" s="187" t="str">
        <f t="shared" si="94"/>
        <v>M645044 14</v>
      </c>
      <c r="BB212" s="187">
        <f>IFERROR(IF(AW212="","",VLOOKUP(AW212,SUSS!R:S,2,FALSE)),AY212*SUSS!$M$2)</f>
        <v>1579.1928</v>
      </c>
      <c r="BC212" s="187">
        <f t="shared" si="93"/>
        <v>1074.2483999999999</v>
      </c>
    </row>
    <row r="213" spans="1:55" ht="20.100000000000001" customHeight="1" thickBot="1">
      <c r="A213" s="183" t="s">
        <v>101</v>
      </c>
      <c r="B213" s="82">
        <v>2012</v>
      </c>
      <c r="C213" s="82">
        <v>9</v>
      </c>
      <c r="D213" s="82"/>
      <c r="E213" s="83" t="s">
        <v>11</v>
      </c>
      <c r="F213" s="83" t="s">
        <v>10</v>
      </c>
      <c r="G213" s="83" t="s">
        <v>83</v>
      </c>
      <c r="H213" s="84">
        <v>43798</v>
      </c>
      <c r="I213" s="85">
        <v>38665.800000000003</v>
      </c>
      <c r="J213" s="85">
        <v>27957.03</v>
      </c>
      <c r="K213" s="85">
        <v>10708.77</v>
      </c>
      <c r="N213" s="183" t="s">
        <v>101</v>
      </c>
      <c r="O213" s="82">
        <v>14</v>
      </c>
      <c r="P213" s="85">
        <v>44282.22</v>
      </c>
      <c r="Q213" s="83" t="s">
        <v>82</v>
      </c>
      <c r="R213" s="83" t="s">
        <v>10</v>
      </c>
      <c r="S213" s="83" t="s">
        <v>84</v>
      </c>
      <c r="T213" s="82" t="s">
        <v>120</v>
      </c>
      <c r="U213" s="82" t="s">
        <v>124</v>
      </c>
      <c r="AC213" s="187" t="str">
        <f t="shared" si="74"/>
        <v/>
      </c>
      <c r="AD213" s="187" t="str">
        <f t="shared" si="75"/>
        <v/>
      </c>
      <c r="AE213" s="187" t="str">
        <f t="shared" si="76"/>
        <v/>
      </c>
      <c r="AF213" s="187" t="str">
        <f t="shared" si="77"/>
        <v/>
      </c>
      <c r="AG213" s="187" t="str">
        <f t="shared" si="78"/>
        <v/>
      </c>
      <c r="AH213" s="187" t="str">
        <f t="shared" si="79"/>
        <v/>
      </c>
      <c r="AI213" s="187" t="str">
        <f t="shared" si="80"/>
        <v/>
      </c>
      <c r="AJ213" s="187" t="str">
        <f t="shared" si="81"/>
        <v/>
      </c>
      <c r="AK213" s="187" t="str">
        <f t="shared" si="82"/>
        <v/>
      </c>
      <c r="AN213" s="187" t="str">
        <f t="shared" si="83"/>
        <v/>
      </c>
      <c r="AO213" s="187" t="str">
        <f t="shared" si="84"/>
        <v/>
      </c>
      <c r="AP213" s="187" t="str">
        <f t="shared" si="85"/>
        <v/>
      </c>
      <c r="AT213" s="187" t="str">
        <f t="shared" si="86"/>
        <v/>
      </c>
      <c r="AU213" s="187" t="str">
        <f t="shared" si="87"/>
        <v/>
      </c>
      <c r="AV213" s="187" t="str">
        <f t="shared" si="88"/>
        <v/>
      </c>
      <c r="AW213" s="187" t="str">
        <f t="shared" si="89"/>
        <v/>
      </c>
      <c r="AX213" s="187" t="str">
        <f t="shared" si="90"/>
        <v/>
      </c>
      <c r="AY213" s="187" t="str">
        <f t="shared" si="92"/>
        <v/>
      </c>
      <c r="AZ213" s="187" t="str">
        <f t="shared" si="91"/>
        <v/>
      </c>
      <c r="BA213" s="187" t="str">
        <f t="shared" si="94"/>
        <v xml:space="preserve"> </v>
      </c>
      <c r="BB213" s="187" t="str">
        <f>IFERROR(IF(AW213="","",VLOOKUP(AW213,SUSS!R:S,2,FALSE)),AY213*SUSS!$M$2)</f>
        <v/>
      </c>
      <c r="BC213" s="187" t="str">
        <f t="shared" si="93"/>
        <v/>
      </c>
    </row>
    <row r="214" spans="1:55" ht="20.100000000000001" customHeight="1" thickBot="1">
      <c r="A214" s="183" t="s">
        <v>101</v>
      </c>
      <c r="B214" s="82">
        <v>2012</v>
      </c>
      <c r="C214" s="82">
        <v>10</v>
      </c>
      <c r="D214" s="82"/>
      <c r="E214" s="83" t="s">
        <v>86</v>
      </c>
      <c r="F214" s="83" t="s">
        <v>10</v>
      </c>
      <c r="G214" s="83" t="s">
        <v>10</v>
      </c>
      <c r="H214" s="84">
        <v>41222</v>
      </c>
      <c r="I214" s="85">
        <v>11096.27</v>
      </c>
      <c r="J214" s="86">
        <v>0</v>
      </c>
      <c r="K214" s="85">
        <v>11096.27</v>
      </c>
      <c r="N214" s="183" t="s">
        <v>101</v>
      </c>
      <c r="O214" s="82">
        <v>14</v>
      </c>
      <c r="P214" s="86">
        <v>12.54</v>
      </c>
      <c r="Q214" s="83" t="s">
        <v>107</v>
      </c>
      <c r="R214" s="83" t="s">
        <v>10</v>
      </c>
      <c r="S214" s="83" t="s">
        <v>105</v>
      </c>
      <c r="T214" s="82" t="s">
        <v>115</v>
      </c>
      <c r="U214" s="82" t="s">
        <v>124</v>
      </c>
      <c r="AC214" s="187" t="str">
        <f t="shared" si="74"/>
        <v/>
      </c>
      <c r="AD214" s="187" t="str">
        <f t="shared" si="75"/>
        <v/>
      </c>
      <c r="AE214" s="187" t="str">
        <f t="shared" si="76"/>
        <v/>
      </c>
      <c r="AF214" s="187" t="str">
        <f t="shared" si="77"/>
        <v/>
      </c>
      <c r="AG214" s="187" t="str">
        <f t="shared" si="78"/>
        <v/>
      </c>
      <c r="AH214" s="187" t="str">
        <f t="shared" si="79"/>
        <v/>
      </c>
      <c r="AI214" s="187" t="str">
        <f t="shared" si="80"/>
        <v/>
      </c>
      <c r="AJ214" s="187" t="str">
        <f t="shared" si="81"/>
        <v/>
      </c>
      <c r="AK214" s="187" t="str">
        <f t="shared" si="82"/>
        <v/>
      </c>
      <c r="AN214" s="187" t="str">
        <f t="shared" si="83"/>
        <v/>
      </c>
      <c r="AO214" s="187" t="str">
        <f t="shared" si="84"/>
        <v/>
      </c>
      <c r="AP214" s="187" t="str">
        <f t="shared" si="85"/>
        <v/>
      </c>
      <c r="AT214" s="187" t="str">
        <f t="shared" si="86"/>
        <v/>
      </c>
      <c r="AU214" s="187" t="str">
        <f t="shared" si="87"/>
        <v/>
      </c>
      <c r="AV214" s="187" t="str">
        <f t="shared" si="88"/>
        <v/>
      </c>
      <c r="AW214" s="187" t="str">
        <f t="shared" si="89"/>
        <v/>
      </c>
      <c r="AX214" s="187" t="str">
        <f t="shared" si="90"/>
        <v/>
      </c>
      <c r="AY214" s="187" t="str">
        <f t="shared" si="92"/>
        <v/>
      </c>
      <c r="AZ214" s="187" t="str">
        <f t="shared" si="91"/>
        <v/>
      </c>
      <c r="BA214" s="187" t="str">
        <f t="shared" si="94"/>
        <v xml:space="preserve"> </v>
      </c>
      <c r="BB214" s="187" t="str">
        <f>IFERROR(IF(AW214="","",VLOOKUP(AW214,SUSS!R:S,2,FALSE)),AY214*SUSS!$M$2)</f>
        <v/>
      </c>
      <c r="BC214" s="187" t="str">
        <f t="shared" si="93"/>
        <v/>
      </c>
    </row>
    <row r="215" spans="1:55" ht="20.100000000000001" customHeight="1" thickBot="1">
      <c r="A215" s="183" t="s">
        <v>101</v>
      </c>
      <c r="B215" s="82">
        <v>2012</v>
      </c>
      <c r="C215" s="82">
        <v>10</v>
      </c>
      <c r="D215" s="82"/>
      <c r="E215" s="83" t="s">
        <v>11</v>
      </c>
      <c r="F215" s="83" t="s">
        <v>10</v>
      </c>
      <c r="G215" s="83" t="s">
        <v>10</v>
      </c>
      <c r="H215" s="84">
        <v>41222</v>
      </c>
      <c r="I215" s="85">
        <v>13769.89</v>
      </c>
      <c r="J215" s="86">
        <v>0</v>
      </c>
      <c r="K215" s="85">
        <v>13769.89</v>
      </c>
      <c r="N215" s="183" t="s">
        <v>101</v>
      </c>
      <c r="O215" s="82">
        <v>14</v>
      </c>
      <c r="P215" s="86">
        <v>18.809999999999999</v>
      </c>
      <c r="Q215" s="83" t="s">
        <v>106</v>
      </c>
      <c r="R215" s="83" t="s">
        <v>10</v>
      </c>
      <c r="S215" s="83" t="s">
        <v>105</v>
      </c>
      <c r="T215" s="82" t="s">
        <v>115</v>
      </c>
      <c r="U215" s="82" t="s">
        <v>124</v>
      </c>
      <c r="AC215" s="187" t="str">
        <f t="shared" si="74"/>
        <v>M645044</v>
      </c>
      <c r="AD215" s="187" t="str">
        <f t="shared" si="75"/>
        <v>Contribuciones Seg. Social</v>
      </c>
      <c r="AE215" s="187" t="str">
        <f t="shared" si="76"/>
        <v>Declaración Jurada</v>
      </c>
      <c r="AF215" s="187" t="str">
        <f t="shared" si="77"/>
        <v>Declaración Jurada</v>
      </c>
      <c r="AG215" s="187">
        <f t="shared" si="78"/>
        <v>13769.89</v>
      </c>
      <c r="AH215" s="187">
        <f t="shared" si="79"/>
        <v>0</v>
      </c>
      <c r="AI215" s="187">
        <f t="shared" si="80"/>
        <v>13769.89</v>
      </c>
      <c r="AJ215" s="187">
        <f t="shared" si="81"/>
        <v>2012</v>
      </c>
      <c r="AK215" s="187">
        <f t="shared" si="82"/>
        <v>10</v>
      </c>
      <c r="AN215" s="187" t="str">
        <f t="shared" si="83"/>
        <v>2012/10</v>
      </c>
      <c r="AO215" s="187" t="str">
        <f t="shared" si="84"/>
        <v>2012/10 Contribuciones Seg. Social</v>
      </c>
      <c r="AP215" s="187">
        <f t="shared" si="85"/>
        <v>13769.89</v>
      </c>
      <c r="AT215" s="187" t="str">
        <f t="shared" si="86"/>
        <v/>
      </c>
      <c r="AU215" s="187" t="str">
        <f t="shared" si="87"/>
        <v/>
      </c>
      <c r="AV215" s="187" t="str">
        <f t="shared" si="88"/>
        <v/>
      </c>
      <c r="AW215" s="187" t="str">
        <f t="shared" si="89"/>
        <v/>
      </c>
      <c r="AX215" s="187" t="str">
        <f t="shared" si="90"/>
        <v/>
      </c>
      <c r="AY215" s="187" t="str">
        <f t="shared" si="92"/>
        <v/>
      </c>
      <c r="AZ215" s="187" t="str">
        <f t="shared" si="91"/>
        <v/>
      </c>
      <c r="BA215" s="187" t="str">
        <f t="shared" si="94"/>
        <v xml:space="preserve"> </v>
      </c>
      <c r="BB215" s="187" t="str">
        <f>IFERROR(IF(AW215="","",VLOOKUP(AW215,SUSS!R:S,2,FALSE)),AY215*SUSS!$M$2)</f>
        <v/>
      </c>
      <c r="BC215" s="187" t="str">
        <f t="shared" si="93"/>
        <v/>
      </c>
    </row>
    <row r="216" spans="1:55" ht="20.100000000000001" customHeight="1" thickBot="1">
      <c r="A216" s="183" t="s">
        <v>101</v>
      </c>
      <c r="B216" s="82">
        <v>2012</v>
      </c>
      <c r="C216" s="82">
        <v>10</v>
      </c>
      <c r="D216" s="82"/>
      <c r="E216" s="83" t="s">
        <v>86</v>
      </c>
      <c r="F216" s="83" t="s">
        <v>10</v>
      </c>
      <c r="G216" s="83" t="s">
        <v>83</v>
      </c>
      <c r="H216" s="84">
        <v>43798</v>
      </c>
      <c r="I216" s="85">
        <v>29738</v>
      </c>
      <c r="J216" s="85">
        <v>21415.8</v>
      </c>
      <c r="K216" s="85">
        <v>8322.2000000000007</v>
      </c>
      <c r="N216" s="183" t="s">
        <v>101</v>
      </c>
      <c r="O216" s="82">
        <v>14</v>
      </c>
      <c r="P216" s="86">
        <v>6.27</v>
      </c>
      <c r="Q216" s="83" t="s">
        <v>104</v>
      </c>
      <c r="R216" s="83" t="s">
        <v>10</v>
      </c>
      <c r="S216" s="83" t="s">
        <v>105</v>
      </c>
      <c r="T216" s="82" t="s">
        <v>116</v>
      </c>
      <c r="U216" s="82" t="s">
        <v>124</v>
      </c>
      <c r="AC216" s="187" t="str">
        <f t="shared" si="74"/>
        <v/>
      </c>
      <c r="AD216" s="187" t="str">
        <f t="shared" si="75"/>
        <v/>
      </c>
      <c r="AE216" s="187" t="str">
        <f t="shared" si="76"/>
        <v/>
      </c>
      <c r="AF216" s="187" t="str">
        <f t="shared" si="77"/>
        <v/>
      </c>
      <c r="AG216" s="187" t="str">
        <f t="shared" si="78"/>
        <v/>
      </c>
      <c r="AH216" s="187" t="str">
        <f t="shared" si="79"/>
        <v/>
      </c>
      <c r="AI216" s="187" t="str">
        <f t="shared" si="80"/>
        <v/>
      </c>
      <c r="AJ216" s="187" t="str">
        <f t="shared" si="81"/>
        <v/>
      </c>
      <c r="AK216" s="187" t="str">
        <f t="shared" si="82"/>
        <v/>
      </c>
      <c r="AN216" s="187" t="str">
        <f t="shared" si="83"/>
        <v/>
      </c>
      <c r="AO216" s="187" t="str">
        <f t="shared" si="84"/>
        <v/>
      </c>
      <c r="AP216" s="187" t="str">
        <f t="shared" si="85"/>
        <v/>
      </c>
      <c r="AT216" s="187" t="str">
        <f t="shared" si="86"/>
        <v/>
      </c>
      <c r="AU216" s="187" t="str">
        <f t="shared" si="87"/>
        <v/>
      </c>
      <c r="AV216" s="187" t="str">
        <f t="shared" si="88"/>
        <v/>
      </c>
      <c r="AW216" s="187" t="str">
        <f t="shared" si="89"/>
        <v/>
      </c>
      <c r="AX216" s="187" t="str">
        <f t="shared" si="90"/>
        <v/>
      </c>
      <c r="AY216" s="187" t="str">
        <f t="shared" si="92"/>
        <v/>
      </c>
      <c r="AZ216" s="187" t="str">
        <f t="shared" si="91"/>
        <v/>
      </c>
      <c r="BA216" s="187" t="str">
        <f t="shared" si="94"/>
        <v xml:space="preserve"> </v>
      </c>
      <c r="BB216" s="187" t="str">
        <f>IFERROR(IF(AW216="","",VLOOKUP(AW216,SUSS!R:S,2,FALSE)),AY216*SUSS!$M$2)</f>
        <v/>
      </c>
      <c r="BC216" s="187" t="str">
        <f t="shared" si="93"/>
        <v/>
      </c>
    </row>
    <row r="217" spans="1:55" ht="20.100000000000001" customHeight="1" thickBot="1">
      <c r="A217" s="183" t="s">
        <v>101</v>
      </c>
      <c r="B217" s="82">
        <v>2012</v>
      </c>
      <c r="C217" s="82">
        <v>10</v>
      </c>
      <c r="D217" s="82"/>
      <c r="E217" s="83" t="s">
        <v>11</v>
      </c>
      <c r="F217" s="83" t="s">
        <v>10</v>
      </c>
      <c r="G217" s="83" t="s">
        <v>83</v>
      </c>
      <c r="H217" s="84">
        <v>43798</v>
      </c>
      <c r="I217" s="85">
        <v>36903.31</v>
      </c>
      <c r="J217" s="85">
        <v>26575.89</v>
      </c>
      <c r="K217" s="85">
        <v>10327.42</v>
      </c>
      <c r="N217" s="183" t="s">
        <v>101</v>
      </c>
      <c r="O217" s="82">
        <v>15</v>
      </c>
      <c r="P217" s="85">
        <v>14119.33</v>
      </c>
      <c r="Q217" s="83" t="s">
        <v>102</v>
      </c>
      <c r="R217" s="83" t="s">
        <v>10</v>
      </c>
      <c r="S217" s="83" t="s">
        <v>84</v>
      </c>
      <c r="T217" s="82" t="s">
        <v>111</v>
      </c>
      <c r="U217" s="82" t="s">
        <v>124</v>
      </c>
      <c r="AC217" s="187" t="str">
        <f t="shared" si="74"/>
        <v/>
      </c>
      <c r="AD217" s="187" t="str">
        <f t="shared" si="75"/>
        <v/>
      </c>
      <c r="AE217" s="187" t="str">
        <f t="shared" si="76"/>
        <v/>
      </c>
      <c r="AF217" s="187" t="str">
        <f t="shared" si="77"/>
        <v/>
      </c>
      <c r="AG217" s="187" t="str">
        <f t="shared" si="78"/>
        <v/>
      </c>
      <c r="AH217" s="187" t="str">
        <f t="shared" si="79"/>
        <v/>
      </c>
      <c r="AI217" s="187" t="str">
        <f t="shared" si="80"/>
        <v/>
      </c>
      <c r="AJ217" s="187" t="str">
        <f t="shared" si="81"/>
        <v/>
      </c>
      <c r="AK217" s="187" t="str">
        <f t="shared" si="82"/>
        <v/>
      </c>
      <c r="AN217" s="187" t="str">
        <f t="shared" si="83"/>
        <v/>
      </c>
      <c r="AO217" s="187" t="str">
        <f t="shared" si="84"/>
        <v/>
      </c>
      <c r="AP217" s="187" t="str">
        <f t="shared" si="85"/>
        <v/>
      </c>
      <c r="AT217" s="187" t="str">
        <f t="shared" si="86"/>
        <v/>
      </c>
      <c r="AU217" s="187" t="str">
        <f t="shared" si="87"/>
        <v/>
      </c>
      <c r="AV217" s="187" t="str">
        <f t="shared" si="88"/>
        <v/>
      </c>
      <c r="AW217" s="187" t="str">
        <f t="shared" si="89"/>
        <v/>
      </c>
      <c r="AX217" s="187" t="str">
        <f t="shared" si="90"/>
        <v/>
      </c>
      <c r="AY217" s="187" t="str">
        <f t="shared" si="92"/>
        <v/>
      </c>
      <c r="AZ217" s="187" t="str">
        <f t="shared" si="91"/>
        <v/>
      </c>
      <c r="BA217" s="187" t="str">
        <f t="shared" si="94"/>
        <v xml:space="preserve"> </v>
      </c>
      <c r="BB217" s="187" t="str">
        <f>IFERROR(IF(AW217="","",VLOOKUP(AW217,SUSS!R:S,2,FALSE)),AY217*SUSS!$M$2)</f>
        <v/>
      </c>
      <c r="BC217" s="187" t="str">
        <f t="shared" si="93"/>
        <v/>
      </c>
    </row>
    <row r="218" spans="1:55" ht="20.100000000000001" customHeight="1" thickBot="1">
      <c r="A218" s="183" t="s">
        <v>101</v>
      </c>
      <c r="B218" s="82">
        <v>2012</v>
      </c>
      <c r="C218" s="82">
        <v>11</v>
      </c>
      <c r="D218" s="82"/>
      <c r="E218" s="83" t="s">
        <v>86</v>
      </c>
      <c r="F218" s="83" t="s">
        <v>10</v>
      </c>
      <c r="G218" s="83" t="s">
        <v>10</v>
      </c>
      <c r="H218" s="84">
        <v>41254</v>
      </c>
      <c r="I218" s="85">
        <v>11649.95</v>
      </c>
      <c r="J218" s="86">
        <v>0</v>
      </c>
      <c r="K218" s="85">
        <v>11649.95</v>
      </c>
      <c r="N218" s="183" t="s">
        <v>101</v>
      </c>
      <c r="O218" s="82">
        <v>15</v>
      </c>
      <c r="P218" s="86">
        <v>669.19</v>
      </c>
      <c r="Q218" s="83" t="s">
        <v>103</v>
      </c>
      <c r="R218" s="83" t="s">
        <v>10</v>
      </c>
      <c r="S218" s="83" t="s">
        <v>10</v>
      </c>
      <c r="T218" s="82" t="s">
        <v>114</v>
      </c>
      <c r="U218" s="82" t="s">
        <v>124</v>
      </c>
      <c r="AC218" s="187" t="str">
        <f t="shared" si="74"/>
        <v/>
      </c>
      <c r="AD218" s="187" t="str">
        <f t="shared" si="75"/>
        <v/>
      </c>
      <c r="AE218" s="187" t="str">
        <f t="shared" si="76"/>
        <v/>
      </c>
      <c r="AF218" s="187" t="str">
        <f t="shared" si="77"/>
        <v/>
      </c>
      <c r="AG218" s="187" t="str">
        <f t="shared" si="78"/>
        <v/>
      </c>
      <c r="AH218" s="187" t="str">
        <f t="shared" si="79"/>
        <v/>
      </c>
      <c r="AI218" s="187" t="str">
        <f t="shared" si="80"/>
        <v/>
      </c>
      <c r="AJ218" s="187" t="str">
        <f t="shared" si="81"/>
        <v/>
      </c>
      <c r="AK218" s="187" t="str">
        <f t="shared" si="82"/>
        <v/>
      </c>
      <c r="AN218" s="187" t="str">
        <f t="shared" si="83"/>
        <v/>
      </c>
      <c r="AO218" s="187" t="str">
        <f t="shared" si="84"/>
        <v/>
      </c>
      <c r="AP218" s="187" t="str">
        <f t="shared" si="85"/>
        <v/>
      </c>
      <c r="AT218" s="187" t="str">
        <f t="shared" si="86"/>
        <v/>
      </c>
      <c r="AU218" s="187" t="str">
        <f t="shared" si="87"/>
        <v/>
      </c>
      <c r="AV218" s="187" t="str">
        <f t="shared" si="88"/>
        <v/>
      </c>
      <c r="AW218" s="187" t="str">
        <f t="shared" si="89"/>
        <v/>
      </c>
      <c r="AX218" s="187" t="str">
        <f t="shared" si="90"/>
        <v/>
      </c>
      <c r="AY218" s="187" t="str">
        <f t="shared" si="92"/>
        <v/>
      </c>
      <c r="AZ218" s="187" t="str">
        <f t="shared" si="91"/>
        <v/>
      </c>
      <c r="BA218" s="187" t="str">
        <f t="shared" si="94"/>
        <v xml:space="preserve"> </v>
      </c>
      <c r="BB218" s="187" t="str">
        <f>IFERROR(IF(AW218="","",VLOOKUP(AW218,SUSS!R:S,2,FALSE)),AY218*SUSS!$M$2)</f>
        <v/>
      </c>
      <c r="BC218" s="187" t="str">
        <f t="shared" si="93"/>
        <v/>
      </c>
    </row>
    <row r="219" spans="1:55" ht="20.100000000000001" customHeight="1" thickBot="1">
      <c r="A219" s="183" t="s">
        <v>101</v>
      </c>
      <c r="B219" s="82">
        <v>2012</v>
      </c>
      <c r="C219" s="82">
        <v>11</v>
      </c>
      <c r="D219" s="82"/>
      <c r="E219" s="83" t="s">
        <v>11</v>
      </c>
      <c r="F219" s="83" t="s">
        <v>10</v>
      </c>
      <c r="G219" s="83" t="s">
        <v>10</v>
      </c>
      <c r="H219" s="84">
        <v>41254</v>
      </c>
      <c r="I219" s="85">
        <v>14463.12</v>
      </c>
      <c r="J219" s="86">
        <v>0</v>
      </c>
      <c r="K219" s="85">
        <v>14463.12</v>
      </c>
      <c r="N219" s="183" t="s">
        <v>101</v>
      </c>
      <c r="O219" s="82">
        <v>15</v>
      </c>
      <c r="P219" s="85">
        <v>1372.14</v>
      </c>
      <c r="Q219" s="83" t="s">
        <v>86</v>
      </c>
      <c r="R219" s="83" t="s">
        <v>10</v>
      </c>
      <c r="S219" s="83" t="s">
        <v>83</v>
      </c>
      <c r="T219" s="82" t="s">
        <v>126</v>
      </c>
      <c r="U219" s="82" t="s">
        <v>124</v>
      </c>
      <c r="AC219" s="187" t="str">
        <f t="shared" si="74"/>
        <v>M645044</v>
      </c>
      <c r="AD219" s="187" t="str">
        <f t="shared" si="75"/>
        <v>Contribuciones Seg. Social</v>
      </c>
      <c r="AE219" s="187" t="str">
        <f t="shared" si="76"/>
        <v>Declaración Jurada</v>
      </c>
      <c r="AF219" s="187" t="str">
        <f t="shared" si="77"/>
        <v>Declaración Jurada</v>
      </c>
      <c r="AG219" s="187">
        <f t="shared" si="78"/>
        <v>14463.12</v>
      </c>
      <c r="AH219" s="187">
        <f t="shared" si="79"/>
        <v>0</v>
      </c>
      <c r="AI219" s="187">
        <f t="shared" si="80"/>
        <v>14463.12</v>
      </c>
      <c r="AJ219" s="187">
        <f t="shared" si="81"/>
        <v>2012</v>
      </c>
      <c r="AK219" s="187">
        <f t="shared" si="82"/>
        <v>11</v>
      </c>
      <c r="AN219" s="187" t="str">
        <f t="shared" si="83"/>
        <v>2012/11</v>
      </c>
      <c r="AO219" s="187" t="str">
        <f t="shared" si="84"/>
        <v>2012/11 Contribuciones Seg. Social</v>
      </c>
      <c r="AP219" s="187">
        <f t="shared" si="85"/>
        <v>14463.12</v>
      </c>
      <c r="AT219" s="187" t="str">
        <f t="shared" si="86"/>
        <v/>
      </c>
      <c r="AU219" s="187" t="str">
        <f t="shared" si="87"/>
        <v/>
      </c>
      <c r="AV219" s="187" t="str">
        <f t="shared" si="88"/>
        <v/>
      </c>
      <c r="AW219" s="187" t="str">
        <f t="shared" si="89"/>
        <v/>
      </c>
      <c r="AX219" s="187" t="str">
        <f t="shared" si="90"/>
        <v/>
      </c>
      <c r="AY219" s="187" t="str">
        <f t="shared" si="92"/>
        <v/>
      </c>
      <c r="AZ219" s="187" t="str">
        <f t="shared" si="91"/>
        <v/>
      </c>
      <c r="BA219" s="187" t="str">
        <f t="shared" si="94"/>
        <v xml:space="preserve"> </v>
      </c>
      <c r="BB219" s="187" t="str">
        <f>IFERROR(IF(AW219="","",VLOOKUP(AW219,SUSS!R:S,2,FALSE)),AY219*SUSS!$M$2)</f>
        <v/>
      </c>
      <c r="BC219" s="187" t="str">
        <f t="shared" si="93"/>
        <v/>
      </c>
    </row>
    <row r="220" spans="1:55" ht="20.100000000000001" customHeight="1" thickBot="1">
      <c r="A220" s="183" t="s">
        <v>101</v>
      </c>
      <c r="B220" s="82">
        <v>2012</v>
      </c>
      <c r="C220" s="82">
        <v>11</v>
      </c>
      <c r="D220" s="82"/>
      <c r="E220" s="83" t="s">
        <v>86</v>
      </c>
      <c r="F220" s="83" t="s">
        <v>10</v>
      </c>
      <c r="G220" s="83" t="s">
        <v>83</v>
      </c>
      <c r="H220" s="84">
        <v>43798</v>
      </c>
      <c r="I220" s="85">
        <v>30849.07</v>
      </c>
      <c r="J220" s="85">
        <v>22111.61</v>
      </c>
      <c r="K220" s="85">
        <v>8737.4599999999991</v>
      </c>
      <c r="N220" s="183" t="s">
        <v>101</v>
      </c>
      <c r="O220" s="82">
        <v>15</v>
      </c>
      <c r="P220" s="85">
        <v>11394.04</v>
      </c>
      <c r="Q220" s="83" t="s">
        <v>86</v>
      </c>
      <c r="R220" s="83" t="s">
        <v>10</v>
      </c>
      <c r="S220" s="83" t="s">
        <v>10</v>
      </c>
      <c r="T220" s="82" t="s">
        <v>127</v>
      </c>
      <c r="U220" s="82" t="s">
        <v>124</v>
      </c>
      <c r="AC220" s="187" t="str">
        <f t="shared" si="74"/>
        <v/>
      </c>
      <c r="AD220" s="187" t="str">
        <f t="shared" si="75"/>
        <v/>
      </c>
      <c r="AE220" s="187" t="str">
        <f t="shared" si="76"/>
        <v/>
      </c>
      <c r="AF220" s="187" t="str">
        <f t="shared" si="77"/>
        <v/>
      </c>
      <c r="AG220" s="187" t="str">
        <f t="shared" si="78"/>
        <v/>
      </c>
      <c r="AH220" s="187" t="str">
        <f t="shared" si="79"/>
        <v/>
      </c>
      <c r="AI220" s="187" t="str">
        <f t="shared" si="80"/>
        <v/>
      </c>
      <c r="AJ220" s="187" t="str">
        <f t="shared" si="81"/>
        <v/>
      </c>
      <c r="AK220" s="187" t="str">
        <f t="shared" si="82"/>
        <v/>
      </c>
      <c r="AN220" s="187" t="str">
        <f t="shared" si="83"/>
        <v/>
      </c>
      <c r="AO220" s="187" t="str">
        <f t="shared" si="84"/>
        <v/>
      </c>
      <c r="AP220" s="187" t="str">
        <f t="shared" si="85"/>
        <v/>
      </c>
      <c r="AT220" s="187" t="str">
        <f t="shared" si="86"/>
        <v/>
      </c>
      <c r="AU220" s="187" t="str">
        <f t="shared" si="87"/>
        <v/>
      </c>
      <c r="AV220" s="187" t="str">
        <f t="shared" si="88"/>
        <v/>
      </c>
      <c r="AW220" s="187" t="str">
        <f t="shared" si="89"/>
        <v/>
      </c>
      <c r="AX220" s="187" t="str">
        <f t="shared" si="90"/>
        <v/>
      </c>
      <c r="AY220" s="187" t="str">
        <f t="shared" si="92"/>
        <v/>
      </c>
      <c r="AZ220" s="187" t="str">
        <f t="shared" si="91"/>
        <v/>
      </c>
      <c r="BA220" s="187" t="str">
        <f t="shared" si="94"/>
        <v xml:space="preserve"> </v>
      </c>
      <c r="BB220" s="187" t="str">
        <f>IFERROR(IF(AW220="","",VLOOKUP(AW220,SUSS!R:S,2,FALSE)),AY220*SUSS!$M$2)</f>
        <v/>
      </c>
      <c r="BC220" s="187" t="str">
        <f t="shared" si="93"/>
        <v/>
      </c>
    </row>
    <row r="221" spans="1:55" ht="20.100000000000001" customHeight="1" thickBot="1">
      <c r="A221" s="183" t="s">
        <v>101</v>
      </c>
      <c r="B221" s="82">
        <v>2012</v>
      </c>
      <c r="C221" s="82">
        <v>11</v>
      </c>
      <c r="D221" s="82"/>
      <c r="E221" s="83" t="s">
        <v>11</v>
      </c>
      <c r="F221" s="83" t="s">
        <v>10</v>
      </c>
      <c r="G221" s="83" t="s">
        <v>83</v>
      </c>
      <c r="H221" s="84">
        <v>43798</v>
      </c>
      <c r="I221" s="85">
        <v>38298.339999999997</v>
      </c>
      <c r="J221" s="85">
        <v>27451</v>
      </c>
      <c r="K221" s="85">
        <v>10847.34</v>
      </c>
      <c r="N221" s="183" t="s">
        <v>101</v>
      </c>
      <c r="O221" s="82">
        <v>15</v>
      </c>
      <c r="P221" s="85">
        <v>3490</v>
      </c>
      <c r="Q221" s="83" t="s">
        <v>86</v>
      </c>
      <c r="R221" s="83" t="s">
        <v>10</v>
      </c>
      <c r="S221" s="83" t="s">
        <v>83</v>
      </c>
      <c r="T221" s="82" t="s">
        <v>127</v>
      </c>
      <c r="U221" s="82" t="s">
        <v>124</v>
      </c>
      <c r="AC221" s="187" t="str">
        <f t="shared" si="74"/>
        <v/>
      </c>
      <c r="AD221" s="187" t="str">
        <f t="shared" si="75"/>
        <v/>
      </c>
      <c r="AE221" s="187" t="str">
        <f t="shared" si="76"/>
        <v/>
      </c>
      <c r="AF221" s="187" t="str">
        <f t="shared" si="77"/>
        <v/>
      </c>
      <c r="AG221" s="187" t="str">
        <f t="shared" si="78"/>
        <v/>
      </c>
      <c r="AH221" s="187" t="str">
        <f t="shared" si="79"/>
        <v/>
      </c>
      <c r="AI221" s="187" t="str">
        <f t="shared" si="80"/>
        <v/>
      </c>
      <c r="AJ221" s="187" t="str">
        <f t="shared" si="81"/>
        <v/>
      </c>
      <c r="AK221" s="187" t="str">
        <f t="shared" si="82"/>
        <v/>
      </c>
      <c r="AN221" s="187" t="str">
        <f t="shared" si="83"/>
        <v/>
      </c>
      <c r="AO221" s="187" t="str">
        <f t="shared" si="84"/>
        <v/>
      </c>
      <c r="AP221" s="187" t="str">
        <f t="shared" si="85"/>
        <v/>
      </c>
      <c r="AT221" s="187" t="str">
        <f t="shared" si="86"/>
        <v/>
      </c>
      <c r="AU221" s="187" t="str">
        <f t="shared" si="87"/>
        <v/>
      </c>
      <c r="AV221" s="187" t="str">
        <f t="shared" si="88"/>
        <v/>
      </c>
      <c r="AW221" s="187" t="str">
        <f t="shared" si="89"/>
        <v/>
      </c>
      <c r="AX221" s="187" t="str">
        <f t="shared" si="90"/>
        <v/>
      </c>
      <c r="AY221" s="187" t="str">
        <f t="shared" si="92"/>
        <v/>
      </c>
      <c r="AZ221" s="187" t="str">
        <f t="shared" si="91"/>
        <v/>
      </c>
      <c r="BA221" s="187" t="str">
        <f t="shared" si="94"/>
        <v xml:space="preserve"> </v>
      </c>
      <c r="BB221" s="187" t="str">
        <f>IFERROR(IF(AW221="","",VLOOKUP(AW221,SUSS!R:S,2,FALSE)),AY221*SUSS!$M$2)</f>
        <v/>
      </c>
      <c r="BC221" s="187" t="str">
        <f t="shared" si="93"/>
        <v/>
      </c>
    </row>
    <row r="222" spans="1:55" ht="20.100000000000001" customHeight="1" thickBot="1">
      <c r="A222" s="183" t="s">
        <v>101</v>
      </c>
      <c r="B222" s="82">
        <v>2012</v>
      </c>
      <c r="C222" s="82">
        <v>12</v>
      </c>
      <c r="D222" s="82"/>
      <c r="E222" s="83" t="s">
        <v>86</v>
      </c>
      <c r="F222" s="83" t="s">
        <v>10</v>
      </c>
      <c r="G222" s="83" t="s">
        <v>10</v>
      </c>
      <c r="H222" s="84">
        <v>41283</v>
      </c>
      <c r="I222" s="85">
        <v>16380.88</v>
      </c>
      <c r="J222" s="86">
        <v>0</v>
      </c>
      <c r="K222" s="85">
        <v>16380.88</v>
      </c>
      <c r="N222" s="183" t="s">
        <v>101</v>
      </c>
      <c r="O222" s="82">
        <v>15</v>
      </c>
      <c r="P222" s="85">
        <v>4207.87</v>
      </c>
      <c r="Q222" s="83" t="s">
        <v>11</v>
      </c>
      <c r="R222" s="83" t="s">
        <v>10</v>
      </c>
      <c r="S222" s="83" t="s">
        <v>10</v>
      </c>
      <c r="T222" s="82" t="s">
        <v>128</v>
      </c>
      <c r="U222" s="82" t="s">
        <v>124</v>
      </c>
      <c r="AC222" s="187" t="str">
        <f t="shared" ref="AC222:AC285" si="95">IF($E222=$AD$1,IF($G222=$AE$1,A222,""),"")</f>
        <v/>
      </c>
      <c r="AD222" s="187" t="str">
        <f t="shared" ref="AD222:AD285" si="96">IF($E222=$AD$1,IF($G222=$AE$1,E222,""),"")</f>
        <v/>
      </c>
      <c r="AE222" s="187" t="str">
        <f t="shared" ref="AE222:AE285" si="97">IF($E222=$AD$1,IF($G222=$AE$1,F222,""),"")</f>
        <v/>
      </c>
      <c r="AF222" s="187" t="str">
        <f t="shared" ref="AF222:AF285" si="98">IF($E222=$AD$1,IF($G222=$AE$1,G222,""),"")</f>
        <v/>
      </c>
      <c r="AG222" s="187" t="str">
        <f t="shared" ref="AG222:AG285" si="99">IF($E222=$AD$1,IF($G222=$AE$1,I222,""),"")</f>
        <v/>
      </c>
      <c r="AH222" s="187" t="str">
        <f t="shared" ref="AH222:AH285" si="100">IF($E222=$AD$1,IF($G222=$AE$1,J222,""),"")</f>
        <v/>
      </c>
      <c r="AI222" s="187" t="str">
        <f t="shared" ref="AI222:AI285" si="101">IF($E222=$AD$1,IF($G222=$AE$1,K222,""),"")</f>
        <v/>
      </c>
      <c r="AJ222" s="187" t="str">
        <f t="shared" ref="AJ222:AJ285" si="102">IF($E222=$AD$1,IF($G222=$AE$1,B222,""),"")</f>
        <v/>
      </c>
      <c r="AK222" s="187" t="str">
        <f t="shared" ref="AK222:AK285" si="103">IF($E222=$AD$1,IF($G222=$AE$1,C222,""),"")</f>
        <v/>
      </c>
      <c r="AN222" s="187" t="str">
        <f t="shared" ref="AN222:AN285" si="104">LEFT(AO222,7)</f>
        <v/>
      </c>
      <c r="AO222" s="187" t="str">
        <f t="shared" ref="AO222:AO285" si="105">IF(AF222=$AE$1,AJ222&amp;"/"&amp;AK222&amp;" "&amp;AD222,"")</f>
        <v/>
      </c>
      <c r="AP222" s="187" t="str">
        <f t="shared" ref="AP222:AP285" si="106">IF(AO222&lt;&gt;"",AI222,"")</f>
        <v/>
      </c>
      <c r="AT222" s="187" t="str">
        <f t="shared" ref="AT222:AT285" si="107">IF($Q222=$AD$1,N222,"")</f>
        <v>M645044</v>
      </c>
      <c r="AU222" s="187">
        <f t="shared" ref="AU222:AU285" si="108">IF($Q222=$AD$1,O222,"")</f>
        <v>15</v>
      </c>
      <c r="AV222" s="187">
        <f t="shared" ref="AV222:AV285" si="109">IF($Q222=$AD$1,P222,"")</f>
        <v>4207.87</v>
      </c>
      <c r="AW222" s="187" t="str">
        <f t="shared" ref="AW222:AW285" si="110">IF($Q222=$AD$1,T222,"")</f>
        <v>2013/2</v>
      </c>
      <c r="AX222" s="187" t="str">
        <f t="shared" ref="AX222:AX285" si="111">IF(AW222&lt;&gt;"",AW222&amp;" "&amp;$AD$1,"")</f>
        <v>2013/2 Contribuciones Seg. Social</v>
      </c>
      <c r="AY222" s="187">
        <f t="shared" si="92"/>
        <v>13159.94</v>
      </c>
      <c r="AZ222" s="187">
        <f t="shared" ref="AZ222:AZ285" si="112">IF(AY222="","",AV222/AY222)</f>
        <v>0.31974841830585854</v>
      </c>
      <c r="BA222" s="187" t="str">
        <f t="shared" si="94"/>
        <v>M645044 15</v>
      </c>
      <c r="BB222" s="187">
        <f>IFERROR(IF(AW222="","",VLOOKUP(AW222,SUSS!R:S,2,FALSE)),AY222*SUSS!$M$2)</f>
        <v>1579.1928</v>
      </c>
      <c r="BC222" s="187">
        <f t="shared" si="93"/>
        <v>504.94440000000003</v>
      </c>
    </row>
    <row r="223" spans="1:55" ht="20.100000000000001" customHeight="1" thickBot="1">
      <c r="A223" s="183" t="s">
        <v>101</v>
      </c>
      <c r="B223" s="82">
        <v>2012</v>
      </c>
      <c r="C223" s="82">
        <v>12</v>
      </c>
      <c r="D223" s="82"/>
      <c r="E223" s="83" t="s">
        <v>11</v>
      </c>
      <c r="F223" s="83" t="s">
        <v>10</v>
      </c>
      <c r="G223" s="83" t="s">
        <v>10</v>
      </c>
      <c r="H223" s="84">
        <v>41283</v>
      </c>
      <c r="I223" s="85">
        <v>20321.169999999998</v>
      </c>
      <c r="J223" s="86">
        <v>0</v>
      </c>
      <c r="K223" s="85">
        <v>20321.169999999998</v>
      </c>
      <c r="N223" s="183" t="s">
        <v>101</v>
      </c>
      <c r="O223" s="82">
        <v>15</v>
      </c>
      <c r="P223" s="85">
        <v>9869.9599999999991</v>
      </c>
      <c r="Q223" s="83" t="s">
        <v>11</v>
      </c>
      <c r="R223" s="83" t="s">
        <v>10</v>
      </c>
      <c r="S223" s="83" t="s">
        <v>83</v>
      </c>
      <c r="T223" s="82" t="s">
        <v>128</v>
      </c>
      <c r="U223" s="82" t="s">
        <v>124</v>
      </c>
      <c r="AC223" s="187" t="str">
        <f t="shared" si="95"/>
        <v>M645044</v>
      </c>
      <c r="AD223" s="187" t="str">
        <f t="shared" si="96"/>
        <v>Contribuciones Seg. Social</v>
      </c>
      <c r="AE223" s="187" t="str">
        <f t="shared" si="97"/>
        <v>Declaración Jurada</v>
      </c>
      <c r="AF223" s="187" t="str">
        <f t="shared" si="98"/>
        <v>Declaración Jurada</v>
      </c>
      <c r="AG223" s="187">
        <f t="shared" si="99"/>
        <v>20321.169999999998</v>
      </c>
      <c r="AH223" s="187">
        <f t="shared" si="100"/>
        <v>0</v>
      </c>
      <c r="AI223" s="187">
        <f t="shared" si="101"/>
        <v>20321.169999999998</v>
      </c>
      <c r="AJ223" s="187">
        <f t="shared" si="102"/>
        <v>2012</v>
      </c>
      <c r="AK223" s="187">
        <f t="shared" si="103"/>
        <v>12</v>
      </c>
      <c r="AN223" s="187" t="str">
        <f t="shared" si="104"/>
        <v>2012/12</v>
      </c>
      <c r="AO223" s="187" t="str">
        <f t="shared" si="105"/>
        <v>2012/12 Contribuciones Seg. Social</v>
      </c>
      <c r="AP223" s="187">
        <f t="shared" si="106"/>
        <v>20321.169999999998</v>
      </c>
      <c r="AT223" s="187" t="str">
        <f t="shared" si="107"/>
        <v>M645044</v>
      </c>
      <c r="AU223" s="187">
        <f t="shared" si="108"/>
        <v>15</v>
      </c>
      <c r="AV223" s="187">
        <f t="shared" si="109"/>
        <v>9869.9599999999991</v>
      </c>
      <c r="AW223" s="187" t="str">
        <f t="shared" si="110"/>
        <v>2013/2</v>
      </c>
      <c r="AX223" s="187" t="str">
        <f t="shared" si="111"/>
        <v>2013/2 Contribuciones Seg. Social</v>
      </c>
      <c r="AY223" s="187">
        <f t="shared" si="92"/>
        <v>13159.94</v>
      </c>
      <c r="AZ223" s="187">
        <f t="shared" si="112"/>
        <v>0.75000037994094193</v>
      </c>
      <c r="BA223" s="187" t="str">
        <f t="shared" si="94"/>
        <v>M645044 15</v>
      </c>
      <c r="BB223" s="187">
        <f>IFERROR(IF(AW223="","",VLOOKUP(AW223,SUSS!R:S,2,FALSE)),AY223*SUSS!$M$2)</f>
        <v>1579.1928</v>
      </c>
      <c r="BC223" s="187">
        <f t="shared" si="93"/>
        <v>1184.3951999999999</v>
      </c>
    </row>
    <row r="224" spans="1:55" ht="20.100000000000001" customHeight="1" thickBot="1">
      <c r="A224" s="183" t="s">
        <v>101</v>
      </c>
      <c r="B224" s="82">
        <v>2012</v>
      </c>
      <c r="C224" s="82">
        <v>12</v>
      </c>
      <c r="D224" s="82"/>
      <c r="E224" s="83" t="s">
        <v>86</v>
      </c>
      <c r="F224" s="83" t="s">
        <v>10</v>
      </c>
      <c r="G224" s="83" t="s">
        <v>83</v>
      </c>
      <c r="H224" s="84">
        <v>43798</v>
      </c>
      <c r="I224" s="85">
        <v>42917.91</v>
      </c>
      <c r="J224" s="85">
        <v>30632.25</v>
      </c>
      <c r="K224" s="85">
        <v>12285.66</v>
      </c>
      <c r="N224" s="183" t="s">
        <v>101</v>
      </c>
      <c r="O224" s="82">
        <v>15</v>
      </c>
      <c r="P224" s="85">
        <v>7127.2</v>
      </c>
      <c r="Q224" s="83" t="s">
        <v>11</v>
      </c>
      <c r="R224" s="83" t="s">
        <v>108</v>
      </c>
      <c r="S224" s="83" t="s">
        <v>109</v>
      </c>
      <c r="T224" s="82" t="s">
        <v>128</v>
      </c>
      <c r="U224" s="82" t="s">
        <v>124</v>
      </c>
      <c r="AC224" s="187" t="str">
        <f t="shared" si="95"/>
        <v/>
      </c>
      <c r="AD224" s="187" t="str">
        <f t="shared" si="96"/>
        <v/>
      </c>
      <c r="AE224" s="187" t="str">
        <f t="shared" si="97"/>
        <v/>
      </c>
      <c r="AF224" s="187" t="str">
        <f t="shared" si="98"/>
        <v/>
      </c>
      <c r="AG224" s="187" t="str">
        <f t="shared" si="99"/>
        <v/>
      </c>
      <c r="AH224" s="187" t="str">
        <f t="shared" si="100"/>
        <v/>
      </c>
      <c r="AI224" s="187" t="str">
        <f t="shared" si="101"/>
        <v/>
      </c>
      <c r="AJ224" s="187" t="str">
        <f t="shared" si="102"/>
        <v/>
      </c>
      <c r="AK224" s="187" t="str">
        <f t="shared" si="103"/>
        <v/>
      </c>
      <c r="AN224" s="187" t="str">
        <f t="shared" si="104"/>
        <v/>
      </c>
      <c r="AO224" s="187" t="str">
        <f t="shared" si="105"/>
        <v/>
      </c>
      <c r="AP224" s="187" t="str">
        <f t="shared" si="106"/>
        <v/>
      </c>
      <c r="AT224" s="187" t="str">
        <f t="shared" si="107"/>
        <v>M645044</v>
      </c>
      <c r="AU224" s="187">
        <f t="shared" si="108"/>
        <v>15</v>
      </c>
      <c r="AV224" s="187">
        <f t="shared" si="109"/>
        <v>7127.2</v>
      </c>
      <c r="AW224" s="187" t="str">
        <f t="shared" si="110"/>
        <v>2013/2</v>
      </c>
      <c r="AX224" s="187" t="str">
        <f t="shared" si="111"/>
        <v>2013/2 Contribuciones Seg. Social</v>
      </c>
      <c r="AY224" s="187">
        <f t="shared" si="92"/>
        <v>13159.94</v>
      </c>
      <c r="AZ224" s="187">
        <f t="shared" si="112"/>
        <v>0.54158301633594075</v>
      </c>
      <c r="BA224" s="187" t="str">
        <f t="shared" si="94"/>
        <v>M645044 15</v>
      </c>
      <c r="BB224" s="187">
        <f>IFERROR(IF(AW224="","",VLOOKUP(AW224,SUSS!R:S,2,FALSE)),AY224*SUSS!$M$2)</f>
        <v>1579.1928</v>
      </c>
      <c r="BC224" s="187">
        <f t="shared" si="93"/>
        <v>855.26400000000001</v>
      </c>
    </row>
    <row r="225" spans="1:55" ht="20.100000000000001" customHeight="1" thickBot="1">
      <c r="A225" s="183" t="s">
        <v>101</v>
      </c>
      <c r="B225" s="82">
        <v>2012</v>
      </c>
      <c r="C225" s="82">
        <v>12</v>
      </c>
      <c r="D225" s="82"/>
      <c r="E225" s="83" t="s">
        <v>11</v>
      </c>
      <c r="F225" s="83" t="s">
        <v>10</v>
      </c>
      <c r="G225" s="83" t="s">
        <v>83</v>
      </c>
      <c r="H225" s="84">
        <v>43798</v>
      </c>
      <c r="I225" s="85">
        <v>53241.47</v>
      </c>
      <c r="J225" s="85">
        <v>38000.589999999997</v>
      </c>
      <c r="K225" s="85">
        <v>15240.88</v>
      </c>
      <c r="N225" s="183" t="s">
        <v>101</v>
      </c>
      <c r="O225" s="82">
        <v>15</v>
      </c>
      <c r="P225" s="86">
        <v>733.94</v>
      </c>
      <c r="Q225" s="83" t="s">
        <v>11</v>
      </c>
      <c r="R225" s="83" t="s">
        <v>108</v>
      </c>
      <c r="S225" s="83" t="s">
        <v>83</v>
      </c>
      <c r="T225" s="82" t="s">
        <v>128</v>
      </c>
      <c r="U225" s="82" t="s">
        <v>124</v>
      </c>
      <c r="AC225" s="187" t="str">
        <f t="shared" si="95"/>
        <v/>
      </c>
      <c r="AD225" s="187" t="str">
        <f t="shared" si="96"/>
        <v/>
      </c>
      <c r="AE225" s="187" t="str">
        <f t="shared" si="97"/>
        <v/>
      </c>
      <c r="AF225" s="187" t="str">
        <f t="shared" si="98"/>
        <v/>
      </c>
      <c r="AG225" s="187" t="str">
        <f t="shared" si="99"/>
        <v/>
      </c>
      <c r="AH225" s="187" t="str">
        <f t="shared" si="100"/>
        <v/>
      </c>
      <c r="AI225" s="187" t="str">
        <f t="shared" si="101"/>
        <v/>
      </c>
      <c r="AJ225" s="187" t="str">
        <f t="shared" si="102"/>
        <v/>
      </c>
      <c r="AK225" s="187" t="str">
        <f t="shared" si="103"/>
        <v/>
      </c>
      <c r="AN225" s="187" t="str">
        <f t="shared" si="104"/>
        <v/>
      </c>
      <c r="AO225" s="187" t="str">
        <f t="shared" si="105"/>
        <v/>
      </c>
      <c r="AP225" s="187" t="str">
        <f t="shared" si="106"/>
        <v/>
      </c>
      <c r="AT225" s="187" t="str">
        <f t="shared" si="107"/>
        <v>M645044</v>
      </c>
      <c r="AU225" s="187">
        <f t="shared" si="108"/>
        <v>15</v>
      </c>
      <c r="AV225" s="187">
        <f t="shared" si="109"/>
        <v>733.94</v>
      </c>
      <c r="AW225" s="187" t="str">
        <f t="shared" si="110"/>
        <v>2013/2</v>
      </c>
      <c r="AX225" s="187" t="str">
        <f t="shared" si="111"/>
        <v>2013/2 Contribuciones Seg. Social</v>
      </c>
      <c r="AY225" s="187">
        <f t="shared" si="92"/>
        <v>13159.94</v>
      </c>
      <c r="AZ225" s="187">
        <f t="shared" si="112"/>
        <v>5.5770770991357105E-2</v>
      </c>
      <c r="BA225" s="187" t="str">
        <f t="shared" si="94"/>
        <v>M645044 15</v>
      </c>
      <c r="BB225" s="187">
        <f>IFERROR(IF(AW225="","",VLOOKUP(AW225,SUSS!R:S,2,FALSE)),AY225*SUSS!$M$2)</f>
        <v>1579.1928</v>
      </c>
      <c r="BC225" s="187">
        <f t="shared" si="93"/>
        <v>88.072800000000001</v>
      </c>
    </row>
    <row r="226" spans="1:55" ht="20.100000000000001" customHeight="1" thickBot="1">
      <c r="A226" s="183" t="s">
        <v>101</v>
      </c>
      <c r="B226" s="82">
        <v>2013</v>
      </c>
      <c r="C226" s="82">
        <v>1</v>
      </c>
      <c r="D226" s="82"/>
      <c r="E226" s="83" t="s">
        <v>86</v>
      </c>
      <c r="F226" s="83" t="s">
        <v>10</v>
      </c>
      <c r="G226" s="83" t="s">
        <v>10</v>
      </c>
      <c r="H226" s="84">
        <v>41318</v>
      </c>
      <c r="I226" s="85">
        <v>11394.04</v>
      </c>
      <c r="J226" s="86">
        <v>0</v>
      </c>
      <c r="K226" s="85">
        <v>11394.04</v>
      </c>
      <c r="N226" s="183" t="s">
        <v>101</v>
      </c>
      <c r="O226" s="82">
        <v>15</v>
      </c>
      <c r="P226" s="86">
        <v>458.38</v>
      </c>
      <c r="Q226" s="83" t="s">
        <v>11</v>
      </c>
      <c r="R226" s="83" t="s">
        <v>108</v>
      </c>
      <c r="S226" s="83" t="s">
        <v>84</v>
      </c>
      <c r="T226" s="82" t="s">
        <v>128</v>
      </c>
      <c r="U226" s="82" t="s">
        <v>124</v>
      </c>
      <c r="AC226" s="187" t="str">
        <f t="shared" si="95"/>
        <v/>
      </c>
      <c r="AD226" s="187" t="str">
        <f t="shared" si="96"/>
        <v/>
      </c>
      <c r="AE226" s="187" t="str">
        <f t="shared" si="97"/>
        <v/>
      </c>
      <c r="AF226" s="187" t="str">
        <f t="shared" si="98"/>
        <v/>
      </c>
      <c r="AG226" s="187" t="str">
        <f t="shared" si="99"/>
        <v/>
      </c>
      <c r="AH226" s="187" t="str">
        <f t="shared" si="100"/>
        <v/>
      </c>
      <c r="AI226" s="187" t="str">
        <f t="shared" si="101"/>
        <v/>
      </c>
      <c r="AJ226" s="187" t="str">
        <f t="shared" si="102"/>
        <v/>
      </c>
      <c r="AK226" s="187" t="str">
        <f t="shared" si="103"/>
        <v/>
      </c>
      <c r="AN226" s="187" t="str">
        <f t="shared" si="104"/>
        <v/>
      </c>
      <c r="AO226" s="187" t="str">
        <f t="shared" si="105"/>
        <v/>
      </c>
      <c r="AP226" s="187" t="str">
        <f t="shared" si="106"/>
        <v/>
      </c>
      <c r="AT226" s="187" t="str">
        <f t="shared" si="107"/>
        <v>M645044</v>
      </c>
      <c r="AU226" s="187">
        <f t="shared" si="108"/>
        <v>15</v>
      </c>
      <c r="AV226" s="187">
        <f t="shared" si="109"/>
        <v>458.38</v>
      </c>
      <c r="AW226" s="187" t="str">
        <f t="shared" si="110"/>
        <v>2013/2</v>
      </c>
      <c r="AX226" s="187" t="str">
        <f t="shared" si="111"/>
        <v>2013/2 Contribuciones Seg. Social</v>
      </c>
      <c r="AY226" s="187">
        <f t="shared" si="92"/>
        <v>13159.94</v>
      </c>
      <c r="AZ226" s="187">
        <f t="shared" si="112"/>
        <v>3.4831465796956521E-2</v>
      </c>
      <c r="BA226" s="187" t="str">
        <f t="shared" si="94"/>
        <v>M645044 15</v>
      </c>
      <c r="BB226" s="187">
        <f>IFERROR(IF(AW226="","",VLOOKUP(AW226,SUSS!R:S,2,FALSE)),AY226*SUSS!$M$2)</f>
        <v>1579.1928</v>
      </c>
      <c r="BC226" s="187">
        <f t="shared" si="93"/>
        <v>55.005600000000001</v>
      </c>
    </row>
    <row r="227" spans="1:55" ht="20.100000000000001" customHeight="1" thickBot="1">
      <c r="A227" s="183" t="s">
        <v>101</v>
      </c>
      <c r="B227" s="82">
        <v>2013</v>
      </c>
      <c r="C227" s="82">
        <v>1</v>
      </c>
      <c r="D227" s="82"/>
      <c r="E227" s="83" t="s">
        <v>11</v>
      </c>
      <c r="F227" s="83" t="s">
        <v>10</v>
      </c>
      <c r="G227" s="83" t="s">
        <v>10</v>
      </c>
      <c r="H227" s="84">
        <v>41318</v>
      </c>
      <c r="I227" s="85">
        <v>14136.59</v>
      </c>
      <c r="J227" s="86">
        <v>0</v>
      </c>
      <c r="K227" s="85">
        <v>14136.59</v>
      </c>
      <c r="N227" s="183" t="s">
        <v>101</v>
      </c>
      <c r="O227" s="82">
        <v>15</v>
      </c>
      <c r="P227" s="85">
        <v>35202.699999999997</v>
      </c>
      <c r="Q227" s="83" t="s">
        <v>82</v>
      </c>
      <c r="R227" s="83" t="s">
        <v>10</v>
      </c>
      <c r="S227" s="83" t="s">
        <v>84</v>
      </c>
      <c r="T227" s="82" t="s">
        <v>120</v>
      </c>
      <c r="U227" s="82" t="s">
        <v>124</v>
      </c>
      <c r="AC227" s="187" t="str">
        <f t="shared" si="95"/>
        <v>M645044</v>
      </c>
      <c r="AD227" s="187" t="str">
        <f t="shared" si="96"/>
        <v>Contribuciones Seg. Social</v>
      </c>
      <c r="AE227" s="187" t="str">
        <f t="shared" si="97"/>
        <v>Declaración Jurada</v>
      </c>
      <c r="AF227" s="187" t="str">
        <f t="shared" si="98"/>
        <v>Declaración Jurada</v>
      </c>
      <c r="AG227" s="187">
        <f t="shared" si="99"/>
        <v>14136.59</v>
      </c>
      <c r="AH227" s="187">
        <f t="shared" si="100"/>
        <v>0</v>
      </c>
      <c r="AI227" s="187">
        <f t="shared" si="101"/>
        <v>14136.59</v>
      </c>
      <c r="AJ227" s="187">
        <f t="shared" si="102"/>
        <v>2013</v>
      </c>
      <c r="AK227" s="187">
        <f t="shared" si="103"/>
        <v>1</v>
      </c>
      <c r="AN227" s="187" t="str">
        <f t="shared" si="104"/>
        <v xml:space="preserve">2013/1 </v>
      </c>
      <c r="AO227" s="187" t="str">
        <f t="shared" si="105"/>
        <v>2013/1 Contribuciones Seg. Social</v>
      </c>
      <c r="AP227" s="187">
        <f t="shared" si="106"/>
        <v>14136.59</v>
      </c>
      <c r="AT227" s="187" t="str">
        <f t="shared" si="107"/>
        <v/>
      </c>
      <c r="AU227" s="187" t="str">
        <f t="shared" si="108"/>
        <v/>
      </c>
      <c r="AV227" s="187" t="str">
        <f t="shared" si="109"/>
        <v/>
      </c>
      <c r="AW227" s="187" t="str">
        <f t="shared" si="110"/>
        <v/>
      </c>
      <c r="AX227" s="187" t="str">
        <f t="shared" si="111"/>
        <v/>
      </c>
      <c r="AY227" s="187" t="str">
        <f t="shared" si="92"/>
        <v/>
      </c>
      <c r="AZ227" s="187" t="str">
        <f t="shared" si="112"/>
        <v/>
      </c>
      <c r="BA227" s="187" t="str">
        <f t="shared" si="94"/>
        <v xml:space="preserve"> </v>
      </c>
      <c r="BB227" s="187" t="str">
        <f>IFERROR(IF(AW227="","",VLOOKUP(AW227,SUSS!R:S,2,FALSE)),AY227*SUSS!$M$2)</f>
        <v/>
      </c>
      <c r="BC227" s="187" t="str">
        <f t="shared" si="93"/>
        <v/>
      </c>
    </row>
    <row r="228" spans="1:55" ht="20.100000000000001" customHeight="1" thickBot="1">
      <c r="A228" s="183" t="s">
        <v>101</v>
      </c>
      <c r="B228" s="82">
        <v>2013</v>
      </c>
      <c r="C228" s="82">
        <v>1</v>
      </c>
      <c r="D228" s="82"/>
      <c r="E228" s="83" t="s">
        <v>11</v>
      </c>
      <c r="F228" s="83" t="s">
        <v>108</v>
      </c>
      <c r="G228" s="83" t="s">
        <v>109</v>
      </c>
      <c r="H228" s="84">
        <v>41318</v>
      </c>
      <c r="I228" s="85">
        <v>7659.19</v>
      </c>
      <c r="J228" s="86">
        <v>0</v>
      </c>
      <c r="K228" s="85">
        <v>7659.19</v>
      </c>
      <c r="N228" s="183" t="s">
        <v>101</v>
      </c>
      <c r="O228" s="82">
        <v>15</v>
      </c>
      <c r="P228" s="85">
        <v>4764.46</v>
      </c>
      <c r="Q228" s="83" t="s">
        <v>82</v>
      </c>
      <c r="R228" s="83" t="s">
        <v>10</v>
      </c>
      <c r="S228" s="83" t="s">
        <v>10</v>
      </c>
      <c r="T228" s="82" t="s">
        <v>129</v>
      </c>
      <c r="U228" s="82" t="s">
        <v>124</v>
      </c>
      <c r="AC228" s="187" t="str">
        <f t="shared" si="95"/>
        <v/>
      </c>
      <c r="AD228" s="187" t="str">
        <f t="shared" si="96"/>
        <v/>
      </c>
      <c r="AE228" s="187" t="str">
        <f t="shared" si="97"/>
        <v/>
      </c>
      <c r="AF228" s="187" t="str">
        <f t="shared" si="98"/>
        <v/>
      </c>
      <c r="AG228" s="187" t="str">
        <f t="shared" si="99"/>
        <v/>
      </c>
      <c r="AH228" s="187" t="str">
        <f t="shared" si="100"/>
        <v/>
      </c>
      <c r="AI228" s="187" t="str">
        <f t="shared" si="101"/>
        <v/>
      </c>
      <c r="AJ228" s="187" t="str">
        <f t="shared" si="102"/>
        <v/>
      </c>
      <c r="AK228" s="187" t="str">
        <f t="shared" si="103"/>
        <v/>
      </c>
      <c r="AN228" s="187" t="str">
        <f t="shared" si="104"/>
        <v/>
      </c>
      <c r="AO228" s="187" t="str">
        <f t="shared" si="105"/>
        <v/>
      </c>
      <c r="AP228" s="187" t="str">
        <f t="shared" si="106"/>
        <v/>
      </c>
      <c r="AT228" s="187" t="str">
        <f t="shared" si="107"/>
        <v/>
      </c>
      <c r="AU228" s="187" t="str">
        <f t="shared" si="108"/>
        <v/>
      </c>
      <c r="AV228" s="187" t="str">
        <f t="shared" si="109"/>
        <v/>
      </c>
      <c r="AW228" s="187" t="str">
        <f t="shared" si="110"/>
        <v/>
      </c>
      <c r="AX228" s="187" t="str">
        <f t="shared" si="111"/>
        <v/>
      </c>
      <c r="AY228" s="187" t="str">
        <f t="shared" si="92"/>
        <v/>
      </c>
      <c r="AZ228" s="187" t="str">
        <f t="shared" si="112"/>
        <v/>
      </c>
      <c r="BA228" s="187" t="str">
        <f t="shared" si="94"/>
        <v xml:space="preserve"> </v>
      </c>
      <c r="BB228" s="187" t="str">
        <f>IFERROR(IF(AW228="","",VLOOKUP(AW228,SUSS!R:S,2,FALSE)),AY228*SUSS!$M$2)</f>
        <v/>
      </c>
      <c r="BC228" s="187" t="str">
        <f t="shared" si="93"/>
        <v/>
      </c>
    </row>
    <row r="229" spans="1:55" ht="20.100000000000001" customHeight="1" thickBot="1">
      <c r="A229" s="183" t="s">
        <v>101</v>
      </c>
      <c r="B229" s="82">
        <v>2013</v>
      </c>
      <c r="C229" s="82">
        <v>1</v>
      </c>
      <c r="D229" s="82"/>
      <c r="E229" s="83" t="s">
        <v>86</v>
      </c>
      <c r="F229" s="83" t="s">
        <v>10</v>
      </c>
      <c r="G229" s="83" t="s">
        <v>83</v>
      </c>
      <c r="H229" s="84">
        <v>43606</v>
      </c>
      <c r="I229" s="85">
        <v>26074.35</v>
      </c>
      <c r="J229" s="85">
        <v>18697.46</v>
      </c>
      <c r="K229" s="85">
        <v>7376.89</v>
      </c>
      <c r="N229" s="183" t="s">
        <v>101</v>
      </c>
      <c r="O229" s="82">
        <v>15</v>
      </c>
      <c r="P229" s="86">
        <v>229.41</v>
      </c>
      <c r="Q229" s="83" t="s">
        <v>82</v>
      </c>
      <c r="R229" s="83" t="s">
        <v>10</v>
      </c>
      <c r="S229" s="83" t="s">
        <v>83</v>
      </c>
      <c r="T229" s="82" t="s">
        <v>129</v>
      </c>
      <c r="U229" s="82" t="s">
        <v>124</v>
      </c>
      <c r="AC229" s="187" t="str">
        <f t="shared" si="95"/>
        <v/>
      </c>
      <c r="AD229" s="187" t="str">
        <f t="shared" si="96"/>
        <v/>
      </c>
      <c r="AE229" s="187" t="str">
        <f t="shared" si="97"/>
        <v/>
      </c>
      <c r="AF229" s="187" t="str">
        <f t="shared" si="98"/>
        <v/>
      </c>
      <c r="AG229" s="187" t="str">
        <f t="shared" si="99"/>
        <v/>
      </c>
      <c r="AH229" s="187" t="str">
        <f t="shared" si="100"/>
        <v/>
      </c>
      <c r="AI229" s="187" t="str">
        <f t="shared" si="101"/>
        <v/>
      </c>
      <c r="AJ229" s="187" t="str">
        <f t="shared" si="102"/>
        <v/>
      </c>
      <c r="AK229" s="187" t="str">
        <f t="shared" si="103"/>
        <v/>
      </c>
      <c r="AN229" s="187" t="str">
        <f t="shared" si="104"/>
        <v/>
      </c>
      <c r="AO229" s="187" t="str">
        <f t="shared" si="105"/>
        <v/>
      </c>
      <c r="AP229" s="187" t="str">
        <f t="shared" si="106"/>
        <v/>
      </c>
      <c r="AT229" s="187" t="str">
        <f t="shared" si="107"/>
        <v/>
      </c>
      <c r="AU229" s="187" t="str">
        <f t="shared" si="108"/>
        <v/>
      </c>
      <c r="AV229" s="187" t="str">
        <f t="shared" si="109"/>
        <v/>
      </c>
      <c r="AW229" s="187" t="str">
        <f t="shared" si="110"/>
        <v/>
      </c>
      <c r="AX229" s="187" t="str">
        <f t="shared" si="111"/>
        <v/>
      </c>
      <c r="AY229" s="187" t="str">
        <f t="shared" si="92"/>
        <v/>
      </c>
      <c r="AZ229" s="187" t="str">
        <f t="shared" si="112"/>
        <v/>
      </c>
      <c r="BA229" s="187" t="str">
        <f t="shared" si="94"/>
        <v xml:space="preserve"> </v>
      </c>
      <c r="BB229" s="187" t="str">
        <f>IFERROR(IF(AW229="","",VLOOKUP(AW229,SUSS!R:S,2,FALSE)),AY229*SUSS!$M$2)</f>
        <v/>
      </c>
      <c r="BC229" s="187" t="str">
        <f t="shared" si="93"/>
        <v/>
      </c>
    </row>
    <row r="230" spans="1:55" ht="20.100000000000001" customHeight="1" thickBot="1">
      <c r="A230" s="183" t="s">
        <v>101</v>
      </c>
      <c r="B230" s="82">
        <v>2013</v>
      </c>
      <c r="C230" s="82">
        <v>1</v>
      </c>
      <c r="D230" s="82"/>
      <c r="E230" s="83" t="s">
        <v>86</v>
      </c>
      <c r="F230" s="83" t="s">
        <v>10</v>
      </c>
      <c r="G230" s="83" t="s">
        <v>84</v>
      </c>
      <c r="H230" s="84">
        <v>43798</v>
      </c>
      <c r="I230" s="85">
        <v>4130.68</v>
      </c>
      <c r="J230" s="85">
        <v>2962.04</v>
      </c>
      <c r="K230" s="85">
        <v>1168.6400000000001</v>
      </c>
      <c r="N230" s="183" t="s">
        <v>101</v>
      </c>
      <c r="O230" s="82">
        <v>15</v>
      </c>
      <c r="P230" s="85">
        <v>3343.93</v>
      </c>
      <c r="Q230" s="83" t="s">
        <v>82</v>
      </c>
      <c r="R230" s="83" t="s">
        <v>10</v>
      </c>
      <c r="S230" s="83" t="s">
        <v>84</v>
      </c>
      <c r="T230" s="82" t="s">
        <v>129</v>
      </c>
      <c r="U230" s="82" t="s">
        <v>124</v>
      </c>
      <c r="AC230" s="187" t="str">
        <f t="shared" si="95"/>
        <v/>
      </c>
      <c r="AD230" s="187" t="str">
        <f t="shared" si="96"/>
        <v/>
      </c>
      <c r="AE230" s="187" t="str">
        <f t="shared" si="97"/>
        <v/>
      </c>
      <c r="AF230" s="187" t="str">
        <f t="shared" si="98"/>
        <v/>
      </c>
      <c r="AG230" s="187" t="str">
        <f t="shared" si="99"/>
        <v/>
      </c>
      <c r="AH230" s="187" t="str">
        <f t="shared" si="100"/>
        <v/>
      </c>
      <c r="AI230" s="187" t="str">
        <f t="shared" si="101"/>
        <v/>
      </c>
      <c r="AJ230" s="187" t="str">
        <f t="shared" si="102"/>
        <v/>
      </c>
      <c r="AK230" s="187" t="str">
        <f t="shared" si="103"/>
        <v/>
      </c>
      <c r="AN230" s="187" t="str">
        <f t="shared" si="104"/>
        <v/>
      </c>
      <c r="AO230" s="187" t="str">
        <f t="shared" si="105"/>
        <v/>
      </c>
      <c r="AP230" s="187" t="str">
        <f t="shared" si="106"/>
        <v/>
      </c>
      <c r="AT230" s="187" t="str">
        <f t="shared" si="107"/>
        <v/>
      </c>
      <c r="AU230" s="187" t="str">
        <f t="shared" si="108"/>
        <v/>
      </c>
      <c r="AV230" s="187" t="str">
        <f t="shared" si="109"/>
        <v/>
      </c>
      <c r="AW230" s="187" t="str">
        <f t="shared" si="110"/>
        <v/>
      </c>
      <c r="AX230" s="187" t="str">
        <f t="shared" si="111"/>
        <v/>
      </c>
      <c r="AY230" s="187" t="str">
        <f t="shared" si="92"/>
        <v/>
      </c>
      <c r="AZ230" s="187" t="str">
        <f t="shared" si="112"/>
        <v/>
      </c>
      <c r="BA230" s="187" t="str">
        <f t="shared" si="94"/>
        <v xml:space="preserve"> </v>
      </c>
      <c r="BB230" s="187" t="str">
        <f>IFERROR(IF(AW230="","",VLOOKUP(AW230,SUSS!R:S,2,FALSE)),AY230*SUSS!$M$2)</f>
        <v/>
      </c>
      <c r="BC230" s="187" t="str">
        <f t="shared" si="93"/>
        <v/>
      </c>
    </row>
    <row r="231" spans="1:55" ht="20.100000000000001" customHeight="1" thickBot="1">
      <c r="A231" s="183" t="s">
        <v>101</v>
      </c>
      <c r="B231" s="82">
        <v>2013</v>
      </c>
      <c r="C231" s="82">
        <v>1</v>
      </c>
      <c r="D231" s="82"/>
      <c r="E231" s="83" t="s">
        <v>11</v>
      </c>
      <c r="F231" s="83" t="s">
        <v>10</v>
      </c>
      <c r="G231" s="83" t="s">
        <v>83</v>
      </c>
      <c r="H231" s="84">
        <v>43798</v>
      </c>
      <c r="I231" s="85">
        <v>36557.22</v>
      </c>
      <c r="J231" s="85">
        <v>25954.78</v>
      </c>
      <c r="K231" s="85">
        <v>10602.44</v>
      </c>
      <c r="N231" s="183" t="s">
        <v>101</v>
      </c>
      <c r="O231" s="82">
        <v>15</v>
      </c>
      <c r="P231" s="86">
        <v>741.72</v>
      </c>
      <c r="Q231" s="83" t="s">
        <v>82</v>
      </c>
      <c r="R231" s="83" t="s">
        <v>10</v>
      </c>
      <c r="S231" s="83" t="s">
        <v>10</v>
      </c>
      <c r="T231" s="82" t="s">
        <v>130</v>
      </c>
      <c r="U231" s="82" t="s">
        <v>124</v>
      </c>
      <c r="AC231" s="187" t="str">
        <f t="shared" si="95"/>
        <v/>
      </c>
      <c r="AD231" s="187" t="str">
        <f t="shared" si="96"/>
        <v/>
      </c>
      <c r="AE231" s="187" t="str">
        <f t="shared" si="97"/>
        <v/>
      </c>
      <c r="AF231" s="187" t="str">
        <f t="shared" si="98"/>
        <v/>
      </c>
      <c r="AG231" s="187" t="str">
        <f t="shared" si="99"/>
        <v/>
      </c>
      <c r="AH231" s="187" t="str">
        <f t="shared" si="100"/>
        <v/>
      </c>
      <c r="AI231" s="187" t="str">
        <f t="shared" si="101"/>
        <v/>
      </c>
      <c r="AJ231" s="187" t="str">
        <f t="shared" si="102"/>
        <v/>
      </c>
      <c r="AK231" s="187" t="str">
        <f t="shared" si="103"/>
        <v/>
      </c>
      <c r="AN231" s="187" t="str">
        <f t="shared" si="104"/>
        <v/>
      </c>
      <c r="AO231" s="187" t="str">
        <f t="shared" si="105"/>
        <v/>
      </c>
      <c r="AP231" s="187" t="str">
        <f t="shared" si="106"/>
        <v/>
      </c>
      <c r="AT231" s="187" t="str">
        <f t="shared" si="107"/>
        <v/>
      </c>
      <c r="AU231" s="187" t="str">
        <f t="shared" si="108"/>
        <v/>
      </c>
      <c r="AV231" s="187" t="str">
        <f t="shared" si="109"/>
        <v/>
      </c>
      <c r="AW231" s="187" t="str">
        <f t="shared" si="110"/>
        <v/>
      </c>
      <c r="AX231" s="187" t="str">
        <f t="shared" si="111"/>
        <v/>
      </c>
      <c r="AY231" s="187" t="str">
        <f t="shared" si="92"/>
        <v/>
      </c>
      <c r="AZ231" s="187" t="str">
        <f t="shared" si="112"/>
        <v/>
      </c>
      <c r="BA231" s="187" t="str">
        <f t="shared" si="94"/>
        <v xml:space="preserve"> </v>
      </c>
      <c r="BB231" s="187" t="str">
        <f>IFERROR(IF(AW231="","",VLOOKUP(AW231,SUSS!R:S,2,FALSE)),AY231*SUSS!$M$2)</f>
        <v/>
      </c>
      <c r="BC231" s="187" t="str">
        <f t="shared" si="93"/>
        <v/>
      </c>
    </row>
    <row r="232" spans="1:55" ht="20.100000000000001" customHeight="1" thickBot="1">
      <c r="A232" s="183" t="s">
        <v>101</v>
      </c>
      <c r="B232" s="82">
        <v>2013</v>
      </c>
      <c r="C232" s="82">
        <v>1</v>
      </c>
      <c r="D232" s="82"/>
      <c r="E232" s="83" t="s">
        <v>11</v>
      </c>
      <c r="F232" s="83" t="s">
        <v>108</v>
      </c>
      <c r="G232" s="83" t="s">
        <v>83</v>
      </c>
      <c r="H232" s="84">
        <v>41792</v>
      </c>
      <c r="I232" s="85">
        <v>3599.82</v>
      </c>
      <c r="J232" s="85">
        <v>2768.37</v>
      </c>
      <c r="K232" s="86">
        <v>831.45</v>
      </c>
      <c r="N232" s="183" t="s">
        <v>101</v>
      </c>
      <c r="O232" s="82">
        <v>15</v>
      </c>
      <c r="P232" s="86">
        <v>12.54</v>
      </c>
      <c r="Q232" s="83" t="s">
        <v>107</v>
      </c>
      <c r="R232" s="83" t="s">
        <v>10</v>
      </c>
      <c r="S232" s="83" t="s">
        <v>105</v>
      </c>
      <c r="T232" s="82" t="s">
        <v>115</v>
      </c>
      <c r="U232" s="82" t="s">
        <v>124</v>
      </c>
      <c r="AC232" s="187" t="str">
        <f t="shared" si="95"/>
        <v/>
      </c>
      <c r="AD232" s="187" t="str">
        <f t="shared" si="96"/>
        <v/>
      </c>
      <c r="AE232" s="187" t="str">
        <f t="shared" si="97"/>
        <v/>
      </c>
      <c r="AF232" s="187" t="str">
        <f t="shared" si="98"/>
        <v/>
      </c>
      <c r="AG232" s="187" t="str">
        <f t="shared" si="99"/>
        <v/>
      </c>
      <c r="AH232" s="187" t="str">
        <f t="shared" si="100"/>
        <v/>
      </c>
      <c r="AI232" s="187" t="str">
        <f t="shared" si="101"/>
        <v/>
      </c>
      <c r="AJ232" s="187" t="str">
        <f t="shared" si="102"/>
        <v/>
      </c>
      <c r="AK232" s="187" t="str">
        <f t="shared" si="103"/>
        <v/>
      </c>
      <c r="AN232" s="187" t="str">
        <f t="shared" si="104"/>
        <v/>
      </c>
      <c r="AO232" s="187" t="str">
        <f t="shared" si="105"/>
        <v/>
      </c>
      <c r="AP232" s="187" t="str">
        <f t="shared" si="106"/>
        <v/>
      </c>
      <c r="AT232" s="187" t="str">
        <f t="shared" si="107"/>
        <v/>
      </c>
      <c r="AU232" s="187" t="str">
        <f t="shared" si="108"/>
        <v/>
      </c>
      <c r="AV232" s="187" t="str">
        <f t="shared" si="109"/>
        <v/>
      </c>
      <c r="AW232" s="187" t="str">
        <f t="shared" si="110"/>
        <v/>
      </c>
      <c r="AX232" s="187" t="str">
        <f t="shared" si="111"/>
        <v/>
      </c>
      <c r="AY232" s="187" t="str">
        <f t="shared" si="92"/>
        <v/>
      </c>
      <c r="AZ232" s="187" t="str">
        <f t="shared" si="112"/>
        <v/>
      </c>
      <c r="BA232" s="187" t="str">
        <f t="shared" si="94"/>
        <v xml:space="preserve"> </v>
      </c>
      <c r="BB232" s="187" t="str">
        <f>IFERROR(IF(AW232="","",VLOOKUP(AW232,SUSS!R:S,2,FALSE)),AY232*SUSS!$M$2)</f>
        <v/>
      </c>
      <c r="BC232" s="187" t="str">
        <f t="shared" si="93"/>
        <v/>
      </c>
    </row>
    <row r="233" spans="1:55" ht="20.100000000000001" customHeight="1" thickBot="1">
      <c r="A233" s="183" t="s">
        <v>101</v>
      </c>
      <c r="B233" s="82">
        <v>2013</v>
      </c>
      <c r="C233" s="82">
        <v>1</v>
      </c>
      <c r="D233" s="82"/>
      <c r="E233" s="83" t="s">
        <v>11</v>
      </c>
      <c r="F233" s="83" t="s">
        <v>108</v>
      </c>
      <c r="G233" s="83" t="s">
        <v>84</v>
      </c>
      <c r="H233" s="84">
        <v>43798</v>
      </c>
      <c r="I233" s="85">
        <v>21270.85</v>
      </c>
      <c r="J233" s="85">
        <v>16357.91</v>
      </c>
      <c r="K233" s="85">
        <v>4912.9399999999996</v>
      </c>
      <c r="N233" s="183" t="s">
        <v>101</v>
      </c>
      <c r="O233" s="82">
        <v>15</v>
      </c>
      <c r="P233" s="86">
        <v>18.809999999999999</v>
      </c>
      <c r="Q233" s="83" t="s">
        <v>106</v>
      </c>
      <c r="R233" s="83" t="s">
        <v>10</v>
      </c>
      <c r="S233" s="83" t="s">
        <v>105</v>
      </c>
      <c r="T233" s="82" t="s">
        <v>115</v>
      </c>
      <c r="U233" s="82" t="s">
        <v>124</v>
      </c>
      <c r="AC233" s="187" t="str">
        <f t="shared" si="95"/>
        <v/>
      </c>
      <c r="AD233" s="187" t="str">
        <f t="shared" si="96"/>
        <v/>
      </c>
      <c r="AE233" s="187" t="str">
        <f t="shared" si="97"/>
        <v/>
      </c>
      <c r="AF233" s="187" t="str">
        <f t="shared" si="98"/>
        <v/>
      </c>
      <c r="AG233" s="187" t="str">
        <f t="shared" si="99"/>
        <v/>
      </c>
      <c r="AH233" s="187" t="str">
        <f t="shared" si="100"/>
        <v/>
      </c>
      <c r="AI233" s="187" t="str">
        <f t="shared" si="101"/>
        <v/>
      </c>
      <c r="AJ233" s="187" t="str">
        <f t="shared" si="102"/>
        <v/>
      </c>
      <c r="AK233" s="187" t="str">
        <f t="shared" si="103"/>
        <v/>
      </c>
      <c r="AN233" s="187" t="str">
        <f t="shared" si="104"/>
        <v/>
      </c>
      <c r="AO233" s="187" t="str">
        <f t="shared" si="105"/>
        <v/>
      </c>
      <c r="AP233" s="187" t="str">
        <f t="shared" si="106"/>
        <v/>
      </c>
      <c r="AT233" s="187" t="str">
        <f t="shared" si="107"/>
        <v/>
      </c>
      <c r="AU233" s="187" t="str">
        <f t="shared" si="108"/>
        <v/>
      </c>
      <c r="AV233" s="187" t="str">
        <f t="shared" si="109"/>
        <v/>
      </c>
      <c r="AW233" s="187" t="str">
        <f t="shared" si="110"/>
        <v/>
      </c>
      <c r="AX233" s="187" t="str">
        <f t="shared" si="111"/>
        <v/>
      </c>
      <c r="AY233" s="187" t="str">
        <f t="shared" si="92"/>
        <v/>
      </c>
      <c r="AZ233" s="187" t="str">
        <f t="shared" si="112"/>
        <v/>
      </c>
      <c r="BA233" s="187" t="str">
        <f t="shared" si="94"/>
        <v xml:space="preserve"> </v>
      </c>
      <c r="BB233" s="187" t="str">
        <f>IFERROR(IF(AW233="","",VLOOKUP(AW233,SUSS!R:S,2,FALSE)),AY233*SUSS!$M$2)</f>
        <v/>
      </c>
      <c r="BC233" s="187" t="str">
        <f t="shared" si="93"/>
        <v/>
      </c>
    </row>
    <row r="234" spans="1:55" ht="20.100000000000001" customHeight="1" thickBot="1">
      <c r="A234" s="183" t="s">
        <v>101</v>
      </c>
      <c r="B234" s="82">
        <v>2013</v>
      </c>
      <c r="C234" s="82">
        <v>2</v>
      </c>
      <c r="D234" s="82"/>
      <c r="E234" s="83" t="s">
        <v>11</v>
      </c>
      <c r="F234" s="83" t="s">
        <v>10</v>
      </c>
      <c r="G234" s="83" t="s">
        <v>10</v>
      </c>
      <c r="H234" s="84">
        <v>41344</v>
      </c>
      <c r="I234" s="85">
        <v>13159.94</v>
      </c>
      <c r="J234" s="86">
        <v>0</v>
      </c>
      <c r="K234" s="85">
        <v>13159.94</v>
      </c>
      <c r="N234" s="183" t="s">
        <v>101</v>
      </c>
      <c r="O234" s="82">
        <v>15</v>
      </c>
      <c r="P234" s="86">
        <v>6.27</v>
      </c>
      <c r="Q234" s="83" t="s">
        <v>104</v>
      </c>
      <c r="R234" s="83" t="s">
        <v>10</v>
      </c>
      <c r="S234" s="83" t="s">
        <v>105</v>
      </c>
      <c r="T234" s="82" t="s">
        <v>116</v>
      </c>
      <c r="U234" s="82" t="s">
        <v>124</v>
      </c>
      <c r="AC234" s="187" t="str">
        <f t="shared" si="95"/>
        <v>M645044</v>
      </c>
      <c r="AD234" s="187" t="str">
        <f t="shared" si="96"/>
        <v>Contribuciones Seg. Social</v>
      </c>
      <c r="AE234" s="187" t="str">
        <f t="shared" si="97"/>
        <v>Declaración Jurada</v>
      </c>
      <c r="AF234" s="187" t="str">
        <f t="shared" si="98"/>
        <v>Declaración Jurada</v>
      </c>
      <c r="AG234" s="187">
        <f t="shared" si="99"/>
        <v>13159.94</v>
      </c>
      <c r="AH234" s="187">
        <f t="shared" si="100"/>
        <v>0</v>
      </c>
      <c r="AI234" s="187">
        <f t="shared" si="101"/>
        <v>13159.94</v>
      </c>
      <c r="AJ234" s="187">
        <f t="shared" si="102"/>
        <v>2013</v>
      </c>
      <c r="AK234" s="187">
        <f t="shared" si="103"/>
        <v>2</v>
      </c>
      <c r="AN234" s="187" t="str">
        <f t="shared" si="104"/>
        <v xml:space="preserve">2013/2 </v>
      </c>
      <c r="AO234" s="187" t="str">
        <f t="shared" si="105"/>
        <v>2013/2 Contribuciones Seg. Social</v>
      </c>
      <c r="AP234" s="187">
        <f t="shared" si="106"/>
        <v>13159.94</v>
      </c>
      <c r="AT234" s="187" t="str">
        <f t="shared" si="107"/>
        <v/>
      </c>
      <c r="AU234" s="187" t="str">
        <f t="shared" si="108"/>
        <v/>
      </c>
      <c r="AV234" s="187" t="str">
        <f t="shared" si="109"/>
        <v/>
      </c>
      <c r="AW234" s="187" t="str">
        <f t="shared" si="110"/>
        <v/>
      </c>
      <c r="AX234" s="187" t="str">
        <f t="shared" si="111"/>
        <v/>
      </c>
      <c r="AY234" s="187" t="str">
        <f t="shared" si="92"/>
        <v/>
      </c>
      <c r="AZ234" s="187" t="str">
        <f t="shared" si="112"/>
        <v/>
      </c>
      <c r="BA234" s="187" t="str">
        <f t="shared" si="94"/>
        <v xml:space="preserve"> </v>
      </c>
      <c r="BB234" s="187" t="str">
        <f>IFERROR(IF(AW234="","",VLOOKUP(AW234,SUSS!R:S,2,FALSE)),AY234*SUSS!$M$2)</f>
        <v/>
      </c>
      <c r="BC234" s="187" t="str">
        <f t="shared" si="93"/>
        <v/>
      </c>
    </row>
    <row r="235" spans="1:55" ht="20.100000000000001" customHeight="1" thickBot="1">
      <c r="A235" s="183" t="s">
        <v>101</v>
      </c>
      <c r="B235" s="82">
        <v>2013</v>
      </c>
      <c r="C235" s="82">
        <v>2</v>
      </c>
      <c r="D235" s="82"/>
      <c r="E235" s="83" t="s">
        <v>11</v>
      </c>
      <c r="F235" s="83" t="s">
        <v>108</v>
      </c>
      <c r="G235" s="83" t="s">
        <v>109</v>
      </c>
      <c r="H235" s="84">
        <v>41344</v>
      </c>
      <c r="I235" s="85">
        <v>7127.2</v>
      </c>
      <c r="J235" s="86">
        <v>0</v>
      </c>
      <c r="K235" s="85">
        <v>7127.2</v>
      </c>
      <c r="N235" s="183" t="s">
        <v>101</v>
      </c>
      <c r="O235" s="82">
        <v>16</v>
      </c>
      <c r="P235" s="85">
        <v>14119.33</v>
      </c>
      <c r="Q235" s="83" t="s">
        <v>102</v>
      </c>
      <c r="R235" s="83" t="s">
        <v>10</v>
      </c>
      <c r="S235" s="83" t="s">
        <v>84</v>
      </c>
      <c r="T235" s="82" t="s">
        <v>111</v>
      </c>
      <c r="U235" s="82" t="s">
        <v>124</v>
      </c>
      <c r="AC235" s="187" t="str">
        <f t="shared" si="95"/>
        <v/>
      </c>
      <c r="AD235" s="187" t="str">
        <f t="shared" si="96"/>
        <v/>
      </c>
      <c r="AE235" s="187" t="str">
        <f t="shared" si="97"/>
        <v/>
      </c>
      <c r="AF235" s="187" t="str">
        <f t="shared" si="98"/>
        <v/>
      </c>
      <c r="AG235" s="187" t="str">
        <f t="shared" si="99"/>
        <v/>
      </c>
      <c r="AH235" s="187" t="str">
        <f t="shared" si="100"/>
        <v/>
      </c>
      <c r="AI235" s="187" t="str">
        <f t="shared" si="101"/>
        <v/>
      </c>
      <c r="AJ235" s="187" t="str">
        <f t="shared" si="102"/>
        <v/>
      </c>
      <c r="AK235" s="187" t="str">
        <f t="shared" si="103"/>
        <v/>
      </c>
      <c r="AN235" s="187" t="str">
        <f t="shared" si="104"/>
        <v/>
      </c>
      <c r="AO235" s="187" t="str">
        <f t="shared" si="105"/>
        <v/>
      </c>
      <c r="AP235" s="187" t="str">
        <f t="shared" si="106"/>
        <v/>
      </c>
      <c r="AT235" s="187" t="str">
        <f t="shared" si="107"/>
        <v/>
      </c>
      <c r="AU235" s="187" t="str">
        <f t="shared" si="108"/>
        <v/>
      </c>
      <c r="AV235" s="187" t="str">
        <f t="shared" si="109"/>
        <v/>
      </c>
      <c r="AW235" s="187" t="str">
        <f t="shared" si="110"/>
        <v/>
      </c>
      <c r="AX235" s="187" t="str">
        <f t="shared" si="111"/>
        <v/>
      </c>
      <c r="AY235" s="187" t="str">
        <f t="shared" si="92"/>
        <v/>
      </c>
      <c r="AZ235" s="187" t="str">
        <f t="shared" si="112"/>
        <v/>
      </c>
      <c r="BA235" s="187" t="str">
        <f t="shared" si="94"/>
        <v xml:space="preserve"> </v>
      </c>
      <c r="BB235" s="187" t="str">
        <f>IFERROR(IF(AW235="","",VLOOKUP(AW235,SUSS!R:S,2,FALSE)),AY235*SUSS!$M$2)</f>
        <v/>
      </c>
      <c r="BC235" s="187" t="str">
        <f t="shared" si="93"/>
        <v/>
      </c>
    </row>
    <row r="236" spans="1:55" ht="20.100000000000001" customHeight="1" thickBot="1">
      <c r="A236" s="183" t="s">
        <v>101</v>
      </c>
      <c r="B236" s="82">
        <v>2013</v>
      </c>
      <c r="C236" s="82">
        <v>2</v>
      </c>
      <c r="D236" s="82"/>
      <c r="E236" s="83" t="s">
        <v>11</v>
      </c>
      <c r="F236" s="83" t="s">
        <v>10</v>
      </c>
      <c r="G236" s="83" t="s">
        <v>83</v>
      </c>
      <c r="H236" s="84">
        <v>43798</v>
      </c>
      <c r="I236" s="85">
        <v>33663.129999999997</v>
      </c>
      <c r="J236" s="85">
        <v>23793.17</v>
      </c>
      <c r="K236" s="85">
        <v>9869.9599999999991</v>
      </c>
      <c r="N236" s="183" t="s">
        <v>101</v>
      </c>
      <c r="O236" s="82">
        <v>16</v>
      </c>
      <c r="P236" s="86">
        <v>669.19</v>
      </c>
      <c r="Q236" s="83" t="s">
        <v>103</v>
      </c>
      <c r="R236" s="83" t="s">
        <v>10</v>
      </c>
      <c r="S236" s="83" t="s">
        <v>10</v>
      </c>
      <c r="T236" s="82" t="s">
        <v>114</v>
      </c>
      <c r="U236" s="82" t="s">
        <v>124</v>
      </c>
      <c r="AC236" s="187" t="str">
        <f t="shared" si="95"/>
        <v/>
      </c>
      <c r="AD236" s="187" t="str">
        <f t="shared" si="96"/>
        <v/>
      </c>
      <c r="AE236" s="187" t="str">
        <f t="shared" si="97"/>
        <v/>
      </c>
      <c r="AF236" s="187" t="str">
        <f t="shared" si="98"/>
        <v/>
      </c>
      <c r="AG236" s="187" t="str">
        <f t="shared" si="99"/>
        <v/>
      </c>
      <c r="AH236" s="187" t="str">
        <f t="shared" si="100"/>
        <v/>
      </c>
      <c r="AI236" s="187" t="str">
        <f t="shared" si="101"/>
        <v/>
      </c>
      <c r="AJ236" s="187" t="str">
        <f t="shared" si="102"/>
        <v/>
      </c>
      <c r="AK236" s="187" t="str">
        <f t="shared" si="103"/>
        <v/>
      </c>
      <c r="AN236" s="187" t="str">
        <f t="shared" si="104"/>
        <v/>
      </c>
      <c r="AO236" s="187" t="str">
        <f t="shared" si="105"/>
        <v/>
      </c>
      <c r="AP236" s="187" t="str">
        <f t="shared" si="106"/>
        <v/>
      </c>
      <c r="AT236" s="187" t="str">
        <f t="shared" si="107"/>
        <v/>
      </c>
      <c r="AU236" s="187" t="str">
        <f t="shared" si="108"/>
        <v/>
      </c>
      <c r="AV236" s="187" t="str">
        <f t="shared" si="109"/>
        <v/>
      </c>
      <c r="AW236" s="187" t="str">
        <f t="shared" si="110"/>
        <v/>
      </c>
      <c r="AX236" s="187" t="str">
        <f t="shared" si="111"/>
        <v/>
      </c>
      <c r="AY236" s="187" t="str">
        <f t="shared" si="92"/>
        <v/>
      </c>
      <c r="AZ236" s="187" t="str">
        <f t="shared" si="112"/>
        <v/>
      </c>
      <c r="BA236" s="187" t="str">
        <f t="shared" si="94"/>
        <v xml:space="preserve"> </v>
      </c>
      <c r="BB236" s="187" t="str">
        <f>IFERROR(IF(AW236="","",VLOOKUP(AW236,SUSS!R:S,2,FALSE)),AY236*SUSS!$M$2)</f>
        <v/>
      </c>
      <c r="BC236" s="187" t="str">
        <f t="shared" si="93"/>
        <v/>
      </c>
    </row>
    <row r="237" spans="1:55" ht="20.100000000000001" customHeight="1" thickBot="1">
      <c r="A237" s="183" t="s">
        <v>101</v>
      </c>
      <c r="B237" s="82">
        <v>2013</v>
      </c>
      <c r="C237" s="82">
        <v>2</v>
      </c>
      <c r="D237" s="82"/>
      <c r="E237" s="83" t="s">
        <v>11</v>
      </c>
      <c r="F237" s="83" t="s">
        <v>108</v>
      </c>
      <c r="G237" s="83" t="s">
        <v>83</v>
      </c>
      <c r="H237" s="84">
        <v>41792</v>
      </c>
      <c r="I237" s="85">
        <v>3150.22</v>
      </c>
      <c r="J237" s="85">
        <v>2416.2800000000002</v>
      </c>
      <c r="K237" s="86">
        <v>733.94</v>
      </c>
      <c r="N237" s="183" t="s">
        <v>101</v>
      </c>
      <c r="O237" s="82">
        <v>16</v>
      </c>
      <c r="P237" s="85">
        <v>3886.89</v>
      </c>
      <c r="Q237" s="83" t="s">
        <v>86</v>
      </c>
      <c r="R237" s="83" t="s">
        <v>10</v>
      </c>
      <c r="S237" s="83" t="s">
        <v>83</v>
      </c>
      <c r="T237" s="82" t="s">
        <v>127</v>
      </c>
      <c r="U237" s="82" t="s">
        <v>124</v>
      </c>
      <c r="AC237" s="187" t="str">
        <f t="shared" si="95"/>
        <v/>
      </c>
      <c r="AD237" s="187" t="str">
        <f t="shared" si="96"/>
        <v/>
      </c>
      <c r="AE237" s="187" t="str">
        <f t="shared" si="97"/>
        <v/>
      </c>
      <c r="AF237" s="187" t="str">
        <f t="shared" si="98"/>
        <v/>
      </c>
      <c r="AG237" s="187" t="str">
        <f t="shared" si="99"/>
        <v/>
      </c>
      <c r="AH237" s="187" t="str">
        <f t="shared" si="100"/>
        <v/>
      </c>
      <c r="AI237" s="187" t="str">
        <f t="shared" si="101"/>
        <v/>
      </c>
      <c r="AJ237" s="187" t="str">
        <f t="shared" si="102"/>
        <v/>
      </c>
      <c r="AK237" s="187" t="str">
        <f t="shared" si="103"/>
        <v/>
      </c>
      <c r="AN237" s="187" t="str">
        <f t="shared" si="104"/>
        <v/>
      </c>
      <c r="AO237" s="187" t="str">
        <f t="shared" si="105"/>
        <v/>
      </c>
      <c r="AP237" s="187" t="str">
        <f t="shared" si="106"/>
        <v/>
      </c>
      <c r="AT237" s="187" t="str">
        <f t="shared" si="107"/>
        <v/>
      </c>
      <c r="AU237" s="187" t="str">
        <f t="shared" si="108"/>
        <v/>
      </c>
      <c r="AV237" s="187" t="str">
        <f t="shared" si="109"/>
        <v/>
      </c>
      <c r="AW237" s="187" t="str">
        <f t="shared" si="110"/>
        <v/>
      </c>
      <c r="AX237" s="187" t="str">
        <f t="shared" si="111"/>
        <v/>
      </c>
      <c r="AY237" s="187" t="str">
        <f t="shared" si="92"/>
        <v/>
      </c>
      <c r="AZ237" s="187" t="str">
        <f t="shared" si="112"/>
        <v/>
      </c>
      <c r="BA237" s="187" t="str">
        <f t="shared" si="94"/>
        <v xml:space="preserve"> </v>
      </c>
      <c r="BB237" s="187" t="str">
        <f>IFERROR(IF(AW237="","",VLOOKUP(AW237,SUSS!R:S,2,FALSE)),AY237*SUSS!$M$2)</f>
        <v/>
      </c>
      <c r="BC237" s="187" t="str">
        <f t="shared" si="93"/>
        <v/>
      </c>
    </row>
    <row r="238" spans="1:55" ht="20.100000000000001" customHeight="1" thickBot="1">
      <c r="A238" s="183" t="s">
        <v>101</v>
      </c>
      <c r="B238" s="82">
        <v>2013</v>
      </c>
      <c r="C238" s="82">
        <v>2</v>
      </c>
      <c r="D238" s="82"/>
      <c r="E238" s="83" t="s">
        <v>11</v>
      </c>
      <c r="F238" s="83" t="s">
        <v>108</v>
      </c>
      <c r="G238" s="83" t="s">
        <v>84</v>
      </c>
      <c r="H238" s="84">
        <v>43798</v>
      </c>
      <c r="I238" s="85">
        <v>19793.419999999998</v>
      </c>
      <c r="J238" s="85">
        <v>15181.96</v>
      </c>
      <c r="K238" s="85">
        <v>4611.46</v>
      </c>
      <c r="N238" s="183" t="s">
        <v>101</v>
      </c>
      <c r="O238" s="82">
        <v>16</v>
      </c>
      <c r="P238" s="85">
        <v>1168.6400000000001</v>
      </c>
      <c r="Q238" s="83" t="s">
        <v>86</v>
      </c>
      <c r="R238" s="83" t="s">
        <v>10</v>
      </c>
      <c r="S238" s="83" t="s">
        <v>84</v>
      </c>
      <c r="T238" s="82" t="s">
        <v>127</v>
      </c>
      <c r="U238" s="82" t="s">
        <v>124</v>
      </c>
      <c r="AC238" s="187" t="str">
        <f t="shared" si="95"/>
        <v/>
      </c>
      <c r="AD238" s="187" t="str">
        <f t="shared" si="96"/>
        <v/>
      </c>
      <c r="AE238" s="187" t="str">
        <f t="shared" si="97"/>
        <v/>
      </c>
      <c r="AF238" s="187" t="str">
        <f t="shared" si="98"/>
        <v/>
      </c>
      <c r="AG238" s="187" t="str">
        <f t="shared" si="99"/>
        <v/>
      </c>
      <c r="AH238" s="187" t="str">
        <f t="shared" si="100"/>
        <v/>
      </c>
      <c r="AI238" s="187" t="str">
        <f t="shared" si="101"/>
        <v/>
      </c>
      <c r="AJ238" s="187" t="str">
        <f t="shared" si="102"/>
        <v/>
      </c>
      <c r="AK238" s="187" t="str">
        <f t="shared" si="103"/>
        <v/>
      </c>
      <c r="AN238" s="187" t="str">
        <f t="shared" si="104"/>
        <v/>
      </c>
      <c r="AO238" s="187" t="str">
        <f t="shared" si="105"/>
        <v/>
      </c>
      <c r="AP238" s="187" t="str">
        <f t="shared" si="106"/>
        <v/>
      </c>
      <c r="AT238" s="187" t="str">
        <f t="shared" si="107"/>
        <v/>
      </c>
      <c r="AU238" s="187" t="str">
        <f t="shared" si="108"/>
        <v/>
      </c>
      <c r="AV238" s="187" t="str">
        <f t="shared" si="109"/>
        <v/>
      </c>
      <c r="AW238" s="187" t="str">
        <f t="shared" si="110"/>
        <v/>
      </c>
      <c r="AX238" s="187" t="str">
        <f t="shared" si="111"/>
        <v/>
      </c>
      <c r="AY238" s="187" t="str">
        <f t="shared" si="92"/>
        <v/>
      </c>
      <c r="AZ238" s="187" t="str">
        <f t="shared" si="112"/>
        <v/>
      </c>
      <c r="BA238" s="187" t="str">
        <f t="shared" si="94"/>
        <v xml:space="preserve"> </v>
      </c>
      <c r="BB238" s="187" t="str">
        <f>IFERROR(IF(AW238="","",VLOOKUP(AW238,SUSS!R:S,2,FALSE)),AY238*SUSS!$M$2)</f>
        <v/>
      </c>
      <c r="BC238" s="187" t="str">
        <f t="shared" si="93"/>
        <v/>
      </c>
    </row>
    <row r="239" spans="1:55" ht="20.100000000000001" customHeight="1" thickBot="1">
      <c r="A239" s="183" t="s">
        <v>101</v>
      </c>
      <c r="B239" s="82">
        <v>2013</v>
      </c>
      <c r="C239" s="82">
        <v>3</v>
      </c>
      <c r="D239" s="82"/>
      <c r="E239" s="83" t="s">
        <v>11</v>
      </c>
      <c r="F239" s="83" t="s">
        <v>10</v>
      </c>
      <c r="G239" s="83" t="s">
        <v>10</v>
      </c>
      <c r="H239" s="84">
        <v>41374</v>
      </c>
      <c r="I239" s="85">
        <v>12986.84</v>
      </c>
      <c r="J239" s="86">
        <v>0</v>
      </c>
      <c r="K239" s="85">
        <v>12986.84</v>
      </c>
      <c r="N239" s="183" t="s">
        <v>101</v>
      </c>
      <c r="O239" s="82">
        <v>16</v>
      </c>
      <c r="P239" s="85">
        <v>4153.08</v>
      </c>
      <c r="Q239" s="83" t="s">
        <v>11</v>
      </c>
      <c r="R239" s="83" t="s">
        <v>108</v>
      </c>
      <c r="S239" s="83" t="s">
        <v>84</v>
      </c>
      <c r="T239" s="82" t="s">
        <v>128</v>
      </c>
      <c r="U239" s="82" t="s">
        <v>124</v>
      </c>
      <c r="AC239" s="187" t="str">
        <f t="shared" si="95"/>
        <v>M645044</v>
      </c>
      <c r="AD239" s="187" t="str">
        <f t="shared" si="96"/>
        <v>Contribuciones Seg. Social</v>
      </c>
      <c r="AE239" s="187" t="str">
        <f t="shared" si="97"/>
        <v>Declaración Jurada</v>
      </c>
      <c r="AF239" s="187" t="str">
        <f t="shared" si="98"/>
        <v>Declaración Jurada</v>
      </c>
      <c r="AG239" s="187">
        <f t="shared" si="99"/>
        <v>12986.84</v>
      </c>
      <c r="AH239" s="187">
        <f t="shared" si="100"/>
        <v>0</v>
      </c>
      <c r="AI239" s="187">
        <f t="shared" si="101"/>
        <v>12986.84</v>
      </c>
      <c r="AJ239" s="187">
        <f t="shared" si="102"/>
        <v>2013</v>
      </c>
      <c r="AK239" s="187">
        <f t="shared" si="103"/>
        <v>3</v>
      </c>
      <c r="AN239" s="187" t="str">
        <f t="shared" si="104"/>
        <v xml:space="preserve">2013/3 </v>
      </c>
      <c r="AO239" s="187" t="str">
        <f t="shared" si="105"/>
        <v>2013/3 Contribuciones Seg. Social</v>
      </c>
      <c r="AP239" s="187">
        <f t="shared" si="106"/>
        <v>12986.84</v>
      </c>
      <c r="AT239" s="187" t="str">
        <f t="shared" si="107"/>
        <v>M645044</v>
      </c>
      <c r="AU239" s="187">
        <f t="shared" si="108"/>
        <v>16</v>
      </c>
      <c r="AV239" s="187">
        <f t="shared" si="109"/>
        <v>4153.08</v>
      </c>
      <c r="AW239" s="187" t="str">
        <f t="shared" si="110"/>
        <v>2013/2</v>
      </c>
      <c r="AX239" s="187" t="str">
        <f t="shared" si="111"/>
        <v>2013/2 Contribuciones Seg. Social</v>
      </c>
      <c r="AY239" s="187">
        <f t="shared" si="92"/>
        <v>13159.94</v>
      </c>
      <c r="AZ239" s="187">
        <f t="shared" si="112"/>
        <v>0.31558502546364192</v>
      </c>
      <c r="BA239" s="187" t="str">
        <f t="shared" si="94"/>
        <v>M645044 16</v>
      </c>
      <c r="BB239" s="187">
        <f>IFERROR(IF(AW239="","",VLOOKUP(AW239,SUSS!R:S,2,FALSE)),AY239*SUSS!$M$2)</f>
        <v>1579.1928</v>
      </c>
      <c r="BC239" s="187">
        <f t="shared" si="93"/>
        <v>498.36959999999999</v>
      </c>
    </row>
    <row r="240" spans="1:55" ht="20.100000000000001" customHeight="1" thickBot="1">
      <c r="A240" s="183" t="s">
        <v>101</v>
      </c>
      <c r="B240" s="82">
        <v>2013</v>
      </c>
      <c r="C240" s="82">
        <v>3</v>
      </c>
      <c r="D240" s="82"/>
      <c r="E240" s="83" t="s">
        <v>11</v>
      </c>
      <c r="F240" s="83" t="s">
        <v>108</v>
      </c>
      <c r="G240" s="83" t="s">
        <v>109</v>
      </c>
      <c r="H240" s="84">
        <v>41374</v>
      </c>
      <c r="I240" s="85">
        <v>7033.48</v>
      </c>
      <c r="J240" s="86">
        <v>0</v>
      </c>
      <c r="K240" s="85">
        <v>7033.48</v>
      </c>
      <c r="N240" s="183" t="s">
        <v>101</v>
      </c>
      <c r="O240" s="82">
        <v>16</v>
      </c>
      <c r="P240" s="85">
        <v>12986.84</v>
      </c>
      <c r="Q240" s="83" t="s">
        <v>11</v>
      </c>
      <c r="R240" s="83" t="s">
        <v>10</v>
      </c>
      <c r="S240" s="83" t="s">
        <v>10</v>
      </c>
      <c r="T240" s="82" t="s">
        <v>120</v>
      </c>
      <c r="U240" s="82" t="s">
        <v>124</v>
      </c>
      <c r="AC240" s="187" t="str">
        <f t="shared" si="95"/>
        <v/>
      </c>
      <c r="AD240" s="187" t="str">
        <f t="shared" si="96"/>
        <v/>
      </c>
      <c r="AE240" s="187" t="str">
        <f t="shared" si="97"/>
        <v/>
      </c>
      <c r="AF240" s="187" t="str">
        <f t="shared" si="98"/>
        <v/>
      </c>
      <c r="AG240" s="187" t="str">
        <f t="shared" si="99"/>
        <v/>
      </c>
      <c r="AH240" s="187" t="str">
        <f t="shared" si="100"/>
        <v/>
      </c>
      <c r="AI240" s="187" t="str">
        <f t="shared" si="101"/>
        <v/>
      </c>
      <c r="AJ240" s="187" t="str">
        <f t="shared" si="102"/>
        <v/>
      </c>
      <c r="AK240" s="187" t="str">
        <f t="shared" si="103"/>
        <v/>
      </c>
      <c r="AN240" s="187" t="str">
        <f t="shared" si="104"/>
        <v/>
      </c>
      <c r="AO240" s="187" t="str">
        <f t="shared" si="105"/>
        <v/>
      </c>
      <c r="AP240" s="187" t="str">
        <f t="shared" si="106"/>
        <v/>
      </c>
      <c r="AT240" s="187" t="str">
        <f t="shared" si="107"/>
        <v>M645044</v>
      </c>
      <c r="AU240" s="187">
        <f t="shared" si="108"/>
        <v>16</v>
      </c>
      <c r="AV240" s="187">
        <f t="shared" si="109"/>
        <v>12986.84</v>
      </c>
      <c r="AW240" s="187" t="str">
        <f t="shared" si="110"/>
        <v>2013/3</v>
      </c>
      <c r="AX240" s="187" t="str">
        <f t="shared" si="111"/>
        <v>2013/3 Contribuciones Seg. Social</v>
      </c>
      <c r="AY240" s="187">
        <f t="shared" si="92"/>
        <v>12986.84</v>
      </c>
      <c r="AZ240" s="187">
        <f t="shared" si="112"/>
        <v>1</v>
      </c>
      <c r="BA240" s="187" t="str">
        <f t="shared" si="94"/>
        <v>M645044 16</v>
      </c>
      <c r="BB240" s="187">
        <f>IFERROR(IF(AW240="","",VLOOKUP(AW240,SUSS!R:S,2,FALSE)),AY240*SUSS!$M$2)</f>
        <v>1558.4207999999999</v>
      </c>
      <c r="BC240" s="187">
        <f t="shared" si="93"/>
        <v>1558.4207999999999</v>
      </c>
    </row>
    <row r="241" spans="1:55" ht="20.100000000000001" customHeight="1" thickBot="1">
      <c r="A241" s="183" t="s">
        <v>101</v>
      </c>
      <c r="B241" s="82">
        <v>2013</v>
      </c>
      <c r="C241" s="82">
        <v>3</v>
      </c>
      <c r="D241" s="82"/>
      <c r="E241" s="83" t="s">
        <v>11</v>
      </c>
      <c r="F241" s="83" t="s">
        <v>10</v>
      </c>
      <c r="G241" s="83" t="s">
        <v>83</v>
      </c>
      <c r="H241" s="84">
        <v>43798</v>
      </c>
      <c r="I241" s="85">
        <v>32843.72</v>
      </c>
      <c r="J241" s="85">
        <v>23103.59</v>
      </c>
      <c r="K241" s="85">
        <v>9740.1299999999992</v>
      </c>
      <c r="N241" s="183" t="s">
        <v>101</v>
      </c>
      <c r="O241" s="82">
        <v>16</v>
      </c>
      <c r="P241" s="85">
        <v>5257.43</v>
      </c>
      <c r="Q241" s="83" t="s">
        <v>11</v>
      </c>
      <c r="R241" s="83" t="s">
        <v>108</v>
      </c>
      <c r="S241" s="83" t="s">
        <v>109</v>
      </c>
      <c r="T241" s="82" t="s">
        <v>120</v>
      </c>
      <c r="U241" s="82" t="s">
        <v>124</v>
      </c>
      <c r="AC241" s="187" t="str">
        <f t="shared" si="95"/>
        <v/>
      </c>
      <c r="AD241" s="187" t="str">
        <f t="shared" si="96"/>
        <v/>
      </c>
      <c r="AE241" s="187" t="str">
        <f t="shared" si="97"/>
        <v/>
      </c>
      <c r="AF241" s="187" t="str">
        <f t="shared" si="98"/>
        <v/>
      </c>
      <c r="AG241" s="187" t="str">
        <f t="shared" si="99"/>
        <v/>
      </c>
      <c r="AH241" s="187" t="str">
        <f t="shared" si="100"/>
        <v/>
      </c>
      <c r="AI241" s="187" t="str">
        <f t="shared" si="101"/>
        <v/>
      </c>
      <c r="AJ241" s="187" t="str">
        <f t="shared" si="102"/>
        <v/>
      </c>
      <c r="AK241" s="187" t="str">
        <f t="shared" si="103"/>
        <v/>
      </c>
      <c r="AN241" s="187" t="str">
        <f t="shared" si="104"/>
        <v/>
      </c>
      <c r="AO241" s="187" t="str">
        <f t="shared" si="105"/>
        <v/>
      </c>
      <c r="AP241" s="187" t="str">
        <f t="shared" si="106"/>
        <v/>
      </c>
      <c r="AT241" s="187" t="str">
        <f t="shared" si="107"/>
        <v>M645044</v>
      </c>
      <c r="AU241" s="187">
        <f t="shared" si="108"/>
        <v>16</v>
      </c>
      <c r="AV241" s="187">
        <f t="shared" si="109"/>
        <v>5257.43</v>
      </c>
      <c r="AW241" s="187" t="str">
        <f t="shared" si="110"/>
        <v>2013/3</v>
      </c>
      <c r="AX241" s="187" t="str">
        <f t="shared" si="111"/>
        <v>2013/3 Contribuciones Seg. Social</v>
      </c>
      <c r="AY241" s="187">
        <f t="shared" si="92"/>
        <v>12986.84</v>
      </c>
      <c r="AZ241" s="187">
        <f t="shared" si="112"/>
        <v>0.40482750230233067</v>
      </c>
      <c r="BA241" s="187" t="str">
        <f t="shared" si="94"/>
        <v>M645044 16</v>
      </c>
      <c r="BB241" s="187">
        <f>IFERROR(IF(AW241="","",VLOOKUP(AW241,SUSS!R:S,2,FALSE)),AY241*SUSS!$M$2)</f>
        <v>1558.4207999999999</v>
      </c>
      <c r="BC241" s="187">
        <f t="shared" si="93"/>
        <v>630.89159999999993</v>
      </c>
    </row>
    <row r="242" spans="1:55" ht="20.100000000000001" customHeight="1" thickBot="1">
      <c r="A242" s="183" t="s">
        <v>101</v>
      </c>
      <c r="B242" s="82">
        <v>2013</v>
      </c>
      <c r="C242" s="82">
        <v>3</v>
      </c>
      <c r="D242" s="82"/>
      <c r="E242" s="83" t="s">
        <v>11</v>
      </c>
      <c r="F242" s="83" t="s">
        <v>108</v>
      </c>
      <c r="G242" s="83" t="s">
        <v>83</v>
      </c>
      <c r="H242" s="84">
        <v>41792</v>
      </c>
      <c r="I242" s="85">
        <v>2904.83</v>
      </c>
      <c r="J242" s="85">
        <v>2221.91</v>
      </c>
      <c r="K242" s="86">
        <v>682.92</v>
      </c>
      <c r="N242" s="183" t="s">
        <v>101</v>
      </c>
      <c r="O242" s="82">
        <v>16</v>
      </c>
      <c r="P242" s="85">
        <v>11200.65</v>
      </c>
      <c r="Q242" s="83" t="s">
        <v>86</v>
      </c>
      <c r="R242" s="83" t="s">
        <v>10</v>
      </c>
      <c r="S242" s="83" t="s">
        <v>10</v>
      </c>
      <c r="T242" s="82" t="s">
        <v>131</v>
      </c>
      <c r="U242" s="82" t="s">
        <v>124</v>
      </c>
      <c r="AC242" s="187" t="str">
        <f t="shared" si="95"/>
        <v/>
      </c>
      <c r="AD242" s="187" t="str">
        <f t="shared" si="96"/>
        <v/>
      </c>
      <c r="AE242" s="187" t="str">
        <f t="shared" si="97"/>
        <v/>
      </c>
      <c r="AF242" s="187" t="str">
        <f t="shared" si="98"/>
        <v/>
      </c>
      <c r="AG242" s="187" t="str">
        <f t="shared" si="99"/>
        <v/>
      </c>
      <c r="AH242" s="187" t="str">
        <f t="shared" si="100"/>
        <v/>
      </c>
      <c r="AI242" s="187" t="str">
        <f t="shared" si="101"/>
        <v/>
      </c>
      <c r="AJ242" s="187" t="str">
        <f t="shared" si="102"/>
        <v/>
      </c>
      <c r="AK242" s="187" t="str">
        <f t="shared" si="103"/>
        <v/>
      </c>
      <c r="AN242" s="187" t="str">
        <f t="shared" si="104"/>
        <v/>
      </c>
      <c r="AO242" s="187" t="str">
        <f t="shared" si="105"/>
        <v/>
      </c>
      <c r="AP242" s="187" t="str">
        <f t="shared" si="106"/>
        <v/>
      </c>
      <c r="AT242" s="187" t="str">
        <f t="shared" si="107"/>
        <v/>
      </c>
      <c r="AU242" s="187" t="str">
        <f t="shared" si="108"/>
        <v/>
      </c>
      <c r="AV242" s="187" t="str">
        <f t="shared" si="109"/>
        <v/>
      </c>
      <c r="AW242" s="187" t="str">
        <f t="shared" si="110"/>
        <v/>
      </c>
      <c r="AX242" s="187" t="str">
        <f t="shared" si="111"/>
        <v/>
      </c>
      <c r="AY242" s="187" t="str">
        <f t="shared" si="92"/>
        <v/>
      </c>
      <c r="AZ242" s="187" t="str">
        <f t="shared" si="112"/>
        <v/>
      </c>
      <c r="BA242" s="187" t="str">
        <f t="shared" si="94"/>
        <v xml:space="preserve"> </v>
      </c>
      <c r="BB242" s="187" t="str">
        <f>IFERROR(IF(AW242="","",VLOOKUP(AW242,SUSS!R:S,2,FALSE)),AY242*SUSS!$M$2)</f>
        <v/>
      </c>
      <c r="BC242" s="187" t="str">
        <f t="shared" si="93"/>
        <v/>
      </c>
    </row>
    <row r="243" spans="1:55" ht="20.100000000000001" customHeight="1" thickBot="1">
      <c r="A243" s="183" t="s">
        <v>101</v>
      </c>
      <c r="B243" s="82">
        <v>2013</v>
      </c>
      <c r="C243" s="82">
        <v>3</v>
      </c>
      <c r="D243" s="82"/>
      <c r="E243" s="83" t="s">
        <v>11</v>
      </c>
      <c r="F243" s="83" t="s">
        <v>108</v>
      </c>
      <c r="G243" s="83" t="s">
        <v>84</v>
      </c>
      <c r="H243" s="84">
        <v>43798</v>
      </c>
      <c r="I243" s="85">
        <v>19533.150000000001</v>
      </c>
      <c r="J243" s="85">
        <v>14940.96</v>
      </c>
      <c r="K243" s="85">
        <v>4592.1899999999996</v>
      </c>
      <c r="N243" s="183" t="s">
        <v>101</v>
      </c>
      <c r="O243" s="82">
        <v>16</v>
      </c>
      <c r="P243" s="85">
        <v>24506.35</v>
      </c>
      <c r="Q243" s="83" t="s">
        <v>82</v>
      </c>
      <c r="R243" s="83" t="s">
        <v>10</v>
      </c>
      <c r="S243" s="83" t="s">
        <v>10</v>
      </c>
      <c r="T243" s="82" t="s">
        <v>130</v>
      </c>
      <c r="U243" s="82" t="s">
        <v>124</v>
      </c>
      <c r="AC243" s="187" t="str">
        <f t="shared" si="95"/>
        <v/>
      </c>
      <c r="AD243" s="187" t="str">
        <f t="shared" si="96"/>
        <v/>
      </c>
      <c r="AE243" s="187" t="str">
        <f t="shared" si="97"/>
        <v/>
      </c>
      <c r="AF243" s="187" t="str">
        <f t="shared" si="98"/>
        <v/>
      </c>
      <c r="AG243" s="187" t="str">
        <f t="shared" si="99"/>
        <v/>
      </c>
      <c r="AH243" s="187" t="str">
        <f t="shared" si="100"/>
        <v/>
      </c>
      <c r="AI243" s="187" t="str">
        <f t="shared" si="101"/>
        <v/>
      </c>
      <c r="AJ243" s="187" t="str">
        <f t="shared" si="102"/>
        <v/>
      </c>
      <c r="AK243" s="187" t="str">
        <f t="shared" si="103"/>
        <v/>
      </c>
      <c r="AN243" s="187" t="str">
        <f t="shared" si="104"/>
        <v/>
      </c>
      <c r="AO243" s="187" t="str">
        <f t="shared" si="105"/>
        <v/>
      </c>
      <c r="AP243" s="187" t="str">
        <f t="shared" si="106"/>
        <v/>
      </c>
      <c r="AT243" s="187" t="str">
        <f t="shared" si="107"/>
        <v/>
      </c>
      <c r="AU243" s="187" t="str">
        <f t="shared" si="108"/>
        <v/>
      </c>
      <c r="AV243" s="187" t="str">
        <f t="shared" si="109"/>
        <v/>
      </c>
      <c r="AW243" s="187" t="str">
        <f t="shared" si="110"/>
        <v/>
      </c>
      <c r="AX243" s="187" t="str">
        <f t="shared" si="111"/>
        <v/>
      </c>
      <c r="AY243" s="187" t="str">
        <f t="shared" si="92"/>
        <v/>
      </c>
      <c r="AZ243" s="187" t="str">
        <f t="shared" si="112"/>
        <v/>
      </c>
      <c r="BA243" s="187" t="str">
        <f t="shared" si="94"/>
        <v xml:space="preserve"> </v>
      </c>
      <c r="BB243" s="187" t="str">
        <f>IFERROR(IF(AW243="","",VLOOKUP(AW243,SUSS!R:S,2,FALSE)),AY243*SUSS!$M$2)</f>
        <v/>
      </c>
      <c r="BC243" s="187" t="str">
        <f t="shared" si="93"/>
        <v/>
      </c>
    </row>
    <row r="244" spans="1:55" ht="20.100000000000001" customHeight="1" thickBot="1">
      <c r="A244" s="183" t="s">
        <v>101</v>
      </c>
      <c r="B244" s="82">
        <v>2013</v>
      </c>
      <c r="C244" s="82">
        <v>4</v>
      </c>
      <c r="D244" s="82"/>
      <c r="E244" s="83" t="s">
        <v>11</v>
      </c>
      <c r="F244" s="83" t="s">
        <v>10</v>
      </c>
      <c r="G244" s="83" t="s">
        <v>10</v>
      </c>
      <c r="H244" s="84">
        <v>41403</v>
      </c>
      <c r="I244" s="85">
        <v>13041.8</v>
      </c>
      <c r="J244" s="86">
        <v>0</v>
      </c>
      <c r="K244" s="85">
        <v>13041.8</v>
      </c>
      <c r="N244" s="183" t="s">
        <v>101</v>
      </c>
      <c r="O244" s="82">
        <v>16</v>
      </c>
      <c r="P244" s="85">
        <v>1049.1199999999999</v>
      </c>
      <c r="Q244" s="83" t="s">
        <v>82</v>
      </c>
      <c r="R244" s="83" t="s">
        <v>10</v>
      </c>
      <c r="S244" s="83" t="s">
        <v>83</v>
      </c>
      <c r="T244" s="82" t="s">
        <v>130</v>
      </c>
      <c r="U244" s="82" t="s">
        <v>124</v>
      </c>
      <c r="AC244" s="187" t="str">
        <f t="shared" si="95"/>
        <v>M645044</v>
      </c>
      <c r="AD244" s="187" t="str">
        <f t="shared" si="96"/>
        <v>Contribuciones Seg. Social</v>
      </c>
      <c r="AE244" s="187" t="str">
        <f t="shared" si="97"/>
        <v>Declaración Jurada</v>
      </c>
      <c r="AF244" s="187" t="str">
        <f t="shared" si="98"/>
        <v>Declaración Jurada</v>
      </c>
      <c r="AG244" s="187">
        <f t="shared" si="99"/>
        <v>13041.8</v>
      </c>
      <c r="AH244" s="187">
        <f t="shared" si="100"/>
        <v>0</v>
      </c>
      <c r="AI244" s="187">
        <f t="shared" si="101"/>
        <v>13041.8</v>
      </c>
      <c r="AJ244" s="187">
        <f t="shared" si="102"/>
        <v>2013</v>
      </c>
      <c r="AK244" s="187">
        <f t="shared" si="103"/>
        <v>4</v>
      </c>
      <c r="AN244" s="187" t="str">
        <f t="shared" si="104"/>
        <v xml:space="preserve">2013/4 </v>
      </c>
      <c r="AO244" s="187" t="str">
        <f t="shared" si="105"/>
        <v>2013/4 Contribuciones Seg. Social</v>
      </c>
      <c r="AP244" s="187">
        <f t="shared" si="106"/>
        <v>13041.8</v>
      </c>
      <c r="AT244" s="187" t="str">
        <f t="shared" si="107"/>
        <v/>
      </c>
      <c r="AU244" s="187" t="str">
        <f t="shared" si="108"/>
        <v/>
      </c>
      <c r="AV244" s="187" t="str">
        <f t="shared" si="109"/>
        <v/>
      </c>
      <c r="AW244" s="187" t="str">
        <f t="shared" si="110"/>
        <v/>
      </c>
      <c r="AX244" s="187" t="str">
        <f t="shared" si="111"/>
        <v/>
      </c>
      <c r="AY244" s="187" t="str">
        <f t="shared" si="92"/>
        <v/>
      </c>
      <c r="AZ244" s="187" t="str">
        <f t="shared" si="112"/>
        <v/>
      </c>
      <c r="BA244" s="187" t="str">
        <f t="shared" si="94"/>
        <v xml:space="preserve"> </v>
      </c>
      <c r="BB244" s="187" t="str">
        <f>IFERROR(IF(AW244="","",VLOOKUP(AW244,SUSS!R:S,2,FALSE)),AY244*SUSS!$M$2)</f>
        <v/>
      </c>
      <c r="BC244" s="187" t="str">
        <f t="shared" si="93"/>
        <v/>
      </c>
    </row>
    <row r="245" spans="1:55" ht="20.100000000000001" customHeight="1" thickBot="1">
      <c r="A245" s="183" t="s">
        <v>101</v>
      </c>
      <c r="B245" s="82">
        <v>2013</v>
      </c>
      <c r="C245" s="82">
        <v>4</v>
      </c>
      <c r="D245" s="82"/>
      <c r="E245" s="83" t="s">
        <v>11</v>
      </c>
      <c r="F245" s="83" t="s">
        <v>108</v>
      </c>
      <c r="G245" s="83" t="s">
        <v>109</v>
      </c>
      <c r="H245" s="84">
        <v>41403</v>
      </c>
      <c r="I245" s="85">
        <v>7063.29</v>
      </c>
      <c r="J245" s="86">
        <v>0</v>
      </c>
      <c r="K245" s="85">
        <v>7063.29</v>
      </c>
      <c r="N245" s="183" t="s">
        <v>101</v>
      </c>
      <c r="O245" s="82">
        <v>16</v>
      </c>
      <c r="P245" s="85">
        <v>17886.93</v>
      </c>
      <c r="Q245" s="83" t="s">
        <v>82</v>
      </c>
      <c r="R245" s="83" t="s">
        <v>10</v>
      </c>
      <c r="S245" s="83" t="s">
        <v>84</v>
      </c>
      <c r="T245" s="82" t="s">
        <v>130</v>
      </c>
      <c r="U245" s="82" t="s">
        <v>124</v>
      </c>
      <c r="AC245" s="187" t="str">
        <f t="shared" si="95"/>
        <v/>
      </c>
      <c r="AD245" s="187" t="str">
        <f t="shared" si="96"/>
        <v/>
      </c>
      <c r="AE245" s="187" t="str">
        <f t="shared" si="97"/>
        <v/>
      </c>
      <c r="AF245" s="187" t="str">
        <f t="shared" si="98"/>
        <v/>
      </c>
      <c r="AG245" s="187" t="str">
        <f t="shared" si="99"/>
        <v/>
      </c>
      <c r="AH245" s="187" t="str">
        <f t="shared" si="100"/>
        <v/>
      </c>
      <c r="AI245" s="187" t="str">
        <f t="shared" si="101"/>
        <v/>
      </c>
      <c r="AJ245" s="187" t="str">
        <f t="shared" si="102"/>
        <v/>
      </c>
      <c r="AK245" s="187" t="str">
        <f t="shared" si="103"/>
        <v/>
      </c>
      <c r="AN245" s="187" t="str">
        <f t="shared" si="104"/>
        <v/>
      </c>
      <c r="AO245" s="187" t="str">
        <f t="shared" si="105"/>
        <v/>
      </c>
      <c r="AP245" s="187" t="str">
        <f t="shared" si="106"/>
        <v/>
      </c>
      <c r="AT245" s="187" t="str">
        <f t="shared" si="107"/>
        <v/>
      </c>
      <c r="AU245" s="187" t="str">
        <f t="shared" si="108"/>
        <v/>
      </c>
      <c r="AV245" s="187" t="str">
        <f t="shared" si="109"/>
        <v/>
      </c>
      <c r="AW245" s="187" t="str">
        <f t="shared" si="110"/>
        <v/>
      </c>
      <c r="AX245" s="187" t="str">
        <f t="shared" si="111"/>
        <v/>
      </c>
      <c r="AY245" s="187" t="str">
        <f t="shared" si="92"/>
        <v/>
      </c>
      <c r="AZ245" s="187" t="str">
        <f t="shared" si="112"/>
        <v/>
      </c>
      <c r="BA245" s="187" t="str">
        <f t="shared" si="94"/>
        <v xml:space="preserve"> </v>
      </c>
      <c r="BB245" s="187" t="str">
        <f>IFERROR(IF(AW245="","",VLOOKUP(AW245,SUSS!R:S,2,FALSE)),AY245*SUSS!$M$2)</f>
        <v/>
      </c>
      <c r="BC245" s="187" t="str">
        <f t="shared" si="93"/>
        <v/>
      </c>
    </row>
    <row r="246" spans="1:55" ht="20.100000000000001" customHeight="1" thickBot="1">
      <c r="A246" s="183" t="s">
        <v>101</v>
      </c>
      <c r="B246" s="82">
        <v>2013</v>
      </c>
      <c r="C246" s="82">
        <v>4</v>
      </c>
      <c r="D246" s="82"/>
      <c r="E246" s="83" t="s">
        <v>11</v>
      </c>
      <c r="F246" s="83" t="s">
        <v>10</v>
      </c>
      <c r="G246" s="83" t="s">
        <v>83</v>
      </c>
      <c r="H246" s="84">
        <v>43798</v>
      </c>
      <c r="I246" s="85">
        <v>32604.5</v>
      </c>
      <c r="J246" s="85">
        <v>22823.15</v>
      </c>
      <c r="K246" s="85">
        <v>9781.35</v>
      </c>
      <c r="N246" s="183" t="s">
        <v>101</v>
      </c>
      <c r="O246" s="82">
        <v>16</v>
      </c>
      <c r="P246" s="86">
        <v>839.82</v>
      </c>
      <c r="Q246" s="83" t="s">
        <v>82</v>
      </c>
      <c r="R246" s="83" t="s">
        <v>10</v>
      </c>
      <c r="S246" s="83" t="s">
        <v>10</v>
      </c>
      <c r="T246" s="82" t="s">
        <v>132</v>
      </c>
      <c r="U246" s="82" t="s">
        <v>124</v>
      </c>
      <c r="AC246" s="187" t="str">
        <f t="shared" si="95"/>
        <v/>
      </c>
      <c r="AD246" s="187" t="str">
        <f t="shared" si="96"/>
        <v/>
      </c>
      <c r="AE246" s="187" t="str">
        <f t="shared" si="97"/>
        <v/>
      </c>
      <c r="AF246" s="187" t="str">
        <f t="shared" si="98"/>
        <v/>
      </c>
      <c r="AG246" s="187" t="str">
        <f t="shared" si="99"/>
        <v/>
      </c>
      <c r="AH246" s="187" t="str">
        <f t="shared" si="100"/>
        <v/>
      </c>
      <c r="AI246" s="187" t="str">
        <f t="shared" si="101"/>
        <v/>
      </c>
      <c r="AJ246" s="187" t="str">
        <f t="shared" si="102"/>
        <v/>
      </c>
      <c r="AK246" s="187" t="str">
        <f t="shared" si="103"/>
        <v/>
      </c>
      <c r="AN246" s="187" t="str">
        <f t="shared" si="104"/>
        <v/>
      </c>
      <c r="AO246" s="187" t="str">
        <f t="shared" si="105"/>
        <v/>
      </c>
      <c r="AP246" s="187" t="str">
        <f t="shared" si="106"/>
        <v/>
      </c>
      <c r="AT246" s="187" t="str">
        <f t="shared" si="107"/>
        <v/>
      </c>
      <c r="AU246" s="187" t="str">
        <f t="shared" si="108"/>
        <v/>
      </c>
      <c r="AV246" s="187" t="str">
        <f t="shared" si="109"/>
        <v/>
      </c>
      <c r="AW246" s="187" t="str">
        <f t="shared" si="110"/>
        <v/>
      </c>
      <c r="AX246" s="187" t="str">
        <f t="shared" si="111"/>
        <v/>
      </c>
      <c r="AY246" s="187" t="str">
        <f t="shared" si="92"/>
        <v/>
      </c>
      <c r="AZ246" s="187" t="str">
        <f t="shared" si="112"/>
        <v/>
      </c>
      <c r="BA246" s="187" t="str">
        <f t="shared" si="94"/>
        <v xml:space="preserve"> </v>
      </c>
      <c r="BB246" s="187" t="str">
        <f>IFERROR(IF(AW246="","",VLOOKUP(AW246,SUSS!R:S,2,FALSE)),AY246*SUSS!$M$2)</f>
        <v/>
      </c>
      <c r="BC246" s="187" t="str">
        <f t="shared" si="93"/>
        <v/>
      </c>
    </row>
    <row r="247" spans="1:55" ht="20.100000000000001" customHeight="1" thickBot="1">
      <c r="A247" s="183" t="s">
        <v>101</v>
      </c>
      <c r="B247" s="82">
        <v>2013</v>
      </c>
      <c r="C247" s="82">
        <v>4</v>
      </c>
      <c r="D247" s="82"/>
      <c r="E247" s="83" t="s">
        <v>11</v>
      </c>
      <c r="F247" s="83" t="s">
        <v>108</v>
      </c>
      <c r="G247" s="83" t="s">
        <v>83</v>
      </c>
      <c r="H247" s="84">
        <v>41792</v>
      </c>
      <c r="I247" s="85">
        <v>2712.3</v>
      </c>
      <c r="J247" s="85">
        <v>2068.8000000000002</v>
      </c>
      <c r="K247" s="86">
        <v>643.5</v>
      </c>
      <c r="N247" s="183" t="s">
        <v>101</v>
      </c>
      <c r="O247" s="82">
        <v>16</v>
      </c>
      <c r="P247" s="86">
        <v>18.809999999999999</v>
      </c>
      <c r="Q247" s="83" t="s">
        <v>106</v>
      </c>
      <c r="R247" s="83" t="s">
        <v>10</v>
      </c>
      <c r="S247" s="83" t="s">
        <v>105</v>
      </c>
      <c r="T247" s="82" t="s">
        <v>115</v>
      </c>
      <c r="U247" s="82" t="s">
        <v>124</v>
      </c>
      <c r="AC247" s="187" t="str">
        <f t="shared" si="95"/>
        <v/>
      </c>
      <c r="AD247" s="187" t="str">
        <f t="shared" si="96"/>
        <v/>
      </c>
      <c r="AE247" s="187" t="str">
        <f t="shared" si="97"/>
        <v/>
      </c>
      <c r="AF247" s="187" t="str">
        <f t="shared" si="98"/>
        <v/>
      </c>
      <c r="AG247" s="187" t="str">
        <f t="shared" si="99"/>
        <v/>
      </c>
      <c r="AH247" s="187" t="str">
        <f t="shared" si="100"/>
        <v/>
      </c>
      <c r="AI247" s="187" t="str">
        <f t="shared" si="101"/>
        <v/>
      </c>
      <c r="AJ247" s="187" t="str">
        <f t="shared" si="102"/>
        <v/>
      </c>
      <c r="AK247" s="187" t="str">
        <f t="shared" si="103"/>
        <v/>
      </c>
      <c r="AN247" s="187" t="str">
        <f t="shared" si="104"/>
        <v/>
      </c>
      <c r="AO247" s="187" t="str">
        <f t="shared" si="105"/>
        <v/>
      </c>
      <c r="AP247" s="187" t="str">
        <f t="shared" si="106"/>
        <v/>
      </c>
      <c r="AT247" s="187" t="str">
        <f t="shared" si="107"/>
        <v/>
      </c>
      <c r="AU247" s="187" t="str">
        <f t="shared" si="108"/>
        <v/>
      </c>
      <c r="AV247" s="187" t="str">
        <f t="shared" si="109"/>
        <v/>
      </c>
      <c r="AW247" s="187" t="str">
        <f t="shared" si="110"/>
        <v/>
      </c>
      <c r="AX247" s="187" t="str">
        <f t="shared" si="111"/>
        <v/>
      </c>
      <c r="AY247" s="187" t="str">
        <f t="shared" si="92"/>
        <v/>
      </c>
      <c r="AZ247" s="187" t="str">
        <f t="shared" si="112"/>
        <v/>
      </c>
      <c r="BA247" s="187" t="str">
        <f t="shared" si="94"/>
        <v xml:space="preserve"> </v>
      </c>
      <c r="BB247" s="187" t="str">
        <f>IFERROR(IF(AW247="","",VLOOKUP(AW247,SUSS!R:S,2,FALSE)),AY247*SUSS!$M$2)</f>
        <v/>
      </c>
      <c r="BC247" s="187" t="str">
        <f t="shared" si="93"/>
        <v/>
      </c>
    </row>
    <row r="248" spans="1:55" ht="20.100000000000001" customHeight="1" thickBot="1">
      <c r="A248" s="183" t="s">
        <v>101</v>
      </c>
      <c r="B248" s="82">
        <v>2013</v>
      </c>
      <c r="C248" s="82">
        <v>4</v>
      </c>
      <c r="D248" s="82"/>
      <c r="E248" s="83" t="s">
        <v>11</v>
      </c>
      <c r="F248" s="83" t="s">
        <v>108</v>
      </c>
      <c r="G248" s="83" t="s">
        <v>84</v>
      </c>
      <c r="H248" s="84">
        <v>43798</v>
      </c>
      <c r="I248" s="85">
        <v>19615.93</v>
      </c>
      <c r="J248" s="85">
        <v>14961.97</v>
      </c>
      <c r="K248" s="85">
        <v>4653.96</v>
      </c>
      <c r="N248" s="183" t="s">
        <v>101</v>
      </c>
      <c r="O248" s="82">
        <v>16</v>
      </c>
      <c r="P248" s="86">
        <v>12.54</v>
      </c>
      <c r="Q248" s="83" t="s">
        <v>107</v>
      </c>
      <c r="R248" s="83" t="s">
        <v>10</v>
      </c>
      <c r="S248" s="83" t="s">
        <v>105</v>
      </c>
      <c r="T248" s="82" t="s">
        <v>115</v>
      </c>
      <c r="U248" s="82" t="s">
        <v>124</v>
      </c>
      <c r="AC248" s="187" t="str">
        <f t="shared" si="95"/>
        <v/>
      </c>
      <c r="AD248" s="187" t="str">
        <f t="shared" si="96"/>
        <v/>
      </c>
      <c r="AE248" s="187" t="str">
        <f t="shared" si="97"/>
        <v/>
      </c>
      <c r="AF248" s="187" t="str">
        <f t="shared" si="98"/>
        <v/>
      </c>
      <c r="AG248" s="187" t="str">
        <f t="shared" si="99"/>
        <v/>
      </c>
      <c r="AH248" s="187" t="str">
        <f t="shared" si="100"/>
        <v/>
      </c>
      <c r="AI248" s="187" t="str">
        <f t="shared" si="101"/>
        <v/>
      </c>
      <c r="AJ248" s="187" t="str">
        <f t="shared" si="102"/>
        <v/>
      </c>
      <c r="AK248" s="187" t="str">
        <f t="shared" si="103"/>
        <v/>
      </c>
      <c r="AN248" s="187" t="str">
        <f t="shared" si="104"/>
        <v/>
      </c>
      <c r="AO248" s="187" t="str">
        <f t="shared" si="105"/>
        <v/>
      </c>
      <c r="AP248" s="187" t="str">
        <f t="shared" si="106"/>
        <v/>
      </c>
      <c r="AT248" s="187" t="str">
        <f t="shared" si="107"/>
        <v/>
      </c>
      <c r="AU248" s="187" t="str">
        <f t="shared" si="108"/>
        <v/>
      </c>
      <c r="AV248" s="187" t="str">
        <f t="shared" si="109"/>
        <v/>
      </c>
      <c r="AW248" s="187" t="str">
        <f t="shared" si="110"/>
        <v/>
      </c>
      <c r="AX248" s="187" t="str">
        <f t="shared" si="111"/>
        <v/>
      </c>
      <c r="AY248" s="187" t="str">
        <f t="shared" si="92"/>
        <v/>
      </c>
      <c r="AZ248" s="187" t="str">
        <f t="shared" si="112"/>
        <v/>
      </c>
      <c r="BA248" s="187" t="str">
        <f t="shared" si="94"/>
        <v xml:space="preserve"> </v>
      </c>
      <c r="BB248" s="187" t="str">
        <f>IFERROR(IF(AW248="","",VLOOKUP(AW248,SUSS!R:S,2,FALSE)),AY248*SUSS!$M$2)</f>
        <v/>
      </c>
      <c r="BC248" s="187" t="str">
        <f t="shared" si="93"/>
        <v/>
      </c>
    </row>
    <row r="249" spans="1:55" ht="20.100000000000001" customHeight="1" thickBot="1">
      <c r="A249" s="183" t="s">
        <v>101</v>
      </c>
      <c r="B249" s="82">
        <v>2013</v>
      </c>
      <c r="C249" s="82">
        <v>5</v>
      </c>
      <c r="D249" s="82"/>
      <c r="E249" s="83" t="s">
        <v>86</v>
      </c>
      <c r="F249" s="83" t="s">
        <v>10</v>
      </c>
      <c r="G249" s="83" t="s">
        <v>10</v>
      </c>
      <c r="H249" s="84">
        <v>41436</v>
      </c>
      <c r="I249" s="85">
        <v>11203.34</v>
      </c>
      <c r="J249" s="86">
        <v>0</v>
      </c>
      <c r="K249" s="85">
        <v>11203.34</v>
      </c>
      <c r="N249" s="183" t="s">
        <v>101</v>
      </c>
      <c r="O249" s="82">
        <v>16</v>
      </c>
      <c r="P249" s="86">
        <v>6.27</v>
      </c>
      <c r="Q249" s="83" t="s">
        <v>104</v>
      </c>
      <c r="R249" s="83" t="s">
        <v>10</v>
      </c>
      <c r="S249" s="83" t="s">
        <v>105</v>
      </c>
      <c r="T249" s="82" t="s">
        <v>116</v>
      </c>
      <c r="U249" s="82" t="s">
        <v>124</v>
      </c>
      <c r="AC249" s="187" t="str">
        <f t="shared" si="95"/>
        <v/>
      </c>
      <c r="AD249" s="187" t="str">
        <f t="shared" si="96"/>
        <v/>
      </c>
      <c r="AE249" s="187" t="str">
        <f t="shared" si="97"/>
        <v/>
      </c>
      <c r="AF249" s="187" t="str">
        <f t="shared" si="98"/>
        <v/>
      </c>
      <c r="AG249" s="187" t="str">
        <f t="shared" si="99"/>
        <v/>
      </c>
      <c r="AH249" s="187" t="str">
        <f t="shared" si="100"/>
        <v/>
      </c>
      <c r="AI249" s="187" t="str">
        <f t="shared" si="101"/>
        <v/>
      </c>
      <c r="AJ249" s="187" t="str">
        <f t="shared" si="102"/>
        <v/>
      </c>
      <c r="AK249" s="187" t="str">
        <f t="shared" si="103"/>
        <v/>
      </c>
      <c r="AN249" s="187" t="str">
        <f t="shared" si="104"/>
        <v/>
      </c>
      <c r="AO249" s="187" t="str">
        <f t="shared" si="105"/>
        <v/>
      </c>
      <c r="AP249" s="187" t="str">
        <f t="shared" si="106"/>
        <v/>
      </c>
      <c r="AT249" s="187" t="str">
        <f t="shared" si="107"/>
        <v/>
      </c>
      <c r="AU249" s="187" t="str">
        <f t="shared" si="108"/>
        <v/>
      </c>
      <c r="AV249" s="187" t="str">
        <f t="shared" si="109"/>
        <v/>
      </c>
      <c r="AW249" s="187" t="str">
        <f t="shared" si="110"/>
        <v/>
      </c>
      <c r="AX249" s="187" t="str">
        <f t="shared" si="111"/>
        <v/>
      </c>
      <c r="AY249" s="187" t="str">
        <f t="shared" si="92"/>
        <v/>
      </c>
      <c r="AZ249" s="187" t="str">
        <f t="shared" si="112"/>
        <v/>
      </c>
      <c r="BA249" s="187" t="str">
        <f t="shared" si="94"/>
        <v xml:space="preserve"> </v>
      </c>
      <c r="BB249" s="187" t="str">
        <f>IFERROR(IF(AW249="","",VLOOKUP(AW249,SUSS!R:S,2,FALSE)),AY249*SUSS!$M$2)</f>
        <v/>
      </c>
      <c r="BC249" s="187" t="str">
        <f t="shared" si="93"/>
        <v/>
      </c>
    </row>
    <row r="250" spans="1:55" ht="20.100000000000001" customHeight="1" thickBot="1">
      <c r="A250" s="183" t="s">
        <v>101</v>
      </c>
      <c r="B250" s="82">
        <v>2013</v>
      </c>
      <c r="C250" s="82">
        <v>5</v>
      </c>
      <c r="D250" s="82"/>
      <c r="E250" s="83" t="s">
        <v>11</v>
      </c>
      <c r="F250" s="83" t="s">
        <v>10</v>
      </c>
      <c r="G250" s="83" t="s">
        <v>10</v>
      </c>
      <c r="H250" s="84">
        <v>41436</v>
      </c>
      <c r="I250" s="85">
        <v>13906.57</v>
      </c>
      <c r="J250" s="86">
        <v>0</v>
      </c>
      <c r="K250" s="85">
        <v>13906.57</v>
      </c>
      <c r="N250" s="183" t="s">
        <v>101</v>
      </c>
      <c r="O250" s="82">
        <v>17</v>
      </c>
      <c r="P250" s="85">
        <v>14119.33</v>
      </c>
      <c r="Q250" s="83" t="s">
        <v>102</v>
      </c>
      <c r="R250" s="83" t="s">
        <v>10</v>
      </c>
      <c r="S250" s="83" t="s">
        <v>84</v>
      </c>
      <c r="T250" s="82" t="s">
        <v>111</v>
      </c>
      <c r="U250" s="82" t="s">
        <v>124</v>
      </c>
      <c r="AC250" s="187" t="str">
        <f t="shared" si="95"/>
        <v>M645044</v>
      </c>
      <c r="AD250" s="187" t="str">
        <f t="shared" si="96"/>
        <v>Contribuciones Seg. Social</v>
      </c>
      <c r="AE250" s="187" t="str">
        <f t="shared" si="97"/>
        <v>Declaración Jurada</v>
      </c>
      <c r="AF250" s="187" t="str">
        <f t="shared" si="98"/>
        <v>Declaración Jurada</v>
      </c>
      <c r="AG250" s="187">
        <f t="shared" si="99"/>
        <v>13906.57</v>
      </c>
      <c r="AH250" s="187">
        <f t="shared" si="100"/>
        <v>0</v>
      </c>
      <c r="AI250" s="187">
        <f t="shared" si="101"/>
        <v>13906.57</v>
      </c>
      <c r="AJ250" s="187">
        <f t="shared" si="102"/>
        <v>2013</v>
      </c>
      <c r="AK250" s="187">
        <f t="shared" si="103"/>
        <v>5</v>
      </c>
      <c r="AN250" s="187" t="str">
        <f t="shared" si="104"/>
        <v xml:space="preserve">2013/5 </v>
      </c>
      <c r="AO250" s="187" t="str">
        <f t="shared" si="105"/>
        <v>2013/5 Contribuciones Seg. Social</v>
      </c>
      <c r="AP250" s="187">
        <f t="shared" si="106"/>
        <v>13906.57</v>
      </c>
      <c r="AT250" s="187" t="str">
        <f t="shared" si="107"/>
        <v/>
      </c>
      <c r="AU250" s="187" t="str">
        <f t="shared" si="108"/>
        <v/>
      </c>
      <c r="AV250" s="187" t="str">
        <f t="shared" si="109"/>
        <v/>
      </c>
      <c r="AW250" s="187" t="str">
        <f t="shared" si="110"/>
        <v/>
      </c>
      <c r="AX250" s="187" t="str">
        <f t="shared" si="111"/>
        <v/>
      </c>
      <c r="AY250" s="187" t="str">
        <f t="shared" si="92"/>
        <v/>
      </c>
      <c r="AZ250" s="187" t="str">
        <f t="shared" si="112"/>
        <v/>
      </c>
      <c r="BA250" s="187" t="str">
        <f t="shared" si="94"/>
        <v xml:space="preserve"> </v>
      </c>
      <c r="BB250" s="187" t="str">
        <f>IFERROR(IF(AW250="","",VLOOKUP(AW250,SUSS!R:S,2,FALSE)),AY250*SUSS!$M$2)</f>
        <v/>
      </c>
      <c r="BC250" s="187" t="str">
        <f t="shared" si="93"/>
        <v/>
      </c>
    </row>
    <row r="251" spans="1:55" ht="20.100000000000001" customHeight="1" thickBot="1">
      <c r="A251" s="183" t="s">
        <v>101</v>
      </c>
      <c r="B251" s="82">
        <v>2013</v>
      </c>
      <c r="C251" s="82">
        <v>5</v>
      </c>
      <c r="D251" s="82"/>
      <c r="E251" s="83" t="s">
        <v>86</v>
      </c>
      <c r="F251" s="83" t="s">
        <v>10</v>
      </c>
      <c r="G251" s="83" t="s">
        <v>83</v>
      </c>
      <c r="H251" s="84">
        <v>43798</v>
      </c>
      <c r="I251" s="85">
        <v>27649.84</v>
      </c>
      <c r="J251" s="85">
        <v>19247.330000000002</v>
      </c>
      <c r="K251" s="85">
        <v>8402.51</v>
      </c>
      <c r="N251" s="183" t="s">
        <v>101</v>
      </c>
      <c r="O251" s="82">
        <v>17</v>
      </c>
      <c r="P251" s="86">
        <v>669.19</v>
      </c>
      <c r="Q251" s="83" t="s">
        <v>103</v>
      </c>
      <c r="R251" s="83" t="s">
        <v>10</v>
      </c>
      <c r="S251" s="83" t="s">
        <v>10</v>
      </c>
      <c r="T251" s="82" t="s">
        <v>114</v>
      </c>
      <c r="U251" s="82" t="s">
        <v>124</v>
      </c>
      <c r="AC251" s="187" t="str">
        <f t="shared" si="95"/>
        <v/>
      </c>
      <c r="AD251" s="187" t="str">
        <f t="shared" si="96"/>
        <v/>
      </c>
      <c r="AE251" s="187" t="str">
        <f t="shared" si="97"/>
        <v/>
      </c>
      <c r="AF251" s="187" t="str">
        <f t="shared" si="98"/>
        <v/>
      </c>
      <c r="AG251" s="187" t="str">
        <f t="shared" si="99"/>
        <v/>
      </c>
      <c r="AH251" s="187" t="str">
        <f t="shared" si="100"/>
        <v/>
      </c>
      <c r="AI251" s="187" t="str">
        <f t="shared" si="101"/>
        <v/>
      </c>
      <c r="AJ251" s="187" t="str">
        <f t="shared" si="102"/>
        <v/>
      </c>
      <c r="AK251" s="187" t="str">
        <f t="shared" si="103"/>
        <v/>
      </c>
      <c r="AN251" s="187" t="str">
        <f t="shared" si="104"/>
        <v/>
      </c>
      <c r="AO251" s="187" t="str">
        <f t="shared" si="105"/>
        <v/>
      </c>
      <c r="AP251" s="187" t="str">
        <f t="shared" si="106"/>
        <v/>
      </c>
      <c r="AT251" s="187" t="str">
        <f t="shared" si="107"/>
        <v/>
      </c>
      <c r="AU251" s="187" t="str">
        <f t="shared" si="108"/>
        <v/>
      </c>
      <c r="AV251" s="187" t="str">
        <f t="shared" si="109"/>
        <v/>
      </c>
      <c r="AW251" s="187" t="str">
        <f t="shared" si="110"/>
        <v/>
      </c>
      <c r="AX251" s="187" t="str">
        <f t="shared" si="111"/>
        <v/>
      </c>
      <c r="AY251" s="187" t="str">
        <f t="shared" si="92"/>
        <v/>
      </c>
      <c r="AZ251" s="187" t="str">
        <f t="shared" si="112"/>
        <v/>
      </c>
      <c r="BA251" s="187" t="str">
        <f t="shared" si="94"/>
        <v xml:space="preserve"> </v>
      </c>
      <c r="BB251" s="187" t="str">
        <f>IFERROR(IF(AW251="","",VLOOKUP(AW251,SUSS!R:S,2,FALSE)),AY251*SUSS!$M$2)</f>
        <v/>
      </c>
      <c r="BC251" s="187" t="str">
        <f t="shared" si="93"/>
        <v/>
      </c>
    </row>
    <row r="252" spans="1:55" ht="20.100000000000001" customHeight="1" thickBot="1">
      <c r="A252" s="183" t="s">
        <v>101</v>
      </c>
      <c r="B252" s="82">
        <v>2013</v>
      </c>
      <c r="C252" s="82">
        <v>5</v>
      </c>
      <c r="D252" s="82"/>
      <c r="E252" s="83" t="s">
        <v>11</v>
      </c>
      <c r="F252" s="83" t="s">
        <v>10</v>
      </c>
      <c r="G252" s="83" t="s">
        <v>83</v>
      </c>
      <c r="H252" s="84">
        <v>43798</v>
      </c>
      <c r="I252" s="85">
        <v>34321.410000000003</v>
      </c>
      <c r="J252" s="85">
        <v>23891.48</v>
      </c>
      <c r="K252" s="85">
        <v>10429.93</v>
      </c>
      <c r="N252" s="183" t="s">
        <v>101</v>
      </c>
      <c r="O252" s="82">
        <v>17</v>
      </c>
      <c r="P252" s="85">
        <v>9740.1299999999992</v>
      </c>
      <c r="Q252" s="83" t="s">
        <v>11</v>
      </c>
      <c r="R252" s="83" t="s">
        <v>10</v>
      </c>
      <c r="S252" s="83" t="s">
        <v>83</v>
      </c>
      <c r="T252" s="82" t="s">
        <v>120</v>
      </c>
      <c r="U252" s="82" t="s">
        <v>124</v>
      </c>
      <c r="AC252" s="187" t="str">
        <f t="shared" si="95"/>
        <v/>
      </c>
      <c r="AD252" s="187" t="str">
        <f t="shared" si="96"/>
        <v/>
      </c>
      <c r="AE252" s="187" t="str">
        <f t="shared" si="97"/>
        <v/>
      </c>
      <c r="AF252" s="187" t="str">
        <f t="shared" si="98"/>
        <v/>
      </c>
      <c r="AG252" s="187" t="str">
        <f t="shared" si="99"/>
        <v/>
      </c>
      <c r="AH252" s="187" t="str">
        <f t="shared" si="100"/>
        <v/>
      </c>
      <c r="AI252" s="187" t="str">
        <f t="shared" si="101"/>
        <v/>
      </c>
      <c r="AJ252" s="187" t="str">
        <f t="shared" si="102"/>
        <v/>
      </c>
      <c r="AK252" s="187" t="str">
        <f t="shared" si="103"/>
        <v/>
      </c>
      <c r="AN252" s="187" t="str">
        <f t="shared" si="104"/>
        <v/>
      </c>
      <c r="AO252" s="187" t="str">
        <f t="shared" si="105"/>
        <v/>
      </c>
      <c r="AP252" s="187" t="str">
        <f t="shared" si="106"/>
        <v/>
      </c>
      <c r="AT252" s="187" t="str">
        <f t="shared" si="107"/>
        <v>M645044</v>
      </c>
      <c r="AU252" s="187">
        <f t="shared" si="108"/>
        <v>17</v>
      </c>
      <c r="AV252" s="187">
        <f t="shared" si="109"/>
        <v>9740.1299999999992</v>
      </c>
      <c r="AW252" s="187" t="str">
        <f t="shared" si="110"/>
        <v>2013/3</v>
      </c>
      <c r="AX252" s="187" t="str">
        <f t="shared" si="111"/>
        <v>2013/3 Contribuciones Seg. Social</v>
      </c>
      <c r="AY252" s="187">
        <f t="shared" si="92"/>
        <v>12986.84</v>
      </c>
      <c r="AZ252" s="187">
        <f t="shared" si="112"/>
        <v>0.74999999999999989</v>
      </c>
      <c r="BA252" s="187" t="str">
        <f t="shared" si="94"/>
        <v>M645044 17</v>
      </c>
      <c r="BB252" s="187">
        <f>IFERROR(IF(AW252="","",VLOOKUP(AW252,SUSS!R:S,2,FALSE)),AY252*SUSS!$M$2)</f>
        <v>1558.4207999999999</v>
      </c>
      <c r="BC252" s="187">
        <f t="shared" si="93"/>
        <v>1168.8155999999997</v>
      </c>
    </row>
    <row r="253" spans="1:55" ht="20.100000000000001" customHeight="1" thickBot="1">
      <c r="A253" s="183" t="s">
        <v>101</v>
      </c>
      <c r="B253" s="82">
        <v>2013</v>
      </c>
      <c r="C253" s="82">
        <v>6</v>
      </c>
      <c r="D253" s="82"/>
      <c r="E253" s="83" t="s">
        <v>86</v>
      </c>
      <c r="F253" s="83" t="s">
        <v>10</v>
      </c>
      <c r="G253" s="83" t="s">
        <v>10</v>
      </c>
      <c r="H253" s="84">
        <v>41466</v>
      </c>
      <c r="I253" s="85">
        <v>16823.59</v>
      </c>
      <c r="J253" s="86">
        <v>0</v>
      </c>
      <c r="K253" s="85">
        <v>16823.59</v>
      </c>
      <c r="N253" s="183" t="s">
        <v>101</v>
      </c>
      <c r="O253" s="82">
        <v>17</v>
      </c>
      <c r="P253" s="85">
        <v>1776.05</v>
      </c>
      <c r="Q253" s="83" t="s">
        <v>11</v>
      </c>
      <c r="R253" s="83" t="s">
        <v>108</v>
      </c>
      <c r="S253" s="83" t="s">
        <v>109</v>
      </c>
      <c r="T253" s="82" t="s">
        <v>120</v>
      </c>
      <c r="U253" s="82" t="s">
        <v>124</v>
      </c>
      <c r="AC253" s="187" t="str">
        <f t="shared" si="95"/>
        <v/>
      </c>
      <c r="AD253" s="187" t="str">
        <f t="shared" si="96"/>
        <v/>
      </c>
      <c r="AE253" s="187" t="str">
        <f t="shared" si="97"/>
        <v/>
      </c>
      <c r="AF253" s="187" t="str">
        <f t="shared" si="98"/>
        <v/>
      </c>
      <c r="AG253" s="187" t="str">
        <f t="shared" si="99"/>
        <v/>
      </c>
      <c r="AH253" s="187" t="str">
        <f t="shared" si="100"/>
        <v/>
      </c>
      <c r="AI253" s="187" t="str">
        <f t="shared" si="101"/>
        <v/>
      </c>
      <c r="AJ253" s="187" t="str">
        <f t="shared" si="102"/>
        <v/>
      </c>
      <c r="AK253" s="187" t="str">
        <f t="shared" si="103"/>
        <v/>
      </c>
      <c r="AN253" s="187" t="str">
        <f t="shared" si="104"/>
        <v/>
      </c>
      <c r="AO253" s="187" t="str">
        <f t="shared" si="105"/>
        <v/>
      </c>
      <c r="AP253" s="187" t="str">
        <f t="shared" si="106"/>
        <v/>
      </c>
      <c r="AT253" s="187" t="str">
        <f t="shared" si="107"/>
        <v>M645044</v>
      </c>
      <c r="AU253" s="187">
        <f t="shared" si="108"/>
        <v>17</v>
      </c>
      <c r="AV253" s="187">
        <f t="shared" si="109"/>
        <v>1776.05</v>
      </c>
      <c r="AW253" s="187" t="str">
        <f t="shared" si="110"/>
        <v>2013/3</v>
      </c>
      <c r="AX253" s="187" t="str">
        <f t="shared" si="111"/>
        <v>2013/3 Contribuciones Seg. Social</v>
      </c>
      <c r="AY253" s="187">
        <f t="shared" si="92"/>
        <v>12986.84</v>
      </c>
      <c r="AZ253" s="187">
        <f t="shared" si="112"/>
        <v>0.13675767161218588</v>
      </c>
      <c r="BA253" s="187" t="str">
        <f t="shared" si="94"/>
        <v>M645044 17</v>
      </c>
      <c r="BB253" s="187">
        <f>IFERROR(IF(AW253="","",VLOOKUP(AW253,SUSS!R:S,2,FALSE)),AY253*SUSS!$M$2)</f>
        <v>1558.4207999999999</v>
      </c>
      <c r="BC253" s="187">
        <f t="shared" si="93"/>
        <v>213.126</v>
      </c>
    </row>
    <row r="254" spans="1:55" ht="20.100000000000001" customHeight="1" thickBot="1">
      <c r="A254" s="183" t="s">
        <v>101</v>
      </c>
      <c r="B254" s="82">
        <v>2013</v>
      </c>
      <c r="C254" s="82">
        <v>6</v>
      </c>
      <c r="D254" s="82"/>
      <c r="E254" s="83" t="s">
        <v>11</v>
      </c>
      <c r="F254" s="83" t="s">
        <v>10</v>
      </c>
      <c r="G254" s="83" t="s">
        <v>10</v>
      </c>
      <c r="H254" s="84">
        <v>41466</v>
      </c>
      <c r="I254" s="85">
        <v>14896.81</v>
      </c>
      <c r="J254" s="86">
        <v>0</v>
      </c>
      <c r="K254" s="85">
        <v>14896.81</v>
      </c>
      <c r="N254" s="183" t="s">
        <v>101</v>
      </c>
      <c r="O254" s="82">
        <v>17</v>
      </c>
      <c r="P254" s="86">
        <v>682.92</v>
      </c>
      <c r="Q254" s="83" t="s">
        <v>11</v>
      </c>
      <c r="R254" s="83" t="s">
        <v>108</v>
      </c>
      <c r="S254" s="83" t="s">
        <v>83</v>
      </c>
      <c r="T254" s="82" t="s">
        <v>120</v>
      </c>
      <c r="U254" s="82" t="s">
        <v>124</v>
      </c>
      <c r="AC254" s="187" t="str">
        <f t="shared" si="95"/>
        <v>M645044</v>
      </c>
      <c r="AD254" s="187" t="str">
        <f t="shared" si="96"/>
        <v>Contribuciones Seg. Social</v>
      </c>
      <c r="AE254" s="187" t="str">
        <f t="shared" si="97"/>
        <v>Declaración Jurada</v>
      </c>
      <c r="AF254" s="187" t="str">
        <f t="shared" si="98"/>
        <v>Declaración Jurada</v>
      </c>
      <c r="AG254" s="187">
        <f t="shared" si="99"/>
        <v>14896.81</v>
      </c>
      <c r="AH254" s="187">
        <f t="shared" si="100"/>
        <v>0</v>
      </c>
      <c r="AI254" s="187">
        <f t="shared" si="101"/>
        <v>14896.81</v>
      </c>
      <c r="AJ254" s="187">
        <f t="shared" si="102"/>
        <v>2013</v>
      </c>
      <c r="AK254" s="187">
        <f t="shared" si="103"/>
        <v>6</v>
      </c>
      <c r="AN254" s="187" t="str">
        <f t="shared" si="104"/>
        <v xml:space="preserve">2013/6 </v>
      </c>
      <c r="AO254" s="187" t="str">
        <f t="shared" si="105"/>
        <v>2013/6 Contribuciones Seg. Social</v>
      </c>
      <c r="AP254" s="187">
        <f t="shared" si="106"/>
        <v>14896.81</v>
      </c>
      <c r="AT254" s="187" t="str">
        <f t="shared" si="107"/>
        <v>M645044</v>
      </c>
      <c r="AU254" s="187">
        <f t="shared" si="108"/>
        <v>17</v>
      </c>
      <c r="AV254" s="187">
        <f t="shared" si="109"/>
        <v>682.92</v>
      </c>
      <c r="AW254" s="187" t="str">
        <f t="shared" si="110"/>
        <v>2013/3</v>
      </c>
      <c r="AX254" s="187" t="str">
        <f t="shared" si="111"/>
        <v>2013/3 Contribuciones Seg. Social</v>
      </c>
      <c r="AY254" s="187">
        <f t="shared" si="92"/>
        <v>12986.84</v>
      </c>
      <c r="AZ254" s="187">
        <f t="shared" si="112"/>
        <v>5.2585540439398649E-2</v>
      </c>
      <c r="BA254" s="187" t="str">
        <f t="shared" si="94"/>
        <v>M645044 17</v>
      </c>
      <c r="BB254" s="187">
        <f>IFERROR(IF(AW254="","",VLOOKUP(AW254,SUSS!R:S,2,FALSE)),AY254*SUSS!$M$2)</f>
        <v>1558.4207999999999</v>
      </c>
      <c r="BC254" s="187">
        <f t="shared" si="93"/>
        <v>81.950399999999988</v>
      </c>
    </row>
    <row r="255" spans="1:55" ht="20.100000000000001" customHeight="1" thickBot="1">
      <c r="A255" s="183" t="s">
        <v>101</v>
      </c>
      <c r="B255" s="82">
        <v>2013</v>
      </c>
      <c r="C255" s="82">
        <v>6</v>
      </c>
      <c r="D255" s="82"/>
      <c r="E255" s="83" t="s">
        <v>86</v>
      </c>
      <c r="F255" s="83" t="s">
        <v>10</v>
      </c>
      <c r="G255" s="83" t="s">
        <v>83</v>
      </c>
      <c r="H255" s="84">
        <v>41764</v>
      </c>
      <c r="I255" s="85">
        <v>4946.1400000000003</v>
      </c>
      <c r="J255" s="85">
        <v>3752.25</v>
      </c>
      <c r="K255" s="85">
        <v>1193.8900000000001</v>
      </c>
      <c r="N255" s="183" t="s">
        <v>101</v>
      </c>
      <c r="O255" s="82">
        <v>17</v>
      </c>
      <c r="P255" s="85">
        <v>4592.1899999999996</v>
      </c>
      <c r="Q255" s="83" t="s">
        <v>11</v>
      </c>
      <c r="R255" s="83" t="s">
        <v>108</v>
      </c>
      <c r="S255" s="83" t="s">
        <v>84</v>
      </c>
      <c r="T255" s="82" t="s">
        <v>120</v>
      </c>
      <c r="U255" s="82" t="s">
        <v>124</v>
      </c>
      <c r="AC255" s="187" t="str">
        <f t="shared" si="95"/>
        <v/>
      </c>
      <c r="AD255" s="187" t="str">
        <f t="shared" si="96"/>
        <v/>
      </c>
      <c r="AE255" s="187" t="str">
        <f t="shared" si="97"/>
        <v/>
      </c>
      <c r="AF255" s="187" t="str">
        <f t="shared" si="98"/>
        <v/>
      </c>
      <c r="AG255" s="187" t="str">
        <f t="shared" si="99"/>
        <v/>
      </c>
      <c r="AH255" s="187" t="str">
        <f t="shared" si="100"/>
        <v/>
      </c>
      <c r="AI255" s="187" t="str">
        <f t="shared" si="101"/>
        <v/>
      </c>
      <c r="AJ255" s="187" t="str">
        <f t="shared" si="102"/>
        <v/>
      </c>
      <c r="AK255" s="187" t="str">
        <f t="shared" si="103"/>
        <v/>
      </c>
      <c r="AN255" s="187" t="str">
        <f t="shared" si="104"/>
        <v/>
      </c>
      <c r="AO255" s="187" t="str">
        <f t="shared" si="105"/>
        <v/>
      </c>
      <c r="AP255" s="187" t="str">
        <f t="shared" si="106"/>
        <v/>
      </c>
      <c r="AT255" s="187" t="str">
        <f t="shared" si="107"/>
        <v>M645044</v>
      </c>
      <c r="AU255" s="187">
        <f t="shared" si="108"/>
        <v>17</v>
      </c>
      <c r="AV255" s="187">
        <f t="shared" si="109"/>
        <v>4592.1899999999996</v>
      </c>
      <c r="AW255" s="187" t="str">
        <f t="shared" si="110"/>
        <v>2013/3</v>
      </c>
      <c r="AX255" s="187" t="str">
        <f t="shared" si="111"/>
        <v>2013/3 Contribuciones Seg. Social</v>
      </c>
      <c r="AY255" s="187">
        <f t="shared" si="92"/>
        <v>12986.84</v>
      </c>
      <c r="AZ255" s="187">
        <f t="shared" si="112"/>
        <v>0.35360333999648874</v>
      </c>
      <c r="BA255" s="187" t="str">
        <f t="shared" si="94"/>
        <v>M645044 17</v>
      </c>
      <c r="BB255" s="187">
        <f>IFERROR(IF(AW255="","",VLOOKUP(AW255,SUSS!R:S,2,FALSE)),AY255*SUSS!$M$2)</f>
        <v>1558.4207999999999</v>
      </c>
      <c r="BC255" s="187">
        <f t="shared" si="93"/>
        <v>551.06279999999992</v>
      </c>
    </row>
    <row r="256" spans="1:55" ht="20.100000000000001" customHeight="1" thickBot="1">
      <c r="A256" s="183" t="s">
        <v>101</v>
      </c>
      <c r="B256" s="82">
        <v>2013</v>
      </c>
      <c r="C256" s="82">
        <v>6</v>
      </c>
      <c r="D256" s="82"/>
      <c r="E256" s="83" t="s">
        <v>86</v>
      </c>
      <c r="F256" s="83" t="s">
        <v>10</v>
      </c>
      <c r="G256" s="83" t="s">
        <v>84</v>
      </c>
      <c r="H256" s="84">
        <v>43798</v>
      </c>
      <c r="I256" s="85">
        <v>47327.56</v>
      </c>
      <c r="J256" s="85">
        <v>35903.75</v>
      </c>
      <c r="K256" s="85">
        <v>11423.81</v>
      </c>
      <c r="N256" s="183" t="s">
        <v>101</v>
      </c>
      <c r="O256" s="82">
        <v>17</v>
      </c>
      <c r="P256" s="85">
        <v>5606.06</v>
      </c>
      <c r="Q256" s="83" t="s">
        <v>11</v>
      </c>
      <c r="R256" s="83" t="s">
        <v>10</v>
      </c>
      <c r="S256" s="83" t="s">
        <v>10</v>
      </c>
      <c r="T256" s="82" t="s">
        <v>133</v>
      </c>
      <c r="U256" s="82" t="s">
        <v>124</v>
      </c>
      <c r="AC256" s="187" t="str">
        <f t="shared" si="95"/>
        <v/>
      </c>
      <c r="AD256" s="187" t="str">
        <f t="shared" si="96"/>
        <v/>
      </c>
      <c r="AE256" s="187" t="str">
        <f t="shared" si="97"/>
        <v/>
      </c>
      <c r="AF256" s="187" t="str">
        <f t="shared" si="98"/>
        <v/>
      </c>
      <c r="AG256" s="187" t="str">
        <f t="shared" si="99"/>
        <v/>
      </c>
      <c r="AH256" s="187" t="str">
        <f t="shared" si="100"/>
        <v/>
      </c>
      <c r="AI256" s="187" t="str">
        <f t="shared" si="101"/>
        <v/>
      </c>
      <c r="AJ256" s="187" t="str">
        <f t="shared" si="102"/>
        <v/>
      </c>
      <c r="AK256" s="187" t="str">
        <f t="shared" si="103"/>
        <v/>
      </c>
      <c r="AN256" s="187" t="str">
        <f t="shared" si="104"/>
        <v/>
      </c>
      <c r="AO256" s="187" t="str">
        <f t="shared" si="105"/>
        <v/>
      </c>
      <c r="AP256" s="187" t="str">
        <f t="shared" si="106"/>
        <v/>
      </c>
      <c r="AT256" s="187" t="str">
        <f t="shared" si="107"/>
        <v>M645044</v>
      </c>
      <c r="AU256" s="187">
        <f t="shared" si="108"/>
        <v>17</v>
      </c>
      <c r="AV256" s="187">
        <f t="shared" si="109"/>
        <v>5606.06</v>
      </c>
      <c r="AW256" s="187" t="str">
        <f t="shared" si="110"/>
        <v>2013/4</v>
      </c>
      <c r="AX256" s="187" t="str">
        <f t="shared" si="111"/>
        <v>2013/4 Contribuciones Seg. Social</v>
      </c>
      <c r="AY256" s="187">
        <f t="shared" si="92"/>
        <v>13041.8</v>
      </c>
      <c r="AZ256" s="187">
        <f t="shared" si="112"/>
        <v>0.42985324111702378</v>
      </c>
      <c r="BA256" s="187" t="str">
        <f t="shared" si="94"/>
        <v>M645044 17</v>
      </c>
      <c r="BB256" s="187">
        <f>IFERROR(IF(AW256="","",VLOOKUP(AW256,SUSS!R:S,2,FALSE)),AY256*SUSS!$M$2)</f>
        <v>1565.0159999999998</v>
      </c>
      <c r="BC256" s="187">
        <f t="shared" si="93"/>
        <v>672.72720000000004</v>
      </c>
    </row>
    <row r="257" spans="1:55" ht="20.100000000000001" customHeight="1" thickBot="1">
      <c r="A257" s="183" t="s">
        <v>101</v>
      </c>
      <c r="B257" s="82">
        <v>2013</v>
      </c>
      <c r="C257" s="82">
        <v>6</v>
      </c>
      <c r="D257" s="82"/>
      <c r="E257" s="83" t="s">
        <v>11</v>
      </c>
      <c r="F257" s="83" t="s">
        <v>10</v>
      </c>
      <c r="G257" s="83" t="s">
        <v>83</v>
      </c>
      <c r="H257" s="84">
        <v>41764</v>
      </c>
      <c r="I257" s="85">
        <v>4379.66</v>
      </c>
      <c r="J257" s="85">
        <v>3322.51</v>
      </c>
      <c r="K257" s="85">
        <v>1057.1500000000001</v>
      </c>
      <c r="N257" s="183" t="s">
        <v>101</v>
      </c>
      <c r="O257" s="82">
        <v>17</v>
      </c>
      <c r="P257" s="86">
        <v>2.69</v>
      </c>
      <c r="Q257" s="83" t="s">
        <v>86</v>
      </c>
      <c r="R257" s="83" t="s">
        <v>10</v>
      </c>
      <c r="S257" s="83" t="s">
        <v>10</v>
      </c>
      <c r="T257" s="82" t="s">
        <v>131</v>
      </c>
      <c r="U257" s="82" t="s">
        <v>124</v>
      </c>
      <c r="AC257" s="187" t="str">
        <f t="shared" si="95"/>
        <v/>
      </c>
      <c r="AD257" s="187" t="str">
        <f t="shared" si="96"/>
        <v/>
      </c>
      <c r="AE257" s="187" t="str">
        <f t="shared" si="97"/>
        <v/>
      </c>
      <c r="AF257" s="187" t="str">
        <f t="shared" si="98"/>
        <v/>
      </c>
      <c r="AG257" s="187" t="str">
        <f t="shared" si="99"/>
        <v/>
      </c>
      <c r="AH257" s="187" t="str">
        <f t="shared" si="100"/>
        <v/>
      </c>
      <c r="AI257" s="187" t="str">
        <f t="shared" si="101"/>
        <v/>
      </c>
      <c r="AJ257" s="187" t="str">
        <f t="shared" si="102"/>
        <v/>
      </c>
      <c r="AK257" s="187" t="str">
        <f t="shared" si="103"/>
        <v/>
      </c>
      <c r="AN257" s="187" t="str">
        <f t="shared" si="104"/>
        <v/>
      </c>
      <c r="AO257" s="187" t="str">
        <f t="shared" si="105"/>
        <v/>
      </c>
      <c r="AP257" s="187" t="str">
        <f t="shared" si="106"/>
        <v/>
      </c>
      <c r="AT257" s="187" t="str">
        <f t="shared" si="107"/>
        <v/>
      </c>
      <c r="AU257" s="187" t="str">
        <f t="shared" si="108"/>
        <v/>
      </c>
      <c r="AV257" s="187" t="str">
        <f t="shared" si="109"/>
        <v/>
      </c>
      <c r="AW257" s="187" t="str">
        <f t="shared" si="110"/>
        <v/>
      </c>
      <c r="AX257" s="187" t="str">
        <f t="shared" si="111"/>
        <v/>
      </c>
      <c r="AY257" s="187" t="str">
        <f t="shared" si="92"/>
        <v/>
      </c>
      <c r="AZ257" s="187" t="str">
        <f t="shared" si="112"/>
        <v/>
      </c>
      <c r="BA257" s="187" t="str">
        <f t="shared" si="94"/>
        <v xml:space="preserve"> </v>
      </c>
      <c r="BB257" s="187" t="str">
        <f>IFERROR(IF(AW257="","",VLOOKUP(AW257,SUSS!R:S,2,FALSE)),AY257*SUSS!$M$2)</f>
        <v/>
      </c>
      <c r="BC257" s="187" t="str">
        <f t="shared" si="93"/>
        <v/>
      </c>
    </row>
    <row r="258" spans="1:55" ht="20.100000000000001" customHeight="1" thickBot="1">
      <c r="A258" s="183" t="s">
        <v>101</v>
      </c>
      <c r="B258" s="82">
        <v>2013</v>
      </c>
      <c r="C258" s="82">
        <v>6</v>
      </c>
      <c r="D258" s="82"/>
      <c r="E258" s="83" t="s">
        <v>11</v>
      </c>
      <c r="F258" s="83" t="s">
        <v>10</v>
      </c>
      <c r="G258" s="83" t="s">
        <v>84</v>
      </c>
      <c r="H258" s="84">
        <v>43798</v>
      </c>
      <c r="I258" s="85">
        <v>41907.21</v>
      </c>
      <c r="J258" s="85">
        <v>31791.75</v>
      </c>
      <c r="K258" s="85">
        <v>10115.459999999999</v>
      </c>
      <c r="N258" s="183" t="s">
        <v>101</v>
      </c>
      <c r="O258" s="82">
        <v>17</v>
      </c>
      <c r="P258" s="85">
        <v>8402.51</v>
      </c>
      <c r="Q258" s="83" t="s">
        <v>86</v>
      </c>
      <c r="R258" s="83" t="s">
        <v>10</v>
      </c>
      <c r="S258" s="83" t="s">
        <v>83</v>
      </c>
      <c r="T258" s="82" t="s">
        <v>131</v>
      </c>
      <c r="U258" s="82" t="s">
        <v>124</v>
      </c>
      <c r="AC258" s="187" t="str">
        <f t="shared" si="95"/>
        <v/>
      </c>
      <c r="AD258" s="187" t="str">
        <f t="shared" si="96"/>
        <v/>
      </c>
      <c r="AE258" s="187" t="str">
        <f t="shared" si="97"/>
        <v/>
      </c>
      <c r="AF258" s="187" t="str">
        <f t="shared" si="98"/>
        <v/>
      </c>
      <c r="AG258" s="187" t="str">
        <f t="shared" si="99"/>
        <v/>
      </c>
      <c r="AH258" s="187" t="str">
        <f t="shared" si="100"/>
        <v/>
      </c>
      <c r="AI258" s="187" t="str">
        <f t="shared" si="101"/>
        <v/>
      </c>
      <c r="AJ258" s="187" t="str">
        <f t="shared" si="102"/>
        <v/>
      </c>
      <c r="AK258" s="187" t="str">
        <f t="shared" si="103"/>
        <v/>
      </c>
      <c r="AN258" s="187" t="str">
        <f t="shared" si="104"/>
        <v/>
      </c>
      <c r="AO258" s="187" t="str">
        <f t="shared" si="105"/>
        <v/>
      </c>
      <c r="AP258" s="187" t="str">
        <f t="shared" si="106"/>
        <v/>
      </c>
      <c r="AT258" s="187" t="str">
        <f t="shared" si="107"/>
        <v/>
      </c>
      <c r="AU258" s="187" t="str">
        <f t="shared" si="108"/>
        <v/>
      </c>
      <c r="AV258" s="187" t="str">
        <f t="shared" si="109"/>
        <v/>
      </c>
      <c r="AW258" s="187" t="str">
        <f t="shared" si="110"/>
        <v/>
      </c>
      <c r="AX258" s="187" t="str">
        <f t="shared" si="111"/>
        <v/>
      </c>
      <c r="AY258" s="187" t="str">
        <f t="shared" si="92"/>
        <v/>
      </c>
      <c r="AZ258" s="187" t="str">
        <f t="shared" si="112"/>
        <v/>
      </c>
      <c r="BA258" s="187" t="str">
        <f t="shared" si="94"/>
        <v xml:space="preserve"> </v>
      </c>
      <c r="BB258" s="187" t="str">
        <f>IFERROR(IF(AW258="","",VLOOKUP(AW258,SUSS!R:S,2,FALSE)),AY258*SUSS!$M$2)</f>
        <v/>
      </c>
      <c r="BC258" s="187" t="str">
        <f t="shared" si="93"/>
        <v/>
      </c>
    </row>
    <row r="259" spans="1:55" ht="20.100000000000001" customHeight="1" thickBot="1">
      <c r="A259" s="183" t="s">
        <v>101</v>
      </c>
      <c r="B259" s="82">
        <v>2013</v>
      </c>
      <c r="C259" s="82">
        <v>7</v>
      </c>
      <c r="D259" s="82"/>
      <c r="E259" s="83" t="s">
        <v>86</v>
      </c>
      <c r="F259" s="83" t="s">
        <v>10</v>
      </c>
      <c r="G259" s="83" t="s">
        <v>10</v>
      </c>
      <c r="H259" s="84">
        <v>41495</v>
      </c>
      <c r="I259" s="85">
        <v>11887.21</v>
      </c>
      <c r="J259" s="86">
        <v>0</v>
      </c>
      <c r="K259" s="85">
        <v>11887.21</v>
      </c>
      <c r="N259" s="183" t="s">
        <v>101</v>
      </c>
      <c r="O259" s="82">
        <v>17</v>
      </c>
      <c r="P259" s="85">
        <v>7850.98</v>
      </c>
      <c r="Q259" s="83" t="s">
        <v>86</v>
      </c>
      <c r="R259" s="83" t="s">
        <v>10</v>
      </c>
      <c r="S259" s="83" t="s">
        <v>10</v>
      </c>
      <c r="T259" s="82" t="s">
        <v>134</v>
      </c>
      <c r="U259" s="82" t="s">
        <v>124</v>
      </c>
      <c r="AC259" s="187" t="str">
        <f t="shared" si="95"/>
        <v/>
      </c>
      <c r="AD259" s="187" t="str">
        <f t="shared" si="96"/>
        <v/>
      </c>
      <c r="AE259" s="187" t="str">
        <f t="shared" si="97"/>
        <v/>
      </c>
      <c r="AF259" s="187" t="str">
        <f t="shared" si="98"/>
        <v/>
      </c>
      <c r="AG259" s="187" t="str">
        <f t="shared" si="99"/>
        <v/>
      </c>
      <c r="AH259" s="187" t="str">
        <f t="shared" si="100"/>
        <v/>
      </c>
      <c r="AI259" s="187" t="str">
        <f t="shared" si="101"/>
        <v/>
      </c>
      <c r="AJ259" s="187" t="str">
        <f t="shared" si="102"/>
        <v/>
      </c>
      <c r="AK259" s="187" t="str">
        <f t="shared" si="103"/>
        <v/>
      </c>
      <c r="AN259" s="187" t="str">
        <f t="shared" si="104"/>
        <v/>
      </c>
      <c r="AO259" s="187" t="str">
        <f t="shared" si="105"/>
        <v/>
      </c>
      <c r="AP259" s="187" t="str">
        <f t="shared" si="106"/>
        <v/>
      </c>
      <c r="AT259" s="187" t="str">
        <f t="shared" si="107"/>
        <v/>
      </c>
      <c r="AU259" s="187" t="str">
        <f t="shared" si="108"/>
        <v/>
      </c>
      <c r="AV259" s="187" t="str">
        <f t="shared" si="109"/>
        <v/>
      </c>
      <c r="AW259" s="187" t="str">
        <f t="shared" si="110"/>
        <v/>
      </c>
      <c r="AX259" s="187" t="str">
        <f t="shared" si="111"/>
        <v/>
      </c>
      <c r="AY259" s="187" t="str">
        <f t="shared" si="92"/>
        <v/>
      </c>
      <c r="AZ259" s="187" t="str">
        <f t="shared" si="112"/>
        <v/>
      </c>
      <c r="BA259" s="187" t="str">
        <f t="shared" si="94"/>
        <v xml:space="preserve"> </v>
      </c>
      <c r="BB259" s="187" t="str">
        <f>IFERROR(IF(AW259="","",VLOOKUP(AW259,SUSS!R:S,2,FALSE)),AY259*SUSS!$M$2)</f>
        <v/>
      </c>
      <c r="BC259" s="187" t="str">
        <f t="shared" si="93"/>
        <v/>
      </c>
    </row>
    <row r="260" spans="1:55" ht="20.100000000000001" customHeight="1" thickBot="1">
      <c r="A260" s="183" t="s">
        <v>101</v>
      </c>
      <c r="B260" s="82">
        <v>2013</v>
      </c>
      <c r="C260" s="82">
        <v>7</v>
      </c>
      <c r="D260" s="82"/>
      <c r="E260" s="83" t="s">
        <v>11</v>
      </c>
      <c r="F260" s="83" t="s">
        <v>10</v>
      </c>
      <c r="G260" s="83" t="s">
        <v>10</v>
      </c>
      <c r="H260" s="84">
        <v>41495</v>
      </c>
      <c r="I260" s="85">
        <v>14753.71</v>
      </c>
      <c r="J260" s="86">
        <v>0</v>
      </c>
      <c r="K260" s="85">
        <v>14753.71</v>
      </c>
      <c r="N260" s="183" t="s">
        <v>101</v>
      </c>
      <c r="O260" s="82">
        <v>17</v>
      </c>
      <c r="P260" s="85">
        <v>12794.7</v>
      </c>
      <c r="Q260" s="83" t="s">
        <v>82</v>
      </c>
      <c r="R260" s="83" t="s">
        <v>10</v>
      </c>
      <c r="S260" s="83" t="s">
        <v>10</v>
      </c>
      <c r="T260" s="82" t="s">
        <v>132</v>
      </c>
      <c r="U260" s="82" t="s">
        <v>124</v>
      </c>
      <c r="AC260" s="187" t="str">
        <f t="shared" si="95"/>
        <v>M645044</v>
      </c>
      <c r="AD260" s="187" t="str">
        <f t="shared" si="96"/>
        <v>Contribuciones Seg. Social</v>
      </c>
      <c r="AE260" s="187" t="str">
        <f t="shared" si="97"/>
        <v>Declaración Jurada</v>
      </c>
      <c r="AF260" s="187" t="str">
        <f t="shared" si="98"/>
        <v>Declaración Jurada</v>
      </c>
      <c r="AG260" s="187">
        <f t="shared" si="99"/>
        <v>14753.71</v>
      </c>
      <c r="AH260" s="187">
        <f t="shared" si="100"/>
        <v>0</v>
      </c>
      <c r="AI260" s="187">
        <f t="shared" si="101"/>
        <v>14753.71</v>
      </c>
      <c r="AJ260" s="187">
        <f t="shared" si="102"/>
        <v>2013</v>
      </c>
      <c r="AK260" s="187">
        <f t="shared" si="103"/>
        <v>7</v>
      </c>
      <c r="AN260" s="187" t="str">
        <f t="shared" si="104"/>
        <v xml:space="preserve">2013/7 </v>
      </c>
      <c r="AO260" s="187" t="str">
        <f t="shared" si="105"/>
        <v>2013/7 Contribuciones Seg. Social</v>
      </c>
      <c r="AP260" s="187">
        <f t="shared" si="106"/>
        <v>14753.71</v>
      </c>
      <c r="AT260" s="187" t="str">
        <f t="shared" si="107"/>
        <v/>
      </c>
      <c r="AU260" s="187" t="str">
        <f t="shared" si="108"/>
        <v/>
      </c>
      <c r="AV260" s="187" t="str">
        <f t="shared" si="109"/>
        <v/>
      </c>
      <c r="AW260" s="187" t="str">
        <f t="shared" si="110"/>
        <v/>
      </c>
      <c r="AX260" s="187" t="str">
        <f t="shared" si="111"/>
        <v/>
      </c>
      <c r="AY260" s="187" t="str">
        <f t="shared" ref="AY260:AY323" si="113">VLOOKUP(AX260,AO:AP,2,FALSE)</f>
        <v/>
      </c>
      <c r="AZ260" s="187" t="str">
        <f t="shared" si="112"/>
        <v/>
      </c>
      <c r="BA260" s="187" t="str">
        <f t="shared" si="94"/>
        <v xml:space="preserve"> </v>
      </c>
      <c r="BB260" s="187" t="str">
        <f>IFERROR(IF(AW260="","",VLOOKUP(AW260,SUSS!R:S,2,FALSE)),AY260*SUSS!$M$2)</f>
        <v/>
      </c>
      <c r="BC260" s="187" t="str">
        <f t="shared" si="93"/>
        <v/>
      </c>
    </row>
    <row r="261" spans="1:55" ht="20.100000000000001" customHeight="1" thickBot="1">
      <c r="A261" s="183" t="s">
        <v>101</v>
      </c>
      <c r="B261" s="82">
        <v>2013</v>
      </c>
      <c r="C261" s="82">
        <v>7</v>
      </c>
      <c r="D261" s="82"/>
      <c r="E261" s="83" t="s">
        <v>86</v>
      </c>
      <c r="F261" s="83" t="s">
        <v>10</v>
      </c>
      <c r="G261" s="83" t="s">
        <v>83</v>
      </c>
      <c r="H261" s="84">
        <v>41764</v>
      </c>
      <c r="I261" s="85">
        <v>3162</v>
      </c>
      <c r="J261" s="85">
        <v>2391.8200000000002</v>
      </c>
      <c r="K261" s="86">
        <v>770.18</v>
      </c>
      <c r="N261" s="183" t="s">
        <v>101</v>
      </c>
      <c r="O261" s="82">
        <v>17</v>
      </c>
      <c r="P261" s="86">
        <v>361.18</v>
      </c>
      <c r="Q261" s="83" t="s">
        <v>82</v>
      </c>
      <c r="R261" s="83" t="s">
        <v>10</v>
      </c>
      <c r="S261" s="83" t="s">
        <v>83</v>
      </c>
      <c r="T261" s="82" t="s">
        <v>132</v>
      </c>
      <c r="U261" s="82" t="s">
        <v>124</v>
      </c>
      <c r="AC261" s="187" t="str">
        <f t="shared" si="95"/>
        <v/>
      </c>
      <c r="AD261" s="187" t="str">
        <f t="shared" si="96"/>
        <v/>
      </c>
      <c r="AE261" s="187" t="str">
        <f t="shared" si="97"/>
        <v/>
      </c>
      <c r="AF261" s="187" t="str">
        <f t="shared" si="98"/>
        <v/>
      </c>
      <c r="AG261" s="187" t="str">
        <f t="shared" si="99"/>
        <v/>
      </c>
      <c r="AH261" s="187" t="str">
        <f t="shared" si="100"/>
        <v/>
      </c>
      <c r="AI261" s="187" t="str">
        <f t="shared" si="101"/>
        <v/>
      </c>
      <c r="AJ261" s="187" t="str">
        <f t="shared" si="102"/>
        <v/>
      </c>
      <c r="AK261" s="187" t="str">
        <f t="shared" si="103"/>
        <v/>
      </c>
      <c r="AN261" s="187" t="str">
        <f t="shared" si="104"/>
        <v/>
      </c>
      <c r="AO261" s="187" t="str">
        <f t="shared" si="105"/>
        <v/>
      </c>
      <c r="AP261" s="187" t="str">
        <f t="shared" si="106"/>
        <v/>
      </c>
      <c r="AT261" s="187" t="str">
        <f t="shared" si="107"/>
        <v/>
      </c>
      <c r="AU261" s="187" t="str">
        <f t="shared" si="108"/>
        <v/>
      </c>
      <c r="AV261" s="187" t="str">
        <f t="shared" si="109"/>
        <v/>
      </c>
      <c r="AW261" s="187" t="str">
        <f t="shared" si="110"/>
        <v/>
      </c>
      <c r="AX261" s="187" t="str">
        <f t="shared" si="111"/>
        <v/>
      </c>
      <c r="AY261" s="187" t="str">
        <f t="shared" si="113"/>
        <v/>
      </c>
      <c r="AZ261" s="187" t="str">
        <f t="shared" si="112"/>
        <v/>
      </c>
      <c r="BA261" s="187" t="str">
        <f t="shared" si="94"/>
        <v xml:space="preserve"> </v>
      </c>
      <c r="BB261" s="187" t="str">
        <f>IFERROR(IF(AW261="","",VLOOKUP(AW261,SUSS!R:S,2,FALSE)),AY261*SUSS!$M$2)</f>
        <v/>
      </c>
      <c r="BC261" s="187" t="str">
        <f t="shared" ref="BC261:BC324" si="114">IFERROR(IF(BB261&lt;&gt;"",AZ261*BB261,""),"VER")</f>
        <v/>
      </c>
    </row>
    <row r="262" spans="1:55" ht="20.100000000000001" customHeight="1" thickBot="1">
      <c r="A262" s="183" t="s">
        <v>101</v>
      </c>
      <c r="B262" s="82">
        <v>2013</v>
      </c>
      <c r="C262" s="82">
        <v>7</v>
      </c>
      <c r="D262" s="82"/>
      <c r="E262" s="83" t="s">
        <v>86</v>
      </c>
      <c r="F262" s="83" t="s">
        <v>10</v>
      </c>
      <c r="G262" s="83" t="s">
        <v>84</v>
      </c>
      <c r="H262" s="84">
        <v>43798</v>
      </c>
      <c r="I262" s="85">
        <v>33440.699999999997</v>
      </c>
      <c r="J262" s="85">
        <v>25295.47</v>
      </c>
      <c r="K262" s="85">
        <v>8145.23</v>
      </c>
      <c r="N262" s="183" t="s">
        <v>101</v>
      </c>
      <c r="O262" s="82">
        <v>17</v>
      </c>
      <c r="P262" s="85">
        <v>9864.7099999999991</v>
      </c>
      <c r="Q262" s="83" t="s">
        <v>82</v>
      </c>
      <c r="R262" s="83" t="s">
        <v>10</v>
      </c>
      <c r="S262" s="83" t="s">
        <v>84</v>
      </c>
      <c r="T262" s="82" t="s">
        <v>132</v>
      </c>
      <c r="U262" s="82" t="s">
        <v>124</v>
      </c>
      <c r="AC262" s="187" t="str">
        <f t="shared" si="95"/>
        <v/>
      </c>
      <c r="AD262" s="187" t="str">
        <f t="shared" si="96"/>
        <v/>
      </c>
      <c r="AE262" s="187" t="str">
        <f t="shared" si="97"/>
        <v/>
      </c>
      <c r="AF262" s="187" t="str">
        <f t="shared" si="98"/>
        <v/>
      </c>
      <c r="AG262" s="187" t="str">
        <f t="shared" si="99"/>
        <v/>
      </c>
      <c r="AH262" s="187" t="str">
        <f t="shared" si="100"/>
        <v/>
      </c>
      <c r="AI262" s="187" t="str">
        <f t="shared" si="101"/>
        <v/>
      </c>
      <c r="AJ262" s="187" t="str">
        <f t="shared" si="102"/>
        <v/>
      </c>
      <c r="AK262" s="187" t="str">
        <f t="shared" si="103"/>
        <v/>
      </c>
      <c r="AN262" s="187" t="str">
        <f t="shared" si="104"/>
        <v/>
      </c>
      <c r="AO262" s="187" t="str">
        <f t="shared" si="105"/>
        <v/>
      </c>
      <c r="AP262" s="187" t="str">
        <f t="shared" si="106"/>
        <v/>
      </c>
      <c r="AT262" s="187" t="str">
        <f t="shared" si="107"/>
        <v/>
      </c>
      <c r="AU262" s="187" t="str">
        <f t="shared" si="108"/>
        <v/>
      </c>
      <c r="AV262" s="187" t="str">
        <f t="shared" si="109"/>
        <v/>
      </c>
      <c r="AW262" s="187" t="str">
        <f t="shared" si="110"/>
        <v/>
      </c>
      <c r="AX262" s="187" t="str">
        <f t="shared" si="111"/>
        <v/>
      </c>
      <c r="AY262" s="187" t="str">
        <f t="shared" si="113"/>
        <v/>
      </c>
      <c r="AZ262" s="187" t="str">
        <f t="shared" si="112"/>
        <v/>
      </c>
      <c r="BA262" s="187" t="str">
        <f t="shared" si="94"/>
        <v xml:space="preserve"> </v>
      </c>
      <c r="BB262" s="187" t="str">
        <f>IFERROR(IF(AW262="","",VLOOKUP(AW262,SUSS!R:S,2,FALSE)),AY262*SUSS!$M$2)</f>
        <v/>
      </c>
      <c r="BC262" s="187" t="str">
        <f t="shared" si="114"/>
        <v/>
      </c>
    </row>
    <row r="263" spans="1:55" ht="20.100000000000001" customHeight="1" thickBot="1">
      <c r="A263" s="183" t="s">
        <v>101</v>
      </c>
      <c r="B263" s="82">
        <v>2013</v>
      </c>
      <c r="C263" s="82">
        <v>7</v>
      </c>
      <c r="D263" s="82"/>
      <c r="E263" s="83" t="s">
        <v>11</v>
      </c>
      <c r="F263" s="83" t="s">
        <v>10</v>
      </c>
      <c r="G263" s="83" t="s">
        <v>83</v>
      </c>
      <c r="H263" s="84">
        <v>41764</v>
      </c>
      <c r="I263" s="85">
        <v>3924.49</v>
      </c>
      <c r="J263" s="85">
        <v>2968.59</v>
      </c>
      <c r="K263" s="86">
        <v>955.9</v>
      </c>
      <c r="N263" s="183" t="s">
        <v>101</v>
      </c>
      <c r="O263" s="82">
        <v>17</v>
      </c>
      <c r="P263" s="85">
        <v>21261.63</v>
      </c>
      <c r="Q263" s="83" t="s">
        <v>82</v>
      </c>
      <c r="R263" s="83" t="s">
        <v>10</v>
      </c>
      <c r="S263" s="83" t="s">
        <v>10</v>
      </c>
      <c r="T263" s="82" t="s">
        <v>135</v>
      </c>
      <c r="U263" s="82" t="s">
        <v>124</v>
      </c>
      <c r="AC263" s="187" t="str">
        <f t="shared" si="95"/>
        <v/>
      </c>
      <c r="AD263" s="187" t="str">
        <f t="shared" si="96"/>
        <v/>
      </c>
      <c r="AE263" s="187" t="str">
        <f t="shared" si="97"/>
        <v/>
      </c>
      <c r="AF263" s="187" t="str">
        <f t="shared" si="98"/>
        <v/>
      </c>
      <c r="AG263" s="187" t="str">
        <f t="shared" si="99"/>
        <v/>
      </c>
      <c r="AH263" s="187" t="str">
        <f t="shared" si="100"/>
        <v/>
      </c>
      <c r="AI263" s="187" t="str">
        <f t="shared" si="101"/>
        <v/>
      </c>
      <c r="AJ263" s="187" t="str">
        <f t="shared" si="102"/>
        <v/>
      </c>
      <c r="AK263" s="187" t="str">
        <f t="shared" si="103"/>
        <v/>
      </c>
      <c r="AN263" s="187" t="str">
        <f t="shared" si="104"/>
        <v/>
      </c>
      <c r="AO263" s="187" t="str">
        <f t="shared" si="105"/>
        <v/>
      </c>
      <c r="AP263" s="187" t="str">
        <f t="shared" si="106"/>
        <v/>
      </c>
      <c r="AT263" s="187" t="str">
        <f t="shared" si="107"/>
        <v/>
      </c>
      <c r="AU263" s="187" t="str">
        <f t="shared" si="108"/>
        <v/>
      </c>
      <c r="AV263" s="187" t="str">
        <f t="shared" si="109"/>
        <v/>
      </c>
      <c r="AW263" s="187" t="str">
        <f t="shared" si="110"/>
        <v/>
      </c>
      <c r="AX263" s="187" t="str">
        <f t="shared" si="111"/>
        <v/>
      </c>
      <c r="AY263" s="187" t="str">
        <f t="shared" si="113"/>
        <v/>
      </c>
      <c r="AZ263" s="187" t="str">
        <f t="shared" si="112"/>
        <v/>
      </c>
      <c r="BA263" s="187" t="str">
        <f t="shared" si="94"/>
        <v xml:space="preserve"> </v>
      </c>
      <c r="BB263" s="187" t="str">
        <f>IFERROR(IF(AW263="","",VLOOKUP(AW263,SUSS!R:S,2,FALSE)),AY263*SUSS!$M$2)</f>
        <v/>
      </c>
      <c r="BC263" s="187" t="str">
        <f t="shared" si="114"/>
        <v/>
      </c>
    </row>
    <row r="264" spans="1:55" ht="15.75" thickBot="1">
      <c r="A264" s="183" t="s">
        <v>101</v>
      </c>
      <c r="B264" s="82">
        <v>2013</v>
      </c>
      <c r="C264" s="82">
        <v>7</v>
      </c>
      <c r="D264" s="82"/>
      <c r="E264" s="83" t="s">
        <v>11</v>
      </c>
      <c r="F264" s="83" t="s">
        <v>10</v>
      </c>
      <c r="G264" s="83" t="s">
        <v>84</v>
      </c>
      <c r="H264" s="84">
        <v>43798</v>
      </c>
      <c r="I264" s="85">
        <v>41504.65</v>
      </c>
      <c r="J264" s="85">
        <v>31395.26</v>
      </c>
      <c r="K264" s="85">
        <v>10109.39</v>
      </c>
      <c r="N264" s="183" t="s">
        <v>101</v>
      </c>
      <c r="O264" s="82">
        <v>17</v>
      </c>
      <c r="P264" s="86">
        <v>12.54</v>
      </c>
      <c r="Q264" s="83" t="s">
        <v>107</v>
      </c>
      <c r="R264" s="83" t="s">
        <v>10</v>
      </c>
      <c r="S264" s="83" t="s">
        <v>105</v>
      </c>
      <c r="T264" s="82" t="s">
        <v>115</v>
      </c>
      <c r="U264" s="82" t="s">
        <v>124</v>
      </c>
      <c r="AC264" s="187" t="str">
        <f t="shared" si="95"/>
        <v/>
      </c>
      <c r="AD264" s="187" t="str">
        <f t="shared" si="96"/>
        <v/>
      </c>
      <c r="AE264" s="187" t="str">
        <f t="shared" si="97"/>
        <v/>
      </c>
      <c r="AF264" s="187" t="str">
        <f t="shared" si="98"/>
        <v/>
      </c>
      <c r="AG264" s="187" t="str">
        <f t="shared" si="99"/>
        <v/>
      </c>
      <c r="AH264" s="187" t="str">
        <f t="shared" si="100"/>
        <v/>
      </c>
      <c r="AI264" s="187" t="str">
        <f t="shared" si="101"/>
        <v/>
      </c>
      <c r="AJ264" s="187" t="str">
        <f t="shared" si="102"/>
        <v/>
      </c>
      <c r="AK264" s="187" t="str">
        <f t="shared" si="103"/>
        <v/>
      </c>
      <c r="AN264" s="187" t="str">
        <f t="shared" si="104"/>
        <v/>
      </c>
      <c r="AO264" s="187" t="str">
        <f t="shared" si="105"/>
        <v/>
      </c>
      <c r="AP264" s="187" t="str">
        <f t="shared" si="106"/>
        <v/>
      </c>
      <c r="AT264" s="187" t="str">
        <f t="shared" si="107"/>
        <v/>
      </c>
      <c r="AU264" s="187" t="str">
        <f t="shared" si="108"/>
        <v/>
      </c>
      <c r="AV264" s="187" t="str">
        <f t="shared" si="109"/>
        <v/>
      </c>
      <c r="AW264" s="187" t="str">
        <f t="shared" si="110"/>
        <v/>
      </c>
      <c r="AX264" s="187" t="str">
        <f t="shared" si="111"/>
        <v/>
      </c>
      <c r="AY264" s="187" t="str">
        <f t="shared" si="113"/>
        <v/>
      </c>
      <c r="AZ264" s="187" t="str">
        <f t="shared" si="112"/>
        <v/>
      </c>
      <c r="BA264" s="187" t="str">
        <f t="shared" ref="BA264:BA327" si="115">AT264&amp;" "&amp;AU264</f>
        <v xml:space="preserve"> </v>
      </c>
      <c r="BB264" s="187" t="str">
        <f>IFERROR(IF(AW264="","",VLOOKUP(AW264,SUSS!R:S,2,FALSE)),AY264*SUSS!$M$2)</f>
        <v/>
      </c>
      <c r="BC264" s="187" t="str">
        <f t="shared" si="114"/>
        <v/>
      </c>
    </row>
    <row r="265" spans="1:55" ht="15.75" thickBot="1">
      <c r="A265" s="183" t="s">
        <v>101</v>
      </c>
      <c r="B265" s="82">
        <v>2013</v>
      </c>
      <c r="C265" s="82">
        <v>8</v>
      </c>
      <c r="D265" s="82"/>
      <c r="E265" s="83" t="s">
        <v>86</v>
      </c>
      <c r="F265" s="83" t="s">
        <v>10</v>
      </c>
      <c r="G265" s="83" t="s">
        <v>10</v>
      </c>
      <c r="H265" s="84">
        <v>41528</v>
      </c>
      <c r="I265" s="85">
        <v>10144.17</v>
      </c>
      <c r="J265" s="86">
        <v>0</v>
      </c>
      <c r="K265" s="85">
        <v>10144.17</v>
      </c>
      <c r="N265" s="183" t="s">
        <v>101</v>
      </c>
      <c r="O265" s="82">
        <v>17</v>
      </c>
      <c r="P265" s="86">
        <v>18.809999999999999</v>
      </c>
      <c r="Q265" s="83" t="s">
        <v>106</v>
      </c>
      <c r="R265" s="83" t="s">
        <v>10</v>
      </c>
      <c r="S265" s="83" t="s">
        <v>105</v>
      </c>
      <c r="T265" s="82" t="s">
        <v>115</v>
      </c>
      <c r="U265" s="82" t="s">
        <v>124</v>
      </c>
      <c r="AC265" s="187" t="str">
        <f t="shared" si="95"/>
        <v/>
      </c>
      <c r="AD265" s="187" t="str">
        <f t="shared" si="96"/>
        <v/>
      </c>
      <c r="AE265" s="187" t="str">
        <f t="shared" si="97"/>
        <v/>
      </c>
      <c r="AF265" s="187" t="str">
        <f t="shared" si="98"/>
        <v/>
      </c>
      <c r="AG265" s="187" t="str">
        <f t="shared" si="99"/>
        <v/>
      </c>
      <c r="AH265" s="187" t="str">
        <f t="shared" si="100"/>
        <v/>
      </c>
      <c r="AI265" s="187" t="str">
        <f t="shared" si="101"/>
        <v/>
      </c>
      <c r="AJ265" s="187" t="str">
        <f t="shared" si="102"/>
        <v/>
      </c>
      <c r="AK265" s="187" t="str">
        <f t="shared" si="103"/>
        <v/>
      </c>
      <c r="AN265" s="187" t="str">
        <f t="shared" si="104"/>
        <v/>
      </c>
      <c r="AO265" s="187" t="str">
        <f t="shared" si="105"/>
        <v/>
      </c>
      <c r="AP265" s="187" t="str">
        <f t="shared" si="106"/>
        <v/>
      </c>
      <c r="AT265" s="187" t="str">
        <f t="shared" si="107"/>
        <v/>
      </c>
      <c r="AU265" s="187" t="str">
        <f t="shared" si="108"/>
        <v/>
      </c>
      <c r="AV265" s="187" t="str">
        <f t="shared" si="109"/>
        <v/>
      </c>
      <c r="AW265" s="187" t="str">
        <f t="shared" si="110"/>
        <v/>
      </c>
      <c r="AX265" s="187" t="str">
        <f t="shared" si="111"/>
        <v/>
      </c>
      <c r="AY265" s="187" t="str">
        <f t="shared" si="113"/>
        <v/>
      </c>
      <c r="AZ265" s="187" t="str">
        <f t="shared" si="112"/>
        <v/>
      </c>
      <c r="BA265" s="187" t="str">
        <f t="shared" si="115"/>
        <v xml:space="preserve"> </v>
      </c>
      <c r="BB265" s="187" t="str">
        <f>IFERROR(IF(AW265="","",VLOOKUP(AW265,SUSS!R:S,2,FALSE)),AY265*SUSS!$M$2)</f>
        <v/>
      </c>
      <c r="BC265" s="187" t="str">
        <f t="shared" si="114"/>
        <v/>
      </c>
    </row>
    <row r="266" spans="1:55" ht="15.75" thickBot="1">
      <c r="A266" s="183" t="s">
        <v>101</v>
      </c>
      <c r="B266" s="82">
        <v>2013</v>
      </c>
      <c r="C266" s="82">
        <v>8</v>
      </c>
      <c r="D266" s="82"/>
      <c r="E266" s="83" t="s">
        <v>11</v>
      </c>
      <c r="F266" s="83" t="s">
        <v>10</v>
      </c>
      <c r="G266" s="83" t="s">
        <v>10</v>
      </c>
      <c r="H266" s="84">
        <v>41528</v>
      </c>
      <c r="I266" s="85">
        <v>10055.31</v>
      </c>
      <c r="J266" s="86">
        <v>0</v>
      </c>
      <c r="K266" s="85">
        <v>10055.31</v>
      </c>
      <c r="N266" s="183" t="s">
        <v>101</v>
      </c>
      <c r="O266" s="82">
        <v>17</v>
      </c>
      <c r="P266" s="86">
        <v>6.27</v>
      </c>
      <c r="Q266" s="83" t="s">
        <v>104</v>
      </c>
      <c r="R266" s="83" t="s">
        <v>10</v>
      </c>
      <c r="S266" s="83" t="s">
        <v>105</v>
      </c>
      <c r="T266" s="82" t="s">
        <v>116</v>
      </c>
      <c r="U266" s="82" t="s">
        <v>124</v>
      </c>
      <c r="AC266" s="187" t="str">
        <f t="shared" si="95"/>
        <v>M645044</v>
      </c>
      <c r="AD266" s="187" t="str">
        <f t="shared" si="96"/>
        <v>Contribuciones Seg. Social</v>
      </c>
      <c r="AE266" s="187" t="str">
        <f t="shared" si="97"/>
        <v>Declaración Jurada</v>
      </c>
      <c r="AF266" s="187" t="str">
        <f t="shared" si="98"/>
        <v>Declaración Jurada</v>
      </c>
      <c r="AG266" s="187">
        <f t="shared" si="99"/>
        <v>10055.31</v>
      </c>
      <c r="AH266" s="187">
        <f t="shared" si="100"/>
        <v>0</v>
      </c>
      <c r="AI266" s="187">
        <f t="shared" si="101"/>
        <v>10055.31</v>
      </c>
      <c r="AJ266" s="187">
        <f t="shared" si="102"/>
        <v>2013</v>
      </c>
      <c r="AK266" s="187">
        <f t="shared" si="103"/>
        <v>8</v>
      </c>
      <c r="AN266" s="187" t="str">
        <f t="shared" si="104"/>
        <v xml:space="preserve">2013/8 </v>
      </c>
      <c r="AO266" s="187" t="str">
        <f t="shared" si="105"/>
        <v>2013/8 Contribuciones Seg. Social</v>
      </c>
      <c r="AP266" s="187">
        <f t="shared" si="106"/>
        <v>10055.31</v>
      </c>
      <c r="AT266" s="187" t="str">
        <f t="shared" si="107"/>
        <v/>
      </c>
      <c r="AU266" s="187" t="str">
        <f t="shared" si="108"/>
        <v/>
      </c>
      <c r="AV266" s="187" t="str">
        <f t="shared" si="109"/>
        <v/>
      </c>
      <c r="AW266" s="187" t="str">
        <f t="shared" si="110"/>
        <v/>
      </c>
      <c r="AX266" s="187" t="str">
        <f t="shared" si="111"/>
        <v/>
      </c>
      <c r="AY266" s="187" t="str">
        <f t="shared" si="113"/>
        <v/>
      </c>
      <c r="AZ266" s="187" t="str">
        <f t="shared" si="112"/>
        <v/>
      </c>
      <c r="BA266" s="187" t="str">
        <f t="shared" si="115"/>
        <v xml:space="preserve"> </v>
      </c>
      <c r="BB266" s="187" t="str">
        <f>IFERROR(IF(AW266="","",VLOOKUP(AW266,SUSS!R:S,2,FALSE)),AY266*SUSS!$M$2)</f>
        <v/>
      </c>
      <c r="BC266" s="187" t="str">
        <f t="shared" si="114"/>
        <v/>
      </c>
    </row>
    <row r="267" spans="1:55" ht="15.75" thickBot="1">
      <c r="A267" s="183" t="s">
        <v>101</v>
      </c>
      <c r="B267" s="82">
        <v>2013</v>
      </c>
      <c r="C267" s="82">
        <v>8</v>
      </c>
      <c r="D267" s="82"/>
      <c r="E267" s="83" t="s">
        <v>86</v>
      </c>
      <c r="F267" s="83" t="s">
        <v>10</v>
      </c>
      <c r="G267" s="83" t="s">
        <v>83</v>
      </c>
      <c r="H267" s="84">
        <v>41764</v>
      </c>
      <c r="I267" s="85">
        <v>2373.7399999999998</v>
      </c>
      <c r="J267" s="85">
        <v>1789.49</v>
      </c>
      <c r="K267" s="86">
        <v>584.25</v>
      </c>
      <c r="N267" s="183" t="s">
        <v>101</v>
      </c>
      <c r="O267" s="82">
        <v>18</v>
      </c>
      <c r="P267" s="85">
        <v>14119.33</v>
      </c>
      <c r="Q267" s="83" t="s">
        <v>102</v>
      </c>
      <c r="R267" s="83" t="s">
        <v>10</v>
      </c>
      <c r="S267" s="83" t="s">
        <v>84</v>
      </c>
      <c r="T267" s="82" t="s">
        <v>111</v>
      </c>
      <c r="U267" s="82" t="s">
        <v>124</v>
      </c>
      <c r="AC267" s="187" t="str">
        <f t="shared" si="95"/>
        <v/>
      </c>
      <c r="AD267" s="187" t="str">
        <f t="shared" si="96"/>
        <v/>
      </c>
      <c r="AE267" s="187" t="str">
        <f t="shared" si="97"/>
        <v/>
      </c>
      <c r="AF267" s="187" t="str">
        <f t="shared" si="98"/>
        <v/>
      </c>
      <c r="AG267" s="187" t="str">
        <f t="shared" si="99"/>
        <v/>
      </c>
      <c r="AH267" s="187" t="str">
        <f t="shared" si="100"/>
        <v/>
      </c>
      <c r="AI267" s="187" t="str">
        <f t="shared" si="101"/>
        <v/>
      </c>
      <c r="AJ267" s="187" t="str">
        <f t="shared" si="102"/>
        <v/>
      </c>
      <c r="AK267" s="187" t="str">
        <f t="shared" si="103"/>
        <v/>
      </c>
      <c r="AN267" s="187" t="str">
        <f t="shared" si="104"/>
        <v/>
      </c>
      <c r="AO267" s="187" t="str">
        <f t="shared" si="105"/>
        <v/>
      </c>
      <c r="AP267" s="187" t="str">
        <f t="shared" si="106"/>
        <v/>
      </c>
      <c r="AT267" s="187" t="str">
        <f t="shared" si="107"/>
        <v/>
      </c>
      <c r="AU267" s="187" t="str">
        <f t="shared" si="108"/>
        <v/>
      </c>
      <c r="AV267" s="187" t="str">
        <f t="shared" si="109"/>
        <v/>
      </c>
      <c r="AW267" s="187" t="str">
        <f t="shared" si="110"/>
        <v/>
      </c>
      <c r="AX267" s="187" t="str">
        <f t="shared" si="111"/>
        <v/>
      </c>
      <c r="AY267" s="187" t="str">
        <f t="shared" si="113"/>
        <v/>
      </c>
      <c r="AZ267" s="187" t="str">
        <f t="shared" si="112"/>
        <v/>
      </c>
      <c r="BA267" s="187" t="str">
        <f t="shared" si="115"/>
        <v xml:space="preserve"> </v>
      </c>
      <c r="BB267" s="187" t="str">
        <f>IFERROR(IF(AW267="","",VLOOKUP(AW267,SUSS!R:S,2,FALSE)),AY267*SUSS!$M$2)</f>
        <v/>
      </c>
      <c r="BC267" s="187" t="str">
        <f t="shared" si="114"/>
        <v/>
      </c>
    </row>
    <row r="268" spans="1:55" ht="15.75" thickBot="1">
      <c r="A268" s="183" t="s">
        <v>101</v>
      </c>
      <c r="B268" s="82">
        <v>2013</v>
      </c>
      <c r="C268" s="82">
        <v>8</v>
      </c>
      <c r="D268" s="82"/>
      <c r="E268" s="83" t="s">
        <v>86</v>
      </c>
      <c r="F268" s="83" t="s">
        <v>10</v>
      </c>
      <c r="G268" s="83" t="s">
        <v>84</v>
      </c>
      <c r="H268" s="84">
        <v>43798</v>
      </c>
      <c r="I268" s="85">
        <v>28537.24</v>
      </c>
      <c r="J268" s="85">
        <v>21513.360000000001</v>
      </c>
      <c r="K268" s="85">
        <v>7023.88</v>
      </c>
      <c r="N268" s="183" t="s">
        <v>101</v>
      </c>
      <c r="O268" s="82">
        <v>18</v>
      </c>
      <c r="P268" s="86">
        <v>669.19</v>
      </c>
      <c r="Q268" s="83" t="s">
        <v>103</v>
      </c>
      <c r="R268" s="83" t="s">
        <v>10</v>
      </c>
      <c r="S268" s="83" t="s">
        <v>10</v>
      </c>
      <c r="T268" s="82" t="s">
        <v>114</v>
      </c>
      <c r="U268" s="82" t="s">
        <v>124</v>
      </c>
      <c r="AC268" s="187" t="str">
        <f t="shared" si="95"/>
        <v/>
      </c>
      <c r="AD268" s="187" t="str">
        <f t="shared" si="96"/>
        <v/>
      </c>
      <c r="AE268" s="187" t="str">
        <f t="shared" si="97"/>
        <v/>
      </c>
      <c r="AF268" s="187" t="str">
        <f t="shared" si="98"/>
        <v/>
      </c>
      <c r="AG268" s="187" t="str">
        <f t="shared" si="99"/>
        <v/>
      </c>
      <c r="AH268" s="187" t="str">
        <f t="shared" si="100"/>
        <v/>
      </c>
      <c r="AI268" s="187" t="str">
        <f t="shared" si="101"/>
        <v/>
      </c>
      <c r="AJ268" s="187" t="str">
        <f t="shared" si="102"/>
        <v/>
      </c>
      <c r="AK268" s="187" t="str">
        <f t="shared" si="103"/>
        <v/>
      </c>
      <c r="AN268" s="187" t="str">
        <f t="shared" si="104"/>
        <v/>
      </c>
      <c r="AO268" s="187" t="str">
        <f t="shared" si="105"/>
        <v/>
      </c>
      <c r="AP268" s="187" t="str">
        <f t="shared" si="106"/>
        <v/>
      </c>
      <c r="AT268" s="187" t="str">
        <f t="shared" si="107"/>
        <v/>
      </c>
      <c r="AU268" s="187" t="str">
        <f t="shared" si="108"/>
        <v/>
      </c>
      <c r="AV268" s="187" t="str">
        <f t="shared" si="109"/>
        <v/>
      </c>
      <c r="AW268" s="187" t="str">
        <f t="shared" si="110"/>
        <v/>
      </c>
      <c r="AX268" s="187" t="str">
        <f t="shared" si="111"/>
        <v/>
      </c>
      <c r="AY268" s="187" t="str">
        <f t="shared" si="113"/>
        <v/>
      </c>
      <c r="AZ268" s="187" t="str">
        <f t="shared" si="112"/>
        <v/>
      </c>
      <c r="BA268" s="187" t="str">
        <f t="shared" si="115"/>
        <v xml:space="preserve"> </v>
      </c>
      <c r="BB268" s="187" t="str">
        <f>IFERROR(IF(AW268="","",VLOOKUP(AW268,SUSS!R:S,2,FALSE)),AY268*SUSS!$M$2)</f>
        <v/>
      </c>
      <c r="BC268" s="187" t="str">
        <f t="shared" si="114"/>
        <v/>
      </c>
    </row>
    <row r="269" spans="1:55" ht="15.75" thickBot="1">
      <c r="A269" s="183" t="s">
        <v>101</v>
      </c>
      <c r="B269" s="82">
        <v>2013</v>
      </c>
      <c r="C269" s="82">
        <v>8</v>
      </c>
      <c r="D269" s="82"/>
      <c r="E269" s="83" t="s">
        <v>11</v>
      </c>
      <c r="F269" s="83" t="s">
        <v>10</v>
      </c>
      <c r="G269" s="83" t="s">
        <v>83</v>
      </c>
      <c r="H269" s="84">
        <v>41764</v>
      </c>
      <c r="I269" s="85">
        <v>2352.94</v>
      </c>
      <c r="J269" s="85">
        <v>1773.81</v>
      </c>
      <c r="K269" s="86">
        <v>579.13</v>
      </c>
      <c r="N269" s="183" t="s">
        <v>101</v>
      </c>
      <c r="O269" s="82">
        <v>18</v>
      </c>
      <c r="P269" s="85">
        <v>7435.74</v>
      </c>
      <c r="Q269" s="83" t="s">
        <v>11</v>
      </c>
      <c r="R269" s="83" t="s">
        <v>10</v>
      </c>
      <c r="S269" s="83" t="s">
        <v>10</v>
      </c>
      <c r="T269" s="82" t="s">
        <v>133</v>
      </c>
      <c r="U269" s="82" t="s">
        <v>124</v>
      </c>
      <c r="AC269" s="187" t="str">
        <f t="shared" si="95"/>
        <v/>
      </c>
      <c r="AD269" s="187" t="str">
        <f t="shared" si="96"/>
        <v/>
      </c>
      <c r="AE269" s="187" t="str">
        <f t="shared" si="97"/>
        <v/>
      </c>
      <c r="AF269" s="187" t="str">
        <f t="shared" si="98"/>
        <v/>
      </c>
      <c r="AG269" s="187" t="str">
        <f t="shared" si="99"/>
        <v/>
      </c>
      <c r="AH269" s="187" t="str">
        <f t="shared" si="100"/>
        <v/>
      </c>
      <c r="AI269" s="187" t="str">
        <f t="shared" si="101"/>
        <v/>
      </c>
      <c r="AJ269" s="187" t="str">
        <f t="shared" si="102"/>
        <v/>
      </c>
      <c r="AK269" s="187" t="str">
        <f t="shared" si="103"/>
        <v/>
      </c>
      <c r="AN269" s="187" t="str">
        <f t="shared" si="104"/>
        <v/>
      </c>
      <c r="AO269" s="187" t="str">
        <f t="shared" si="105"/>
        <v/>
      </c>
      <c r="AP269" s="187" t="str">
        <f t="shared" si="106"/>
        <v/>
      </c>
      <c r="AT269" s="187" t="str">
        <f t="shared" si="107"/>
        <v>M645044</v>
      </c>
      <c r="AU269" s="187">
        <f t="shared" si="108"/>
        <v>18</v>
      </c>
      <c r="AV269" s="187">
        <f t="shared" si="109"/>
        <v>7435.74</v>
      </c>
      <c r="AW269" s="187" t="str">
        <f t="shared" si="110"/>
        <v>2013/4</v>
      </c>
      <c r="AX269" s="187" t="str">
        <f t="shared" si="111"/>
        <v>2013/4 Contribuciones Seg. Social</v>
      </c>
      <c r="AY269" s="187">
        <f t="shared" si="113"/>
        <v>13041.8</v>
      </c>
      <c r="AZ269" s="187">
        <f t="shared" si="112"/>
        <v>0.57014675888297628</v>
      </c>
      <c r="BA269" s="187" t="str">
        <f t="shared" si="115"/>
        <v>M645044 18</v>
      </c>
      <c r="BB269" s="187">
        <f>IFERROR(IF(AW269="","",VLOOKUP(AW269,SUSS!R:S,2,FALSE)),AY269*SUSS!$M$2)</f>
        <v>1565.0159999999998</v>
      </c>
      <c r="BC269" s="187">
        <f t="shared" si="114"/>
        <v>892.28879999999992</v>
      </c>
    </row>
    <row r="270" spans="1:55" ht="15.75" thickBot="1">
      <c r="A270" s="183" t="s">
        <v>101</v>
      </c>
      <c r="B270" s="82">
        <v>2013</v>
      </c>
      <c r="C270" s="82">
        <v>8</v>
      </c>
      <c r="D270" s="82"/>
      <c r="E270" s="83" t="s">
        <v>11</v>
      </c>
      <c r="F270" s="83" t="s">
        <v>10</v>
      </c>
      <c r="G270" s="83" t="s">
        <v>84</v>
      </c>
      <c r="H270" s="84">
        <v>43798</v>
      </c>
      <c r="I270" s="85">
        <v>28287.26</v>
      </c>
      <c r="J270" s="85">
        <v>21324.91</v>
      </c>
      <c r="K270" s="85">
        <v>6962.35</v>
      </c>
      <c r="N270" s="183" t="s">
        <v>101</v>
      </c>
      <c r="O270" s="82">
        <v>18</v>
      </c>
      <c r="P270" s="85">
        <v>7254.82</v>
      </c>
      <c r="Q270" s="83" t="s">
        <v>11</v>
      </c>
      <c r="R270" s="83" t="s">
        <v>10</v>
      </c>
      <c r="S270" s="83" t="s">
        <v>83</v>
      </c>
      <c r="T270" s="82" t="s">
        <v>133</v>
      </c>
      <c r="U270" s="82" t="s">
        <v>124</v>
      </c>
      <c r="AC270" s="187" t="str">
        <f t="shared" si="95"/>
        <v/>
      </c>
      <c r="AD270" s="187" t="str">
        <f t="shared" si="96"/>
        <v/>
      </c>
      <c r="AE270" s="187" t="str">
        <f t="shared" si="97"/>
        <v/>
      </c>
      <c r="AF270" s="187" t="str">
        <f t="shared" si="98"/>
        <v/>
      </c>
      <c r="AG270" s="187" t="str">
        <f t="shared" si="99"/>
        <v/>
      </c>
      <c r="AH270" s="187" t="str">
        <f t="shared" si="100"/>
        <v/>
      </c>
      <c r="AI270" s="187" t="str">
        <f t="shared" si="101"/>
        <v/>
      </c>
      <c r="AJ270" s="187" t="str">
        <f t="shared" si="102"/>
        <v/>
      </c>
      <c r="AK270" s="187" t="str">
        <f t="shared" si="103"/>
        <v/>
      </c>
      <c r="AN270" s="187" t="str">
        <f t="shared" si="104"/>
        <v/>
      </c>
      <c r="AO270" s="187" t="str">
        <f t="shared" si="105"/>
        <v/>
      </c>
      <c r="AP270" s="187" t="str">
        <f t="shared" si="106"/>
        <v/>
      </c>
      <c r="AT270" s="187" t="str">
        <f t="shared" si="107"/>
        <v>M645044</v>
      </c>
      <c r="AU270" s="187">
        <f t="shared" si="108"/>
        <v>18</v>
      </c>
      <c r="AV270" s="187">
        <f t="shared" si="109"/>
        <v>7254.82</v>
      </c>
      <c r="AW270" s="187" t="str">
        <f t="shared" si="110"/>
        <v>2013/4</v>
      </c>
      <c r="AX270" s="187" t="str">
        <f t="shared" si="111"/>
        <v>2013/4 Contribuciones Seg. Social</v>
      </c>
      <c r="AY270" s="187">
        <f t="shared" si="113"/>
        <v>13041.8</v>
      </c>
      <c r="AZ270" s="187">
        <f t="shared" si="112"/>
        <v>0.55627444064469633</v>
      </c>
      <c r="BA270" s="187" t="str">
        <f t="shared" si="115"/>
        <v>M645044 18</v>
      </c>
      <c r="BB270" s="187">
        <f>IFERROR(IF(AW270="","",VLOOKUP(AW270,SUSS!R:S,2,FALSE)),AY270*SUSS!$M$2)</f>
        <v>1565.0159999999998</v>
      </c>
      <c r="BC270" s="187">
        <f t="shared" si="114"/>
        <v>870.57839999999999</v>
      </c>
    </row>
    <row r="271" spans="1:55" ht="29.25" thickBot="1">
      <c r="A271" s="183" t="s">
        <v>101</v>
      </c>
      <c r="B271" s="82">
        <v>2013</v>
      </c>
      <c r="C271" s="82">
        <v>9</v>
      </c>
      <c r="D271" s="82"/>
      <c r="E271" s="83" t="s">
        <v>86</v>
      </c>
      <c r="F271" s="83" t="s">
        <v>10</v>
      </c>
      <c r="G271" s="83" t="s">
        <v>10</v>
      </c>
      <c r="H271" s="84">
        <v>41556</v>
      </c>
      <c r="I271" s="85">
        <v>10252</v>
      </c>
      <c r="J271" s="86">
        <v>0</v>
      </c>
      <c r="K271" s="85">
        <v>10252</v>
      </c>
      <c r="N271" s="183" t="s">
        <v>101</v>
      </c>
      <c r="O271" s="82">
        <v>18</v>
      </c>
      <c r="P271" s="85">
        <v>7063.29</v>
      </c>
      <c r="Q271" s="83" t="s">
        <v>11</v>
      </c>
      <c r="R271" s="83" t="s">
        <v>108</v>
      </c>
      <c r="S271" s="83" t="s">
        <v>109</v>
      </c>
      <c r="T271" s="82" t="s">
        <v>133</v>
      </c>
      <c r="U271" s="82" t="s">
        <v>124</v>
      </c>
      <c r="AC271" s="187" t="str">
        <f t="shared" si="95"/>
        <v/>
      </c>
      <c r="AD271" s="187" t="str">
        <f t="shared" si="96"/>
        <v/>
      </c>
      <c r="AE271" s="187" t="str">
        <f t="shared" si="97"/>
        <v/>
      </c>
      <c r="AF271" s="187" t="str">
        <f t="shared" si="98"/>
        <v/>
      </c>
      <c r="AG271" s="187" t="str">
        <f t="shared" si="99"/>
        <v/>
      </c>
      <c r="AH271" s="187" t="str">
        <f t="shared" si="100"/>
        <v/>
      </c>
      <c r="AI271" s="187" t="str">
        <f t="shared" si="101"/>
        <v/>
      </c>
      <c r="AJ271" s="187" t="str">
        <f t="shared" si="102"/>
        <v/>
      </c>
      <c r="AK271" s="187" t="str">
        <f t="shared" si="103"/>
        <v/>
      </c>
      <c r="AN271" s="187" t="str">
        <f t="shared" si="104"/>
        <v/>
      </c>
      <c r="AO271" s="187" t="str">
        <f t="shared" si="105"/>
        <v/>
      </c>
      <c r="AP271" s="187" t="str">
        <f t="shared" si="106"/>
        <v/>
      </c>
      <c r="AT271" s="187" t="str">
        <f t="shared" si="107"/>
        <v>M645044</v>
      </c>
      <c r="AU271" s="187">
        <f t="shared" si="108"/>
        <v>18</v>
      </c>
      <c r="AV271" s="187">
        <f t="shared" si="109"/>
        <v>7063.29</v>
      </c>
      <c r="AW271" s="187" t="str">
        <f t="shared" si="110"/>
        <v>2013/4</v>
      </c>
      <c r="AX271" s="187" t="str">
        <f t="shared" si="111"/>
        <v>2013/4 Contribuciones Seg. Social</v>
      </c>
      <c r="AY271" s="187">
        <f t="shared" si="113"/>
        <v>13041.8</v>
      </c>
      <c r="AZ271" s="187">
        <f t="shared" si="112"/>
        <v>0.54158858439785917</v>
      </c>
      <c r="BA271" s="187" t="str">
        <f t="shared" si="115"/>
        <v>M645044 18</v>
      </c>
      <c r="BB271" s="187">
        <f>IFERROR(IF(AW271="","",VLOOKUP(AW271,SUSS!R:S,2,FALSE)),AY271*SUSS!$M$2)</f>
        <v>1565.0159999999998</v>
      </c>
      <c r="BC271" s="187">
        <f t="shared" si="114"/>
        <v>847.59479999999985</v>
      </c>
    </row>
    <row r="272" spans="1:55" ht="29.25" thickBot="1">
      <c r="A272" s="183" t="s">
        <v>101</v>
      </c>
      <c r="B272" s="82">
        <v>2013</v>
      </c>
      <c r="C272" s="82">
        <v>9</v>
      </c>
      <c r="D272" s="82"/>
      <c r="E272" s="83" t="s">
        <v>11</v>
      </c>
      <c r="F272" s="83" t="s">
        <v>10</v>
      </c>
      <c r="G272" s="83" t="s">
        <v>10</v>
      </c>
      <c r="H272" s="84">
        <v>41556</v>
      </c>
      <c r="I272" s="85">
        <v>11583.49</v>
      </c>
      <c r="J272" s="86">
        <v>0</v>
      </c>
      <c r="K272" s="85">
        <v>11583.49</v>
      </c>
      <c r="N272" s="183" t="s">
        <v>101</v>
      </c>
      <c r="O272" s="82">
        <v>18</v>
      </c>
      <c r="P272" s="86">
        <v>643.5</v>
      </c>
      <c r="Q272" s="83" t="s">
        <v>11</v>
      </c>
      <c r="R272" s="83" t="s">
        <v>108</v>
      </c>
      <c r="S272" s="83" t="s">
        <v>83</v>
      </c>
      <c r="T272" s="82" t="s">
        <v>133</v>
      </c>
      <c r="U272" s="82" t="s">
        <v>124</v>
      </c>
      <c r="AC272" s="187" t="str">
        <f t="shared" si="95"/>
        <v>M645044</v>
      </c>
      <c r="AD272" s="187" t="str">
        <f t="shared" si="96"/>
        <v>Contribuciones Seg. Social</v>
      </c>
      <c r="AE272" s="187" t="str">
        <f t="shared" si="97"/>
        <v>Declaración Jurada</v>
      </c>
      <c r="AF272" s="187" t="str">
        <f t="shared" si="98"/>
        <v>Declaración Jurada</v>
      </c>
      <c r="AG272" s="187">
        <f t="shared" si="99"/>
        <v>11583.49</v>
      </c>
      <c r="AH272" s="187">
        <f t="shared" si="100"/>
        <v>0</v>
      </c>
      <c r="AI272" s="187">
        <f t="shared" si="101"/>
        <v>11583.49</v>
      </c>
      <c r="AJ272" s="187">
        <f t="shared" si="102"/>
        <v>2013</v>
      </c>
      <c r="AK272" s="187">
        <f t="shared" si="103"/>
        <v>9</v>
      </c>
      <c r="AN272" s="187" t="str">
        <f t="shared" si="104"/>
        <v xml:space="preserve">2013/9 </v>
      </c>
      <c r="AO272" s="187" t="str">
        <f t="shared" si="105"/>
        <v>2013/9 Contribuciones Seg. Social</v>
      </c>
      <c r="AP272" s="187">
        <f t="shared" si="106"/>
        <v>11583.49</v>
      </c>
      <c r="AT272" s="187" t="str">
        <f t="shared" si="107"/>
        <v>M645044</v>
      </c>
      <c r="AU272" s="187">
        <f t="shared" si="108"/>
        <v>18</v>
      </c>
      <c r="AV272" s="187">
        <f t="shared" si="109"/>
        <v>643.5</v>
      </c>
      <c r="AW272" s="187" t="str">
        <f t="shared" si="110"/>
        <v>2013/4</v>
      </c>
      <c r="AX272" s="187" t="str">
        <f t="shared" si="111"/>
        <v>2013/4 Contribuciones Seg. Social</v>
      </c>
      <c r="AY272" s="187">
        <f t="shared" si="113"/>
        <v>13041.8</v>
      </c>
      <c r="AZ272" s="187">
        <f t="shared" si="112"/>
        <v>4.9341348586851512E-2</v>
      </c>
      <c r="BA272" s="187" t="str">
        <f t="shared" si="115"/>
        <v>M645044 18</v>
      </c>
      <c r="BB272" s="187">
        <f>IFERROR(IF(AW272="","",VLOOKUP(AW272,SUSS!R:S,2,FALSE)),AY272*SUSS!$M$2)</f>
        <v>1565.0159999999998</v>
      </c>
      <c r="BC272" s="187">
        <f t="shared" si="114"/>
        <v>77.22</v>
      </c>
    </row>
    <row r="273" spans="1:55" ht="15.75" thickBot="1">
      <c r="A273" s="183" t="s">
        <v>101</v>
      </c>
      <c r="B273" s="82">
        <v>2013</v>
      </c>
      <c r="C273" s="82">
        <v>9</v>
      </c>
      <c r="D273" s="82"/>
      <c r="E273" s="83" t="s">
        <v>86</v>
      </c>
      <c r="F273" s="83" t="s">
        <v>10</v>
      </c>
      <c r="G273" s="83" t="s">
        <v>83</v>
      </c>
      <c r="H273" s="84">
        <v>41764</v>
      </c>
      <c r="I273" s="85">
        <v>2111.91</v>
      </c>
      <c r="J273" s="85">
        <v>1587.28</v>
      </c>
      <c r="K273" s="86">
        <v>524.63</v>
      </c>
      <c r="N273" s="183" t="s">
        <v>101</v>
      </c>
      <c r="O273" s="82">
        <v>18</v>
      </c>
      <c r="P273" s="85">
        <v>8972.61</v>
      </c>
      <c r="Q273" s="83" t="s">
        <v>86</v>
      </c>
      <c r="R273" s="83" t="s">
        <v>10</v>
      </c>
      <c r="S273" s="83" t="s">
        <v>10</v>
      </c>
      <c r="T273" s="82" t="s">
        <v>134</v>
      </c>
      <c r="U273" s="82" t="s">
        <v>124</v>
      </c>
      <c r="AC273" s="187" t="str">
        <f t="shared" si="95"/>
        <v/>
      </c>
      <c r="AD273" s="187" t="str">
        <f t="shared" si="96"/>
        <v/>
      </c>
      <c r="AE273" s="187" t="str">
        <f t="shared" si="97"/>
        <v/>
      </c>
      <c r="AF273" s="187" t="str">
        <f t="shared" si="98"/>
        <v/>
      </c>
      <c r="AG273" s="187" t="str">
        <f t="shared" si="99"/>
        <v/>
      </c>
      <c r="AH273" s="187" t="str">
        <f t="shared" si="100"/>
        <v/>
      </c>
      <c r="AI273" s="187" t="str">
        <f t="shared" si="101"/>
        <v/>
      </c>
      <c r="AJ273" s="187" t="str">
        <f t="shared" si="102"/>
        <v/>
      </c>
      <c r="AK273" s="187" t="str">
        <f t="shared" si="103"/>
        <v/>
      </c>
      <c r="AN273" s="187" t="str">
        <f t="shared" si="104"/>
        <v/>
      </c>
      <c r="AO273" s="187" t="str">
        <f t="shared" si="105"/>
        <v/>
      </c>
      <c r="AP273" s="187" t="str">
        <f t="shared" si="106"/>
        <v/>
      </c>
      <c r="AT273" s="187" t="str">
        <f t="shared" si="107"/>
        <v/>
      </c>
      <c r="AU273" s="187" t="str">
        <f t="shared" si="108"/>
        <v/>
      </c>
      <c r="AV273" s="187" t="str">
        <f t="shared" si="109"/>
        <v/>
      </c>
      <c r="AW273" s="187" t="str">
        <f t="shared" si="110"/>
        <v/>
      </c>
      <c r="AX273" s="187" t="str">
        <f t="shared" si="111"/>
        <v/>
      </c>
      <c r="AY273" s="187" t="str">
        <f t="shared" si="113"/>
        <v/>
      </c>
      <c r="AZ273" s="187" t="str">
        <f t="shared" si="112"/>
        <v/>
      </c>
      <c r="BA273" s="187" t="str">
        <f t="shared" si="115"/>
        <v xml:space="preserve"> </v>
      </c>
      <c r="BB273" s="187" t="str">
        <f>IFERROR(IF(AW273="","",VLOOKUP(AW273,SUSS!R:S,2,FALSE)),AY273*SUSS!$M$2)</f>
        <v/>
      </c>
      <c r="BC273" s="187" t="str">
        <f t="shared" si="114"/>
        <v/>
      </c>
    </row>
    <row r="274" spans="1:55" ht="15.75" thickBot="1">
      <c r="A274" s="183" t="s">
        <v>101</v>
      </c>
      <c r="B274" s="82">
        <v>2013</v>
      </c>
      <c r="C274" s="82">
        <v>9</v>
      </c>
      <c r="D274" s="82"/>
      <c r="E274" s="83" t="s">
        <v>86</v>
      </c>
      <c r="F274" s="83" t="s">
        <v>10</v>
      </c>
      <c r="G274" s="83" t="s">
        <v>84</v>
      </c>
      <c r="H274" s="84">
        <v>43798</v>
      </c>
      <c r="I274" s="85">
        <v>28840.58</v>
      </c>
      <c r="J274" s="85">
        <v>21676.21</v>
      </c>
      <c r="K274" s="85">
        <v>7164.37</v>
      </c>
      <c r="N274" s="183" t="s">
        <v>101</v>
      </c>
      <c r="O274" s="82">
        <v>18</v>
      </c>
      <c r="P274" s="85">
        <v>1193.8900000000001</v>
      </c>
      <c r="Q274" s="83" t="s">
        <v>86</v>
      </c>
      <c r="R274" s="83" t="s">
        <v>10</v>
      </c>
      <c r="S274" s="83" t="s">
        <v>83</v>
      </c>
      <c r="T274" s="82" t="s">
        <v>134</v>
      </c>
      <c r="U274" s="82" t="s">
        <v>124</v>
      </c>
      <c r="AC274" s="187" t="str">
        <f t="shared" si="95"/>
        <v/>
      </c>
      <c r="AD274" s="187" t="str">
        <f t="shared" si="96"/>
        <v/>
      </c>
      <c r="AE274" s="187" t="str">
        <f t="shared" si="97"/>
        <v/>
      </c>
      <c r="AF274" s="187" t="str">
        <f t="shared" si="98"/>
        <v/>
      </c>
      <c r="AG274" s="187" t="str">
        <f t="shared" si="99"/>
        <v/>
      </c>
      <c r="AH274" s="187" t="str">
        <f t="shared" si="100"/>
        <v/>
      </c>
      <c r="AI274" s="187" t="str">
        <f t="shared" si="101"/>
        <v/>
      </c>
      <c r="AJ274" s="187" t="str">
        <f t="shared" si="102"/>
        <v/>
      </c>
      <c r="AK274" s="187" t="str">
        <f t="shared" si="103"/>
        <v/>
      </c>
      <c r="AN274" s="187" t="str">
        <f t="shared" si="104"/>
        <v/>
      </c>
      <c r="AO274" s="187" t="str">
        <f t="shared" si="105"/>
        <v/>
      </c>
      <c r="AP274" s="187" t="str">
        <f t="shared" si="106"/>
        <v/>
      </c>
      <c r="AT274" s="187" t="str">
        <f t="shared" si="107"/>
        <v/>
      </c>
      <c r="AU274" s="187" t="str">
        <f t="shared" si="108"/>
        <v/>
      </c>
      <c r="AV274" s="187" t="str">
        <f t="shared" si="109"/>
        <v/>
      </c>
      <c r="AW274" s="187" t="str">
        <f t="shared" si="110"/>
        <v/>
      </c>
      <c r="AX274" s="187" t="str">
        <f t="shared" si="111"/>
        <v/>
      </c>
      <c r="AY274" s="187" t="str">
        <f t="shared" si="113"/>
        <v/>
      </c>
      <c r="AZ274" s="187" t="str">
        <f t="shared" si="112"/>
        <v/>
      </c>
      <c r="BA274" s="187" t="str">
        <f t="shared" si="115"/>
        <v xml:space="preserve"> </v>
      </c>
      <c r="BB274" s="187" t="str">
        <f>IFERROR(IF(AW274="","",VLOOKUP(AW274,SUSS!R:S,2,FALSE)),AY274*SUSS!$M$2)</f>
        <v/>
      </c>
      <c r="BC274" s="187" t="str">
        <f t="shared" si="114"/>
        <v/>
      </c>
    </row>
    <row r="275" spans="1:55" ht="15.75" thickBot="1">
      <c r="A275" s="183" t="s">
        <v>101</v>
      </c>
      <c r="B275" s="82">
        <v>2013</v>
      </c>
      <c r="C275" s="82">
        <v>9</v>
      </c>
      <c r="D275" s="82"/>
      <c r="E275" s="83" t="s">
        <v>11</v>
      </c>
      <c r="F275" s="83" t="s">
        <v>10</v>
      </c>
      <c r="G275" s="83" t="s">
        <v>83</v>
      </c>
      <c r="H275" s="84">
        <v>41764</v>
      </c>
      <c r="I275" s="85">
        <v>2386.1999999999998</v>
      </c>
      <c r="J275" s="85">
        <v>1793.44</v>
      </c>
      <c r="K275" s="86">
        <v>592.76</v>
      </c>
      <c r="N275" s="183" t="s">
        <v>101</v>
      </c>
      <c r="O275" s="82">
        <v>18</v>
      </c>
      <c r="P275" s="85">
        <v>6089.68</v>
      </c>
      <c r="Q275" s="83" t="s">
        <v>86</v>
      </c>
      <c r="R275" s="83" t="s">
        <v>10</v>
      </c>
      <c r="S275" s="83" t="s">
        <v>84</v>
      </c>
      <c r="T275" s="82" t="s">
        <v>134</v>
      </c>
      <c r="U275" s="82" t="s">
        <v>124</v>
      </c>
      <c r="AC275" s="187" t="str">
        <f t="shared" si="95"/>
        <v/>
      </c>
      <c r="AD275" s="187" t="str">
        <f t="shared" si="96"/>
        <v/>
      </c>
      <c r="AE275" s="187" t="str">
        <f t="shared" si="97"/>
        <v/>
      </c>
      <c r="AF275" s="187" t="str">
        <f t="shared" si="98"/>
        <v/>
      </c>
      <c r="AG275" s="187" t="str">
        <f t="shared" si="99"/>
        <v/>
      </c>
      <c r="AH275" s="187" t="str">
        <f t="shared" si="100"/>
        <v/>
      </c>
      <c r="AI275" s="187" t="str">
        <f t="shared" si="101"/>
        <v/>
      </c>
      <c r="AJ275" s="187" t="str">
        <f t="shared" si="102"/>
        <v/>
      </c>
      <c r="AK275" s="187" t="str">
        <f t="shared" si="103"/>
        <v/>
      </c>
      <c r="AN275" s="187" t="str">
        <f t="shared" si="104"/>
        <v/>
      </c>
      <c r="AO275" s="187" t="str">
        <f t="shared" si="105"/>
        <v/>
      </c>
      <c r="AP275" s="187" t="str">
        <f t="shared" si="106"/>
        <v/>
      </c>
      <c r="AT275" s="187" t="str">
        <f t="shared" si="107"/>
        <v/>
      </c>
      <c r="AU275" s="187" t="str">
        <f t="shared" si="108"/>
        <v/>
      </c>
      <c r="AV275" s="187" t="str">
        <f t="shared" si="109"/>
        <v/>
      </c>
      <c r="AW275" s="187" t="str">
        <f t="shared" si="110"/>
        <v/>
      </c>
      <c r="AX275" s="187" t="str">
        <f t="shared" si="111"/>
        <v/>
      </c>
      <c r="AY275" s="187" t="str">
        <f t="shared" si="113"/>
        <v/>
      </c>
      <c r="AZ275" s="187" t="str">
        <f t="shared" si="112"/>
        <v/>
      </c>
      <c r="BA275" s="187" t="str">
        <f t="shared" si="115"/>
        <v xml:space="preserve"> </v>
      </c>
      <c r="BB275" s="187" t="str">
        <f>IFERROR(IF(AW275="","",VLOOKUP(AW275,SUSS!R:S,2,FALSE)),AY275*SUSS!$M$2)</f>
        <v/>
      </c>
      <c r="BC275" s="187" t="str">
        <f t="shared" si="114"/>
        <v/>
      </c>
    </row>
    <row r="276" spans="1:55" ht="15.75" thickBot="1">
      <c r="A276" s="183" t="s">
        <v>101</v>
      </c>
      <c r="B276" s="82">
        <v>2013</v>
      </c>
      <c r="C276" s="82">
        <v>9</v>
      </c>
      <c r="D276" s="82"/>
      <c r="E276" s="83" t="s">
        <v>11</v>
      </c>
      <c r="F276" s="83" t="s">
        <v>10</v>
      </c>
      <c r="G276" s="83" t="s">
        <v>84</v>
      </c>
      <c r="H276" s="84">
        <v>43798</v>
      </c>
      <c r="I276" s="85">
        <v>32586.29</v>
      </c>
      <c r="J276" s="85">
        <v>24491.439999999999</v>
      </c>
      <c r="K276" s="85">
        <v>8094.85</v>
      </c>
      <c r="N276" s="183" t="s">
        <v>101</v>
      </c>
      <c r="O276" s="82">
        <v>18</v>
      </c>
      <c r="P276" s="85">
        <v>8528.44</v>
      </c>
      <c r="Q276" s="83" t="s">
        <v>82</v>
      </c>
      <c r="R276" s="83" t="s">
        <v>10</v>
      </c>
      <c r="S276" s="83" t="s">
        <v>10</v>
      </c>
      <c r="T276" s="82" t="s">
        <v>135</v>
      </c>
      <c r="U276" s="82" t="s">
        <v>124</v>
      </c>
      <c r="AC276" s="187" t="str">
        <f t="shared" si="95"/>
        <v/>
      </c>
      <c r="AD276" s="187" t="str">
        <f t="shared" si="96"/>
        <v/>
      </c>
      <c r="AE276" s="187" t="str">
        <f t="shared" si="97"/>
        <v/>
      </c>
      <c r="AF276" s="187" t="str">
        <f t="shared" si="98"/>
        <v/>
      </c>
      <c r="AG276" s="187" t="str">
        <f t="shared" si="99"/>
        <v/>
      </c>
      <c r="AH276" s="187" t="str">
        <f t="shared" si="100"/>
        <v/>
      </c>
      <c r="AI276" s="187" t="str">
        <f t="shared" si="101"/>
        <v/>
      </c>
      <c r="AJ276" s="187" t="str">
        <f t="shared" si="102"/>
        <v/>
      </c>
      <c r="AK276" s="187" t="str">
        <f t="shared" si="103"/>
        <v/>
      </c>
      <c r="AN276" s="187" t="str">
        <f t="shared" si="104"/>
        <v/>
      </c>
      <c r="AO276" s="187" t="str">
        <f t="shared" si="105"/>
        <v/>
      </c>
      <c r="AP276" s="187" t="str">
        <f t="shared" si="106"/>
        <v/>
      </c>
      <c r="AT276" s="187" t="str">
        <f t="shared" si="107"/>
        <v/>
      </c>
      <c r="AU276" s="187" t="str">
        <f t="shared" si="108"/>
        <v/>
      </c>
      <c r="AV276" s="187" t="str">
        <f t="shared" si="109"/>
        <v/>
      </c>
      <c r="AW276" s="187" t="str">
        <f t="shared" si="110"/>
        <v/>
      </c>
      <c r="AX276" s="187" t="str">
        <f t="shared" si="111"/>
        <v/>
      </c>
      <c r="AY276" s="187" t="str">
        <f t="shared" si="113"/>
        <v/>
      </c>
      <c r="AZ276" s="187" t="str">
        <f t="shared" si="112"/>
        <v/>
      </c>
      <c r="BA276" s="187" t="str">
        <f t="shared" si="115"/>
        <v xml:space="preserve"> </v>
      </c>
      <c r="BB276" s="187" t="str">
        <f>IFERROR(IF(AW276="","",VLOOKUP(AW276,SUSS!R:S,2,FALSE)),AY276*SUSS!$M$2)</f>
        <v/>
      </c>
      <c r="BC276" s="187" t="str">
        <f t="shared" si="114"/>
        <v/>
      </c>
    </row>
    <row r="277" spans="1:55" ht="15.75" thickBot="1">
      <c r="A277" s="183" t="s">
        <v>101</v>
      </c>
      <c r="B277" s="82">
        <v>2013</v>
      </c>
      <c r="C277" s="82">
        <v>10</v>
      </c>
      <c r="D277" s="82"/>
      <c r="E277" s="83" t="s">
        <v>86</v>
      </c>
      <c r="F277" s="83" t="s">
        <v>10</v>
      </c>
      <c r="G277" s="83" t="s">
        <v>10</v>
      </c>
      <c r="H277" s="84">
        <v>41589</v>
      </c>
      <c r="I277" s="85">
        <v>9059.3700000000008</v>
      </c>
      <c r="J277" s="86">
        <v>0</v>
      </c>
      <c r="K277" s="85">
        <v>9059.3700000000008</v>
      </c>
      <c r="N277" s="183" t="s">
        <v>101</v>
      </c>
      <c r="O277" s="82">
        <v>18</v>
      </c>
      <c r="P277" s="86">
        <v>777.13</v>
      </c>
      <c r="Q277" s="83" t="s">
        <v>82</v>
      </c>
      <c r="R277" s="83" t="s">
        <v>10</v>
      </c>
      <c r="S277" s="83" t="s">
        <v>83</v>
      </c>
      <c r="T277" s="82" t="s">
        <v>135</v>
      </c>
      <c r="U277" s="82" t="s">
        <v>124</v>
      </c>
      <c r="AC277" s="187" t="str">
        <f t="shared" si="95"/>
        <v/>
      </c>
      <c r="AD277" s="187" t="str">
        <f t="shared" si="96"/>
        <v/>
      </c>
      <c r="AE277" s="187" t="str">
        <f t="shared" si="97"/>
        <v/>
      </c>
      <c r="AF277" s="187" t="str">
        <f t="shared" si="98"/>
        <v/>
      </c>
      <c r="AG277" s="187" t="str">
        <f t="shared" si="99"/>
        <v/>
      </c>
      <c r="AH277" s="187" t="str">
        <f t="shared" si="100"/>
        <v/>
      </c>
      <c r="AI277" s="187" t="str">
        <f t="shared" si="101"/>
        <v/>
      </c>
      <c r="AJ277" s="187" t="str">
        <f t="shared" si="102"/>
        <v/>
      </c>
      <c r="AK277" s="187" t="str">
        <f t="shared" si="103"/>
        <v/>
      </c>
      <c r="AN277" s="187" t="str">
        <f t="shared" si="104"/>
        <v/>
      </c>
      <c r="AO277" s="187" t="str">
        <f t="shared" si="105"/>
        <v/>
      </c>
      <c r="AP277" s="187" t="str">
        <f t="shared" si="106"/>
        <v/>
      </c>
      <c r="AT277" s="187" t="str">
        <f t="shared" si="107"/>
        <v/>
      </c>
      <c r="AU277" s="187" t="str">
        <f t="shared" si="108"/>
        <v/>
      </c>
      <c r="AV277" s="187" t="str">
        <f t="shared" si="109"/>
        <v/>
      </c>
      <c r="AW277" s="187" t="str">
        <f t="shared" si="110"/>
        <v/>
      </c>
      <c r="AX277" s="187" t="str">
        <f t="shared" si="111"/>
        <v/>
      </c>
      <c r="AY277" s="187" t="str">
        <f t="shared" si="113"/>
        <v/>
      </c>
      <c r="AZ277" s="187" t="str">
        <f t="shared" si="112"/>
        <v/>
      </c>
      <c r="BA277" s="187" t="str">
        <f t="shared" si="115"/>
        <v xml:space="preserve"> </v>
      </c>
      <c r="BB277" s="187" t="str">
        <f>IFERROR(IF(AW277="","",VLOOKUP(AW277,SUSS!R:S,2,FALSE)),AY277*SUSS!$M$2)</f>
        <v/>
      </c>
      <c r="BC277" s="187" t="str">
        <f t="shared" si="114"/>
        <v/>
      </c>
    </row>
    <row r="278" spans="1:55" ht="15.75" thickBot="1">
      <c r="A278" s="183" t="s">
        <v>101</v>
      </c>
      <c r="B278" s="82">
        <v>2013</v>
      </c>
      <c r="C278" s="82">
        <v>10</v>
      </c>
      <c r="D278" s="82"/>
      <c r="E278" s="83" t="s">
        <v>11</v>
      </c>
      <c r="F278" s="83" t="s">
        <v>10</v>
      </c>
      <c r="G278" s="83" t="s">
        <v>10</v>
      </c>
      <c r="H278" s="84">
        <v>41589</v>
      </c>
      <c r="I278" s="85">
        <v>11231.44</v>
      </c>
      <c r="J278" s="86">
        <v>0</v>
      </c>
      <c r="K278" s="85">
        <v>11231.44</v>
      </c>
      <c r="N278" s="183" t="s">
        <v>101</v>
      </c>
      <c r="O278" s="82">
        <v>18</v>
      </c>
      <c r="P278" s="85">
        <v>14117.9</v>
      </c>
      <c r="Q278" s="83" t="s">
        <v>82</v>
      </c>
      <c r="R278" s="83" t="s">
        <v>10</v>
      </c>
      <c r="S278" s="83" t="s">
        <v>84</v>
      </c>
      <c r="T278" s="82" t="s">
        <v>135</v>
      </c>
      <c r="U278" s="82" t="s">
        <v>124</v>
      </c>
      <c r="AC278" s="187" t="str">
        <f t="shared" si="95"/>
        <v>M645044</v>
      </c>
      <c r="AD278" s="187" t="str">
        <f t="shared" si="96"/>
        <v>Contribuciones Seg. Social</v>
      </c>
      <c r="AE278" s="187" t="str">
        <f t="shared" si="97"/>
        <v>Declaración Jurada</v>
      </c>
      <c r="AF278" s="187" t="str">
        <f t="shared" si="98"/>
        <v>Declaración Jurada</v>
      </c>
      <c r="AG278" s="187">
        <f t="shared" si="99"/>
        <v>11231.44</v>
      </c>
      <c r="AH278" s="187">
        <f t="shared" si="100"/>
        <v>0</v>
      </c>
      <c r="AI278" s="187">
        <f t="shared" si="101"/>
        <v>11231.44</v>
      </c>
      <c r="AJ278" s="187">
        <f t="shared" si="102"/>
        <v>2013</v>
      </c>
      <c r="AK278" s="187">
        <f t="shared" si="103"/>
        <v>10</v>
      </c>
      <c r="AN278" s="187" t="str">
        <f t="shared" si="104"/>
        <v>2013/10</v>
      </c>
      <c r="AO278" s="187" t="str">
        <f t="shared" si="105"/>
        <v>2013/10 Contribuciones Seg. Social</v>
      </c>
      <c r="AP278" s="187">
        <f t="shared" si="106"/>
        <v>11231.44</v>
      </c>
      <c r="AT278" s="187" t="str">
        <f t="shared" si="107"/>
        <v/>
      </c>
      <c r="AU278" s="187" t="str">
        <f t="shared" si="108"/>
        <v/>
      </c>
      <c r="AV278" s="187" t="str">
        <f t="shared" si="109"/>
        <v/>
      </c>
      <c r="AW278" s="187" t="str">
        <f t="shared" si="110"/>
        <v/>
      </c>
      <c r="AX278" s="187" t="str">
        <f t="shared" si="111"/>
        <v/>
      </c>
      <c r="AY278" s="187" t="str">
        <f t="shared" si="113"/>
        <v/>
      </c>
      <c r="AZ278" s="187" t="str">
        <f t="shared" si="112"/>
        <v/>
      </c>
      <c r="BA278" s="187" t="str">
        <f t="shared" si="115"/>
        <v xml:space="preserve"> </v>
      </c>
      <c r="BB278" s="187" t="str">
        <f>IFERROR(IF(AW278="","",VLOOKUP(AW278,SUSS!R:S,2,FALSE)),AY278*SUSS!$M$2)</f>
        <v/>
      </c>
      <c r="BC278" s="187" t="str">
        <f t="shared" si="114"/>
        <v/>
      </c>
    </row>
    <row r="279" spans="1:55" ht="15.75" thickBot="1">
      <c r="A279" s="183" t="s">
        <v>101</v>
      </c>
      <c r="B279" s="82">
        <v>2013</v>
      </c>
      <c r="C279" s="82">
        <v>10</v>
      </c>
      <c r="D279" s="82"/>
      <c r="E279" s="83" t="s">
        <v>86</v>
      </c>
      <c r="F279" s="83" t="s">
        <v>10</v>
      </c>
      <c r="G279" s="83" t="s">
        <v>83</v>
      </c>
      <c r="H279" s="84">
        <v>41764</v>
      </c>
      <c r="I279" s="85">
        <v>1576.33</v>
      </c>
      <c r="J279" s="85">
        <v>1180.55</v>
      </c>
      <c r="K279" s="86">
        <v>395.78</v>
      </c>
      <c r="N279" s="183" t="s">
        <v>101</v>
      </c>
      <c r="O279" s="82">
        <v>18</v>
      </c>
      <c r="P279" s="85">
        <v>16838.88</v>
      </c>
      <c r="Q279" s="83" t="s">
        <v>82</v>
      </c>
      <c r="R279" s="83" t="s">
        <v>10</v>
      </c>
      <c r="S279" s="83" t="s">
        <v>10</v>
      </c>
      <c r="T279" s="82" t="s">
        <v>136</v>
      </c>
      <c r="U279" s="82" t="s">
        <v>124</v>
      </c>
      <c r="AC279" s="187" t="str">
        <f t="shared" si="95"/>
        <v/>
      </c>
      <c r="AD279" s="187" t="str">
        <f t="shared" si="96"/>
        <v/>
      </c>
      <c r="AE279" s="187" t="str">
        <f t="shared" si="97"/>
        <v/>
      </c>
      <c r="AF279" s="187" t="str">
        <f t="shared" si="98"/>
        <v/>
      </c>
      <c r="AG279" s="187" t="str">
        <f t="shared" si="99"/>
        <v/>
      </c>
      <c r="AH279" s="187" t="str">
        <f t="shared" si="100"/>
        <v/>
      </c>
      <c r="AI279" s="187" t="str">
        <f t="shared" si="101"/>
        <v/>
      </c>
      <c r="AJ279" s="187" t="str">
        <f t="shared" si="102"/>
        <v/>
      </c>
      <c r="AK279" s="187" t="str">
        <f t="shared" si="103"/>
        <v/>
      </c>
      <c r="AN279" s="187" t="str">
        <f t="shared" si="104"/>
        <v/>
      </c>
      <c r="AO279" s="187" t="str">
        <f t="shared" si="105"/>
        <v/>
      </c>
      <c r="AP279" s="187" t="str">
        <f t="shared" si="106"/>
        <v/>
      </c>
      <c r="AT279" s="187" t="str">
        <f t="shared" si="107"/>
        <v/>
      </c>
      <c r="AU279" s="187" t="str">
        <f t="shared" si="108"/>
        <v/>
      </c>
      <c r="AV279" s="187" t="str">
        <f t="shared" si="109"/>
        <v/>
      </c>
      <c r="AW279" s="187" t="str">
        <f t="shared" si="110"/>
        <v/>
      </c>
      <c r="AX279" s="187" t="str">
        <f t="shared" si="111"/>
        <v/>
      </c>
      <c r="AY279" s="187" t="str">
        <f t="shared" si="113"/>
        <v/>
      </c>
      <c r="AZ279" s="187" t="str">
        <f t="shared" si="112"/>
        <v/>
      </c>
      <c r="BA279" s="187" t="str">
        <f t="shared" si="115"/>
        <v xml:space="preserve"> </v>
      </c>
      <c r="BB279" s="187" t="str">
        <f>IFERROR(IF(AW279="","",VLOOKUP(AW279,SUSS!R:S,2,FALSE)),AY279*SUSS!$M$2)</f>
        <v/>
      </c>
      <c r="BC279" s="187" t="str">
        <f t="shared" si="114"/>
        <v/>
      </c>
    </row>
    <row r="280" spans="1:55" ht="15.75" thickBot="1">
      <c r="A280" s="183" t="s">
        <v>101</v>
      </c>
      <c r="B280" s="82">
        <v>2013</v>
      </c>
      <c r="C280" s="82">
        <v>10</v>
      </c>
      <c r="D280" s="82"/>
      <c r="E280" s="83" t="s">
        <v>86</v>
      </c>
      <c r="F280" s="83" t="s">
        <v>10</v>
      </c>
      <c r="G280" s="83" t="s">
        <v>84</v>
      </c>
      <c r="H280" s="84">
        <v>43798</v>
      </c>
      <c r="I280" s="85">
        <v>25485.52</v>
      </c>
      <c r="J280" s="85">
        <v>19086.77</v>
      </c>
      <c r="K280" s="85">
        <v>6398.75</v>
      </c>
      <c r="N280" s="183" t="s">
        <v>101</v>
      </c>
      <c r="O280" s="82">
        <v>18</v>
      </c>
      <c r="P280" s="86">
        <v>642.05999999999995</v>
      </c>
      <c r="Q280" s="83" t="s">
        <v>82</v>
      </c>
      <c r="R280" s="83" t="s">
        <v>10</v>
      </c>
      <c r="S280" s="83" t="s">
        <v>83</v>
      </c>
      <c r="T280" s="82" t="s">
        <v>136</v>
      </c>
      <c r="U280" s="82" t="s">
        <v>124</v>
      </c>
      <c r="AC280" s="187" t="str">
        <f t="shared" si="95"/>
        <v/>
      </c>
      <c r="AD280" s="187" t="str">
        <f t="shared" si="96"/>
        <v/>
      </c>
      <c r="AE280" s="187" t="str">
        <f t="shared" si="97"/>
        <v/>
      </c>
      <c r="AF280" s="187" t="str">
        <f t="shared" si="98"/>
        <v/>
      </c>
      <c r="AG280" s="187" t="str">
        <f t="shared" si="99"/>
        <v/>
      </c>
      <c r="AH280" s="187" t="str">
        <f t="shared" si="100"/>
        <v/>
      </c>
      <c r="AI280" s="187" t="str">
        <f t="shared" si="101"/>
        <v/>
      </c>
      <c r="AJ280" s="187" t="str">
        <f t="shared" si="102"/>
        <v/>
      </c>
      <c r="AK280" s="187" t="str">
        <f t="shared" si="103"/>
        <v/>
      </c>
      <c r="AN280" s="187" t="str">
        <f t="shared" si="104"/>
        <v/>
      </c>
      <c r="AO280" s="187" t="str">
        <f t="shared" si="105"/>
        <v/>
      </c>
      <c r="AP280" s="187" t="str">
        <f t="shared" si="106"/>
        <v/>
      </c>
      <c r="AT280" s="187" t="str">
        <f t="shared" si="107"/>
        <v/>
      </c>
      <c r="AU280" s="187" t="str">
        <f t="shared" si="108"/>
        <v/>
      </c>
      <c r="AV280" s="187" t="str">
        <f t="shared" si="109"/>
        <v/>
      </c>
      <c r="AW280" s="187" t="str">
        <f t="shared" si="110"/>
        <v/>
      </c>
      <c r="AX280" s="187" t="str">
        <f t="shared" si="111"/>
        <v/>
      </c>
      <c r="AY280" s="187" t="str">
        <f t="shared" si="113"/>
        <v/>
      </c>
      <c r="AZ280" s="187" t="str">
        <f t="shared" si="112"/>
        <v/>
      </c>
      <c r="BA280" s="187" t="str">
        <f t="shared" si="115"/>
        <v xml:space="preserve"> </v>
      </c>
      <c r="BB280" s="187" t="str">
        <f>IFERROR(IF(AW280="","",VLOOKUP(AW280,SUSS!R:S,2,FALSE)),AY280*SUSS!$M$2)</f>
        <v/>
      </c>
      <c r="BC280" s="187" t="str">
        <f t="shared" si="114"/>
        <v/>
      </c>
    </row>
    <row r="281" spans="1:55" ht="15.75" thickBot="1">
      <c r="A281" s="183" t="s">
        <v>101</v>
      </c>
      <c r="B281" s="82">
        <v>2013</v>
      </c>
      <c r="C281" s="82">
        <v>10</v>
      </c>
      <c r="D281" s="82"/>
      <c r="E281" s="83" t="s">
        <v>11</v>
      </c>
      <c r="F281" s="83" t="s">
        <v>10</v>
      </c>
      <c r="G281" s="83" t="s">
        <v>83</v>
      </c>
      <c r="H281" s="84">
        <v>41764</v>
      </c>
      <c r="I281" s="85">
        <v>1954.27</v>
      </c>
      <c r="J281" s="85">
        <v>1463.6</v>
      </c>
      <c r="K281" s="86">
        <v>490.67</v>
      </c>
      <c r="N281" s="183" t="s">
        <v>101</v>
      </c>
      <c r="O281" s="82">
        <v>18</v>
      </c>
      <c r="P281" s="85">
        <v>3377.81</v>
      </c>
      <c r="Q281" s="83" t="s">
        <v>82</v>
      </c>
      <c r="R281" s="83" t="s">
        <v>10</v>
      </c>
      <c r="S281" s="83" t="s">
        <v>84</v>
      </c>
      <c r="T281" s="82" t="s">
        <v>136</v>
      </c>
      <c r="U281" s="82" t="s">
        <v>124</v>
      </c>
      <c r="AC281" s="187" t="str">
        <f t="shared" si="95"/>
        <v/>
      </c>
      <c r="AD281" s="187" t="str">
        <f t="shared" si="96"/>
        <v/>
      </c>
      <c r="AE281" s="187" t="str">
        <f t="shared" si="97"/>
        <v/>
      </c>
      <c r="AF281" s="187" t="str">
        <f t="shared" si="98"/>
        <v/>
      </c>
      <c r="AG281" s="187" t="str">
        <f t="shared" si="99"/>
        <v/>
      </c>
      <c r="AH281" s="187" t="str">
        <f t="shared" si="100"/>
        <v/>
      </c>
      <c r="AI281" s="187" t="str">
        <f t="shared" si="101"/>
        <v/>
      </c>
      <c r="AJ281" s="187" t="str">
        <f t="shared" si="102"/>
        <v/>
      </c>
      <c r="AK281" s="187" t="str">
        <f t="shared" si="103"/>
        <v/>
      </c>
      <c r="AN281" s="187" t="str">
        <f t="shared" si="104"/>
        <v/>
      </c>
      <c r="AO281" s="187" t="str">
        <f t="shared" si="105"/>
        <v/>
      </c>
      <c r="AP281" s="187" t="str">
        <f t="shared" si="106"/>
        <v/>
      </c>
      <c r="AT281" s="187" t="str">
        <f t="shared" si="107"/>
        <v/>
      </c>
      <c r="AU281" s="187" t="str">
        <f t="shared" si="108"/>
        <v/>
      </c>
      <c r="AV281" s="187" t="str">
        <f t="shared" si="109"/>
        <v/>
      </c>
      <c r="AW281" s="187" t="str">
        <f t="shared" si="110"/>
        <v/>
      </c>
      <c r="AX281" s="187" t="str">
        <f t="shared" si="111"/>
        <v/>
      </c>
      <c r="AY281" s="187" t="str">
        <f t="shared" si="113"/>
        <v/>
      </c>
      <c r="AZ281" s="187" t="str">
        <f t="shared" si="112"/>
        <v/>
      </c>
      <c r="BA281" s="187" t="str">
        <f t="shared" si="115"/>
        <v xml:space="preserve"> </v>
      </c>
      <c r="BB281" s="187" t="str">
        <f>IFERROR(IF(AW281="","",VLOOKUP(AW281,SUSS!R:S,2,FALSE)),AY281*SUSS!$M$2)</f>
        <v/>
      </c>
      <c r="BC281" s="187" t="str">
        <f t="shared" si="114"/>
        <v/>
      </c>
    </row>
    <row r="282" spans="1:55" ht="15.75" thickBot="1">
      <c r="A282" s="183" t="s">
        <v>101</v>
      </c>
      <c r="B282" s="82">
        <v>2013</v>
      </c>
      <c r="C282" s="82">
        <v>10</v>
      </c>
      <c r="D282" s="82"/>
      <c r="E282" s="83" t="s">
        <v>11</v>
      </c>
      <c r="F282" s="83" t="s">
        <v>10</v>
      </c>
      <c r="G282" s="83" t="s">
        <v>84</v>
      </c>
      <c r="H282" s="84">
        <v>43798</v>
      </c>
      <c r="I282" s="85">
        <v>31595.91</v>
      </c>
      <c r="J282" s="85">
        <v>23663</v>
      </c>
      <c r="K282" s="85">
        <v>7932.91</v>
      </c>
      <c r="N282" s="183" t="s">
        <v>101</v>
      </c>
      <c r="O282" s="82">
        <v>18</v>
      </c>
      <c r="P282" s="86">
        <v>12.54</v>
      </c>
      <c r="Q282" s="83" t="s">
        <v>107</v>
      </c>
      <c r="R282" s="83" t="s">
        <v>10</v>
      </c>
      <c r="S282" s="83" t="s">
        <v>105</v>
      </c>
      <c r="T282" s="82" t="s">
        <v>115</v>
      </c>
      <c r="U282" s="82" t="s">
        <v>124</v>
      </c>
      <c r="AC282" s="187" t="str">
        <f t="shared" si="95"/>
        <v/>
      </c>
      <c r="AD282" s="187" t="str">
        <f t="shared" si="96"/>
        <v/>
      </c>
      <c r="AE282" s="187" t="str">
        <f t="shared" si="97"/>
        <v/>
      </c>
      <c r="AF282" s="187" t="str">
        <f t="shared" si="98"/>
        <v/>
      </c>
      <c r="AG282" s="187" t="str">
        <f t="shared" si="99"/>
        <v/>
      </c>
      <c r="AH282" s="187" t="str">
        <f t="shared" si="100"/>
        <v/>
      </c>
      <c r="AI282" s="187" t="str">
        <f t="shared" si="101"/>
        <v/>
      </c>
      <c r="AJ282" s="187" t="str">
        <f t="shared" si="102"/>
        <v/>
      </c>
      <c r="AK282" s="187" t="str">
        <f t="shared" si="103"/>
        <v/>
      </c>
      <c r="AN282" s="187" t="str">
        <f t="shared" si="104"/>
        <v/>
      </c>
      <c r="AO282" s="187" t="str">
        <f t="shared" si="105"/>
        <v/>
      </c>
      <c r="AP282" s="187" t="str">
        <f t="shared" si="106"/>
        <v/>
      </c>
      <c r="AT282" s="187" t="str">
        <f t="shared" si="107"/>
        <v/>
      </c>
      <c r="AU282" s="187" t="str">
        <f t="shared" si="108"/>
        <v/>
      </c>
      <c r="AV282" s="187" t="str">
        <f t="shared" si="109"/>
        <v/>
      </c>
      <c r="AW282" s="187" t="str">
        <f t="shared" si="110"/>
        <v/>
      </c>
      <c r="AX282" s="187" t="str">
        <f t="shared" si="111"/>
        <v/>
      </c>
      <c r="AY282" s="187" t="str">
        <f t="shared" si="113"/>
        <v/>
      </c>
      <c r="AZ282" s="187" t="str">
        <f t="shared" si="112"/>
        <v/>
      </c>
      <c r="BA282" s="187" t="str">
        <f t="shared" si="115"/>
        <v xml:space="preserve"> </v>
      </c>
      <c r="BB282" s="187" t="str">
        <f>IFERROR(IF(AW282="","",VLOOKUP(AW282,SUSS!R:S,2,FALSE)),AY282*SUSS!$M$2)</f>
        <v/>
      </c>
      <c r="BC282" s="187" t="str">
        <f t="shared" si="114"/>
        <v/>
      </c>
    </row>
    <row r="283" spans="1:55" ht="15.75" thickBot="1">
      <c r="A283" s="183" t="s">
        <v>101</v>
      </c>
      <c r="B283" s="82">
        <v>2013</v>
      </c>
      <c r="C283" s="82">
        <v>11</v>
      </c>
      <c r="D283" s="82"/>
      <c r="E283" s="83" t="s">
        <v>86</v>
      </c>
      <c r="F283" s="83" t="s">
        <v>10</v>
      </c>
      <c r="G283" s="83" t="s">
        <v>10</v>
      </c>
      <c r="H283" s="84">
        <v>41619</v>
      </c>
      <c r="I283" s="85">
        <v>8142.11</v>
      </c>
      <c r="J283" s="86">
        <v>0</v>
      </c>
      <c r="K283" s="85">
        <v>8142.11</v>
      </c>
      <c r="N283" s="183" t="s">
        <v>101</v>
      </c>
      <c r="O283" s="82">
        <v>18</v>
      </c>
      <c r="P283" s="86">
        <v>8.84</v>
      </c>
      <c r="Q283" s="83" t="s">
        <v>106</v>
      </c>
      <c r="R283" s="83" t="s">
        <v>10</v>
      </c>
      <c r="S283" s="83" t="s">
        <v>105</v>
      </c>
      <c r="T283" s="82" t="s">
        <v>115</v>
      </c>
      <c r="U283" s="82" t="s">
        <v>124</v>
      </c>
      <c r="AC283" s="187" t="str">
        <f t="shared" si="95"/>
        <v/>
      </c>
      <c r="AD283" s="187" t="str">
        <f t="shared" si="96"/>
        <v/>
      </c>
      <c r="AE283" s="187" t="str">
        <f t="shared" si="97"/>
        <v/>
      </c>
      <c r="AF283" s="187" t="str">
        <f t="shared" si="98"/>
        <v/>
      </c>
      <c r="AG283" s="187" t="str">
        <f t="shared" si="99"/>
        <v/>
      </c>
      <c r="AH283" s="187" t="str">
        <f t="shared" si="100"/>
        <v/>
      </c>
      <c r="AI283" s="187" t="str">
        <f t="shared" si="101"/>
        <v/>
      </c>
      <c r="AJ283" s="187" t="str">
        <f t="shared" si="102"/>
        <v/>
      </c>
      <c r="AK283" s="187" t="str">
        <f t="shared" si="103"/>
        <v/>
      </c>
      <c r="AN283" s="187" t="str">
        <f t="shared" si="104"/>
        <v/>
      </c>
      <c r="AO283" s="187" t="str">
        <f t="shared" si="105"/>
        <v/>
      </c>
      <c r="AP283" s="187" t="str">
        <f t="shared" si="106"/>
        <v/>
      </c>
      <c r="AT283" s="187" t="str">
        <f t="shared" si="107"/>
        <v/>
      </c>
      <c r="AU283" s="187" t="str">
        <f t="shared" si="108"/>
        <v/>
      </c>
      <c r="AV283" s="187" t="str">
        <f t="shared" si="109"/>
        <v/>
      </c>
      <c r="AW283" s="187" t="str">
        <f t="shared" si="110"/>
        <v/>
      </c>
      <c r="AX283" s="187" t="str">
        <f t="shared" si="111"/>
        <v/>
      </c>
      <c r="AY283" s="187" t="str">
        <f t="shared" si="113"/>
        <v/>
      </c>
      <c r="AZ283" s="187" t="str">
        <f t="shared" si="112"/>
        <v/>
      </c>
      <c r="BA283" s="187" t="str">
        <f t="shared" si="115"/>
        <v xml:space="preserve"> </v>
      </c>
      <c r="BB283" s="187" t="str">
        <f>IFERROR(IF(AW283="","",VLOOKUP(AW283,SUSS!R:S,2,FALSE)),AY283*SUSS!$M$2)</f>
        <v/>
      </c>
      <c r="BC283" s="187" t="str">
        <f t="shared" si="114"/>
        <v/>
      </c>
    </row>
    <row r="284" spans="1:55" ht="15.75" thickBot="1">
      <c r="A284" s="183" t="s">
        <v>101</v>
      </c>
      <c r="B284" s="82">
        <v>2013</v>
      </c>
      <c r="C284" s="82">
        <v>11</v>
      </c>
      <c r="D284" s="82"/>
      <c r="E284" s="83" t="s">
        <v>11</v>
      </c>
      <c r="F284" s="83" t="s">
        <v>10</v>
      </c>
      <c r="G284" s="83" t="s">
        <v>10</v>
      </c>
      <c r="H284" s="84">
        <v>41619</v>
      </c>
      <c r="I284" s="85">
        <v>10095.14</v>
      </c>
      <c r="J284" s="86">
        <v>0</v>
      </c>
      <c r="K284" s="85">
        <v>10095.14</v>
      </c>
      <c r="N284" s="183" t="s">
        <v>101</v>
      </c>
      <c r="O284" s="82">
        <v>18</v>
      </c>
      <c r="P284" s="86">
        <v>6.27</v>
      </c>
      <c r="Q284" s="83" t="s">
        <v>104</v>
      </c>
      <c r="R284" s="83" t="s">
        <v>10</v>
      </c>
      <c r="S284" s="83" t="s">
        <v>105</v>
      </c>
      <c r="T284" s="82" t="s">
        <v>116</v>
      </c>
      <c r="U284" s="82" t="s">
        <v>124</v>
      </c>
      <c r="AC284" s="187" t="str">
        <f t="shared" si="95"/>
        <v>M645044</v>
      </c>
      <c r="AD284" s="187" t="str">
        <f t="shared" si="96"/>
        <v>Contribuciones Seg. Social</v>
      </c>
      <c r="AE284" s="187" t="str">
        <f t="shared" si="97"/>
        <v>Declaración Jurada</v>
      </c>
      <c r="AF284" s="187" t="str">
        <f t="shared" si="98"/>
        <v>Declaración Jurada</v>
      </c>
      <c r="AG284" s="187">
        <f t="shared" si="99"/>
        <v>10095.14</v>
      </c>
      <c r="AH284" s="187">
        <f t="shared" si="100"/>
        <v>0</v>
      </c>
      <c r="AI284" s="187">
        <f t="shared" si="101"/>
        <v>10095.14</v>
      </c>
      <c r="AJ284" s="187">
        <f t="shared" si="102"/>
        <v>2013</v>
      </c>
      <c r="AK284" s="187">
        <f t="shared" si="103"/>
        <v>11</v>
      </c>
      <c r="AN284" s="187" t="str">
        <f t="shared" si="104"/>
        <v>2013/11</v>
      </c>
      <c r="AO284" s="187" t="str">
        <f t="shared" si="105"/>
        <v>2013/11 Contribuciones Seg. Social</v>
      </c>
      <c r="AP284" s="187">
        <f t="shared" si="106"/>
        <v>10095.14</v>
      </c>
      <c r="AT284" s="187" t="str">
        <f t="shared" si="107"/>
        <v/>
      </c>
      <c r="AU284" s="187" t="str">
        <f t="shared" si="108"/>
        <v/>
      </c>
      <c r="AV284" s="187" t="str">
        <f t="shared" si="109"/>
        <v/>
      </c>
      <c r="AW284" s="187" t="str">
        <f t="shared" si="110"/>
        <v/>
      </c>
      <c r="AX284" s="187" t="str">
        <f t="shared" si="111"/>
        <v/>
      </c>
      <c r="AY284" s="187" t="str">
        <f t="shared" si="113"/>
        <v/>
      </c>
      <c r="AZ284" s="187" t="str">
        <f t="shared" si="112"/>
        <v/>
      </c>
      <c r="BA284" s="187" t="str">
        <f t="shared" si="115"/>
        <v xml:space="preserve"> </v>
      </c>
      <c r="BB284" s="187" t="str">
        <f>IFERROR(IF(AW284="","",VLOOKUP(AW284,SUSS!R:S,2,FALSE)),AY284*SUSS!$M$2)</f>
        <v/>
      </c>
      <c r="BC284" s="187" t="str">
        <f t="shared" si="114"/>
        <v/>
      </c>
    </row>
    <row r="285" spans="1:55" ht="15.75" thickBot="1">
      <c r="A285" s="183" t="s">
        <v>101</v>
      </c>
      <c r="B285" s="82">
        <v>2013</v>
      </c>
      <c r="C285" s="82">
        <v>11</v>
      </c>
      <c r="D285" s="82"/>
      <c r="E285" s="83" t="s">
        <v>86</v>
      </c>
      <c r="F285" s="83" t="s">
        <v>10</v>
      </c>
      <c r="G285" s="83" t="s">
        <v>83</v>
      </c>
      <c r="H285" s="84">
        <v>41764</v>
      </c>
      <c r="I285" s="85">
        <v>1172.46</v>
      </c>
      <c r="J285" s="86">
        <v>875.1</v>
      </c>
      <c r="K285" s="86">
        <v>297.36</v>
      </c>
      <c r="N285" s="183" t="s">
        <v>101</v>
      </c>
      <c r="O285" s="82">
        <v>18</v>
      </c>
      <c r="P285" s="86">
        <v>9.9700000000000006</v>
      </c>
      <c r="Q285" s="83" t="s">
        <v>106</v>
      </c>
      <c r="R285" s="83" t="s">
        <v>10</v>
      </c>
      <c r="S285" s="83" t="s">
        <v>105</v>
      </c>
      <c r="T285" s="82" t="s">
        <v>137</v>
      </c>
      <c r="U285" s="82" t="s">
        <v>124</v>
      </c>
      <c r="AC285" s="187" t="str">
        <f t="shared" si="95"/>
        <v/>
      </c>
      <c r="AD285" s="187" t="str">
        <f t="shared" si="96"/>
        <v/>
      </c>
      <c r="AE285" s="187" t="str">
        <f t="shared" si="97"/>
        <v/>
      </c>
      <c r="AF285" s="187" t="str">
        <f t="shared" si="98"/>
        <v/>
      </c>
      <c r="AG285" s="187" t="str">
        <f t="shared" si="99"/>
        <v/>
      </c>
      <c r="AH285" s="187" t="str">
        <f t="shared" si="100"/>
        <v/>
      </c>
      <c r="AI285" s="187" t="str">
        <f t="shared" si="101"/>
        <v/>
      </c>
      <c r="AJ285" s="187" t="str">
        <f t="shared" si="102"/>
        <v/>
      </c>
      <c r="AK285" s="187" t="str">
        <f t="shared" si="103"/>
        <v/>
      </c>
      <c r="AN285" s="187" t="str">
        <f t="shared" si="104"/>
        <v/>
      </c>
      <c r="AO285" s="187" t="str">
        <f t="shared" si="105"/>
        <v/>
      </c>
      <c r="AP285" s="187" t="str">
        <f t="shared" si="106"/>
        <v/>
      </c>
      <c r="AT285" s="187" t="str">
        <f t="shared" si="107"/>
        <v/>
      </c>
      <c r="AU285" s="187" t="str">
        <f t="shared" si="108"/>
        <v/>
      </c>
      <c r="AV285" s="187" t="str">
        <f t="shared" si="109"/>
        <v/>
      </c>
      <c r="AW285" s="187" t="str">
        <f t="shared" si="110"/>
        <v/>
      </c>
      <c r="AX285" s="187" t="str">
        <f t="shared" si="111"/>
        <v/>
      </c>
      <c r="AY285" s="187" t="str">
        <f t="shared" si="113"/>
        <v/>
      </c>
      <c r="AZ285" s="187" t="str">
        <f t="shared" si="112"/>
        <v/>
      </c>
      <c r="BA285" s="187" t="str">
        <f t="shared" si="115"/>
        <v xml:space="preserve"> </v>
      </c>
      <c r="BB285" s="187" t="str">
        <f>IFERROR(IF(AW285="","",VLOOKUP(AW285,SUSS!R:S,2,FALSE)),AY285*SUSS!$M$2)</f>
        <v/>
      </c>
      <c r="BC285" s="187" t="str">
        <f t="shared" si="114"/>
        <v/>
      </c>
    </row>
    <row r="286" spans="1:55" ht="15.75" thickBot="1">
      <c r="A286" s="183" t="s">
        <v>101</v>
      </c>
      <c r="B286" s="82">
        <v>2013</v>
      </c>
      <c r="C286" s="82">
        <v>11</v>
      </c>
      <c r="D286" s="82"/>
      <c r="E286" s="83" t="s">
        <v>86</v>
      </c>
      <c r="F286" s="83" t="s">
        <v>10</v>
      </c>
      <c r="G286" s="83" t="s">
        <v>84</v>
      </c>
      <c r="H286" s="84">
        <v>43798</v>
      </c>
      <c r="I286" s="85">
        <v>22905.11</v>
      </c>
      <c r="J286" s="85">
        <v>17095.89</v>
      </c>
      <c r="K286" s="85">
        <v>5809.22</v>
      </c>
      <c r="N286" s="183" t="s">
        <v>101</v>
      </c>
      <c r="O286" s="82">
        <v>19</v>
      </c>
      <c r="P286" s="85">
        <v>14119.33</v>
      </c>
      <c r="Q286" s="83" t="s">
        <v>102</v>
      </c>
      <c r="R286" s="83" t="s">
        <v>10</v>
      </c>
      <c r="S286" s="83" t="s">
        <v>84</v>
      </c>
      <c r="T286" s="82" t="s">
        <v>111</v>
      </c>
      <c r="U286" s="82" t="s">
        <v>124</v>
      </c>
      <c r="AC286" s="187" t="str">
        <f t="shared" ref="AC286:AC349" si="116">IF($E286=$AD$1,IF($G286=$AE$1,A286,""),"")</f>
        <v/>
      </c>
      <c r="AD286" s="187" t="str">
        <f t="shared" ref="AD286:AD349" si="117">IF($E286=$AD$1,IF($G286=$AE$1,E286,""),"")</f>
        <v/>
      </c>
      <c r="AE286" s="187" t="str">
        <f t="shared" ref="AE286:AE349" si="118">IF($E286=$AD$1,IF($G286=$AE$1,F286,""),"")</f>
        <v/>
      </c>
      <c r="AF286" s="187" t="str">
        <f t="shared" ref="AF286:AF349" si="119">IF($E286=$AD$1,IF($G286=$AE$1,G286,""),"")</f>
        <v/>
      </c>
      <c r="AG286" s="187" t="str">
        <f t="shared" ref="AG286:AG349" si="120">IF($E286=$AD$1,IF($G286=$AE$1,I286,""),"")</f>
        <v/>
      </c>
      <c r="AH286" s="187" t="str">
        <f t="shared" ref="AH286:AH349" si="121">IF($E286=$AD$1,IF($G286=$AE$1,J286,""),"")</f>
        <v/>
      </c>
      <c r="AI286" s="187" t="str">
        <f t="shared" ref="AI286:AI349" si="122">IF($E286=$AD$1,IF($G286=$AE$1,K286,""),"")</f>
        <v/>
      </c>
      <c r="AJ286" s="187" t="str">
        <f t="shared" ref="AJ286:AJ349" si="123">IF($E286=$AD$1,IF($G286=$AE$1,B286,""),"")</f>
        <v/>
      </c>
      <c r="AK286" s="187" t="str">
        <f t="shared" ref="AK286:AK349" si="124">IF($E286=$AD$1,IF($G286=$AE$1,C286,""),"")</f>
        <v/>
      </c>
      <c r="AN286" s="187" t="str">
        <f t="shared" ref="AN286:AN349" si="125">LEFT(AO286,7)</f>
        <v/>
      </c>
      <c r="AO286" s="187" t="str">
        <f t="shared" ref="AO286:AO349" si="126">IF(AF286=$AE$1,AJ286&amp;"/"&amp;AK286&amp;" "&amp;AD286,"")</f>
        <v/>
      </c>
      <c r="AP286" s="187" t="str">
        <f t="shared" ref="AP286:AP349" si="127">IF(AO286&lt;&gt;"",AI286,"")</f>
        <v/>
      </c>
      <c r="AT286" s="187" t="str">
        <f t="shared" ref="AT286:AT349" si="128">IF($Q286=$AD$1,N286,"")</f>
        <v/>
      </c>
      <c r="AU286" s="187" t="str">
        <f t="shared" ref="AU286:AU349" si="129">IF($Q286=$AD$1,O286,"")</f>
        <v/>
      </c>
      <c r="AV286" s="187" t="str">
        <f t="shared" ref="AV286:AV349" si="130">IF($Q286=$AD$1,P286,"")</f>
        <v/>
      </c>
      <c r="AW286" s="187" t="str">
        <f t="shared" ref="AW286:AW349" si="131">IF($Q286=$AD$1,T286,"")</f>
        <v/>
      </c>
      <c r="AX286" s="187" t="str">
        <f t="shared" ref="AX286:AX349" si="132">IF(AW286&lt;&gt;"",AW286&amp;" "&amp;$AD$1,"")</f>
        <v/>
      </c>
      <c r="AY286" s="187" t="str">
        <f t="shared" si="113"/>
        <v/>
      </c>
      <c r="AZ286" s="187" t="str">
        <f t="shared" ref="AZ286:AZ349" si="133">IF(AY286="","",AV286/AY286)</f>
        <v/>
      </c>
      <c r="BA286" s="187" t="str">
        <f t="shared" si="115"/>
        <v xml:space="preserve"> </v>
      </c>
      <c r="BB286" s="187" t="str">
        <f>IFERROR(IF(AW286="","",VLOOKUP(AW286,SUSS!R:S,2,FALSE)),AY286*SUSS!$M$2)</f>
        <v/>
      </c>
      <c r="BC286" s="187" t="str">
        <f t="shared" si="114"/>
        <v/>
      </c>
    </row>
    <row r="287" spans="1:55" ht="15.75" thickBot="1">
      <c r="A287" s="183" t="s">
        <v>101</v>
      </c>
      <c r="B287" s="82">
        <v>2013</v>
      </c>
      <c r="C287" s="82">
        <v>11</v>
      </c>
      <c r="D287" s="82"/>
      <c r="E287" s="83" t="s">
        <v>11</v>
      </c>
      <c r="F287" s="83" t="s">
        <v>10</v>
      </c>
      <c r="G287" s="83" t="s">
        <v>83</v>
      </c>
      <c r="H287" s="84">
        <v>41764</v>
      </c>
      <c r="I287" s="85">
        <v>1453.7</v>
      </c>
      <c r="J287" s="85">
        <v>1085.01</v>
      </c>
      <c r="K287" s="86">
        <v>368.69</v>
      </c>
      <c r="N287" s="183" t="s">
        <v>101</v>
      </c>
      <c r="O287" s="82">
        <v>19</v>
      </c>
      <c r="P287" s="86">
        <v>669.19</v>
      </c>
      <c r="Q287" s="83" t="s">
        <v>103</v>
      </c>
      <c r="R287" s="83" t="s">
        <v>10</v>
      </c>
      <c r="S287" s="83" t="s">
        <v>10</v>
      </c>
      <c r="T287" s="82" t="s">
        <v>114</v>
      </c>
      <c r="U287" s="82" t="s">
        <v>124</v>
      </c>
      <c r="AC287" s="187" t="str">
        <f t="shared" si="116"/>
        <v/>
      </c>
      <c r="AD287" s="187" t="str">
        <f t="shared" si="117"/>
        <v/>
      </c>
      <c r="AE287" s="187" t="str">
        <f t="shared" si="118"/>
        <v/>
      </c>
      <c r="AF287" s="187" t="str">
        <f t="shared" si="119"/>
        <v/>
      </c>
      <c r="AG287" s="187" t="str">
        <f t="shared" si="120"/>
        <v/>
      </c>
      <c r="AH287" s="187" t="str">
        <f t="shared" si="121"/>
        <v/>
      </c>
      <c r="AI287" s="187" t="str">
        <f t="shared" si="122"/>
        <v/>
      </c>
      <c r="AJ287" s="187" t="str">
        <f t="shared" si="123"/>
        <v/>
      </c>
      <c r="AK287" s="187" t="str">
        <f t="shared" si="124"/>
        <v/>
      </c>
      <c r="AN287" s="187" t="str">
        <f t="shared" si="125"/>
        <v/>
      </c>
      <c r="AO287" s="187" t="str">
        <f t="shared" si="126"/>
        <v/>
      </c>
      <c r="AP287" s="187" t="str">
        <f t="shared" si="127"/>
        <v/>
      </c>
      <c r="AT287" s="187" t="str">
        <f t="shared" si="128"/>
        <v/>
      </c>
      <c r="AU287" s="187" t="str">
        <f t="shared" si="129"/>
        <v/>
      </c>
      <c r="AV287" s="187" t="str">
        <f t="shared" si="130"/>
        <v/>
      </c>
      <c r="AW287" s="187" t="str">
        <f t="shared" si="131"/>
        <v/>
      </c>
      <c r="AX287" s="187" t="str">
        <f t="shared" si="132"/>
        <v/>
      </c>
      <c r="AY287" s="187" t="str">
        <f t="shared" si="113"/>
        <v/>
      </c>
      <c r="AZ287" s="187" t="str">
        <f t="shared" si="133"/>
        <v/>
      </c>
      <c r="BA287" s="187" t="str">
        <f t="shared" si="115"/>
        <v xml:space="preserve"> </v>
      </c>
      <c r="BB287" s="187" t="str">
        <f>IFERROR(IF(AW287="","",VLOOKUP(AW287,SUSS!R:S,2,FALSE)),AY287*SUSS!$M$2)</f>
        <v/>
      </c>
      <c r="BC287" s="187" t="str">
        <f t="shared" si="114"/>
        <v/>
      </c>
    </row>
    <row r="288" spans="1:55" ht="15.75" thickBot="1">
      <c r="A288" s="183" t="s">
        <v>101</v>
      </c>
      <c r="B288" s="82">
        <v>2013</v>
      </c>
      <c r="C288" s="82">
        <v>11</v>
      </c>
      <c r="D288" s="82"/>
      <c r="E288" s="83" t="s">
        <v>11</v>
      </c>
      <c r="F288" s="83" t="s">
        <v>10</v>
      </c>
      <c r="G288" s="83" t="s">
        <v>84</v>
      </c>
      <c r="H288" s="84">
        <v>43798</v>
      </c>
      <c r="I288" s="85">
        <v>28399.31</v>
      </c>
      <c r="J288" s="85">
        <v>21196.639999999999</v>
      </c>
      <c r="K288" s="85">
        <v>7202.67</v>
      </c>
      <c r="N288" s="183" t="s">
        <v>101</v>
      </c>
      <c r="O288" s="82">
        <v>19</v>
      </c>
      <c r="P288" s="85">
        <v>2526.5300000000002</v>
      </c>
      <c r="Q288" s="83" t="s">
        <v>11</v>
      </c>
      <c r="R288" s="83" t="s">
        <v>10</v>
      </c>
      <c r="S288" s="83" t="s">
        <v>83</v>
      </c>
      <c r="T288" s="82" t="s">
        <v>133</v>
      </c>
      <c r="U288" s="82" t="s">
        <v>124</v>
      </c>
      <c r="AC288" s="187" t="str">
        <f t="shared" si="116"/>
        <v/>
      </c>
      <c r="AD288" s="187" t="str">
        <f t="shared" si="117"/>
        <v/>
      </c>
      <c r="AE288" s="187" t="str">
        <f t="shared" si="118"/>
        <v/>
      </c>
      <c r="AF288" s="187" t="str">
        <f t="shared" si="119"/>
        <v/>
      </c>
      <c r="AG288" s="187" t="str">
        <f t="shared" si="120"/>
        <v/>
      </c>
      <c r="AH288" s="187" t="str">
        <f t="shared" si="121"/>
        <v/>
      </c>
      <c r="AI288" s="187" t="str">
        <f t="shared" si="122"/>
        <v/>
      </c>
      <c r="AJ288" s="187" t="str">
        <f t="shared" si="123"/>
        <v/>
      </c>
      <c r="AK288" s="187" t="str">
        <f t="shared" si="124"/>
        <v/>
      </c>
      <c r="AN288" s="187" t="str">
        <f t="shared" si="125"/>
        <v/>
      </c>
      <c r="AO288" s="187" t="str">
        <f t="shared" si="126"/>
        <v/>
      </c>
      <c r="AP288" s="187" t="str">
        <f t="shared" si="127"/>
        <v/>
      </c>
      <c r="AT288" s="187" t="str">
        <f t="shared" si="128"/>
        <v>M645044</v>
      </c>
      <c r="AU288" s="187">
        <f t="shared" si="129"/>
        <v>19</v>
      </c>
      <c r="AV288" s="187">
        <f t="shared" si="130"/>
        <v>2526.5300000000002</v>
      </c>
      <c r="AW288" s="187" t="str">
        <f t="shared" si="131"/>
        <v>2013/4</v>
      </c>
      <c r="AX288" s="187" t="str">
        <f t="shared" si="132"/>
        <v>2013/4 Contribuciones Seg. Social</v>
      </c>
      <c r="AY288" s="187">
        <f t="shared" si="113"/>
        <v>13041.8</v>
      </c>
      <c r="AZ288" s="187">
        <f t="shared" si="133"/>
        <v>0.19372555935530375</v>
      </c>
      <c r="BA288" s="187" t="str">
        <f t="shared" si="115"/>
        <v>M645044 19</v>
      </c>
      <c r="BB288" s="187">
        <f>IFERROR(IF(AW288="","",VLOOKUP(AW288,SUSS!R:S,2,FALSE)),AY288*SUSS!$M$2)</f>
        <v>1565.0159999999998</v>
      </c>
      <c r="BC288" s="187">
        <f t="shared" si="114"/>
        <v>303.18360000000001</v>
      </c>
    </row>
    <row r="289" spans="1:55" ht="29.25" thickBot="1">
      <c r="A289" s="183" t="s">
        <v>101</v>
      </c>
      <c r="B289" s="82">
        <v>2013</v>
      </c>
      <c r="C289" s="82">
        <v>12</v>
      </c>
      <c r="D289" s="82"/>
      <c r="E289" s="83" t="s">
        <v>86</v>
      </c>
      <c r="F289" s="83" t="s">
        <v>10</v>
      </c>
      <c r="G289" s="83" t="s">
        <v>10</v>
      </c>
      <c r="H289" s="84">
        <v>41648</v>
      </c>
      <c r="I289" s="85">
        <v>12728.7</v>
      </c>
      <c r="J289" s="86">
        <v>0</v>
      </c>
      <c r="K289" s="85">
        <v>12728.7</v>
      </c>
      <c r="N289" s="183" t="s">
        <v>101</v>
      </c>
      <c r="O289" s="82">
        <v>19</v>
      </c>
      <c r="P289" s="85">
        <v>4653.96</v>
      </c>
      <c r="Q289" s="83" t="s">
        <v>11</v>
      </c>
      <c r="R289" s="83" t="s">
        <v>108</v>
      </c>
      <c r="S289" s="83" t="s">
        <v>84</v>
      </c>
      <c r="T289" s="82" t="s">
        <v>133</v>
      </c>
      <c r="U289" s="82" t="s">
        <v>124</v>
      </c>
      <c r="AC289" s="187" t="str">
        <f t="shared" si="116"/>
        <v/>
      </c>
      <c r="AD289" s="187" t="str">
        <f t="shared" si="117"/>
        <v/>
      </c>
      <c r="AE289" s="187" t="str">
        <f t="shared" si="118"/>
        <v/>
      </c>
      <c r="AF289" s="187" t="str">
        <f t="shared" si="119"/>
        <v/>
      </c>
      <c r="AG289" s="187" t="str">
        <f t="shared" si="120"/>
        <v/>
      </c>
      <c r="AH289" s="187" t="str">
        <f t="shared" si="121"/>
        <v/>
      </c>
      <c r="AI289" s="187" t="str">
        <f t="shared" si="122"/>
        <v/>
      </c>
      <c r="AJ289" s="187" t="str">
        <f t="shared" si="123"/>
        <v/>
      </c>
      <c r="AK289" s="187" t="str">
        <f t="shared" si="124"/>
        <v/>
      </c>
      <c r="AN289" s="187" t="str">
        <f t="shared" si="125"/>
        <v/>
      </c>
      <c r="AO289" s="187" t="str">
        <f t="shared" si="126"/>
        <v/>
      </c>
      <c r="AP289" s="187" t="str">
        <f t="shared" si="127"/>
        <v/>
      </c>
      <c r="AT289" s="187" t="str">
        <f t="shared" si="128"/>
        <v>M645044</v>
      </c>
      <c r="AU289" s="187">
        <f t="shared" si="129"/>
        <v>19</v>
      </c>
      <c r="AV289" s="187">
        <f t="shared" si="130"/>
        <v>4653.96</v>
      </c>
      <c r="AW289" s="187" t="str">
        <f t="shared" si="131"/>
        <v>2013/4</v>
      </c>
      <c r="AX289" s="187" t="str">
        <f t="shared" si="132"/>
        <v>2013/4 Contribuciones Seg. Social</v>
      </c>
      <c r="AY289" s="187">
        <f t="shared" si="113"/>
        <v>13041.8</v>
      </c>
      <c r="AZ289" s="187">
        <f t="shared" si="133"/>
        <v>0.35684951463755005</v>
      </c>
      <c r="BA289" s="187" t="str">
        <f t="shared" si="115"/>
        <v>M645044 19</v>
      </c>
      <c r="BB289" s="187">
        <f>IFERROR(IF(AW289="","",VLOOKUP(AW289,SUSS!R:S,2,FALSE)),AY289*SUSS!$M$2)</f>
        <v>1565.0159999999998</v>
      </c>
      <c r="BC289" s="187">
        <f t="shared" si="114"/>
        <v>558.47519999999997</v>
      </c>
    </row>
    <row r="290" spans="1:55" ht="15.75" thickBot="1">
      <c r="A290" s="183" t="s">
        <v>101</v>
      </c>
      <c r="B290" s="82">
        <v>2013</v>
      </c>
      <c r="C290" s="82">
        <v>12</v>
      </c>
      <c r="D290" s="82"/>
      <c r="E290" s="83" t="s">
        <v>11</v>
      </c>
      <c r="F290" s="83" t="s">
        <v>10</v>
      </c>
      <c r="G290" s="83" t="s">
        <v>10</v>
      </c>
      <c r="H290" s="84">
        <v>41648</v>
      </c>
      <c r="I290" s="85">
        <v>15776.88</v>
      </c>
      <c r="J290" s="86">
        <v>0</v>
      </c>
      <c r="K290" s="85">
        <v>15776.88</v>
      </c>
      <c r="N290" s="183" t="s">
        <v>101</v>
      </c>
      <c r="O290" s="82">
        <v>19</v>
      </c>
      <c r="P290" s="85">
        <v>13906.57</v>
      </c>
      <c r="Q290" s="83" t="s">
        <v>11</v>
      </c>
      <c r="R290" s="83" t="s">
        <v>10</v>
      </c>
      <c r="S290" s="83" t="s">
        <v>10</v>
      </c>
      <c r="T290" s="82" t="s">
        <v>131</v>
      </c>
      <c r="U290" s="82" t="s">
        <v>124</v>
      </c>
      <c r="AC290" s="187" t="str">
        <f t="shared" si="116"/>
        <v>M645044</v>
      </c>
      <c r="AD290" s="187" t="str">
        <f t="shared" si="117"/>
        <v>Contribuciones Seg. Social</v>
      </c>
      <c r="AE290" s="187" t="str">
        <f t="shared" si="118"/>
        <v>Declaración Jurada</v>
      </c>
      <c r="AF290" s="187" t="str">
        <f t="shared" si="119"/>
        <v>Declaración Jurada</v>
      </c>
      <c r="AG290" s="187">
        <f t="shared" si="120"/>
        <v>15776.88</v>
      </c>
      <c r="AH290" s="187">
        <f t="shared" si="121"/>
        <v>0</v>
      </c>
      <c r="AI290" s="187">
        <f t="shared" si="122"/>
        <v>15776.88</v>
      </c>
      <c r="AJ290" s="187">
        <f t="shared" si="123"/>
        <v>2013</v>
      </c>
      <c r="AK290" s="187">
        <f t="shared" si="124"/>
        <v>12</v>
      </c>
      <c r="AN290" s="187" t="str">
        <f t="shared" si="125"/>
        <v>2013/12</v>
      </c>
      <c r="AO290" s="187" t="str">
        <f t="shared" si="126"/>
        <v>2013/12 Contribuciones Seg. Social</v>
      </c>
      <c r="AP290" s="187">
        <f t="shared" si="127"/>
        <v>15776.88</v>
      </c>
      <c r="AT290" s="187" t="str">
        <f t="shared" si="128"/>
        <v>M645044</v>
      </c>
      <c r="AU290" s="187">
        <f t="shared" si="129"/>
        <v>19</v>
      </c>
      <c r="AV290" s="187">
        <f t="shared" si="130"/>
        <v>13906.57</v>
      </c>
      <c r="AW290" s="187" t="str">
        <f t="shared" si="131"/>
        <v>2013/5</v>
      </c>
      <c r="AX290" s="187" t="str">
        <f t="shared" si="132"/>
        <v>2013/5 Contribuciones Seg. Social</v>
      </c>
      <c r="AY290" s="187">
        <f t="shared" si="113"/>
        <v>13906.57</v>
      </c>
      <c r="AZ290" s="187">
        <f t="shared" si="133"/>
        <v>1</v>
      </c>
      <c r="BA290" s="187" t="str">
        <f t="shared" si="115"/>
        <v>M645044 19</v>
      </c>
      <c r="BB290" s="187">
        <f>IFERROR(IF(AW290="","",VLOOKUP(AW290,SUSS!R:S,2,FALSE)),AY290*SUSS!$M$2)</f>
        <v>1668.7883999999999</v>
      </c>
      <c r="BC290" s="187">
        <f t="shared" si="114"/>
        <v>1668.7883999999999</v>
      </c>
    </row>
    <row r="291" spans="1:55" ht="15.75" thickBot="1">
      <c r="A291" s="183" t="s">
        <v>101</v>
      </c>
      <c r="B291" s="82">
        <v>2013</v>
      </c>
      <c r="C291" s="82">
        <v>12</v>
      </c>
      <c r="D291" s="82"/>
      <c r="E291" s="83" t="s">
        <v>86</v>
      </c>
      <c r="F291" s="83" t="s">
        <v>10</v>
      </c>
      <c r="G291" s="83" t="s">
        <v>83</v>
      </c>
      <c r="H291" s="84">
        <v>43735</v>
      </c>
      <c r="I291" s="85">
        <v>27367.3</v>
      </c>
      <c r="J291" s="85">
        <v>18386.98</v>
      </c>
      <c r="K291" s="85">
        <v>8980.32</v>
      </c>
      <c r="N291" s="183" t="s">
        <v>101</v>
      </c>
      <c r="O291" s="82">
        <v>19</v>
      </c>
      <c r="P291" s="85">
        <v>1310.29</v>
      </c>
      <c r="Q291" s="83" t="s">
        <v>11</v>
      </c>
      <c r="R291" s="83" t="s">
        <v>10</v>
      </c>
      <c r="S291" s="83" t="s">
        <v>83</v>
      </c>
      <c r="T291" s="82" t="s">
        <v>131</v>
      </c>
      <c r="U291" s="82" t="s">
        <v>124</v>
      </c>
      <c r="AC291" s="187" t="str">
        <f t="shared" si="116"/>
        <v/>
      </c>
      <c r="AD291" s="187" t="str">
        <f t="shared" si="117"/>
        <v/>
      </c>
      <c r="AE291" s="187" t="str">
        <f t="shared" si="118"/>
        <v/>
      </c>
      <c r="AF291" s="187" t="str">
        <f t="shared" si="119"/>
        <v/>
      </c>
      <c r="AG291" s="187" t="str">
        <f t="shared" si="120"/>
        <v/>
      </c>
      <c r="AH291" s="187" t="str">
        <f t="shared" si="121"/>
        <v/>
      </c>
      <c r="AI291" s="187" t="str">
        <f t="shared" si="122"/>
        <v/>
      </c>
      <c r="AJ291" s="187" t="str">
        <f t="shared" si="123"/>
        <v/>
      </c>
      <c r="AK291" s="187" t="str">
        <f t="shared" si="124"/>
        <v/>
      </c>
      <c r="AN291" s="187" t="str">
        <f t="shared" si="125"/>
        <v/>
      </c>
      <c r="AO291" s="187" t="str">
        <f t="shared" si="126"/>
        <v/>
      </c>
      <c r="AP291" s="187" t="str">
        <f t="shared" si="127"/>
        <v/>
      </c>
      <c r="AT291" s="187" t="str">
        <f t="shared" si="128"/>
        <v>M645044</v>
      </c>
      <c r="AU291" s="187">
        <f t="shared" si="129"/>
        <v>19</v>
      </c>
      <c r="AV291" s="187">
        <f t="shared" si="130"/>
        <v>1310.29</v>
      </c>
      <c r="AW291" s="187" t="str">
        <f t="shared" si="131"/>
        <v>2013/5</v>
      </c>
      <c r="AX291" s="187" t="str">
        <f t="shared" si="132"/>
        <v>2013/5 Contribuciones Seg. Social</v>
      </c>
      <c r="AY291" s="187">
        <f t="shared" si="113"/>
        <v>13906.57</v>
      </c>
      <c r="AZ291" s="187">
        <f t="shared" si="133"/>
        <v>9.4220932983474712E-2</v>
      </c>
      <c r="BA291" s="187" t="str">
        <f t="shared" si="115"/>
        <v>M645044 19</v>
      </c>
      <c r="BB291" s="187">
        <f>IFERROR(IF(AW291="","",VLOOKUP(AW291,SUSS!R:S,2,FALSE)),AY291*SUSS!$M$2)</f>
        <v>1668.7883999999999</v>
      </c>
      <c r="BC291" s="187">
        <f t="shared" si="114"/>
        <v>157.23479999999998</v>
      </c>
    </row>
    <row r="292" spans="1:55" ht="15.75" thickBot="1">
      <c r="A292" s="183" t="s">
        <v>101</v>
      </c>
      <c r="B292" s="82">
        <v>2013</v>
      </c>
      <c r="C292" s="82">
        <v>12</v>
      </c>
      <c r="D292" s="82"/>
      <c r="E292" s="83" t="s">
        <v>86</v>
      </c>
      <c r="F292" s="83" t="s">
        <v>10</v>
      </c>
      <c r="G292" s="83" t="s">
        <v>84</v>
      </c>
      <c r="H292" s="84">
        <v>43798</v>
      </c>
      <c r="I292" s="85">
        <v>1725.5</v>
      </c>
      <c r="J292" s="85">
        <v>1159.29</v>
      </c>
      <c r="K292" s="86">
        <v>566.21</v>
      </c>
      <c r="N292" s="183" t="s">
        <v>101</v>
      </c>
      <c r="O292" s="82">
        <v>19</v>
      </c>
      <c r="P292" s="85">
        <v>5334.13</v>
      </c>
      <c r="Q292" s="83" t="s">
        <v>86</v>
      </c>
      <c r="R292" s="83" t="s">
        <v>10</v>
      </c>
      <c r="S292" s="83" t="s">
        <v>84</v>
      </c>
      <c r="T292" s="82" t="s">
        <v>134</v>
      </c>
      <c r="U292" s="82" t="s">
        <v>124</v>
      </c>
      <c r="AC292" s="187" t="str">
        <f t="shared" si="116"/>
        <v/>
      </c>
      <c r="AD292" s="187" t="str">
        <f t="shared" si="117"/>
        <v/>
      </c>
      <c r="AE292" s="187" t="str">
        <f t="shared" si="118"/>
        <v/>
      </c>
      <c r="AF292" s="187" t="str">
        <f t="shared" si="119"/>
        <v/>
      </c>
      <c r="AG292" s="187" t="str">
        <f t="shared" si="120"/>
        <v/>
      </c>
      <c r="AH292" s="187" t="str">
        <f t="shared" si="121"/>
        <v/>
      </c>
      <c r="AI292" s="187" t="str">
        <f t="shared" si="122"/>
        <v/>
      </c>
      <c r="AJ292" s="187" t="str">
        <f t="shared" si="123"/>
        <v/>
      </c>
      <c r="AK292" s="187" t="str">
        <f t="shared" si="124"/>
        <v/>
      </c>
      <c r="AN292" s="187" t="str">
        <f t="shared" si="125"/>
        <v/>
      </c>
      <c r="AO292" s="187" t="str">
        <f t="shared" si="126"/>
        <v/>
      </c>
      <c r="AP292" s="187" t="str">
        <f t="shared" si="127"/>
        <v/>
      </c>
      <c r="AT292" s="187" t="str">
        <f t="shared" si="128"/>
        <v/>
      </c>
      <c r="AU292" s="187" t="str">
        <f t="shared" si="129"/>
        <v/>
      </c>
      <c r="AV292" s="187" t="str">
        <f t="shared" si="130"/>
        <v/>
      </c>
      <c r="AW292" s="187" t="str">
        <f t="shared" si="131"/>
        <v/>
      </c>
      <c r="AX292" s="187" t="str">
        <f t="shared" si="132"/>
        <v/>
      </c>
      <c r="AY292" s="187" t="str">
        <f t="shared" si="113"/>
        <v/>
      </c>
      <c r="AZ292" s="187" t="str">
        <f t="shared" si="133"/>
        <v/>
      </c>
      <c r="BA292" s="187" t="str">
        <f t="shared" si="115"/>
        <v xml:space="preserve"> </v>
      </c>
      <c r="BB292" s="187" t="str">
        <f>IFERROR(IF(AW292="","",VLOOKUP(AW292,SUSS!R:S,2,FALSE)),AY292*SUSS!$M$2)</f>
        <v/>
      </c>
      <c r="BC292" s="187" t="str">
        <f t="shared" si="114"/>
        <v/>
      </c>
    </row>
    <row r="293" spans="1:55" ht="15.75" thickBot="1">
      <c r="A293" s="183" t="s">
        <v>101</v>
      </c>
      <c r="B293" s="82">
        <v>2013</v>
      </c>
      <c r="C293" s="82">
        <v>12</v>
      </c>
      <c r="D293" s="82"/>
      <c r="E293" s="83" t="s">
        <v>11</v>
      </c>
      <c r="F293" s="83" t="s">
        <v>10</v>
      </c>
      <c r="G293" s="83" t="s">
        <v>83</v>
      </c>
      <c r="H293" s="84">
        <v>43735</v>
      </c>
      <c r="I293" s="85">
        <v>33921.03</v>
      </c>
      <c r="J293" s="85">
        <v>22790.17</v>
      </c>
      <c r="K293" s="85">
        <v>11130.86</v>
      </c>
      <c r="N293" s="183" t="s">
        <v>101</v>
      </c>
      <c r="O293" s="82">
        <v>19</v>
      </c>
      <c r="P293" s="85">
        <v>10922.05</v>
      </c>
      <c r="Q293" s="83" t="s">
        <v>86</v>
      </c>
      <c r="R293" s="83" t="s">
        <v>10</v>
      </c>
      <c r="S293" s="83" t="s">
        <v>10</v>
      </c>
      <c r="T293" s="82" t="s">
        <v>138</v>
      </c>
      <c r="U293" s="82" t="s">
        <v>124</v>
      </c>
      <c r="AC293" s="187" t="str">
        <f t="shared" si="116"/>
        <v/>
      </c>
      <c r="AD293" s="187" t="str">
        <f t="shared" si="117"/>
        <v/>
      </c>
      <c r="AE293" s="187" t="str">
        <f t="shared" si="118"/>
        <v/>
      </c>
      <c r="AF293" s="187" t="str">
        <f t="shared" si="119"/>
        <v/>
      </c>
      <c r="AG293" s="187" t="str">
        <f t="shared" si="120"/>
        <v/>
      </c>
      <c r="AH293" s="187" t="str">
        <f t="shared" si="121"/>
        <v/>
      </c>
      <c r="AI293" s="187" t="str">
        <f t="shared" si="122"/>
        <v/>
      </c>
      <c r="AJ293" s="187" t="str">
        <f t="shared" si="123"/>
        <v/>
      </c>
      <c r="AK293" s="187" t="str">
        <f t="shared" si="124"/>
        <v/>
      </c>
      <c r="AN293" s="187" t="str">
        <f t="shared" si="125"/>
        <v/>
      </c>
      <c r="AO293" s="187" t="str">
        <f t="shared" si="126"/>
        <v/>
      </c>
      <c r="AP293" s="187" t="str">
        <f t="shared" si="127"/>
        <v/>
      </c>
      <c r="AT293" s="187" t="str">
        <f t="shared" si="128"/>
        <v/>
      </c>
      <c r="AU293" s="187" t="str">
        <f t="shared" si="129"/>
        <v/>
      </c>
      <c r="AV293" s="187" t="str">
        <f t="shared" si="130"/>
        <v/>
      </c>
      <c r="AW293" s="187" t="str">
        <f t="shared" si="131"/>
        <v/>
      </c>
      <c r="AX293" s="187" t="str">
        <f t="shared" si="132"/>
        <v/>
      </c>
      <c r="AY293" s="187" t="str">
        <f t="shared" si="113"/>
        <v/>
      </c>
      <c r="AZ293" s="187" t="str">
        <f t="shared" si="133"/>
        <v/>
      </c>
      <c r="BA293" s="187" t="str">
        <f t="shared" si="115"/>
        <v xml:space="preserve"> </v>
      </c>
      <c r="BB293" s="187" t="str">
        <f>IFERROR(IF(AW293="","",VLOOKUP(AW293,SUSS!R:S,2,FALSE)),AY293*SUSS!$M$2)</f>
        <v/>
      </c>
      <c r="BC293" s="187" t="str">
        <f t="shared" si="114"/>
        <v/>
      </c>
    </row>
    <row r="294" spans="1:55" ht="15.75" thickBot="1">
      <c r="A294" s="183" t="s">
        <v>101</v>
      </c>
      <c r="B294" s="82">
        <v>2013</v>
      </c>
      <c r="C294" s="82">
        <v>12</v>
      </c>
      <c r="D294" s="82"/>
      <c r="E294" s="83" t="s">
        <v>11</v>
      </c>
      <c r="F294" s="83" t="s">
        <v>10</v>
      </c>
      <c r="G294" s="83" t="s">
        <v>84</v>
      </c>
      <c r="H294" s="84">
        <v>43798</v>
      </c>
      <c r="I294" s="85">
        <v>2138.71</v>
      </c>
      <c r="J294" s="85">
        <v>1436.91</v>
      </c>
      <c r="K294" s="86">
        <v>701.8</v>
      </c>
      <c r="N294" s="183" t="s">
        <v>101</v>
      </c>
      <c r="O294" s="82">
        <v>19</v>
      </c>
      <c r="P294" s="85">
        <v>4399.57</v>
      </c>
      <c r="Q294" s="83" t="s">
        <v>82</v>
      </c>
      <c r="R294" s="83" t="s">
        <v>10</v>
      </c>
      <c r="S294" s="83" t="s">
        <v>84</v>
      </c>
      <c r="T294" s="82" t="s">
        <v>136</v>
      </c>
      <c r="U294" s="82" t="s">
        <v>124</v>
      </c>
      <c r="AC294" s="187" t="str">
        <f t="shared" si="116"/>
        <v/>
      </c>
      <c r="AD294" s="187" t="str">
        <f t="shared" si="117"/>
        <v/>
      </c>
      <c r="AE294" s="187" t="str">
        <f t="shared" si="118"/>
        <v/>
      </c>
      <c r="AF294" s="187" t="str">
        <f t="shared" si="119"/>
        <v/>
      </c>
      <c r="AG294" s="187" t="str">
        <f t="shared" si="120"/>
        <v/>
      </c>
      <c r="AH294" s="187" t="str">
        <f t="shared" si="121"/>
        <v/>
      </c>
      <c r="AI294" s="187" t="str">
        <f t="shared" si="122"/>
        <v/>
      </c>
      <c r="AJ294" s="187" t="str">
        <f t="shared" si="123"/>
        <v/>
      </c>
      <c r="AK294" s="187" t="str">
        <f t="shared" si="124"/>
        <v/>
      </c>
      <c r="AN294" s="187" t="str">
        <f t="shared" si="125"/>
        <v/>
      </c>
      <c r="AO294" s="187" t="str">
        <f t="shared" si="126"/>
        <v/>
      </c>
      <c r="AP294" s="187" t="str">
        <f t="shared" si="127"/>
        <v/>
      </c>
      <c r="AT294" s="187" t="str">
        <f t="shared" si="128"/>
        <v/>
      </c>
      <c r="AU294" s="187" t="str">
        <f t="shared" si="129"/>
        <v/>
      </c>
      <c r="AV294" s="187" t="str">
        <f t="shared" si="130"/>
        <v/>
      </c>
      <c r="AW294" s="187" t="str">
        <f t="shared" si="131"/>
        <v/>
      </c>
      <c r="AX294" s="187" t="str">
        <f t="shared" si="132"/>
        <v/>
      </c>
      <c r="AY294" s="187" t="str">
        <f t="shared" si="113"/>
        <v/>
      </c>
      <c r="AZ294" s="187" t="str">
        <f t="shared" si="133"/>
        <v/>
      </c>
      <c r="BA294" s="187" t="str">
        <f t="shared" si="115"/>
        <v xml:space="preserve"> </v>
      </c>
      <c r="BB294" s="187" t="str">
        <f>IFERROR(IF(AW294="","",VLOOKUP(AW294,SUSS!R:S,2,FALSE)),AY294*SUSS!$M$2)</f>
        <v/>
      </c>
      <c r="BC294" s="187" t="str">
        <f t="shared" si="114"/>
        <v/>
      </c>
    </row>
    <row r="295" spans="1:55" ht="15.75" thickBot="1">
      <c r="A295" s="183" t="s">
        <v>101</v>
      </c>
      <c r="B295" s="82">
        <v>2014</v>
      </c>
      <c r="C295" s="82">
        <v>1</v>
      </c>
      <c r="D295" s="82"/>
      <c r="E295" s="83" t="s">
        <v>86</v>
      </c>
      <c r="F295" s="83" t="s">
        <v>10</v>
      </c>
      <c r="G295" s="83" t="s">
        <v>10</v>
      </c>
      <c r="H295" s="84">
        <v>41681</v>
      </c>
      <c r="I295" s="85">
        <v>6870.84</v>
      </c>
      <c r="J295" s="86">
        <v>0</v>
      </c>
      <c r="K295" s="85">
        <v>6870.84</v>
      </c>
      <c r="N295" s="183" t="s">
        <v>101</v>
      </c>
      <c r="O295" s="82">
        <v>19</v>
      </c>
      <c r="P295" s="85">
        <v>17901.37</v>
      </c>
      <c r="Q295" s="83" t="s">
        <v>82</v>
      </c>
      <c r="R295" s="83" t="s">
        <v>10</v>
      </c>
      <c r="S295" s="83" t="s">
        <v>10</v>
      </c>
      <c r="T295" s="82" t="s">
        <v>139</v>
      </c>
      <c r="U295" s="82" t="s">
        <v>124</v>
      </c>
      <c r="AC295" s="187" t="str">
        <f t="shared" si="116"/>
        <v/>
      </c>
      <c r="AD295" s="187" t="str">
        <f t="shared" si="117"/>
        <v/>
      </c>
      <c r="AE295" s="187" t="str">
        <f t="shared" si="118"/>
        <v/>
      </c>
      <c r="AF295" s="187" t="str">
        <f t="shared" si="119"/>
        <v/>
      </c>
      <c r="AG295" s="187" t="str">
        <f t="shared" si="120"/>
        <v/>
      </c>
      <c r="AH295" s="187" t="str">
        <f t="shared" si="121"/>
        <v/>
      </c>
      <c r="AI295" s="187" t="str">
        <f t="shared" si="122"/>
        <v/>
      </c>
      <c r="AJ295" s="187" t="str">
        <f t="shared" si="123"/>
        <v/>
      </c>
      <c r="AK295" s="187" t="str">
        <f t="shared" si="124"/>
        <v/>
      </c>
      <c r="AN295" s="187" t="str">
        <f t="shared" si="125"/>
        <v/>
      </c>
      <c r="AO295" s="187" t="str">
        <f t="shared" si="126"/>
        <v/>
      </c>
      <c r="AP295" s="187" t="str">
        <f t="shared" si="127"/>
        <v/>
      </c>
      <c r="AT295" s="187" t="str">
        <f t="shared" si="128"/>
        <v/>
      </c>
      <c r="AU295" s="187" t="str">
        <f t="shared" si="129"/>
        <v/>
      </c>
      <c r="AV295" s="187" t="str">
        <f t="shared" si="130"/>
        <v/>
      </c>
      <c r="AW295" s="187" t="str">
        <f t="shared" si="131"/>
        <v/>
      </c>
      <c r="AX295" s="187" t="str">
        <f t="shared" si="132"/>
        <v/>
      </c>
      <c r="AY295" s="187" t="str">
        <f t="shared" si="113"/>
        <v/>
      </c>
      <c r="AZ295" s="187" t="str">
        <f t="shared" si="133"/>
        <v/>
      </c>
      <c r="BA295" s="187" t="str">
        <f t="shared" si="115"/>
        <v xml:space="preserve"> </v>
      </c>
      <c r="BB295" s="187" t="str">
        <f>IFERROR(IF(AW295="","",VLOOKUP(AW295,SUSS!R:S,2,FALSE)),AY295*SUSS!$M$2)</f>
        <v/>
      </c>
      <c r="BC295" s="187" t="str">
        <f t="shared" si="114"/>
        <v/>
      </c>
    </row>
    <row r="296" spans="1:55" ht="15.75" thickBot="1">
      <c r="A296" s="183" t="s">
        <v>101</v>
      </c>
      <c r="B296" s="82">
        <v>2014</v>
      </c>
      <c r="C296" s="82">
        <v>1</v>
      </c>
      <c r="D296" s="82"/>
      <c r="E296" s="83" t="s">
        <v>11</v>
      </c>
      <c r="F296" s="83" t="s">
        <v>10</v>
      </c>
      <c r="G296" s="83" t="s">
        <v>10</v>
      </c>
      <c r="H296" s="84">
        <v>41681</v>
      </c>
      <c r="I296" s="85">
        <v>8361.89</v>
      </c>
      <c r="J296" s="86">
        <v>0</v>
      </c>
      <c r="K296" s="85">
        <v>8361.89</v>
      </c>
      <c r="N296" s="183" t="s">
        <v>101</v>
      </c>
      <c r="O296" s="82">
        <v>19</v>
      </c>
      <c r="P296" s="86">
        <v>415.51</v>
      </c>
      <c r="Q296" s="83" t="s">
        <v>82</v>
      </c>
      <c r="R296" s="83" t="s">
        <v>10</v>
      </c>
      <c r="S296" s="83" t="s">
        <v>83</v>
      </c>
      <c r="T296" s="82" t="s">
        <v>139</v>
      </c>
      <c r="U296" s="82" t="s">
        <v>124</v>
      </c>
      <c r="AC296" s="187" t="str">
        <f t="shared" si="116"/>
        <v>M645044</v>
      </c>
      <c r="AD296" s="187" t="str">
        <f t="shared" si="117"/>
        <v>Contribuciones Seg. Social</v>
      </c>
      <c r="AE296" s="187" t="str">
        <f t="shared" si="118"/>
        <v>Declaración Jurada</v>
      </c>
      <c r="AF296" s="187" t="str">
        <f t="shared" si="119"/>
        <v>Declaración Jurada</v>
      </c>
      <c r="AG296" s="187">
        <f t="shared" si="120"/>
        <v>8361.89</v>
      </c>
      <c r="AH296" s="187">
        <f t="shared" si="121"/>
        <v>0</v>
      </c>
      <c r="AI296" s="187">
        <f t="shared" si="122"/>
        <v>8361.89</v>
      </c>
      <c r="AJ296" s="187">
        <f t="shared" si="123"/>
        <v>2014</v>
      </c>
      <c r="AK296" s="187">
        <f t="shared" si="124"/>
        <v>1</v>
      </c>
      <c r="AN296" s="187" t="str">
        <f t="shared" si="125"/>
        <v xml:space="preserve">2014/1 </v>
      </c>
      <c r="AO296" s="187" t="str">
        <f t="shared" si="126"/>
        <v>2014/1 Contribuciones Seg. Social</v>
      </c>
      <c r="AP296" s="187">
        <f t="shared" si="127"/>
        <v>8361.89</v>
      </c>
      <c r="AT296" s="187" t="str">
        <f t="shared" si="128"/>
        <v/>
      </c>
      <c r="AU296" s="187" t="str">
        <f t="shared" si="129"/>
        <v/>
      </c>
      <c r="AV296" s="187" t="str">
        <f t="shared" si="130"/>
        <v/>
      </c>
      <c r="AW296" s="187" t="str">
        <f t="shared" si="131"/>
        <v/>
      </c>
      <c r="AX296" s="187" t="str">
        <f t="shared" si="132"/>
        <v/>
      </c>
      <c r="AY296" s="187" t="str">
        <f t="shared" si="113"/>
        <v/>
      </c>
      <c r="AZ296" s="187" t="str">
        <f t="shared" si="133"/>
        <v/>
      </c>
      <c r="BA296" s="187" t="str">
        <f t="shared" si="115"/>
        <v xml:space="preserve"> </v>
      </c>
      <c r="BB296" s="187" t="str">
        <f>IFERROR(IF(AW296="","",VLOOKUP(AW296,SUSS!R:S,2,FALSE)),AY296*SUSS!$M$2)</f>
        <v/>
      </c>
      <c r="BC296" s="187" t="str">
        <f t="shared" si="114"/>
        <v/>
      </c>
    </row>
    <row r="297" spans="1:55" ht="15.75" thickBot="1">
      <c r="A297" s="183" t="s">
        <v>101</v>
      </c>
      <c r="B297" s="82">
        <v>2014</v>
      </c>
      <c r="C297" s="82">
        <v>1</v>
      </c>
      <c r="D297" s="82"/>
      <c r="E297" s="83" t="s">
        <v>86</v>
      </c>
      <c r="F297" s="83" t="s">
        <v>10</v>
      </c>
      <c r="G297" s="83" t="s">
        <v>83</v>
      </c>
      <c r="H297" s="84">
        <v>43735</v>
      </c>
      <c r="I297" s="85">
        <v>14552.76</v>
      </c>
      <c r="J297" s="85">
        <v>11323.99</v>
      </c>
      <c r="K297" s="85">
        <v>3228.77</v>
      </c>
      <c r="N297" s="183" t="s">
        <v>101</v>
      </c>
      <c r="O297" s="82">
        <v>19</v>
      </c>
      <c r="P297" s="85">
        <v>8535.17</v>
      </c>
      <c r="Q297" s="83" t="s">
        <v>82</v>
      </c>
      <c r="R297" s="83" t="s">
        <v>10</v>
      </c>
      <c r="S297" s="83" t="s">
        <v>84</v>
      </c>
      <c r="T297" s="82" t="s">
        <v>139</v>
      </c>
      <c r="U297" s="82" t="s">
        <v>124</v>
      </c>
      <c r="AC297" s="187" t="str">
        <f t="shared" si="116"/>
        <v/>
      </c>
      <c r="AD297" s="187" t="str">
        <f t="shared" si="117"/>
        <v/>
      </c>
      <c r="AE297" s="187" t="str">
        <f t="shared" si="118"/>
        <v/>
      </c>
      <c r="AF297" s="187" t="str">
        <f t="shared" si="119"/>
        <v/>
      </c>
      <c r="AG297" s="187" t="str">
        <f t="shared" si="120"/>
        <v/>
      </c>
      <c r="AH297" s="187" t="str">
        <f t="shared" si="121"/>
        <v/>
      </c>
      <c r="AI297" s="187" t="str">
        <f t="shared" si="122"/>
        <v/>
      </c>
      <c r="AJ297" s="187" t="str">
        <f t="shared" si="123"/>
        <v/>
      </c>
      <c r="AK297" s="187" t="str">
        <f t="shared" si="124"/>
        <v/>
      </c>
      <c r="AN297" s="187" t="str">
        <f t="shared" si="125"/>
        <v/>
      </c>
      <c r="AO297" s="187" t="str">
        <f t="shared" si="126"/>
        <v/>
      </c>
      <c r="AP297" s="187" t="str">
        <f t="shared" si="127"/>
        <v/>
      </c>
      <c r="AT297" s="187" t="str">
        <f t="shared" si="128"/>
        <v/>
      </c>
      <c r="AU297" s="187" t="str">
        <f t="shared" si="129"/>
        <v/>
      </c>
      <c r="AV297" s="187" t="str">
        <f t="shared" si="130"/>
        <v/>
      </c>
      <c r="AW297" s="187" t="str">
        <f t="shared" si="131"/>
        <v/>
      </c>
      <c r="AX297" s="187" t="str">
        <f t="shared" si="132"/>
        <v/>
      </c>
      <c r="AY297" s="187" t="str">
        <f t="shared" si="113"/>
        <v/>
      </c>
      <c r="AZ297" s="187" t="str">
        <f t="shared" si="133"/>
        <v/>
      </c>
      <c r="BA297" s="187" t="str">
        <f t="shared" si="115"/>
        <v xml:space="preserve"> </v>
      </c>
      <c r="BB297" s="187" t="str">
        <f>IFERROR(IF(AW297="","",VLOOKUP(AW297,SUSS!R:S,2,FALSE)),AY297*SUSS!$M$2)</f>
        <v/>
      </c>
      <c r="BC297" s="187" t="str">
        <f t="shared" si="114"/>
        <v/>
      </c>
    </row>
    <row r="298" spans="1:55" ht="15.75" thickBot="1">
      <c r="A298" s="183" t="s">
        <v>101</v>
      </c>
      <c r="B298" s="82">
        <v>2014</v>
      </c>
      <c r="C298" s="82">
        <v>1</v>
      </c>
      <c r="D298" s="82"/>
      <c r="E298" s="83" t="s">
        <v>86</v>
      </c>
      <c r="F298" s="83" t="s">
        <v>10</v>
      </c>
      <c r="G298" s="83" t="s">
        <v>84</v>
      </c>
      <c r="H298" s="84">
        <v>43798</v>
      </c>
      <c r="I298" s="86">
        <v>931.41</v>
      </c>
      <c r="J298" s="86">
        <v>724.76</v>
      </c>
      <c r="K298" s="86">
        <v>206.65</v>
      </c>
      <c r="N298" s="183" t="s">
        <v>101</v>
      </c>
      <c r="O298" s="82">
        <v>19</v>
      </c>
      <c r="P298" s="85">
        <v>13030.6</v>
      </c>
      <c r="Q298" s="83" t="s">
        <v>82</v>
      </c>
      <c r="R298" s="83" t="s">
        <v>10</v>
      </c>
      <c r="S298" s="83" t="s">
        <v>10</v>
      </c>
      <c r="T298" s="82" t="s">
        <v>140</v>
      </c>
      <c r="U298" s="82" t="s">
        <v>124</v>
      </c>
      <c r="AC298" s="187" t="str">
        <f t="shared" si="116"/>
        <v/>
      </c>
      <c r="AD298" s="187" t="str">
        <f t="shared" si="117"/>
        <v/>
      </c>
      <c r="AE298" s="187" t="str">
        <f t="shared" si="118"/>
        <v/>
      </c>
      <c r="AF298" s="187" t="str">
        <f t="shared" si="119"/>
        <v/>
      </c>
      <c r="AG298" s="187" t="str">
        <f t="shared" si="120"/>
        <v/>
      </c>
      <c r="AH298" s="187" t="str">
        <f t="shared" si="121"/>
        <v/>
      </c>
      <c r="AI298" s="187" t="str">
        <f t="shared" si="122"/>
        <v/>
      </c>
      <c r="AJ298" s="187" t="str">
        <f t="shared" si="123"/>
        <v/>
      </c>
      <c r="AK298" s="187" t="str">
        <f t="shared" si="124"/>
        <v/>
      </c>
      <c r="AN298" s="187" t="str">
        <f t="shared" si="125"/>
        <v/>
      </c>
      <c r="AO298" s="187" t="str">
        <f t="shared" si="126"/>
        <v/>
      </c>
      <c r="AP298" s="187" t="str">
        <f t="shared" si="127"/>
        <v/>
      </c>
      <c r="AT298" s="187" t="str">
        <f t="shared" si="128"/>
        <v/>
      </c>
      <c r="AU298" s="187" t="str">
        <f t="shared" si="129"/>
        <v/>
      </c>
      <c r="AV298" s="187" t="str">
        <f t="shared" si="130"/>
        <v/>
      </c>
      <c r="AW298" s="187" t="str">
        <f t="shared" si="131"/>
        <v/>
      </c>
      <c r="AX298" s="187" t="str">
        <f t="shared" si="132"/>
        <v/>
      </c>
      <c r="AY298" s="187" t="str">
        <f t="shared" si="113"/>
        <v/>
      </c>
      <c r="AZ298" s="187" t="str">
        <f t="shared" si="133"/>
        <v/>
      </c>
      <c r="BA298" s="187" t="str">
        <f t="shared" si="115"/>
        <v xml:space="preserve"> </v>
      </c>
      <c r="BB298" s="187" t="str">
        <f>IFERROR(IF(AW298="","",VLOOKUP(AW298,SUSS!R:S,2,FALSE)),AY298*SUSS!$M$2)</f>
        <v/>
      </c>
      <c r="BC298" s="187" t="str">
        <f t="shared" si="114"/>
        <v/>
      </c>
    </row>
    <row r="299" spans="1:55" ht="15.75" thickBot="1">
      <c r="A299" s="183" t="s">
        <v>101</v>
      </c>
      <c r="B299" s="82">
        <v>2014</v>
      </c>
      <c r="C299" s="82">
        <v>1</v>
      </c>
      <c r="D299" s="82"/>
      <c r="E299" s="83" t="s">
        <v>11</v>
      </c>
      <c r="F299" s="83" t="s">
        <v>10</v>
      </c>
      <c r="G299" s="83" t="s">
        <v>83</v>
      </c>
      <c r="H299" s="84">
        <v>43735</v>
      </c>
      <c r="I299" s="85">
        <v>17710.87</v>
      </c>
      <c r="J299" s="85">
        <v>13781.42</v>
      </c>
      <c r="K299" s="85">
        <v>3929.45</v>
      </c>
      <c r="N299" s="183" t="s">
        <v>101</v>
      </c>
      <c r="O299" s="82">
        <v>19</v>
      </c>
      <c r="P299" s="86">
        <v>12.54</v>
      </c>
      <c r="Q299" s="83" t="s">
        <v>107</v>
      </c>
      <c r="R299" s="83" t="s">
        <v>10</v>
      </c>
      <c r="S299" s="83" t="s">
        <v>105</v>
      </c>
      <c r="T299" s="82" t="s">
        <v>115</v>
      </c>
      <c r="U299" s="82" t="s">
        <v>124</v>
      </c>
      <c r="AC299" s="187" t="str">
        <f t="shared" si="116"/>
        <v/>
      </c>
      <c r="AD299" s="187" t="str">
        <f t="shared" si="117"/>
        <v/>
      </c>
      <c r="AE299" s="187" t="str">
        <f t="shared" si="118"/>
        <v/>
      </c>
      <c r="AF299" s="187" t="str">
        <f t="shared" si="119"/>
        <v/>
      </c>
      <c r="AG299" s="187" t="str">
        <f t="shared" si="120"/>
        <v/>
      </c>
      <c r="AH299" s="187" t="str">
        <f t="shared" si="121"/>
        <v/>
      </c>
      <c r="AI299" s="187" t="str">
        <f t="shared" si="122"/>
        <v/>
      </c>
      <c r="AJ299" s="187" t="str">
        <f t="shared" si="123"/>
        <v/>
      </c>
      <c r="AK299" s="187" t="str">
        <f t="shared" si="124"/>
        <v/>
      </c>
      <c r="AN299" s="187" t="str">
        <f t="shared" si="125"/>
        <v/>
      </c>
      <c r="AO299" s="187" t="str">
        <f t="shared" si="126"/>
        <v/>
      </c>
      <c r="AP299" s="187" t="str">
        <f t="shared" si="127"/>
        <v/>
      </c>
      <c r="AT299" s="187" t="str">
        <f t="shared" si="128"/>
        <v/>
      </c>
      <c r="AU299" s="187" t="str">
        <f t="shared" si="129"/>
        <v/>
      </c>
      <c r="AV299" s="187" t="str">
        <f t="shared" si="130"/>
        <v/>
      </c>
      <c r="AW299" s="187" t="str">
        <f t="shared" si="131"/>
        <v/>
      </c>
      <c r="AX299" s="187" t="str">
        <f t="shared" si="132"/>
        <v/>
      </c>
      <c r="AY299" s="187" t="str">
        <f t="shared" si="113"/>
        <v/>
      </c>
      <c r="AZ299" s="187" t="str">
        <f t="shared" si="133"/>
        <v/>
      </c>
      <c r="BA299" s="187" t="str">
        <f t="shared" si="115"/>
        <v xml:space="preserve"> </v>
      </c>
      <c r="BB299" s="187" t="str">
        <f>IFERROR(IF(AW299="","",VLOOKUP(AW299,SUSS!R:S,2,FALSE)),AY299*SUSS!$M$2)</f>
        <v/>
      </c>
      <c r="BC299" s="187" t="str">
        <f t="shared" si="114"/>
        <v/>
      </c>
    </row>
    <row r="300" spans="1:55" ht="15.75" thickBot="1">
      <c r="A300" s="183" t="s">
        <v>101</v>
      </c>
      <c r="B300" s="82">
        <v>2014</v>
      </c>
      <c r="C300" s="82">
        <v>1</v>
      </c>
      <c r="D300" s="82"/>
      <c r="E300" s="83" t="s">
        <v>11</v>
      </c>
      <c r="F300" s="83" t="s">
        <v>10</v>
      </c>
      <c r="G300" s="83" t="s">
        <v>84</v>
      </c>
      <c r="H300" s="84">
        <v>43798</v>
      </c>
      <c r="I300" s="85">
        <v>1133.54</v>
      </c>
      <c r="J300" s="86">
        <v>882.05</v>
      </c>
      <c r="K300" s="86">
        <v>251.49</v>
      </c>
      <c r="N300" s="183" t="s">
        <v>101</v>
      </c>
      <c r="O300" s="82">
        <v>19</v>
      </c>
      <c r="P300" s="86">
        <v>6.27</v>
      </c>
      <c r="Q300" s="83" t="s">
        <v>104</v>
      </c>
      <c r="R300" s="83" t="s">
        <v>10</v>
      </c>
      <c r="S300" s="83" t="s">
        <v>105</v>
      </c>
      <c r="T300" s="82" t="s">
        <v>116</v>
      </c>
      <c r="U300" s="82" t="s">
        <v>124</v>
      </c>
      <c r="AC300" s="187" t="str">
        <f t="shared" si="116"/>
        <v/>
      </c>
      <c r="AD300" s="187" t="str">
        <f t="shared" si="117"/>
        <v/>
      </c>
      <c r="AE300" s="187" t="str">
        <f t="shared" si="118"/>
        <v/>
      </c>
      <c r="AF300" s="187" t="str">
        <f t="shared" si="119"/>
        <v/>
      </c>
      <c r="AG300" s="187" t="str">
        <f t="shared" si="120"/>
        <v/>
      </c>
      <c r="AH300" s="187" t="str">
        <f t="shared" si="121"/>
        <v/>
      </c>
      <c r="AI300" s="187" t="str">
        <f t="shared" si="122"/>
        <v/>
      </c>
      <c r="AJ300" s="187" t="str">
        <f t="shared" si="123"/>
        <v/>
      </c>
      <c r="AK300" s="187" t="str">
        <f t="shared" si="124"/>
        <v/>
      </c>
      <c r="AN300" s="187" t="str">
        <f t="shared" si="125"/>
        <v/>
      </c>
      <c r="AO300" s="187" t="str">
        <f t="shared" si="126"/>
        <v/>
      </c>
      <c r="AP300" s="187" t="str">
        <f t="shared" si="127"/>
        <v/>
      </c>
      <c r="AT300" s="187" t="str">
        <f t="shared" si="128"/>
        <v/>
      </c>
      <c r="AU300" s="187" t="str">
        <f t="shared" si="129"/>
        <v/>
      </c>
      <c r="AV300" s="187" t="str">
        <f t="shared" si="130"/>
        <v/>
      </c>
      <c r="AW300" s="187" t="str">
        <f t="shared" si="131"/>
        <v/>
      </c>
      <c r="AX300" s="187" t="str">
        <f t="shared" si="132"/>
        <v/>
      </c>
      <c r="AY300" s="187" t="str">
        <f t="shared" si="113"/>
        <v/>
      </c>
      <c r="AZ300" s="187" t="str">
        <f t="shared" si="133"/>
        <v/>
      </c>
      <c r="BA300" s="187" t="str">
        <f t="shared" si="115"/>
        <v xml:space="preserve"> </v>
      </c>
      <c r="BB300" s="187" t="str">
        <f>IFERROR(IF(AW300="","",VLOOKUP(AW300,SUSS!R:S,2,FALSE)),AY300*SUSS!$M$2)</f>
        <v/>
      </c>
      <c r="BC300" s="187" t="str">
        <f t="shared" si="114"/>
        <v/>
      </c>
    </row>
    <row r="301" spans="1:55" ht="15.75" thickBot="1">
      <c r="A301" s="183" t="s">
        <v>101</v>
      </c>
      <c r="B301" s="82">
        <v>2014</v>
      </c>
      <c r="C301" s="82">
        <v>2</v>
      </c>
      <c r="D301" s="82"/>
      <c r="E301" s="83" t="s">
        <v>86</v>
      </c>
      <c r="F301" s="83" t="s">
        <v>10</v>
      </c>
      <c r="G301" s="83" t="s">
        <v>10</v>
      </c>
      <c r="H301" s="84">
        <v>41709</v>
      </c>
      <c r="I301" s="85">
        <v>6962.66</v>
      </c>
      <c r="J301" s="86">
        <v>0</v>
      </c>
      <c r="K301" s="85">
        <v>6962.66</v>
      </c>
      <c r="N301" s="183" t="s">
        <v>101</v>
      </c>
      <c r="O301" s="82">
        <v>19</v>
      </c>
      <c r="P301" s="86">
        <v>18.809999999999999</v>
      </c>
      <c r="Q301" s="83" t="s">
        <v>106</v>
      </c>
      <c r="R301" s="83" t="s">
        <v>10</v>
      </c>
      <c r="S301" s="83" t="s">
        <v>105</v>
      </c>
      <c r="T301" s="82" t="s">
        <v>137</v>
      </c>
      <c r="U301" s="82" t="s">
        <v>124</v>
      </c>
      <c r="AC301" s="187" t="str">
        <f t="shared" si="116"/>
        <v/>
      </c>
      <c r="AD301" s="187" t="str">
        <f t="shared" si="117"/>
        <v/>
      </c>
      <c r="AE301" s="187" t="str">
        <f t="shared" si="118"/>
        <v/>
      </c>
      <c r="AF301" s="187" t="str">
        <f t="shared" si="119"/>
        <v/>
      </c>
      <c r="AG301" s="187" t="str">
        <f t="shared" si="120"/>
        <v/>
      </c>
      <c r="AH301" s="187" t="str">
        <f t="shared" si="121"/>
        <v/>
      </c>
      <c r="AI301" s="187" t="str">
        <f t="shared" si="122"/>
        <v/>
      </c>
      <c r="AJ301" s="187" t="str">
        <f t="shared" si="123"/>
        <v/>
      </c>
      <c r="AK301" s="187" t="str">
        <f t="shared" si="124"/>
        <v/>
      </c>
      <c r="AN301" s="187" t="str">
        <f t="shared" si="125"/>
        <v/>
      </c>
      <c r="AO301" s="187" t="str">
        <f t="shared" si="126"/>
        <v/>
      </c>
      <c r="AP301" s="187" t="str">
        <f t="shared" si="127"/>
        <v/>
      </c>
      <c r="AT301" s="187" t="str">
        <f t="shared" si="128"/>
        <v/>
      </c>
      <c r="AU301" s="187" t="str">
        <f t="shared" si="129"/>
        <v/>
      </c>
      <c r="AV301" s="187" t="str">
        <f t="shared" si="130"/>
        <v/>
      </c>
      <c r="AW301" s="187" t="str">
        <f t="shared" si="131"/>
        <v/>
      </c>
      <c r="AX301" s="187" t="str">
        <f t="shared" si="132"/>
        <v/>
      </c>
      <c r="AY301" s="187" t="str">
        <f t="shared" si="113"/>
        <v/>
      </c>
      <c r="AZ301" s="187" t="str">
        <f t="shared" si="133"/>
        <v/>
      </c>
      <c r="BA301" s="187" t="str">
        <f t="shared" si="115"/>
        <v xml:space="preserve"> </v>
      </c>
      <c r="BB301" s="187" t="str">
        <f>IFERROR(IF(AW301="","",VLOOKUP(AW301,SUSS!R:S,2,FALSE)),AY301*SUSS!$M$2)</f>
        <v/>
      </c>
      <c r="BC301" s="187" t="str">
        <f t="shared" si="114"/>
        <v/>
      </c>
    </row>
    <row r="302" spans="1:55" ht="15.75" thickBot="1">
      <c r="A302" s="183" t="s">
        <v>101</v>
      </c>
      <c r="B302" s="82">
        <v>2014</v>
      </c>
      <c r="C302" s="82">
        <v>2</v>
      </c>
      <c r="D302" s="82"/>
      <c r="E302" s="83" t="s">
        <v>11</v>
      </c>
      <c r="F302" s="83" t="s">
        <v>10</v>
      </c>
      <c r="G302" s="83" t="s">
        <v>10</v>
      </c>
      <c r="H302" s="84">
        <v>41709</v>
      </c>
      <c r="I302" s="85">
        <v>8631.1200000000008</v>
      </c>
      <c r="J302" s="86">
        <v>0</v>
      </c>
      <c r="K302" s="85">
        <v>8631.1200000000008</v>
      </c>
      <c r="N302" s="183" t="s">
        <v>101</v>
      </c>
      <c r="O302" s="82">
        <v>20</v>
      </c>
      <c r="P302" s="85">
        <v>14119.33</v>
      </c>
      <c r="Q302" s="83" t="s">
        <v>102</v>
      </c>
      <c r="R302" s="83" t="s">
        <v>10</v>
      </c>
      <c r="S302" s="83" t="s">
        <v>84</v>
      </c>
      <c r="T302" s="82" t="s">
        <v>111</v>
      </c>
      <c r="U302" s="82" t="s">
        <v>124</v>
      </c>
      <c r="AC302" s="187" t="str">
        <f t="shared" si="116"/>
        <v>M645044</v>
      </c>
      <c r="AD302" s="187" t="str">
        <f t="shared" si="117"/>
        <v>Contribuciones Seg. Social</v>
      </c>
      <c r="AE302" s="187" t="str">
        <f t="shared" si="118"/>
        <v>Declaración Jurada</v>
      </c>
      <c r="AF302" s="187" t="str">
        <f t="shared" si="119"/>
        <v>Declaración Jurada</v>
      </c>
      <c r="AG302" s="187">
        <f t="shared" si="120"/>
        <v>8631.1200000000008</v>
      </c>
      <c r="AH302" s="187">
        <f t="shared" si="121"/>
        <v>0</v>
      </c>
      <c r="AI302" s="187">
        <f t="shared" si="122"/>
        <v>8631.1200000000008</v>
      </c>
      <c r="AJ302" s="187">
        <f t="shared" si="123"/>
        <v>2014</v>
      </c>
      <c r="AK302" s="187">
        <f t="shared" si="124"/>
        <v>2</v>
      </c>
      <c r="AN302" s="187" t="str">
        <f t="shared" si="125"/>
        <v xml:space="preserve">2014/2 </v>
      </c>
      <c r="AO302" s="187" t="str">
        <f t="shared" si="126"/>
        <v>2014/2 Contribuciones Seg. Social</v>
      </c>
      <c r="AP302" s="187">
        <f t="shared" si="127"/>
        <v>8631.1200000000008</v>
      </c>
      <c r="AT302" s="187" t="str">
        <f t="shared" si="128"/>
        <v/>
      </c>
      <c r="AU302" s="187" t="str">
        <f t="shared" si="129"/>
        <v/>
      </c>
      <c r="AV302" s="187" t="str">
        <f t="shared" si="130"/>
        <v/>
      </c>
      <c r="AW302" s="187" t="str">
        <f t="shared" si="131"/>
        <v/>
      </c>
      <c r="AX302" s="187" t="str">
        <f t="shared" si="132"/>
        <v/>
      </c>
      <c r="AY302" s="187" t="str">
        <f t="shared" si="113"/>
        <v/>
      </c>
      <c r="AZ302" s="187" t="str">
        <f t="shared" si="133"/>
        <v/>
      </c>
      <c r="BA302" s="187" t="str">
        <f t="shared" si="115"/>
        <v xml:space="preserve"> </v>
      </c>
      <c r="BB302" s="187" t="str">
        <f>IFERROR(IF(AW302="","",VLOOKUP(AW302,SUSS!R:S,2,FALSE)),AY302*SUSS!$M$2)</f>
        <v/>
      </c>
      <c r="BC302" s="187" t="str">
        <f t="shared" si="114"/>
        <v/>
      </c>
    </row>
    <row r="303" spans="1:55" ht="15.75" thickBot="1">
      <c r="A303" s="183" t="s">
        <v>101</v>
      </c>
      <c r="B303" s="82">
        <v>2014</v>
      </c>
      <c r="C303" s="82">
        <v>2</v>
      </c>
      <c r="D303" s="82"/>
      <c r="E303" s="83" t="s">
        <v>86</v>
      </c>
      <c r="F303" s="83" t="s">
        <v>10</v>
      </c>
      <c r="G303" s="83" t="s">
        <v>83</v>
      </c>
      <c r="H303" s="84">
        <v>43735</v>
      </c>
      <c r="I303" s="85">
        <v>14538.36</v>
      </c>
      <c r="J303" s="85">
        <v>11269.27</v>
      </c>
      <c r="K303" s="85">
        <v>3269.09</v>
      </c>
      <c r="N303" s="183" t="s">
        <v>101</v>
      </c>
      <c r="O303" s="82">
        <v>20</v>
      </c>
      <c r="P303" s="86">
        <v>669.19</v>
      </c>
      <c r="Q303" s="83" t="s">
        <v>103</v>
      </c>
      <c r="R303" s="83" t="s">
        <v>10</v>
      </c>
      <c r="S303" s="83" t="s">
        <v>10</v>
      </c>
      <c r="T303" s="82" t="s">
        <v>114</v>
      </c>
      <c r="U303" s="82" t="s">
        <v>124</v>
      </c>
      <c r="AC303" s="187" t="str">
        <f t="shared" si="116"/>
        <v/>
      </c>
      <c r="AD303" s="187" t="str">
        <f t="shared" si="117"/>
        <v/>
      </c>
      <c r="AE303" s="187" t="str">
        <f t="shared" si="118"/>
        <v/>
      </c>
      <c r="AF303" s="187" t="str">
        <f t="shared" si="119"/>
        <v/>
      </c>
      <c r="AG303" s="187" t="str">
        <f t="shared" si="120"/>
        <v/>
      </c>
      <c r="AH303" s="187" t="str">
        <f t="shared" si="121"/>
        <v/>
      </c>
      <c r="AI303" s="187" t="str">
        <f t="shared" si="122"/>
        <v/>
      </c>
      <c r="AJ303" s="187" t="str">
        <f t="shared" si="123"/>
        <v/>
      </c>
      <c r="AK303" s="187" t="str">
        <f t="shared" si="124"/>
        <v/>
      </c>
      <c r="AN303" s="187" t="str">
        <f t="shared" si="125"/>
        <v/>
      </c>
      <c r="AO303" s="187" t="str">
        <f t="shared" si="126"/>
        <v/>
      </c>
      <c r="AP303" s="187" t="str">
        <f t="shared" si="127"/>
        <v/>
      </c>
      <c r="AT303" s="187" t="str">
        <f t="shared" si="128"/>
        <v/>
      </c>
      <c r="AU303" s="187" t="str">
        <f t="shared" si="129"/>
        <v/>
      </c>
      <c r="AV303" s="187" t="str">
        <f t="shared" si="130"/>
        <v/>
      </c>
      <c r="AW303" s="187" t="str">
        <f t="shared" si="131"/>
        <v/>
      </c>
      <c r="AX303" s="187" t="str">
        <f t="shared" si="132"/>
        <v/>
      </c>
      <c r="AY303" s="187" t="str">
        <f t="shared" si="113"/>
        <v/>
      </c>
      <c r="AZ303" s="187" t="str">
        <f t="shared" si="133"/>
        <v/>
      </c>
      <c r="BA303" s="187" t="str">
        <f t="shared" si="115"/>
        <v xml:space="preserve"> </v>
      </c>
      <c r="BB303" s="187" t="str">
        <f>IFERROR(IF(AW303="","",VLOOKUP(AW303,SUSS!R:S,2,FALSE)),AY303*SUSS!$M$2)</f>
        <v/>
      </c>
      <c r="BC303" s="187" t="str">
        <f t="shared" si="114"/>
        <v/>
      </c>
    </row>
    <row r="304" spans="1:55" ht="15.75" thickBot="1">
      <c r="A304" s="183" t="s">
        <v>101</v>
      </c>
      <c r="B304" s="82">
        <v>2014</v>
      </c>
      <c r="C304" s="82">
        <v>2</v>
      </c>
      <c r="D304" s="82"/>
      <c r="E304" s="83" t="s">
        <v>86</v>
      </c>
      <c r="F304" s="83" t="s">
        <v>10</v>
      </c>
      <c r="G304" s="83" t="s">
        <v>84</v>
      </c>
      <c r="H304" s="84">
        <v>43798</v>
      </c>
      <c r="I304" s="86">
        <v>943.86</v>
      </c>
      <c r="J304" s="86">
        <v>731.62</v>
      </c>
      <c r="K304" s="86">
        <v>212.24</v>
      </c>
      <c r="N304" s="183" t="s">
        <v>101</v>
      </c>
      <c r="O304" s="82">
        <v>20</v>
      </c>
      <c r="P304" s="85">
        <v>9119.64</v>
      </c>
      <c r="Q304" s="83" t="s">
        <v>11</v>
      </c>
      <c r="R304" s="83" t="s">
        <v>10</v>
      </c>
      <c r="S304" s="83" t="s">
        <v>83</v>
      </c>
      <c r="T304" s="82" t="s">
        <v>131</v>
      </c>
      <c r="U304" s="82" t="s">
        <v>124</v>
      </c>
      <c r="AC304" s="187" t="str">
        <f t="shared" si="116"/>
        <v/>
      </c>
      <c r="AD304" s="187" t="str">
        <f t="shared" si="117"/>
        <v/>
      </c>
      <c r="AE304" s="187" t="str">
        <f t="shared" si="118"/>
        <v/>
      </c>
      <c r="AF304" s="187" t="str">
        <f t="shared" si="119"/>
        <v/>
      </c>
      <c r="AG304" s="187" t="str">
        <f t="shared" si="120"/>
        <v/>
      </c>
      <c r="AH304" s="187" t="str">
        <f t="shared" si="121"/>
        <v/>
      </c>
      <c r="AI304" s="187" t="str">
        <f t="shared" si="122"/>
        <v/>
      </c>
      <c r="AJ304" s="187" t="str">
        <f t="shared" si="123"/>
        <v/>
      </c>
      <c r="AK304" s="187" t="str">
        <f t="shared" si="124"/>
        <v/>
      </c>
      <c r="AN304" s="187" t="str">
        <f t="shared" si="125"/>
        <v/>
      </c>
      <c r="AO304" s="187" t="str">
        <f t="shared" si="126"/>
        <v/>
      </c>
      <c r="AP304" s="187" t="str">
        <f t="shared" si="127"/>
        <v/>
      </c>
      <c r="AT304" s="187" t="str">
        <f t="shared" si="128"/>
        <v>M645044</v>
      </c>
      <c r="AU304" s="187">
        <f t="shared" si="129"/>
        <v>20</v>
      </c>
      <c r="AV304" s="187">
        <f t="shared" si="130"/>
        <v>9119.64</v>
      </c>
      <c r="AW304" s="187" t="str">
        <f t="shared" si="131"/>
        <v>2013/5</v>
      </c>
      <c r="AX304" s="187" t="str">
        <f t="shared" si="132"/>
        <v>2013/5 Contribuciones Seg. Social</v>
      </c>
      <c r="AY304" s="187">
        <f t="shared" si="113"/>
        <v>13906.57</v>
      </c>
      <c r="AZ304" s="187">
        <f t="shared" si="133"/>
        <v>0.65577924678766941</v>
      </c>
      <c r="BA304" s="187" t="str">
        <f t="shared" si="115"/>
        <v>M645044 20</v>
      </c>
      <c r="BB304" s="187">
        <f>IFERROR(IF(AW304="","",VLOOKUP(AW304,SUSS!R:S,2,FALSE)),AY304*SUSS!$M$2)</f>
        <v>1668.7883999999999</v>
      </c>
      <c r="BC304" s="187">
        <f t="shared" si="114"/>
        <v>1094.3568</v>
      </c>
    </row>
    <row r="305" spans="1:55" ht="15.75" thickBot="1">
      <c r="A305" s="183" t="s">
        <v>101</v>
      </c>
      <c r="B305" s="82">
        <v>2014</v>
      </c>
      <c r="C305" s="82">
        <v>2</v>
      </c>
      <c r="D305" s="82"/>
      <c r="E305" s="83" t="s">
        <v>11</v>
      </c>
      <c r="F305" s="83" t="s">
        <v>10</v>
      </c>
      <c r="G305" s="83" t="s">
        <v>83</v>
      </c>
      <c r="H305" s="84">
        <v>43735</v>
      </c>
      <c r="I305" s="85">
        <v>18022.18</v>
      </c>
      <c r="J305" s="85">
        <v>13969.71</v>
      </c>
      <c r="K305" s="85">
        <v>4052.47</v>
      </c>
      <c r="N305" s="183" t="s">
        <v>101</v>
      </c>
      <c r="O305" s="82">
        <v>20</v>
      </c>
      <c r="P305" s="85">
        <v>13277.71</v>
      </c>
      <c r="Q305" s="83" t="s">
        <v>11</v>
      </c>
      <c r="R305" s="83" t="s">
        <v>10</v>
      </c>
      <c r="S305" s="83" t="s">
        <v>10</v>
      </c>
      <c r="T305" s="82" t="s">
        <v>134</v>
      </c>
      <c r="U305" s="82" t="s">
        <v>124</v>
      </c>
      <c r="AC305" s="187" t="str">
        <f t="shared" si="116"/>
        <v/>
      </c>
      <c r="AD305" s="187" t="str">
        <f t="shared" si="117"/>
        <v/>
      </c>
      <c r="AE305" s="187" t="str">
        <f t="shared" si="118"/>
        <v/>
      </c>
      <c r="AF305" s="187" t="str">
        <f t="shared" si="119"/>
        <v/>
      </c>
      <c r="AG305" s="187" t="str">
        <f t="shared" si="120"/>
        <v/>
      </c>
      <c r="AH305" s="187" t="str">
        <f t="shared" si="121"/>
        <v/>
      </c>
      <c r="AI305" s="187" t="str">
        <f t="shared" si="122"/>
        <v/>
      </c>
      <c r="AJ305" s="187" t="str">
        <f t="shared" si="123"/>
        <v/>
      </c>
      <c r="AK305" s="187" t="str">
        <f t="shared" si="124"/>
        <v/>
      </c>
      <c r="AN305" s="187" t="str">
        <f t="shared" si="125"/>
        <v/>
      </c>
      <c r="AO305" s="187" t="str">
        <f t="shared" si="126"/>
        <v/>
      </c>
      <c r="AP305" s="187" t="str">
        <f t="shared" si="127"/>
        <v/>
      </c>
      <c r="AT305" s="187" t="str">
        <f t="shared" si="128"/>
        <v>M645044</v>
      </c>
      <c r="AU305" s="187">
        <f t="shared" si="129"/>
        <v>20</v>
      </c>
      <c r="AV305" s="187">
        <f t="shared" si="130"/>
        <v>13277.71</v>
      </c>
      <c r="AW305" s="187" t="str">
        <f t="shared" si="131"/>
        <v>2013/6</v>
      </c>
      <c r="AX305" s="187" t="str">
        <f t="shared" si="132"/>
        <v>2013/6 Contribuciones Seg. Social</v>
      </c>
      <c r="AY305" s="187">
        <f t="shared" si="113"/>
        <v>14896.81</v>
      </c>
      <c r="AZ305" s="187">
        <f t="shared" si="133"/>
        <v>0.89131230108996484</v>
      </c>
      <c r="BA305" s="187" t="str">
        <f t="shared" si="115"/>
        <v>M645044 20</v>
      </c>
      <c r="BB305" s="187">
        <f>IFERROR(IF(AW305="","",VLOOKUP(AW305,SUSS!R:S,2,FALSE)),AY305*SUSS!$M$2)</f>
        <v>1787.6171999999999</v>
      </c>
      <c r="BC305" s="187">
        <f t="shared" si="114"/>
        <v>1593.3251999999998</v>
      </c>
    </row>
    <row r="306" spans="1:55" ht="15.75" thickBot="1">
      <c r="A306" s="183" t="s">
        <v>101</v>
      </c>
      <c r="B306" s="82">
        <v>2014</v>
      </c>
      <c r="C306" s="82">
        <v>2</v>
      </c>
      <c r="D306" s="82"/>
      <c r="E306" s="83" t="s">
        <v>11</v>
      </c>
      <c r="F306" s="83" t="s">
        <v>10</v>
      </c>
      <c r="G306" s="83" t="s">
        <v>84</v>
      </c>
      <c r="H306" s="84">
        <v>43798</v>
      </c>
      <c r="I306" s="85">
        <v>1170.03</v>
      </c>
      <c r="J306" s="86">
        <v>906.94</v>
      </c>
      <c r="K306" s="86">
        <v>263.08999999999997</v>
      </c>
      <c r="N306" s="183" t="s">
        <v>101</v>
      </c>
      <c r="O306" s="82">
        <v>20</v>
      </c>
      <c r="P306" s="86">
        <v>965.16</v>
      </c>
      <c r="Q306" s="83" t="s">
        <v>86</v>
      </c>
      <c r="R306" s="83" t="s">
        <v>10</v>
      </c>
      <c r="S306" s="83" t="s">
        <v>10</v>
      </c>
      <c r="T306" s="82" t="s">
        <v>138</v>
      </c>
      <c r="U306" s="82" t="s">
        <v>124</v>
      </c>
      <c r="AC306" s="187" t="str">
        <f t="shared" si="116"/>
        <v/>
      </c>
      <c r="AD306" s="187" t="str">
        <f t="shared" si="117"/>
        <v/>
      </c>
      <c r="AE306" s="187" t="str">
        <f t="shared" si="118"/>
        <v/>
      </c>
      <c r="AF306" s="187" t="str">
        <f t="shared" si="119"/>
        <v/>
      </c>
      <c r="AG306" s="187" t="str">
        <f t="shared" si="120"/>
        <v/>
      </c>
      <c r="AH306" s="187" t="str">
        <f t="shared" si="121"/>
        <v/>
      </c>
      <c r="AI306" s="187" t="str">
        <f t="shared" si="122"/>
        <v/>
      </c>
      <c r="AJ306" s="187" t="str">
        <f t="shared" si="123"/>
        <v/>
      </c>
      <c r="AK306" s="187" t="str">
        <f t="shared" si="124"/>
        <v/>
      </c>
      <c r="AN306" s="187" t="str">
        <f t="shared" si="125"/>
        <v/>
      </c>
      <c r="AO306" s="187" t="str">
        <f t="shared" si="126"/>
        <v/>
      </c>
      <c r="AP306" s="187" t="str">
        <f t="shared" si="127"/>
        <v/>
      </c>
      <c r="AT306" s="187" t="str">
        <f t="shared" si="128"/>
        <v/>
      </c>
      <c r="AU306" s="187" t="str">
        <f t="shared" si="129"/>
        <v/>
      </c>
      <c r="AV306" s="187" t="str">
        <f t="shared" si="130"/>
        <v/>
      </c>
      <c r="AW306" s="187" t="str">
        <f t="shared" si="131"/>
        <v/>
      </c>
      <c r="AX306" s="187" t="str">
        <f t="shared" si="132"/>
        <v/>
      </c>
      <c r="AY306" s="187" t="str">
        <f t="shared" si="113"/>
        <v/>
      </c>
      <c r="AZ306" s="187" t="str">
        <f t="shared" si="133"/>
        <v/>
      </c>
      <c r="BA306" s="187" t="str">
        <f t="shared" si="115"/>
        <v xml:space="preserve"> </v>
      </c>
      <c r="BB306" s="187" t="str">
        <f>IFERROR(IF(AW306="","",VLOOKUP(AW306,SUSS!R:S,2,FALSE)),AY306*SUSS!$M$2)</f>
        <v/>
      </c>
      <c r="BC306" s="187" t="str">
        <f t="shared" si="114"/>
        <v/>
      </c>
    </row>
    <row r="307" spans="1:55" ht="15.75" thickBot="1">
      <c r="A307" s="183" t="s">
        <v>101</v>
      </c>
      <c r="B307" s="82">
        <v>2014</v>
      </c>
      <c r="C307" s="82">
        <v>3</v>
      </c>
      <c r="D307" s="82"/>
      <c r="E307" s="83" t="s">
        <v>86</v>
      </c>
      <c r="F307" s="83" t="s">
        <v>10</v>
      </c>
      <c r="G307" s="83" t="s">
        <v>10</v>
      </c>
      <c r="H307" s="84">
        <v>41738</v>
      </c>
      <c r="I307" s="85">
        <v>6911.78</v>
      </c>
      <c r="J307" s="86">
        <v>0</v>
      </c>
      <c r="K307" s="85">
        <v>6911.78</v>
      </c>
      <c r="N307" s="183" t="s">
        <v>101</v>
      </c>
      <c r="O307" s="82">
        <v>20</v>
      </c>
      <c r="P307" s="86">
        <v>770.18</v>
      </c>
      <c r="Q307" s="83" t="s">
        <v>86</v>
      </c>
      <c r="R307" s="83" t="s">
        <v>10</v>
      </c>
      <c r="S307" s="83" t="s">
        <v>83</v>
      </c>
      <c r="T307" s="82" t="s">
        <v>138</v>
      </c>
      <c r="U307" s="82" t="s">
        <v>124</v>
      </c>
      <c r="AC307" s="187" t="str">
        <f t="shared" si="116"/>
        <v/>
      </c>
      <c r="AD307" s="187" t="str">
        <f t="shared" si="117"/>
        <v/>
      </c>
      <c r="AE307" s="187" t="str">
        <f t="shared" si="118"/>
        <v/>
      </c>
      <c r="AF307" s="187" t="str">
        <f t="shared" si="119"/>
        <v/>
      </c>
      <c r="AG307" s="187" t="str">
        <f t="shared" si="120"/>
        <v/>
      </c>
      <c r="AH307" s="187" t="str">
        <f t="shared" si="121"/>
        <v/>
      </c>
      <c r="AI307" s="187" t="str">
        <f t="shared" si="122"/>
        <v/>
      </c>
      <c r="AJ307" s="187" t="str">
        <f t="shared" si="123"/>
        <v/>
      </c>
      <c r="AK307" s="187" t="str">
        <f t="shared" si="124"/>
        <v/>
      </c>
      <c r="AN307" s="187" t="str">
        <f t="shared" si="125"/>
        <v/>
      </c>
      <c r="AO307" s="187" t="str">
        <f t="shared" si="126"/>
        <v/>
      </c>
      <c r="AP307" s="187" t="str">
        <f t="shared" si="127"/>
        <v/>
      </c>
      <c r="AT307" s="187" t="str">
        <f t="shared" si="128"/>
        <v/>
      </c>
      <c r="AU307" s="187" t="str">
        <f t="shared" si="129"/>
        <v/>
      </c>
      <c r="AV307" s="187" t="str">
        <f t="shared" si="130"/>
        <v/>
      </c>
      <c r="AW307" s="187" t="str">
        <f t="shared" si="131"/>
        <v/>
      </c>
      <c r="AX307" s="187" t="str">
        <f t="shared" si="132"/>
        <v/>
      </c>
      <c r="AY307" s="187" t="str">
        <f t="shared" si="113"/>
        <v/>
      </c>
      <c r="AZ307" s="187" t="str">
        <f t="shared" si="133"/>
        <v/>
      </c>
      <c r="BA307" s="187" t="str">
        <f t="shared" si="115"/>
        <v xml:space="preserve"> </v>
      </c>
      <c r="BB307" s="187" t="str">
        <f>IFERROR(IF(AW307="","",VLOOKUP(AW307,SUSS!R:S,2,FALSE)),AY307*SUSS!$M$2)</f>
        <v/>
      </c>
      <c r="BC307" s="187" t="str">
        <f t="shared" si="114"/>
        <v/>
      </c>
    </row>
    <row r="308" spans="1:55" ht="15.75" thickBot="1">
      <c r="A308" s="183" t="s">
        <v>101</v>
      </c>
      <c r="B308" s="82">
        <v>2014</v>
      </c>
      <c r="C308" s="82">
        <v>3</v>
      </c>
      <c r="D308" s="82"/>
      <c r="E308" s="83" t="s">
        <v>11</v>
      </c>
      <c r="F308" s="83" t="s">
        <v>10</v>
      </c>
      <c r="G308" s="83" t="s">
        <v>10</v>
      </c>
      <c r="H308" s="84">
        <v>41738</v>
      </c>
      <c r="I308" s="85">
        <v>8568.07</v>
      </c>
      <c r="J308" s="86">
        <v>0</v>
      </c>
      <c r="K308" s="85">
        <v>8568.07</v>
      </c>
      <c r="N308" s="183" t="s">
        <v>101</v>
      </c>
      <c r="O308" s="82">
        <v>20</v>
      </c>
      <c r="P308" s="85">
        <v>8145.23</v>
      </c>
      <c r="Q308" s="83" t="s">
        <v>86</v>
      </c>
      <c r="R308" s="83" t="s">
        <v>10</v>
      </c>
      <c r="S308" s="83" t="s">
        <v>84</v>
      </c>
      <c r="T308" s="82" t="s">
        <v>138</v>
      </c>
      <c r="U308" s="82" t="s">
        <v>124</v>
      </c>
      <c r="AC308" s="187" t="str">
        <f t="shared" si="116"/>
        <v>M645044</v>
      </c>
      <c r="AD308" s="187" t="str">
        <f t="shared" si="117"/>
        <v>Contribuciones Seg. Social</v>
      </c>
      <c r="AE308" s="187" t="str">
        <f t="shared" si="118"/>
        <v>Declaración Jurada</v>
      </c>
      <c r="AF308" s="187" t="str">
        <f t="shared" si="119"/>
        <v>Declaración Jurada</v>
      </c>
      <c r="AG308" s="187">
        <f t="shared" si="120"/>
        <v>8568.07</v>
      </c>
      <c r="AH308" s="187">
        <f t="shared" si="121"/>
        <v>0</v>
      </c>
      <c r="AI308" s="187">
        <f t="shared" si="122"/>
        <v>8568.07</v>
      </c>
      <c r="AJ308" s="187">
        <f t="shared" si="123"/>
        <v>2014</v>
      </c>
      <c r="AK308" s="187">
        <f t="shared" si="124"/>
        <v>3</v>
      </c>
      <c r="AN308" s="187" t="str">
        <f t="shared" si="125"/>
        <v xml:space="preserve">2014/3 </v>
      </c>
      <c r="AO308" s="187" t="str">
        <f t="shared" si="126"/>
        <v>2014/3 Contribuciones Seg. Social</v>
      </c>
      <c r="AP308" s="187">
        <f t="shared" si="127"/>
        <v>8568.07</v>
      </c>
      <c r="AT308" s="187" t="str">
        <f t="shared" si="128"/>
        <v/>
      </c>
      <c r="AU308" s="187" t="str">
        <f t="shared" si="129"/>
        <v/>
      </c>
      <c r="AV308" s="187" t="str">
        <f t="shared" si="130"/>
        <v/>
      </c>
      <c r="AW308" s="187" t="str">
        <f t="shared" si="131"/>
        <v/>
      </c>
      <c r="AX308" s="187" t="str">
        <f t="shared" si="132"/>
        <v/>
      </c>
      <c r="AY308" s="187" t="str">
        <f t="shared" si="113"/>
        <v/>
      </c>
      <c r="AZ308" s="187" t="str">
        <f t="shared" si="133"/>
        <v/>
      </c>
      <c r="BA308" s="187" t="str">
        <f t="shared" si="115"/>
        <v xml:space="preserve"> </v>
      </c>
      <c r="BB308" s="187" t="str">
        <f>IFERROR(IF(AW308="","",VLOOKUP(AW308,SUSS!R:S,2,FALSE)),AY308*SUSS!$M$2)</f>
        <v/>
      </c>
      <c r="BC308" s="187" t="str">
        <f t="shared" si="114"/>
        <v/>
      </c>
    </row>
    <row r="309" spans="1:55" ht="15.75" thickBot="1">
      <c r="A309" s="183" t="s">
        <v>101</v>
      </c>
      <c r="B309" s="82">
        <v>2014</v>
      </c>
      <c r="C309" s="82">
        <v>3</v>
      </c>
      <c r="D309" s="82"/>
      <c r="E309" s="83" t="s">
        <v>86</v>
      </c>
      <c r="F309" s="83" t="s">
        <v>10</v>
      </c>
      <c r="G309" s="83" t="s">
        <v>83</v>
      </c>
      <c r="H309" s="84">
        <v>43735</v>
      </c>
      <c r="I309" s="85">
        <v>14238.59</v>
      </c>
      <c r="J309" s="85">
        <v>10996.07</v>
      </c>
      <c r="K309" s="85">
        <v>3242.52</v>
      </c>
      <c r="N309" s="183" t="s">
        <v>101</v>
      </c>
      <c r="O309" s="82">
        <v>20</v>
      </c>
      <c r="P309" s="85">
        <v>6375.61</v>
      </c>
      <c r="Q309" s="83" t="s">
        <v>86</v>
      </c>
      <c r="R309" s="83" t="s">
        <v>10</v>
      </c>
      <c r="S309" s="83" t="s">
        <v>10</v>
      </c>
      <c r="T309" s="82" t="s">
        <v>141</v>
      </c>
      <c r="U309" s="82" t="s">
        <v>124</v>
      </c>
      <c r="AC309" s="187" t="str">
        <f t="shared" si="116"/>
        <v/>
      </c>
      <c r="AD309" s="187" t="str">
        <f t="shared" si="117"/>
        <v/>
      </c>
      <c r="AE309" s="187" t="str">
        <f t="shared" si="118"/>
        <v/>
      </c>
      <c r="AF309" s="187" t="str">
        <f t="shared" si="119"/>
        <v/>
      </c>
      <c r="AG309" s="187" t="str">
        <f t="shared" si="120"/>
        <v/>
      </c>
      <c r="AH309" s="187" t="str">
        <f t="shared" si="121"/>
        <v/>
      </c>
      <c r="AI309" s="187" t="str">
        <f t="shared" si="122"/>
        <v/>
      </c>
      <c r="AJ309" s="187" t="str">
        <f t="shared" si="123"/>
        <v/>
      </c>
      <c r="AK309" s="187" t="str">
        <f t="shared" si="124"/>
        <v/>
      </c>
      <c r="AN309" s="187" t="str">
        <f t="shared" si="125"/>
        <v/>
      </c>
      <c r="AO309" s="187" t="str">
        <f t="shared" si="126"/>
        <v/>
      </c>
      <c r="AP309" s="187" t="str">
        <f t="shared" si="127"/>
        <v/>
      </c>
      <c r="AT309" s="187" t="str">
        <f t="shared" si="128"/>
        <v/>
      </c>
      <c r="AU309" s="187" t="str">
        <f t="shared" si="129"/>
        <v/>
      </c>
      <c r="AV309" s="187" t="str">
        <f t="shared" si="130"/>
        <v/>
      </c>
      <c r="AW309" s="187" t="str">
        <f t="shared" si="131"/>
        <v/>
      </c>
      <c r="AX309" s="187" t="str">
        <f t="shared" si="132"/>
        <v/>
      </c>
      <c r="AY309" s="187" t="str">
        <f t="shared" si="113"/>
        <v/>
      </c>
      <c r="AZ309" s="187" t="str">
        <f t="shared" si="133"/>
        <v/>
      </c>
      <c r="BA309" s="187" t="str">
        <f t="shared" si="115"/>
        <v xml:space="preserve"> </v>
      </c>
      <c r="BB309" s="187" t="str">
        <f>IFERROR(IF(AW309="","",VLOOKUP(AW309,SUSS!R:S,2,FALSE)),AY309*SUSS!$M$2)</f>
        <v/>
      </c>
      <c r="BC309" s="187" t="str">
        <f t="shared" si="114"/>
        <v/>
      </c>
    </row>
    <row r="310" spans="1:55" ht="15.75" thickBot="1">
      <c r="A310" s="183" t="s">
        <v>101</v>
      </c>
      <c r="B310" s="82">
        <v>2014</v>
      </c>
      <c r="C310" s="82">
        <v>3</v>
      </c>
      <c r="D310" s="82"/>
      <c r="E310" s="83" t="s">
        <v>86</v>
      </c>
      <c r="F310" s="83" t="s">
        <v>10</v>
      </c>
      <c r="G310" s="83" t="s">
        <v>84</v>
      </c>
      <c r="H310" s="84">
        <v>43798</v>
      </c>
      <c r="I310" s="86">
        <v>936.96</v>
      </c>
      <c r="J310" s="86">
        <v>723.59</v>
      </c>
      <c r="K310" s="86">
        <v>213.37</v>
      </c>
      <c r="N310" s="183" t="s">
        <v>101</v>
      </c>
      <c r="O310" s="82">
        <v>20</v>
      </c>
      <c r="P310" s="85">
        <v>44282.22</v>
      </c>
      <c r="Q310" s="83" t="s">
        <v>82</v>
      </c>
      <c r="R310" s="83" t="s">
        <v>10</v>
      </c>
      <c r="S310" s="83" t="s">
        <v>10</v>
      </c>
      <c r="T310" s="82" t="s">
        <v>140</v>
      </c>
      <c r="U310" s="82" t="s">
        <v>124</v>
      </c>
      <c r="AC310" s="187" t="str">
        <f t="shared" si="116"/>
        <v/>
      </c>
      <c r="AD310" s="187" t="str">
        <f t="shared" si="117"/>
        <v/>
      </c>
      <c r="AE310" s="187" t="str">
        <f t="shared" si="118"/>
        <v/>
      </c>
      <c r="AF310" s="187" t="str">
        <f t="shared" si="119"/>
        <v/>
      </c>
      <c r="AG310" s="187" t="str">
        <f t="shared" si="120"/>
        <v/>
      </c>
      <c r="AH310" s="187" t="str">
        <f t="shared" si="121"/>
        <v/>
      </c>
      <c r="AI310" s="187" t="str">
        <f t="shared" si="122"/>
        <v/>
      </c>
      <c r="AJ310" s="187" t="str">
        <f t="shared" si="123"/>
        <v/>
      </c>
      <c r="AK310" s="187" t="str">
        <f t="shared" si="124"/>
        <v/>
      </c>
      <c r="AN310" s="187" t="str">
        <f t="shared" si="125"/>
        <v/>
      </c>
      <c r="AO310" s="187" t="str">
        <f t="shared" si="126"/>
        <v/>
      </c>
      <c r="AP310" s="187" t="str">
        <f t="shared" si="127"/>
        <v/>
      </c>
      <c r="AT310" s="187" t="str">
        <f t="shared" si="128"/>
        <v/>
      </c>
      <c r="AU310" s="187" t="str">
        <f t="shared" si="129"/>
        <v/>
      </c>
      <c r="AV310" s="187" t="str">
        <f t="shared" si="130"/>
        <v/>
      </c>
      <c r="AW310" s="187" t="str">
        <f t="shared" si="131"/>
        <v/>
      </c>
      <c r="AX310" s="187" t="str">
        <f t="shared" si="132"/>
        <v/>
      </c>
      <c r="AY310" s="187" t="str">
        <f t="shared" si="113"/>
        <v/>
      </c>
      <c r="AZ310" s="187" t="str">
        <f t="shared" si="133"/>
        <v/>
      </c>
      <c r="BA310" s="187" t="str">
        <f t="shared" si="115"/>
        <v xml:space="preserve"> </v>
      </c>
      <c r="BB310" s="187" t="str">
        <f>IFERROR(IF(AW310="","",VLOOKUP(AW310,SUSS!R:S,2,FALSE)),AY310*SUSS!$M$2)</f>
        <v/>
      </c>
      <c r="BC310" s="187" t="str">
        <f t="shared" si="114"/>
        <v/>
      </c>
    </row>
    <row r="311" spans="1:55" ht="15.75" thickBot="1">
      <c r="A311" s="183" t="s">
        <v>101</v>
      </c>
      <c r="B311" s="82">
        <v>2014</v>
      </c>
      <c r="C311" s="82">
        <v>3</v>
      </c>
      <c r="D311" s="82"/>
      <c r="E311" s="83" t="s">
        <v>11</v>
      </c>
      <c r="F311" s="83" t="s">
        <v>10</v>
      </c>
      <c r="G311" s="83" t="s">
        <v>83</v>
      </c>
      <c r="H311" s="84">
        <v>43735</v>
      </c>
      <c r="I311" s="85">
        <v>17650.62</v>
      </c>
      <c r="J311" s="85">
        <v>13631.09</v>
      </c>
      <c r="K311" s="85">
        <v>4019.53</v>
      </c>
      <c r="N311" s="183" t="s">
        <v>101</v>
      </c>
      <c r="O311" s="82">
        <v>20</v>
      </c>
      <c r="P311" s="86">
        <v>12.54</v>
      </c>
      <c r="Q311" s="83" t="s">
        <v>107</v>
      </c>
      <c r="R311" s="83" t="s">
        <v>10</v>
      </c>
      <c r="S311" s="83" t="s">
        <v>105</v>
      </c>
      <c r="T311" s="82" t="s">
        <v>115</v>
      </c>
      <c r="U311" s="82" t="s">
        <v>124</v>
      </c>
      <c r="AC311" s="187" t="str">
        <f t="shared" si="116"/>
        <v/>
      </c>
      <c r="AD311" s="187" t="str">
        <f t="shared" si="117"/>
        <v/>
      </c>
      <c r="AE311" s="187" t="str">
        <f t="shared" si="118"/>
        <v/>
      </c>
      <c r="AF311" s="187" t="str">
        <f t="shared" si="119"/>
        <v/>
      </c>
      <c r="AG311" s="187" t="str">
        <f t="shared" si="120"/>
        <v/>
      </c>
      <c r="AH311" s="187" t="str">
        <f t="shared" si="121"/>
        <v/>
      </c>
      <c r="AI311" s="187" t="str">
        <f t="shared" si="122"/>
        <v/>
      </c>
      <c r="AJ311" s="187" t="str">
        <f t="shared" si="123"/>
        <v/>
      </c>
      <c r="AK311" s="187" t="str">
        <f t="shared" si="124"/>
        <v/>
      </c>
      <c r="AN311" s="187" t="str">
        <f t="shared" si="125"/>
        <v/>
      </c>
      <c r="AO311" s="187" t="str">
        <f t="shared" si="126"/>
        <v/>
      </c>
      <c r="AP311" s="187" t="str">
        <f t="shared" si="127"/>
        <v/>
      </c>
      <c r="AT311" s="187" t="str">
        <f t="shared" si="128"/>
        <v/>
      </c>
      <c r="AU311" s="187" t="str">
        <f t="shared" si="129"/>
        <v/>
      </c>
      <c r="AV311" s="187" t="str">
        <f t="shared" si="130"/>
        <v/>
      </c>
      <c r="AW311" s="187" t="str">
        <f t="shared" si="131"/>
        <v/>
      </c>
      <c r="AX311" s="187" t="str">
        <f t="shared" si="132"/>
        <v/>
      </c>
      <c r="AY311" s="187" t="str">
        <f t="shared" si="113"/>
        <v/>
      </c>
      <c r="AZ311" s="187" t="str">
        <f t="shared" si="133"/>
        <v/>
      </c>
      <c r="BA311" s="187" t="str">
        <f t="shared" si="115"/>
        <v xml:space="preserve"> </v>
      </c>
      <c r="BB311" s="187" t="str">
        <f>IFERROR(IF(AW311="","",VLOOKUP(AW311,SUSS!R:S,2,FALSE)),AY311*SUSS!$M$2)</f>
        <v/>
      </c>
      <c r="BC311" s="187" t="str">
        <f t="shared" si="114"/>
        <v/>
      </c>
    </row>
    <row r="312" spans="1:55" ht="15.75" thickBot="1">
      <c r="A312" s="183" t="s">
        <v>101</v>
      </c>
      <c r="B312" s="82">
        <v>2014</v>
      </c>
      <c r="C312" s="82">
        <v>3</v>
      </c>
      <c r="D312" s="82"/>
      <c r="E312" s="83" t="s">
        <v>11</v>
      </c>
      <c r="F312" s="83" t="s">
        <v>10</v>
      </c>
      <c r="G312" s="83" t="s">
        <v>84</v>
      </c>
      <c r="H312" s="84">
        <v>43798</v>
      </c>
      <c r="I312" s="85">
        <v>1161.49</v>
      </c>
      <c r="J312" s="86">
        <v>896.99</v>
      </c>
      <c r="K312" s="86">
        <v>264.5</v>
      </c>
      <c r="N312" s="183" t="s">
        <v>101</v>
      </c>
      <c r="O312" s="82">
        <v>20</v>
      </c>
      <c r="P312" s="86">
        <v>6.27</v>
      </c>
      <c r="Q312" s="83" t="s">
        <v>104</v>
      </c>
      <c r="R312" s="83" t="s">
        <v>10</v>
      </c>
      <c r="S312" s="83" t="s">
        <v>105</v>
      </c>
      <c r="T312" s="82" t="s">
        <v>116</v>
      </c>
      <c r="U312" s="82" t="s">
        <v>124</v>
      </c>
      <c r="AC312" s="187" t="str">
        <f t="shared" si="116"/>
        <v/>
      </c>
      <c r="AD312" s="187" t="str">
        <f t="shared" si="117"/>
        <v/>
      </c>
      <c r="AE312" s="187" t="str">
        <f t="shared" si="118"/>
        <v/>
      </c>
      <c r="AF312" s="187" t="str">
        <f t="shared" si="119"/>
        <v/>
      </c>
      <c r="AG312" s="187" t="str">
        <f t="shared" si="120"/>
        <v/>
      </c>
      <c r="AH312" s="187" t="str">
        <f t="shared" si="121"/>
        <v/>
      </c>
      <c r="AI312" s="187" t="str">
        <f t="shared" si="122"/>
        <v/>
      </c>
      <c r="AJ312" s="187" t="str">
        <f t="shared" si="123"/>
        <v/>
      </c>
      <c r="AK312" s="187" t="str">
        <f t="shared" si="124"/>
        <v/>
      </c>
      <c r="AN312" s="187" t="str">
        <f t="shared" si="125"/>
        <v/>
      </c>
      <c r="AO312" s="187" t="str">
        <f t="shared" si="126"/>
        <v/>
      </c>
      <c r="AP312" s="187" t="str">
        <f t="shared" si="127"/>
        <v/>
      </c>
      <c r="AT312" s="187" t="str">
        <f t="shared" si="128"/>
        <v/>
      </c>
      <c r="AU312" s="187" t="str">
        <f t="shared" si="129"/>
        <v/>
      </c>
      <c r="AV312" s="187" t="str">
        <f t="shared" si="130"/>
        <v/>
      </c>
      <c r="AW312" s="187" t="str">
        <f t="shared" si="131"/>
        <v/>
      </c>
      <c r="AX312" s="187" t="str">
        <f t="shared" si="132"/>
        <v/>
      </c>
      <c r="AY312" s="187" t="str">
        <f t="shared" si="113"/>
        <v/>
      </c>
      <c r="AZ312" s="187" t="str">
        <f t="shared" si="133"/>
        <v/>
      </c>
      <c r="BA312" s="187" t="str">
        <f t="shared" si="115"/>
        <v xml:space="preserve"> </v>
      </c>
      <c r="BB312" s="187" t="str">
        <f>IFERROR(IF(AW312="","",VLOOKUP(AW312,SUSS!R:S,2,FALSE)),AY312*SUSS!$M$2)</f>
        <v/>
      </c>
      <c r="BC312" s="187" t="str">
        <f t="shared" si="114"/>
        <v/>
      </c>
    </row>
    <row r="313" spans="1:55" ht="15.75" thickBot="1">
      <c r="A313" s="183" t="s">
        <v>101</v>
      </c>
      <c r="B313" s="82">
        <v>2014</v>
      </c>
      <c r="C313" s="82">
        <v>4</v>
      </c>
      <c r="D313" s="82"/>
      <c r="E313" s="83" t="s">
        <v>86</v>
      </c>
      <c r="F313" s="83" t="s">
        <v>10</v>
      </c>
      <c r="G313" s="83" t="s">
        <v>10</v>
      </c>
      <c r="H313" s="84">
        <v>41768</v>
      </c>
      <c r="I313" s="85">
        <v>7842.19</v>
      </c>
      <c r="J313" s="86">
        <v>0</v>
      </c>
      <c r="K313" s="85">
        <v>7842.19</v>
      </c>
      <c r="N313" s="183" t="s">
        <v>101</v>
      </c>
      <c r="O313" s="82">
        <v>20</v>
      </c>
      <c r="P313" s="86">
        <v>18.809999999999999</v>
      </c>
      <c r="Q313" s="83" t="s">
        <v>106</v>
      </c>
      <c r="R313" s="83" t="s">
        <v>10</v>
      </c>
      <c r="S313" s="83" t="s">
        <v>105</v>
      </c>
      <c r="T313" s="82" t="s">
        <v>137</v>
      </c>
      <c r="U313" s="82" t="s">
        <v>124</v>
      </c>
      <c r="AC313" s="187" t="str">
        <f t="shared" si="116"/>
        <v/>
      </c>
      <c r="AD313" s="187" t="str">
        <f t="shared" si="117"/>
        <v/>
      </c>
      <c r="AE313" s="187" t="str">
        <f t="shared" si="118"/>
        <v/>
      </c>
      <c r="AF313" s="187" t="str">
        <f t="shared" si="119"/>
        <v/>
      </c>
      <c r="AG313" s="187" t="str">
        <f t="shared" si="120"/>
        <v/>
      </c>
      <c r="AH313" s="187" t="str">
        <f t="shared" si="121"/>
        <v/>
      </c>
      <c r="AI313" s="187" t="str">
        <f t="shared" si="122"/>
        <v/>
      </c>
      <c r="AJ313" s="187" t="str">
        <f t="shared" si="123"/>
        <v/>
      </c>
      <c r="AK313" s="187" t="str">
        <f t="shared" si="124"/>
        <v/>
      </c>
      <c r="AN313" s="187" t="str">
        <f t="shared" si="125"/>
        <v/>
      </c>
      <c r="AO313" s="187" t="str">
        <f t="shared" si="126"/>
        <v/>
      </c>
      <c r="AP313" s="187" t="str">
        <f t="shared" si="127"/>
        <v/>
      </c>
      <c r="AT313" s="187" t="str">
        <f t="shared" si="128"/>
        <v/>
      </c>
      <c r="AU313" s="187" t="str">
        <f t="shared" si="129"/>
        <v/>
      </c>
      <c r="AV313" s="187" t="str">
        <f t="shared" si="130"/>
        <v/>
      </c>
      <c r="AW313" s="187" t="str">
        <f t="shared" si="131"/>
        <v/>
      </c>
      <c r="AX313" s="187" t="str">
        <f t="shared" si="132"/>
        <v/>
      </c>
      <c r="AY313" s="187" t="str">
        <f t="shared" si="113"/>
        <v/>
      </c>
      <c r="AZ313" s="187" t="str">
        <f t="shared" si="133"/>
        <v/>
      </c>
      <c r="BA313" s="187" t="str">
        <f t="shared" si="115"/>
        <v xml:space="preserve"> </v>
      </c>
      <c r="BB313" s="187" t="str">
        <f>IFERROR(IF(AW313="","",VLOOKUP(AW313,SUSS!R:S,2,FALSE)),AY313*SUSS!$M$2)</f>
        <v/>
      </c>
      <c r="BC313" s="187" t="str">
        <f t="shared" si="114"/>
        <v/>
      </c>
    </row>
    <row r="314" spans="1:55" ht="15.75" thickBot="1">
      <c r="A314" s="183" t="s">
        <v>101</v>
      </c>
      <c r="B314" s="82">
        <v>2014</v>
      </c>
      <c r="C314" s="82">
        <v>4</v>
      </c>
      <c r="D314" s="82"/>
      <c r="E314" s="83" t="s">
        <v>11</v>
      </c>
      <c r="F314" s="83" t="s">
        <v>10</v>
      </c>
      <c r="G314" s="83" t="s">
        <v>10</v>
      </c>
      <c r="H314" s="84">
        <v>41768</v>
      </c>
      <c r="I314" s="85">
        <v>9720.64</v>
      </c>
      <c r="J314" s="86">
        <v>0</v>
      </c>
      <c r="K314" s="85">
        <v>9720.64</v>
      </c>
      <c r="N314" s="183" t="s">
        <v>101</v>
      </c>
      <c r="O314" s="82">
        <v>21</v>
      </c>
      <c r="P314" s="85">
        <v>14119.33</v>
      </c>
      <c r="Q314" s="83" t="s">
        <v>102</v>
      </c>
      <c r="R314" s="83" t="s">
        <v>10</v>
      </c>
      <c r="S314" s="83" t="s">
        <v>84</v>
      </c>
      <c r="T314" s="82" t="s">
        <v>111</v>
      </c>
      <c r="U314" s="82" t="s">
        <v>124</v>
      </c>
      <c r="AC314" s="187" t="str">
        <f t="shared" si="116"/>
        <v>M645044</v>
      </c>
      <c r="AD314" s="187" t="str">
        <f t="shared" si="117"/>
        <v>Contribuciones Seg. Social</v>
      </c>
      <c r="AE314" s="187" t="str">
        <f t="shared" si="118"/>
        <v>Declaración Jurada</v>
      </c>
      <c r="AF314" s="187" t="str">
        <f t="shared" si="119"/>
        <v>Declaración Jurada</v>
      </c>
      <c r="AG314" s="187">
        <f t="shared" si="120"/>
        <v>9720.64</v>
      </c>
      <c r="AH314" s="187">
        <f t="shared" si="121"/>
        <v>0</v>
      </c>
      <c r="AI314" s="187">
        <f t="shared" si="122"/>
        <v>9720.64</v>
      </c>
      <c r="AJ314" s="187">
        <f t="shared" si="123"/>
        <v>2014</v>
      </c>
      <c r="AK314" s="187">
        <f t="shared" si="124"/>
        <v>4</v>
      </c>
      <c r="AN314" s="187" t="str">
        <f t="shared" si="125"/>
        <v xml:space="preserve">2014/4 </v>
      </c>
      <c r="AO314" s="187" t="str">
        <f t="shared" si="126"/>
        <v>2014/4 Contribuciones Seg. Social</v>
      </c>
      <c r="AP314" s="187">
        <f t="shared" si="127"/>
        <v>9720.64</v>
      </c>
      <c r="AT314" s="187" t="str">
        <f t="shared" si="128"/>
        <v/>
      </c>
      <c r="AU314" s="187" t="str">
        <f t="shared" si="129"/>
        <v/>
      </c>
      <c r="AV314" s="187" t="str">
        <f t="shared" si="130"/>
        <v/>
      </c>
      <c r="AW314" s="187" t="str">
        <f t="shared" si="131"/>
        <v/>
      </c>
      <c r="AX314" s="187" t="str">
        <f t="shared" si="132"/>
        <v/>
      </c>
      <c r="AY314" s="187" t="str">
        <f t="shared" si="113"/>
        <v/>
      </c>
      <c r="AZ314" s="187" t="str">
        <f t="shared" si="133"/>
        <v/>
      </c>
      <c r="BA314" s="187" t="str">
        <f t="shared" si="115"/>
        <v xml:space="preserve"> </v>
      </c>
      <c r="BB314" s="187" t="str">
        <f>IFERROR(IF(AW314="","",VLOOKUP(AW314,SUSS!R:S,2,FALSE)),AY314*SUSS!$M$2)</f>
        <v/>
      </c>
      <c r="BC314" s="187" t="str">
        <f t="shared" si="114"/>
        <v/>
      </c>
    </row>
    <row r="315" spans="1:55" ht="15.75" thickBot="1">
      <c r="A315" s="183" t="s">
        <v>101</v>
      </c>
      <c r="B315" s="82">
        <v>2014</v>
      </c>
      <c r="C315" s="82">
        <v>4</v>
      </c>
      <c r="D315" s="82"/>
      <c r="E315" s="83" t="s">
        <v>86</v>
      </c>
      <c r="F315" s="83" t="s">
        <v>10</v>
      </c>
      <c r="G315" s="83" t="s">
        <v>83</v>
      </c>
      <c r="H315" s="84">
        <v>43735</v>
      </c>
      <c r="I315" s="85">
        <v>15920.01</v>
      </c>
      <c r="J315" s="85">
        <v>12244.36</v>
      </c>
      <c r="K315" s="85">
        <v>3675.65</v>
      </c>
      <c r="N315" s="183" t="s">
        <v>101</v>
      </c>
      <c r="O315" s="82">
        <v>21</v>
      </c>
      <c r="P315" s="86">
        <v>669.19</v>
      </c>
      <c r="Q315" s="83" t="s">
        <v>103</v>
      </c>
      <c r="R315" s="83" t="s">
        <v>10</v>
      </c>
      <c r="S315" s="83" t="s">
        <v>10</v>
      </c>
      <c r="T315" s="82" t="s">
        <v>114</v>
      </c>
      <c r="U315" s="82" t="s">
        <v>124</v>
      </c>
      <c r="AC315" s="187" t="str">
        <f t="shared" si="116"/>
        <v/>
      </c>
      <c r="AD315" s="187" t="str">
        <f t="shared" si="117"/>
        <v/>
      </c>
      <c r="AE315" s="187" t="str">
        <f t="shared" si="118"/>
        <v/>
      </c>
      <c r="AF315" s="187" t="str">
        <f t="shared" si="119"/>
        <v/>
      </c>
      <c r="AG315" s="187" t="str">
        <f t="shared" si="120"/>
        <v/>
      </c>
      <c r="AH315" s="187" t="str">
        <f t="shared" si="121"/>
        <v/>
      </c>
      <c r="AI315" s="187" t="str">
        <f t="shared" si="122"/>
        <v/>
      </c>
      <c r="AJ315" s="187" t="str">
        <f t="shared" si="123"/>
        <v/>
      </c>
      <c r="AK315" s="187" t="str">
        <f t="shared" si="124"/>
        <v/>
      </c>
      <c r="AN315" s="187" t="str">
        <f t="shared" si="125"/>
        <v/>
      </c>
      <c r="AO315" s="187" t="str">
        <f t="shared" si="126"/>
        <v/>
      </c>
      <c r="AP315" s="187" t="str">
        <f t="shared" si="127"/>
        <v/>
      </c>
      <c r="AT315" s="187" t="str">
        <f t="shared" si="128"/>
        <v/>
      </c>
      <c r="AU315" s="187" t="str">
        <f t="shared" si="129"/>
        <v/>
      </c>
      <c r="AV315" s="187" t="str">
        <f t="shared" si="130"/>
        <v/>
      </c>
      <c r="AW315" s="187" t="str">
        <f t="shared" si="131"/>
        <v/>
      </c>
      <c r="AX315" s="187" t="str">
        <f t="shared" si="132"/>
        <v/>
      </c>
      <c r="AY315" s="187" t="str">
        <f t="shared" si="113"/>
        <v/>
      </c>
      <c r="AZ315" s="187" t="str">
        <f t="shared" si="133"/>
        <v/>
      </c>
      <c r="BA315" s="187" t="str">
        <f t="shared" si="115"/>
        <v xml:space="preserve"> </v>
      </c>
      <c r="BB315" s="187" t="str">
        <f>IFERROR(IF(AW315="","",VLOOKUP(AW315,SUSS!R:S,2,FALSE)),AY315*SUSS!$M$2)</f>
        <v/>
      </c>
      <c r="BC315" s="187" t="str">
        <f t="shared" si="114"/>
        <v/>
      </c>
    </row>
    <row r="316" spans="1:55" ht="15.75" thickBot="1">
      <c r="A316" s="183" t="s">
        <v>101</v>
      </c>
      <c r="B316" s="82">
        <v>2014</v>
      </c>
      <c r="C316" s="82">
        <v>4</v>
      </c>
      <c r="D316" s="82"/>
      <c r="E316" s="83" t="s">
        <v>86</v>
      </c>
      <c r="F316" s="83" t="s">
        <v>10</v>
      </c>
      <c r="G316" s="83" t="s">
        <v>84</v>
      </c>
      <c r="H316" s="84">
        <v>43798</v>
      </c>
      <c r="I316" s="85">
        <v>1063.0899999999999</v>
      </c>
      <c r="J316" s="86">
        <v>817.64</v>
      </c>
      <c r="K316" s="86">
        <v>245.45</v>
      </c>
      <c r="N316" s="183" t="s">
        <v>101</v>
      </c>
      <c r="O316" s="82">
        <v>21</v>
      </c>
      <c r="P316" s="85">
        <v>1619.1</v>
      </c>
      <c r="Q316" s="83" t="s">
        <v>11</v>
      </c>
      <c r="R316" s="83" t="s">
        <v>10</v>
      </c>
      <c r="S316" s="83" t="s">
        <v>10</v>
      </c>
      <c r="T316" s="82" t="s">
        <v>134</v>
      </c>
      <c r="U316" s="82" t="s">
        <v>124</v>
      </c>
      <c r="AC316" s="187" t="str">
        <f t="shared" si="116"/>
        <v/>
      </c>
      <c r="AD316" s="187" t="str">
        <f t="shared" si="117"/>
        <v/>
      </c>
      <c r="AE316" s="187" t="str">
        <f t="shared" si="118"/>
        <v/>
      </c>
      <c r="AF316" s="187" t="str">
        <f t="shared" si="119"/>
        <v/>
      </c>
      <c r="AG316" s="187" t="str">
        <f t="shared" si="120"/>
        <v/>
      </c>
      <c r="AH316" s="187" t="str">
        <f t="shared" si="121"/>
        <v/>
      </c>
      <c r="AI316" s="187" t="str">
        <f t="shared" si="122"/>
        <v/>
      </c>
      <c r="AJ316" s="187" t="str">
        <f t="shared" si="123"/>
        <v/>
      </c>
      <c r="AK316" s="187" t="str">
        <f t="shared" si="124"/>
        <v/>
      </c>
      <c r="AN316" s="187" t="str">
        <f t="shared" si="125"/>
        <v/>
      </c>
      <c r="AO316" s="187" t="str">
        <f t="shared" si="126"/>
        <v/>
      </c>
      <c r="AP316" s="187" t="str">
        <f t="shared" si="127"/>
        <v/>
      </c>
      <c r="AT316" s="187" t="str">
        <f t="shared" si="128"/>
        <v>M645044</v>
      </c>
      <c r="AU316" s="187">
        <f t="shared" si="129"/>
        <v>21</v>
      </c>
      <c r="AV316" s="187">
        <f t="shared" si="130"/>
        <v>1619.1</v>
      </c>
      <c r="AW316" s="187" t="str">
        <f t="shared" si="131"/>
        <v>2013/6</v>
      </c>
      <c r="AX316" s="187" t="str">
        <f t="shared" si="132"/>
        <v>2013/6 Contribuciones Seg. Social</v>
      </c>
      <c r="AY316" s="187">
        <f t="shared" si="113"/>
        <v>14896.81</v>
      </c>
      <c r="AZ316" s="187">
        <f t="shared" si="133"/>
        <v>0.1086876989100351</v>
      </c>
      <c r="BA316" s="187" t="str">
        <f t="shared" si="115"/>
        <v>M645044 21</v>
      </c>
      <c r="BB316" s="187">
        <f>IFERROR(IF(AW316="","",VLOOKUP(AW316,SUSS!R:S,2,FALSE)),AY316*SUSS!$M$2)</f>
        <v>1787.6171999999999</v>
      </c>
      <c r="BC316" s="187">
        <f t="shared" si="114"/>
        <v>194.292</v>
      </c>
    </row>
    <row r="317" spans="1:55" ht="15.75" thickBot="1">
      <c r="A317" s="183" t="s">
        <v>101</v>
      </c>
      <c r="B317" s="82">
        <v>2014</v>
      </c>
      <c r="C317" s="82">
        <v>4</v>
      </c>
      <c r="D317" s="82"/>
      <c r="E317" s="83" t="s">
        <v>11</v>
      </c>
      <c r="F317" s="83" t="s">
        <v>10</v>
      </c>
      <c r="G317" s="83" t="s">
        <v>83</v>
      </c>
      <c r="H317" s="84">
        <v>43735</v>
      </c>
      <c r="I317" s="85">
        <v>19733.349999999999</v>
      </c>
      <c r="J317" s="85">
        <v>15177.27</v>
      </c>
      <c r="K317" s="85">
        <v>4556.08</v>
      </c>
      <c r="N317" s="183" t="s">
        <v>101</v>
      </c>
      <c r="O317" s="82">
        <v>21</v>
      </c>
      <c r="P317" s="85">
        <v>1057.1500000000001</v>
      </c>
      <c r="Q317" s="83" t="s">
        <v>11</v>
      </c>
      <c r="R317" s="83" t="s">
        <v>10</v>
      </c>
      <c r="S317" s="83" t="s">
        <v>83</v>
      </c>
      <c r="T317" s="82" t="s">
        <v>134</v>
      </c>
      <c r="U317" s="82" t="s">
        <v>124</v>
      </c>
      <c r="AC317" s="187" t="str">
        <f t="shared" si="116"/>
        <v/>
      </c>
      <c r="AD317" s="187" t="str">
        <f t="shared" si="117"/>
        <v/>
      </c>
      <c r="AE317" s="187" t="str">
        <f t="shared" si="118"/>
        <v/>
      </c>
      <c r="AF317" s="187" t="str">
        <f t="shared" si="119"/>
        <v/>
      </c>
      <c r="AG317" s="187" t="str">
        <f t="shared" si="120"/>
        <v/>
      </c>
      <c r="AH317" s="187" t="str">
        <f t="shared" si="121"/>
        <v/>
      </c>
      <c r="AI317" s="187" t="str">
        <f t="shared" si="122"/>
        <v/>
      </c>
      <c r="AJ317" s="187" t="str">
        <f t="shared" si="123"/>
        <v/>
      </c>
      <c r="AK317" s="187" t="str">
        <f t="shared" si="124"/>
        <v/>
      </c>
      <c r="AN317" s="187" t="str">
        <f t="shared" si="125"/>
        <v/>
      </c>
      <c r="AO317" s="187" t="str">
        <f t="shared" si="126"/>
        <v/>
      </c>
      <c r="AP317" s="187" t="str">
        <f t="shared" si="127"/>
        <v/>
      </c>
      <c r="AT317" s="187" t="str">
        <f t="shared" si="128"/>
        <v>M645044</v>
      </c>
      <c r="AU317" s="187">
        <f t="shared" si="129"/>
        <v>21</v>
      </c>
      <c r="AV317" s="187">
        <f t="shared" si="130"/>
        <v>1057.1500000000001</v>
      </c>
      <c r="AW317" s="187" t="str">
        <f t="shared" si="131"/>
        <v>2013/6</v>
      </c>
      <c r="AX317" s="187" t="str">
        <f t="shared" si="132"/>
        <v>2013/6 Contribuciones Seg. Social</v>
      </c>
      <c r="AY317" s="187">
        <f t="shared" si="113"/>
        <v>14896.81</v>
      </c>
      <c r="AZ317" s="187">
        <f t="shared" si="133"/>
        <v>7.0964857576890625E-2</v>
      </c>
      <c r="BA317" s="187" t="str">
        <f t="shared" si="115"/>
        <v>M645044 21</v>
      </c>
      <c r="BB317" s="187">
        <f>IFERROR(IF(AW317="","",VLOOKUP(AW317,SUSS!R:S,2,FALSE)),AY317*SUSS!$M$2)</f>
        <v>1787.6171999999999</v>
      </c>
      <c r="BC317" s="187">
        <f t="shared" si="114"/>
        <v>126.858</v>
      </c>
    </row>
    <row r="318" spans="1:55" ht="15.75" thickBot="1">
      <c r="A318" s="183" t="s">
        <v>101</v>
      </c>
      <c r="B318" s="82">
        <v>2014</v>
      </c>
      <c r="C318" s="82">
        <v>4</v>
      </c>
      <c r="D318" s="82"/>
      <c r="E318" s="83" t="s">
        <v>11</v>
      </c>
      <c r="F318" s="83" t="s">
        <v>10</v>
      </c>
      <c r="G318" s="83" t="s">
        <v>84</v>
      </c>
      <c r="H318" s="84">
        <v>43798</v>
      </c>
      <c r="I318" s="85">
        <v>1317.73</v>
      </c>
      <c r="J318" s="85">
        <v>1013.49</v>
      </c>
      <c r="K318" s="86">
        <v>304.24</v>
      </c>
      <c r="N318" s="183" t="s">
        <v>101</v>
      </c>
      <c r="O318" s="82">
        <v>21</v>
      </c>
      <c r="P318" s="85">
        <v>10115.459999999999</v>
      </c>
      <c r="Q318" s="83" t="s">
        <v>11</v>
      </c>
      <c r="R318" s="83" t="s">
        <v>10</v>
      </c>
      <c r="S318" s="83" t="s">
        <v>84</v>
      </c>
      <c r="T318" s="82" t="s">
        <v>134</v>
      </c>
      <c r="U318" s="82" t="s">
        <v>124</v>
      </c>
      <c r="AC318" s="187" t="str">
        <f t="shared" si="116"/>
        <v/>
      </c>
      <c r="AD318" s="187" t="str">
        <f t="shared" si="117"/>
        <v/>
      </c>
      <c r="AE318" s="187" t="str">
        <f t="shared" si="118"/>
        <v/>
      </c>
      <c r="AF318" s="187" t="str">
        <f t="shared" si="119"/>
        <v/>
      </c>
      <c r="AG318" s="187" t="str">
        <f t="shared" si="120"/>
        <v/>
      </c>
      <c r="AH318" s="187" t="str">
        <f t="shared" si="121"/>
        <v/>
      </c>
      <c r="AI318" s="187" t="str">
        <f t="shared" si="122"/>
        <v/>
      </c>
      <c r="AJ318" s="187" t="str">
        <f t="shared" si="123"/>
        <v/>
      </c>
      <c r="AK318" s="187" t="str">
        <f t="shared" si="124"/>
        <v/>
      </c>
      <c r="AN318" s="187" t="str">
        <f t="shared" si="125"/>
        <v/>
      </c>
      <c r="AO318" s="187" t="str">
        <f t="shared" si="126"/>
        <v/>
      </c>
      <c r="AP318" s="187" t="str">
        <f t="shared" si="127"/>
        <v/>
      </c>
      <c r="AT318" s="187" t="str">
        <f t="shared" si="128"/>
        <v>M645044</v>
      </c>
      <c r="AU318" s="187">
        <f t="shared" si="129"/>
        <v>21</v>
      </c>
      <c r="AV318" s="187">
        <f t="shared" si="130"/>
        <v>10115.459999999999</v>
      </c>
      <c r="AW318" s="187" t="str">
        <f t="shared" si="131"/>
        <v>2013/6</v>
      </c>
      <c r="AX318" s="187" t="str">
        <f t="shared" si="132"/>
        <v>2013/6 Contribuciones Seg. Social</v>
      </c>
      <c r="AY318" s="187">
        <f t="shared" si="113"/>
        <v>14896.81</v>
      </c>
      <c r="AZ318" s="187">
        <f t="shared" si="133"/>
        <v>0.67903531024427377</v>
      </c>
      <c r="BA318" s="187" t="str">
        <f t="shared" si="115"/>
        <v>M645044 21</v>
      </c>
      <c r="BB318" s="187">
        <f>IFERROR(IF(AW318="","",VLOOKUP(AW318,SUSS!R:S,2,FALSE)),AY318*SUSS!$M$2)</f>
        <v>1787.6171999999999</v>
      </c>
      <c r="BC318" s="187">
        <f t="shared" si="114"/>
        <v>1213.8552</v>
      </c>
    </row>
    <row r="319" spans="1:55" ht="15.75" thickBot="1">
      <c r="A319" s="183" t="s">
        <v>101</v>
      </c>
      <c r="B319" s="82">
        <v>2014</v>
      </c>
      <c r="C319" s="82">
        <v>5</v>
      </c>
      <c r="D319" s="82"/>
      <c r="E319" s="83" t="s">
        <v>86</v>
      </c>
      <c r="F319" s="83" t="s">
        <v>10</v>
      </c>
      <c r="G319" s="83" t="s">
        <v>10</v>
      </c>
      <c r="H319" s="84">
        <v>41801</v>
      </c>
      <c r="I319" s="85">
        <v>6976.12</v>
      </c>
      <c r="J319" s="86">
        <v>0</v>
      </c>
      <c r="K319" s="85">
        <v>6976.12</v>
      </c>
      <c r="N319" s="183" t="s">
        <v>101</v>
      </c>
      <c r="O319" s="82">
        <v>21</v>
      </c>
      <c r="P319" s="85">
        <v>9605.64</v>
      </c>
      <c r="Q319" s="83" t="s">
        <v>11</v>
      </c>
      <c r="R319" s="83" t="s">
        <v>10</v>
      </c>
      <c r="S319" s="83" t="s">
        <v>10</v>
      </c>
      <c r="T319" s="82" t="s">
        <v>138</v>
      </c>
      <c r="U319" s="82" t="s">
        <v>124</v>
      </c>
      <c r="AC319" s="187" t="str">
        <f t="shared" si="116"/>
        <v/>
      </c>
      <c r="AD319" s="187" t="str">
        <f t="shared" si="117"/>
        <v/>
      </c>
      <c r="AE319" s="187" t="str">
        <f t="shared" si="118"/>
        <v/>
      </c>
      <c r="AF319" s="187" t="str">
        <f t="shared" si="119"/>
        <v/>
      </c>
      <c r="AG319" s="187" t="str">
        <f t="shared" si="120"/>
        <v/>
      </c>
      <c r="AH319" s="187" t="str">
        <f t="shared" si="121"/>
        <v/>
      </c>
      <c r="AI319" s="187" t="str">
        <f t="shared" si="122"/>
        <v/>
      </c>
      <c r="AJ319" s="187" t="str">
        <f t="shared" si="123"/>
        <v/>
      </c>
      <c r="AK319" s="187" t="str">
        <f t="shared" si="124"/>
        <v/>
      </c>
      <c r="AN319" s="187" t="str">
        <f t="shared" si="125"/>
        <v/>
      </c>
      <c r="AO319" s="187" t="str">
        <f t="shared" si="126"/>
        <v/>
      </c>
      <c r="AP319" s="187" t="str">
        <f t="shared" si="127"/>
        <v/>
      </c>
      <c r="AT319" s="187" t="str">
        <f t="shared" si="128"/>
        <v>M645044</v>
      </c>
      <c r="AU319" s="187">
        <f t="shared" si="129"/>
        <v>21</v>
      </c>
      <c r="AV319" s="187">
        <f t="shared" si="130"/>
        <v>9605.64</v>
      </c>
      <c r="AW319" s="187" t="str">
        <f t="shared" si="131"/>
        <v>2013/7</v>
      </c>
      <c r="AX319" s="187" t="str">
        <f t="shared" si="132"/>
        <v>2013/7 Contribuciones Seg. Social</v>
      </c>
      <c r="AY319" s="187">
        <f t="shared" si="113"/>
        <v>14753.71</v>
      </c>
      <c r="AZ319" s="187">
        <f t="shared" si="133"/>
        <v>0.65106607083913126</v>
      </c>
      <c r="BA319" s="187" t="str">
        <f t="shared" si="115"/>
        <v>M645044 21</v>
      </c>
      <c r="BB319" s="187">
        <f>IFERROR(IF(AW319="","",VLOOKUP(AW319,SUSS!R:S,2,FALSE)),AY319*SUSS!$M$2)</f>
        <v>1770.4451999999999</v>
      </c>
      <c r="BC319" s="187">
        <f t="shared" si="114"/>
        <v>1152.6767999999997</v>
      </c>
    </row>
    <row r="320" spans="1:55" ht="15.75" thickBot="1">
      <c r="A320" s="183" t="s">
        <v>101</v>
      </c>
      <c r="B320" s="82">
        <v>2014</v>
      </c>
      <c r="C320" s="82">
        <v>5</v>
      </c>
      <c r="D320" s="82"/>
      <c r="E320" s="83" t="s">
        <v>11</v>
      </c>
      <c r="F320" s="83" t="s">
        <v>10</v>
      </c>
      <c r="G320" s="83" t="s">
        <v>10</v>
      </c>
      <c r="H320" s="84">
        <v>41801</v>
      </c>
      <c r="I320" s="85">
        <v>8641.7000000000007</v>
      </c>
      <c r="J320" s="86">
        <v>0</v>
      </c>
      <c r="K320" s="85">
        <v>8641.7000000000007</v>
      </c>
      <c r="N320" s="183" t="s">
        <v>101</v>
      </c>
      <c r="O320" s="82">
        <v>21</v>
      </c>
      <c r="P320" s="85">
        <v>3768.56</v>
      </c>
      <c r="Q320" s="83" t="s">
        <v>86</v>
      </c>
      <c r="R320" s="83" t="s">
        <v>10</v>
      </c>
      <c r="S320" s="83" t="s">
        <v>10</v>
      </c>
      <c r="T320" s="82" t="s">
        <v>141</v>
      </c>
      <c r="U320" s="82" t="s">
        <v>124</v>
      </c>
      <c r="AC320" s="187" t="str">
        <f t="shared" si="116"/>
        <v>M645044</v>
      </c>
      <c r="AD320" s="187" t="str">
        <f t="shared" si="117"/>
        <v>Contribuciones Seg. Social</v>
      </c>
      <c r="AE320" s="187" t="str">
        <f t="shared" si="118"/>
        <v>Declaración Jurada</v>
      </c>
      <c r="AF320" s="187" t="str">
        <f t="shared" si="119"/>
        <v>Declaración Jurada</v>
      </c>
      <c r="AG320" s="187">
        <f t="shared" si="120"/>
        <v>8641.7000000000007</v>
      </c>
      <c r="AH320" s="187">
        <f t="shared" si="121"/>
        <v>0</v>
      </c>
      <c r="AI320" s="187">
        <f t="shared" si="122"/>
        <v>8641.7000000000007</v>
      </c>
      <c r="AJ320" s="187">
        <f t="shared" si="123"/>
        <v>2014</v>
      </c>
      <c r="AK320" s="187">
        <f t="shared" si="124"/>
        <v>5</v>
      </c>
      <c r="AN320" s="187" t="str">
        <f t="shared" si="125"/>
        <v xml:space="preserve">2014/5 </v>
      </c>
      <c r="AO320" s="187" t="str">
        <f t="shared" si="126"/>
        <v>2014/5 Contribuciones Seg. Social</v>
      </c>
      <c r="AP320" s="187">
        <f t="shared" si="127"/>
        <v>8641.7000000000007</v>
      </c>
      <c r="AT320" s="187" t="str">
        <f t="shared" si="128"/>
        <v/>
      </c>
      <c r="AU320" s="187" t="str">
        <f t="shared" si="129"/>
        <v/>
      </c>
      <c r="AV320" s="187" t="str">
        <f t="shared" si="130"/>
        <v/>
      </c>
      <c r="AW320" s="187" t="str">
        <f t="shared" si="131"/>
        <v/>
      </c>
      <c r="AX320" s="187" t="str">
        <f t="shared" si="132"/>
        <v/>
      </c>
      <c r="AY320" s="187" t="str">
        <f t="shared" si="113"/>
        <v/>
      </c>
      <c r="AZ320" s="187" t="str">
        <f t="shared" si="133"/>
        <v/>
      </c>
      <c r="BA320" s="187" t="str">
        <f t="shared" si="115"/>
        <v xml:space="preserve"> </v>
      </c>
      <c r="BB320" s="187" t="str">
        <f>IFERROR(IF(AW320="","",VLOOKUP(AW320,SUSS!R:S,2,FALSE)),AY320*SUSS!$M$2)</f>
        <v/>
      </c>
      <c r="BC320" s="187" t="str">
        <f t="shared" si="114"/>
        <v/>
      </c>
    </row>
    <row r="321" spans="1:55" ht="15.75" thickBot="1">
      <c r="A321" s="183" t="s">
        <v>101</v>
      </c>
      <c r="B321" s="82">
        <v>2014</v>
      </c>
      <c r="C321" s="82">
        <v>5</v>
      </c>
      <c r="D321" s="82"/>
      <c r="E321" s="83" t="s">
        <v>86</v>
      </c>
      <c r="F321" s="83" t="s">
        <v>10</v>
      </c>
      <c r="G321" s="83" t="s">
        <v>83</v>
      </c>
      <c r="H321" s="84">
        <v>43735</v>
      </c>
      <c r="I321" s="85">
        <v>13938.61</v>
      </c>
      <c r="J321" s="85">
        <v>10672.17</v>
      </c>
      <c r="K321" s="85">
        <v>3266.44</v>
      </c>
      <c r="N321" s="183" t="s">
        <v>101</v>
      </c>
      <c r="O321" s="82">
        <v>21</v>
      </c>
      <c r="P321" s="86">
        <v>584.25</v>
      </c>
      <c r="Q321" s="83" t="s">
        <v>86</v>
      </c>
      <c r="R321" s="83" t="s">
        <v>10</v>
      </c>
      <c r="S321" s="83" t="s">
        <v>83</v>
      </c>
      <c r="T321" s="82" t="s">
        <v>141</v>
      </c>
      <c r="U321" s="82" t="s">
        <v>124</v>
      </c>
      <c r="AC321" s="187" t="str">
        <f t="shared" si="116"/>
        <v/>
      </c>
      <c r="AD321" s="187" t="str">
        <f t="shared" si="117"/>
        <v/>
      </c>
      <c r="AE321" s="187" t="str">
        <f t="shared" si="118"/>
        <v/>
      </c>
      <c r="AF321" s="187" t="str">
        <f t="shared" si="119"/>
        <v/>
      </c>
      <c r="AG321" s="187" t="str">
        <f t="shared" si="120"/>
        <v/>
      </c>
      <c r="AH321" s="187" t="str">
        <f t="shared" si="121"/>
        <v/>
      </c>
      <c r="AI321" s="187" t="str">
        <f t="shared" si="122"/>
        <v/>
      </c>
      <c r="AJ321" s="187" t="str">
        <f t="shared" si="123"/>
        <v/>
      </c>
      <c r="AK321" s="187" t="str">
        <f t="shared" si="124"/>
        <v/>
      </c>
      <c r="AN321" s="187" t="str">
        <f t="shared" si="125"/>
        <v/>
      </c>
      <c r="AO321" s="187" t="str">
        <f t="shared" si="126"/>
        <v/>
      </c>
      <c r="AP321" s="187" t="str">
        <f t="shared" si="127"/>
        <v/>
      </c>
      <c r="AT321" s="187" t="str">
        <f t="shared" si="128"/>
        <v/>
      </c>
      <c r="AU321" s="187" t="str">
        <f t="shared" si="129"/>
        <v/>
      </c>
      <c r="AV321" s="187" t="str">
        <f t="shared" si="130"/>
        <v/>
      </c>
      <c r="AW321" s="187" t="str">
        <f t="shared" si="131"/>
        <v/>
      </c>
      <c r="AX321" s="187" t="str">
        <f t="shared" si="132"/>
        <v/>
      </c>
      <c r="AY321" s="187" t="str">
        <f t="shared" si="113"/>
        <v/>
      </c>
      <c r="AZ321" s="187" t="str">
        <f t="shared" si="133"/>
        <v/>
      </c>
      <c r="BA321" s="187" t="str">
        <f t="shared" si="115"/>
        <v xml:space="preserve"> </v>
      </c>
      <c r="BB321" s="187" t="str">
        <f>IFERROR(IF(AW321="","",VLOOKUP(AW321,SUSS!R:S,2,FALSE)),AY321*SUSS!$M$2)</f>
        <v/>
      </c>
      <c r="BC321" s="187" t="str">
        <f t="shared" si="114"/>
        <v/>
      </c>
    </row>
    <row r="322" spans="1:55" ht="15.75" thickBot="1">
      <c r="A322" s="183" t="s">
        <v>101</v>
      </c>
      <c r="B322" s="82">
        <v>2014</v>
      </c>
      <c r="C322" s="82">
        <v>5</v>
      </c>
      <c r="D322" s="82"/>
      <c r="E322" s="83" t="s">
        <v>86</v>
      </c>
      <c r="F322" s="83" t="s">
        <v>10</v>
      </c>
      <c r="G322" s="83" t="s">
        <v>84</v>
      </c>
      <c r="H322" s="84">
        <v>43798</v>
      </c>
      <c r="I322" s="86">
        <v>945.68</v>
      </c>
      <c r="J322" s="86">
        <v>724.06</v>
      </c>
      <c r="K322" s="86">
        <v>221.62</v>
      </c>
      <c r="N322" s="183" t="s">
        <v>101</v>
      </c>
      <c r="O322" s="82">
        <v>21</v>
      </c>
      <c r="P322" s="85">
        <v>7023.88</v>
      </c>
      <c r="Q322" s="83" t="s">
        <v>86</v>
      </c>
      <c r="R322" s="83" t="s">
        <v>10</v>
      </c>
      <c r="S322" s="83" t="s">
        <v>84</v>
      </c>
      <c r="T322" s="82" t="s">
        <v>141</v>
      </c>
      <c r="U322" s="82" t="s">
        <v>124</v>
      </c>
      <c r="AC322" s="187" t="str">
        <f t="shared" si="116"/>
        <v/>
      </c>
      <c r="AD322" s="187" t="str">
        <f t="shared" si="117"/>
        <v/>
      </c>
      <c r="AE322" s="187" t="str">
        <f t="shared" si="118"/>
        <v/>
      </c>
      <c r="AF322" s="187" t="str">
        <f t="shared" si="119"/>
        <v/>
      </c>
      <c r="AG322" s="187" t="str">
        <f t="shared" si="120"/>
        <v/>
      </c>
      <c r="AH322" s="187" t="str">
        <f t="shared" si="121"/>
        <v/>
      </c>
      <c r="AI322" s="187" t="str">
        <f t="shared" si="122"/>
        <v/>
      </c>
      <c r="AJ322" s="187" t="str">
        <f t="shared" si="123"/>
        <v/>
      </c>
      <c r="AK322" s="187" t="str">
        <f t="shared" si="124"/>
        <v/>
      </c>
      <c r="AN322" s="187" t="str">
        <f t="shared" si="125"/>
        <v/>
      </c>
      <c r="AO322" s="187" t="str">
        <f t="shared" si="126"/>
        <v/>
      </c>
      <c r="AP322" s="187" t="str">
        <f t="shared" si="127"/>
        <v/>
      </c>
      <c r="AT322" s="187" t="str">
        <f t="shared" si="128"/>
        <v/>
      </c>
      <c r="AU322" s="187" t="str">
        <f t="shared" si="129"/>
        <v/>
      </c>
      <c r="AV322" s="187" t="str">
        <f t="shared" si="130"/>
        <v/>
      </c>
      <c r="AW322" s="187" t="str">
        <f t="shared" si="131"/>
        <v/>
      </c>
      <c r="AX322" s="187" t="str">
        <f t="shared" si="132"/>
        <v/>
      </c>
      <c r="AY322" s="187" t="str">
        <f t="shared" si="113"/>
        <v/>
      </c>
      <c r="AZ322" s="187" t="str">
        <f t="shared" si="133"/>
        <v/>
      </c>
      <c r="BA322" s="187" t="str">
        <f t="shared" si="115"/>
        <v xml:space="preserve"> </v>
      </c>
      <c r="BB322" s="187" t="str">
        <f>IFERROR(IF(AW322="","",VLOOKUP(AW322,SUSS!R:S,2,FALSE)),AY322*SUSS!$M$2)</f>
        <v/>
      </c>
      <c r="BC322" s="187" t="str">
        <f t="shared" si="114"/>
        <v/>
      </c>
    </row>
    <row r="323" spans="1:55" ht="15.75" thickBot="1">
      <c r="A323" s="183" t="s">
        <v>101</v>
      </c>
      <c r="B323" s="82">
        <v>2014</v>
      </c>
      <c r="C323" s="82">
        <v>5</v>
      </c>
      <c r="D323" s="82"/>
      <c r="E323" s="83" t="s">
        <v>11</v>
      </c>
      <c r="F323" s="83" t="s">
        <v>10</v>
      </c>
      <c r="G323" s="83" t="s">
        <v>83</v>
      </c>
      <c r="H323" s="84">
        <v>43735</v>
      </c>
      <c r="I323" s="85">
        <v>17266.52</v>
      </c>
      <c r="J323" s="85">
        <v>13220.2</v>
      </c>
      <c r="K323" s="85">
        <v>4046.32</v>
      </c>
      <c r="N323" s="183" t="s">
        <v>101</v>
      </c>
      <c r="O323" s="82">
        <v>21</v>
      </c>
      <c r="P323" s="85">
        <v>4879.49</v>
      </c>
      <c r="Q323" s="83" t="s">
        <v>86</v>
      </c>
      <c r="R323" s="83" t="s">
        <v>10</v>
      </c>
      <c r="S323" s="83" t="s">
        <v>10</v>
      </c>
      <c r="T323" s="82" t="s">
        <v>129</v>
      </c>
      <c r="U323" s="82" t="s">
        <v>124</v>
      </c>
      <c r="AC323" s="187" t="str">
        <f t="shared" si="116"/>
        <v/>
      </c>
      <c r="AD323" s="187" t="str">
        <f t="shared" si="117"/>
        <v/>
      </c>
      <c r="AE323" s="187" t="str">
        <f t="shared" si="118"/>
        <v/>
      </c>
      <c r="AF323" s="187" t="str">
        <f t="shared" si="119"/>
        <v/>
      </c>
      <c r="AG323" s="187" t="str">
        <f t="shared" si="120"/>
        <v/>
      </c>
      <c r="AH323" s="187" t="str">
        <f t="shared" si="121"/>
        <v/>
      </c>
      <c r="AI323" s="187" t="str">
        <f t="shared" si="122"/>
        <v/>
      </c>
      <c r="AJ323" s="187" t="str">
        <f t="shared" si="123"/>
        <v/>
      </c>
      <c r="AK323" s="187" t="str">
        <f t="shared" si="124"/>
        <v/>
      </c>
      <c r="AN323" s="187" t="str">
        <f t="shared" si="125"/>
        <v/>
      </c>
      <c r="AO323" s="187" t="str">
        <f t="shared" si="126"/>
        <v/>
      </c>
      <c r="AP323" s="187" t="str">
        <f t="shared" si="127"/>
        <v/>
      </c>
      <c r="AT323" s="187" t="str">
        <f t="shared" si="128"/>
        <v/>
      </c>
      <c r="AU323" s="187" t="str">
        <f t="shared" si="129"/>
        <v/>
      </c>
      <c r="AV323" s="187" t="str">
        <f t="shared" si="130"/>
        <v/>
      </c>
      <c r="AW323" s="187" t="str">
        <f t="shared" si="131"/>
        <v/>
      </c>
      <c r="AX323" s="187" t="str">
        <f t="shared" si="132"/>
        <v/>
      </c>
      <c r="AY323" s="187" t="str">
        <f t="shared" si="113"/>
        <v/>
      </c>
      <c r="AZ323" s="187" t="str">
        <f t="shared" si="133"/>
        <v/>
      </c>
      <c r="BA323" s="187" t="str">
        <f t="shared" si="115"/>
        <v xml:space="preserve"> </v>
      </c>
      <c r="BB323" s="187" t="str">
        <f>IFERROR(IF(AW323="","",VLOOKUP(AW323,SUSS!R:S,2,FALSE)),AY323*SUSS!$M$2)</f>
        <v/>
      </c>
      <c r="BC323" s="187" t="str">
        <f t="shared" si="114"/>
        <v/>
      </c>
    </row>
    <row r="324" spans="1:55" ht="15.75" thickBot="1">
      <c r="A324" s="183" t="s">
        <v>101</v>
      </c>
      <c r="B324" s="82">
        <v>2014</v>
      </c>
      <c r="C324" s="82">
        <v>5</v>
      </c>
      <c r="D324" s="82"/>
      <c r="E324" s="83" t="s">
        <v>11</v>
      </c>
      <c r="F324" s="83" t="s">
        <v>10</v>
      </c>
      <c r="G324" s="83" t="s">
        <v>84</v>
      </c>
      <c r="H324" s="84">
        <v>43798</v>
      </c>
      <c r="I324" s="85">
        <v>1171.47</v>
      </c>
      <c r="J324" s="86">
        <v>896.94</v>
      </c>
      <c r="K324" s="86">
        <v>274.52999999999997</v>
      </c>
      <c r="N324" s="183" t="s">
        <v>101</v>
      </c>
      <c r="O324" s="82">
        <v>21</v>
      </c>
      <c r="P324" s="86">
        <v>87.04</v>
      </c>
      <c r="Q324" s="83" t="s">
        <v>82</v>
      </c>
      <c r="R324" s="83" t="s">
        <v>10</v>
      </c>
      <c r="S324" s="83" t="s">
        <v>10</v>
      </c>
      <c r="T324" s="82" t="s">
        <v>140</v>
      </c>
      <c r="U324" s="82" t="s">
        <v>124</v>
      </c>
      <c r="AC324" s="187" t="str">
        <f t="shared" si="116"/>
        <v/>
      </c>
      <c r="AD324" s="187" t="str">
        <f t="shared" si="117"/>
        <v/>
      </c>
      <c r="AE324" s="187" t="str">
        <f t="shared" si="118"/>
        <v/>
      </c>
      <c r="AF324" s="187" t="str">
        <f t="shared" si="119"/>
        <v/>
      </c>
      <c r="AG324" s="187" t="str">
        <f t="shared" si="120"/>
        <v/>
      </c>
      <c r="AH324" s="187" t="str">
        <f t="shared" si="121"/>
        <v/>
      </c>
      <c r="AI324" s="187" t="str">
        <f t="shared" si="122"/>
        <v/>
      </c>
      <c r="AJ324" s="187" t="str">
        <f t="shared" si="123"/>
        <v/>
      </c>
      <c r="AK324" s="187" t="str">
        <f t="shared" si="124"/>
        <v/>
      </c>
      <c r="AN324" s="187" t="str">
        <f t="shared" si="125"/>
        <v/>
      </c>
      <c r="AO324" s="187" t="str">
        <f t="shared" si="126"/>
        <v/>
      </c>
      <c r="AP324" s="187" t="str">
        <f t="shared" si="127"/>
        <v/>
      </c>
      <c r="AT324" s="187" t="str">
        <f t="shared" si="128"/>
        <v/>
      </c>
      <c r="AU324" s="187" t="str">
        <f t="shared" si="129"/>
        <v/>
      </c>
      <c r="AV324" s="187" t="str">
        <f t="shared" si="130"/>
        <v/>
      </c>
      <c r="AW324" s="187" t="str">
        <f t="shared" si="131"/>
        <v/>
      </c>
      <c r="AX324" s="187" t="str">
        <f t="shared" si="132"/>
        <v/>
      </c>
      <c r="AY324" s="187" t="str">
        <f t="shared" ref="AY324:AY387" si="134">VLOOKUP(AX324,AO:AP,2,FALSE)</f>
        <v/>
      </c>
      <c r="AZ324" s="187" t="str">
        <f t="shared" si="133"/>
        <v/>
      </c>
      <c r="BA324" s="187" t="str">
        <f t="shared" si="115"/>
        <v xml:space="preserve"> </v>
      </c>
      <c r="BB324" s="187" t="str">
        <f>IFERROR(IF(AW324="","",VLOOKUP(AW324,SUSS!R:S,2,FALSE)),AY324*SUSS!$M$2)</f>
        <v/>
      </c>
      <c r="BC324" s="187" t="str">
        <f t="shared" si="114"/>
        <v/>
      </c>
    </row>
    <row r="325" spans="1:55" ht="15.75" thickBot="1">
      <c r="A325" s="183" t="s">
        <v>101</v>
      </c>
      <c r="B325" s="82">
        <v>2014</v>
      </c>
      <c r="C325" s="82">
        <v>6</v>
      </c>
      <c r="D325" s="82"/>
      <c r="E325" s="83" t="s">
        <v>86</v>
      </c>
      <c r="F325" s="83" t="s">
        <v>10</v>
      </c>
      <c r="G325" s="83" t="s">
        <v>10</v>
      </c>
      <c r="H325" s="84">
        <v>41830</v>
      </c>
      <c r="I325" s="85">
        <v>10949.31</v>
      </c>
      <c r="J325" s="86">
        <v>0</v>
      </c>
      <c r="K325" s="85">
        <v>10949.31</v>
      </c>
      <c r="N325" s="183" t="s">
        <v>101</v>
      </c>
      <c r="O325" s="82">
        <v>21</v>
      </c>
      <c r="P325" s="85">
        <v>1002.34</v>
      </c>
      <c r="Q325" s="83" t="s">
        <v>82</v>
      </c>
      <c r="R325" s="83" t="s">
        <v>10</v>
      </c>
      <c r="S325" s="83" t="s">
        <v>83</v>
      </c>
      <c r="T325" s="82" t="s">
        <v>140</v>
      </c>
      <c r="U325" s="82" t="s">
        <v>124</v>
      </c>
      <c r="AC325" s="187" t="str">
        <f t="shared" si="116"/>
        <v/>
      </c>
      <c r="AD325" s="187" t="str">
        <f t="shared" si="117"/>
        <v/>
      </c>
      <c r="AE325" s="187" t="str">
        <f t="shared" si="118"/>
        <v/>
      </c>
      <c r="AF325" s="187" t="str">
        <f t="shared" si="119"/>
        <v/>
      </c>
      <c r="AG325" s="187" t="str">
        <f t="shared" si="120"/>
        <v/>
      </c>
      <c r="AH325" s="187" t="str">
        <f t="shared" si="121"/>
        <v/>
      </c>
      <c r="AI325" s="187" t="str">
        <f t="shared" si="122"/>
        <v/>
      </c>
      <c r="AJ325" s="187" t="str">
        <f t="shared" si="123"/>
        <v/>
      </c>
      <c r="AK325" s="187" t="str">
        <f t="shared" si="124"/>
        <v/>
      </c>
      <c r="AN325" s="187" t="str">
        <f t="shared" si="125"/>
        <v/>
      </c>
      <c r="AO325" s="187" t="str">
        <f t="shared" si="126"/>
        <v/>
      </c>
      <c r="AP325" s="187" t="str">
        <f t="shared" si="127"/>
        <v/>
      </c>
      <c r="AT325" s="187" t="str">
        <f t="shared" si="128"/>
        <v/>
      </c>
      <c r="AU325" s="187" t="str">
        <f t="shared" si="129"/>
        <v/>
      </c>
      <c r="AV325" s="187" t="str">
        <f t="shared" si="130"/>
        <v/>
      </c>
      <c r="AW325" s="187" t="str">
        <f t="shared" si="131"/>
        <v/>
      </c>
      <c r="AX325" s="187" t="str">
        <f t="shared" si="132"/>
        <v/>
      </c>
      <c r="AY325" s="187" t="str">
        <f t="shared" si="134"/>
        <v/>
      </c>
      <c r="AZ325" s="187" t="str">
        <f t="shared" si="133"/>
        <v/>
      </c>
      <c r="BA325" s="187" t="str">
        <f t="shared" si="115"/>
        <v xml:space="preserve"> </v>
      </c>
      <c r="BB325" s="187" t="str">
        <f>IFERROR(IF(AW325="","",VLOOKUP(AW325,SUSS!R:S,2,FALSE)),AY325*SUSS!$M$2)</f>
        <v/>
      </c>
      <c r="BC325" s="187" t="str">
        <f t="shared" ref="BC325:BC388" si="135">IFERROR(IF(BB325&lt;&gt;"",AZ325*BB325,""),"VER")</f>
        <v/>
      </c>
    </row>
    <row r="326" spans="1:55" ht="15.75" thickBot="1">
      <c r="A326" s="183" t="s">
        <v>101</v>
      </c>
      <c r="B326" s="82">
        <v>2014</v>
      </c>
      <c r="C326" s="82">
        <v>6</v>
      </c>
      <c r="D326" s="82"/>
      <c r="E326" s="83" t="s">
        <v>11</v>
      </c>
      <c r="F326" s="83" t="s">
        <v>10</v>
      </c>
      <c r="G326" s="83" t="s">
        <v>10</v>
      </c>
      <c r="H326" s="84">
        <v>41830</v>
      </c>
      <c r="I326" s="85">
        <v>13558.4</v>
      </c>
      <c r="J326" s="86">
        <v>0</v>
      </c>
      <c r="K326" s="85">
        <v>13558.4</v>
      </c>
      <c r="N326" s="183" t="s">
        <v>101</v>
      </c>
      <c r="O326" s="82">
        <v>21</v>
      </c>
      <c r="P326" s="85">
        <v>27697.59</v>
      </c>
      <c r="Q326" s="83" t="s">
        <v>82</v>
      </c>
      <c r="R326" s="83" t="s">
        <v>10</v>
      </c>
      <c r="S326" s="83" t="s">
        <v>84</v>
      </c>
      <c r="T326" s="82" t="s">
        <v>140</v>
      </c>
      <c r="U326" s="82" t="s">
        <v>124</v>
      </c>
      <c r="AC326" s="187" t="str">
        <f t="shared" si="116"/>
        <v>M645044</v>
      </c>
      <c r="AD326" s="187" t="str">
        <f t="shared" si="117"/>
        <v>Contribuciones Seg. Social</v>
      </c>
      <c r="AE326" s="187" t="str">
        <f t="shared" si="118"/>
        <v>Declaración Jurada</v>
      </c>
      <c r="AF326" s="187" t="str">
        <f t="shared" si="119"/>
        <v>Declaración Jurada</v>
      </c>
      <c r="AG326" s="187">
        <f t="shared" si="120"/>
        <v>13558.4</v>
      </c>
      <c r="AH326" s="187">
        <f t="shared" si="121"/>
        <v>0</v>
      </c>
      <c r="AI326" s="187">
        <f t="shared" si="122"/>
        <v>13558.4</v>
      </c>
      <c r="AJ326" s="187">
        <f t="shared" si="123"/>
        <v>2014</v>
      </c>
      <c r="AK326" s="187">
        <f t="shared" si="124"/>
        <v>6</v>
      </c>
      <c r="AN326" s="187" t="str">
        <f t="shared" si="125"/>
        <v xml:space="preserve">2014/6 </v>
      </c>
      <c r="AO326" s="187" t="str">
        <f t="shared" si="126"/>
        <v>2014/6 Contribuciones Seg. Social</v>
      </c>
      <c r="AP326" s="187">
        <f t="shared" si="127"/>
        <v>13558.4</v>
      </c>
      <c r="AT326" s="187" t="str">
        <f t="shared" si="128"/>
        <v/>
      </c>
      <c r="AU326" s="187" t="str">
        <f t="shared" si="129"/>
        <v/>
      </c>
      <c r="AV326" s="187" t="str">
        <f t="shared" si="130"/>
        <v/>
      </c>
      <c r="AW326" s="187" t="str">
        <f t="shared" si="131"/>
        <v/>
      </c>
      <c r="AX326" s="187" t="str">
        <f t="shared" si="132"/>
        <v/>
      </c>
      <c r="AY326" s="187" t="str">
        <f t="shared" si="134"/>
        <v/>
      </c>
      <c r="AZ326" s="187" t="str">
        <f t="shared" si="133"/>
        <v/>
      </c>
      <c r="BA326" s="187" t="str">
        <f t="shared" si="115"/>
        <v xml:space="preserve"> </v>
      </c>
      <c r="BB326" s="187" t="str">
        <f>IFERROR(IF(AW326="","",VLOOKUP(AW326,SUSS!R:S,2,FALSE)),AY326*SUSS!$M$2)</f>
        <v/>
      </c>
      <c r="BC326" s="187" t="str">
        <f t="shared" si="135"/>
        <v/>
      </c>
    </row>
    <row r="327" spans="1:55" ht="15.75" thickBot="1">
      <c r="A327" s="183" t="s">
        <v>101</v>
      </c>
      <c r="B327" s="82">
        <v>2014</v>
      </c>
      <c r="C327" s="82">
        <v>6</v>
      </c>
      <c r="D327" s="82"/>
      <c r="E327" s="83" t="s">
        <v>86</v>
      </c>
      <c r="F327" s="83" t="s">
        <v>10</v>
      </c>
      <c r="G327" s="83" t="s">
        <v>83</v>
      </c>
      <c r="H327" s="84">
        <v>43735</v>
      </c>
      <c r="I327" s="85">
        <v>21559.7</v>
      </c>
      <c r="J327" s="85">
        <v>16437.669999999998</v>
      </c>
      <c r="K327" s="85">
        <v>5122.03</v>
      </c>
      <c r="N327" s="183" t="s">
        <v>101</v>
      </c>
      <c r="O327" s="82">
        <v>21</v>
      </c>
      <c r="P327" s="85">
        <v>15495.25</v>
      </c>
      <c r="Q327" s="83" t="s">
        <v>82</v>
      </c>
      <c r="R327" s="83" t="s">
        <v>10</v>
      </c>
      <c r="S327" s="83" t="s">
        <v>10</v>
      </c>
      <c r="T327" s="82" t="s">
        <v>142</v>
      </c>
      <c r="U327" s="82" t="s">
        <v>124</v>
      </c>
      <c r="AC327" s="187" t="str">
        <f t="shared" si="116"/>
        <v/>
      </c>
      <c r="AD327" s="187" t="str">
        <f t="shared" si="117"/>
        <v/>
      </c>
      <c r="AE327" s="187" t="str">
        <f t="shared" si="118"/>
        <v/>
      </c>
      <c r="AF327" s="187" t="str">
        <f t="shared" si="119"/>
        <v/>
      </c>
      <c r="AG327" s="187" t="str">
        <f t="shared" si="120"/>
        <v/>
      </c>
      <c r="AH327" s="187" t="str">
        <f t="shared" si="121"/>
        <v/>
      </c>
      <c r="AI327" s="187" t="str">
        <f t="shared" si="122"/>
        <v/>
      </c>
      <c r="AJ327" s="187" t="str">
        <f t="shared" si="123"/>
        <v/>
      </c>
      <c r="AK327" s="187" t="str">
        <f t="shared" si="124"/>
        <v/>
      </c>
      <c r="AN327" s="187" t="str">
        <f t="shared" si="125"/>
        <v/>
      </c>
      <c r="AO327" s="187" t="str">
        <f t="shared" si="126"/>
        <v/>
      </c>
      <c r="AP327" s="187" t="str">
        <f t="shared" si="127"/>
        <v/>
      </c>
      <c r="AT327" s="187" t="str">
        <f t="shared" si="128"/>
        <v/>
      </c>
      <c r="AU327" s="187" t="str">
        <f t="shared" si="129"/>
        <v/>
      </c>
      <c r="AV327" s="187" t="str">
        <f t="shared" si="130"/>
        <v/>
      </c>
      <c r="AW327" s="187" t="str">
        <f t="shared" si="131"/>
        <v/>
      </c>
      <c r="AX327" s="187" t="str">
        <f t="shared" si="132"/>
        <v/>
      </c>
      <c r="AY327" s="187" t="str">
        <f t="shared" si="134"/>
        <v/>
      </c>
      <c r="AZ327" s="187" t="str">
        <f t="shared" si="133"/>
        <v/>
      </c>
      <c r="BA327" s="187" t="str">
        <f t="shared" si="115"/>
        <v xml:space="preserve"> </v>
      </c>
      <c r="BB327" s="187" t="str">
        <f>IFERROR(IF(AW327="","",VLOOKUP(AW327,SUSS!R:S,2,FALSE)),AY327*SUSS!$M$2)</f>
        <v/>
      </c>
      <c r="BC327" s="187" t="str">
        <f t="shared" si="135"/>
        <v/>
      </c>
    </row>
    <row r="328" spans="1:55" ht="15.75" thickBot="1">
      <c r="A328" s="183" t="s">
        <v>101</v>
      </c>
      <c r="B328" s="82">
        <v>2014</v>
      </c>
      <c r="C328" s="82">
        <v>6</v>
      </c>
      <c r="D328" s="82"/>
      <c r="E328" s="83" t="s">
        <v>86</v>
      </c>
      <c r="F328" s="83" t="s">
        <v>10</v>
      </c>
      <c r="G328" s="83" t="s">
        <v>84</v>
      </c>
      <c r="H328" s="84">
        <v>43798</v>
      </c>
      <c r="I328" s="85">
        <v>1484.29</v>
      </c>
      <c r="J328" s="85">
        <v>1131.6600000000001</v>
      </c>
      <c r="K328" s="86">
        <v>352.63</v>
      </c>
      <c r="N328" s="183" t="s">
        <v>101</v>
      </c>
      <c r="O328" s="82">
        <v>21</v>
      </c>
      <c r="P328" s="86">
        <v>12.54</v>
      </c>
      <c r="Q328" s="83" t="s">
        <v>107</v>
      </c>
      <c r="R328" s="83" t="s">
        <v>10</v>
      </c>
      <c r="S328" s="83" t="s">
        <v>105</v>
      </c>
      <c r="T328" s="82" t="s">
        <v>115</v>
      </c>
      <c r="U328" s="82" t="s">
        <v>124</v>
      </c>
      <c r="AC328" s="187" t="str">
        <f t="shared" si="116"/>
        <v/>
      </c>
      <c r="AD328" s="187" t="str">
        <f t="shared" si="117"/>
        <v/>
      </c>
      <c r="AE328" s="187" t="str">
        <f t="shared" si="118"/>
        <v/>
      </c>
      <c r="AF328" s="187" t="str">
        <f t="shared" si="119"/>
        <v/>
      </c>
      <c r="AG328" s="187" t="str">
        <f t="shared" si="120"/>
        <v/>
      </c>
      <c r="AH328" s="187" t="str">
        <f t="shared" si="121"/>
        <v/>
      </c>
      <c r="AI328" s="187" t="str">
        <f t="shared" si="122"/>
        <v/>
      </c>
      <c r="AJ328" s="187" t="str">
        <f t="shared" si="123"/>
        <v/>
      </c>
      <c r="AK328" s="187" t="str">
        <f t="shared" si="124"/>
        <v/>
      </c>
      <c r="AN328" s="187" t="str">
        <f t="shared" si="125"/>
        <v/>
      </c>
      <c r="AO328" s="187" t="str">
        <f t="shared" si="126"/>
        <v/>
      </c>
      <c r="AP328" s="187" t="str">
        <f t="shared" si="127"/>
        <v/>
      </c>
      <c r="AT328" s="187" t="str">
        <f t="shared" si="128"/>
        <v/>
      </c>
      <c r="AU328" s="187" t="str">
        <f t="shared" si="129"/>
        <v/>
      </c>
      <c r="AV328" s="187" t="str">
        <f t="shared" si="130"/>
        <v/>
      </c>
      <c r="AW328" s="187" t="str">
        <f t="shared" si="131"/>
        <v/>
      </c>
      <c r="AX328" s="187" t="str">
        <f t="shared" si="132"/>
        <v/>
      </c>
      <c r="AY328" s="187" t="str">
        <f t="shared" si="134"/>
        <v/>
      </c>
      <c r="AZ328" s="187" t="str">
        <f t="shared" si="133"/>
        <v/>
      </c>
      <c r="BA328" s="187" t="str">
        <f t="shared" ref="BA328:BA391" si="136">AT328&amp;" "&amp;AU328</f>
        <v xml:space="preserve"> </v>
      </c>
      <c r="BB328" s="187" t="str">
        <f>IFERROR(IF(AW328="","",VLOOKUP(AW328,SUSS!R:S,2,FALSE)),AY328*SUSS!$M$2)</f>
        <v/>
      </c>
      <c r="BC328" s="187" t="str">
        <f t="shared" si="135"/>
        <v/>
      </c>
    </row>
    <row r="329" spans="1:55" ht="15.75" thickBot="1">
      <c r="A329" s="183" t="s">
        <v>101</v>
      </c>
      <c r="B329" s="82">
        <v>2014</v>
      </c>
      <c r="C329" s="82">
        <v>6</v>
      </c>
      <c r="D329" s="82"/>
      <c r="E329" s="83" t="s">
        <v>11</v>
      </c>
      <c r="F329" s="83" t="s">
        <v>10</v>
      </c>
      <c r="G329" s="83" t="s">
        <v>83</v>
      </c>
      <c r="H329" s="84">
        <v>43735</v>
      </c>
      <c r="I329" s="85">
        <v>26697.119999999999</v>
      </c>
      <c r="J329" s="85">
        <v>20354.580000000002</v>
      </c>
      <c r="K329" s="85">
        <v>6342.54</v>
      </c>
      <c r="N329" s="183" t="s">
        <v>101</v>
      </c>
      <c r="O329" s="82">
        <v>21</v>
      </c>
      <c r="P329" s="86">
        <v>6.27</v>
      </c>
      <c r="Q329" s="83" t="s">
        <v>104</v>
      </c>
      <c r="R329" s="83" t="s">
        <v>10</v>
      </c>
      <c r="S329" s="83" t="s">
        <v>105</v>
      </c>
      <c r="T329" s="82" t="s">
        <v>116</v>
      </c>
      <c r="U329" s="82" t="s">
        <v>124</v>
      </c>
      <c r="AC329" s="187" t="str">
        <f t="shared" si="116"/>
        <v/>
      </c>
      <c r="AD329" s="187" t="str">
        <f t="shared" si="117"/>
        <v/>
      </c>
      <c r="AE329" s="187" t="str">
        <f t="shared" si="118"/>
        <v/>
      </c>
      <c r="AF329" s="187" t="str">
        <f t="shared" si="119"/>
        <v/>
      </c>
      <c r="AG329" s="187" t="str">
        <f t="shared" si="120"/>
        <v/>
      </c>
      <c r="AH329" s="187" t="str">
        <f t="shared" si="121"/>
        <v/>
      </c>
      <c r="AI329" s="187" t="str">
        <f t="shared" si="122"/>
        <v/>
      </c>
      <c r="AJ329" s="187" t="str">
        <f t="shared" si="123"/>
        <v/>
      </c>
      <c r="AK329" s="187" t="str">
        <f t="shared" si="124"/>
        <v/>
      </c>
      <c r="AN329" s="187" t="str">
        <f t="shared" si="125"/>
        <v/>
      </c>
      <c r="AO329" s="187" t="str">
        <f t="shared" si="126"/>
        <v/>
      </c>
      <c r="AP329" s="187" t="str">
        <f t="shared" si="127"/>
        <v/>
      </c>
      <c r="AT329" s="187" t="str">
        <f t="shared" si="128"/>
        <v/>
      </c>
      <c r="AU329" s="187" t="str">
        <f t="shared" si="129"/>
        <v/>
      </c>
      <c r="AV329" s="187" t="str">
        <f t="shared" si="130"/>
        <v/>
      </c>
      <c r="AW329" s="187" t="str">
        <f t="shared" si="131"/>
        <v/>
      </c>
      <c r="AX329" s="187" t="str">
        <f t="shared" si="132"/>
        <v/>
      </c>
      <c r="AY329" s="187" t="str">
        <f t="shared" si="134"/>
        <v/>
      </c>
      <c r="AZ329" s="187" t="str">
        <f t="shared" si="133"/>
        <v/>
      </c>
      <c r="BA329" s="187" t="str">
        <f t="shared" si="136"/>
        <v xml:space="preserve"> </v>
      </c>
      <c r="BB329" s="187" t="str">
        <f>IFERROR(IF(AW329="","",VLOOKUP(AW329,SUSS!R:S,2,FALSE)),AY329*SUSS!$M$2)</f>
        <v/>
      </c>
      <c r="BC329" s="187" t="str">
        <f t="shared" si="135"/>
        <v/>
      </c>
    </row>
    <row r="330" spans="1:55" ht="15.75" thickBot="1">
      <c r="A330" s="183" t="s">
        <v>101</v>
      </c>
      <c r="B330" s="82">
        <v>2014</v>
      </c>
      <c r="C330" s="82">
        <v>6</v>
      </c>
      <c r="D330" s="82"/>
      <c r="E330" s="83" t="s">
        <v>11</v>
      </c>
      <c r="F330" s="83" t="s">
        <v>10</v>
      </c>
      <c r="G330" s="83" t="s">
        <v>84</v>
      </c>
      <c r="H330" s="84">
        <v>43798</v>
      </c>
      <c r="I330" s="85">
        <v>1837.98</v>
      </c>
      <c r="J330" s="85">
        <v>1401.32</v>
      </c>
      <c r="K330" s="86">
        <v>436.66</v>
      </c>
      <c r="N330" s="183" t="s">
        <v>101</v>
      </c>
      <c r="O330" s="82">
        <v>21</v>
      </c>
      <c r="P330" s="86">
        <v>18.809999999999999</v>
      </c>
      <c r="Q330" s="83" t="s">
        <v>106</v>
      </c>
      <c r="R330" s="83" t="s">
        <v>10</v>
      </c>
      <c r="S330" s="83" t="s">
        <v>105</v>
      </c>
      <c r="T330" s="82" t="s">
        <v>137</v>
      </c>
      <c r="U330" s="82" t="s">
        <v>124</v>
      </c>
      <c r="AC330" s="187" t="str">
        <f t="shared" si="116"/>
        <v/>
      </c>
      <c r="AD330" s="187" t="str">
        <f t="shared" si="117"/>
        <v/>
      </c>
      <c r="AE330" s="187" t="str">
        <f t="shared" si="118"/>
        <v/>
      </c>
      <c r="AF330" s="187" t="str">
        <f t="shared" si="119"/>
        <v/>
      </c>
      <c r="AG330" s="187" t="str">
        <f t="shared" si="120"/>
        <v/>
      </c>
      <c r="AH330" s="187" t="str">
        <f t="shared" si="121"/>
        <v/>
      </c>
      <c r="AI330" s="187" t="str">
        <f t="shared" si="122"/>
        <v/>
      </c>
      <c r="AJ330" s="187" t="str">
        <f t="shared" si="123"/>
        <v/>
      </c>
      <c r="AK330" s="187" t="str">
        <f t="shared" si="124"/>
        <v/>
      </c>
      <c r="AN330" s="187" t="str">
        <f t="shared" si="125"/>
        <v/>
      </c>
      <c r="AO330" s="187" t="str">
        <f t="shared" si="126"/>
        <v/>
      </c>
      <c r="AP330" s="187" t="str">
        <f t="shared" si="127"/>
        <v/>
      </c>
      <c r="AT330" s="187" t="str">
        <f t="shared" si="128"/>
        <v/>
      </c>
      <c r="AU330" s="187" t="str">
        <f t="shared" si="129"/>
        <v/>
      </c>
      <c r="AV330" s="187" t="str">
        <f t="shared" si="130"/>
        <v/>
      </c>
      <c r="AW330" s="187" t="str">
        <f t="shared" si="131"/>
        <v/>
      </c>
      <c r="AX330" s="187" t="str">
        <f t="shared" si="132"/>
        <v/>
      </c>
      <c r="AY330" s="187" t="str">
        <f t="shared" si="134"/>
        <v/>
      </c>
      <c r="AZ330" s="187" t="str">
        <f t="shared" si="133"/>
        <v/>
      </c>
      <c r="BA330" s="187" t="str">
        <f t="shared" si="136"/>
        <v xml:space="preserve"> </v>
      </c>
      <c r="BB330" s="187" t="str">
        <f>IFERROR(IF(AW330="","",VLOOKUP(AW330,SUSS!R:S,2,FALSE)),AY330*SUSS!$M$2)</f>
        <v/>
      </c>
      <c r="BC330" s="187" t="str">
        <f t="shared" si="135"/>
        <v/>
      </c>
    </row>
    <row r="331" spans="1:55" ht="15.75" thickBot="1">
      <c r="A331" s="183" t="s">
        <v>101</v>
      </c>
      <c r="B331" s="82">
        <v>2014</v>
      </c>
      <c r="C331" s="82">
        <v>7</v>
      </c>
      <c r="D331" s="82"/>
      <c r="E331" s="83" t="s">
        <v>86</v>
      </c>
      <c r="F331" s="83" t="s">
        <v>10</v>
      </c>
      <c r="G331" s="83" t="s">
        <v>10</v>
      </c>
      <c r="H331" s="84">
        <v>41862</v>
      </c>
      <c r="I331" s="85">
        <v>9250.17</v>
      </c>
      <c r="J331" s="86">
        <v>0</v>
      </c>
      <c r="K331" s="85">
        <v>9250.17</v>
      </c>
      <c r="N331" s="183" t="s">
        <v>101</v>
      </c>
      <c r="O331" s="82">
        <v>22</v>
      </c>
      <c r="P331" s="85">
        <v>14119.33</v>
      </c>
      <c r="Q331" s="83" t="s">
        <v>102</v>
      </c>
      <c r="R331" s="83" t="s">
        <v>10</v>
      </c>
      <c r="S331" s="83" t="s">
        <v>84</v>
      </c>
      <c r="T331" s="82" t="s">
        <v>111</v>
      </c>
      <c r="U331" s="82" t="s">
        <v>124</v>
      </c>
      <c r="AC331" s="187" t="str">
        <f t="shared" si="116"/>
        <v/>
      </c>
      <c r="AD331" s="187" t="str">
        <f t="shared" si="117"/>
        <v/>
      </c>
      <c r="AE331" s="187" t="str">
        <f t="shared" si="118"/>
        <v/>
      </c>
      <c r="AF331" s="187" t="str">
        <f t="shared" si="119"/>
        <v/>
      </c>
      <c r="AG331" s="187" t="str">
        <f t="shared" si="120"/>
        <v/>
      </c>
      <c r="AH331" s="187" t="str">
        <f t="shared" si="121"/>
        <v/>
      </c>
      <c r="AI331" s="187" t="str">
        <f t="shared" si="122"/>
        <v/>
      </c>
      <c r="AJ331" s="187" t="str">
        <f t="shared" si="123"/>
        <v/>
      </c>
      <c r="AK331" s="187" t="str">
        <f t="shared" si="124"/>
        <v/>
      </c>
      <c r="AN331" s="187" t="str">
        <f t="shared" si="125"/>
        <v/>
      </c>
      <c r="AO331" s="187" t="str">
        <f t="shared" si="126"/>
        <v/>
      </c>
      <c r="AP331" s="187" t="str">
        <f t="shared" si="127"/>
        <v/>
      </c>
      <c r="AT331" s="187" t="str">
        <f t="shared" si="128"/>
        <v/>
      </c>
      <c r="AU331" s="187" t="str">
        <f t="shared" si="129"/>
        <v/>
      </c>
      <c r="AV331" s="187" t="str">
        <f t="shared" si="130"/>
        <v/>
      </c>
      <c r="AW331" s="187" t="str">
        <f t="shared" si="131"/>
        <v/>
      </c>
      <c r="AX331" s="187" t="str">
        <f t="shared" si="132"/>
        <v/>
      </c>
      <c r="AY331" s="187" t="str">
        <f t="shared" si="134"/>
        <v/>
      </c>
      <c r="AZ331" s="187" t="str">
        <f t="shared" si="133"/>
        <v/>
      </c>
      <c r="BA331" s="187" t="str">
        <f t="shared" si="136"/>
        <v xml:space="preserve"> </v>
      </c>
      <c r="BB331" s="187" t="str">
        <f>IFERROR(IF(AW331="","",VLOOKUP(AW331,SUSS!R:S,2,FALSE)),AY331*SUSS!$M$2)</f>
        <v/>
      </c>
      <c r="BC331" s="187" t="str">
        <f t="shared" si="135"/>
        <v/>
      </c>
    </row>
    <row r="332" spans="1:55" ht="15.75" thickBot="1">
      <c r="A332" s="183" t="s">
        <v>101</v>
      </c>
      <c r="B332" s="82">
        <v>2014</v>
      </c>
      <c r="C332" s="82">
        <v>7</v>
      </c>
      <c r="D332" s="82"/>
      <c r="E332" s="83" t="s">
        <v>86</v>
      </c>
      <c r="F332" s="83" t="s">
        <v>10</v>
      </c>
      <c r="G332" s="83" t="s">
        <v>10</v>
      </c>
      <c r="H332" s="84">
        <v>41862</v>
      </c>
      <c r="I332" s="85">
        <v>6212.66</v>
      </c>
      <c r="J332" s="86">
        <v>0</v>
      </c>
      <c r="K332" s="85">
        <v>6212.66</v>
      </c>
      <c r="N332" s="183" t="s">
        <v>101</v>
      </c>
      <c r="O332" s="82">
        <v>22</v>
      </c>
      <c r="P332" s="86">
        <v>669.19</v>
      </c>
      <c r="Q332" s="83" t="s">
        <v>103</v>
      </c>
      <c r="R332" s="83" t="s">
        <v>10</v>
      </c>
      <c r="S332" s="83" t="s">
        <v>10</v>
      </c>
      <c r="T332" s="82" t="s">
        <v>114</v>
      </c>
      <c r="U332" s="82" t="s">
        <v>124</v>
      </c>
      <c r="AC332" s="187" t="str">
        <f t="shared" si="116"/>
        <v/>
      </c>
      <c r="AD332" s="187" t="str">
        <f t="shared" si="117"/>
        <v/>
      </c>
      <c r="AE332" s="187" t="str">
        <f t="shared" si="118"/>
        <v/>
      </c>
      <c r="AF332" s="187" t="str">
        <f t="shared" si="119"/>
        <v/>
      </c>
      <c r="AG332" s="187" t="str">
        <f t="shared" si="120"/>
        <v/>
      </c>
      <c r="AH332" s="187" t="str">
        <f t="shared" si="121"/>
        <v/>
      </c>
      <c r="AI332" s="187" t="str">
        <f t="shared" si="122"/>
        <v/>
      </c>
      <c r="AJ332" s="187" t="str">
        <f t="shared" si="123"/>
        <v/>
      </c>
      <c r="AK332" s="187" t="str">
        <f t="shared" si="124"/>
        <v/>
      </c>
      <c r="AN332" s="187" t="str">
        <f t="shared" si="125"/>
        <v/>
      </c>
      <c r="AO332" s="187" t="str">
        <f t="shared" si="126"/>
        <v/>
      </c>
      <c r="AP332" s="187" t="str">
        <f t="shared" si="127"/>
        <v/>
      </c>
      <c r="AT332" s="187" t="str">
        <f t="shared" si="128"/>
        <v/>
      </c>
      <c r="AU332" s="187" t="str">
        <f t="shared" si="129"/>
        <v/>
      </c>
      <c r="AV332" s="187" t="str">
        <f t="shared" si="130"/>
        <v/>
      </c>
      <c r="AW332" s="187" t="str">
        <f t="shared" si="131"/>
        <v/>
      </c>
      <c r="AX332" s="187" t="str">
        <f t="shared" si="132"/>
        <v/>
      </c>
      <c r="AY332" s="187" t="str">
        <f t="shared" si="134"/>
        <v/>
      </c>
      <c r="AZ332" s="187" t="str">
        <f t="shared" si="133"/>
        <v/>
      </c>
      <c r="BA332" s="187" t="str">
        <f t="shared" si="136"/>
        <v xml:space="preserve"> </v>
      </c>
      <c r="BB332" s="187" t="str">
        <f>IFERROR(IF(AW332="","",VLOOKUP(AW332,SUSS!R:S,2,FALSE)),AY332*SUSS!$M$2)</f>
        <v/>
      </c>
      <c r="BC332" s="187" t="str">
        <f t="shared" si="135"/>
        <v/>
      </c>
    </row>
    <row r="333" spans="1:55" ht="15.75" thickBot="1">
      <c r="A333" s="183" t="s">
        <v>101</v>
      </c>
      <c r="B333" s="82">
        <v>2014</v>
      </c>
      <c r="C333" s="82">
        <v>7</v>
      </c>
      <c r="D333" s="82"/>
      <c r="E333" s="83" t="s">
        <v>11</v>
      </c>
      <c r="F333" s="83" t="s">
        <v>10</v>
      </c>
      <c r="G333" s="83" t="s">
        <v>10</v>
      </c>
      <c r="H333" s="84">
        <v>41862</v>
      </c>
      <c r="I333" s="85">
        <v>11458.7</v>
      </c>
      <c r="J333" s="86">
        <v>0</v>
      </c>
      <c r="K333" s="85">
        <v>11458.7</v>
      </c>
      <c r="N333" s="183" t="s">
        <v>101</v>
      </c>
      <c r="O333" s="82">
        <v>22</v>
      </c>
      <c r="P333" s="85">
        <v>5148.07</v>
      </c>
      <c r="Q333" s="83" t="s">
        <v>11</v>
      </c>
      <c r="R333" s="83" t="s">
        <v>10</v>
      </c>
      <c r="S333" s="83" t="s">
        <v>10</v>
      </c>
      <c r="T333" s="82" t="s">
        <v>138</v>
      </c>
      <c r="U333" s="82" t="s">
        <v>124</v>
      </c>
      <c r="AC333" s="187" t="str">
        <f t="shared" si="116"/>
        <v>M645044</v>
      </c>
      <c r="AD333" s="187" t="str">
        <f t="shared" si="117"/>
        <v>Contribuciones Seg. Social</v>
      </c>
      <c r="AE333" s="187" t="str">
        <f t="shared" si="118"/>
        <v>Declaración Jurada</v>
      </c>
      <c r="AF333" s="187" t="str">
        <f t="shared" si="119"/>
        <v>Declaración Jurada</v>
      </c>
      <c r="AG333" s="187">
        <f t="shared" si="120"/>
        <v>11458.7</v>
      </c>
      <c r="AH333" s="187">
        <f t="shared" si="121"/>
        <v>0</v>
      </c>
      <c r="AI333" s="187">
        <f t="shared" si="122"/>
        <v>11458.7</v>
      </c>
      <c r="AJ333" s="187">
        <f t="shared" si="123"/>
        <v>2014</v>
      </c>
      <c r="AK333" s="187">
        <f t="shared" si="124"/>
        <v>7</v>
      </c>
      <c r="AN333" s="187" t="str">
        <f t="shared" si="125"/>
        <v xml:space="preserve">2014/7 </v>
      </c>
      <c r="AO333" s="187" t="str">
        <f t="shared" si="126"/>
        <v>2014/7 Contribuciones Seg. Social</v>
      </c>
      <c r="AP333" s="187">
        <f t="shared" si="127"/>
        <v>11458.7</v>
      </c>
      <c r="AT333" s="187" t="str">
        <f t="shared" si="128"/>
        <v>M645044</v>
      </c>
      <c r="AU333" s="187">
        <f t="shared" si="129"/>
        <v>22</v>
      </c>
      <c r="AV333" s="187">
        <f t="shared" si="130"/>
        <v>5148.07</v>
      </c>
      <c r="AW333" s="187" t="str">
        <f t="shared" si="131"/>
        <v>2013/7</v>
      </c>
      <c r="AX333" s="187" t="str">
        <f t="shared" si="132"/>
        <v>2013/7 Contribuciones Seg. Social</v>
      </c>
      <c r="AY333" s="187">
        <f t="shared" si="134"/>
        <v>14753.71</v>
      </c>
      <c r="AZ333" s="187">
        <f t="shared" si="133"/>
        <v>0.34893392916086868</v>
      </c>
      <c r="BA333" s="187" t="str">
        <f t="shared" si="136"/>
        <v>M645044 22</v>
      </c>
      <c r="BB333" s="187">
        <f>IFERROR(IF(AW333="","",VLOOKUP(AW333,SUSS!R:S,2,FALSE)),AY333*SUSS!$M$2)</f>
        <v>1770.4451999999999</v>
      </c>
      <c r="BC333" s="187">
        <f t="shared" si="135"/>
        <v>617.76839999999993</v>
      </c>
    </row>
    <row r="334" spans="1:55" ht="15.75" thickBot="1">
      <c r="A334" s="183" t="s">
        <v>101</v>
      </c>
      <c r="B334" s="82">
        <v>2014</v>
      </c>
      <c r="C334" s="82">
        <v>7</v>
      </c>
      <c r="D334" s="82"/>
      <c r="E334" s="83" t="s">
        <v>86</v>
      </c>
      <c r="F334" s="83" t="s">
        <v>10</v>
      </c>
      <c r="G334" s="83" t="s">
        <v>83</v>
      </c>
      <c r="H334" s="84">
        <v>43798</v>
      </c>
      <c r="I334" s="85">
        <v>18944.349999999999</v>
      </c>
      <c r="J334" s="85">
        <v>14319.26</v>
      </c>
      <c r="K334" s="85">
        <v>4625.09</v>
      </c>
      <c r="N334" s="183" t="s">
        <v>101</v>
      </c>
      <c r="O334" s="82">
        <v>22</v>
      </c>
      <c r="P334" s="86">
        <v>955.9</v>
      </c>
      <c r="Q334" s="83" t="s">
        <v>11</v>
      </c>
      <c r="R334" s="83" t="s">
        <v>10</v>
      </c>
      <c r="S334" s="83" t="s">
        <v>83</v>
      </c>
      <c r="T334" s="82" t="s">
        <v>138</v>
      </c>
      <c r="U334" s="82" t="s">
        <v>124</v>
      </c>
      <c r="AC334" s="187" t="str">
        <f t="shared" si="116"/>
        <v/>
      </c>
      <c r="AD334" s="187" t="str">
        <f t="shared" si="117"/>
        <v/>
      </c>
      <c r="AE334" s="187" t="str">
        <f t="shared" si="118"/>
        <v/>
      </c>
      <c r="AF334" s="187" t="str">
        <f t="shared" si="119"/>
        <v/>
      </c>
      <c r="AG334" s="187" t="str">
        <f t="shared" si="120"/>
        <v/>
      </c>
      <c r="AH334" s="187" t="str">
        <f t="shared" si="121"/>
        <v/>
      </c>
      <c r="AI334" s="187" t="str">
        <f t="shared" si="122"/>
        <v/>
      </c>
      <c r="AJ334" s="187" t="str">
        <f t="shared" si="123"/>
        <v/>
      </c>
      <c r="AK334" s="187" t="str">
        <f t="shared" si="124"/>
        <v/>
      </c>
      <c r="AN334" s="187" t="str">
        <f t="shared" si="125"/>
        <v/>
      </c>
      <c r="AO334" s="187" t="str">
        <f t="shared" si="126"/>
        <v/>
      </c>
      <c r="AP334" s="187" t="str">
        <f t="shared" si="127"/>
        <v/>
      </c>
      <c r="AT334" s="187" t="str">
        <f t="shared" si="128"/>
        <v>M645044</v>
      </c>
      <c r="AU334" s="187">
        <f t="shared" si="129"/>
        <v>22</v>
      </c>
      <c r="AV334" s="187">
        <f t="shared" si="130"/>
        <v>955.9</v>
      </c>
      <c r="AW334" s="187" t="str">
        <f t="shared" si="131"/>
        <v>2013/7</v>
      </c>
      <c r="AX334" s="187" t="str">
        <f t="shared" si="132"/>
        <v>2013/7 Contribuciones Seg. Social</v>
      </c>
      <c r="AY334" s="187">
        <f t="shared" si="134"/>
        <v>14753.71</v>
      </c>
      <c r="AZ334" s="187">
        <f t="shared" si="133"/>
        <v>6.4790483207274652E-2</v>
      </c>
      <c r="BA334" s="187" t="str">
        <f t="shared" si="136"/>
        <v>M645044 22</v>
      </c>
      <c r="BB334" s="187">
        <f>IFERROR(IF(AW334="","",VLOOKUP(AW334,SUSS!R:S,2,FALSE)),AY334*SUSS!$M$2)</f>
        <v>1770.4451999999999</v>
      </c>
      <c r="BC334" s="187">
        <f t="shared" si="135"/>
        <v>114.708</v>
      </c>
    </row>
    <row r="335" spans="1:55" ht="15.75" thickBot="1">
      <c r="A335" s="183" t="s">
        <v>101</v>
      </c>
      <c r="B335" s="82">
        <v>2014</v>
      </c>
      <c r="C335" s="82">
        <v>7</v>
      </c>
      <c r="D335" s="82"/>
      <c r="E335" s="83" t="s">
        <v>86</v>
      </c>
      <c r="F335" s="83" t="s">
        <v>10</v>
      </c>
      <c r="G335" s="83" t="s">
        <v>83</v>
      </c>
      <c r="H335" s="84">
        <v>42181</v>
      </c>
      <c r="I335" s="85">
        <v>1956.99</v>
      </c>
      <c r="J335" s="85">
        <v>1577.75</v>
      </c>
      <c r="K335" s="86">
        <v>379.24</v>
      </c>
      <c r="N335" s="183" t="s">
        <v>101</v>
      </c>
      <c r="O335" s="82">
        <v>22</v>
      </c>
      <c r="P335" s="85">
        <v>10109.39</v>
      </c>
      <c r="Q335" s="83" t="s">
        <v>11</v>
      </c>
      <c r="R335" s="83" t="s">
        <v>10</v>
      </c>
      <c r="S335" s="83" t="s">
        <v>84</v>
      </c>
      <c r="T335" s="82" t="s">
        <v>138</v>
      </c>
      <c r="U335" s="82" t="s">
        <v>124</v>
      </c>
      <c r="AC335" s="187" t="str">
        <f t="shared" si="116"/>
        <v/>
      </c>
      <c r="AD335" s="187" t="str">
        <f t="shared" si="117"/>
        <v/>
      </c>
      <c r="AE335" s="187" t="str">
        <f t="shared" si="118"/>
        <v/>
      </c>
      <c r="AF335" s="187" t="str">
        <f t="shared" si="119"/>
        <v/>
      </c>
      <c r="AG335" s="187" t="str">
        <f t="shared" si="120"/>
        <v/>
      </c>
      <c r="AH335" s="187" t="str">
        <f t="shared" si="121"/>
        <v/>
      </c>
      <c r="AI335" s="187" t="str">
        <f t="shared" si="122"/>
        <v/>
      </c>
      <c r="AJ335" s="187" t="str">
        <f t="shared" si="123"/>
        <v/>
      </c>
      <c r="AK335" s="187" t="str">
        <f t="shared" si="124"/>
        <v/>
      </c>
      <c r="AN335" s="187" t="str">
        <f t="shared" si="125"/>
        <v/>
      </c>
      <c r="AO335" s="187" t="str">
        <f t="shared" si="126"/>
        <v/>
      </c>
      <c r="AP335" s="187" t="str">
        <f t="shared" si="127"/>
        <v/>
      </c>
      <c r="AT335" s="187" t="str">
        <f t="shared" si="128"/>
        <v>M645044</v>
      </c>
      <c r="AU335" s="187">
        <f t="shared" si="129"/>
        <v>22</v>
      </c>
      <c r="AV335" s="187">
        <f t="shared" si="130"/>
        <v>10109.39</v>
      </c>
      <c r="AW335" s="187" t="str">
        <f t="shared" si="131"/>
        <v>2013/7</v>
      </c>
      <c r="AX335" s="187" t="str">
        <f t="shared" si="132"/>
        <v>2013/7 Contribuciones Seg. Social</v>
      </c>
      <c r="AY335" s="187">
        <f t="shared" si="134"/>
        <v>14753.71</v>
      </c>
      <c r="AZ335" s="187">
        <f t="shared" si="133"/>
        <v>0.68521002513943952</v>
      </c>
      <c r="BA335" s="187" t="str">
        <f t="shared" si="136"/>
        <v>M645044 22</v>
      </c>
      <c r="BB335" s="187">
        <f>IFERROR(IF(AW335="","",VLOOKUP(AW335,SUSS!R:S,2,FALSE)),AY335*SUSS!$M$2)</f>
        <v>1770.4451999999999</v>
      </c>
      <c r="BC335" s="187">
        <f t="shared" si="135"/>
        <v>1213.1268</v>
      </c>
    </row>
    <row r="336" spans="1:55" ht="15.75" thickBot="1">
      <c r="A336" s="183" t="s">
        <v>101</v>
      </c>
      <c r="B336" s="82">
        <v>2014</v>
      </c>
      <c r="C336" s="82">
        <v>7</v>
      </c>
      <c r="D336" s="82"/>
      <c r="E336" s="83" t="s">
        <v>86</v>
      </c>
      <c r="F336" s="83" t="s">
        <v>10</v>
      </c>
      <c r="G336" s="83" t="s">
        <v>84</v>
      </c>
      <c r="H336" s="84">
        <v>43798</v>
      </c>
      <c r="I336" s="85">
        <v>14072.71</v>
      </c>
      <c r="J336" s="85">
        <v>11345.62</v>
      </c>
      <c r="K336" s="85">
        <v>2727.09</v>
      </c>
      <c r="N336" s="183" t="s">
        <v>101</v>
      </c>
      <c r="O336" s="82">
        <v>22</v>
      </c>
      <c r="P336" s="85">
        <v>6183.99</v>
      </c>
      <c r="Q336" s="83" t="s">
        <v>11</v>
      </c>
      <c r="R336" s="83" t="s">
        <v>10</v>
      </c>
      <c r="S336" s="83" t="s">
        <v>10</v>
      </c>
      <c r="T336" s="82" t="s">
        <v>141</v>
      </c>
      <c r="U336" s="82" t="s">
        <v>124</v>
      </c>
      <c r="AC336" s="187" t="str">
        <f t="shared" si="116"/>
        <v/>
      </c>
      <c r="AD336" s="187" t="str">
        <f t="shared" si="117"/>
        <v/>
      </c>
      <c r="AE336" s="187" t="str">
        <f t="shared" si="118"/>
        <v/>
      </c>
      <c r="AF336" s="187" t="str">
        <f t="shared" si="119"/>
        <v/>
      </c>
      <c r="AG336" s="187" t="str">
        <f t="shared" si="120"/>
        <v/>
      </c>
      <c r="AH336" s="187" t="str">
        <f t="shared" si="121"/>
        <v/>
      </c>
      <c r="AI336" s="187" t="str">
        <f t="shared" si="122"/>
        <v/>
      </c>
      <c r="AJ336" s="187" t="str">
        <f t="shared" si="123"/>
        <v/>
      </c>
      <c r="AK336" s="187" t="str">
        <f t="shared" si="124"/>
        <v/>
      </c>
      <c r="AN336" s="187" t="str">
        <f t="shared" si="125"/>
        <v/>
      </c>
      <c r="AO336" s="187" t="str">
        <f t="shared" si="126"/>
        <v/>
      </c>
      <c r="AP336" s="187" t="str">
        <f t="shared" si="127"/>
        <v/>
      </c>
      <c r="AT336" s="187" t="str">
        <f t="shared" si="128"/>
        <v>M645044</v>
      </c>
      <c r="AU336" s="187">
        <f t="shared" si="129"/>
        <v>22</v>
      </c>
      <c r="AV336" s="187">
        <f t="shared" si="130"/>
        <v>6183.99</v>
      </c>
      <c r="AW336" s="187" t="str">
        <f t="shared" si="131"/>
        <v>2013/8</v>
      </c>
      <c r="AX336" s="187" t="str">
        <f t="shared" si="132"/>
        <v>2013/8 Contribuciones Seg. Social</v>
      </c>
      <c r="AY336" s="187">
        <f t="shared" si="134"/>
        <v>10055.31</v>
      </c>
      <c r="AZ336" s="187">
        <f t="shared" si="133"/>
        <v>0.61499744910897824</v>
      </c>
      <c r="BA336" s="187" t="str">
        <f t="shared" si="136"/>
        <v>M645044 22</v>
      </c>
      <c r="BB336" s="187">
        <f>IFERROR(IF(AW336="","",VLOOKUP(AW336,SUSS!R:S,2,FALSE)),AY336*SUSS!$M$2)</f>
        <v>1206.6371999999999</v>
      </c>
      <c r="BC336" s="187">
        <f t="shared" si="135"/>
        <v>742.07879999999989</v>
      </c>
    </row>
    <row r="337" spans="1:55" ht="15.75" thickBot="1">
      <c r="A337" s="183" t="s">
        <v>101</v>
      </c>
      <c r="B337" s="82">
        <v>2014</v>
      </c>
      <c r="C337" s="82">
        <v>7</v>
      </c>
      <c r="D337" s="82"/>
      <c r="E337" s="83" t="s">
        <v>11</v>
      </c>
      <c r="F337" s="83" t="s">
        <v>10</v>
      </c>
      <c r="G337" s="83" t="s">
        <v>83</v>
      </c>
      <c r="H337" s="84">
        <v>43798</v>
      </c>
      <c r="I337" s="85">
        <v>23467.42</v>
      </c>
      <c r="J337" s="85">
        <v>17738.07</v>
      </c>
      <c r="K337" s="85">
        <v>5729.35</v>
      </c>
      <c r="N337" s="183" t="s">
        <v>101</v>
      </c>
      <c r="O337" s="82">
        <v>22</v>
      </c>
      <c r="P337" s="85">
        <v>5372.51</v>
      </c>
      <c r="Q337" s="83" t="s">
        <v>86</v>
      </c>
      <c r="R337" s="83" t="s">
        <v>10</v>
      </c>
      <c r="S337" s="83" t="s">
        <v>10</v>
      </c>
      <c r="T337" s="82" t="s">
        <v>129</v>
      </c>
      <c r="U337" s="82" t="s">
        <v>124</v>
      </c>
      <c r="AC337" s="187" t="str">
        <f t="shared" si="116"/>
        <v/>
      </c>
      <c r="AD337" s="187" t="str">
        <f t="shared" si="117"/>
        <v/>
      </c>
      <c r="AE337" s="187" t="str">
        <f t="shared" si="118"/>
        <v/>
      </c>
      <c r="AF337" s="187" t="str">
        <f t="shared" si="119"/>
        <v/>
      </c>
      <c r="AG337" s="187" t="str">
        <f t="shared" si="120"/>
        <v/>
      </c>
      <c r="AH337" s="187" t="str">
        <f t="shared" si="121"/>
        <v/>
      </c>
      <c r="AI337" s="187" t="str">
        <f t="shared" si="122"/>
        <v/>
      </c>
      <c r="AJ337" s="187" t="str">
        <f t="shared" si="123"/>
        <v/>
      </c>
      <c r="AK337" s="187" t="str">
        <f t="shared" si="124"/>
        <v/>
      </c>
      <c r="AN337" s="187" t="str">
        <f t="shared" si="125"/>
        <v/>
      </c>
      <c r="AO337" s="187" t="str">
        <f t="shared" si="126"/>
        <v/>
      </c>
      <c r="AP337" s="187" t="str">
        <f t="shared" si="127"/>
        <v/>
      </c>
      <c r="AT337" s="187" t="str">
        <f t="shared" si="128"/>
        <v/>
      </c>
      <c r="AU337" s="187" t="str">
        <f t="shared" si="129"/>
        <v/>
      </c>
      <c r="AV337" s="187" t="str">
        <f t="shared" si="130"/>
        <v/>
      </c>
      <c r="AW337" s="187" t="str">
        <f t="shared" si="131"/>
        <v/>
      </c>
      <c r="AX337" s="187" t="str">
        <f t="shared" si="132"/>
        <v/>
      </c>
      <c r="AY337" s="187" t="str">
        <f t="shared" si="134"/>
        <v/>
      </c>
      <c r="AZ337" s="187" t="str">
        <f t="shared" si="133"/>
        <v/>
      </c>
      <c r="BA337" s="187" t="str">
        <f t="shared" si="136"/>
        <v xml:space="preserve"> </v>
      </c>
      <c r="BB337" s="187" t="str">
        <f>IFERROR(IF(AW337="","",VLOOKUP(AW337,SUSS!R:S,2,FALSE)),AY337*SUSS!$M$2)</f>
        <v/>
      </c>
      <c r="BC337" s="187" t="str">
        <f t="shared" si="135"/>
        <v/>
      </c>
    </row>
    <row r="338" spans="1:55" ht="15.75" thickBot="1">
      <c r="A338" s="183" t="s">
        <v>101</v>
      </c>
      <c r="B338" s="82">
        <v>2014</v>
      </c>
      <c r="C338" s="82">
        <v>8</v>
      </c>
      <c r="D338" s="82"/>
      <c r="E338" s="83" t="s">
        <v>11</v>
      </c>
      <c r="F338" s="83" t="s">
        <v>10</v>
      </c>
      <c r="G338" s="83" t="s">
        <v>10</v>
      </c>
      <c r="H338" s="84">
        <v>41892</v>
      </c>
      <c r="I338" s="85">
        <v>8668.06</v>
      </c>
      <c r="J338" s="86">
        <v>0</v>
      </c>
      <c r="K338" s="85">
        <v>8668.06</v>
      </c>
      <c r="N338" s="183" t="s">
        <v>101</v>
      </c>
      <c r="O338" s="82">
        <v>22</v>
      </c>
      <c r="P338" s="86">
        <v>524.63</v>
      </c>
      <c r="Q338" s="83" t="s">
        <v>86</v>
      </c>
      <c r="R338" s="83" t="s">
        <v>10</v>
      </c>
      <c r="S338" s="83" t="s">
        <v>83</v>
      </c>
      <c r="T338" s="82" t="s">
        <v>129</v>
      </c>
      <c r="U338" s="82" t="s">
        <v>124</v>
      </c>
      <c r="AC338" s="187" t="str">
        <f t="shared" si="116"/>
        <v>M645044</v>
      </c>
      <c r="AD338" s="187" t="str">
        <f t="shared" si="117"/>
        <v>Contribuciones Seg. Social</v>
      </c>
      <c r="AE338" s="187" t="str">
        <f t="shared" si="118"/>
        <v>Declaración Jurada</v>
      </c>
      <c r="AF338" s="187" t="str">
        <f t="shared" si="119"/>
        <v>Declaración Jurada</v>
      </c>
      <c r="AG338" s="187">
        <f t="shared" si="120"/>
        <v>8668.06</v>
      </c>
      <c r="AH338" s="187">
        <f t="shared" si="121"/>
        <v>0</v>
      </c>
      <c r="AI338" s="187">
        <f t="shared" si="122"/>
        <v>8668.06</v>
      </c>
      <c r="AJ338" s="187">
        <f t="shared" si="123"/>
        <v>2014</v>
      </c>
      <c r="AK338" s="187">
        <f t="shared" si="124"/>
        <v>8</v>
      </c>
      <c r="AN338" s="187" t="str">
        <f t="shared" si="125"/>
        <v xml:space="preserve">2014/8 </v>
      </c>
      <c r="AO338" s="187" t="str">
        <f t="shared" si="126"/>
        <v>2014/8 Contribuciones Seg. Social</v>
      </c>
      <c r="AP338" s="187">
        <f t="shared" si="127"/>
        <v>8668.06</v>
      </c>
      <c r="AT338" s="187" t="str">
        <f t="shared" si="128"/>
        <v/>
      </c>
      <c r="AU338" s="187" t="str">
        <f t="shared" si="129"/>
        <v/>
      </c>
      <c r="AV338" s="187" t="str">
        <f t="shared" si="130"/>
        <v/>
      </c>
      <c r="AW338" s="187" t="str">
        <f t="shared" si="131"/>
        <v/>
      </c>
      <c r="AX338" s="187" t="str">
        <f t="shared" si="132"/>
        <v/>
      </c>
      <c r="AY338" s="187" t="str">
        <f t="shared" si="134"/>
        <v/>
      </c>
      <c r="AZ338" s="187" t="str">
        <f t="shared" si="133"/>
        <v/>
      </c>
      <c r="BA338" s="187" t="str">
        <f t="shared" si="136"/>
        <v xml:space="preserve"> </v>
      </c>
      <c r="BB338" s="187" t="str">
        <f>IFERROR(IF(AW338="","",VLOOKUP(AW338,SUSS!R:S,2,FALSE)),AY338*SUSS!$M$2)</f>
        <v/>
      </c>
      <c r="BC338" s="187" t="str">
        <f t="shared" si="135"/>
        <v/>
      </c>
    </row>
    <row r="339" spans="1:55" ht="15.75" thickBot="1">
      <c r="A339" s="183" t="s">
        <v>101</v>
      </c>
      <c r="B339" s="82">
        <v>2014</v>
      </c>
      <c r="C339" s="82">
        <v>8</v>
      </c>
      <c r="D339" s="82"/>
      <c r="E339" s="83" t="s">
        <v>11</v>
      </c>
      <c r="F339" s="83" t="s">
        <v>10</v>
      </c>
      <c r="G339" s="83" t="s">
        <v>83</v>
      </c>
      <c r="H339" s="84">
        <v>43798</v>
      </c>
      <c r="I339" s="85">
        <v>17500.810000000001</v>
      </c>
      <c r="J339" s="85">
        <v>13166.78</v>
      </c>
      <c r="K339" s="85">
        <v>4334.03</v>
      </c>
      <c r="N339" s="183" t="s">
        <v>101</v>
      </c>
      <c r="O339" s="82">
        <v>22</v>
      </c>
      <c r="P339" s="85">
        <v>7164.37</v>
      </c>
      <c r="Q339" s="83" t="s">
        <v>86</v>
      </c>
      <c r="R339" s="83" t="s">
        <v>10</v>
      </c>
      <c r="S339" s="83" t="s">
        <v>84</v>
      </c>
      <c r="T339" s="82" t="s">
        <v>129</v>
      </c>
      <c r="U339" s="82" t="s">
        <v>124</v>
      </c>
      <c r="AC339" s="187" t="str">
        <f t="shared" si="116"/>
        <v/>
      </c>
      <c r="AD339" s="187" t="str">
        <f t="shared" si="117"/>
        <v/>
      </c>
      <c r="AE339" s="187" t="str">
        <f t="shared" si="118"/>
        <v/>
      </c>
      <c r="AF339" s="187" t="str">
        <f t="shared" si="119"/>
        <v/>
      </c>
      <c r="AG339" s="187" t="str">
        <f t="shared" si="120"/>
        <v/>
      </c>
      <c r="AH339" s="187" t="str">
        <f t="shared" si="121"/>
        <v/>
      </c>
      <c r="AI339" s="187" t="str">
        <f t="shared" si="122"/>
        <v/>
      </c>
      <c r="AJ339" s="187" t="str">
        <f t="shared" si="123"/>
        <v/>
      </c>
      <c r="AK339" s="187" t="str">
        <f t="shared" si="124"/>
        <v/>
      </c>
      <c r="AN339" s="187" t="str">
        <f t="shared" si="125"/>
        <v/>
      </c>
      <c r="AO339" s="187" t="str">
        <f t="shared" si="126"/>
        <v/>
      </c>
      <c r="AP339" s="187" t="str">
        <f t="shared" si="127"/>
        <v/>
      </c>
      <c r="AT339" s="187" t="str">
        <f t="shared" si="128"/>
        <v/>
      </c>
      <c r="AU339" s="187" t="str">
        <f t="shared" si="129"/>
        <v/>
      </c>
      <c r="AV339" s="187" t="str">
        <f t="shared" si="130"/>
        <v/>
      </c>
      <c r="AW339" s="187" t="str">
        <f t="shared" si="131"/>
        <v/>
      </c>
      <c r="AX339" s="187" t="str">
        <f t="shared" si="132"/>
        <v/>
      </c>
      <c r="AY339" s="187" t="str">
        <f t="shared" si="134"/>
        <v/>
      </c>
      <c r="AZ339" s="187" t="str">
        <f t="shared" si="133"/>
        <v/>
      </c>
      <c r="BA339" s="187" t="str">
        <f t="shared" si="136"/>
        <v xml:space="preserve"> </v>
      </c>
      <c r="BB339" s="187" t="str">
        <f>IFERROR(IF(AW339="","",VLOOKUP(AW339,SUSS!R:S,2,FALSE)),AY339*SUSS!$M$2)</f>
        <v/>
      </c>
      <c r="BC339" s="187" t="str">
        <f t="shared" si="135"/>
        <v/>
      </c>
    </row>
    <row r="340" spans="1:55" ht="15.75" thickBot="1">
      <c r="A340" s="183" t="s">
        <v>101</v>
      </c>
      <c r="B340" s="82">
        <v>2014</v>
      </c>
      <c r="C340" s="82">
        <v>9</v>
      </c>
      <c r="D340" s="82"/>
      <c r="E340" s="83" t="s">
        <v>86</v>
      </c>
      <c r="F340" s="83" t="s">
        <v>10</v>
      </c>
      <c r="G340" s="83" t="s">
        <v>10</v>
      </c>
      <c r="H340" s="84">
        <v>41921</v>
      </c>
      <c r="I340" s="85">
        <v>7475.7</v>
      </c>
      <c r="J340" s="86">
        <v>0</v>
      </c>
      <c r="K340" s="85">
        <v>7475.7</v>
      </c>
      <c r="N340" s="183" t="s">
        <v>101</v>
      </c>
      <c r="O340" s="82">
        <v>22</v>
      </c>
      <c r="P340" s="85">
        <v>3194.67</v>
      </c>
      <c r="Q340" s="83" t="s">
        <v>86</v>
      </c>
      <c r="R340" s="83" t="s">
        <v>10</v>
      </c>
      <c r="S340" s="83" t="s">
        <v>10</v>
      </c>
      <c r="T340" s="82" t="s">
        <v>130</v>
      </c>
      <c r="U340" s="82" t="s">
        <v>124</v>
      </c>
      <c r="AC340" s="187" t="str">
        <f t="shared" si="116"/>
        <v/>
      </c>
      <c r="AD340" s="187" t="str">
        <f t="shared" si="117"/>
        <v/>
      </c>
      <c r="AE340" s="187" t="str">
        <f t="shared" si="118"/>
        <v/>
      </c>
      <c r="AF340" s="187" t="str">
        <f t="shared" si="119"/>
        <v/>
      </c>
      <c r="AG340" s="187" t="str">
        <f t="shared" si="120"/>
        <v/>
      </c>
      <c r="AH340" s="187" t="str">
        <f t="shared" si="121"/>
        <v/>
      </c>
      <c r="AI340" s="187" t="str">
        <f t="shared" si="122"/>
        <v/>
      </c>
      <c r="AJ340" s="187" t="str">
        <f t="shared" si="123"/>
        <v/>
      </c>
      <c r="AK340" s="187" t="str">
        <f t="shared" si="124"/>
        <v/>
      </c>
      <c r="AN340" s="187" t="str">
        <f t="shared" si="125"/>
        <v/>
      </c>
      <c r="AO340" s="187" t="str">
        <f t="shared" si="126"/>
        <v/>
      </c>
      <c r="AP340" s="187" t="str">
        <f t="shared" si="127"/>
        <v/>
      </c>
      <c r="AT340" s="187" t="str">
        <f t="shared" si="128"/>
        <v/>
      </c>
      <c r="AU340" s="187" t="str">
        <f t="shared" si="129"/>
        <v/>
      </c>
      <c r="AV340" s="187" t="str">
        <f t="shared" si="130"/>
        <v/>
      </c>
      <c r="AW340" s="187" t="str">
        <f t="shared" si="131"/>
        <v/>
      </c>
      <c r="AX340" s="187" t="str">
        <f t="shared" si="132"/>
        <v/>
      </c>
      <c r="AY340" s="187" t="str">
        <f t="shared" si="134"/>
        <v/>
      </c>
      <c r="AZ340" s="187" t="str">
        <f t="shared" si="133"/>
        <v/>
      </c>
      <c r="BA340" s="187" t="str">
        <f t="shared" si="136"/>
        <v xml:space="preserve"> </v>
      </c>
      <c r="BB340" s="187" t="str">
        <f>IFERROR(IF(AW340="","",VLOOKUP(AW340,SUSS!R:S,2,FALSE)),AY340*SUSS!$M$2)</f>
        <v/>
      </c>
      <c r="BC340" s="187" t="str">
        <f t="shared" si="135"/>
        <v/>
      </c>
    </row>
    <row r="341" spans="1:55" ht="15.75" thickBot="1">
      <c r="A341" s="183" t="s">
        <v>101</v>
      </c>
      <c r="B341" s="82">
        <v>2014</v>
      </c>
      <c r="C341" s="82">
        <v>9</v>
      </c>
      <c r="D341" s="82"/>
      <c r="E341" s="83" t="s">
        <v>11</v>
      </c>
      <c r="F341" s="83" t="s">
        <v>10</v>
      </c>
      <c r="G341" s="83" t="s">
        <v>10</v>
      </c>
      <c r="H341" s="84">
        <v>41921</v>
      </c>
      <c r="I341" s="85">
        <v>9260.52</v>
      </c>
      <c r="J341" s="86">
        <v>0</v>
      </c>
      <c r="K341" s="85">
        <v>9260.52</v>
      </c>
      <c r="N341" s="183" t="s">
        <v>101</v>
      </c>
      <c r="O341" s="82">
        <v>22</v>
      </c>
      <c r="P341" s="85">
        <v>17154.09</v>
      </c>
      <c r="Q341" s="83" t="s">
        <v>82</v>
      </c>
      <c r="R341" s="83" t="s">
        <v>10</v>
      </c>
      <c r="S341" s="83" t="s">
        <v>10</v>
      </c>
      <c r="T341" s="82" t="s">
        <v>142</v>
      </c>
      <c r="U341" s="82" t="s">
        <v>124</v>
      </c>
      <c r="AC341" s="187" t="str">
        <f t="shared" si="116"/>
        <v>M645044</v>
      </c>
      <c r="AD341" s="187" t="str">
        <f t="shared" si="117"/>
        <v>Contribuciones Seg. Social</v>
      </c>
      <c r="AE341" s="187" t="str">
        <f t="shared" si="118"/>
        <v>Declaración Jurada</v>
      </c>
      <c r="AF341" s="187" t="str">
        <f t="shared" si="119"/>
        <v>Declaración Jurada</v>
      </c>
      <c r="AG341" s="187">
        <f t="shared" si="120"/>
        <v>9260.52</v>
      </c>
      <c r="AH341" s="187">
        <f t="shared" si="121"/>
        <v>0</v>
      </c>
      <c r="AI341" s="187">
        <f t="shared" si="122"/>
        <v>9260.52</v>
      </c>
      <c r="AJ341" s="187">
        <f t="shared" si="123"/>
        <v>2014</v>
      </c>
      <c r="AK341" s="187">
        <f t="shared" si="124"/>
        <v>9</v>
      </c>
      <c r="AN341" s="187" t="str">
        <f t="shared" si="125"/>
        <v xml:space="preserve">2014/9 </v>
      </c>
      <c r="AO341" s="187" t="str">
        <f t="shared" si="126"/>
        <v>2014/9 Contribuciones Seg. Social</v>
      </c>
      <c r="AP341" s="187">
        <f t="shared" si="127"/>
        <v>9260.52</v>
      </c>
      <c r="AT341" s="187" t="str">
        <f t="shared" si="128"/>
        <v/>
      </c>
      <c r="AU341" s="187" t="str">
        <f t="shared" si="129"/>
        <v/>
      </c>
      <c r="AV341" s="187" t="str">
        <f t="shared" si="130"/>
        <v/>
      </c>
      <c r="AW341" s="187" t="str">
        <f t="shared" si="131"/>
        <v/>
      </c>
      <c r="AX341" s="187" t="str">
        <f t="shared" si="132"/>
        <v/>
      </c>
      <c r="AY341" s="187" t="str">
        <f t="shared" si="134"/>
        <v/>
      </c>
      <c r="AZ341" s="187" t="str">
        <f t="shared" si="133"/>
        <v/>
      </c>
      <c r="BA341" s="187" t="str">
        <f t="shared" si="136"/>
        <v xml:space="preserve"> </v>
      </c>
      <c r="BB341" s="187" t="str">
        <f>IFERROR(IF(AW341="","",VLOOKUP(AW341,SUSS!R:S,2,FALSE)),AY341*SUSS!$M$2)</f>
        <v/>
      </c>
      <c r="BC341" s="187" t="str">
        <f t="shared" si="135"/>
        <v/>
      </c>
    </row>
    <row r="342" spans="1:55" ht="29.25" thickBot="1">
      <c r="A342" s="183" t="s">
        <v>101</v>
      </c>
      <c r="B342" s="82">
        <v>2014</v>
      </c>
      <c r="C342" s="82">
        <v>9</v>
      </c>
      <c r="D342" s="82"/>
      <c r="E342" s="83" t="s">
        <v>11</v>
      </c>
      <c r="F342" s="83" t="s">
        <v>108</v>
      </c>
      <c r="G342" s="83" t="s">
        <v>109</v>
      </c>
      <c r="H342" s="84">
        <v>41921</v>
      </c>
      <c r="I342" s="85">
        <v>5020.87</v>
      </c>
      <c r="J342" s="86">
        <v>0</v>
      </c>
      <c r="K342" s="85">
        <v>5020.87</v>
      </c>
      <c r="N342" s="183" t="s">
        <v>101</v>
      </c>
      <c r="O342" s="82">
        <v>22</v>
      </c>
      <c r="P342" s="86">
        <v>663.73</v>
      </c>
      <c r="Q342" s="83" t="s">
        <v>82</v>
      </c>
      <c r="R342" s="83" t="s">
        <v>10</v>
      </c>
      <c r="S342" s="83" t="s">
        <v>83</v>
      </c>
      <c r="T342" s="82" t="s">
        <v>142</v>
      </c>
      <c r="U342" s="82" t="s">
        <v>124</v>
      </c>
      <c r="AC342" s="187" t="str">
        <f t="shared" si="116"/>
        <v/>
      </c>
      <c r="AD342" s="187" t="str">
        <f t="shared" si="117"/>
        <v/>
      </c>
      <c r="AE342" s="187" t="str">
        <f t="shared" si="118"/>
        <v/>
      </c>
      <c r="AF342" s="187" t="str">
        <f t="shared" si="119"/>
        <v/>
      </c>
      <c r="AG342" s="187" t="str">
        <f t="shared" si="120"/>
        <v/>
      </c>
      <c r="AH342" s="187" t="str">
        <f t="shared" si="121"/>
        <v/>
      </c>
      <c r="AI342" s="187" t="str">
        <f t="shared" si="122"/>
        <v/>
      </c>
      <c r="AJ342" s="187" t="str">
        <f t="shared" si="123"/>
        <v/>
      </c>
      <c r="AK342" s="187" t="str">
        <f t="shared" si="124"/>
        <v/>
      </c>
      <c r="AN342" s="187" t="str">
        <f t="shared" si="125"/>
        <v/>
      </c>
      <c r="AO342" s="187" t="str">
        <f t="shared" si="126"/>
        <v/>
      </c>
      <c r="AP342" s="187" t="str">
        <f t="shared" si="127"/>
        <v/>
      </c>
      <c r="AT342" s="187" t="str">
        <f t="shared" si="128"/>
        <v/>
      </c>
      <c r="AU342" s="187" t="str">
        <f t="shared" si="129"/>
        <v/>
      </c>
      <c r="AV342" s="187" t="str">
        <f t="shared" si="130"/>
        <v/>
      </c>
      <c r="AW342" s="187" t="str">
        <f t="shared" si="131"/>
        <v/>
      </c>
      <c r="AX342" s="187" t="str">
        <f t="shared" si="132"/>
        <v/>
      </c>
      <c r="AY342" s="187" t="str">
        <f t="shared" si="134"/>
        <v/>
      </c>
      <c r="AZ342" s="187" t="str">
        <f t="shared" si="133"/>
        <v/>
      </c>
      <c r="BA342" s="187" t="str">
        <f t="shared" si="136"/>
        <v xml:space="preserve"> </v>
      </c>
      <c r="BB342" s="187" t="str">
        <f>IFERROR(IF(AW342="","",VLOOKUP(AW342,SUSS!R:S,2,FALSE)),AY342*SUSS!$M$2)</f>
        <v/>
      </c>
      <c r="BC342" s="187" t="str">
        <f t="shared" si="135"/>
        <v/>
      </c>
    </row>
    <row r="343" spans="1:55" ht="15.75" thickBot="1">
      <c r="A343" s="183" t="s">
        <v>101</v>
      </c>
      <c r="B343" s="82">
        <v>2014</v>
      </c>
      <c r="C343" s="82">
        <v>9</v>
      </c>
      <c r="D343" s="82"/>
      <c r="E343" s="83" t="s">
        <v>86</v>
      </c>
      <c r="F343" s="83" t="s">
        <v>10</v>
      </c>
      <c r="G343" s="83" t="s">
        <v>83</v>
      </c>
      <c r="H343" s="84">
        <v>42068</v>
      </c>
      <c r="I343" s="85">
        <v>1076.5</v>
      </c>
      <c r="J343" s="86">
        <v>866.01</v>
      </c>
      <c r="K343" s="86">
        <v>210.49</v>
      </c>
      <c r="N343" s="183" t="s">
        <v>101</v>
      </c>
      <c r="O343" s="82">
        <v>22</v>
      </c>
      <c r="P343" s="85">
        <v>15660.94</v>
      </c>
      <c r="Q343" s="83" t="s">
        <v>82</v>
      </c>
      <c r="R343" s="83" t="s">
        <v>10</v>
      </c>
      <c r="S343" s="83" t="s">
        <v>84</v>
      </c>
      <c r="T343" s="82" t="s">
        <v>142</v>
      </c>
      <c r="U343" s="82" t="s">
        <v>124</v>
      </c>
      <c r="AC343" s="187" t="str">
        <f t="shared" si="116"/>
        <v/>
      </c>
      <c r="AD343" s="187" t="str">
        <f t="shared" si="117"/>
        <v/>
      </c>
      <c r="AE343" s="187" t="str">
        <f t="shared" si="118"/>
        <v/>
      </c>
      <c r="AF343" s="187" t="str">
        <f t="shared" si="119"/>
        <v/>
      </c>
      <c r="AG343" s="187" t="str">
        <f t="shared" si="120"/>
        <v/>
      </c>
      <c r="AH343" s="187" t="str">
        <f t="shared" si="121"/>
        <v/>
      </c>
      <c r="AI343" s="187" t="str">
        <f t="shared" si="122"/>
        <v/>
      </c>
      <c r="AJ343" s="187" t="str">
        <f t="shared" si="123"/>
        <v/>
      </c>
      <c r="AK343" s="187" t="str">
        <f t="shared" si="124"/>
        <v/>
      </c>
      <c r="AN343" s="187" t="str">
        <f t="shared" si="125"/>
        <v/>
      </c>
      <c r="AO343" s="187" t="str">
        <f t="shared" si="126"/>
        <v/>
      </c>
      <c r="AP343" s="187" t="str">
        <f t="shared" si="127"/>
        <v/>
      </c>
      <c r="AT343" s="187" t="str">
        <f t="shared" si="128"/>
        <v/>
      </c>
      <c r="AU343" s="187" t="str">
        <f t="shared" si="129"/>
        <v/>
      </c>
      <c r="AV343" s="187" t="str">
        <f t="shared" si="130"/>
        <v/>
      </c>
      <c r="AW343" s="187" t="str">
        <f t="shared" si="131"/>
        <v/>
      </c>
      <c r="AX343" s="187" t="str">
        <f t="shared" si="132"/>
        <v/>
      </c>
      <c r="AY343" s="187" t="str">
        <f t="shared" si="134"/>
        <v/>
      </c>
      <c r="AZ343" s="187" t="str">
        <f t="shared" si="133"/>
        <v/>
      </c>
      <c r="BA343" s="187" t="str">
        <f t="shared" si="136"/>
        <v xml:space="preserve"> </v>
      </c>
      <c r="BB343" s="187" t="str">
        <f>IFERROR(IF(AW343="","",VLOOKUP(AW343,SUSS!R:S,2,FALSE)),AY343*SUSS!$M$2)</f>
        <v/>
      </c>
      <c r="BC343" s="187" t="str">
        <f t="shared" si="135"/>
        <v/>
      </c>
    </row>
    <row r="344" spans="1:55" ht="15.75" thickBot="1">
      <c r="A344" s="183" t="s">
        <v>101</v>
      </c>
      <c r="B344" s="82">
        <v>2014</v>
      </c>
      <c r="C344" s="82">
        <v>9</v>
      </c>
      <c r="D344" s="82"/>
      <c r="E344" s="83" t="s">
        <v>86</v>
      </c>
      <c r="F344" s="83" t="s">
        <v>10</v>
      </c>
      <c r="G344" s="83" t="s">
        <v>84</v>
      </c>
      <c r="H344" s="84">
        <v>43798</v>
      </c>
      <c r="I344" s="85">
        <v>18040.11</v>
      </c>
      <c r="J344" s="85">
        <v>14512.75</v>
      </c>
      <c r="K344" s="85">
        <v>3527.36</v>
      </c>
      <c r="N344" s="183" t="s">
        <v>101</v>
      </c>
      <c r="O344" s="82">
        <v>22</v>
      </c>
      <c r="P344" s="85">
        <v>8619.93</v>
      </c>
      <c r="Q344" s="83" t="s">
        <v>82</v>
      </c>
      <c r="R344" s="83" t="s">
        <v>10</v>
      </c>
      <c r="S344" s="83" t="s">
        <v>10</v>
      </c>
      <c r="T344" s="82" t="s">
        <v>143</v>
      </c>
      <c r="U344" s="82" t="s">
        <v>124</v>
      </c>
      <c r="AC344" s="187" t="str">
        <f t="shared" si="116"/>
        <v/>
      </c>
      <c r="AD344" s="187" t="str">
        <f t="shared" si="117"/>
        <v/>
      </c>
      <c r="AE344" s="187" t="str">
        <f t="shared" si="118"/>
        <v/>
      </c>
      <c r="AF344" s="187" t="str">
        <f t="shared" si="119"/>
        <v/>
      </c>
      <c r="AG344" s="187" t="str">
        <f t="shared" si="120"/>
        <v/>
      </c>
      <c r="AH344" s="187" t="str">
        <f t="shared" si="121"/>
        <v/>
      </c>
      <c r="AI344" s="187" t="str">
        <f t="shared" si="122"/>
        <v/>
      </c>
      <c r="AJ344" s="187" t="str">
        <f t="shared" si="123"/>
        <v/>
      </c>
      <c r="AK344" s="187" t="str">
        <f t="shared" si="124"/>
        <v/>
      </c>
      <c r="AN344" s="187" t="str">
        <f t="shared" si="125"/>
        <v/>
      </c>
      <c r="AO344" s="187" t="str">
        <f t="shared" si="126"/>
        <v/>
      </c>
      <c r="AP344" s="187" t="str">
        <f t="shared" si="127"/>
        <v/>
      </c>
      <c r="AT344" s="187" t="str">
        <f t="shared" si="128"/>
        <v/>
      </c>
      <c r="AU344" s="187" t="str">
        <f t="shared" si="129"/>
        <v/>
      </c>
      <c r="AV344" s="187" t="str">
        <f t="shared" si="130"/>
        <v/>
      </c>
      <c r="AW344" s="187" t="str">
        <f t="shared" si="131"/>
        <v/>
      </c>
      <c r="AX344" s="187" t="str">
        <f t="shared" si="132"/>
        <v/>
      </c>
      <c r="AY344" s="187" t="str">
        <f t="shared" si="134"/>
        <v/>
      </c>
      <c r="AZ344" s="187" t="str">
        <f t="shared" si="133"/>
        <v/>
      </c>
      <c r="BA344" s="187" t="str">
        <f t="shared" si="136"/>
        <v xml:space="preserve"> </v>
      </c>
      <c r="BB344" s="187" t="str">
        <f>IFERROR(IF(AW344="","",VLOOKUP(AW344,SUSS!R:S,2,FALSE)),AY344*SUSS!$M$2)</f>
        <v/>
      </c>
      <c r="BC344" s="187" t="str">
        <f t="shared" si="135"/>
        <v/>
      </c>
    </row>
    <row r="345" spans="1:55" ht="15.75" thickBot="1">
      <c r="A345" s="183" t="s">
        <v>101</v>
      </c>
      <c r="B345" s="82">
        <v>2014</v>
      </c>
      <c r="C345" s="82">
        <v>9</v>
      </c>
      <c r="D345" s="82"/>
      <c r="E345" s="83" t="s">
        <v>11</v>
      </c>
      <c r="F345" s="83" t="s">
        <v>10</v>
      </c>
      <c r="G345" s="83" t="s">
        <v>83</v>
      </c>
      <c r="H345" s="84">
        <v>42068</v>
      </c>
      <c r="I345" s="85">
        <v>1333.51</v>
      </c>
      <c r="J345" s="85">
        <v>1072.77</v>
      </c>
      <c r="K345" s="86">
        <v>260.74</v>
      </c>
      <c r="N345" s="183" t="s">
        <v>101</v>
      </c>
      <c r="O345" s="82">
        <v>22</v>
      </c>
      <c r="P345" s="86">
        <v>191.55</v>
      </c>
      <c r="Q345" s="83" t="s">
        <v>82</v>
      </c>
      <c r="R345" s="83" t="s">
        <v>10</v>
      </c>
      <c r="S345" s="83" t="s">
        <v>83</v>
      </c>
      <c r="T345" s="82" t="s">
        <v>143</v>
      </c>
      <c r="U345" s="82" t="s">
        <v>124</v>
      </c>
      <c r="AC345" s="187" t="str">
        <f t="shared" si="116"/>
        <v/>
      </c>
      <c r="AD345" s="187" t="str">
        <f t="shared" si="117"/>
        <v/>
      </c>
      <c r="AE345" s="187" t="str">
        <f t="shared" si="118"/>
        <v/>
      </c>
      <c r="AF345" s="187" t="str">
        <f t="shared" si="119"/>
        <v/>
      </c>
      <c r="AG345" s="187" t="str">
        <f t="shared" si="120"/>
        <v/>
      </c>
      <c r="AH345" s="187" t="str">
        <f t="shared" si="121"/>
        <v/>
      </c>
      <c r="AI345" s="187" t="str">
        <f t="shared" si="122"/>
        <v/>
      </c>
      <c r="AJ345" s="187" t="str">
        <f t="shared" si="123"/>
        <v/>
      </c>
      <c r="AK345" s="187" t="str">
        <f t="shared" si="124"/>
        <v/>
      </c>
      <c r="AN345" s="187" t="str">
        <f t="shared" si="125"/>
        <v/>
      </c>
      <c r="AO345" s="187" t="str">
        <f t="shared" si="126"/>
        <v/>
      </c>
      <c r="AP345" s="187" t="str">
        <f t="shared" si="127"/>
        <v/>
      </c>
      <c r="AT345" s="187" t="str">
        <f t="shared" si="128"/>
        <v/>
      </c>
      <c r="AU345" s="187" t="str">
        <f t="shared" si="129"/>
        <v/>
      </c>
      <c r="AV345" s="187" t="str">
        <f t="shared" si="130"/>
        <v/>
      </c>
      <c r="AW345" s="187" t="str">
        <f t="shared" si="131"/>
        <v/>
      </c>
      <c r="AX345" s="187" t="str">
        <f t="shared" si="132"/>
        <v/>
      </c>
      <c r="AY345" s="187" t="str">
        <f t="shared" si="134"/>
        <v/>
      </c>
      <c r="AZ345" s="187" t="str">
        <f t="shared" si="133"/>
        <v/>
      </c>
      <c r="BA345" s="187" t="str">
        <f t="shared" si="136"/>
        <v xml:space="preserve"> </v>
      </c>
      <c r="BB345" s="187" t="str">
        <f>IFERROR(IF(AW345="","",VLOOKUP(AW345,SUSS!R:S,2,FALSE)),AY345*SUSS!$M$2)</f>
        <v/>
      </c>
      <c r="BC345" s="187" t="str">
        <f t="shared" si="135"/>
        <v/>
      </c>
    </row>
    <row r="346" spans="1:55" ht="15.75" thickBot="1">
      <c r="A346" s="183" t="s">
        <v>101</v>
      </c>
      <c r="B346" s="82">
        <v>2014</v>
      </c>
      <c r="C346" s="82">
        <v>9</v>
      </c>
      <c r="D346" s="82"/>
      <c r="E346" s="83" t="s">
        <v>11</v>
      </c>
      <c r="F346" s="83" t="s">
        <v>10</v>
      </c>
      <c r="G346" s="83" t="s">
        <v>84</v>
      </c>
      <c r="H346" s="84">
        <v>43798</v>
      </c>
      <c r="I346" s="85">
        <v>22347.18</v>
      </c>
      <c r="J346" s="85">
        <v>17977.66</v>
      </c>
      <c r="K346" s="85">
        <v>4369.5200000000004</v>
      </c>
      <c r="N346" s="183" t="s">
        <v>101</v>
      </c>
      <c r="O346" s="82">
        <v>22</v>
      </c>
      <c r="P346" s="85">
        <v>1991.98</v>
      </c>
      <c r="Q346" s="83" t="s">
        <v>82</v>
      </c>
      <c r="R346" s="83" t="s">
        <v>10</v>
      </c>
      <c r="S346" s="83" t="s">
        <v>84</v>
      </c>
      <c r="T346" s="82" t="s">
        <v>143</v>
      </c>
      <c r="U346" s="82" t="s">
        <v>124</v>
      </c>
      <c r="AC346" s="187" t="str">
        <f t="shared" si="116"/>
        <v/>
      </c>
      <c r="AD346" s="187" t="str">
        <f t="shared" si="117"/>
        <v/>
      </c>
      <c r="AE346" s="187" t="str">
        <f t="shared" si="118"/>
        <v/>
      </c>
      <c r="AF346" s="187" t="str">
        <f t="shared" si="119"/>
        <v/>
      </c>
      <c r="AG346" s="187" t="str">
        <f t="shared" si="120"/>
        <v/>
      </c>
      <c r="AH346" s="187" t="str">
        <f t="shared" si="121"/>
        <v/>
      </c>
      <c r="AI346" s="187" t="str">
        <f t="shared" si="122"/>
        <v/>
      </c>
      <c r="AJ346" s="187" t="str">
        <f t="shared" si="123"/>
        <v/>
      </c>
      <c r="AK346" s="187" t="str">
        <f t="shared" si="124"/>
        <v/>
      </c>
      <c r="AN346" s="187" t="str">
        <f t="shared" si="125"/>
        <v/>
      </c>
      <c r="AO346" s="187" t="str">
        <f t="shared" si="126"/>
        <v/>
      </c>
      <c r="AP346" s="187" t="str">
        <f t="shared" si="127"/>
        <v/>
      </c>
      <c r="AT346" s="187" t="str">
        <f t="shared" si="128"/>
        <v/>
      </c>
      <c r="AU346" s="187" t="str">
        <f t="shared" si="129"/>
        <v/>
      </c>
      <c r="AV346" s="187" t="str">
        <f t="shared" si="130"/>
        <v/>
      </c>
      <c r="AW346" s="187" t="str">
        <f t="shared" si="131"/>
        <v/>
      </c>
      <c r="AX346" s="187" t="str">
        <f t="shared" si="132"/>
        <v/>
      </c>
      <c r="AY346" s="187" t="str">
        <f t="shared" si="134"/>
        <v/>
      </c>
      <c r="AZ346" s="187" t="str">
        <f t="shared" si="133"/>
        <v/>
      </c>
      <c r="BA346" s="187" t="str">
        <f t="shared" si="136"/>
        <v xml:space="preserve"> </v>
      </c>
      <c r="BB346" s="187" t="str">
        <f>IFERROR(IF(AW346="","",VLOOKUP(AW346,SUSS!R:S,2,FALSE)),AY346*SUSS!$M$2)</f>
        <v/>
      </c>
      <c r="BC346" s="187" t="str">
        <f t="shared" si="135"/>
        <v/>
      </c>
    </row>
    <row r="347" spans="1:55" ht="29.25" thickBot="1">
      <c r="A347" s="183" t="s">
        <v>101</v>
      </c>
      <c r="B347" s="82">
        <v>2014</v>
      </c>
      <c r="C347" s="82">
        <v>9</v>
      </c>
      <c r="D347" s="82"/>
      <c r="E347" s="83" t="s">
        <v>11</v>
      </c>
      <c r="F347" s="83" t="s">
        <v>108</v>
      </c>
      <c r="G347" s="83" t="s">
        <v>83</v>
      </c>
      <c r="H347" s="84">
        <v>42220</v>
      </c>
      <c r="I347" s="85">
        <v>1486.18</v>
      </c>
      <c r="J347" s="85">
        <v>1190.19</v>
      </c>
      <c r="K347" s="86">
        <v>295.99</v>
      </c>
      <c r="N347" s="183" t="s">
        <v>101</v>
      </c>
      <c r="O347" s="82">
        <v>22</v>
      </c>
      <c r="P347" s="86">
        <v>12.54</v>
      </c>
      <c r="Q347" s="83" t="s">
        <v>107</v>
      </c>
      <c r="R347" s="83" t="s">
        <v>10</v>
      </c>
      <c r="S347" s="83" t="s">
        <v>105</v>
      </c>
      <c r="T347" s="82" t="s">
        <v>115</v>
      </c>
      <c r="U347" s="82" t="s">
        <v>124</v>
      </c>
      <c r="AC347" s="187" t="str">
        <f t="shared" si="116"/>
        <v/>
      </c>
      <c r="AD347" s="187" t="str">
        <f t="shared" si="117"/>
        <v/>
      </c>
      <c r="AE347" s="187" t="str">
        <f t="shared" si="118"/>
        <v/>
      </c>
      <c r="AF347" s="187" t="str">
        <f t="shared" si="119"/>
        <v/>
      </c>
      <c r="AG347" s="187" t="str">
        <f t="shared" si="120"/>
        <v/>
      </c>
      <c r="AH347" s="187" t="str">
        <f t="shared" si="121"/>
        <v/>
      </c>
      <c r="AI347" s="187" t="str">
        <f t="shared" si="122"/>
        <v/>
      </c>
      <c r="AJ347" s="187" t="str">
        <f t="shared" si="123"/>
        <v/>
      </c>
      <c r="AK347" s="187" t="str">
        <f t="shared" si="124"/>
        <v/>
      </c>
      <c r="AN347" s="187" t="str">
        <f t="shared" si="125"/>
        <v/>
      </c>
      <c r="AO347" s="187" t="str">
        <f t="shared" si="126"/>
        <v/>
      </c>
      <c r="AP347" s="187" t="str">
        <f t="shared" si="127"/>
        <v/>
      </c>
      <c r="AT347" s="187" t="str">
        <f t="shared" si="128"/>
        <v/>
      </c>
      <c r="AU347" s="187" t="str">
        <f t="shared" si="129"/>
        <v/>
      </c>
      <c r="AV347" s="187" t="str">
        <f t="shared" si="130"/>
        <v/>
      </c>
      <c r="AW347" s="187" t="str">
        <f t="shared" si="131"/>
        <v/>
      </c>
      <c r="AX347" s="187" t="str">
        <f t="shared" si="132"/>
        <v/>
      </c>
      <c r="AY347" s="187" t="str">
        <f t="shared" si="134"/>
        <v/>
      </c>
      <c r="AZ347" s="187" t="str">
        <f t="shared" si="133"/>
        <v/>
      </c>
      <c r="BA347" s="187" t="str">
        <f t="shared" si="136"/>
        <v xml:space="preserve"> </v>
      </c>
      <c r="BB347" s="187" t="str">
        <f>IFERROR(IF(AW347="","",VLOOKUP(AW347,SUSS!R:S,2,FALSE)),AY347*SUSS!$M$2)</f>
        <v/>
      </c>
      <c r="BC347" s="187" t="str">
        <f t="shared" si="135"/>
        <v/>
      </c>
    </row>
    <row r="348" spans="1:55" ht="29.25" thickBot="1">
      <c r="A348" s="183" t="s">
        <v>101</v>
      </c>
      <c r="B348" s="82">
        <v>2014</v>
      </c>
      <c r="C348" s="82">
        <v>9</v>
      </c>
      <c r="D348" s="82"/>
      <c r="E348" s="83" t="s">
        <v>11</v>
      </c>
      <c r="F348" s="83" t="s">
        <v>108</v>
      </c>
      <c r="G348" s="83" t="s">
        <v>84</v>
      </c>
      <c r="H348" s="84">
        <v>43798</v>
      </c>
      <c r="I348" s="85">
        <v>11118.72</v>
      </c>
      <c r="J348" s="85">
        <v>8904.2800000000007</v>
      </c>
      <c r="K348" s="85">
        <v>2214.44</v>
      </c>
      <c r="N348" s="183" t="s">
        <v>101</v>
      </c>
      <c r="O348" s="82">
        <v>22</v>
      </c>
      <c r="P348" s="86">
        <v>6.27</v>
      </c>
      <c r="Q348" s="83" t="s">
        <v>104</v>
      </c>
      <c r="R348" s="83" t="s">
        <v>10</v>
      </c>
      <c r="S348" s="83" t="s">
        <v>105</v>
      </c>
      <c r="T348" s="82" t="s">
        <v>116</v>
      </c>
      <c r="U348" s="82" t="s">
        <v>124</v>
      </c>
      <c r="AC348" s="187" t="str">
        <f t="shared" si="116"/>
        <v/>
      </c>
      <c r="AD348" s="187" t="str">
        <f t="shared" si="117"/>
        <v/>
      </c>
      <c r="AE348" s="187" t="str">
        <f t="shared" si="118"/>
        <v/>
      </c>
      <c r="AF348" s="187" t="str">
        <f t="shared" si="119"/>
        <v/>
      </c>
      <c r="AG348" s="187" t="str">
        <f t="shared" si="120"/>
        <v/>
      </c>
      <c r="AH348" s="187" t="str">
        <f t="shared" si="121"/>
        <v/>
      </c>
      <c r="AI348" s="187" t="str">
        <f t="shared" si="122"/>
        <v/>
      </c>
      <c r="AJ348" s="187" t="str">
        <f t="shared" si="123"/>
        <v/>
      </c>
      <c r="AK348" s="187" t="str">
        <f t="shared" si="124"/>
        <v/>
      </c>
      <c r="AN348" s="187" t="str">
        <f t="shared" si="125"/>
        <v/>
      </c>
      <c r="AO348" s="187" t="str">
        <f t="shared" si="126"/>
        <v/>
      </c>
      <c r="AP348" s="187" t="str">
        <f t="shared" si="127"/>
        <v/>
      </c>
      <c r="AT348" s="187" t="str">
        <f t="shared" si="128"/>
        <v/>
      </c>
      <c r="AU348" s="187" t="str">
        <f t="shared" si="129"/>
        <v/>
      </c>
      <c r="AV348" s="187" t="str">
        <f t="shared" si="130"/>
        <v/>
      </c>
      <c r="AW348" s="187" t="str">
        <f t="shared" si="131"/>
        <v/>
      </c>
      <c r="AX348" s="187" t="str">
        <f t="shared" si="132"/>
        <v/>
      </c>
      <c r="AY348" s="187" t="str">
        <f t="shared" si="134"/>
        <v/>
      </c>
      <c r="AZ348" s="187" t="str">
        <f t="shared" si="133"/>
        <v/>
      </c>
      <c r="BA348" s="187" t="str">
        <f t="shared" si="136"/>
        <v xml:space="preserve"> </v>
      </c>
      <c r="BB348" s="187" t="str">
        <f>IFERROR(IF(AW348="","",VLOOKUP(AW348,SUSS!R:S,2,FALSE)),AY348*SUSS!$M$2)</f>
        <v/>
      </c>
      <c r="BC348" s="187" t="str">
        <f t="shared" si="135"/>
        <v/>
      </c>
    </row>
    <row r="349" spans="1:55" ht="15.75" thickBot="1">
      <c r="A349" s="183" t="s">
        <v>101</v>
      </c>
      <c r="B349" s="82">
        <v>2014</v>
      </c>
      <c r="C349" s="82">
        <v>10</v>
      </c>
      <c r="D349" s="82"/>
      <c r="E349" s="83" t="s">
        <v>86</v>
      </c>
      <c r="F349" s="83" t="s">
        <v>10</v>
      </c>
      <c r="G349" s="83" t="s">
        <v>10</v>
      </c>
      <c r="H349" s="84">
        <v>41954</v>
      </c>
      <c r="I349" s="85">
        <v>7506.01</v>
      </c>
      <c r="J349" s="86">
        <v>0</v>
      </c>
      <c r="K349" s="85">
        <v>7506.01</v>
      </c>
      <c r="N349" s="183" t="s">
        <v>101</v>
      </c>
      <c r="O349" s="82">
        <v>22</v>
      </c>
      <c r="P349" s="86">
        <v>18.809999999999999</v>
      </c>
      <c r="Q349" s="83" t="s">
        <v>106</v>
      </c>
      <c r="R349" s="83" t="s">
        <v>10</v>
      </c>
      <c r="S349" s="83" t="s">
        <v>105</v>
      </c>
      <c r="T349" s="82" t="s">
        <v>137</v>
      </c>
      <c r="U349" s="82" t="s">
        <v>124</v>
      </c>
      <c r="AC349" s="187" t="str">
        <f t="shared" si="116"/>
        <v/>
      </c>
      <c r="AD349" s="187" t="str">
        <f t="shared" si="117"/>
        <v/>
      </c>
      <c r="AE349" s="187" t="str">
        <f t="shared" si="118"/>
        <v/>
      </c>
      <c r="AF349" s="187" t="str">
        <f t="shared" si="119"/>
        <v/>
      </c>
      <c r="AG349" s="187" t="str">
        <f t="shared" si="120"/>
        <v/>
      </c>
      <c r="AH349" s="187" t="str">
        <f t="shared" si="121"/>
        <v/>
      </c>
      <c r="AI349" s="187" t="str">
        <f t="shared" si="122"/>
        <v/>
      </c>
      <c r="AJ349" s="187" t="str">
        <f t="shared" si="123"/>
        <v/>
      </c>
      <c r="AK349" s="187" t="str">
        <f t="shared" si="124"/>
        <v/>
      </c>
      <c r="AN349" s="187" t="str">
        <f t="shared" si="125"/>
        <v/>
      </c>
      <c r="AO349" s="187" t="str">
        <f t="shared" si="126"/>
        <v/>
      </c>
      <c r="AP349" s="187" t="str">
        <f t="shared" si="127"/>
        <v/>
      </c>
      <c r="AT349" s="187" t="str">
        <f t="shared" si="128"/>
        <v/>
      </c>
      <c r="AU349" s="187" t="str">
        <f t="shared" si="129"/>
        <v/>
      </c>
      <c r="AV349" s="187" t="str">
        <f t="shared" si="130"/>
        <v/>
      </c>
      <c r="AW349" s="187" t="str">
        <f t="shared" si="131"/>
        <v/>
      </c>
      <c r="AX349" s="187" t="str">
        <f t="shared" si="132"/>
        <v/>
      </c>
      <c r="AY349" s="187" t="str">
        <f t="shared" si="134"/>
        <v/>
      </c>
      <c r="AZ349" s="187" t="str">
        <f t="shared" si="133"/>
        <v/>
      </c>
      <c r="BA349" s="187" t="str">
        <f t="shared" si="136"/>
        <v xml:space="preserve"> </v>
      </c>
      <c r="BB349" s="187" t="str">
        <f>IFERROR(IF(AW349="","",VLOOKUP(AW349,SUSS!R:S,2,FALSE)),AY349*SUSS!$M$2)</f>
        <v/>
      </c>
      <c r="BC349" s="187" t="str">
        <f t="shared" si="135"/>
        <v/>
      </c>
    </row>
    <row r="350" spans="1:55" ht="15.75" thickBot="1">
      <c r="A350" s="183" t="s">
        <v>101</v>
      </c>
      <c r="B350" s="82">
        <v>2014</v>
      </c>
      <c r="C350" s="82">
        <v>10</v>
      </c>
      <c r="D350" s="82"/>
      <c r="E350" s="83" t="s">
        <v>11</v>
      </c>
      <c r="F350" s="83" t="s">
        <v>10</v>
      </c>
      <c r="G350" s="83" t="s">
        <v>10</v>
      </c>
      <c r="H350" s="84">
        <v>41954</v>
      </c>
      <c r="I350" s="85">
        <v>9298.06</v>
      </c>
      <c r="J350" s="86">
        <v>0</v>
      </c>
      <c r="K350" s="85">
        <v>9298.06</v>
      </c>
      <c r="N350" s="183" t="s">
        <v>101</v>
      </c>
      <c r="O350" s="82">
        <v>23</v>
      </c>
      <c r="P350" s="85">
        <v>12828.94</v>
      </c>
      <c r="Q350" s="83" t="s">
        <v>102</v>
      </c>
      <c r="R350" s="83" t="s">
        <v>10</v>
      </c>
      <c r="S350" s="83" t="s">
        <v>84</v>
      </c>
      <c r="T350" s="82" t="s">
        <v>111</v>
      </c>
      <c r="U350" s="82" t="s">
        <v>124</v>
      </c>
      <c r="AC350" s="187" t="str">
        <f t="shared" ref="AC350:AC413" si="137">IF($E350=$AD$1,IF($G350=$AE$1,A350,""),"")</f>
        <v>M645044</v>
      </c>
      <c r="AD350" s="187" t="str">
        <f t="shared" ref="AD350:AD413" si="138">IF($E350=$AD$1,IF($G350=$AE$1,E350,""),"")</f>
        <v>Contribuciones Seg. Social</v>
      </c>
      <c r="AE350" s="187" t="str">
        <f t="shared" ref="AE350:AE413" si="139">IF($E350=$AD$1,IF($G350=$AE$1,F350,""),"")</f>
        <v>Declaración Jurada</v>
      </c>
      <c r="AF350" s="187" t="str">
        <f t="shared" ref="AF350:AF413" si="140">IF($E350=$AD$1,IF($G350=$AE$1,G350,""),"")</f>
        <v>Declaración Jurada</v>
      </c>
      <c r="AG350" s="187">
        <f t="shared" ref="AG350:AG413" si="141">IF($E350=$AD$1,IF($G350=$AE$1,I350,""),"")</f>
        <v>9298.06</v>
      </c>
      <c r="AH350" s="187">
        <f t="shared" ref="AH350:AH413" si="142">IF($E350=$AD$1,IF($G350=$AE$1,J350,""),"")</f>
        <v>0</v>
      </c>
      <c r="AI350" s="187">
        <f t="shared" ref="AI350:AI413" si="143">IF($E350=$AD$1,IF($G350=$AE$1,K350,""),"")</f>
        <v>9298.06</v>
      </c>
      <c r="AJ350" s="187">
        <f t="shared" ref="AJ350:AJ413" si="144">IF($E350=$AD$1,IF($G350=$AE$1,B350,""),"")</f>
        <v>2014</v>
      </c>
      <c r="AK350" s="187">
        <f t="shared" ref="AK350:AK413" si="145">IF($E350=$AD$1,IF($G350=$AE$1,C350,""),"")</f>
        <v>10</v>
      </c>
      <c r="AN350" s="187" t="str">
        <f t="shared" ref="AN350:AN413" si="146">LEFT(AO350,7)</f>
        <v>2014/10</v>
      </c>
      <c r="AO350" s="187" t="str">
        <f t="shared" ref="AO350:AO413" si="147">IF(AF350=$AE$1,AJ350&amp;"/"&amp;AK350&amp;" "&amp;AD350,"")</f>
        <v>2014/10 Contribuciones Seg. Social</v>
      </c>
      <c r="AP350" s="187">
        <f t="shared" ref="AP350:AP413" si="148">IF(AO350&lt;&gt;"",AI350,"")</f>
        <v>9298.06</v>
      </c>
      <c r="AT350" s="187" t="str">
        <f t="shared" ref="AT350:AT413" si="149">IF($Q350=$AD$1,N350,"")</f>
        <v/>
      </c>
      <c r="AU350" s="187" t="str">
        <f t="shared" ref="AU350:AU413" si="150">IF($Q350=$AD$1,O350,"")</f>
        <v/>
      </c>
      <c r="AV350" s="187" t="str">
        <f t="shared" ref="AV350:AV413" si="151">IF($Q350=$AD$1,P350,"")</f>
        <v/>
      </c>
      <c r="AW350" s="187" t="str">
        <f t="shared" ref="AW350:AW413" si="152">IF($Q350=$AD$1,T350,"")</f>
        <v/>
      </c>
      <c r="AX350" s="187" t="str">
        <f t="shared" ref="AX350:AX413" si="153">IF(AW350&lt;&gt;"",AW350&amp;" "&amp;$AD$1,"")</f>
        <v/>
      </c>
      <c r="AY350" s="187" t="str">
        <f t="shared" si="134"/>
        <v/>
      </c>
      <c r="AZ350" s="187" t="str">
        <f t="shared" ref="AZ350:AZ413" si="154">IF(AY350="","",AV350/AY350)</f>
        <v/>
      </c>
      <c r="BA350" s="187" t="str">
        <f t="shared" si="136"/>
        <v xml:space="preserve"> </v>
      </c>
      <c r="BB350" s="187" t="str">
        <f>IFERROR(IF(AW350="","",VLOOKUP(AW350,SUSS!R:S,2,FALSE)),AY350*SUSS!$M$2)</f>
        <v/>
      </c>
      <c r="BC350" s="187" t="str">
        <f t="shared" si="135"/>
        <v/>
      </c>
    </row>
    <row r="351" spans="1:55" ht="29.25" thickBot="1">
      <c r="A351" s="183" t="s">
        <v>101</v>
      </c>
      <c r="B351" s="82">
        <v>2014</v>
      </c>
      <c r="C351" s="82">
        <v>10</v>
      </c>
      <c r="D351" s="82"/>
      <c r="E351" s="83" t="s">
        <v>11</v>
      </c>
      <c r="F351" s="83" t="s">
        <v>108</v>
      </c>
      <c r="G351" s="83" t="s">
        <v>109</v>
      </c>
      <c r="H351" s="84">
        <v>41954</v>
      </c>
      <c r="I351" s="85">
        <v>5041.22</v>
      </c>
      <c r="J351" s="86">
        <v>0</v>
      </c>
      <c r="K351" s="85">
        <v>5041.22</v>
      </c>
      <c r="N351" s="183" t="s">
        <v>101</v>
      </c>
      <c r="O351" s="82">
        <v>23</v>
      </c>
      <c r="P351" s="86">
        <v>669.19</v>
      </c>
      <c r="Q351" s="83" t="s">
        <v>103</v>
      </c>
      <c r="R351" s="83" t="s">
        <v>10</v>
      </c>
      <c r="S351" s="83" t="s">
        <v>10</v>
      </c>
      <c r="T351" s="82" t="s">
        <v>114</v>
      </c>
      <c r="U351" s="82" t="s">
        <v>124</v>
      </c>
      <c r="AC351" s="187" t="str">
        <f t="shared" si="137"/>
        <v/>
      </c>
      <c r="AD351" s="187" t="str">
        <f t="shared" si="138"/>
        <v/>
      </c>
      <c r="AE351" s="187" t="str">
        <f t="shared" si="139"/>
        <v/>
      </c>
      <c r="AF351" s="187" t="str">
        <f t="shared" si="140"/>
        <v/>
      </c>
      <c r="AG351" s="187" t="str">
        <f t="shared" si="141"/>
        <v/>
      </c>
      <c r="AH351" s="187" t="str">
        <f t="shared" si="142"/>
        <v/>
      </c>
      <c r="AI351" s="187" t="str">
        <f t="shared" si="143"/>
        <v/>
      </c>
      <c r="AJ351" s="187" t="str">
        <f t="shared" si="144"/>
        <v/>
      </c>
      <c r="AK351" s="187" t="str">
        <f t="shared" si="145"/>
        <v/>
      </c>
      <c r="AN351" s="187" t="str">
        <f t="shared" si="146"/>
        <v/>
      </c>
      <c r="AO351" s="187" t="str">
        <f t="shared" si="147"/>
        <v/>
      </c>
      <c r="AP351" s="187" t="str">
        <f t="shared" si="148"/>
        <v/>
      </c>
      <c r="AT351" s="187" t="str">
        <f t="shared" si="149"/>
        <v/>
      </c>
      <c r="AU351" s="187" t="str">
        <f t="shared" si="150"/>
        <v/>
      </c>
      <c r="AV351" s="187" t="str">
        <f t="shared" si="151"/>
        <v/>
      </c>
      <c r="AW351" s="187" t="str">
        <f t="shared" si="152"/>
        <v/>
      </c>
      <c r="AX351" s="187" t="str">
        <f t="shared" si="153"/>
        <v/>
      </c>
      <c r="AY351" s="187" t="str">
        <f t="shared" si="134"/>
        <v/>
      </c>
      <c r="AZ351" s="187" t="str">
        <f t="shared" si="154"/>
        <v/>
      </c>
      <c r="BA351" s="187" t="str">
        <f t="shared" si="136"/>
        <v xml:space="preserve"> </v>
      </c>
      <c r="BB351" s="187" t="str">
        <f>IFERROR(IF(AW351="","",VLOOKUP(AW351,SUSS!R:S,2,FALSE)),AY351*SUSS!$M$2)</f>
        <v/>
      </c>
      <c r="BC351" s="187" t="str">
        <f t="shared" si="135"/>
        <v/>
      </c>
    </row>
    <row r="352" spans="1:55" ht="15.75" thickBot="1">
      <c r="A352" s="183" t="s">
        <v>101</v>
      </c>
      <c r="B352" s="82">
        <v>2014</v>
      </c>
      <c r="C352" s="82">
        <v>10</v>
      </c>
      <c r="D352" s="82"/>
      <c r="E352" s="83" t="s">
        <v>86</v>
      </c>
      <c r="F352" s="83" t="s">
        <v>10</v>
      </c>
      <c r="G352" s="83" t="s">
        <v>83</v>
      </c>
      <c r="H352" s="84">
        <v>42068</v>
      </c>
      <c r="I352" s="86">
        <v>840.67</v>
      </c>
      <c r="J352" s="86">
        <v>674.21</v>
      </c>
      <c r="K352" s="86">
        <v>166.46</v>
      </c>
      <c r="N352" s="183" t="s">
        <v>101</v>
      </c>
      <c r="O352" s="82">
        <v>23</v>
      </c>
      <c r="P352" s="85">
        <v>3871.32</v>
      </c>
      <c r="Q352" s="83" t="s">
        <v>11</v>
      </c>
      <c r="R352" s="83" t="s">
        <v>10</v>
      </c>
      <c r="S352" s="83" t="s">
        <v>10</v>
      </c>
      <c r="T352" s="82" t="s">
        <v>141</v>
      </c>
      <c r="U352" s="82" t="s">
        <v>124</v>
      </c>
      <c r="AC352" s="187" t="str">
        <f t="shared" si="137"/>
        <v/>
      </c>
      <c r="AD352" s="187" t="str">
        <f t="shared" si="138"/>
        <v/>
      </c>
      <c r="AE352" s="187" t="str">
        <f t="shared" si="139"/>
        <v/>
      </c>
      <c r="AF352" s="187" t="str">
        <f t="shared" si="140"/>
        <v/>
      </c>
      <c r="AG352" s="187" t="str">
        <f t="shared" si="141"/>
        <v/>
      </c>
      <c r="AH352" s="187" t="str">
        <f t="shared" si="142"/>
        <v/>
      </c>
      <c r="AI352" s="187" t="str">
        <f t="shared" si="143"/>
        <v/>
      </c>
      <c r="AJ352" s="187" t="str">
        <f t="shared" si="144"/>
        <v/>
      </c>
      <c r="AK352" s="187" t="str">
        <f t="shared" si="145"/>
        <v/>
      </c>
      <c r="AN352" s="187" t="str">
        <f t="shared" si="146"/>
        <v/>
      </c>
      <c r="AO352" s="187" t="str">
        <f t="shared" si="147"/>
        <v/>
      </c>
      <c r="AP352" s="187" t="str">
        <f t="shared" si="148"/>
        <v/>
      </c>
      <c r="AT352" s="187" t="str">
        <f t="shared" si="149"/>
        <v>M645044</v>
      </c>
      <c r="AU352" s="187">
        <f t="shared" si="150"/>
        <v>23</v>
      </c>
      <c r="AV352" s="187">
        <f t="shared" si="151"/>
        <v>3871.32</v>
      </c>
      <c r="AW352" s="187" t="str">
        <f t="shared" si="152"/>
        <v>2013/8</v>
      </c>
      <c r="AX352" s="187" t="str">
        <f t="shared" si="153"/>
        <v>2013/8 Contribuciones Seg. Social</v>
      </c>
      <c r="AY352" s="187">
        <f t="shared" si="134"/>
        <v>10055.31</v>
      </c>
      <c r="AZ352" s="187">
        <f t="shared" si="154"/>
        <v>0.38500255089102181</v>
      </c>
      <c r="BA352" s="187" t="str">
        <f t="shared" si="136"/>
        <v>M645044 23</v>
      </c>
      <c r="BB352" s="187">
        <f>IFERROR(IF(AW352="","",VLOOKUP(AW352,SUSS!R:S,2,FALSE)),AY352*SUSS!$M$2)</f>
        <v>1206.6371999999999</v>
      </c>
      <c r="BC352" s="187">
        <f t="shared" si="135"/>
        <v>464.55840000000001</v>
      </c>
    </row>
    <row r="353" spans="1:55" ht="15.75" thickBot="1">
      <c r="A353" s="183" t="s">
        <v>101</v>
      </c>
      <c r="B353" s="82">
        <v>2014</v>
      </c>
      <c r="C353" s="82">
        <v>10</v>
      </c>
      <c r="D353" s="82"/>
      <c r="E353" s="83" t="s">
        <v>86</v>
      </c>
      <c r="F353" s="83" t="s">
        <v>10</v>
      </c>
      <c r="G353" s="83" t="s">
        <v>84</v>
      </c>
      <c r="H353" s="84">
        <v>43798</v>
      </c>
      <c r="I353" s="85">
        <v>18113.25</v>
      </c>
      <c r="J353" s="85">
        <v>14526.7</v>
      </c>
      <c r="K353" s="85">
        <v>3586.55</v>
      </c>
      <c r="N353" s="183" t="s">
        <v>101</v>
      </c>
      <c r="O353" s="82">
        <v>23</v>
      </c>
      <c r="P353" s="86">
        <v>579.13</v>
      </c>
      <c r="Q353" s="83" t="s">
        <v>11</v>
      </c>
      <c r="R353" s="83" t="s">
        <v>10</v>
      </c>
      <c r="S353" s="83" t="s">
        <v>83</v>
      </c>
      <c r="T353" s="82" t="s">
        <v>141</v>
      </c>
      <c r="U353" s="82" t="s">
        <v>124</v>
      </c>
      <c r="AC353" s="187" t="str">
        <f t="shared" si="137"/>
        <v/>
      </c>
      <c r="AD353" s="187" t="str">
        <f t="shared" si="138"/>
        <v/>
      </c>
      <c r="AE353" s="187" t="str">
        <f t="shared" si="139"/>
        <v/>
      </c>
      <c r="AF353" s="187" t="str">
        <f t="shared" si="140"/>
        <v/>
      </c>
      <c r="AG353" s="187" t="str">
        <f t="shared" si="141"/>
        <v/>
      </c>
      <c r="AH353" s="187" t="str">
        <f t="shared" si="142"/>
        <v/>
      </c>
      <c r="AI353" s="187" t="str">
        <f t="shared" si="143"/>
        <v/>
      </c>
      <c r="AJ353" s="187" t="str">
        <f t="shared" si="144"/>
        <v/>
      </c>
      <c r="AK353" s="187" t="str">
        <f t="shared" si="145"/>
        <v/>
      </c>
      <c r="AN353" s="187" t="str">
        <f t="shared" si="146"/>
        <v/>
      </c>
      <c r="AO353" s="187" t="str">
        <f t="shared" si="147"/>
        <v/>
      </c>
      <c r="AP353" s="187" t="str">
        <f t="shared" si="148"/>
        <v/>
      </c>
      <c r="AT353" s="187" t="str">
        <f t="shared" si="149"/>
        <v>M645044</v>
      </c>
      <c r="AU353" s="187">
        <f t="shared" si="150"/>
        <v>23</v>
      </c>
      <c r="AV353" s="187">
        <f t="shared" si="151"/>
        <v>579.13</v>
      </c>
      <c r="AW353" s="187" t="str">
        <f t="shared" si="152"/>
        <v>2013/8</v>
      </c>
      <c r="AX353" s="187" t="str">
        <f t="shared" si="153"/>
        <v>2013/8 Contribuciones Seg. Social</v>
      </c>
      <c r="AY353" s="187">
        <f t="shared" si="134"/>
        <v>10055.31</v>
      </c>
      <c r="AZ353" s="187">
        <f t="shared" si="154"/>
        <v>5.7594445124019053E-2</v>
      </c>
      <c r="BA353" s="187" t="str">
        <f t="shared" si="136"/>
        <v>M645044 23</v>
      </c>
      <c r="BB353" s="187">
        <f>IFERROR(IF(AW353="","",VLOOKUP(AW353,SUSS!R:S,2,FALSE)),AY353*SUSS!$M$2)</f>
        <v>1206.6371999999999</v>
      </c>
      <c r="BC353" s="187">
        <f t="shared" si="135"/>
        <v>69.495599999999996</v>
      </c>
    </row>
    <row r="354" spans="1:55" ht="15.75" thickBot="1">
      <c r="A354" s="183" t="s">
        <v>101</v>
      </c>
      <c r="B354" s="82">
        <v>2014</v>
      </c>
      <c r="C354" s="82">
        <v>10</v>
      </c>
      <c r="D354" s="82"/>
      <c r="E354" s="83" t="s">
        <v>11</v>
      </c>
      <c r="F354" s="83" t="s">
        <v>10</v>
      </c>
      <c r="G354" s="83" t="s">
        <v>83</v>
      </c>
      <c r="H354" s="84">
        <v>42068</v>
      </c>
      <c r="I354" s="85">
        <v>1041.3800000000001</v>
      </c>
      <c r="J354" s="86">
        <v>835.18</v>
      </c>
      <c r="K354" s="86">
        <v>206.2</v>
      </c>
      <c r="N354" s="183" t="s">
        <v>101</v>
      </c>
      <c r="O354" s="82">
        <v>23</v>
      </c>
      <c r="P354" s="85">
        <v>6962.35</v>
      </c>
      <c r="Q354" s="83" t="s">
        <v>11</v>
      </c>
      <c r="R354" s="83" t="s">
        <v>10</v>
      </c>
      <c r="S354" s="83" t="s">
        <v>84</v>
      </c>
      <c r="T354" s="82" t="s">
        <v>141</v>
      </c>
      <c r="U354" s="82" t="s">
        <v>124</v>
      </c>
      <c r="AC354" s="187" t="str">
        <f t="shared" si="137"/>
        <v/>
      </c>
      <c r="AD354" s="187" t="str">
        <f t="shared" si="138"/>
        <v/>
      </c>
      <c r="AE354" s="187" t="str">
        <f t="shared" si="139"/>
        <v/>
      </c>
      <c r="AF354" s="187" t="str">
        <f t="shared" si="140"/>
        <v/>
      </c>
      <c r="AG354" s="187" t="str">
        <f t="shared" si="141"/>
        <v/>
      </c>
      <c r="AH354" s="187" t="str">
        <f t="shared" si="142"/>
        <v/>
      </c>
      <c r="AI354" s="187" t="str">
        <f t="shared" si="143"/>
        <v/>
      </c>
      <c r="AJ354" s="187" t="str">
        <f t="shared" si="144"/>
        <v/>
      </c>
      <c r="AK354" s="187" t="str">
        <f t="shared" si="145"/>
        <v/>
      </c>
      <c r="AN354" s="187" t="str">
        <f t="shared" si="146"/>
        <v/>
      </c>
      <c r="AO354" s="187" t="str">
        <f t="shared" si="147"/>
        <v/>
      </c>
      <c r="AP354" s="187" t="str">
        <f t="shared" si="148"/>
        <v/>
      </c>
      <c r="AT354" s="187" t="str">
        <f t="shared" si="149"/>
        <v>M645044</v>
      </c>
      <c r="AU354" s="187">
        <f t="shared" si="150"/>
        <v>23</v>
      </c>
      <c r="AV354" s="187">
        <f t="shared" si="151"/>
        <v>6962.35</v>
      </c>
      <c r="AW354" s="187" t="str">
        <f t="shared" si="152"/>
        <v>2013/8</v>
      </c>
      <c r="AX354" s="187" t="str">
        <f t="shared" si="153"/>
        <v>2013/8 Contribuciones Seg. Social</v>
      </c>
      <c r="AY354" s="187">
        <f t="shared" si="134"/>
        <v>10055.31</v>
      </c>
      <c r="AZ354" s="187">
        <f t="shared" si="154"/>
        <v>0.69240530625112506</v>
      </c>
      <c r="BA354" s="187" t="str">
        <f t="shared" si="136"/>
        <v>M645044 23</v>
      </c>
      <c r="BB354" s="187">
        <f>IFERROR(IF(AW354="","",VLOOKUP(AW354,SUSS!R:S,2,FALSE)),AY354*SUSS!$M$2)</f>
        <v>1206.6371999999999</v>
      </c>
      <c r="BC354" s="187">
        <f t="shared" si="135"/>
        <v>835.48199999999997</v>
      </c>
    </row>
    <row r="355" spans="1:55" ht="15.75" thickBot="1">
      <c r="A355" s="183" t="s">
        <v>101</v>
      </c>
      <c r="B355" s="82">
        <v>2014</v>
      </c>
      <c r="C355" s="82">
        <v>10</v>
      </c>
      <c r="D355" s="82"/>
      <c r="E355" s="83" t="s">
        <v>11</v>
      </c>
      <c r="F355" s="83" t="s">
        <v>10</v>
      </c>
      <c r="G355" s="83" t="s">
        <v>84</v>
      </c>
      <c r="H355" s="84">
        <v>43798</v>
      </c>
      <c r="I355" s="85">
        <v>22437.77</v>
      </c>
      <c r="J355" s="85">
        <v>17994.939999999999</v>
      </c>
      <c r="K355" s="85">
        <v>4442.83</v>
      </c>
      <c r="N355" s="183" t="s">
        <v>101</v>
      </c>
      <c r="O355" s="82">
        <v>23</v>
      </c>
      <c r="P355" s="85">
        <v>10984.55</v>
      </c>
      <c r="Q355" s="83" t="s">
        <v>11</v>
      </c>
      <c r="R355" s="83" t="s">
        <v>10</v>
      </c>
      <c r="S355" s="83" t="s">
        <v>10</v>
      </c>
      <c r="T355" s="82" t="s">
        <v>129</v>
      </c>
      <c r="U355" s="82" t="s">
        <v>124</v>
      </c>
      <c r="AC355" s="187" t="str">
        <f t="shared" si="137"/>
        <v/>
      </c>
      <c r="AD355" s="187" t="str">
        <f t="shared" si="138"/>
        <v/>
      </c>
      <c r="AE355" s="187" t="str">
        <f t="shared" si="139"/>
        <v/>
      </c>
      <c r="AF355" s="187" t="str">
        <f t="shared" si="140"/>
        <v/>
      </c>
      <c r="AG355" s="187" t="str">
        <f t="shared" si="141"/>
        <v/>
      </c>
      <c r="AH355" s="187" t="str">
        <f t="shared" si="142"/>
        <v/>
      </c>
      <c r="AI355" s="187" t="str">
        <f t="shared" si="143"/>
        <v/>
      </c>
      <c r="AJ355" s="187" t="str">
        <f t="shared" si="144"/>
        <v/>
      </c>
      <c r="AK355" s="187" t="str">
        <f t="shared" si="145"/>
        <v/>
      </c>
      <c r="AN355" s="187" t="str">
        <f t="shared" si="146"/>
        <v/>
      </c>
      <c r="AO355" s="187" t="str">
        <f t="shared" si="147"/>
        <v/>
      </c>
      <c r="AP355" s="187" t="str">
        <f t="shared" si="148"/>
        <v/>
      </c>
      <c r="AT355" s="187" t="str">
        <f t="shared" si="149"/>
        <v>M645044</v>
      </c>
      <c r="AU355" s="187">
        <f t="shared" si="150"/>
        <v>23</v>
      </c>
      <c r="AV355" s="187">
        <f t="shared" si="151"/>
        <v>10984.55</v>
      </c>
      <c r="AW355" s="187" t="str">
        <f t="shared" si="152"/>
        <v>2013/9</v>
      </c>
      <c r="AX355" s="187" t="str">
        <f t="shared" si="153"/>
        <v>2013/9 Contribuciones Seg. Social</v>
      </c>
      <c r="AY355" s="187">
        <f t="shared" si="134"/>
        <v>11583.49</v>
      </c>
      <c r="AZ355" s="187">
        <f t="shared" si="154"/>
        <v>0.94829364897798496</v>
      </c>
      <c r="BA355" s="187" t="str">
        <f t="shared" si="136"/>
        <v>M645044 23</v>
      </c>
      <c r="BB355" s="187">
        <f>IFERROR(IF(AW355="","",VLOOKUP(AW355,SUSS!R:S,2,FALSE)),AY355*SUSS!$M$2)</f>
        <v>1390.0187999999998</v>
      </c>
      <c r="BC355" s="187">
        <f t="shared" si="135"/>
        <v>1318.1459999999997</v>
      </c>
    </row>
    <row r="356" spans="1:55" ht="29.25" thickBot="1">
      <c r="A356" s="183" t="s">
        <v>101</v>
      </c>
      <c r="B356" s="82">
        <v>2014</v>
      </c>
      <c r="C356" s="82">
        <v>10</v>
      </c>
      <c r="D356" s="82"/>
      <c r="E356" s="83" t="s">
        <v>11</v>
      </c>
      <c r="F356" s="83" t="s">
        <v>108</v>
      </c>
      <c r="G356" s="83" t="s">
        <v>83</v>
      </c>
      <c r="H356" s="84">
        <v>42220</v>
      </c>
      <c r="I356" s="85">
        <v>1330.88</v>
      </c>
      <c r="J356" s="85">
        <v>1062.3900000000001</v>
      </c>
      <c r="K356" s="86">
        <v>268.49</v>
      </c>
      <c r="N356" s="183" t="s">
        <v>101</v>
      </c>
      <c r="O356" s="82">
        <v>23</v>
      </c>
      <c r="P356" s="85">
        <v>5864.7</v>
      </c>
      <c r="Q356" s="83" t="s">
        <v>86</v>
      </c>
      <c r="R356" s="83" t="s">
        <v>10</v>
      </c>
      <c r="S356" s="83" t="s">
        <v>10</v>
      </c>
      <c r="T356" s="82" t="s">
        <v>130</v>
      </c>
      <c r="U356" s="82" t="s">
        <v>124</v>
      </c>
      <c r="AC356" s="187" t="str">
        <f t="shared" si="137"/>
        <v/>
      </c>
      <c r="AD356" s="187" t="str">
        <f t="shared" si="138"/>
        <v/>
      </c>
      <c r="AE356" s="187" t="str">
        <f t="shared" si="139"/>
        <v/>
      </c>
      <c r="AF356" s="187" t="str">
        <f t="shared" si="140"/>
        <v/>
      </c>
      <c r="AG356" s="187" t="str">
        <f t="shared" si="141"/>
        <v/>
      </c>
      <c r="AH356" s="187" t="str">
        <f t="shared" si="142"/>
        <v/>
      </c>
      <c r="AI356" s="187" t="str">
        <f t="shared" si="143"/>
        <v/>
      </c>
      <c r="AJ356" s="187" t="str">
        <f t="shared" si="144"/>
        <v/>
      </c>
      <c r="AK356" s="187" t="str">
        <f t="shared" si="145"/>
        <v/>
      </c>
      <c r="AN356" s="187" t="str">
        <f t="shared" si="146"/>
        <v/>
      </c>
      <c r="AO356" s="187" t="str">
        <f t="shared" si="147"/>
        <v/>
      </c>
      <c r="AP356" s="187" t="str">
        <f t="shared" si="148"/>
        <v/>
      </c>
      <c r="AT356" s="187" t="str">
        <f t="shared" si="149"/>
        <v/>
      </c>
      <c r="AU356" s="187" t="str">
        <f t="shared" si="150"/>
        <v/>
      </c>
      <c r="AV356" s="187" t="str">
        <f t="shared" si="151"/>
        <v/>
      </c>
      <c r="AW356" s="187" t="str">
        <f t="shared" si="152"/>
        <v/>
      </c>
      <c r="AX356" s="187" t="str">
        <f t="shared" si="153"/>
        <v/>
      </c>
      <c r="AY356" s="187" t="str">
        <f t="shared" si="134"/>
        <v/>
      </c>
      <c r="AZ356" s="187" t="str">
        <f t="shared" si="154"/>
        <v/>
      </c>
      <c r="BA356" s="187" t="str">
        <f t="shared" si="136"/>
        <v xml:space="preserve"> </v>
      </c>
      <c r="BB356" s="187" t="str">
        <f>IFERROR(IF(AW356="","",VLOOKUP(AW356,SUSS!R:S,2,FALSE)),AY356*SUSS!$M$2)</f>
        <v/>
      </c>
      <c r="BC356" s="187" t="str">
        <f t="shared" si="135"/>
        <v/>
      </c>
    </row>
    <row r="357" spans="1:55" ht="29.25" thickBot="1">
      <c r="A357" s="183" t="s">
        <v>101</v>
      </c>
      <c r="B357" s="82">
        <v>2014</v>
      </c>
      <c r="C357" s="82">
        <v>10</v>
      </c>
      <c r="D357" s="82"/>
      <c r="E357" s="83" t="s">
        <v>11</v>
      </c>
      <c r="F357" s="83" t="s">
        <v>108</v>
      </c>
      <c r="G357" s="83" t="s">
        <v>84</v>
      </c>
      <c r="H357" s="84">
        <v>43798</v>
      </c>
      <c r="I357" s="85">
        <v>11163.78</v>
      </c>
      <c r="J357" s="85">
        <v>8911.66</v>
      </c>
      <c r="K357" s="85">
        <v>2252.12</v>
      </c>
      <c r="N357" s="183" t="s">
        <v>101</v>
      </c>
      <c r="O357" s="82">
        <v>23</v>
      </c>
      <c r="P357" s="86">
        <v>395.78</v>
      </c>
      <c r="Q357" s="83" t="s">
        <v>86</v>
      </c>
      <c r="R357" s="83" t="s">
        <v>10</v>
      </c>
      <c r="S357" s="83" t="s">
        <v>83</v>
      </c>
      <c r="T357" s="82" t="s">
        <v>130</v>
      </c>
      <c r="U357" s="82" t="s">
        <v>124</v>
      </c>
      <c r="AC357" s="187" t="str">
        <f t="shared" si="137"/>
        <v/>
      </c>
      <c r="AD357" s="187" t="str">
        <f t="shared" si="138"/>
        <v/>
      </c>
      <c r="AE357" s="187" t="str">
        <f t="shared" si="139"/>
        <v/>
      </c>
      <c r="AF357" s="187" t="str">
        <f t="shared" si="140"/>
        <v/>
      </c>
      <c r="AG357" s="187" t="str">
        <f t="shared" si="141"/>
        <v/>
      </c>
      <c r="AH357" s="187" t="str">
        <f t="shared" si="142"/>
        <v/>
      </c>
      <c r="AI357" s="187" t="str">
        <f t="shared" si="143"/>
        <v/>
      </c>
      <c r="AJ357" s="187" t="str">
        <f t="shared" si="144"/>
        <v/>
      </c>
      <c r="AK357" s="187" t="str">
        <f t="shared" si="145"/>
        <v/>
      </c>
      <c r="AN357" s="187" t="str">
        <f t="shared" si="146"/>
        <v/>
      </c>
      <c r="AO357" s="187" t="str">
        <f t="shared" si="147"/>
        <v/>
      </c>
      <c r="AP357" s="187" t="str">
        <f t="shared" si="148"/>
        <v/>
      </c>
      <c r="AT357" s="187" t="str">
        <f t="shared" si="149"/>
        <v/>
      </c>
      <c r="AU357" s="187" t="str">
        <f t="shared" si="150"/>
        <v/>
      </c>
      <c r="AV357" s="187" t="str">
        <f t="shared" si="151"/>
        <v/>
      </c>
      <c r="AW357" s="187" t="str">
        <f t="shared" si="152"/>
        <v/>
      </c>
      <c r="AX357" s="187" t="str">
        <f t="shared" si="153"/>
        <v/>
      </c>
      <c r="AY357" s="187" t="str">
        <f t="shared" si="134"/>
        <v/>
      </c>
      <c r="AZ357" s="187" t="str">
        <f t="shared" si="154"/>
        <v/>
      </c>
      <c r="BA357" s="187" t="str">
        <f t="shared" si="136"/>
        <v xml:space="preserve"> </v>
      </c>
      <c r="BB357" s="187" t="str">
        <f>IFERROR(IF(AW357="","",VLOOKUP(AW357,SUSS!R:S,2,FALSE)),AY357*SUSS!$M$2)</f>
        <v/>
      </c>
      <c r="BC357" s="187" t="str">
        <f t="shared" si="135"/>
        <v/>
      </c>
    </row>
    <row r="358" spans="1:55" ht="15.75" thickBot="1">
      <c r="A358" s="183" t="s">
        <v>101</v>
      </c>
      <c r="B358" s="82">
        <v>2014</v>
      </c>
      <c r="C358" s="82">
        <v>11</v>
      </c>
      <c r="D358" s="82"/>
      <c r="E358" s="83" t="s">
        <v>86</v>
      </c>
      <c r="F358" s="83" t="s">
        <v>10</v>
      </c>
      <c r="G358" s="83" t="s">
        <v>10</v>
      </c>
      <c r="H358" s="84">
        <v>41984</v>
      </c>
      <c r="I358" s="85">
        <v>7556.6</v>
      </c>
      <c r="J358" s="86">
        <v>0</v>
      </c>
      <c r="K358" s="85">
        <v>7556.6</v>
      </c>
      <c r="N358" s="183" t="s">
        <v>101</v>
      </c>
      <c r="O358" s="82">
        <v>23</v>
      </c>
      <c r="P358" s="85">
        <v>6398.75</v>
      </c>
      <c r="Q358" s="83" t="s">
        <v>86</v>
      </c>
      <c r="R358" s="83" t="s">
        <v>10</v>
      </c>
      <c r="S358" s="83" t="s">
        <v>84</v>
      </c>
      <c r="T358" s="82" t="s">
        <v>130</v>
      </c>
      <c r="U358" s="82" t="s">
        <v>124</v>
      </c>
      <c r="AC358" s="187" t="str">
        <f t="shared" si="137"/>
        <v/>
      </c>
      <c r="AD358" s="187" t="str">
        <f t="shared" si="138"/>
        <v/>
      </c>
      <c r="AE358" s="187" t="str">
        <f t="shared" si="139"/>
        <v/>
      </c>
      <c r="AF358" s="187" t="str">
        <f t="shared" si="140"/>
        <v/>
      </c>
      <c r="AG358" s="187" t="str">
        <f t="shared" si="141"/>
        <v/>
      </c>
      <c r="AH358" s="187" t="str">
        <f t="shared" si="142"/>
        <v/>
      </c>
      <c r="AI358" s="187" t="str">
        <f t="shared" si="143"/>
        <v/>
      </c>
      <c r="AJ358" s="187" t="str">
        <f t="shared" si="144"/>
        <v/>
      </c>
      <c r="AK358" s="187" t="str">
        <f t="shared" si="145"/>
        <v/>
      </c>
      <c r="AN358" s="187" t="str">
        <f t="shared" si="146"/>
        <v/>
      </c>
      <c r="AO358" s="187" t="str">
        <f t="shared" si="147"/>
        <v/>
      </c>
      <c r="AP358" s="187" t="str">
        <f t="shared" si="148"/>
        <v/>
      </c>
      <c r="AT358" s="187" t="str">
        <f t="shared" si="149"/>
        <v/>
      </c>
      <c r="AU358" s="187" t="str">
        <f t="shared" si="150"/>
        <v/>
      </c>
      <c r="AV358" s="187" t="str">
        <f t="shared" si="151"/>
        <v/>
      </c>
      <c r="AW358" s="187" t="str">
        <f t="shared" si="152"/>
        <v/>
      </c>
      <c r="AX358" s="187" t="str">
        <f t="shared" si="153"/>
        <v/>
      </c>
      <c r="AY358" s="187" t="str">
        <f t="shared" si="134"/>
        <v/>
      </c>
      <c r="AZ358" s="187" t="str">
        <f t="shared" si="154"/>
        <v/>
      </c>
      <c r="BA358" s="187" t="str">
        <f t="shared" si="136"/>
        <v xml:space="preserve"> </v>
      </c>
      <c r="BB358" s="187" t="str">
        <f>IFERROR(IF(AW358="","",VLOOKUP(AW358,SUSS!R:S,2,FALSE)),AY358*SUSS!$M$2)</f>
        <v/>
      </c>
      <c r="BC358" s="187" t="str">
        <f t="shared" si="135"/>
        <v/>
      </c>
    </row>
    <row r="359" spans="1:55" ht="15.75" thickBot="1">
      <c r="A359" s="183" t="s">
        <v>101</v>
      </c>
      <c r="B359" s="82">
        <v>2014</v>
      </c>
      <c r="C359" s="82">
        <v>11</v>
      </c>
      <c r="D359" s="82"/>
      <c r="E359" s="83" t="s">
        <v>11</v>
      </c>
      <c r="F359" s="83" t="s">
        <v>10</v>
      </c>
      <c r="G359" s="83" t="s">
        <v>10</v>
      </c>
      <c r="H359" s="84">
        <v>41984</v>
      </c>
      <c r="I359" s="85">
        <v>9360.77</v>
      </c>
      <c r="J359" s="86">
        <v>0</v>
      </c>
      <c r="K359" s="85">
        <v>9360.77</v>
      </c>
      <c r="N359" s="183" t="s">
        <v>101</v>
      </c>
      <c r="O359" s="82">
        <v>23</v>
      </c>
      <c r="P359" s="85">
        <v>3596.95</v>
      </c>
      <c r="Q359" s="83" t="s">
        <v>86</v>
      </c>
      <c r="R359" s="83" t="s">
        <v>10</v>
      </c>
      <c r="S359" s="83" t="s">
        <v>10</v>
      </c>
      <c r="T359" s="82" t="s">
        <v>144</v>
      </c>
      <c r="U359" s="82" t="s">
        <v>124</v>
      </c>
      <c r="AC359" s="187" t="str">
        <f t="shared" si="137"/>
        <v>M645044</v>
      </c>
      <c r="AD359" s="187" t="str">
        <f t="shared" si="138"/>
        <v>Contribuciones Seg. Social</v>
      </c>
      <c r="AE359" s="187" t="str">
        <f t="shared" si="139"/>
        <v>Declaración Jurada</v>
      </c>
      <c r="AF359" s="187" t="str">
        <f t="shared" si="140"/>
        <v>Declaración Jurada</v>
      </c>
      <c r="AG359" s="187">
        <f t="shared" si="141"/>
        <v>9360.77</v>
      </c>
      <c r="AH359" s="187">
        <f t="shared" si="142"/>
        <v>0</v>
      </c>
      <c r="AI359" s="187">
        <f t="shared" si="143"/>
        <v>9360.77</v>
      </c>
      <c r="AJ359" s="187">
        <f t="shared" si="144"/>
        <v>2014</v>
      </c>
      <c r="AK359" s="187">
        <f t="shared" si="145"/>
        <v>11</v>
      </c>
      <c r="AN359" s="187" t="str">
        <f t="shared" si="146"/>
        <v>2014/11</v>
      </c>
      <c r="AO359" s="187" t="str">
        <f t="shared" si="147"/>
        <v>2014/11 Contribuciones Seg. Social</v>
      </c>
      <c r="AP359" s="187">
        <f t="shared" si="148"/>
        <v>9360.77</v>
      </c>
      <c r="AT359" s="187" t="str">
        <f t="shared" si="149"/>
        <v/>
      </c>
      <c r="AU359" s="187" t="str">
        <f t="shared" si="150"/>
        <v/>
      </c>
      <c r="AV359" s="187" t="str">
        <f t="shared" si="151"/>
        <v/>
      </c>
      <c r="AW359" s="187" t="str">
        <f t="shared" si="152"/>
        <v/>
      </c>
      <c r="AX359" s="187" t="str">
        <f t="shared" si="153"/>
        <v/>
      </c>
      <c r="AY359" s="187" t="str">
        <f t="shared" si="134"/>
        <v/>
      </c>
      <c r="AZ359" s="187" t="str">
        <f t="shared" si="154"/>
        <v/>
      </c>
      <c r="BA359" s="187" t="str">
        <f t="shared" si="136"/>
        <v xml:space="preserve"> </v>
      </c>
      <c r="BB359" s="187" t="str">
        <f>IFERROR(IF(AW359="","",VLOOKUP(AW359,SUSS!R:S,2,FALSE)),AY359*SUSS!$M$2)</f>
        <v/>
      </c>
      <c r="BC359" s="187" t="str">
        <f t="shared" si="135"/>
        <v/>
      </c>
    </row>
    <row r="360" spans="1:55" ht="29.25" thickBot="1">
      <c r="A360" s="183" t="s">
        <v>101</v>
      </c>
      <c r="B360" s="82">
        <v>2014</v>
      </c>
      <c r="C360" s="82">
        <v>11</v>
      </c>
      <c r="D360" s="82"/>
      <c r="E360" s="83" t="s">
        <v>11</v>
      </c>
      <c r="F360" s="83" t="s">
        <v>108</v>
      </c>
      <c r="G360" s="83" t="s">
        <v>109</v>
      </c>
      <c r="H360" s="84">
        <v>41984</v>
      </c>
      <c r="I360" s="85">
        <v>5075.21</v>
      </c>
      <c r="J360" s="86">
        <v>0</v>
      </c>
      <c r="K360" s="85">
        <v>5075.21</v>
      </c>
      <c r="N360" s="183" t="s">
        <v>101</v>
      </c>
      <c r="O360" s="82">
        <v>23</v>
      </c>
      <c r="P360" s="85">
        <v>2126.4299999999998</v>
      </c>
      <c r="Q360" s="83" t="s">
        <v>82</v>
      </c>
      <c r="R360" s="83" t="s">
        <v>10</v>
      </c>
      <c r="S360" s="83" t="s">
        <v>84</v>
      </c>
      <c r="T360" s="82" t="s">
        <v>143</v>
      </c>
      <c r="U360" s="82" t="s">
        <v>124</v>
      </c>
      <c r="AC360" s="187" t="str">
        <f t="shared" si="137"/>
        <v/>
      </c>
      <c r="AD360" s="187" t="str">
        <f t="shared" si="138"/>
        <v/>
      </c>
      <c r="AE360" s="187" t="str">
        <f t="shared" si="139"/>
        <v/>
      </c>
      <c r="AF360" s="187" t="str">
        <f t="shared" si="140"/>
        <v/>
      </c>
      <c r="AG360" s="187" t="str">
        <f t="shared" si="141"/>
        <v/>
      </c>
      <c r="AH360" s="187" t="str">
        <f t="shared" si="142"/>
        <v/>
      </c>
      <c r="AI360" s="187" t="str">
        <f t="shared" si="143"/>
        <v/>
      </c>
      <c r="AJ360" s="187" t="str">
        <f t="shared" si="144"/>
        <v/>
      </c>
      <c r="AK360" s="187" t="str">
        <f t="shared" si="145"/>
        <v/>
      </c>
      <c r="AN360" s="187" t="str">
        <f t="shared" si="146"/>
        <v/>
      </c>
      <c r="AO360" s="187" t="str">
        <f t="shared" si="147"/>
        <v/>
      </c>
      <c r="AP360" s="187" t="str">
        <f t="shared" si="148"/>
        <v/>
      </c>
      <c r="AT360" s="187" t="str">
        <f t="shared" si="149"/>
        <v/>
      </c>
      <c r="AU360" s="187" t="str">
        <f t="shared" si="150"/>
        <v/>
      </c>
      <c r="AV360" s="187" t="str">
        <f t="shared" si="151"/>
        <v/>
      </c>
      <c r="AW360" s="187" t="str">
        <f t="shared" si="152"/>
        <v/>
      </c>
      <c r="AX360" s="187" t="str">
        <f t="shared" si="153"/>
        <v/>
      </c>
      <c r="AY360" s="187" t="str">
        <f t="shared" si="134"/>
        <v/>
      </c>
      <c r="AZ360" s="187" t="str">
        <f t="shared" si="154"/>
        <v/>
      </c>
      <c r="BA360" s="187" t="str">
        <f t="shared" si="136"/>
        <v xml:space="preserve"> </v>
      </c>
      <c r="BB360" s="187" t="str">
        <f>IFERROR(IF(AW360="","",VLOOKUP(AW360,SUSS!R:S,2,FALSE)),AY360*SUSS!$M$2)</f>
        <v/>
      </c>
      <c r="BC360" s="187" t="str">
        <f t="shared" si="135"/>
        <v/>
      </c>
    </row>
    <row r="361" spans="1:55" ht="15.75" thickBot="1">
      <c r="A361" s="183" t="s">
        <v>101</v>
      </c>
      <c r="B361" s="82">
        <v>2014</v>
      </c>
      <c r="C361" s="82">
        <v>11</v>
      </c>
      <c r="D361" s="82"/>
      <c r="E361" s="83" t="s">
        <v>86</v>
      </c>
      <c r="F361" s="83" t="s">
        <v>10</v>
      </c>
      <c r="G361" s="83" t="s">
        <v>83</v>
      </c>
      <c r="H361" s="84">
        <v>42094</v>
      </c>
      <c r="I361" s="86">
        <v>831.23</v>
      </c>
      <c r="J361" s="86">
        <v>664.31</v>
      </c>
      <c r="K361" s="86">
        <v>166.92</v>
      </c>
      <c r="N361" s="183" t="s">
        <v>101</v>
      </c>
      <c r="O361" s="82">
        <v>23</v>
      </c>
      <c r="P361" s="85">
        <v>6300.16</v>
      </c>
      <c r="Q361" s="83" t="s">
        <v>82</v>
      </c>
      <c r="R361" s="83" t="s">
        <v>10</v>
      </c>
      <c r="S361" s="83" t="s">
        <v>10</v>
      </c>
      <c r="T361" s="82" t="s">
        <v>145</v>
      </c>
      <c r="U361" s="82" t="s">
        <v>124</v>
      </c>
      <c r="AC361" s="187" t="str">
        <f t="shared" si="137"/>
        <v/>
      </c>
      <c r="AD361" s="187" t="str">
        <f t="shared" si="138"/>
        <v/>
      </c>
      <c r="AE361" s="187" t="str">
        <f t="shared" si="139"/>
        <v/>
      </c>
      <c r="AF361" s="187" t="str">
        <f t="shared" si="140"/>
        <v/>
      </c>
      <c r="AG361" s="187" t="str">
        <f t="shared" si="141"/>
        <v/>
      </c>
      <c r="AH361" s="187" t="str">
        <f t="shared" si="142"/>
        <v/>
      </c>
      <c r="AI361" s="187" t="str">
        <f t="shared" si="143"/>
        <v/>
      </c>
      <c r="AJ361" s="187" t="str">
        <f t="shared" si="144"/>
        <v/>
      </c>
      <c r="AK361" s="187" t="str">
        <f t="shared" si="145"/>
        <v/>
      </c>
      <c r="AN361" s="187" t="str">
        <f t="shared" si="146"/>
        <v/>
      </c>
      <c r="AO361" s="187" t="str">
        <f t="shared" si="147"/>
        <v/>
      </c>
      <c r="AP361" s="187" t="str">
        <f t="shared" si="148"/>
        <v/>
      </c>
      <c r="AT361" s="187" t="str">
        <f t="shared" si="149"/>
        <v/>
      </c>
      <c r="AU361" s="187" t="str">
        <f t="shared" si="150"/>
        <v/>
      </c>
      <c r="AV361" s="187" t="str">
        <f t="shared" si="151"/>
        <v/>
      </c>
      <c r="AW361" s="187" t="str">
        <f t="shared" si="152"/>
        <v/>
      </c>
      <c r="AX361" s="187" t="str">
        <f t="shared" si="153"/>
        <v/>
      </c>
      <c r="AY361" s="187" t="str">
        <f t="shared" si="134"/>
        <v/>
      </c>
      <c r="AZ361" s="187" t="str">
        <f t="shared" si="154"/>
        <v/>
      </c>
      <c r="BA361" s="187" t="str">
        <f t="shared" si="136"/>
        <v xml:space="preserve"> </v>
      </c>
      <c r="BB361" s="187" t="str">
        <f>IFERROR(IF(AW361="","",VLOOKUP(AW361,SUSS!R:S,2,FALSE)),AY361*SUSS!$M$2)</f>
        <v/>
      </c>
      <c r="BC361" s="187" t="str">
        <f t="shared" si="135"/>
        <v/>
      </c>
    </row>
    <row r="362" spans="1:55" ht="15.75" thickBot="1">
      <c r="A362" s="183" t="s">
        <v>101</v>
      </c>
      <c r="B362" s="82">
        <v>2014</v>
      </c>
      <c r="C362" s="82">
        <v>11</v>
      </c>
      <c r="D362" s="82"/>
      <c r="E362" s="83" t="s">
        <v>86</v>
      </c>
      <c r="F362" s="83" t="s">
        <v>10</v>
      </c>
      <c r="G362" s="83" t="s">
        <v>84</v>
      </c>
      <c r="H362" s="84">
        <v>43798</v>
      </c>
      <c r="I362" s="85">
        <v>17983.45</v>
      </c>
      <c r="J362" s="85">
        <v>14372.07</v>
      </c>
      <c r="K362" s="85">
        <v>3611.38</v>
      </c>
      <c r="N362" s="183" t="s">
        <v>101</v>
      </c>
      <c r="O362" s="82">
        <v>23</v>
      </c>
      <c r="P362" s="86">
        <v>177.59</v>
      </c>
      <c r="Q362" s="83" t="s">
        <v>82</v>
      </c>
      <c r="R362" s="83" t="s">
        <v>10</v>
      </c>
      <c r="S362" s="83" t="s">
        <v>83</v>
      </c>
      <c r="T362" s="82" t="s">
        <v>145</v>
      </c>
      <c r="U362" s="82" t="s">
        <v>124</v>
      </c>
      <c r="AC362" s="187" t="str">
        <f t="shared" si="137"/>
        <v/>
      </c>
      <c r="AD362" s="187" t="str">
        <f t="shared" si="138"/>
        <v/>
      </c>
      <c r="AE362" s="187" t="str">
        <f t="shared" si="139"/>
        <v/>
      </c>
      <c r="AF362" s="187" t="str">
        <f t="shared" si="140"/>
        <v/>
      </c>
      <c r="AG362" s="187" t="str">
        <f t="shared" si="141"/>
        <v/>
      </c>
      <c r="AH362" s="187" t="str">
        <f t="shared" si="142"/>
        <v/>
      </c>
      <c r="AI362" s="187" t="str">
        <f t="shared" si="143"/>
        <v/>
      </c>
      <c r="AJ362" s="187" t="str">
        <f t="shared" si="144"/>
        <v/>
      </c>
      <c r="AK362" s="187" t="str">
        <f t="shared" si="145"/>
        <v/>
      </c>
      <c r="AN362" s="187" t="str">
        <f t="shared" si="146"/>
        <v/>
      </c>
      <c r="AO362" s="187" t="str">
        <f t="shared" si="147"/>
        <v/>
      </c>
      <c r="AP362" s="187" t="str">
        <f t="shared" si="148"/>
        <v/>
      </c>
      <c r="AT362" s="187" t="str">
        <f t="shared" si="149"/>
        <v/>
      </c>
      <c r="AU362" s="187" t="str">
        <f t="shared" si="150"/>
        <v/>
      </c>
      <c r="AV362" s="187" t="str">
        <f t="shared" si="151"/>
        <v/>
      </c>
      <c r="AW362" s="187" t="str">
        <f t="shared" si="152"/>
        <v/>
      </c>
      <c r="AX362" s="187" t="str">
        <f t="shared" si="153"/>
        <v/>
      </c>
      <c r="AY362" s="187" t="str">
        <f t="shared" si="134"/>
        <v/>
      </c>
      <c r="AZ362" s="187" t="str">
        <f t="shared" si="154"/>
        <v/>
      </c>
      <c r="BA362" s="187" t="str">
        <f t="shared" si="136"/>
        <v xml:space="preserve"> </v>
      </c>
      <c r="BB362" s="187" t="str">
        <f>IFERROR(IF(AW362="","",VLOOKUP(AW362,SUSS!R:S,2,FALSE)),AY362*SUSS!$M$2)</f>
        <v/>
      </c>
      <c r="BC362" s="187" t="str">
        <f t="shared" si="135"/>
        <v/>
      </c>
    </row>
    <row r="363" spans="1:55" ht="15.75" thickBot="1">
      <c r="A363" s="183" t="s">
        <v>101</v>
      </c>
      <c r="B363" s="82">
        <v>2014</v>
      </c>
      <c r="C363" s="82">
        <v>11</v>
      </c>
      <c r="D363" s="82"/>
      <c r="E363" s="83" t="s">
        <v>11</v>
      </c>
      <c r="F363" s="83" t="s">
        <v>10</v>
      </c>
      <c r="G363" s="83" t="s">
        <v>83</v>
      </c>
      <c r="H363" s="84">
        <v>42094</v>
      </c>
      <c r="I363" s="85">
        <v>1029.68</v>
      </c>
      <c r="J363" s="86">
        <v>822.9</v>
      </c>
      <c r="K363" s="86">
        <v>206.78</v>
      </c>
      <c r="N363" s="183" t="s">
        <v>101</v>
      </c>
      <c r="O363" s="82">
        <v>23</v>
      </c>
      <c r="P363" s="85">
        <v>2972.49</v>
      </c>
      <c r="Q363" s="83" t="s">
        <v>82</v>
      </c>
      <c r="R363" s="83" t="s">
        <v>10</v>
      </c>
      <c r="S363" s="83" t="s">
        <v>84</v>
      </c>
      <c r="T363" s="82" t="s">
        <v>145</v>
      </c>
      <c r="U363" s="82" t="s">
        <v>124</v>
      </c>
      <c r="AC363" s="187" t="str">
        <f t="shared" si="137"/>
        <v/>
      </c>
      <c r="AD363" s="187" t="str">
        <f t="shared" si="138"/>
        <v/>
      </c>
      <c r="AE363" s="187" t="str">
        <f t="shared" si="139"/>
        <v/>
      </c>
      <c r="AF363" s="187" t="str">
        <f t="shared" si="140"/>
        <v/>
      </c>
      <c r="AG363" s="187" t="str">
        <f t="shared" si="141"/>
        <v/>
      </c>
      <c r="AH363" s="187" t="str">
        <f t="shared" si="142"/>
        <v/>
      </c>
      <c r="AI363" s="187" t="str">
        <f t="shared" si="143"/>
        <v/>
      </c>
      <c r="AJ363" s="187" t="str">
        <f t="shared" si="144"/>
        <v/>
      </c>
      <c r="AK363" s="187" t="str">
        <f t="shared" si="145"/>
        <v/>
      </c>
      <c r="AN363" s="187" t="str">
        <f t="shared" si="146"/>
        <v/>
      </c>
      <c r="AO363" s="187" t="str">
        <f t="shared" si="147"/>
        <v/>
      </c>
      <c r="AP363" s="187" t="str">
        <f t="shared" si="148"/>
        <v/>
      </c>
      <c r="AT363" s="187" t="str">
        <f t="shared" si="149"/>
        <v/>
      </c>
      <c r="AU363" s="187" t="str">
        <f t="shared" si="150"/>
        <v/>
      </c>
      <c r="AV363" s="187" t="str">
        <f t="shared" si="151"/>
        <v/>
      </c>
      <c r="AW363" s="187" t="str">
        <f t="shared" si="152"/>
        <v/>
      </c>
      <c r="AX363" s="187" t="str">
        <f t="shared" si="153"/>
        <v/>
      </c>
      <c r="AY363" s="187" t="str">
        <f t="shared" si="134"/>
        <v/>
      </c>
      <c r="AZ363" s="187" t="str">
        <f t="shared" si="154"/>
        <v/>
      </c>
      <c r="BA363" s="187" t="str">
        <f t="shared" si="136"/>
        <v xml:space="preserve"> </v>
      </c>
      <c r="BB363" s="187" t="str">
        <f>IFERROR(IF(AW363="","",VLOOKUP(AW363,SUSS!R:S,2,FALSE)),AY363*SUSS!$M$2)</f>
        <v/>
      </c>
      <c r="BC363" s="187" t="str">
        <f t="shared" si="135"/>
        <v/>
      </c>
    </row>
    <row r="364" spans="1:55" ht="15.75" thickBot="1">
      <c r="A364" s="183" t="s">
        <v>101</v>
      </c>
      <c r="B364" s="82">
        <v>2014</v>
      </c>
      <c r="C364" s="82">
        <v>11</v>
      </c>
      <c r="D364" s="82"/>
      <c r="E364" s="83" t="s">
        <v>11</v>
      </c>
      <c r="F364" s="83" t="s">
        <v>10</v>
      </c>
      <c r="G364" s="83" t="s">
        <v>84</v>
      </c>
      <c r="H364" s="84">
        <v>43798</v>
      </c>
      <c r="I364" s="85">
        <v>22277.07</v>
      </c>
      <c r="J364" s="85">
        <v>17803.46</v>
      </c>
      <c r="K364" s="85">
        <v>4473.6099999999997</v>
      </c>
      <c r="N364" s="183" t="s">
        <v>101</v>
      </c>
      <c r="O364" s="82">
        <v>23</v>
      </c>
      <c r="P364" s="85">
        <v>7089.32</v>
      </c>
      <c r="Q364" s="83" t="s">
        <v>82</v>
      </c>
      <c r="R364" s="83" t="s">
        <v>10</v>
      </c>
      <c r="S364" s="83" t="s">
        <v>10</v>
      </c>
      <c r="T364" s="82" t="s">
        <v>146</v>
      </c>
      <c r="U364" s="82" t="s">
        <v>124</v>
      </c>
      <c r="AC364" s="187" t="str">
        <f t="shared" si="137"/>
        <v/>
      </c>
      <c r="AD364" s="187" t="str">
        <f t="shared" si="138"/>
        <v/>
      </c>
      <c r="AE364" s="187" t="str">
        <f t="shared" si="139"/>
        <v/>
      </c>
      <c r="AF364" s="187" t="str">
        <f t="shared" si="140"/>
        <v/>
      </c>
      <c r="AG364" s="187" t="str">
        <f t="shared" si="141"/>
        <v/>
      </c>
      <c r="AH364" s="187" t="str">
        <f t="shared" si="142"/>
        <v/>
      </c>
      <c r="AI364" s="187" t="str">
        <f t="shared" si="143"/>
        <v/>
      </c>
      <c r="AJ364" s="187" t="str">
        <f t="shared" si="144"/>
        <v/>
      </c>
      <c r="AK364" s="187" t="str">
        <f t="shared" si="145"/>
        <v/>
      </c>
      <c r="AN364" s="187" t="str">
        <f t="shared" si="146"/>
        <v/>
      </c>
      <c r="AO364" s="187" t="str">
        <f t="shared" si="147"/>
        <v/>
      </c>
      <c r="AP364" s="187" t="str">
        <f t="shared" si="148"/>
        <v/>
      </c>
      <c r="AT364" s="187" t="str">
        <f t="shared" si="149"/>
        <v/>
      </c>
      <c r="AU364" s="187" t="str">
        <f t="shared" si="150"/>
        <v/>
      </c>
      <c r="AV364" s="187" t="str">
        <f t="shared" si="151"/>
        <v/>
      </c>
      <c r="AW364" s="187" t="str">
        <f t="shared" si="152"/>
        <v/>
      </c>
      <c r="AX364" s="187" t="str">
        <f t="shared" si="153"/>
        <v/>
      </c>
      <c r="AY364" s="187" t="str">
        <f t="shared" si="134"/>
        <v/>
      </c>
      <c r="AZ364" s="187" t="str">
        <f t="shared" si="154"/>
        <v/>
      </c>
      <c r="BA364" s="187" t="str">
        <f t="shared" si="136"/>
        <v xml:space="preserve"> </v>
      </c>
      <c r="BB364" s="187" t="str">
        <f>IFERROR(IF(AW364="","",VLOOKUP(AW364,SUSS!R:S,2,FALSE)),AY364*SUSS!$M$2)</f>
        <v/>
      </c>
      <c r="BC364" s="187" t="str">
        <f t="shared" si="135"/>
        <v/>
      </c>
    </row>
    <row r="365" spans="1:55" ht="29.25" thickBot="1">
      <c r="A365" s="183" t="s">
        <v>101</v>
      </c>
      <c r="B365" s="82">
        <v>2014</v>
      </c>
      <c r="C365" s="82">
        <v>11</v>
      </c>
      <c r="D365" s="82"/>
      <c r="E365" s="83" t="s">
        <v>11</v>
      </c>
      <c r="F365" s="83" t="s">
        <v>108</v>
      </c>
      <c r="G365" s="83" t="s">
        <v>83</v>
      </c>
      <c r="H365" s="84">
        <v>42220</v>
      </c>
      <c r="I365" s="85">
        <v>1187.5999999999999</v>
      </c>
      <c r="J365" s="86">
        <v>945.08</v>
      </c>
      <c r="K365" s="86">
        <v>242.52</v>
      </c>
      <c r="N365" s="183" t="s">
        <v>101</v>
      </c>
      <c r="O365" s="82">
        <v>23</v>
      </c>
      <c r="P365" s="86">
        <v>152.01</v>
      </c>
      <c r="Q365" s="83" t="s">
        <v>82</v>
      </c>
      <c r="R365" s="83" t="s">
        <v>10</v>
      </c>
      <c r="S365" s="83" t="s">
        <v>83</v>
      </c>
      <c r="T365" s="82" t="s">
        <v>146</v>
      </c>
      <c r="U365" s="82" t="s">
        <v>124</v>
      </c>
      <c r="AC365" s="187" t="str">
        <f t="shared" si="137"/>
        <v/>
      </c>
      <c r="AD365" s="187" t="str">
        <f t="shared" si="138"/>
        <v/>
      </c>
      <c r="AE365" s="187" t="str">
        <f t="shared" si="139"/>
        <v/>
      </c>
      <c r="AF365" s="187" t="str">
        <f t="shared" si="140"/>
        <v/>
      </c>
      <c r="AG365" s="187" t="str">
        <f t="shared" si="141"/>
        <v/>
      </c>
      <c r="AH365" s="187" t="str">
        <f t="shared" si="142"/>
        <v/>
      </c>
      <c r="AI365" s="187" t="str">
        <f t="shared" si="143"/>
        <v/>
      </c>
      <c r="AJ365" s="187" t="str">
        <f t="shared" si="144"/>
        <v/>
      </c>
      <c r="AK365" s="187" t="str">
        <f t="shared" si="145"/>
        <v/>
      </c>
      <c r="AN365" s="187" t="str">
        <f t="shared" si="146"/>
        <v/>
      </c>
      <c r="AO365" s="187" t="str">
        <f t="shared" si="147"/>
        <v/>
      </c>
      <c r="AP365" s="187" t="str">
        <f t="shared" si="148"/>
        <v/>
      </c>
      <c r="AT365" s="187" t="str">
        <f t="shared" si="149"/>
        <v/>
      </c>
      <c r="AU365" s="187" t="str">
        <f t="shared" si="150"/>
        <v/>
      </c>
      <c r="AV365" s="187" t="str">
        <f t="shared" si="151"/>
        <v/>
      </c>
      <c r="AW365" s="187" t="str">
        <f t="shared" si="152"/>
        <v/>
      </c>
      <c r="AX365" s="187" t="str">
        <f t="shared" si="153"/>
        <v/>
      </c>
      <c r="AY365" s="187" t="str">
        <f t="shared" si="134"/>
        <v/>
      </c>
      <c r="AZ365" s="187" t="str">
        <f t="shared" si="154"/>
        <v/>
      </c>
      <c r="BA365" s="187" t="str">
        <f t="shared" si="136"/>
        <v xml:space="preserve"> </v>
      </c>
      <c r="BB365" s="187" t="str">
        <f>IFERROR(IF(AW365="","",VLOOKUP(AW365,SUSS!R:S,2,FALSE)),AY365*SUSS!$M$2)</f>
        <v/>
      </c>
      <c r="BC365" s="187" t="str">
        <f t="shared" si="135"/>
        <v/>
      </c>
    </row>
    <row r="366" spans="1:55" ht="29.25" thickBot="1">
      <c r="A366" s="183" t="s">
        <v>101</v>
      </c>
      <c r="B366" s="82">
        <v>2014</v>
      </c>
      <c r="C366" s="82">
        <v>11</v>
      </c>
      <c r="D366" s="82"/>
      <c r="E366" s="83" t="s">
        <v>11</v>
      </c>
      <c r="F366" s="83" t="s">
        <v>108</v>
      </c>
      <c r="G366" s="83" t="s">
        <v>84</v>
      </c>
      <c r="H366" s="84">
        <v>43798</v>
      </c>
      <c r="I366" s="85">
        <v>11239.05</v>
      </c>
      <c r="J366" s="85">
        <v>8943.9599999999991</v>
      </c>
      <c r="K366" s="85">
        <v>2295.09</v>
      </c>
      <c r="N366" s="183" t="s">
        <v>101</v>
      </c>
      <c r="O366" s="82">
        <v>23</v>
      </c>
      <c r="P366" s="85">
        <v>3392.65</v>
      </c>
      <c r="Q366" s="83" t="s">
        <v>82</v>
      </c>
      <c r="R366" s="83" t="s">
        <v>10</v>
      </c>
      <c r="S366" s="83" t="s">
        <v>84</v>
      </c>
      <c r="T366" s="82" t="s">
        <v>146</v>
      </c>
      <c r="U366" s="82" t="s">
        <v>124</v>
      </c>
      <c r="AC366" s="187" t="str">
        <f t="shared" si="137"/>
        <v/>
      </c>
      <c r="AD366" s="187" t="str">
        <f t="shared" si="138"/>
        <v/>
      </c>
      <c r="AE366" s="187" t="str">
        <f t="shared" si="139"/>
        <v/>
      </c>
      <c r="AF366" s="187" t="str">
        <f t="shared" si="140"/>
        <v/>
      </c>
      <c r="AG366" s="187" t="str">
        <f t="shared" si="141"/>
        <v/>
      </c>
      <c r="AH366" s="187" t="str">
        <f t="shared" si="142"/>
        <v/>
      </c>
      <c r="AI366" s="187" t="str">
        <f t="shared" si="143"/>
        <v/>
      </c>
      <c r="AJ366" s="187" t="str">
        <f t="shared" si="144"/>
        <v/>
      </c>
      <c r="AK366" s="187" t="str">
        <f t="shared" si="145"/>
        <v/>
      </c>
      <c r="AN366" s="187" t="str">
        <f t="shared" si="146"/>
        <v/>
      </c>
      <c r="AO366" s="187" t="str">
        <f t="shared" si="147"/>
        <v/>
      </c>
      <c r="AP366" s="187" t="str">
        <f t="shared" si="148"/>
        <v/>
      </c>
      <c r="AT366" s="187" t="str">
        <f t="shared" si="149"/>
        <v/>
      </c>
      <c r="AU366" s="187" t="str">
        <f t="shared" si="150"/>
        <v/>
      </c>
      <c r="AV366" s="187" t="str">
        <f t="shared" si="151"/>
        <v/>
      </c>
      <c r="AW366" s="187" t="str">
        <f t="shared" si="152"/>
        <v/>
      </c>
      <c r="AX366" s="187" t="str">
        <f t="shared" si="153"/>
        <v/>
      </c>
      <c r="AY366" s="187" t="str">
        <f t="shared" si="134"/>
        <v/>
      </c>
      <c r="AZ366" s="187" t="str">
        <f t="shared" si="154"/>
        <v/>
      </c>
      <c r="BA366" s="187" t="str">
        <f t="shared" si="136"/>
        <v xml:space="preserve"> </v>
      </c>
      <c r="BB366" s="187" t="str">
        <f>IFERROR(IF(AW366="","",VLOOKUP(AW366,SUSS!R:S,2,FALSE)),AY366*SUSS!$M$2)</f>
        <v/>
      </c>
      <c r="BC366" s="187" t="str">
        <f t="shared" si="135"/>
        <v/>
      </c>
    </row>
    <row r="367" spans="1:55" ht="15.75" thickBot="1">
      <c r="A367" s="183" t="s">
        <v>101</v>
      </c>
      <c r="B367" s="82">
        <v>2014</v>
      </c>
      <c r="C367" s="82">
        <v>12</v>
      </c>
      <c r="D367" s="82"/>
      <c r="E367" s="83" t="s">
        <v>86</v>
      </c>
      <c r="F367" s="83" t="s">
        <v>10</v>
      </c>
      <c r="G367" s="83" t="s">
        <v>10</v>
      </c>
      <c r="H367" s="84">
        <v>42013</v>
      </c>
      <c r="I367" s="85">
        <v>10462.59</v>
      </c>
      <c r="J367" s="86">
        <v>0</v>
      </c>
      <c r="K367" s="85">
        <v>10462.59</v>
      </c>
      <c r="N367" s="183" t="s">
        <v>101</v>
      </c>
      <c r="O367" s="82">
        <v>23</v>
      </c>
      <c r="P367" s="86">
        <v>867.58</v>
      </c>
      <c r="Q367" s="83" t="s">
        <v>82</v>
      </c>
      <c r="R367" s="83" t="s">
        <v>10</v>
      </c>
      <c r="S367" s="83" t="s">
        <v>10</v>
      </c>
      <c r="T367" s="82" t="s">
        <v>147</v>
      </c>
      <c r="U367" s="82" t="s">
        <v>124</v>
      </c>
      <c r="AC367" s="187" t="str">
        <f t="shared" si="137"/>
        <v/>
      </c>
      <c r="AD367" s="187" t="str">
        <f t="shared" si="138"/>
        <v/>
      </c>
      <c r="AE367" s="187" t="str">
        <f t="shared" si="139"/>
        <v/>
      </c>
      <c r="AF367" s="187" t="str">
        <f t="shared" si="140"/>
        <v/>
      </c>
      <c r="AG367" s="187" t="str">
        <f t="shared" si="141"/>
        <v/>
      </c>
      <c r="AH367" s="187" t="str">
        <f t="shared" si="142"/>
        <v/>
      </c>
      <c r="AI367" s="187" t="str">
        <f t="shared" si="143"/>
        <v/>
      </c>
      <c r="AJ367" s="187" t="str">
        <f t="shared" si="144"/>
        <v/>
      </c>
      <c r="AK367" s="187" t="str">
        <f t="shared" si="145"/>
        <v/>
      </c>
      <c r="AN367" s="187" t="str">
        <f t="shared" si="146"/>
        <v/>
      </c>
      <c r="AO367" s="187" t="str">
        <f t="shared" si="147"/>
        <v/>
      </c>
      <c r="AP367" s="187" t="str">
        <f t="shared" si="148"/>
        <v/>
      </c>
      <c r="AT367" s="187" t="str">
        <f t="shared" si="149"/>
        <v/>
      </c>
      <c r="AU367" s="187" t="str">
        <f t="shared" si="150"/>
        <v/>
      </c>
      <c r="AV367" s="187" t="str">
        <f t="shared" si="151"/>
        <v/>
      </c>
      <c r="AW367" s="187" t="str">
        <f t="shared" si="152"/>
        <v/>
      </c>
      <c r="AX367" s="187" t="str">
        <f t="shared" si="153"/>
        <v/>
      </c>
      <c r="AY367" s="187" t="str">
        <f t="shared" si="134"/>
        <v/>
      </c>
      <c r="AZ367" s="187" t="str">
        <f t="shared" si="154"/>
        <v/>
      </c>
      <c r="BA367" s="187" t="str">
        <f t="shared" si="136"/>
        <v xml:space="preserve"> </v>
      </c>
      <c r="BB367" s="187" t="str">
        <f>IFERROR(IF(AW367="","",VLOOKUP(AW367,SUSS!R:S,2,FALSE)),AY367*SUSS!$M$2)</f>
        <v/>
      </c>
      <c r="BC367" s="187" t="str">
        <f t="shared" si="135"/>
        <v/>
      </c>
    </row>
    <row r="368" spans="1:55" ht="15.75" thickBot="1">
      <c r="A368" s="183" t="s">
        <v>101</v>
      </c>
      <c r="B368" s="82">
        <v>2014</v>
      </c>
      <c r="C368" s="82">
        <v>12</v>
      </c>
      <c r="D368" s="82"/>
      <c r="E368" s="83" t="s">
        <v>11</v>
      </c>
      <c r="F368" s="83" t="s">
        <v>10</v>
      </c>
      <c r="G368" s="83" t="s">
        <v>10</v>
      </c>
      <c r="H368" s="84">
        <v>42013</v>
      </c>
      <c r="I368" s="85">
        <v>12960.58</v>
      </c>
      <c r="J368" s="86">
        <v>0</v>
      </c>
      <c r="K368" s="85">
        <v>12960.58</v>
      </c>
      <c r="N368" s="183" t="s">
        <v>101</v>
      </c>
      <c r="O368" s="82">
        <v>23</v>
      </c>
      <c r="P368" s="86">
        <v>44.6</v>
      </c>
      <c r="Q368" s="83" t="s">
        <v>82</v>
      </c>
      <c r="R368" s="83" t="s">
        <v>10</v>
      </c>
      <c r="S368" s="83" t="s">
        <v>83</v>
      </c>
      <c r="T368" s="82" t="s">
        <v>147</v>
      </c>
      <c r="U368" s="82" t="s">
        <v>124</v>
      </c>
      <c r="AC368" s="187" t="str">
        <f t="shared" si="137"/>
        <v>M645044</v>
      </c>
      <c r="AD368" s="187" t="str">
        <f t="shared" si="138"/>
        <v>Contribuciones Seg. Social</v>
      </c>
      <c r="AE368" s="187" t="str">
        <f t="shared" si="139"/>
        <v>Declaración Jurada</v>
      </c>
      <c r="AF368" s="187" t="str">
        <f t="shared" si="140"/>
        <v>Declaración Jurada</v>
      </c>
      <c r="AG368" s="187">
        <f t="shared" si="141"/>
        <v>12960.58</v>
      </c>
      <c r="AH368" s="187">
        <f t="shared" si="142"/>
        <v>0</v>
      </c>
      <c r="AI368" s="187">
        <f t="shared" si="143"/>
        <v>12960.58</v>
      </c>
      <c r="AJ368" s="187">
        <f t="shared" si="144"/>
        <v>2014</v>
      </c>
      <c r="AK368" s="187">
        <f t="shared" si="145"/>
        <v>12</v>
      </c>
      <c r="AN368" s="187" t="str">
        <f t="shared" si="146"/>
        <v>2014/12</v>
      </c>
      <c r="AO368" s="187" t="str">
        <f t="shared" si="147"/>
        <v>2014/12 Contribuciones Seg. Social</v>
      </c>
      <c r="AP368" s="187">
        <f t="shared" si="148"/>
        <v>12960.58</v>
      </c>
      <c r="AT368" s="187" t="str">
        <f t="shared" si="149"/>
        <v/>
      </c>
      <c r="AU368" s="187" t="str">
        <f t="shared" si="150"/>
        <v/>
      </c>
      <c r="AV368" s="187" t="str">
        <f t="shared" si="151"/>
        <v/>
      </c>
      <c r="AW368" s="187" t="str">
        <f t="shared" si="152"/>
        <v/>
      </c>
      <c r="AX368" s="187" t="str">
        <f t="shared" si="153"/>
        <v/>
      </c>
      <c r="AY368" s="187" t="str">
        <f t="shared" si="134"/>
        <v/>
      </c>
      <c r="AZ368" s="187" t="str">
        <f t="shared" si="154"/>
        <v/>
      </c>
      <c r="BA368" s="187" t="str">
        <f t="shared" si="136"/>
        <v xml:space="preserve"> </v>
      </c>
      <c r="BB368" s="187" t="str">
        <f>IFERROR(IF(AW368="","",VLOOKUP(AW368,SUSS!R:S,2,FALSE)),AY368*SUSS!$M$2)</f>
        <v/>
      </c>
      <c r="BC368" s="187" t="str">
        <f t="shared" si="135"/>
        <v/>
      </c>
    </row>
    <row r="369" spans="1:55" ht="15.75" thickBot="1">
      <c r="A369" s="183" t="s">
        <v>101</v>
      </c>
      <c r="B369" s="82">
        <v>2014</v>
      </c>
      <c r="C369" s="82">
        <v>12</v>
      </c>
      <c r="D369" s="82"/>
      <c r="E369" s="83" t="s">
        <v>86</v>
      </c>
      <c r="F369" s="83" t="s">
        <v>10</v>
      </c>
      <c r="G369" s="83" t="s">
        <v>83</v>
      </c>
      <c r="H369" s="84">
        <v>42138</v>
      </c>
      <c r="I369" s="85">
        <v>1307.82</v>
      </c>
      <c r="J369" s="85">
        <v>1040.5</v>
      </c>
      <c r="K369" s="86">
        <v>267.32</v>
      </c>
      <c r="N369" s="183" t="s">
        <v>101</v>
      </c>
      <c r="O369" s="82">
        <v>23</v>
      </c>
      <c r="P369" s="86">
        <v>389.19</v>
      </c>
      <c r="Q369" s="83" t="s">
        <v>82</v>
      </c>
      <c r="R369" s="83" t="s">
        <v>10</v>
      </c>
      <c r="S369" s="83" t="s">
        <v>84</v>
      </c>
      <c r="T369" s="82" t="s">
        <v>147</v>
      </c>
      <c r="U369" s="82" t="s">
        <v>124</v>
      </c>
      <c r="AC369" s="187" t="str">
        <f t="shared" si="137"/>
        <v/>
      </c>
      <c r="AD369" s="187" t="str">
        <f t="shared" si="138"/>
        <v/>
      </c>
      <c r="AE369" s="187" t="str">
        <f t="shared" si="139"/>
        <v/>
      </c>
      <c r="AF369" s="187" t="str">
        <f t="shared" si="140"/>
        <v/>
      </c>
      <c r="AG369" s="187" t="str">
        <f t="shared" si="141"/>
        <v/>
      </c>
      <c r="AH369" s="187" t="str">
        <f t="shared" si="142"/>
        <v/>
      </c>
      <c r="AI369" s="187" t="str">
        <f t="shared" si="143"/>
        <v/>
      </c>
      <c r="AJ369" s="187" t="str">
        <f t="shared" si="144"/>
        <v/>
      </c>
      <c r="AK369" s="187" t="str">
        <f t="shared" si="145"/>
        <v/>
      </c>
      <c r="AN369" s="187" t="str">
        <f t="shared" si="146"/>
        <v/>
      </c>
      <c r="AO369" s="187" t="str">
        <f t="shared" si="147"/>
        <v/>
      </c>
      <c r="AP369" s="187" t="str">
        <f t="shared" si="148"/>
        <v/>
      </c>
      <c r="AT369" s="187" t="str">
        <f t="shared" si="149"/>
        <v/>
      </c>
      <c r="AU369" s="187" t="str">
        <f t="shared" si="150"/>
        <v/>
      </c>
      <c r="AV369" s="187" t="str">
        <f t="shared" si="151"/>
        <v/>
      </c>
      <c r="AW369" s="187" t="str">
        <f t="shared" si="152"/>
        <v/>
      </c>
      <c r="AX369" s="187" t="str">
        <f t="shared" si="153"/>
        <v/>
      </c>
      <c r="AY369" s="187" t="str">
        <f t="shared" si="134"/>
        <v/>
      </c>
      <c r="AZ369" s="187" t="str">
        <f t="shared" si="154"/>
        <v/>
      </c>
      <c r="BA369" s="187" t="str">
        <f t="shared" si="136"/>
        <v xml:space="preserve"> </v>
      </c>
      <c r="BB369" s="187" t="str">
        <f>IFERROR(IF(AW369="","",VLOOKUP(AW369,SUSS!R:S,2,FALSE)),AY369*SUSS!$M$2)</f>
        <v/>
      </c>
      <c r="BC369" s="187" t="str">
        <f t="shared" si="135"/>
        <v/>
      </c>
    </row>
    <row r="370" spans="1:55" ht="15.75" thickBot="1">
      <c r="A370" s="183" t="s">
        <v>101</v>
      </c>
      <c r="B370" s="82">
        <v>2014</v>
      </c>
      <c r="C370" s="82">
        <v>12</v>
      </c>
      <c r="D370" s="82"/>
      <c r="E370" s="83" t="s">
        <v>86</v>
      </c>
      <c r="F370" s="83" t="s">
        <v>10</v>
      </c>
      <c r="G370" s="83" t="s">
        <v>84</v>
      </c>
      <c r="H370" s="84">
        <v>43798</v>
      </c>
      <c r="I370" s="85">
        <v>24285.42</v>
      </c>
      <c r="J370" s="85">
        <v>19321.45</v>
      </c>
      <c r="K370" s="85">
        <v>4963.97</v>
      </c>
      <c r="N370" s="183" t="s">
        <v>101</v>
      </c>
      <c r="O370" s="82">
        <v>23</v>
      </c>
      <c r="P370" s="85">
        <v>8404.42</v>
      </c>
      <c r="Q370" s="83" t="s">
        <v>82</v>
      </c>
      <c r="R370" s="83" t="s">
        <v>10</v>
      </c>
      <c r="S370" s="83" t="s">
        <v>10</v>
      </c>
      <c r="T370" s="82" t="s">
        <v>148</v>
      </c>
      <c r="U370" s="82" t="s">
        <v>124</v>
      </c>
      <c r="AC370" s="187" t="str">
        <f t="shared" si="137"/>
        <v/>
      </c>
      <c r="AD370" s="187" t="str">
        <f t="shared" si="138"/>
        <v/>
      </c>
      <c r="AE370" s="187" t="str">
        <f t="shared" si="139"/>
        <v/>
      </c>
      <c r="AF370" s="187" t="str">
        <f t="shared" si="140"/>
        <v/>
      </c>
      <c r="AG370" s="187" t="str">
        <f t="shared" si="141"/>
        <v/>
      </c>
      <c r="AH370" s="187" t="str">
        <f t="shared" si="142"/>
        <v/>
      </c>
      <c r="AI370" s="187" t="str">
        <f t="shared" si="143"/>
        <v/>
      </c>
      <c r="AJ370" s="187" t="str">
        <f t="shared" si="144"/>
        <v/>
      </c>
      <c r="AK370" s="187" t="str">
        <f t="shared" si="145"/>
        <v/>
      </c>
      <c r="AN370" s="187" t="str">
        <f t="shared" si="146"/>
        <v/>
      </c>
      <c r="AO370" s="187" t="str">
        <f t="shared" si="147"/>
        <v/>
      </c>
      <c r="AP370" s="187" t="str">
        <f t="shared" si="148"/>
        <v/>
      </c>
      <c r="AT370" s="187" t="str">
        <f t="shared" si="149"/>
        <v/>
      </c>
      <c r="AU370" s="187" t="str">
        <f t="shared" si="150"/>
        <v/>
      </c>
      <c r="AV370" s="187" t="str">
        <f t="shared" si="151"/>
        <v/>
      </c>
      <c r="AW370" s="187" t="str">
        <f t="shared" si="152"/>
        <v/>
      </c>
      <c r="AX370" s="187" t="str">
        <f t="shared" si="153"/>
        <v/>
      </c>
      <c r="AY370" s="187" t="str">
        <f t="shared" si="134"/>
        <v/>
      </c>
      <c r="AZ370" s="187" t="str">
        <f t="shared" si="154"/>
        <v/>
      </c>
      <c r="BA370" s="187" t="str">
        <f t="shared" si="136"/>
        <v xml:space="preserve"> </v>
      </c>
      <c r="BB370" s="187" t="str">
        <f>IFERROR(IF(AW370="","",VLOOKUP(AW370,SUSS!R:S,2,FALSE)),AY370*SUSS!$M$2)</f>
        <v/>
      </c>
      <c r="BC370" s="187" t="str">
        <f t="shared" si="135"/>
        <v/>
      </c>
    </row>
    <row r="371" spans="1:55" ht="15.75" thickBot="1">
      <c r="A371" s="183" t="s">
        <v>101</v>
      </c>
      <c r="B371" s="82">
        <v>2014</v>
      </c>
      <c r="C371" s="82">
        <v>12</v>
      </c>
      <c r="D371" s="82"/>
      <c r="E371" s="83" t="s">
        <v>11</v>
      </c>
      <c r="F371" s="83" t="s">
        <v>10</v>
      </c>
      <c r="G371" s="83" t="s">
        <v>83</v>
      </c>
      <c r="H371" s="84">
        <v>42138</v>
      </c>
      <c r="I371" s="85">
        <v>1620.07</v>
      </c>
      <c r="J371" s="85">
        <v>1288.93</v>
      </c>
      <c r="K371" s="86">
        <v>331.14</v>
      </c>
      <c r="N371" s="183" t="s">
        <v>101</v>
      </c>
      <c r="O371" s="82">
        <v>23</v>
      </c>
      <c r="P371" s="86">
        <v>68.760000000000005</v>
      </c>
      <c r="Q371" s="83" t="s">
        <v>82</v>
      </c>
      <c r="R371" s="83" t="s">
        <v>10</v>
      </c>
      <c r="S371" s="83" t="s">
        <v>83</v>
      </c>
      <c r="T371" s="82" t="s">
        <v>148</v>
      </c>
      <c r="U371" s="82" t="s">
        <v>124</v>
      </c>
      <c r="AC371" s="187" t="str">
        <f t="shared" si="137"/>
        <v/>
      </c>
      <c r="AD371" s="187" t="str">
        <f t="shared" si="138"/>
        <v/>
      </c>
      <c r="AE371" s="187" t="str">
        <f t="shared" si="139"/>
        <v/>
      </c>
      <c r="AF371" s="187" t="str">
        <f t="shared" si="140"/>
        <v/>
      </c>
      <c r="AG371" s="187" t="str">
        <f t="shared" si="141"/>
        <v/>
      </c>
      <c r="AH371" s="187" t="str">
        <f t="shared" si="142"/>
        <v/>
      </c>
      <c r="AI371" s="187" t="str">
        <f t="shared" si="143"/>
        <v/>
      </c>
      <c r="AJ371" s="187" t="str">
        <f t="shared" si="144"/>
        <v/>
      </c>
      <c r="AK371" s="187" t="str">
        <f t="shared" si="145"/>
        <v/>
      </c>
      <c r="AN371" s="187" t="str">
        <f t="shared" si="146"/>
        <v/>
      </c>
      <c r="AO371" s="187" t="str">
        <f t="shared" si="147"/>
        <v/>
      </c>
      <c r="AP371" s="187" t="str">
        <f t="shared" si="148"/>
        <v/>
      </c>
      <c r="AT371" s="187" t="str">
        <f t="shared" si="149"/>
        <v/>
      </c>
      <c r="AU371" s="187" t="str">
        <f t="shared" si="150"/>
        <v/>
      </c>
      <c r="AV371" s="187" t="str">
        <f t="shared" si="151"/>
        <v/>
      </c>
      <c r="AW371" s="187" t="str">
        <f t="shared" si="152"/>
        <v/>
      </c>
      <c r="AX371" s="187" t="str">
        <f t="shared" si="153"/>
        <v/>
      </c>
      <c r="AY371" s="187" t="str">
        <f t="shared" si="134"/>
        <v/>
      </c>
      <c r="AZ371" s="187" t="str">
        <f t="shared" si="154"/>
        <v/>
      </c>
      <c r="BA371" s="187" t="str">
        <f t="shared" si="136"/>
        <v xml:space="preserve"> </v>
      </c>
      <c r="BB371" s="187" t="str">
        <f>IFERROR(IF(AW371="","",VLOOKUP(AW371,SUSS!R:S,2,FALSE)),AY371*SUSS!$M$2)</f>
        <v/>
      </c>
      <c r="BC371" s="187" t="str">
        <f t="shared" si="135"/>
        <v/>
      </c>
    </row>
    <row r="372" spans="1:55" ht="15.75" thickBot="1">
      <c r="A372" s="183" t="s">
        <v>101</v>
      </c>
      <c r="B372" s="82">
        <v>2014</v>
      </c>
      <c r="C372" s="82">
        <v>12</v>
      </c>
      <c r="D372" s="82"/>
      <c r="E372" s="83" t="s">
        <v>11</v>
      </c>
      <c r="F372" s="83" t="s">
        <v>10</v>
      </c>
      <c r="G372" s="83" t="s">
        <v>84</v>
      </c>
      <c r="H372" s="84">
        <v>43798</v>
      </c>
      <c r="I372" s="85">
        <v>30083.67</v>
      </c>
      <c r="J372" s="85">
        <v>23934.52</v>
      </c>
      <c r="K372" s="85">
        <v>6149.15</v>
      </c>
      <c r="N372" s="183" t="s">
        <v>101</v>
      </c>
      <c r="O372" s="82">
        <v>23</v>
      </c>
      <c r="P372" s="85">
        <v>4133.45</v>
      </c>
      <c r="Q372" s="83" t="s">
        <v>82</v>
      </c>
      <c r="R372" s="83" t="s">
        <v>10</v>
      </c>
      <c r="S372" s="83" t="s">
        <v>84</v>
      </c>
      <c r="T372" s="82" t="s">
        <v>148</v>
      </c>
      <c r="U372" s="82" t="s">
        <v>124</v>
      </c>
      <c r="AC372" s="187" t="str">
        <f t="shared" si="137"/>
        <v/>
      </c>
      <c r="AD372" s="187" t="str">
        <f t="shared" si="138"/>
        <v/>
      </c>
      <c r="AE372" s="187" t="str">
        <f t="shared" si="139"/>
        <v/>
      </c>
      <c r="AF372" s="187" t="str">
        <f t="shared" si="140"/>
        <v/>
      </c>
      <c r="AG372" s="187" t="str">
        <f t="shared" si="141"/>
        <v/>
      </c>
      <c r="AH372" s="187" t="str">
        <f t="shared" si="142"/>
        <v/>
      </c>
      <c r="AI372" s="187" t="str">
        <f t="shared" si="143"/>
        <v/>
      </c>
      <c r="AJ372" s="187" t="str">
        <f t="shared" si="144"/>
        <v/>
      </c>
      <c r="AK372" s="187" t="str">
        <f t="shared" si="145"/>
        <v/>
      </c>
      <c r="AN372" s="187" t="str">
        <f t="shared" si="146"/>
        <v/>
      </c>
      <c r="AO372" s="187" t="str">
        <f t="shared" si="147"/>
        <v/>
      </c>
      <c r="AP372" s="187" t="str">
        <f t="shared" si="148"/>
        <v/>
      </c>
      <c r="AT372" s="187" t="str">
        <f t="shared" si="149"/>
        <v/>
      </c>
      <c r="AU372" s="187" t="str">
        <f t="shared" si="150"/>
        <v/>
      </c>
      <c r="AV372" s="187" t="str">
        <f t="shared" si="151"/>
        <v/>
      </c>
      <c r="AW372" s="187" t="str">
        <f t="shared" si="152"/>
        <v/>
      </c>
      <c r="AX372" s="187" t="str">
        <f t="shared" si="153"/>
        <v/>
      </c>
      <c r="AY372" s="187" t="str">
        <f t="shared" si="134"/>
        <v/>
      </c>
      <c r="AZ372" s="187" t="str">
        <f t="shared" si="154"/>
        <v/>
      </c>
      <c r="BA372" s="187" t="str">
        <f t="shared" si="136"/>
        <v xml:space="preserve"> </v>
      </c>
      <c r="BB372" s="187" t="str">
        <f>IFERROR(IF(AW372="","",VLOOKUP(AW372,SUSS!R:S,2,FALSE)),AY372*SUSS!$M$2)</f>
        <v/>
      </c>
      <c r="BC372" s="187" t="str">
        <f t="shared" si="135"/>
        <v/>
      </c>
    </row>
    <row r="373" spans="1:55" ht="15.75" thickBot="1">
      <c r="A373" s="183" t="s">
        <v>101</v>
      </c>
      <c r="B373" s="82">
        <v>2015</v>
      </c>
      <c r="C373" s="82">
        <v>1</v>
      </c>
      <c r="D373" s="82"/>
      <c r="E373" s="83" t="s">
        <v>86</v>
      </c>
      <c r="F373" s="83" t="s">
        <v>10</v>
      </c>
      <c r="G373" s="83" t="s">
        <v>10</v>
      </c>
      <c r="H373" s="84">
        <v>42046</v>
      </c>
      <c r="I373" s="85">
        <v>6820.59</v>
      </c>
      <c r="J373" s="86">
        <v>0</v>
      </c>
      <c r="K373" s="85">
        <v>6820.59</v>
      </c>
      <c r="N373" s="183" t="s">
        <v>101</v>
      </c>
      <c r="O373" s="82">
        <v>23</v>
      </c>
      <c r="P373" s="85">
        <v>6647.22</v>
      </c>
      <c r="Q373" s="83" t="s">
        <v>82</v>
      </c>
      <c r="R373" s="83" t="s">
        <v>10</v>
      </c>
      <c r="S373" s="83" t="s">
        <v>10</v>
      </c>
      <c r="T373" s="82" t="s">
        <v>149</v>
      </c>
      <c r="U373" s="82" t="s">
        <v>124</v>
      </c>
      <c r="AC373" s="187" t="str">
        <f t="shared" si="137"/>
        <v/>
      </c>
      <c r="AD373" s="187" t="str">
        <f t="shared" si="138"/>
        <v/>
      </c>
      <c r="AE373" s="187" t="str">
        <f t="shared" si="139"/>
        <v/>
      </c>
      <c r="AF373" s="187" t="str">
        <f t="shared" si="140"/>
        <v/>
      </c>
      <c r="AG373" s="187" t="str">
        <f t="shared" si="141"/>
        <v/>
      </c>
      <c r="AH373" s="187" t="str">
        <f t="shared" si="142"/>
        <v/>
      </c>
      <c r="AI373" s="187" t="str">
        <f t="shared" si="143"/>
        <v/>
      </c>
      <c r="AJ373" s="187" t="str">
        <f t="shared" si="144"/>
        <v/>
      </c>
      <c r="AK373" s="187" t="str">
        <f t="shared" si="145"/>
        <v/>
      </c>
      <c r="AN373" s="187" t="str">
        <f t="shared" si="146"/>
        <v/>
      </c>
      <c r="AO373" s="187" t="str">
        <f t="shared" si="147"/>
        <v/>
      </c>
      <c r="AP373" s="187" t="str">
        <f t="shared" si="148"/>
        <v/>
      </c>
      <c r="AT373" s="187" t="str">
        <f t="shared" si="149"/>
        <v/>
      </c>
      <c r="AU373" s="187" t="str">
        <f t="shared" si="150"/>
        <v/>
      </c>
      <c r="AV373" s="187" t="str">
        <f t="shared" si="151"/>
        <v/>
      </c>
      <c r="AW373" s="187" t="str">
        <f t="shared" si="152"/>
        <v/>
      </c>
      <c r="AX373" s="187" t="str">
        <f t="shared" si="153"/>
        <v/>
      </c>
      <c r="AY373" s="187" t="str">
        <f t="shared" si="134"/>
        <v/>
      </c>
      <c r="AZ373" s="187" t="str">
        <f t="shared" si="154"/>
        <v/>
      </c>
      <c r="BA373" s="187" t="str">
        <f t="shared" si="136"/>
        <v xml:space="preserve"> </v>
      </c>
      <c r="BB373" s="187" t="str">
        <f>IFERROR(IF(AW373="","",VLOOKUP(AW373,SUSS!R:S,2,FALSE)),AY373*SUSS!$M$2)</f>
        <v/>
      </c>
      <c r="BC373" s="187" t="str">
        <f t="shared" si="135"/>
        <v/>
      </c>
    </row>
    <row r="374" spans="1:55" ht="15.75" thickBot="1">
      <c r="A374" s="183" t="s">
        <v>101</v>
      </c>
      <c r="B374" s="82">
        <v>2015</v>
      </c>
      <c r="C374" s="82">
        <v>1</v>
      </c>
      <c r="D374" s="82"/>
      <c r="E374" s="83" t="s">
        <v>11</v>
      </c>
      <c r="F374" s="83" t="s">
        <v>10</v>
      </c>
      <c r="G374" s="83" t="s">
        <v>10</v>
      </c>
      <c r="H374" s="84">
        <v>42046</v>
      </c>
      <c r="I374" s="85">
        <v>8449.0400000000009</v>
      </c>
      <c r="J374" s="86">
        <v>0</v>
      </c>
      <c r="K374" s="85">
        <v>8449.0400000000009</v>
      </c>
      <c r="N374" s="183" t="s">
        <v>101</v>
      </c>
      <c r="O374" s="82">
        <v>23</v>
      </c>
      <c r="P374" s="86">
        <v>315.7</v>
      </c>
      <c r="Q374" s="83" t="s">
        <v>82</v>
      </c>
      <c r="R374" s="83" t="s">
        <v>10</v>
      </c>
      <c r="S374" s="83" t="s">
        <v>83</v>
      </c>
      <c r="T374" s="82" t="s">
        <v>149</v>
      </c>
      <c r="U374" s="82" t="s">
        <v>124</v>
      </c>
      <c r="AC374" s="187" t="str">
        <f t="shared" si="137"/>
        <v>M645044</v>
      </c>
      <c r="AD374" s="187" t="str">
        <f t="shared" si="138"/>
        <v>Contribuciones Seg. Social</v>
      </c>
      <c r="AE374" s="187" t="str">
        <f t="shared" si="139"/>
        <v>Declaración Jurada</v>
      </c>
      <c r="AF374" s="187" t="str">
        <f t="shared" si="140"/>
        <v>Declaración Jurada</v>
      </c>
      <c r="AG374" s="187">
        <f t="shared" si="141"/>
        <v>8449.0400000000009</v>
      </c>
      <c r="AH374" s="187">
        <f t="shared" si="142"/>
        <v>0</v>
      </c>
      <c r="AI374" s="187">
        <f t="shared" si="143"/>
        <v>8449.0400000000009</v>
      </c>
      <c r="AJ374" s="187">
        <f t="shared" si="144"/>
        <v>2015</v>
      </c>
      <c r="AK374" s="187">
        <f t="shared" si="145"/>
        <v>1</v>
      </c>
      <c r="AN374" s="187" t="str">
        <f t="shared" si="146"/>
        <v xml:space="preserve">2015/1 </v>
      </c>
      <c r="AO374" s="187" t="str">
        <f t="shared" si="147"/>
        <v>2015/1 Contribuciones Seg. Social</v>
      </c>
      <c r="AP374" s="187">
        <f t="shared" si="148"/>
        <v>8449.0400000000009</v>
      </c>
      <c r="AT374" s="187" t="str">
        <f t="shared" si="149"/>
        <v/>
      </c>
      <c r="AU374" s="187" t="str">
        <f t="shared" si="150"/>
        <v/>
      </c>
      <c r="AV374" s="187" t="str">
        <f t="shared" si="151"/>
        <v/>
      </c>
      <c r="AW374" s="187" t="str">
        <f t="shared" si="152"/>
        <v/>
      </c>
      <c r="AX374" s="187" t="str">
        <f t="shared" si="153"/>
        <v/>
      </c>
      <c r="AY374" s="187" t="str">
        <f t="shared" si="134"/>
        <v/>
      </c>
      <c r="AZ374" s="187" t="str">
        <f t="shared" si="154"/>
        <v/>
      </c>
      <c r="BA374" s="187" t="str">
        <f t="shared" si="136"/>
        <v xml:space="preserve"> </v>
      </c>
      <c r="BB374" s="187" t="str">
        <f>IFERROR(IF(AW374="","",VLOOKUP(AW374,SUSS!R:S,2,FALSE)),AY374*SUSS!$M$2)</f>
        <v/>
      </c>
      <c r="BC374" s="187" t="str">
        <f t="shared" si="135"/>
        <v/>
      </c>
    </row>
    <row r="375" spans="1:55" ht="15.75" thickBot="1">
      <c r="A375" s="183" t="s">
        <v>101</v>
      </c>
      <c r="B375" s="82">
        <v>2015</v>
      </c>
      <c r="C375" s="82">
        <v>1</v>
      </c>
      <c r="D375" s="82"/>
      <c r="E375" s="83" t="s">
        <v>86</v>
      </c>
      <c r="F375" s="83" t="s">
        <v>10</v>
      </c>
      <c r="G375" s="83" t="s">
        <v>83</v>
      </c>
      <c r="H375" s="84">
        <v>42138</v>
      </c>
      <c r="I375" s="86">
        <v>634.30999999999995</v>
      </c>
      <c r="J375" s="86">
        <v>502.94</v>
      </c>
      <c r="K375" s="86">
        <v>131.37</v>
      </c>
      <c r="N375" s="183" t="s">
        <v>101</v>
      </c>
      <c r="O375" s="82">
        <v>23</v>
      </c>
      <c r="P375" s="85">
        <v>1200.6500000000001</v>
      </c>
      <c r="Q375" s="83" t="s">
        <v>82</v>
      </c>
      <c r="R375" s="83" t="s">
        <v>10</v>
      </c>
      <c r="S375" s="83" t="s">
        <v>84</v>
      </c>
      <c r="T375" s="82" t="s">
        <v>149</v>
      </c>
      <c r="U375" s="82" t="s">
        <v>124</v>
      </c>
      <c r="AC375" s="187" t="str">
        <f t="shared" si="137"/>
        <v/>
      </c>
      <c r="AD375" s="187" t="str">
        <f t="shared" si="138"/>
        <v/>
      </c>
      <c r="AE375" s="187" t="str">
        <f t="shared" si="139"/>
        <v/>
      </c>
      <c r="AF375" s="187" t="str">
        <f t="shared" si="140"/>
        <v/>
      </c>
      <c r="AG375" s="187" t="str">
        <f t="shared" si="141"/>
        <v/>
      </c>
      <c r="AH375" s="187" t="str">
        <f t="shared" si="142"/>
        <v/>
      </c>
      <c r="AI375" s="187" t="str">
        <f t="shared" si="143"/>
        <v/>
      </c>
      <c r="AJ375" s="187" t="str">
        <f t="shared" si="144"/>
        <v/>
      </c>
      <c r="AK375" s="187" t="str">
        <f t="shared" si="145"/>
        <v/>
      </c>
      <c r="AN375" s="187" t="str">
        <f t="shared" si="146"/>
        <v/>
      </c>
      <c r="AO375" s="187" t="str">
        <f t="shared" si="147"/>
        <v/>
      </c>
      <c r="AP375" s="187" t="str">
        <f t="shared" si="148"/>
        <v/>
      </c>
      <c r="AT375" s="187" t="str">
        <f t="shared" si="149"/>
        <v/>
      </c>
      <c r="AU375" s="187" t="str">
        <f t="shared" si="150"/>
        <v/>
      </c>
      <c r="AV375" s="187" t="str">
        <f t="shared" si="151"/>
        <v/>
      </c>
      <c r="AW375" s="187" t="str">
        <f t="shared" si="152"/>
        <v/>
      </c>
      <c r="AX375" s="187" t="str">
        <f t="shared" si="153"/>
        <v/>
      </c>
      <c r="AY375" s="187" t="str">
        <f t="shared" si="134"/>
        <v/>
      </c>
      <c r="AZ375" s="187" t="str">
        <f t="shared" si="154"/>
        <v/>
      </c>
      <c r="BA375" s="187" t="str">
        <f t="shared" si="136"/>
        <v xml:space="preserve"> </v>
      </c>
      <c r="BB375" s="187" t="str">
        <f>IFERROR(IF(AW375="","",VLOOKUP(AW375,SUSS!R:S,2,FALSE)),AY375*SUSS!$M$2)</f>
        <v/>
      </c>
      <c r="BC375" s="187" t="str">
        <f t="shared" si="135"/>
        <v/>
      </c>
    </row>
    <row r="376" spans="1:55" ht="15.75" thickBot="1">
      <c r="A376" s="183" t="s">
        <v>101</v>
      </c>
      <c r="B376" s="82">
        <v>2015</v>
      </c>
      <c r="C376" s="82">
        <v>1</v>
      </c>
      <c r="D376" s="82"/>
      <c r="E376" s="83" t="s">
        <v>86</v>
      </c>
      <c r="F376" s="83" t="s">
        <v>10</v>
      </c>
      <c r="G376" s="83" t="s">
        <v>84</v>
      </c>
      <c r="H376" s="84">
        <v>43798</v>
      </c>
      <c r="I376" s="85">
        <v>15831.73</v>
      </c>
      <c r="J376" s="85">
        <v>12552.81</v>
      </c>
      <c r="K376" s="85">
        <v>3278.92</v>
      </c>
      <c r="N376" s="183" t="s">
        <v>101</v>
      </c>
      <c r="O376" s="82">
        <v>23</v>
      </c>
      <c r="P376" s="85">
        <v>1290.3900000000001</v>
      </c>
      <c r="Q376" s="83" t="s">
        <v>102</v>
      </c>
      <c r="R376" s="83" t="s">
        <v>10</v>
      </c>
      <c r="S376" s="83" t="s">
        <v>10</v>
      </c>
      <c r="T376" s="82" t="s">
        <v>115</v>
      </c>
      <c r="U376" s="82" t="s">
        <v>124</v>
      </c>
      <c r="AC376" s="187" t="str">
        <f t="shared" si="137"/>
        <v/>
      </c>
      <c r="AD376" s="187" t="str">
        <f t="shared" si="138"/>
        <v/>
      </c>
      <c r="AE376" s="187" t="str">
        <f t="shared" si="139"/>
        <v/>
      </c>
      <c r="AF376" s="187" t="str">
        <f t="shared" si="140"/>
        <v/>
      </c>
      <c r="AG376" s="187" t="str">
        <f t="shared" si="141"/>
        <v/>
      </c>
      <c r="AH376" s="187" t="str">
        <f t="shared" si="142"/>
        <v/>
      </c>
      <c r="AI376" s="187" t="str">
        <f t="shared" si="143"/>
        <v/>
      </c>
      <c r="AJ376" s="187" t="str">
        <f t="shared" si="144"/>
        <v/>
      </c>
      <c r="AK376" s="187" t="str">
        <f t="shared" si="145"/>
        <v/>
      </c>
      <c r="AN376" s="187" t="str">
        <f t="shared" si="146"/>
        <v/>
      </c>
      <c r="AO376" s="187" t="str">
        <f t="shared" si="147"/>
        <v/>
      </c>
      <c r="AP376" s="187" t="str">
        <f t="shared" si="148"/>
        <v/>
      </c>
      <c r="AT376" s="187" t="str">
        <f t="shared" si="149"/>
        <v/>
      </c>
      <c r="AU376" s="187" t="str">
        <f t="shared" si="150"/>
        <v/>
      </c>
      <c r="AV376" s="187" t="str">
        <f t="shared" si="151"/>
        <v/>
      </c>
      <c r="AW376" s="187" t="str">
        <f t="shared" si="152"/>
        <v/>
      </c>
      <c r="AX376" s="187" t="str">
        <f t="shared" si="153"/>
        <v/>
      </c>
      <c r="AY376" s="187" t="str">
        <f t="shared" si="134"/>
        <v/>
      </c>
      <c r="AZ376" s="187" t="str">
        <f t="shared" si="154"/>
        <v/>
      </c>
      <c r="BA376" s="187" t="str">
        <f t="shared" si="136"/>
        <v xml:space="preserve"> </v>
      </c>
      <c r="BB376" s="187" t="str">
        <f>IFERROR(IF(AW376="","",VLOOKUP(AW376,SUSS!R:S,2,FALSE)),AY376*SUSS!$M$2)</f>
        <v/>
      </c>
      <c r="BC376" s="187" t="str">
        <f t="shared" si="135"/>
        <v/>
      </c>
    </row>
    <row r="377" spans="1:55" ht="15.75" thickBot="1">
      <c r="A377" s="183" t="s">
        <v>101</v>
      </c>
      <c r="B377" s="82">
        <v>2015</v>
      </c>
      <c r="C377" s="82">
        <v>1</v>
      </c>
      <c r="D377" s="82"/>
      <c r="E377" s="83" t="s">
        <v>11</v>
      </c>
      <c r="F377" s="83" t="s">
        <v>10</v>
      </c>
      <c r="G377" s="83" t="s">
        <v>83</v>
      </c>
      <c r="H377" s="84">
        <v>42138</v>
      </c>
      <c r="I377" s="86">
        <v>785.76</v>
      </c>
      <c r="J377" s="86">
        <v>623.02</v>
      </c>
      <c r="K377" s="86">
        <v>162.74</v>
      </c>
      <c r="N377" s="183" t="s">
        <v>101</v>
      </c>
      <c r="O377" s="82">
        <v>23</v>
      </c>
      <c r="P377" s="86">
        <v>12.54</v>
      </c>
      <c r="Q377" s="83" t="s">
        <v>107</v>
      </c>
      <c r="R377" s="83" t="s">
        <v>10</v>
      </c>
      <c r="S377" s="83" t="s">
        <v>105</v>
      </c>
      <c r="T377" s="82" t="s">
        <v>115</v>
      </c>
      <c r="U377" s="82" t="s">
        <v>124</v>
      </c>
      <c r="AC377" s="187" t="str">
        <f t="shared" si="137"/>
        <v/>
      </c>
      <c r="AD377" s="187" t="str">
        <f t="shared" si="138"/>
        <v/>
      </c>
      <c r="AE377" s="187" t="str">
        <f t="shared" si="139"/>
        <v/>
      </c>
      <c r="AF377" s="187" t="str">
        <f t="shared" si="140"/>
        <v/>
      </c>
      <c r="AG377" s="187" t="str">
        <f t="shared" si="141"/>
        <v/>
      </c>
      <c r="AH377" s="187" t="str">
        <f t="shared" si="142"/>
        <v/>
      </c>
      <c r="AI377" s="187" t="str">
        <f t="shared" si="143"/>
        <v/>
      </c>
      <c r="AJ377" s="187" t="str">
        <f t="shared" si="144"/>
        <v/>
      </c>
      <c r="AK377" s="187" t="str">
        <f t="shared" si="145"/>
        <v/>
      </c>
      <c r="AN377" s="187" t="str">
        <f t="shared" si="146"/>
        <v/>
      </c>
      <c r="AO377" s="187" t="str">
        <f t="shared" si="147"/>
        <v/>
      </c>
      <c r="AP377" s="187" t="str">
        <f t="shared" si="148"/>
        <v/>
      </c>
      <c r="AT377" s="187" t="str">
        <f t="shared" si="149"/>
        <v/>
      </c>
      <c r="AU377" s="187" t="str">
        <f t="shared" si="150"/>
        <v/>
      </c>
      <c r="AV377" s="187" t="str">
        <f t="shared" si="151"/>
        <v/>
      </c>
      <c r="AW377" s="187" t="str">
        <f t="shared" si="152"/>
        <v/>
      </c>
      <c r="AX377" s="187" t="str">
        <f t="shared" si="153"/>
        <v/>
      </c>
      <c r="AY377" s="187" t="str">
        <f t="shared" si="134"/>
        <v/>
      </c>
      <c r="AZ377" s="187" t="str">
        <f t="shared" si="154"/>
        <v/>
      </c>
      <c r="BA377" s="187" t="str">
        <f t="shared" si="136"/>
        <v xml:space="preserve"> </v>
      </c>
      <c r="BB377" s="187" t="str">
        <f>IFERROR(IF(AW377="","",VLOOKUP(AW377,SUSS!R:S,2,FALSE)),AY377*SUSS!$M$2)</f>
        <v/>
      </c>
      <c r="BC377" s="187" t="str">
        <f t="shared" si="135"/>
        <v/>
      </c>
    </row>
    <row r="378" spans="1:55" ht="15.75" thickBot="1">
      <c r="A378" s="183" t="s">
        <v>101</v>
      </c>
      <c r="B378" s="82">
        <v>2015</v>
      </c>
      <c r="C378" s="82">
        <v>1</v>
      </c>
      <c r="D378" s="82"/>
      <c r="E378" s="83" t="s">
        <v>11</v>
      </c>
      <c r="F378" s="83" t="s">
        <v>10</v>
      </c>
      <c r="G378" s="83" t="s">
        <v>84</v>
      </c>
      <c r="H378" s="84">
        <v>43798</v>
      </c>
      <c r="I378" s="85">
        <v>19611.63</v>
      </c>
      <c r="J378" s="85">
        <v>15549.85</v>
      </c>
      <c r="K378" s="85">
        <v>4061.78</v>
      </c>
      <c r="N378" s="183" t="s">
        <v>101</v>
      </c>
      <c r="O378" s="82">
        <v>23</v>
      </c>
      <c r="P378" s="86">
        <v>6.27</v>
      </c>
      <c r="Q378" s="83" t="s">
        <v>104</v>
      </c>
      <c r="R378" s="83" t="s">
        <v>10</v>
      </c>
      <c r="S378" s="83" t="s">
        <v>105</v>
      </c>
      <c r="T378" s="82" t="s">
        <v>116</v>
      </c>
      <c r="U378" s="82" t="s">
        <v>124</v>
      </c>
      <c r="AC378" s="187" t="str">
        <f t="shared" si="137"/>
        <v/>
      </c>
      <c r="AD378" s="187" t="str">
        <f t="shared" si="138"/>
        <v/>
      </c>
      <c r="AE378" s="187" t="str">
        <f t="shared" si="139"/>
        <v/>
      </c>
      <c r="AF378" s="187" t="str">
        <f t="shared" si="140"/>
        <v/>
      </c>
      <c r="AG378" s="187" t="str">
        <f t="shared" si="141"/>
        <v/>
      </c>
      <c r="AH378" s="187" t="str">
        <f t="shared" si="142"/>
        <v/>
      </c>
      <c r="AI378" s="187" t="str">
        <f t="shared" si="143"/>
        <v/>
      </c>
      <c r="AJ378" s="187" t="str">
        <f t="shared" si="144"/>
        <v/>
      </c>
      <c r="AK378" s="187" t="str">
        <f t="shared" si="145"/>
        <v/>
      </c>
      <c r="AN378" s="187" t="str">
        <f t="shared" si="146"/>
        <v/>
      </c>
      <c r="AO378" s="187" t="str">
        <f t="shared" si="147"/>
        <v/>
      </c>
      <c r="AP378" s="187" t="str">
        <f t="shared" si="148"/>
        <v/>
      </c>
      <c r="AT378" s="187" t="str">
        <f t="shared" si="149"/>
        <v/>
      </c>
      <c r="AU378" s="187" t="str">
        <f t="shared" si="150"/>
        <v/>
      </c>
      <c r="AV378" s="187" t="str">
        <f t="shared" si="151"/>
        <v/>
      </c>
      <c r="AW378" s="187" t="str">
        <f t="shared" si="152"/>
        <v/>
      </c>
      <c r="AX378" s="187" t="str">
        <f t="shared" si="153"/>
        <v/>
      </c>
      <c r="AY378" s="187" t="str">
        <f t="shared" si="134"/>
        <v/>
      </c>
      <c r="AZ378" s="187" t="str">
        <f t="shared" si="154"/>
        <v/>
      </c>
      <c r="BA378" s="187" t="str">
        <f t="shared" si="136"/>
        <v xml:space="preserve"> </v>
      </c>
      <c r="BB378" s="187" t="str">
        <f>IFERROR(IF(AW378="","",VLOOKUP(AW378,SUSS!R:S,2,FALSE)),AY378*SUSS!$M$2)</f>
        <v/>
      </c>
      <c r="BC378" s="187" t="str">
        <f t="shared" si="135"/>
        <v/>
      </c>
    </row>
    <row r="379" spans="1:55" ht="15.75" thickBot="1">
      <c r="A379" s="183" t="s">
        <v>101</v>
      </c>
      <c r="B379" s="82">
        <v>2015</v>
      </c>
      <c r="C379" s="82">
        <v>2</v>
      </c>
      <c r="D379" s="82"/>
      <c r="E379" s="83" t="s">
        <v>86</v>
      </c>
      <c r="F379" s="83" t="s">
        <v>10</v>
      </c>
      <c r="G379" s="83" t="s">
        <v>10</v>
      </c>
      <c r="H379" s="84">
        <v>42074</v>
      </c>
      <c r="I379" s="85">
        <v>5888.69</v>
      </c>
      <c r="J379" s="86">
        <v>0</v>
      </c>
      <c r="K379" s="85">
        <v>5888.69</v>
      </c>
      <c r="N379" s="183" t="s">
        <v>101</v>
      </c>
      <c r="O379" s="82">
        <v>23</v>
      </c>
      <c r="P379" s="86">
        <v>18.809999999999999</v>
      </c>
      <c r="Q379" s="83" t="s">
        <v>106</v>
      </c>
      <c r="R379" s="83" t="s">
        <v>10</v>
      </c>
      <c r="S379" s="83" t="s">
        <v>105</v>
      </c>
      <c r="T379" s="82" t="s">
        <v>137</v>
      </c>
      <c r="U379" s="82" t="s">
        <v>124</v>
      </c>
      <c r="AC379" s="187" t="str">
        <f t="shared" si="137"/>
        <v/>
      </c>
      <c r="AD379" s="187" t="str">
        <f t="shared" si="138"/>
        <v/>
      </c>
      <c r="AE379" s="187" t="str">
        <f t="shared" si="139"/>
        <v/>
      </c>
      <c r="AF379" s="187" t="str">
        <f t="shared" si="140"/>
        <v/>
      </c>
      <c r="AG379" s="187" t="str">
        <f t="shared" si="141"/>
        <v/>
      </c>
      <c r="AH379" s="187" t="str">
        <f t="shared" si="142"/>
        <v/>
      </c>
      <c r="AI379" s="187" t="str">
        <f t="shared" si="143"/>
        <v/>
      </c>
      <c r="AJ379" s="187" t="str">
        <f t="shared" si="144"/>
        <v/>
      </c>
      <c r="AK379" s="187" t="str">
        <f t="shared" si="145"/>
        <v/>
      </c>
      <c r="AN379" s="187" t="str">
        <f t="shared" si="146"/>
        <v/>
      </c>
      <c r="AO379" s="187" t="str">
        <f t="shared" si="147"/>
        <v/>
      </c>
      <c r="AP379" s="187" t="str">
        <f t="shared" si="148"/>
        <v/>
      </c>
      <c r="AT379" s="187" t="str">
        <f t="shared" si="149"/>
        <v/>
      </c>
      <c r="AU379" s="187" t="str">
        <f t="shared" si="150"/>
        <v/>
      </c>
      <c r="AV379" s="187" t="str">
        <f t="shared" si="151"/>
        <v/>
      </c>
      <c r="AW379" s="187" t="str">
        <f t="shared" si="152"/>
        <v/>
      </c>
      <c r="AX379" s="187" t="str">
        <f t="shared" si="153"/>
        <v/>
      </c>
      <c r="AY379" s="187" t="str">
        <f t="shared" si="134"/>
        <v/>
      </c>
      <c r="AZ379" s="187" t="str">
        <f t="shared" si="154"/>
        <v/>
      </c>
      <c r="BA379" s="187" t="str">
        <f t="shared" si="136"/>
        <v xml:space="preserve"> </v>
      </c>
      <c r="BB379" s="187" t="str">
        <f>IFERROR(IF(AW379="","",VLOOKUP(AW379,SUSS!R:S,2,FALSE)),AY379*SUSS!$M$2)</f>
        <v/>
      </c>
      <c r="BC379" s="187" t="str">
        <f t="shared" si="135"/>
        <v/>
      </c>
    </row>
    <row r="380" spans="1:55" ht="15.75" thickBot="1">
      <c r="A380" s="183" t="s">
        <v>101</v>
      </c>
      <c r="B380" s="82">
        <v>2015</v>
      </c>
      <c r="C380" s="82">
        <v>2</v>
      </c>
      <c r="D380" s="82"/>
      <c r="E380" s="83" t="s">
        <v>11</v>
      </c>
      <c r="F380" s="83" t="s">
        <v>10</v>
      </c>
      <c r="G380" s="83" t="s">
        <v>10</v>
      </c>
      <c r="H380" s="84">
        <v>42074</v>
      </c>
      <c r="I380" s="85">
        <v>7294.64</v>
      </c>
      <c r="J380" s="86">
        <v>0</v>
      </c>
      <c r="K380" s="85">
        <v>7294.64</v>
      </c>
      <c r="N380" s="183" t="s">
        <v>101</v>
      </c>
      <c r="O380" s="82">
        <v>24</v>
      </c>
      <c r="P380" s="86">
        <v>669.19</v>
      </c>
      <c r="Q380" s="83" t="s">
        <v>103</v>
      </c>
      <c r="R380" s="83" t="s">
        <v>10</v>
      </c>
      <c r="S380" s="83" t="s">
        <v>10</v>
      </c>
      <c r="T380" s="82" t="s">
        <v>114</v>
      </c>
      <c r="U380" s="82" t="s">
        <v>124</v>
      </c>
      <c r="AC380" s="187" t="str">
        <f t="shared" si="137"/>
        <v>M645044</v>
      </c>
      <c r="AD380" s="187" t="str">
        <f t="shared" si="138"/>
        <v>Contribuciones Seg. Social</v>
      </c>
      <c r="AE380" s="187" t="str">
        <f t="shared" si="139"/>
        <v>Declaración Jurada</v>
      </c>
      <c r="AF380" s="187" t="str">
        <f t="shared" si="140"/>
        <v>Declaración Jurada</v>
      </c>
      <c r="AG380" s="187">
        <f t="shared" si="141"/>
        <v>7294.64</v>
      </c>
      <c r="AH380" s="187">
        <f t="shared" si="142"/>
        <v>0</v>
      </c>
      <c r="AI380" s="187">
        <f t="shared" si="143"/>
        <v>7294.64</v>
      </c>
      <c r="AJ380" s="187">
        <f t="shared" si="144"/>
        <v>2015</v>
      </c>
      <c r="AK380" s="187">
        <f t="shared" si="145"/>
        <v>2</v>
      </c>
      <c r="AN380" s="187" t="str">
        <f t="shared" si="146"/>
        <v xml:space="preserve">2015/2 </v>
      </c>
      <c r="AO380" s="187" t="str">
        <f t="shared" si="147"/>
        <v>2015/2 Contribuciones Seg. Social</v>
      </c>
      <c r="AP380" s="187">
        <f t="shared" si="148"/>
        <v>7294.64</v>
      </c>
      <c r="AT380" s="187" t="str">
        <f t="shared" si="149"/>
        <v/>
      </c>
      <c r="AU380" s="187" t="str">
        <f t="shared" si="150"/>
        <v/>
      </c>
      <c r="AV380" s="187" t="str">
        <f t="shared" si="151"/>
        <v/>
      </c>
      <c r="AW380" s="187" t="str">
        <f t="shared" si="152"/>
        <v/>
      </c>
      <c r="AX380" s="187" t="str">
        <f t="shared" si="153"/>
        <v/>
      </c>
      <c r="AY380" s="187" t="str">
        <f t="shared" si="134"/>
        <v/>
      </c>
      <c r="AZ380" s="187" t="str">
        <f t="shared" si="154"/>
        <v/>
      </c>
      <c r="BA380" s="187" t="str">
        <f t="shared" si="136"/>
        <v xml:space="preserve"> </v>
      </c>
      <c r="BB380" s="187" t="str">
        <f>IFERROR(IF(AW380="","",VLOOKUP(AW380,SUSS!R:S,2,FALSE)),AY380*SUSS!$M$2)</f>
        <v/>
      </c>
      <c r="BC380" s="187" t="str">
        <f t="shared" si="135"/>
        <v/>
      </c>
    </row>
    <row r="381" spans="1:55" ht="29.25" thickBot="1">
      <c r="A381" s="183" t="s">
        <v>101</v>
      </c>
      <c r="B381" s="82">
        <v>2015</v>
      </c>
      <c r="C381" s="82">
        <v>2</v>
      </c>
      <c r="D381" s="82"/>
      <c r="E381" s="83" t="s">
        <v>11</v>
      </c>
      <c r="F381" s="83" t="s">
        <v>108</v>
      </c>
      <c r="G381" s="83" t="s">
        <v>109</v>
      </c>
      <c r="H381" s="84">
        <v>42074</v>
      </c>
      <c r="I381" s="85">
        <v>3955</v>
      </c>
      <c r="J381" s="86">
        <v>0</v>
      </c>
      <c r="K381" s="85">
        <v>3955</v>
      </c>
      <c r="N381" s="183" t="s">
        <v>101</v>
      </c>
      <c r="O381" s="82">
        <v>24</v>
      </c>
      <c r="P381" s="86">
        <v>598.94000000000005</v>
      </c>
      <c r="Q381" s="83" t="s">
        <v>11</v>
      </c>
      <c r="R381" s="83" t="s">
        <v>10</v>
      </c>
      <c r="S381" s="83" t="s">
        <v>10</v>
      </c>
      <c r="T381" s="82" t="s">
        <v>129</v>
      </c>
      <c r="U381" s="82" t="s">
        <v>124</v>
      </c>
      <c r="AC381" s="187" t="str">
        <f t="shared" si="137"/>
        <v/>
      </c>
      <c r="AD381" s="187" t="str">
        <f t="shared" si="138"/>
        <v/>
      </c>
      <c r="AE381" s="187" t="str">
        <f t="shared" si="139"/>
        <v/>
      </c>
      <c r="AF381" s="187" t="str">
        <f t="shared" si="140"/>
        <v/>
      </c>
      <c r="AG381" s="187" t="str">
        <f t="shared" si="141"/>
        <v/>
      </c>
      <c r="AH381" s="187" t="str">
        <f t="shared" si="142"/>
        <v/>
      </c>
      <c r="AI381" s="187" t="str">
        <f t="shared" si="143"/>
        <v/>
      </c>
      <c r="AJ381" s="187" t="str">
        <f t="shared" si="144"/>
        <v/>
      </c>
      <c r="AK381" s="187" t="str">
        <f t="shared" si="145"/>
        <v/>
      </c>
      <c r="AN381" s="187" t="str">
        <f t="shared" si="146"/>
        <v/>
      </c>
      <c r="AO381" s="187" t="str">
        <f t="shared" si="147"/>
        <v/>
      </c>
      <c r="AP381" s="187" t="str">
        <f t="shared" si="148"/>
        <v/>
      </c>
      <c r="AT381" s="187" t="str">
        <f t="shared" si="149"/>
        <v>M645044</v>
      </c>
      <c r="AU381" s="187">
        <f t="shared" si="150"/>
        <v>24</v>
      </c>
      <c r="AV381" s="187">
        <f t="shared" si="151"/>
        <v>598.94000000000005</v>
      </c>
      <c r="AW381" s="187" t="str">
        <f t="shared" si="152"/>
        <v>2013/9</v>
      </c>
      <c r="AX381" s="187" t="str">
        <f t="shared" si="153"/>
        <v>2013/9 Contribuciones Seg. Social</v>
      </c>
      <c r="AY381" s="187">
        <f t="shared" si="134"/>
        <v>11583.49</v>
      </c>
      <c r="AZ381" s="187">
        <f t="shared" si="154"/>
        <v>5.1706351022014957E-2</v>
      </c>
      <c r="BA381" s="187" t="str">
        <f t="shared" si="136"/>
        <v>M645044 24</v>
      </c>
      <c r="BB381" s="187">
        <f>IFERROR(IF(AW381="","",VLOOKUP(AW381,SUSS!R:S,2,FALSE)),AY381*SUSS!$M$2)</f>
        <v>1390.0187999999998</v>
      </c>
      <c r="BC381" s="187">
        <f t="shared" si="135"/>
        <v>71.872799999999998</v>
      </c>
    </row>
    <row r="382" spans="1:55" ht="15.75" thickBot="1">
      <c r="A382" s="183" t="s">
        <v>101</v>
      </c>
      <c r="B382" s="82">
        <v>2015</v>
      </c>
      <c r="C382" s="82">
        <v>2</v>
      </c>
      <c r="D382" s="82"/>
      <c r="E382" s="83" t="s">
        <v>86</v>
      </c>
      <c r="F382" s="83" t="s">
        <v>10</v>
      </c>
      <c r="G382" s="83" t="s">
        <v>83</v>
      </c>
      <c r="H382" s="84">
        <v>42181</v>
      </c>
      <c r="I382" s="86">
        <v>618.30999999999995</v>
      </c>
      <c r="J382" s="86">
        <v>487.87</v>
      </c>
      <c r="K382" s="86">
        <v>130.44</v>
      </c>
      <c r="N382" s="183" t="s">
        <v>101</v>
      </c>
      <c r="O382" s="82">
        <v>24</v>
      </c>
      <c r="P382" s="86">
        <v>592.76</v>
      </c>
      <c r="Q382" s="83" t="s">
        <v>11</v>
      </c>
      <c r="R382" s="83" t="s">
        <v>10</v>
      </c>
      <c r="S382" s="83" t="s">
        <v>83</v>
      </c>
      <c r="T382" s="82" t="s">
        <v>129</v>
      </c>
      <c r="U382" s="82" t="s">
        <v>124</v>
      </c>
      <c r="AC382" s="187" t="str">
        <f t="shared" si="137"/>
        <v/>
      </c>
      <c r="AD382" s="187" t="str">
        <f t="shared" si="138"/>
        <v/>
      </c>
      <c r="AE382" s="187" t="str">
        <f t="shared" si="139"/>
        <v/>
      </c>
      <c r="AF382" s="187" t="str">
        <f t="shared" si="140"/>
        <v/>
      </c>
      <c r="AG382" s="187" t="str">
        <f t="shared" si="141"/>
        <v/>
      </c>
      <c r="AH382" s="187" t="str">
        <f t="shared" si="142"/>
        <v/>
      </c>
      <c r="AI382" s="187" t="str">
        <f t="shared" si="143"/>
        <v/>
      </c>
      <c r="AJ382" s="187" t="str">
        <f t="shared" si="144"/>
        <v/>
      </c>
      <c r="AK382" s="187" t="str">
        <f t="shared" si="145"/>
        <v/>
      </c>
      <c r="AN382" s="187" t="str">
        <f t="shared" si="146"/>
        <v/>
      </c>
      <c r="AO382" s="187" t="str">
        <f t="shared" si="147"/>
        <v/>
      </c>
      <c r="AP382" s="187" t="str">
        <f t="shared" si="148"/>
        <v/>
      </c>
      <c r="AT382" s="187" t="str">
        <f t="shared" si="149"/>
        <v>M645044</v>
      </c>
      <c r="AU382" s="187">
        <f t="shared" si="150"/>
        <v>24</v>
      </c>
      <c r="AV382" s="187">
        <f t="shared" si="151"/>
        <v>592.76</v>
      </c>
      <c r="AW382" s="187" t="str">
        <f t="shared" si="152"/>
        <v>2013/9</v>
      </c>
      <c r="AX382" s="187" t="str">
        <f t="shared" si="153"/>
        <v>2013/9 Contribuciones Seg. Social</v>
      </c>
      <c r="AY382" s="187">
        <f t="shared" si="134"/>
        <v>11583.49</v>
      </c>
      <c r="AZ382" s="187">
        <f t="shared" si="154"/>
        <v>5.117283305808526E-2</v>
      </c>
      <c r="BA382" s="187" t="str">
        <f t="shared" si="136"/>
        <v>M645044 24</v>
      </c>
      <c r="BB382" s="187">
        <f>IFERROR(IF(AW382="","",VLOOKUP(AW382,SUSS!R:S,2,FALSE)),AY382*SUSS!$M$2)</f>
        <v>1390.0187999999998</v>
      </c>
      <c r="BC382" s="187">
        <f t="shared" si="135"/>
        <v>71.131199999999993</v>
      </c>
    </row>
    <row r="383" spans="1:55" ht="15.75" thickBot="1">
      <c r="A383" s="183" t="s">
        <v>101</v>
      </c>
      <c r="B383" s="82">
        <v>2015</v>
      </c>
      <c r="C383" s="82">
        <v>2</v>
      </c>
      <c r="D383" s="82"/>
      <c r="E383" s="83" t="s">
        <v>86</v>
      </c>
      <c r="F383" s="83" t="s">
        <v>10</v>
      </c>
      <c r="G383" s="83" t="s">
        <v>84</v>
      </c>
      <c r="H383" s="84">
        <v>43798</v>
      </c>
      <c r="I383" s="85">
        <v>13338.86</v>
      </c>
      <c r="J383" s="85">
        <v>10524.95</v>
      </c>
      <c r="K383" s="85">
        <v>2813.91</v>
      </c>
      <c r="N383" s="183" t="s">
        <v>101</v>
      </c>
      <c r="O383" s="82">
        <v>24</v>
      </c>
      <c r="P383" s="85">
        <v>8094.85</v>
      </c>
      <c r="Q383" s="83" t="s">
        <v>11</v>
      </c>
      <c r="R383" s="83" t="s">
        <v>10</v>
      </c>
      <c r="S383" s="83" t="s">
        <v>84</v>
      </c>
      <c r="T383" s="82" t="s">
        <v>129</v>
      </c>
      <c r="U383" s="82" t="s">
        <v>124</v>
      </c>
      <c r="AC383" s="187" t="str">
        <f t="shared" si="137"/>
        <v/>
      </c>
      <c r="AD383" s="187" t="str">
        <f t="shared" si="138"/>
        <v/>
      </c>
      <c r="AE383" s="187" t="str">
        <f t="shared" si="139"/>
        <v/>
      </c>
      <c r="AF383" s="187" t="str">
        <f t="shared" si="140"/>
        <v/>
      </c>
      <c r="AG383" s="187" t="str">
        <f t="shared" si="141"/>
        <v/>
      </c>
      <c r="AH383" s="187" t="str">
        <f t="shared" si="142"/>
        <v/>
      </c>
      <c r="AI383" s="187" t="str">
        <f t="shared" si="143"/>
        <v/>
      </c>
      <c r="AJ383" s="187" t="str">
        <f t="shared" si="144"/>
        <v/>
      </c>
      <c r="AK383" s="187" t="str">
        <f t="shared" si="145"/>
        <v/>
      </c>
      <c r="AN383" s="187" t="str">
        <f t="shared" si="146"/>
        <v/>
      </c>
      <c r="AO383" s="187" t="str">
        <f t="shared" si="147"/>
        <v/>
      </c>
      <c r="AP383" s="187" t="str">
        <f t="shared" si="148"/>
        <v/>
      </c>
      <c r="AT383" s="187" t="str">
        <f t="shared" si="149"/>
        <v>M645044</v>
      </c>
      <c r="AU383" s="187">
        <f t="shared" si="150"/>
        <v>24</v>
      </c>
      <c r="AV383" s="187">
        <f t="shared" si="151"/>
        <v>8094.85</v>
      </c>
      <c r="AW383" s="187" t="str">
        <f t="shared" si="152"/>
        <v>2013/9</v>
      </c>
      <c r="AX383" s="187" t="str">
        <f t="shared" si="153"/>
        <v>2013/9 Contribuciones Seg. Social</v>
      </c>
      <c r="AY383" s="187">
        <f t="shared" si="134"/>
        <v>11583.49</v>
      </c>
      <c r="AZ383" s="187">
        <f t="shared" si="154"/>
        <v>0.69882651946865759</v>
      </c>
      <c r="BA383" s="187" t="str">
        <f t="shared" si="136"/>
        <v>M645044 24</v>
      </c>
      <c r="BB383" s="187">
        <f>IFERROR(IF(AW383="","",VLOOKUP(AW383,SUSS!R:S,2,FALSE)),AY383*SUSS!$M$2)</f>
        <v>1390.0187999999998</v>
      </c>
      <c r="BC383" s="187">
        <f t="shared" si="135"/>
        <v>971.38199999999995</v>
      </c>
    </row>
    <row r="384" spans="1:55" ht="15.75" thickBot="1">
      <c r="A384" s="183" t="s">
        <v>101</v>
      </c>
      <c r="B384" s="82">
        <v>2015</v>
      </c>
      <c r="C384" s="82">
        <v>2</v>
      </c>
      <c r="D384" s="82"/>
      <c r="E384" s="83" t="s">
        <v>11</v>
      </c>
      <c r="F384" s="83" t="s">
        <v>10</v>
      </c>
      <c r="G384" s="83" t="s">
        <v>84</v>
      </c>
      <c r="H384" s="84">
        <v>43798</v>
      </c>
      <c r="I384" s="85">
        <v>17544.82</v>
      </c>
      <c r="J384" s="85">
        <v>13897.5</v>
      </c>
      <c r="K384" s="85">
        <v>3647.32</v>
      </c>
      <c r="N384" s="183" t="s">
        <v>101</v>
      </c>
      <c r="O384" s="82">
        <v>24</v>
      </c>
      <c r="P384" s="85">
        <v>11231.44</v>
      </c>
      <c r="Q384" s="83" t="s">
        <v>11</v>
      </c>
      <c r="R384" s="83" t="s">
        <v>10</v>
      </c>
      <c r="S384" s="83" t="s">
        <v>10</v>
      </c>
      <c r="T384" s="82" t="s">
        <v>130</v>
      </c>
      <c r="U384" s="82" t="s">
        <v>124</v>
      </c>
      <c r="AC384" s="187" t="str">
        <f t="shared" si="137"/>
        <v/>
      </c>
      <c r="AD384" s="187" t="str">
        <f t="shared" si="138"/>
        <v/>
      </c>
      <c r="AE384" s="187" t="str">
        <f t="shared" si="139"/>
        <v/>
      </c>
      <c r="AF384" s="187" t="str">
        <f t="shared" si="140"/>
        <v/>
      </c>
      <c r="AG384" s="187" t="str">
        <f t="shared" si="141"/>
        <v/>
      </c>
      <c r="AH384" s="187" t="str">
        <f t="shared" si="142"/>
        <v/>
      </c>
      <c r="AI384" s="187" t="str">
        <f t="shared" si="143"/>
        <v/>
      </c>
      <c r="AJ384" s="187" t="str">
        <f t="shared" si="144"/>
        <v/>
      </c>
      <c r="AK384" s="187" t="str">
        <f t="shared" si="145"/>
        <v/>
      </c>
      <c r="AN384" s="187" t="str">
        <f t="shared" si="146"/>
        <v/>
      </c>
      <c r="AO384" s="187" t="str">
        <f t="shared" si="147"/>
        <v/>
      </c>
      <c r="AP384" s="187" t="str">
        <f t="shared" si="148"/>
        <v/>
      </c>
      <c r="AT384" s="187" t="str">
        <f t="shared" si="149"/>
        <v>M645044</v>
      </c>
      <c r="AU384" s="187">
        <f t="shared" si="150"/>
        <v>24</v>
      </c>
      <c r="AV384" s="187">
        <f t="shared" si="151"/>
        <v>11231.44</v>
      </c>
      <c r="AW384" s="187" t="str">
        <f t="shared" si="152"/>
        <v>2013/10</v>
      </c>
      <c r="AX384" s="187" t="str">
        <f t="shared" si="153"/>
        <v>2013/10 Contribuciones Seg. Social</v>
      </c>
      <c r="AY384" s="187">
        <f t="shared" si="134"/>
        <v>11231.44</v>
      </c>
      <c r="AZ384" s="187">
        <f t="shared" si="154"/>
        <v>1</v>
      </c>
      <c r="BA384" s="187" t="str">
        <f t="shared" si="136"/>
        <v>M645044 24</v>
      </c>
      <c r="BB384" s="187">
        <f>IFERROR(IF(AW384="","",VLOOKUP(AW384,SUSS!R:S,2,FALSE)),AY384*SUSS!$M$2)</f>
        <v>1347.7728</v>
      </c>
      <c r="BC384" s="187">
        <f t="shared" si="135"/>
        <v>1347.7728</v>
      </c>
    </row>
    <row r="385" spans="1:55" ht="29.25" thickBot="1">
      <c r="A385" s="183" t="s">
        <v>101</v>
      </c>
      <c r="B385" s="82">
        <v>2015</v>
      </c>
      <c r="C385" s="82">
        <v>2</v>
      </c>
      <c r="D385" s="82"/>
      <c r="E385" s="83" t="s">
        <v>11</v>
      </c>
      <c r="F385" s="83" t="s">
        <v>108</v>
      </c>
      <c r="G385" s="83" t="s">
        <v>83</v>
      </c>
      <c r="H385" s="84">
        <v>42457</v>
      </c>
      <c r="I385" s="85">
        <v>1491.04</v>
      </c>
      <c r="J385" s="85">
        <v>1163.99</v>
      </c>
      <c r="K385" s="86">
        <v>327.05</v>
      </c>
      <c r="N385" s="183" t="s">
        <v>101</v>
      </c>
      <c r="O385" s="82">
        <v>24</v>
      </c>
      <c r="P385" s="86">
        <v>490.67</v>
      </c>
      <c r="Q385" s="83" t="s">
        <v>11</v>
      </c>
      <c r="R385" s="83" t="s">
        <v>10</v>
      </c>
      <c r="S385" s="83" t="s">
        <v>83</v>
      </c>
      <c r="T385" s="82" t="s">
        <v>130</v>
      </c>
      <c r="U385" s="82" t="s">
        <v>124</v>
      </c>
      <c r="AC385" s="187" t="str">
        <f t="shared" si="137"/>
        <v/>
      </c>
      <c r="AD385" s="187" t="str">
        <f t="shared" si="138"/>
        <v/>
      </c>
      <c r="AE385" s="187" t="str">
        <f t="shared" si="139"/>
        <v/>
      </c>
      <c r="AF385" s="187" t="str">
        <f t="shared" si="140"/>
        <v/>
      </c>
      <c r="AG385" s="187" t="str">
        <f t="shared" si="141"/>
        <v/>
      </c>
      <c r="AH385" s="187" t="str">
        <f t="shared" si="142"/>
        <v/>
      </c>
      <c r="AI385" s="187" t="str">
        <f t="shared" si="143"/>
        <v/>
      </c>
      <c r="AJ385" s="187" t="str">
        <f t="shared" si="144"/>
        <v/>
      </c>
      <c r="AK385" s="187" t="str">
        <f t="shared" si="145"/>
        <v/>
      </c>
      <c r="AN385" s="187" t="str">
        <f t="shared" si="146"/>
        <v/>
      </c>
      <c r="AO385" s="187" t="str">
        <f t="shared" si="147"/>
        <v/>
      </c>
      <c r="AP385" s="187" t="str">
        <f t="shared" si="148"/>
        <v/>
      </c>
      <c r="AT385" s="187" t="str">
        <f t="shared" si="149"/>
        <v>M645044</v>
      </c>
      <c r="AU385" s="187">
        <f t="shared" si="150"/>
        <v>24</v>
      </c>
      <c r="AV385" s="187">
        <f t="shared" si="151"/>
        <v>490.67</v>
      </c>
      <c r="AW385" s="187" t="str">
        <f t="shared" si="152"/>
        <v>2013/10</v>
      </c>
      <c r="AX385" s="187" t="str">
        <f t="shared" si="153"/>
        <v>2013/10 Contribuciones Seg. Social</v>
      </c>
      <c r="AY385" s="187">
        <f t="shared" si="134"/>
        <v>11231.44</v>
      </c>
      <c r="AZ385" s="187">
        <f t="shared" si="154"/>
        <v>4.3687185258524282E-2</v>
      </c>
      <c r="BA385" s="187" t="str">
        <f t="shared" si="136"/>
        <v>M645044 24</v>
      </c>
      <c r="BB385" s="187">
        <f>IFERROR(IF(AW385="","",VLOOKUP(AW385,SUSS!R:S,2,FALSE)),AY385*SUSS!$M$2)</f>
        <v>1347.7728</v>
      </c>
      <c r="BC385" s="187">
        <f t="shared" si="135"/>
        <v>58.880399999999995</v>
      </c>
    </row>
    <row r="386" spans="1:55" ht="29.25" thickBot="1">
      <c r="A386" s="183" t="s">
        <v>101</v>
      </c>
      <c r="B386" s="82">
        <v>2015</v>
      </c>
      <c r="C386" s="82">
        <v>2</v>
      </c>
      <c r="D386" s="82"/>
      <c r="E386" s="83" t="s">
        <v>11</v>
      </c>
      <c r="F386" s="83" t="s">
        <v>108</v>
      </c>
      <c r="G386" s="83" t="s">
        <v>84</v>
      </c>
      <c r="H386" s="84">
        <v>43798</v>
      </c>
      <c r="I386" s="85">
        <v>7524.39</v>
      </c>
      <c r="J386" s="85">
        <v>5873.94</v>
      </c>
      <c r="K386" s="85">
        <v>1650.45</v>
      </c>
      <c r="N386" s="183" t="s">
        <v>101</v>
      </c>
      <c r="O386" s="82">
        <v>24</v>
      </c>
      <c r="P386" s="85">
        <v>1388.69</v>
      </c>
      <c r="Q386" s="83" t="s">
        <v>11</v>
      </c>
      <c r="R386" s="83" t="s">
        <v>10</v>
      </c>
      <c r="S386" s="83" t="s">
        <v>84</v>
      </c>
      <c r="T386" s="82" t="s">
        <v>130</v>
      </c>
      <c r="U386" s="82" t="s">
        <v>124</v>
      </c>
      <c r="AC386" s="187" t="str">
        <f t="shared" si="137"/>
        <v/>
      </c>
      <c r="AD386" s="187" t="str">
        <f t="shared" si="138"/>
        <v/>
      </c>
      <c r="AE386" s="187" t="str">
        <f t="shared" si="139"/>
        <v/>
      </c>
      <c r="AF386" s="187" t="str">
        <f t="shared" si="140"/>
        <v/>
      </c>
      <c r="AG386" s="187" t="str">
        <f t="shared" si="141"/>
        <v/>
      </c>
      <c r="AH386" s="187" t="str">
        <f t="shared" si="142"/>
        <v/>
      </c>
      <c r="AI386" s="187" t="str">
        <f t="shared" si="143"/>
        <v/>
      </c>
      <c r="AJ386" s="187" t="str">
        <f t="shared" si="144"/>
        <v/>
      </c>
      <c r="AK386" s="187" t="str">
        <f t="shared" si="145"/>
        <v/>
      </c>
      <c r="AN386" s="187" t="str">
        <f t="shared" si="146"/>
        <v/>
      </c>
      <c r="AO386" s="187" t="str">
        <f t="shared" si="147"/>
        <v/>
      </c>
      <c r="AP386" s="187" t="str">
        <f t="shared" si="148"/>
        <v/>
      </c>
      <c r="AT386" s="187" t="str">
        <f t="shared" si="149"/>
        <v>M645044</v>
      </c>
      <c r="AU386" s="187">
        <f t="shared" si="150"/>
        <v>24</v>
      </c>
      <c r="AV386" s="187">
        <f t="shared" si="151"/>
        <v>1388.69</v>
      </c>
      <c r="AW386" s="187" t="str">
        <f t="shared" si="152"/>
        <v>2013/10</v>
      </c>
      <c r="AX386" s="187" t="str">
        <f t="shared" si="153"/>
        <v>2013/10 Contribuciones Seg. Social</v>
      </c>
      <c r="AY386" s="187">
        <f t="shared" si="134"/>
        <v>11231.44</v>
      </c>
      <c r="AZ386" s="187">
        <f t="shared" si="154"/>
        <v>0.1236430947411908</v>
      </c>
      <c r="BA386" s="187" t="str">
        <f t="shared" si="136"/>
        <v>M645044 24</v>
      </c>
      <c r="BB386" s="187">
        <f>IFERROR(IF(AW386="","",VLOOKUP(AW386,SUSS!R:S,2,FALSE)),AY386*SUSS!$M$2)</f>
        <v>1347.7728</v>
      </c>
      <c r="BC386" s="187">
        <f t="shared" si="135"/>
        <v>166.64279999999999</v>
      </c>
    </row>
    <row r="387" spans="1:55" ht="15.75" thickBot="1">
      <c r="A387" s="183" t="s">
        <v>101</v>
      </c>
      <c r="B387" s="82">
        <v>2015</v>
      </c>
      <c r="C387" s="82">
        <v>3</v>
      </c>
      <c r="D387" s="82"/>
      <c r="E387" s="83" t="s">
        <v>86</v>
      </c>
      <c r="F387" s="83" t="s">
        <v>10</v>
      </c>
      <c r="G387" s="83" t="s">
        <v>10</v>
      </c>
      <c r="H387" s="84">
        <v>42103</v>
      </c>
      <c r="I387" s="85">
        <v>5925.63</v>
      </c>
      <c r="J387" s="86">
        <v>0</v>
      </c>
      <c r="K387" s="85">
        <v>5925.63</v>
      </c>
      <c r="N387" s="183" t="s">
        <v>101</v>
      </c>
      <c r="O387" s="82">
        <v>24</v>
      </c>
      <c r="P387" s="85">
        <v>4545.16</v>
      </c>
      <c r="Q387" s="83" t="s">
        <v>86</v>
      </c>
      <c r="R387" s="83" t="s">
        <v>10</v>
      </c>
      <c r="S387" s="83" t="s">
        <v>10</v>
      </c>
      <c r="T387" s="82" t="s">
        <v>144</v>
      </c>
      <c r="U387" s="82" t="s">
        <v>124</v>
      </c>
      <c r="AC387" s="187" t="str">
        <f t="shared" si="137"/>
        <v/>
      </c>
      <c r="AD387" s="187" t="str">
        <f t="shared" si="138"/>
        <v/>
      </c>
      <c r="AE387" s="187" t="str">
        <f t="shared" si="139"/>
        <v/>
      </c>
      <c r="AF387" s="187" t="str">
        <f t="shared" si="140"/>
        <v/>
      </c>
      <c r="AG387" s="187" t="str">
        <f t="shared" si="141"/>
        <v/>
      </c>
      <c r="AH387" s="187" t="str">
        <f t="shared" si="142"/>
        <v/>
      </c>
      <c r="AI387" s="187" t="str">
        <f t="shared" si="143"/>
        <v/>
      </c>
      <c r="AJ387" s="187" t="str">
        <f t="shared" si="144"/>
        <v/>
      </c>
      <c r="AK387" s="187" t="str">
        <f t="shared" si="145"/>
        <v/>
      </c>
      <c r="AN387" s="187" t="str">
        <f t="shared" si="146"/>
        <v/>
      </c>
      <c r="AO387" s="187" t="str">
        <f t="shared" si="147"/>
        <v/>
      </c>
      <c r="AP387" s="187" t="str">
        <f t="shared" si="148"/>
        <v/>
      </c>
      <c r="AT387" s="187" t="str">
        <f t="shared" si="149"/>
        <v/>
      </c>
      <c r="AU387" s="187" t="str">
        <f t="shared" si="150"/>
        <v/>
      </c>
      <c r="AV387" s="187" t="str">
        <f t="shared" si="151"/>
        <v/>
      </c>
      <c r="AW387" s="187" t="str">
        <f t="shared" si="152"/>
        <v/>
      </c>
      <c r="AX387" s="187" t="str">
        <f t="shared" si="153"/>
        <v/>
      </c>
      <c r="AY387" s="187" t="str">
        <f t="shared" si="134"/>
        <v/>
      </c>
      <c r="AZ387" s="187" t="str">
        <f t="shared" si="154"/>
        <v/>
      </c>
      <c r="BA387" s="187" t="str">
        <f t="shared" si="136"/>
        <v xml:space="preserve"> </v>
      </c>
      <c r="BB387" s="187" t="str">
        <f>IFERROR(IF(AW387="","",VLOOKUP(AW387,SUSS!R:S,2,FALSE)),AY387*SUSS!$M$2)</f>
        <v/>
      </c>
      <c r="BC387" s="187" t="str">
        <f t="shared" si="135"/>
        <v/>
      </c>
    </row>
    <row r="388" spans="1:55" ht="15.75" thickBot="1">
      <c r="A388" s="183" t="s">
        <v>101</v>
      </c>
      <c r="B388" s="82">
        <v>2015</v>
      </c>
      <c r="C388" s="82">
        <v>3</v>
      </c>
      <c r="D388" s="82"/>
      <c r="E388" s="83" t="s">
        <v>11</v>
      </c>
      <c r="F388" s="83" t="s">
        <v>10</v>
      </c>
      <c r="G388" s="83" t="s">
        <v>10</v>
      </c>
      <c r="H388" s="84">
        <v>42103</v>
      </c>
      <c r="I388" s="85">
        <v>7340.39</v>
      </c>
      <c r="J388" s="86">
        <v>0</v>
      </c>
      <c r="K388" s="85">
        <v>7340.39</v>
      </c>
      <c r="N388" s="183" t="s">
        <v>101</v>
      </c>
      <c r="O388" s="82">
        <v>24</v>
      </c>
      <c r="P388" s="86">
        <v>297.36</v>
      </c>
      <c r="Q388" s="83" t="s">
        <v>86</v>
      </c>
      <c r="R388" s="83" t="s">
        <v>10</v>
      </c>
      <c r="S388" s="83" t="s">
        <v>83</v>
      </c>
      <c r="T388" s="82" t="s">
        <v>144</v>
      </c>
      <c r="U388" s="82" t="s">
        <v>124</v>
      </c>
      <c r="AC388" s="187" t="str">
        <f t="shared" si="137"/>
        <v>M645044</v>
      </c>
      <c r="AD388" s="187" t="str">
        <f t="shared" si="138"/>
        <v>Contribuciones Seg. Social</v>
      </c>
      <c r="AE388" s="187" t="str">
        <f t="shared" si="139"/>
        <v>Declaración Jurada</v>
      </c>
      <c r="AF388" s="187" t="str">
        <f t="shared" si="140"/>
        <v>Declaración Jurada</v>
      </c>
      <c r="AG388" s="187">
        <f t="shared" si="141"/>
        <v>7340.39</v>
      </c>
      <c r="AH388" s="187">
        <f t="shared" si="142"/>
        <v>0</v>
      </c>
      <c r="AI388" s="187">
        <f t="shared" si="143"/>
        <v>7340.39</v>
      </c>
      <c r="AJ388" s="187">
        <f t="shared" si="144"/>
        <v>2015</v>
      </c>
      <c r="AK388" s="187">
        <f t="shared" si="145"/>
        <v>3</v>
      </c>
      <c r="AN388" s="187" t="str">
        <f t="shared" si="146"/>
        <v xml:space="preserve">2015/3 </v>
      </c>
      <c r="AO388" s="187" t="str">
        <f t="shared" si="147"/>
        <v>2015/3 Contribuciones Seg. Social</v>
      </c>
      <c r="AP388" s="187">
        <f t="shared" si="148"/>
        <v>7340.39</v>
      </c>
      <c r="AT388" s="187" t="str">
        <f t="shared" si="149"/>
        <v/>
      </c>
      <c r="AU388" s="187" t="str">
        <f t="shared" si="150"/>
        <v/>
      </c>
      <c r="AV388" s="187" t="str">
        <f t="shared" si="151"/>
        <v/>
      </c>
      <c r="AW388" s="187" t="str">
        <f t="shared" si="152"/>
        <v/>
      </c>
      <c r="AX388" s="187" t="str">
        <f t="shared" si="153"/>
        <v/>
      </c>
      <c r="AY388" s="187" t="str">
        <f t="shared" ref="AY388:AY451" si="155">VLOOKUP(AX388,AO:AP,2,FALSE)</f>
        <v/>
      </c>
      <c r="AZ388" s="187" t="str">
        <f t="shared" si="154"/>
        <v/>
      </c>
      <c r="BA388" s="187" t="str">
        <f t="shared" si="136"/>
        <v xml:space="preserve"> </v>
      </c>
      <c r="BB388" s="187" t="str">
        <f>IFERROR(IF(AW388="","",VLOOKUP(AW388,SUSS!R:S,2,FALSE)),AY388*SUSS!$M$2)</f>
        <v/>
      </c>
      <c r="BC388" s="187" t="str">
        <f t="shared" si="135"/>
        <v/>
      </c>
    </row>
    <row r="389" spans="1:55" ht="29.25" thickBot="1">
      <c r="A389" s="183" t="s">
        <v>101</v>
      </c>
      <c r="B389" s="82">
        <v>2015</v>
      </c>
      <c r="C389" s="82">
        <v>3</v>
      </c>
      <c r="D389" s="82"/>
      <c r="E389" s="83" t="s">
        <v>11</v>
      </c>
      <c r="F389" s="83" t="s">
        <v>108</v>
      </c>
      <c r="G389" s="83" t="s">
        <v>109</v>
      </c>
      <c r="H389" s="84">
        <v>42103</v>
      </c>
      <c r="I389" s="85">
        <v>3979.81</v>
      </c>
      <c r="J389" s="86">
        <v>0</v>
      </c>
      <c r="K389" s="85">
        <v>3979.81</v>
      </c>
      <c r="N389" s="183" t="s">
        <v>101</v>
      </c>
      <c r="O389" s="82">
        <v>24</v>
      </c>
      <c r="P389" s="85">
        <v>5809.22</v>
      </c>
      <c r="Q389" s="83" t="s">
        <v>86</v>
      </c>
      <c r="R389" s="83" t="s">
        <v>10</v>
      </c>
      <c r="S389" s="83" t="s">
        <v>84</v>
      </c>
      <c r="T389" s="82" t="s">
        <v>144</v>
      </c>
      <c r="U389" s="82" t="s">
        <v>124</v>
      </c>
      <c r="AC389" s="187" t="str">
        <f t="shared" si="137"/>
        <v/>
      </c>
      <c r="AD389" s="187" t="str">
        <f t="shared" si="138"/>
        <v/>
      </c>
      <c r="AE389" s="187" t="str">
        <f t="shared" si="139"/>
        <v/>
      </c>
      <c r="AF389" s="187" t="str">
        <f t="shared" si="140"/>
        <v/>
      </c>
      <c r="AG389" s="187" t="str">
        <f t="shared" si="141"/>
        <v/>
      </c>
      <c r="AH389" s="187" t="str">
        <f t="shared" si="142"/>
        <v/>
      </c>
      <c r="AI389" s="187" t="str">
        <f t="shared" si="143"/>
        <v/>
      </c>
      <c r="AJ389" s="187" t="str">
        <f t="shared" si="144"/>
        <v/>
      </c>
      <c r="AK389" s="187" t="str">
        <f t="shared" si="145"/>
        <v/>
      </c>
      <c r="AN389" s="187" t="str">
        <f t="shared" si="146"/>
        <v/>
      </c>
      <c r="AO389" s="187" t="str">
        <f t="shared" si="147"/>
        <v/>
      </c>
      <c r="AP389" s="187" t="str">
        <f t="shared" si="148"/>
        <v/>
      </c>
      <c r="AT389" s="187" t="str">
        <f t="shared" si="149"/>
        <v/>
      </c>
      <c r="AU389" s="187" t="str">
        <f t="shared" si="150"/>
        <v/>
      </c>
      <c r="AV389" s="187" t="str">
        <f t="shared" si="151"/>
        <v/>
      </c>
      <c r="AW389" s="187" t="str">
        <f t="shared" si="152"/>
        <v/>
      </c>
      <c r="AX389" s="187" t="str">
        <f t="shared" si="153"/>
        <v/>
      </c>
      <c r="AY389" s="187" t="str">
        <f t="shared" si="155"/>
        <v/>
      </c>
      <c r="AZ389" s="187" t="str">
        <f t="shared" si="154"/>
        <v/>
      </c>
      <c r="BA389" s="187" t="str">
        <f t="shared" si="136"/>
        <v xml:space="preserve"> </v>
      </c>
      <c r="BB389" s="187" t="str">
        <f>IFERROR(IF(AW389="","",VLOOKUP(AW389,SUSS!R:S,2,FALSE)),AY389*SUSS!$M$2)</f>
        <v/>
      </c>
      <c r="BC389" s="187" t="str">
        <f t="shared" ref="BC389:BC452" si="156">IFERROR(IF(BB389&lt;&gt;"",AZ389*BB389,""),"VER")</f>
        <v/>
      </c>
    </row>
    <row r="390" spans="1:55" ht="15.75" thickBot="1">
      <c r="A390" s="183" t="s">
        <v>101</v>
      </c>
      <c r="B390" s="82">
        <v>2015</v>
      </c>
      <c r="C390" s="82">
        <v>3</v>
      </c>
      <c r="D390" s="82"/>
      <c r="E390" s="83" t="s">
        <v>86</v>
      </c>
      <c r="F390" s="83" t="s">
        <v>10</v>
      </c>
      <c r="G390" s="83" t="s">
        <v>83</v>
      </c>
      <c r="H390" s="84">
        <v>42220</v>
      </c>
      <c r="I390" s="86">
        <v>687.37</v>
      </c>
      <c r="J390" s="86">
        <v>539.9</v>
      </c>
      <c r="K390" s="86">
        <v>147.47</v>
      </c>
      <c r="N390" s="183" t="s">
        <v>101</v>
      </c>
      <c r="O390" s="82">
        <v>24</v>
      </c>
      <c r="P390" s="85">
        <v>5604.44</v>
      </c>
      <c r="Q390" s="83" t="s">
        <v>86</v>
      </c>
      <c r="R390" s="83" t="s">
        <v>10</v>
      </c>
      <c r="S390" s="83" t="s">
        <v>10</v>
      </c>
      <c r="T390" s="82" t="s">
        <v>132</v>
      </c>
      <c r="U390" s="82" t="s">
        <v>124</v>
      </c>
      <c r="AC390" s="187" t="str">
        <f t="shared" si="137"/>
        <v/>
      </c>
      <c r="AD390" s="187" t="str">
        <f t="shared" si="138"/>
        <v/>
      </c>
      <c r="AE390" s="187" t="str">
        <f t="shared" si="139"/>
        <v/>
      </c>
      <c r="AF390" s="187" t="str">
        <f t="shared" si="140"/>
        <v/>
      </c>
      <c r="AG390" s="187" t="str">
        <f t="shared" si="141"/>
        <v/>
      </c>
      <c r="AH390" s="187" t="str">
        <f t="shared" si="142"/>
        <v/>
      </c>
      <c r="AI390" s="187" t="str">
        <f t="shared" si="143"/>
        <v/>
      </c>
      <c r="AJ390" s="187" t="str">
        <f t="shared" si="144"/>
        <v/>
      </c>
      <c r="AK390" s="187" t="str">
        <f t="shared" si="145"/>
        <v/>
      </c>
      <c r="AN390" s="187" t="str">
        <f t="shared" si="146"/>
        <v/>
      </c>
      <c r="AO390" s="187" t="str">
        <f t="shared" si="147"/>
        <v/>
      </c>
      <c r="AP390" s="187" t="str">
        <f t="shared" si="148"/>
        <v/>
      </c>
      <c r="AT390" s="187" t="str">
        <f t="shared" si="149"/>
        <v/>
      </c>
      <c r="AU390" s="187" t="str">
        <f t="shared" si="150"/>
        <v/>
      </c>
      <c r="AV390" s="187" t="str">
        <f t="shared" si="151"/>
        <v/>
      </c>
      <c r="AW390" s="187" t="str">
        <f t="shared" si="152"/>
        <v/>
      </c>
      <c r="AX390" s="187" t="str">
        <f t="shared" si="153"/>
        <v/>
      </c>
      <c r="AY390" s="187" t="str">
        <f t="shared" si="155"/>
        <v/>
      </c>
      <c r="AZ390" s="187" t="str">
        <f t="shared" si="154"/>
        <v/>
      </c>
      <c r="BA390" s="187" t="str">
        <f t="shared" si="136"/>
        <v xml:space="preserve"> </v>
      </c>
      <c r="BB390" s="187" t="str">
        <f>IFERROR(IF(AW390="","",VLOOKUP(AW390,SUSS!R:S,2,FALSE)),AY390*SUSS!$M$2)</f>
        <v/>
      </c>
      <c r="BC390" s="187" t="str">
        <f t="shared" si="156"/>
        <v/>
      </c>
    </row>
    <row r="391" spans="1:55" ht="15.75" thickBot="1">
      <c r="A391" s="183" t="s">
        <v>101</v>
      </c>
      <c r="B391" s="82">
        <v>2015</v>
      </c>
      <c r="C391" s="82">
        <v>3</v>
      </c>
      <c r="D391" s="82"/>
      <c r="E391" s="83" t="s">
        <v>86</v>
      </c>
      <c r="F391" s="83" t="s">
        <v>10</v>
      </c>
      <c r="G391" s="83" t="s">
        <v>84</v>
      </c>
      <c r="H391" s="84">
        <v>43798</v>
      </c>
      <c r="I391" s="85">
        <v>13122.31</v>
      </c>
      <c r="J391" s="85">
        <v>10306.969999999999</v>
      </c>
      <c r="K391" s="85">
        <v>2815.34</v>
      </c>
      <c r="N391" s="183" t="s">
        <v>101</v>
      </c>
      <c r="O391" s="82">
        <v>24</v>
      </c>
      <c r="P391" s="85">
        <v>1807.26</v>
      </c>
      <c r="Q391" s="83" t="s">
        <v>82</v>
      </c>
      <c r="R391" s="83" t="s">
        <v>10</v>
      </c>
      <c r="S391" s="83" t="s">
        <v>84</v>
      </c>
      <c r="T391" s="82" t="s">
        <v>149</v>
      </c>
      <c r="U391" s="82" t="s">
        <v>124</v>
      </c>
      <c r="AC391" s="187" t="str">
        <f t="shared" si="137"/>
        <v/>
      </c>
      <c r="AD391" s="187" t="str">
        <f t="shared" si="138"/>
        <v/>
      </c>
      <c r="AE391" s="187" t="str">
        <f t="shared" si="139"/>
        <v/>
      </c>
      <c r="AF391" s="187" t="str">
        <f t="shared" si="140"/>
        <v/>
      </c>
      <c r="AG391" s="187" t="str">
        <f t="shared" si="141"/>
        <v/>
      </c>
      <c r="AH391" s="187" t="str">
        <f t="shared" si="142"/>
        <v/>
      </c>
      <c r="AI391" s="187" t="str">
        <f t="shared" si="143"/>
        <v/>
      </c>
      <c r="AJ391" s="187" t="str">
        <f t="shared" si="144"/>
        <v/>
      </c>
      <c r="AK391" s="187" t="str">
        <f t="shared" si="145"/>
        <v/>
      </c>
      <c r="AN391" s="187" t="str">
        <f t="shared" si="146"/>
        <v/>
      </c>
      <c r="AO391" s="187" t="str">
        <f t="shared" si="147"/>
        <v/>
      </c>
      <c r="AP391" s="187" t="str">
        <f t="shared" si="148"/>
        <v/>
      </c>
      <c r="AT391" s="187" t="str">
        <f t="shared" si="149"/>
        <v/>
      </c>
      <c r="AU391" s="187" t="str">
        <f t="shared" si="150"/>
        <v/>
      </c>
      <c r="AV391" s="187" t="str">
        <f t="shared" si="151"/>
        <v/>
      </c>
      <c r="AW391" s="187" t="str">
        <f t="shared" si="152"/>
        <v/>
      </c>
      <c r="AX391" s="187" t="str">
        <f t="shared" si="153"/>
        <v/>
      </c>
      <c r="AY391" s="187" t="str">
        <f t="shared" si="155"/>
        <v/>
      </c>
      <c r="AZ391" s="187" t="str">
        <f t="shared" si="154"/>
        <v/>
      </c>
      <c r="BA391" s="187" t="str">
        <f t="shared" si="136"/>
        <v xml:space="preserve"> </v>
      </c>
      <c r="BB391" s="187" t="str">
        <f>IFERROR(IF(AW391="","",VLOOKUP(AW391,SUSS!R:S,2,FALSE)),AY391*SUSS!$M$2)</f>
        <v/>
      </c>
      <c r="BC391" s="187" t="str">
        <f t="shared" si="156"/>
        <v/>
      </c>
    </row>
    <row r="392" spans="1:55" ht="15.75" thickBot="1">
      <c r="A392" s="183" t="s">
        <v>101</v>
      </c>
      <c r="B392" s="82">
        <v>2015</v>
      </c>
      <c r="C392" s="82">
        <v>3</v>
      </c>
      <c r="D392" s="82"/>
      <c r="E392" s="83" t="s">
        <v>11</v>
      </c>
      <c r="F392" s="83" t="s">
        <v>10</v>
      </c>
      <c r="G392" s="83" t="s">
        <v>83</v>
      </c>
      <c r="H392" s="84">
        <v>42220</v>
      </c>
      <c r="I392" s="86">
        <v>851.49</v>
      </c>
      <c r="J392" s="86">
        <v>668.81</v>
      </c>
      <c r="K392" s="86">
        <v>182.68</v>
      </c>
      <c r="N392" s="183" t="s">
        <v>101</v>
      </c>
      <c r="O392" s="82">
        <v>24</v>
      </c>
      <c r="P392" s="85">
        <v>4072.82</v>
      </c>
      <c r="Q392" s="83" t="s">
        <v>82</v>
      </c>
      <c r="R392" s="83" t="s">
        <v>10</v>
      </c>
      <c r="S392" s="83" t="s">
        <v>10</v>
      </c>
      <c r="T392" s="82" t="s">
        <v>150</v>
      </c>
      <c r="U392" s="82" t="s">
        <v>124</v>
      </c>
      <c r="AC392" s="187" t="str">
        <f t="shared" si="137"/>
        <v/>
      </c>
      <c r="AD392" s="187" t="str">
        <f t="shared" si="138"/>
        <v/>
      </c>
      <c r="AE392" s="187" t="str">
        <f t="shared" si="139"/>
        <v/>
      </c>
      <c r="AF392" s="187" t="str">
        <f t="shared" si="140"/>
        <v/>
      </c>
      <c r="AG392" s="187" t="str">
        <f t="shared" si="141"/>
        <v/>
      </c>
      <c r="AH392" s="187" t="str">
        <f t="shared" si="142"/>
        <v/>
      </c>
      <c r="AI392" s="187" t="str">
        <f t="shared" si="143"/>
        <v/>
      </c>
      <c r="AJ392" s="187" t="str">
        <f t="shared" si="144"/>
        <v/>
      </c>
      <c r="AK392" s="187" t="str">
        <f t="shared" si="145"/>
        <v/>
      </c>
      <c r="AN392" s="187" t="str">
        <f t="shared" si="146"/>
        <v/>
      </c>
      <c r="AO392" s="187" t="str">
        <f t="shared" si="147"/>
        <v/>
      </c>
      <c r="AP392" s="187" t="str">
        <f t="shared" si="148"/>
        <v/>
      </c>
      <c r="AT392" s="187" t="str">
        <f t="shared" si="149"/>
        <v/>
      </c>
      <c r="AU392" s="187" t="str">
        <f t="shared" si="150"/>
        <v/>
      </c>
      <c r="AV392" s="187" t="str">
        <f t="shared" si="151"/>
        <v/>
      </c>
      <c r="AW392" s="187" t="str">
        <f t="shared" si="152"/>
        <v/>
      </c>
      <c r="AX392" s="187" t="str">
        <f t="shared" si="153"/>
        <v/>
      </c>
      <c r="AY392" s="187" t="str">
        <f t="shared" si="155"/>
        <v/>
      </c>
      <c r="AZ392" s="187" t="str">
        <f t="shared" si="154"/>
        <v/>
      </c>
      <c r="BA392" s="187" t="str">
        <f t="shared" ref="BA392:BA455" si="157">AT392&amp;" "&amp;AU392</f>
        <v xml:space="preserve"> </v>
      </c>
      <c r="BB392" s="187" t="str">
        <f>IFERROR(IF(AW392="","",VLOOKUP(AW392,SUSS!R:S,2,FALSE)),AY392*SUSS!$M$2)</f>
        <v/>
      </c>
      <c r="BC392" s="187" t="str">
        <f t="shared" si="156"/>
        <v/>
      </c>
    </row>
    <row r="393" spans="1:55" ht="15.75" thickBot="1">
      <c r="A393" s="183" t="s">
        <v>101</v>
      </c>
      <c r="B393" s="82">
        <v>2015</v>
      </c>
      <c r="C393" s="82">
        <v>3</v>
      </c>
      <c r="D393" s="82"/>
      <c r="E393" s="83" t="s">
        <v>11</v>
      </c>
      <c r="F393" s="83" t="s">
        <v>10</v>
      </c>
      <c r="G393" s="83" t="s">
        <v>84</v>
      </c>
      <c r="H393" s="84">
        <v>43798</v>
      </c>
      <c r="I393" s="85">
        <v>16255.29</v>
      </c>
      <c r="J393" s="85">
        <v>12767.78</v>
      </c>
      <c r="K393" s="85">
        <v>3487.51</v>
      </c>
      <c r="N393" s="183" t="s">
        <v>101</v>
      </c>
      <c r="O393" s="82">
        <v>24</v>
      </c>
      <c r="P393" s="86">
        <v>164.57</v>
      </c>
      <c r="Q393" s="83" t="s">
        <v>82</v>
      </c>
      <c r="R393" s="83" t="s">
        <v>10</v>
      </c>
      <c r="S393" s="83" t="s">
        <v>83</v>
      </c>
      <c r="T393" s="82" t="s">
        <v>150</v>
      </c>
      <c r="U393" s="82" t="s">
        <v>124</v>
      </c>
      <c r="AC393" s="187" t="str">
        <f t="shared" si="137"/>
        <v/>
      </c>
      <c r="AD393" s="187" t="str">
        <f t="shared" si="138"/>
        <v/>
      </c>
      <c r="AE393" s="187" t="str">
        <f t="shared" si="139"/>
        <v/>
      </c>
      <c r="AF393" s="187" t="str">
        <f t="shared" si="140"/>
        <v/>
      </c>
      <c r="AG393" s="187" t="str">
        <f t="shared" si="141"/>
        <v/>
      </c>
      <c r="AH393" s="187" t="str">
        <f t="shared" si="142"/>
        <v/>
      </c>
      <c r="AI393" s="187" t="str">
        <f t="shared" si="143"/>
        <v/>
      </c>
      <c r="AJ393" s="187" t="str">
        <f t="shared" si="144"/>
        <v/>
      </c>
      <c r="AK393" s="187" t="str">
        <f t="shared" si="145"/>
        <v/>
      </c>
      <c r="AN393" s="187" t="str">
        <f t="shared" si="146"/>
        <v/>
      </c>
      <c r="AO393" s="187" t="str">
        <f t="shared" si="147"/>
        <v/>
      </c>
      <c r="AP393" s="187" t="str">
        <f t="shared" si="148"/>
        <v/>
      </c>
      <c r="AT393" s="187" t="str">
        <f t="shared" si="149"/>
        <v/>
      </c>
      <c r="AU393" s="187" t="str">
        <f t="shared" si="150"/>
        <v/>
      </c>
      <c r="AV393" s="187" t="str">
        <f t="shared" si="151"/>
        <v/>
      </c>
      <c r="AW393" s="187" t="str">
        <f t="shared" si="152"/>
        <v/>
      </c>
      <c r="AX393" s="187" t="str">
        <f t="shared" si="153"/>
        <v/>
      </c>
      <c r="AY393" s="187" t="str">
        <f t="shared" si="155"/>
        <v/>
      </c>
      <c r="AZ393" s="187" t="str">
        <f t="shared" si="154"/>
        <v/>
      </c>
      <c r="BA393" s="187" t="str">
        <f t="shared" si="157"/>
        <v xml:space="preserve"> </v>
      </c>
      <c r="BB393" s="187" t="str">
        <f>IFERROR(IF(AW393="","",VLOOKUP(AW393,SUSS!R:S,2,FALSE)),AY393*SUSS!$M$2)</f>
        <v/>
      </c>
      <c r="BC393" s="187" t="str">
        <f t="shared" si="156"/>
        <v/>
      </c>
    </row>
    <row r="394" spans="1:55" ht="29.25" thickBot="1">
      <c r="A394" s="183" t="s">
        <v>101</v>
      </c>
      <c r="B394" s="82">
        <v>2015</v>
      </c>
      <c r="C394" s="82">
        <v>3</v>
      </c>
      <c r="D394" s="82"/>
      <c r="E394" s="83" t="s">
        <v>11</v>
      </c>
      <c r="F394" s="83" t="s">
        <v>108</v>
      </c>
      <c r="G394" s="83" t="s">
        <v>83</v>
      </c>
      <c r="H394" s="84">
        <v>42218</v>
      </c>
      <c r="I394" s="86">
        <v>453.7</v>
      </c>
      <c r="J394" s="86">
        <v>356.39</v>
      </c>
      <c r="K394" s="86">
        <v>97.31</v>
      </c>
      <c r="N394" s="183" t="s">
        <v>101</v>
      </c>
      <c r="O394" s="82">
        <v>24</v>
      </c>
      <c r="P394" s="85">
        <v>1871.84</v>
      </c>
      <c r="Q394" s="83" t="s">
        <v>82</v>
      </c>
      <c r="R394" s="83" t="s">
        <v>10</v>
      </c>
      <c r="S394" s="83" t="s">
        <v>84</v>
      </c>
      <c r="T394" s="82" t="s">
        <v>150</v>
      </c>
      <c r="U394" s="82" t="s">
        <v>124</v>
      </c>
      <c r="AC394" s="187" t="str">
        <f t="shared" si="137"/>
        <v/>
      </c>
      <c r="AD394" s="187" t="str">
        <f t="shared" si="138"/>
        <v/>
      </c>
      <c r="AE394" s="187" t="str">
        <f t="shared" si="139"/>
        <v/>
      </c>
      <c r="AF394" s="187" t="str">
        <f t="shared" si="140"/>
        <v/>
      </c>
      <c r="AG394" s="187" t="str">
        <f t="shared" si="141"/>
        <v/>
      </c>
      <c r="AH394" s="187" t="str">
        <f t="shared" si="142"/>
        <v/>
      </c>
      <c r="AI394" s="187" t="str">
        <f t="shared" si="143"/>
        <v/>
      </c>
      <c r="AJ394" s="187" t="str">
        <f t="shared" si="144"/>
        <v/>
      </c>
      <c r="AK394" s="187" t="str">
        <f t="shared" si="145"/>
        <v/>
      </c>
      <c r="AN394" s="187" t="str">
        <f t="shared" si="146"/>
        <v/>
      </c>
      <c r="AO394" s="187" t="str">
        <f t="shared" si="147"/>
        <v/>
      </c>
      <c r="AP394" s="187" t="str">
        <f t="shared" si="148"/>
        <v/>
      </c>
      <c r="AT394" s="187" t="str">
        <f t="shared" si="149"/>
        <v/>
      </c>
      <c r="AU394" s="187" t="str">
        <f t="shared" si="150"/>
        <v/>
      </c>
      <c r="AV394" s="187" t="str">
        <f t="shared" si="151"/>
        <v/>
      </c>
      <c r="AW394" s="187" t="str">
        <f t="shared" si="152"/>
        <v/>
      </c>
      <c r="AX394" s="187" t="str">
        <f t="shared" si="153"/>
        <v/>
      </c>
      <c r="AY394" s="187" t="str">
        <f t="shared" si="155"/>
        <v/>
      </c>
      <c r="AZ394" s="187" t="str">
        <f t="shared" si="154"/>
        <v/>
      </c>
      <c r="BA394" s="187" t="str">
        <f t="shared" si="157"/>
        <v xml:space="preserve"> </v>
      </c>
      <c r="BB394" s="187" t="str">
        <f>IFERROR(IF(AW394="","",VLOOKUP(AW394,SUSS!R:S,2,FALSE)),AY394*SUSS!$M$2)</f>
        <v/>
      </c>
      <c r="BC394" s="187" t="str">
        <f t="shared" si="156"/>
        <v/>
      </c>
    </row>
    <row r="395" spans="1:55" ht="29.25" thickBot="1">
      <c r="A395" s="183" t="s">
        <v>101</v>
      </c>
      <c r="B395" s="82">
        <v>2015</v>
      </c>
      <c r="C395" s="82">
        <v>3</v>
      </c>
      <c r="D395" s="82"/>
      <c r="E395" s="83" t="s">
        <v>11</v>
      </c>
      <c r="F395" s="83" t="s">
        <v>108</v>
      </c>
      <c r="G395" s="83" t="s">
        <v>84</v>
      </c>
      <c r="H395" s="84">
        <v>43798</v>
      </c>
      <c r="I395" s="85">
        <v>8823.9</v>
      </c>
      <c r="J395" s="85">
        <v>6931.31</v>
      </c>
      <c r="K395" s="85">
        <v>1892.59</v>
      </c>
      <c r="N395" s="183" t="s">
        <v>101</v>
      </c>
      <c r="O395" s="82">
        <v>24</v>
      </c>
      <c r="P395" s="85">
        <v>4072.82</v>
      </c>
      <c r="Q395" s="83" t="s">
        <v>82</v>
      </c>
      <c r="R395" s="83" t="s">
        <v>10</v>
      </c>
      <c r="S395" s="83" t="s">
        <v>10</v>
      </c>
      <c r="T395" s="82" t="s">
        <v>151</v>
      </c>
      <c r="U395" s="82" t="s">
        <v>124</v>
      </c>
      <c r="AC395" s="187" t="str">
        <f t="shared" si="137"/>
        <v/>
      </c>
      <c r="AD395" s="187" t="str">
        <f t="shared" si="138"/>
        <v/>
      </c>
      <c r="AE395" s="187" t="str">
        <f t="shared" si="139"/>
        <v/>
      </c>
      <c r="AF395" s="187" t="str">
        <f t="shared" si="140"/>
        <v/>
      </c>
      <c r="AG395" s="187" t="str">
        <f t="shared" si="141"/>
        <v/>
      </c>
      <c r="AH395" s="187" t="str">
        <f t="shared" si="142"/>
        <v/>
      </c>
      <c r="AI395" s="187" t="str">
        <f t="shared" si="143"/>
        <v/>
      </c>
      <c r="AJ395" s="187" t="str">
        <f t="shared" si="144"/>
        <v/>
      </c>
      <c r="AK395" s="187" t="str">
        <f t="shared" si="145"/>
        <v/>
      </c>
      <c r="AN395" s="187" t="str">
        <f t="shared" si="146"/>
        <v/>
      </c>
      <c r="AO395" s="187" t="str">
        <f t="shared" si="147"/>
        <v/>
      </c>
      <c r="AP395" s="187" t="str">
        <f t="shared" si="148"/>
        <v/>
      </c>
      <c r="AT395" s="187" t="str">
        <f t="shared" si="149"/>
        <v/>
      </c>
      <c r="AU395" s="187" t="str">
        <f t="shared" si="150"/>
        <v/>
      </c>
      <c r="AV395" s="187" t="str">
        <f t="shared" si="151"/>
        <v/>
      </c>
      <c r="AW395" s="187" t="str">
        <f t="shared" si="152"/>
        <v/>
      </c>
      <c r="AX395" s="187" t="str">
        <f t="shared" si="153"/>
        <v/>
      </c>
      <c r="AY395" s="187" t="str">
        <f t="shared" si="155"/>
        <v/>
      </c>
      <c r="AZ395" s="187" t="str">
        <f t="shared" si="154"/>
        <v/>
      </c>
      <c r="BA395" s="187" t="str">
        <f t="shared" si="157"/>
        <v xml:space="preserve"> </v>
      </c>
      <c r="BB395" s="187" t="str">
        <f>IFERROR(IF(AW395="","",VLOOKUP(AW395,SUSS!R:S,2,FALSE)),AY395*SUSS!$M$2)</f>
        <v/>
      </c>
      <c r="BC395" s="187" t="str">
        <f t="shared" si="156"/>
        <v/>
      </c>
    </row>
    <row r="396" spans="1:55" ht="15.75" thickBot="1">
      <c r="A396" s="183" t="s">
        <v>101</v>
      </c>
      <c r="B396" s="82">
        <v>2015</v>
      </c>
      <c r="C396" s="82">
        <v>4</v>
      </c>
      <c r="D396" s="82"/>
      <c r="E396" s="83" t="s">
        <v>86</v>
      </c>
      <c r="F396" s="83" t="s">
        <v>10</v>
      </c>
      <c r="G396" s="83" t="s">
        <v>10</v>
      </c>
      <c r="H396" s="84">
        <v>42135</v>
      </c>
      <c r="I396" s="85">
        <v>5888.69</v>
      </c>
      <c r="J396" s="86">
        <v>0</v>
      </c>
      <c r="K396" s="85">
        <v>5888.69</v>
      </c>
      <c r="N396" s="183" t="s">
        <v>101</v>
      </c>
      <c r="O396" s="82">
        <v>24</v>
      </c>
      <c r="P396" s="86">
        <v>136.75</v>
      </c>
      <c r="Q396" s="83" t="s">
        <v>82</v>
      </c>
      <c r="R396" s="83" t="s">
        <v>10</v>
      </c>
      <c r="S396" s="83" t="s">
        <v>83</v>
      </c>
      <c r="T396" s="82" t="s">
        <v>151</v>
      </c>
      <c r="U396" s="82" t="s">
        <v>124</v>
      </c>
      <c r="AC396" s="187" t="str">
        <f t="shared" si="137"/>
        <v/>
      </c>
      <c r="AD396" s="187" t="str">
        <f t="shared" si="138"/>
        <v/>
      </c>
      <c r="AE396" s="187" t="str">
        <f t="shared" si="139"/>
        <v/>
      </c>
      <c r="AF396" s="187" t="str">
        <f t="shared" si="140"/>
        <v/>
      </c>
      <c r="AG396" s="187" t="str">
        <f t="shared" si="141"/>
        <v/>
      </c>
      <c r="AH396" s="187" t="str">
        <f t="shared" si="142"/>
        <v/>
      </c>
      <c r="AI396" s="187" t="str">
        <f t="shared" si="143"/>
        <v/>
      </c>
      <c r="AJ396" s="187" t="str">
        <f t="shared" si="144"/>
        <v/>
      </c>
      <c r="AK396" s="187" t="str">
        <f t="shared" si="145"/>
        <v/>
      </c>
      <c r="AN396" s="187" t="str">
        <f t="shared" si="146"/>
        <v/>
      </c>
      <c r="AO396" s="187" t="str">
        <f t="shared" si="147"/>
        <v/>
      </c>
      <c r="AP396" s="187" t="str">
        <f t="shared" si="148"/>
        <v/>
      </c>
      <c r="AT396" s="187" t="str">
        <f t="shared" si="149"/>
        <v/>
      </c>
      <c r="AU396" s="187" t="str">
        <f t="shared" si="150"/>
        <v/>
      </c>
      <c r="AV396" s="187" t="str">
        <f t="shared" si="151"/>
        <v/>
      </c>
      <c r="AW396" s="187" t="str">
        <f t="shared" si="152"/>
        <v/>
      </c>
      <c r="AX396" s="187" t="str">
        <f t="shared" si="153"/>
        <v/>
      </c>
      <c r="AY396" s="187" t="str">
        <f t="shared" si="155"/>
        <v/>
      </c>
      <c r="AZ396" s="187" t="str">
        <f t="shared" si="154"/>
        <v/>
      </c>
      <c r="BA396" s="187" t="str">
        <f t="shared" si="157"/>
        <v xml:space="preserve"> </v>
      </c>
      <c r="BB396" s="187" t="str">
        <f>IFERROR(IF(AW396="","",VLOOKUP(AW396,SUSS!R:S,2,FALSE)),AY396*SUSS!$M$2)</f>
        <v/>
      </c>
      <c r="BC396" s="187" t="str">
        <f t="shared" si="156"/>
        <v/>
      </c>
    </row>
    <row r="397" spans="1:55" ht="15.75" thickBot="1">
      <c r="A397" s="183" t="s">
        <v>101</v>
      </c>
      <c r="B397" s="82">
        <v>2015</v>
      </c>
      <c r="C397" s="82">
        <v>4</v>
      </c>
      <c r="D397" s="82"/>
      <c r="E397" s="83" t="s">
        <v>11</v>
      </c>
      <c r="F397" s="83" t="s">
        <v>10</v>
      </c>
      <c r="G397" s="83" t="s">
        <v>10</v>
      </c>
      <c r="H397" s="84">
        <v>42135</v>
      </c>
      <c r="I397" s="85">
        <v>7294.64</v>
      </c>
      <c r="J397" s="86">
        <v>0</v>
      </c>
      <c r="K397" s="85">
        <v>7294.64</v>
      </c>
      <c r="N397" s="183" t="s">
        <v>101</v>
      </c>
      <c r="O397" s="82">
        <v>24</v>
      </c>
      <c r="P397" s="85">
        <v>1899.66</v>
      </c>
      <c r="Q397" s="83" t="s">
        <v>82</v>
      </c>
      <c r="R397" s="83" t="s">
        <v>10</v>
      </c>
      <c r="S397" s="83" t="s">
        <v>84</v>
      </c>
      <c r="T397" s="82" t="s">
        <v>151</v>
      </c>
      <c r="U397" s="82" t="s">
        <v>124</v>
      </c>
      <c r="AC397" s="187" t="str">
        <f t="shared" si="137"/>
        <v>M645044</v>
      </c>
      <c r="AD397" s="187" t="str">
        <f t="shared" si="138"/>
        <v>Contribuciones Seg. Social</v>
      </c>
      <c r="AE397" s="187" t="str">
        <f t="shared" si="139"/>
        <v>Declaración Jurada</v>
      </c>
      <c r="AF397" s="187" t="str">
        <f t="shared" si="140"/>
        <v>Declaración Jurada</v>
      </c>
      <c r="AG397" s="187">
        <f t="shared" si="141"/>
        <v>7294.64</v>
      </c>
      <c r="AH397" s="187">
        <f t="shared" si="142"/>
        <v>0</v>
      </c>
      <c r="AI397" s="187">
        <f t="shared" si="143"/>
        <v>7294.64</v>
      </c>
      <c r="AJ397" s="187">
        <f t="shared" si="144"/>
        <v>2015</v>
      </c>
      <c r="AK397" s="187">
        <f t="shared" si="145"/>
        <v>4</v>
      </c>
      <c r="AN397" s="187" t="str">
        <f t="shared" si="146"/>
        <v xml:space="preserve">2015/4 </v>
      </c>
      <c r="AO397" s="187" t="str">
        <f t="shared" si="147"/>
        <v>2015/4 Contribuciones Seg. Social</v>
      </c>
      <c r="AP397" s="187">
        <f t="shared" si="148"/>
        <v>7294.64</v>
      </c>
      <c r="AT397" s="187" t="str">
        <f t="shared" si="149"/>
        <v/>
      </c>
      <c r="AU397" s="187" t="str">
        <f t="shared" si="150"/>
        <v/>
      </c>
      <c r="AV397" s="187" t="str">
        <f t="shared" si="151"/>
        <v/>
      </c>
      <c r="AW397" s="187" t="str">
        <f t="shared" si="152"/>
        <v/>
      </c>
      <c r="AX397" s="187" t="str">
        <f t="shared" si="153"/>
        <v/>
      </c>
      <c r="AY397" s="187" t="str">
        <f t="shared" si="155"/>
        <v/>
      </c>
      <c r="AZ397" s="187" t="str">
        <f t="shared" si="154"/>
        <v/>
      </c>
      <c r="BA397" s="187" t="str">
        <f t="shared" si="157"/>
        <v xml:space="preserve"> </v>
      </c>
      <c r="BB397" s="187" t="str">
        <f>IFERROR(IF(AW397="","",VLOOKUP(AW397,SUSS!R:S,2,FALSE)),AY397*SUSS!$M$2)</f>
        <v/>
      </c>
      <c r="BC397" s="187" t="str">
        <f t="shared" si="156"/>
        <v/>
      </c>
    </row>
    <row r="398" spans="1:55" ht="15.75" thickBot="1">
      <c r="A398" s="183" t="s">
        <v>101</v>
      </c>
      <c r="B398" s="82">
        <v>2015</v>
      </c>
      <c r="C398" s="82">
        <v>4</v>
      </c>
      <c r="D398" s="82"/>
      <c r="E398" s="83" t="s">
        <v>11</v>
      </c>
      <c r="F398" s="83" t="s">
        <v>10</v>
      </c>
      <c r="G398" s="83" t="s">
        <v>83</v>
      </c>
      <c r="H398" s="84">
        <v>42220</v>
      </c>
      <c r="I398" s="86">
        <v>612.75</v>
      </c>
      <c r="J398" s="86">
        <v>479.46</v>
      </c>
      <c r="K398" s="86">
        <v>133.29</v>
      </c>
      <c r="N398" s="183" t="s">
        <v>101</v>
      </c>
      <c r="O398" s="82">
        <v>24</v>
      </c>
      <c r="P398" s="85">
        <v>14119.33</v>
      </c>
      <c r="Q398" s="83" t="s">
        <v>102</v>
      </c>
      <c r="R398" s="83" t="s">
        <v>10</v>
      </c>
      <c r="S398" s="83" t="s">
        <v>10</v>
      </c>
      <c r="T398" s="82" t="s">
        <v>115</v>
      </c>
      <c r="U398" s="82" t="s">
        <v>124</v>
      </c>
      <c r="AC398" s="187" t="str">
        <f t="shared" si="137"/>
        <v/>
      </c>
      <c r="AD398" s="187" t="str">
        <f t="shared" si="138"/>
        <v/>
      </c>
      <c r="AE398" s="187" t="str">
        <f t="shared" si="139"/>
        <v/>
      </c>
      <c r="AF398" s="187" t="str">
        <f t="shared" si="140"/>
        <v/>
      </c>
      <c r="AG398" s="187" t="str">
        <f t="shared" si="141"/>
        <v/>
      </c>
      <c r="AH398" s="187" t="str">
        <f t="shared" si="142"/>
        <v/>
      </c>
      <c r="AI398" s="187" t="str">
        <f t="shared" si="143"/>
        <v/>
      </c>
      <c r="AJ398" s="187" t="str">
        <f t="shared" si="144"/>
        <v/>
      </c>
      <c r="AK398" s="187" t="str">
        <f t="shared" si="145"/>
        <v/>
      </c>
      <c r="AN398" s="187" t="str">
        <f t="shared" si="146"/>
        <v/>
      </c>
      <c r="AO398" s="187" t="str">
        <f t="shared" si="147"/>
        <v/>
      </c>
      <c r="AP398" s="187" t="str">
        <f t="shared" si="148"/>
        <v/>
      </c>
      <c r="AT398" s="187" t="str">
        <f t="shared" si="149"/>
        <v/>
      </c>
      <c r="AU398" s="187" t="str">
        <f t="shared" si="150"/>
        <v/>
      </c>
      <c r="AV398" s="187" t="str">
        <f t="shared" si="151"/>
        <v/>
      </c>
      <c r="AW398" s="187" t="str">
        <f t="shared" si="152"/>
        <v/>
      </c>
      <c r="AX398" s="187" t="str">
        <f t="shared" si="153"/>
        <v/>
      </c>
      <c r="AY398" s="187" t="str">
        <f t="shared" si="155"/>
        <v/>
      </c>
      <c r="AZ398" s="187" t="str">
        <f t="shared" si="154"/>
        <v/>
      </c>
      <c r="BA398" s="187" t="str">
        <f t="shared" si="157"/>
        <v xml:space="preserve"> </v>
      </c>
      <c r="BB398" s="187" t="str">
        <f>IFERROR(IF(AW398="","",VLOOKUP(AW398,SUSS!R:S,2,FALSE)),AY398*SUSS!$M$2)</f>
        <v/>
      </c>
      <c r="BC398" s="187" t="str">
        <f t="shared" si="156"/>
        <v/>
      </c>
    </row>
    <row r="399" spans="1:55" ht="15.75" thickBot="1">
      <c r="A399" s="183" t="s">
        <v>101</v>
      </c>
      <c r="B399" s="82">
        <v>2015</v>
      </c>
      <c r="C399" s="82">
        <v>4</v>
      </c>
      <c r="D399" s="82"/>
      <c r="E399" s="83" t="s">
        <v>11</v>
      </c>
      <c r="F399" s="83" t="s">
        <v>10</v>
      </c>
      <c r="G399" s="83" t="s">
        <v>84</v>
      </c>
      <c r="H399" s="84">
        <v>43798</v>
      </c>
      <c r="I399" s="85">
        <v>16153.98</v>
      </c>
      <c r="J399" s="85">
        <v>12639.95</v>
      </c>
      <c r="K399" s="85">
        <v>3514.03</v>
      </c>
      <c r="N399" s="183" t="s">
        <v>101</v>
      </c>
      <c r="O399" s="82">
        <v>24</v>
      </c>
      <c r="P399" s="86">
        <v>12.54</v>
      </c>
      <c r="Q399" s="83" t="s">
        <v>107</v>
      </c>
      <c r="R399" s="83" t="s">
        <v>10</v>
      </c>
      <c r="S399" s="83" t="s">
        <v>105</v>
      </c>
      <c r="T399" s="82" t="s">
        <v>115</v>
      </c>
      <c r="U399" s="82" t="s">
        <v>124</v>
      </c>
      <c r="AC399" s="187" t="str">
        <f t="shared" si="137"/>
        <v/>
      </c>
      <c r="AD399" s="187" t="str">
        <f t="shared" si="138"/>
        <v/>
      </c>
      <c r="AE399" s="187" t="str">
        <f t="shared" si="139"/>
        <v/>
      </c>
      <c r="AF399" s="187" t="str">
        <f t="shared" si="140"/>
        <v/>
      </c>
      <c r="AG399" s="187" t="str">
        <f t="shared" si="141"/>
        <v/>
      </c>
      <c r="AH399" s="187" t="str">
        <f t="shared" si="142"/>
        <v/>
      </c>
      <c r="AI399" s="187" t="str">
        <f t="shared" si="143"/>
        <v/>
      </c>
      <c r="AJ399" s="187" t="str">
        <f t="shared" si="144"/>
        <v/>
      </c>
      <c r="AK399" s="187" t="str">
        <f t="shared" si="145"/>
        <v/>
      </c>
      <c r="AN399" s="187" t="str">
        <f t="shared" si="146"/>
        <v/>
      </c>
      <c r="AO399" s="187" t="str">
        <f t="shared" si="147"/>
        <v/>
      </c>
      <c r="AP399" s="187" t="str">
        <f t="shared" si="148"/>
        <v/>
      </c>
      <c r="AT399" s="187" t="str">
        <f t="shared" si="149"/>
        <v/>
      </c>
      <c r="AU399" s="187" t="str">
        <f t="shared" si="150"/>
        <v/>
      </c>
      <c r="AV399" s="187" t="str">
        <f t="shared" si="151"/>
        <v/>
      </c>
      <c r="AW399" s="187" t="str">
        <f t="shared" si="152"/>
        <v/>
      </c>
      <c r="AX399" s="187" t="str">
        <f t="shared" si="153"/>
        <v/>
      </c>
      <c r="AY399" s="187" t="str">
        <f t="shared" si="155"/>
        <v/>
      </c>
      <c r="AZ399" s="187" t="str">
        <f t="shared" si="154"/>
        <v/>
      </c>
      <c r="BA399" s="187" t="str">
        <f t="shared" si="157"/>
        <v xml:space="preserve"> </v>
      </c>
      <c r="BB399" s="187" t="str">
        <f>IFERROR(IF(AW399="","",VLOOKUP(AW399,SUSS!R:S,2,FALSE)),AY399*SUSS!$M$2)</f>
        <v/>
      </c>
      <c r="BC399" s="187" t="str">
        <f t="shared" si="156"/>
        <v/>
      </c>
    </row>
    <row r="400" spans="1:55" ht="15.75" thickBot="1">
      <c r="A400" s="183" t="s">
        <v>101</v>
      </c>
      <c r="B400" s="82">
        <v>2015</v>
      </c>
      <c r="C400" s="82">
        <v>4</v>
      </c>
      <c r="D400" s="82"/>
      <c r="E400" s="83" t="s">
        <v>86</v>
      </c>
      <c r="F400" s="83" t="s">
        <v>10</v>
      </c>
      <c r="G400" s="83" t="s">
        <v>83</v>
      </c>
      <c r="H400" s="84">
        <v>42220</v>
      </c>
      <c r="I400" s="86">
        <v>494.65</v>
      </c>
      <c r="J400" s="86">
        <v>387.05</v>
      </c>
      <c r="K400" s="86">
        <v>107.6</v>
      </c>
      <c r="N400" s="183" t="s">
        <v>101</v>
      </c>
      <c r="O400" s="82">
        <v>24</v>
      </c>
      <c r="P400" s="85">
        <v>28156.880000000001</v>
      </c>
      <c r="Q400" s="83" t="s">
        <v>82</v>
      </c>
      <c r="R400" s="83" t="s">
        <v>10</v>
      </c>
      <c r="S400" s="83" t="s">
        <v>10</v>
      </c>
      <c r="T400" s="82" t="s">
        <v>152</v>
      </c>
      <c r="U400" s="82" t="s">
        <v>124</v>
      </c>
      <c r="AC400" s="187" t="str">
        <f t="shared" si="137"/>
        <v/>
      </c>
      <c r="AD400" s="187" t="str">
        <f t="shared" si="138"/>
        <v/>
      </c>
      <c r="AE400" s="187" t="str">
        <f t="shared" si="139"/>
        <v/>
      </c>
      <c r="AF400" s="187" t="str">
        <f t="shared" si="140"/>
        <v/>
      </c>
      <c r="AG400" s="187" t="str">
        <f t="shared" si="141"/>
        <v/>
      </c>
      <c r="AH400" s="187" t="str">
        <f t="shared" si="142"/>
        <v/>
      </c>
      <c r="AI400" s="187" t="str">
        <f t="shared" si="143"/>
        <v/>
      </c>
      <c r="AJ400" s="187" t="str">
        <f t="shared" si="144"/>
        <v/>
      </c>
      <c r="AK400" s="187" t="str">
        <f t="shared" si="145"/>
        <v/>
      </c>
      <c r="AN400" s="187" t="str">
        <f t="shared" si="146"/>
        <v/>
      </c>
      <c r="AO400" s="187" t="str">
        <f t="shared" si="147"/>
        <v/>
      </c>
      <c r="AP400" s="187" t="str">
        <f t="shared" si="148"/>
        <v/>
      </c>
      <c r="AT400" s="187" t="str">
        <f t="shared" si="149"/>
        <v/>
      </c>
      <c r="AU400" s="187" t="str">
        <f t="shared" si="150"/>
        <v/>
      </c>
      <c r="AV400" s="187" t="str">
        <f t="shared" si="151"/>
        <v/>
      </c>
      <c r="AW400" s="187" t="str">
        <f t="shared" si="152"/>
        <v/>
      </c>
      <c r="AX400" s="187" t="str">
        <f t="shared" si="153"/>
        <v/>
      </c>
      <c r="AY400" s="187" t="str">
        <f t="shared" si="155"/>
        <v/>
      </c>
      <c r="AZ400" s="187" t="str">
        <f t="shared" si="154"/>
        <v/>
      </c>
      <c r="BA400" s="187" t="str">
        <f t="shared" si="157"/>
        <v xml:space="preserve"> </v>
      </c>
      <c r="BB400" s="187" t="str">
        <f>IFERROR(IF(AW400="","",VLOOKUP(AW400,SUSS!R:S,2,FALSE)),AY400*SUSS!$M$2)</f>
        <v/>
      </c>
      <c r="BC400" s="187" t="str">
        <f t="shared" si="156"/>
        <v/>
      </c>
    </row>
    <row r="401" spans="1:55" ht="15.75" thickBot="1">
      <c r="A401" s="183" t="s">
        <v>101</v>
      </c>
      <c r="B401" s="82">
        <v>2015</v>
      </c>
      <c r="C401" s="82">
        <v>4</v>
      </c>
      <c r="D401" s="82"/>
      <c r="E401" s="83" t="s">
        <v>86</v>
      </c>
      <c r="F401" s="83" t="s">
        <v>10</v>
      </c>
      <c r="G401" s="83" t="s">
        <v>84</v>
      </c>
      <c r="H401" s="84">
        <v>43798</v>
      </c>
      <c r="I401" s="85">
        <v>13040.5</v>
      </c>
      <c r="J401" s="85">
        <v>10203.76</v>
      </c>
      <c r="K401" s="85">
        <v>2836.74</v>
      </c>
      <c r="N401" s="183" t="s">
        <v>101</v>
      </c>
      <c r="O401" s="82">
        <v>24</v>
      </c>
      <c r="P401" s="86">
        <v>373.6</v>
      </c>
      <c r="Q401" s="83" t="s">
        <v>82</v>
      </c>
      <c r="R401" s="83" t="s">
        <v>10</v>
      </c>
      <c r="S401" s="83" t="s">
        <v>83</v>
      </c>
      <c r="T401" s="82" t="s">
        <v>152</v>
      </c>
      <c r="U401" s="82" t="s">
        <v>124</v>
      </c>
      <c r="AC401" s="187" t="str">
        <f t="shared" si="137"/>
        <v/>
      </c>
      <c r="AD401" s="187" t="str">
        <f t="shared" si="138"/>
        <v/>
      </c>
      <c r="AE401" s="187" t="str">
        <f t="shared" si="139"/>
        <v/>
      </c>
      <c r="AF401" s="187" t="str">
        <f t="shared" si="140"/>
        <v/>
      </c>
      <c r="AG401" s="187" t="str">
        <f t="shared" si="141"/>
        <v/>
      </c>
      <c r="AH401" s="187" t="str">
        <f t="shared" si="142"/>
        <v/>
      </c>
      <c r="AI401" s="187" t="str">
        <f t="shared" si="143"/>
        <v/>
      </c>
      <c r="AJ401" s="187" t="str">
        <f t="shared" si="144"/>
        <v/>
      </c>
      <c r="AK401" s="187" t="str">
        <f t="shared" si="145"/>
        <v/>
      </c>
      <c r="AN401" s="187" t="str">
        <f t="shared" si="146"/>
        <v/>
      </c>
      <c r="AO401" s="187" t="str">
        <f t="shared" si="147"/>
        <v/>
      </c>
      <c r="AP401" s="187" t="str">
        <f t="shared" si="148"/>
        <v/>
      </c>
      <c r="AT401" s="187" t="str">
        <f t="shared" si="149"/>
        <v/>
      </c>
      <c r="AU401" s="187" t="str">
        <f t="shared" si="150"/>
        <v/>
      </c>
      <c r="AV401" s="187" t="str">
        <f t="shared" si="151"/>
        <v/>
      </c>
      <c r="AW401" s="187" t="str">
        <f t="shared" si="152"/>
        <v/>
      </c>
      <c r="AX401" s="187" t="str">
        <f t="shared" si="153"/>
        <v/>
      </c>
      <c r="AY401" s="187" t="str">
        <f t="shared" si="155"/>
        <v/>
      </c>
      <c r="AZ401" s="187" t="str">
        <f t="shared" si="154"/>
        <v/>
      </c>
      <c r="BA401" s="187" t="str">
        <f t="shared" si="157"/>
        <v xml:space="preserve"> </v>
      </c>
      <c r="BB401" s="187" t="str">
        <f>IFERROR(IF(AW401="","",VLOOKUP(AW401,SUSS!R:S,2,FALSE)),AY401*SUSS!$M$2)</f>
        <v/>
      </c>
      <c r="BC401" s="187" t="str">
        <f t="shared" si="156"/>
        <v/>
      </c>
    </row>
    <row r="402" spans="1:55" ht="15.75" thickBot="1">
      <c r="A402" s="183" t="s">
        <v>101</v>
      </c>
      <c r="B402" s="82">
        <v>2015</v>
      </c>
      <c r="C402" s="82">
        <v>5</v>
      </c>
      <c r="D402" s="82"/>
      <c r="E402" s="83" t="s">
        <v>86</v>
      </c>
      <c r="F402" s="83" t="s">
        <v>10</v>
      </c>
      <c r="G402" s="83" t="s">
        <v>10</v>
      </c>
      <c r="H402" s="84">
        <v>42165</v>
      </c>
      <c r="I402" s="85">
        <v>7799.43</v>
      </c>
      <c r="J402" s="86">
        <v>0</v>
      </c>
      <c r="K402" s="85">
        <v>7799.43</v>
      </c>
      <c r="N402" s="183" t="s">
        <v>101</v>
      </c>
      <c r="O402" s="82">
        <v>24</v>
      </c>
      <c r="P402" s="85">
        <v>1726.02</v>
      </c>
      <c r="Q402" s="83" t="s">
        <v>82</v>
      </c>
      <c r="R402" s="83" t="s">
        <v>10</v>
      </c>
      <c r="S402" s="83" t="s">
        <v>84</v>
      </c>
      <c r="T402" s="82" t="s">
        <v>152</v>
      </c>
      <c r="U402" s="82" t="s">
        <v>124</v>
      </c>
      <c r="AC402" s="187" t="str">
        <f t="shared" si="137"/>
        <v/>
      </c>
      <c r="AD402" s="187" t="str">
        <f t="shared" si="138"/>
        <v/>
      </c>
      <c r="AE402" s="187" t="str">
        <f t="shared" si="139"/>
        <v/>
      </c>
      <c r="AF402" s="187" t="str">
        <f t="shared" si="140"/>
        <v/>
      </c>
      <c r="AG402" s="187" t="str">
        <f t="shared" si="141"/>
        <v/>
      </c>
      <c r="AH402" s="187" t="str">
        <f t="shared" si="142"/>
        <v/>
      </c>
      <c r="AI402" s="187" t="str">
        <f t="shared" si="143"/>
        <v/>
      </c>
      <c r="AJ402" s="187" t="str">
        <f t="shared" si="144"/>
        <v/>
      </c>
      <c r="AK402" s="187" t="str">
        <f t="shared" si="145"/>
        <v/>
      </c>
      <c r="AN402" s="187" t="str">
        <f t="shared" si="146"/>
        <v/>
      </c>
      <c r="AO402" s="187" t="str">
        <f t="shared" si="147"/>
        <v/>
      </c>
      <c r="AP402" s="187" t="str">
        <f t="shared" si="148"/>
        <v/>
      </c>
      <c r="AT402" s="187" t="str">
        <f t="shared" si="149"/>
        <v/>
      </c>
      <c r="AU402" s="187" t="str">
        <f t="shared" si="150"/>
        <v/>
      </c>
      <c r="AV402" s="187" t="str">
        <f t="shared" si="151"/>
        <v/>
      </c>
      <c r="AW402" s="187" t="str">
        <f t="shared" si="152"/>
        <v/>
      </c>
      <c r="AX402" s="187" t="str">
        <f t="shared" si="153"/>
        <v/>
      </c>
      <c r="AY402" s="187" t="str">
        <f t="shared" si="155"/>
        <v/>
      </c>
      <c r="AZ402" s="187" t="str">
        <f t="shared" si="154"/>
        <v/>
      </c>
      <c r="BA402" s="187" t="str">
        <f t="shared" si="157"/>
        <v xml:space="preserve"> </v>
      </c>
      <c r="BB402" s="187" t="str">
        <f>IFERROR(IF(AW402="","",VLOOKUP(AW402,SUSS!R:S,2,FALSE)),AY402*SUSS!$M$2)</f>
        <v/>
      </c>
      <c r="BC402" s="187" t="str">
        <f t="shared" si="156"/>
        <v/>
      </c>
    </row>
    <row r="403" spans="1:55" ht="15.75" thickBot="1">
      <c r="A403" s="183" t="s">
        <v>101</v>
      </c>
      <c r="B403" s="82">
        <v>2015</v>
      </c>
      <c r="C403" s="82">
        <v>5</v>
      </c>
      <c r="D403" s="82"/>
      <c r="E403" s="83" t="s">
        <v>11</v>
      </c>
      <c r="F403" s="83" t="s">
        <v>10</v>
      </c>
      <c r="G403" s="83" t="s">
        <v>10</v>
      </c>
      <c r="H403" s="84">
        <v>42165</v>
      </c>
      <c r="I403" s="85">
        <v>9661.5400000000009</v>
      </c>
      <c r="J403" s="86">
        <v>0</v>
      </c>
      <c r="K403" s="85">
        <v>9661.5400000000009</v>
      </c>
      <c r="N403" s="183" t="s">
        <v>101</v>
      </c>
      <c r="O403" s="82">
        <v>24</v>
      </c>
      <c r="P403" s="86">
        <v>6.27</v>
      </c>
      <c r="Q403" s="83" t="s">
        <v>104</v>
      </c>
      <c r="R403" s="83" t="s">
        <v>10</v>
      </c>
      <c r="S403" s="83" t="s">
        <v>105</v>
      </c>
      <c r="T403" s="82" t="s">
        <v>116</v>
      </c>
      <c r="U403" s="82" t="s">
        <v>124</v>
      </c>
      <c r="AC403" s="187" t="str">
        <f t="shared" si="137"/>
        <v>M645044</v>
      </c>
      <c r="AD403" s="187" t="str">
        <f t="shared" si="138"/>
        <v>Contribuciones Seg. Social</v>
      </c>
      <c r="AE403" s="187" t="str">
        <f t="shared" si="139"/>
        <v>Declaración Jurada</v>
      </c>
      <c r="AF403" s="187" t="str">
        <f t="shared" si="140"/>
        <v>Declaración Jurada</v>
      </c>
      <c r="AG403" s="187">
        <f t="shared" si="141"/>
        <v>9661.5400000000009</v>
      </c>
      <c r="AH403" s="187">
        <f t="shared" si="142"/>
        <v>0</v>
      </c>
      <c r="AI403" s="187">
        <f t="shared" si="143"/>
        <v>9661.5400000000009</v>
      </c>
      <c r="AJ403" s="187">
        <f t="shared" si="144"/>
        <v>2015</v>
      </c>
      <c r="AK403" s="187">
        <f t="shared" si="145"/>
        <v>5</v>
      </c>
      <c r="AN403" s="187" t="str">
        <f t="shared" si="146"/>
        <v xml:space="preserve">2015/5 </v>
      </c>
      <c r="AO403" s="187" t="str">
        <f t="shared" si="147"/>
        <v>2015/5 Contribuciones Seg. Social</v>
      </c>
      <c r="AP403" s="187">
        <f t="shared" si="148"/>
        <v>9661.5400000000009</v>
      </c>
      <c r="AT403" s="187" t="str">
        <f t="shared" si="149"/>
        <v/>
      </c>
      <c r="AU403" s="187" t="str">
        <f t="shared" si="150"/>
        <v/>
      </c>
      <c r="AV403" s="187" t="str">
        <f t="shared" si="151"/>
        <v/>
      </c>
      <c r="AW403" s="187" t="str">
        <f t="shared" si="152"/>
        <v/>
      </c>
      <c r="AX403" s="187" t="str">
        <f t="shared" si="153"/>
        <v/>
      </c>
      <c r="AY403" s="187" t="str">
        <f t="shared" si="155"/>
        <v/>
      </c>
      <c r="AZ403" s="187" t="str">
        <f t="shared" si="154"/>
        <v/>
      </c>
      <c r="BA403" s="187" t="str">
        <f t="shared" si="157"/>
        <v xml:space="preserve"> </v>
      </c>
      <c r="BB403" s="187" t="str">
        <f>IFERROR(IF(AW403="","",VLOOKUP(AW403,SUSS!R:S,2,FALSE)),AY403*SUSS!$M$2)</f>
        <v/>
      </c>
      <c r="BC403" s="187" t="str">
        <f t="shared" si="156"/>
        <v/>
      </c>
    </row>
    <row r="404" spans="1:55" ht="15.75" thickBot="1">
      <c r="A404" s="183" t="s">
        <v>101</v>
      </c>
      <c r="B404" s="82">
        <v>2015</v>
      </c>
      <c r="C404" s="82">
        <v>5</v>
      </c>
      <c r="D404" s="82"/>
      <c r="E404" s="83" t="s">
        <v>86</v>
      </c>
      <c r="F404" s="83" t="s">
        <v>10</v>
      </c>
      <c r="G404" s="83" t="s">
        <v>83</v>
      </c>
      <c r="H404" s="84">
        <v>42275</v>
      </c>
      <c r="I404" s="86">
        <v>842.34</v>
      </c>
      <c r="J404" s="86">
        <v>655.19000000000005</v>
      </c>
      <c r="K404" s="86">
        <v>187.15</v>
      </c>
      <c r="N404" s="183" t="s">
        <v>101</v>
      </c>
      <c r="O404" s="82">
        <v>24</v>
      </c>
      <c r="P404" s="86">
        <v>18.809999999999999</v>
      </c>
      <c r="Q404" s="83" t="s">
        <v>106</v>
      </c>
      <c r="R404" s="83" t="s">
        <v>10</v>
      </c>
      <c r="S404" s="83" t="s">
        <v>105</v>
      </c>
      <c r="T404" s="82" t="s">
        <v>137</v>
      </c>
      <c r="U404" s="82" t="s">
        <v>124</v>
      </c>
      <c r="AC404" s="187" t="str">
        <f t="shared" si="137"/>
        <v/>
      </c>
      <c r="AD404" s="187" t="str">
        <f t="shared" si="138"/>
        <v/>
      </c>
      <c r="AE404" s="187" t="str">
        <f t="shared" si="139"/>
        <v/>
      </c>
      <c r="AF404" s="187" t="str">
        <f t="shared" si="140"/>
        <v/>
      </c>
      <c r="AG404" s="187" t="str">
        <f t="shared" si="141"/>
        <v/>
      </c>
      <c r="AH404" s="187" t="str">
        <f t="shared" si="142"/>
        <v/>
      </c>
      <c r="AI404" s="187" t="str">
        <f t="shared" si="143"/>
        <v/>
      </c>
      <c r="AJ404" s="187" t="str">
        <f t="shared" si="144"/>
        <v/>
      </c>
      <c r="AK404" s="187" t="str">
        <f t="shared" si="145"/>
        <v/>
      </c>
      <c r="AN404" s="187" t="str">
        <f t="shared" si="146"/>
        <v/>
      </c>
      <c r="AO404" s="187" t="str">
        <f t="shared" si="147"/>
        <v/>
      </c>
      <c r="AP404" s="187" t="str">
        <f t="shared" si="148"/>
        <v/>
      </c>
      <c r="AT404" s="187" t="str">
        <f t="shared" si="149"/>
        <v/>
      </c>
      <c r="AU404" s="187" t="str">
        <f t="shared" si="150"/>
        <v/>
      </c>
      <c r="AV404" s="187" t="str">
        <f t="shared" si="151"/>
        <v/>
      </c>
      <c r="AW404" s="187" t="str">
        <f t="shared" si="152"/>
        <v/>
      </c>
      <c r="AX404" s="187" t="str">
        <f t="shared" si="153"/>
        <v/>
      </c>
      <c r="AY404" s="187" t="str">
        <f t="shared" si="155"/>
        <v/>
      </c>
      <c r="AZ404" s="187" t="str">
        <f t="shared" si="154"/>
        <v/>
      </c>
      <c r="BA404" s="187" t="str">
        <f t="shared" si="157"/>
        <v xml:space="preserve"> </v>
      </c>
      <c r="BB404" s="187" t="str">
        <f>IFERROR(IF(AW404="","",VLOOKUP(AW404,SUSS!R:S,2,FALSE)),AY404*SUSS!$M$2)</f>
        <v/>
      </c>
      <c r="BC404" s="187" t="str">
        <f t="shared" si="156"/>
        <v/>
      </c>
    </row>
    <row r="405" spans="1:55" ht="15.75" thickBot="1">
      <c r="A405" s="183" t="s">
        <v>101</v>
      </c>
      <c r="B405" s="82">
        <v>2015</v>
      </c>
      <c r="C405" s="82">
        <v>5</v>
      </c>
      <c r="D405" s="82"/>
      <c r="E405" s="83" t="s">
        <v>86</v>
      </c>
      <c r="F405" s="83" t="s">
        <v>10</v>
      </c>
      <c r="G405" s="83" t="s">
        <v>84</v>
      </c>
      <c r="H405" s="84">
        <v>43798</v>
      </c>
      <c r="I405" s="85">
        <v>16710.28</v>
      </c>
      <c r="J405" s="85">
        <v>12997.71</v>
      </c>
      <c r="K405" s="85">
        <v>3712.57</v>
      </c>
      <c r="N405" s="183" t="s">
        <v>101</v>
      </c>
      <c r="O405" s="82">
        <v>25</v>
      </c>
      <c r="P405" s="86">
        <v>669.19</v>
      </c>
      <c r="Q405" s="83" t="s">
        <v>103</v>
      </c>
      <c r="R405" s="83" t="s">
        <v>10</v>
      </c>
      <c r="S405" s="83" t="s">
        <v>10</v>
      </c>
      <c r="T405" s="82" t="s">
        <v>114</v>
      </c>
      <c r="U405" s="82" t="s">
        <v>124</v>
      </c>
      <c r="AC405" s="187" t="str">
        <f t="shared" si="137"/>
        <v/>
      </c>
      <c r="AD405" s="187" t="str">
        <f t="shared" si="138"/>
        <v/>
      </c>
      <c r="AE405" s="187" t="str">
        <f t="shared" si="139"/>
        <v/>
      </c>
      <c r="AF405" s="187" t="str">
        <f t="shared" si="140"/>
        <v/>
      </c>
      <c r="AG405" s="187" t="str">
        <f t="shared" si="141"/>
        <v/>
      </c>
      <c r="AH405" s="187" t="str">
        <f t="shared" si="142"/>
        <v/>
      </c>
      <c r="AI405" s="187" t="str">
        <f t="shared" si="143"/>
        <v/>
      </c>
      <c r="AJ405" s="187" t="str">
        <f t="shared" si="144"/>
        <v/>
      </c>
      <c r="AK405" s="187" t="str">
        <f t="shared" si="145"/>
        <v/>
      </c>
      <c r="AN405" s="187" t="str">
        <f t="shared" si="146"/>
        <v/>
      </c>
      <c r="AO405" s="187" t="str">
        <f t="shared" si="147"/>
        <v/>
      </c>
      <c r="AP405" s="187" t="str">
        <f t="shared" si="148"/>
        <v/>
      </c>
      <c r="AT405" s="187" t="str">
        <f t="shared" si="149"/>
        <v/>
      </c>
      <c r="AU405" s="187" t="str">
        <f t="shared" si="150"/>
        <v/>
      </c>
      <c r="AV405" s="187" t="str">
        <f t="shared" si="151"/>
        <v/>
      </c>
      <c r="AW405" s="187" t="str">
        <f t="shared" si="152"/>
        <v/>
      </c>
      <c r="AX405" s="187" t="str">
        <f t="shared" si="153"/>
        <v/>
      </c>
      <c r="AY405" s="187" t="str">
        <f t="shared" si="155"/>
        <v/>
      </c>
      <c r="AZ405" s="187" t="str">
        <f t="shared" si="154"/>
        <v/>
      </c>
      <c r="BA405" s="187" t="str">
        <f t="shared" si="157"/>
        <v xml:space="preserve"> </v>
      </c>
      <c r="BB405" s="187" t="str">
        <f>IFERROR(IF(AW405="","",VLOOKUP(AW405,SUSS!R:S,2,FALSE)),AY405*SUSS!$M$2)</f>
        <v/>
      </c>
      <c r="BC405" s="187" t="str">
        <f t="shared" si="156"/>
        <v/>
      </c>
    </row>
    <row r="406" spans="1:55" ht="15.75" thickBot="1">
      <c r="A406" s="183" t="s">
        <v>101</v>
      </c>
      <c r="B406" s="82">
        <v>2015</v>
      </c>
      <c r="C406" s="82">
        <v>5</v>
      </c>
      <c r="D406" s="82"/>
      <c r="E406" s="83" t="s">
        <v>11</v>
      </c>
      <c r="F406" s="83" t="s">
        <v>10</v>
      </c>
      <c r="G406" s="83" t="s">
        <v>83</v>
      </c>
      <c r="H406" s="84">
        <v>42275</v>
      </c>
      <c r="I406" s="85">
        <v>1043.45</v>
      </c>
      <c r="J406" s="86">
        <v>811.62</v>
      </c>
      <c r="K406" s="86">
        <v>231.83</v>
      </c>
      <c r="N406" s="183" t="s">
        <v>101</v>
      </c>
      <c r="O406" s="82">
        <v>25</v>
      </c>
      <c r="P406" s="85">
        <v>6544.22</v>
      </c>
      <c r="Q406" s="83" t="s">
        <v>11</v>
      </c>
      <c r="R406" s="83" t="s">
        <v>10</v>
      </c>
      <c r="S406" s="83" t="s">
        <v>84</v>
      </c>
      <c r="T406" s="82" t="s">
        <v>130</v>
      </c>
      <c r="U406" s="82" t="s">
        <v>124</v>
      </c>
      <c r="AC406" s="187" t="str">
        <f t="shared" si="137"/>
        <v/>
      </c>
      <c r="AD406" s="187" t="str">
        <f t="shared" si="138"/>
        <v/>
      </c>
      <c r="AE406" s="187" t="str">
        <f t="shared" si="139"/>
        <v/>
      </c>
      <c r="AF406" s="187" t="str">
        <f t="shared" si="140"/>
        <v/>
      </c>
      <c r="AG406" s="187" t="str">
        <f t="shared" si="141"/>
        <v/>
      </c>
      <c r="AH406" s="187" t="str">
        <f t="shared" si="142"/>
        <v/>
      </c>
      <c r="AI406" s="187" t="str">
        <f t="shared" si="143"/>
        <v/>
      </c>
      <c r="AJ406" s="187" t="str">
        <f t="shared" si="144"/>
        <v/>
      </c>
      <c r="AK406" s="187" t="str">
        <f t="shared" si="145"/>
        <v/>
      </c>
      <c r="AN406" s="187" t="str">
        <f t="shared" si="146"/>
        <v/>
      </c>
      <c r="AO406" s="187" t="str">
        <f t="shared" si="147"/>
        <v/>
      </c>
      <c r="AP406" s="187" t="str">
        <f t="shared" si="148"/>
        <v/>
      </c>
      <c r="AT406" s="187" t="str">
        <f t="shared" si="149"/>
        <v>M645044</v>
      </c>
      <c r="AU406" s="187">
        <f t="shared" si="150"/>
        <v>25</v>
      </c>
      <c r="AV406" s="187">
        <f t="shared" si="151"/>
        <v>6544.22</v>
      </c>
      <c r="AW406" s="187" t="str">
        <f t="shared" si="152"/>
        <v>2013/10</v>
      </c>
      <c r="AX406" s="187" t="str">
        <f t="shared" si="153"/>
        <v>2013/10 Contribuciones Seg. Social</v>
      </c>
      <c r="AY406" s="187">
        <f t="shared" si="155"/>
        <v>11231.44</v>
      </c>
      <c r="AZ406" s="187">
        <f t="shared" si="154"/>
        <v>0.58266972000028494</v>
      </c>
      <c r="BA406" s="187" t="str">
        <f t="shared" si="157"/>
        <v>M645044 25</v>
      </c>
      <c r="BB406" s="187">
        <f>IFERROR(IF(AW406="","",VLOOKUP(AW406,SUSS!R:S,2,FALSE)),AY406*SUSS!$M$2)</f>
        <v>1347.7728</v>
      </c>
      <c r="BC406" s="187">
        <f t="shared" si="156"/>
        <v>785.30640000000005</v>
      </c>
    </row>
    <row r="407" spans="1:55" ht="15.75" thickBot="1">
      <c r="A407" s="183" t="s">
        <v>101</v>
      </c>
      <c r="B407" s="82">
        <v>2015</v>
      </c>
      <c r="C407" s="82">
        <v>5</v>
      </c>
      <c r="D407" s="82"/>
      <c r="E407" s="83" t="s">
        <v>11</v>
      </c>
      <c r="F407" s="83" t="s">
        <v>10</v>
      </c>
      <c r="G407" s="83" t="s">
        <v>84</v>
      </c>
      <c r="H407" s="84">
        <v>43798</v>
      </c>
      <c r="I407" s="85">
        <v>20699.849999999999</v>
      </c>
      <c r="J407" s="85">
        <v>16100.91</v>
      </c>
      <c r="K407" s="85">
        <v>4598.9399999999996</v>
      </c>
      <c r="N407" s="183" t="s">
        <v>101</v>
      </c>
      <c r="O407" s="82">
        <v>25</v>
      </c>
      <c r="P407" s="85">
        <v>10095.14</v>
      </c>
      <c r="Q407" s="83" t="s">
        <v>11</v>
      </c>
      <c r="R407" s="83" t="s">
        <v>10</v>
      </c>
      <c r="S407" s="83" t="s">
        <v>10</v>
      </c>
      <c r="T407" s="82" t="s">
        <v>144</v>
      </c>
      <c r="U407" s="82" t="s">
        <v>124</v>
      </c>
      <c r="AC407" s="187" t="str">
        <f t="shared" si="137"/>
        <v/>
      </c>
      <c r="AD407" s="187" t="str">
        <f t="shared" si="138"/>
        <v/>
      </c>
      <c r="AE407" s="187" t="str">
        <f t="shared" si="139"/>
        <v/>
      </c>
      <c r="AF407" s="187" t="str">
        <f t="shared" si="140"/>
        <v/>
      </c>
      <c r="AG407" s="187" t="str">
        <f t="shared" si="141"/>
        <v/>
      </c>
      <c r="AH407" s="187" t="str">
        <f t="shared" si="142"/>
        <v/>
      </c>
      <c r="AI407" s="187" t="str">
        <f t="shared" si="143"/>
        <v/>
      </c>
      <c r="AJ407" s="187" t="str">
        <f t="shared" si="144"/>
        <v/>
      </c>
      <c r="AK407" s="187" t="str">
        <f t="shared" si="145"/>
        <v/>
      </c>
      <c r="AN407" s="187" t="str">
        <f t="shared" si="146"/>
        <v/>
      </c>
      <c r="AO407" s="187" t="str">
        <f t="shared" si="147"/>
        <v/>
      </c>
      <c r="AP407" s="187" t="str">
        <f t="shared" si="148"/>
        <v/>
      </c>
      <c r="AT407" s="187" t="str">
        <f t="shared" si="149"/>
        <v>M645044</v>
      </c>
      <c r="AU407" s="187">
        <f t="shared" si="150"/>
        <v>25</v>
      </c>
      <c r="AV407" s="187">
        <f t="shared" si="151"/>
        <v>10095.14</v>
      </c>
      <c r="AW407" s="187" t="str">
        <f t="shared" si="152"/>
        <v>2013/11</v>
      </c>
      <c r="AX407" s="187" t="str">
        <f t="shared" si="153"/>
        <v>2013/11 Contribuciones Seg. Social</v>
      </c>
      <c r="AY407" s="187">
        <f t="shared" si="155"/>
        <v>10095.14</v>
      </c>
      <c r="AZ407" s="187">
        <f t="shared" si="154"/>
        <v>1</v>
      </c>
      <c r="BA407" s="187" t="str">
        <f t="shared" si="157"/>
        <v>M645044 25</v>
      </c>
      <c r="BB407" s="187">
        <f>IFERROR(IF(AW407="","",VLOOKUP(AW407,SUSS!R:S,2,FALSE)),AY407*SUSS!$M$2)</f>
        <v>1211.4168</v>
      </c>
      <c r="BC407" s="187">
        <f t="shared" si="156"/>
        <v>1211.4168</v>
      </c>
    </row>
    <row r="408" spans="1:55" ht="15.75" thickBot="1">
      <c r="A408" s="183" t="s">
        <v>101</v>
      </c>
      <c r="B408" s="82">
        <v>2015</v>
      </c>
      <c r="C408" s="82">
        <v>6</v>
      </c>
      <c r="D408" s="82"/>
      <c r="E408" s="83" t="s">
        <v>86</v>
      </c>
      <c r="F408" s="83" t="s">
        <v>10</v>
      </c>
      <c r="G408" s="83" t="s">
        <v>10</v>
      </c>
      <c r="H408" s="84">
        <v>42195</v>
      </c>
      <c r="I408" s="85">
        <v>10651.25</v>
      </c>
      <c r="J408" s="86">
        <v>0</v>
      </c>
      <c r="K408" s="85">
        <v>10651.25</v>
      </c>
      <c r="N408" s="183" t="s">
        <v>101</v>
      </c>
      <c r="O408" s="82">
        <v>25</v>
      </c>
      <c r="P408" s="86">
        <v>368.69</v>
      </c>
      <c r="Q408" s="83" t="s">
        <v>11</v>
      </c>
      <c r="R408" s="83" t="s">
        <v>10</v>
      </c>
      <c r="S408" s="83" t="s">
        <v>83</v>
      </c>
      <c r="T408" s="82" t="s">
        <v>144</v>
      </c>
      <c r="U408" s="82" t="s">
        <v>124</v>
      </c>
      <c r="AC408" s="187" t="str">
        <f t="shared" si="137"/>
        <v/>
      </c>
      <c r="AD408" s="187" t="str">
        <f t="shared" si="138"/>
        <v/>
      </c>
      <c r="AE408" s="187" t="str">
        <f t="shared" si="139"/>
        <v/>
      </c>
      <c r="AF408" s="187" t="str">
        <f t="shared" si="140"/>
        <v/>
      </c>
      <c r="AG408" s="187" t="str">
        <f t="shared" si="141"/>
        <v/>
      </c>
      <c r="AH408" s="187" t="str">
        <f t="shared" si="142"/>
        <v/>
      </c>
      <c r="AI408" s="187" t="str">
        <f t="shared" si="143"/>
        <v/>
      </c>
      <c r="AJ408" s="187" t="str">
        <f t="shared" si="144"/>
        <v/>
      </c>
      <c r="AK408" s="187" t="str">
        <f t="shared" si="145"/>
        <v/>
      </c>
      <c r="AN408" s="187" t="str">
        <f t="shared" si="146"/>
        <v/>
      </c>
      <c r="AO408" s="187" t="str">
        <f t="shared" si="147"/>
        <v/>
      </c>
      <c r="AP408" s="187" t="str">
        <f t="shared" si="148"/>
        <v/>
      </c>
      <c r="AT408" s="187" t="str">
        <f t="shared" si="149"/>
        <v>M645044</v>
      </c>
      <c r="AU408" s="187">
        <f t="shared" si="150"/>
        <v>25</v>
      </c>
      <c r="AV408" s="187">
        <f t="shared" si="151"/>
        <v>368.69</v>
      </c>
      <c r="AW408" s="187" t="str">
        <f t="shared" si="152"/>
        <v>2013/11</v>
      </c>
      <c r="AX408" s="187" t="str">
        <f t="shared" si="153"/>
        <v>2013/11 Contribuciones Seg. Social</v>
      </c>
      <c r="AY408" s="187">
        <f t="shared" si="155"/>
        <v>10095.14</v>
      </c>
      <c r="AZ408" s="187">
        <f t="shared" si="154"/>
        <v>3.6521534124341018E-2</v>
      </c>
      <c r="BA408" s="187" t="str">
        <f t="shared" si="157"/>
        <v>M645044 25</v>
      </c>
      <c r="BB408" s="187">
        <f>IFERROR(IF(AW408="","",VLOOKUP(AW408,SUSS!R:S,2,FALSE)),AY408*SUSS!$M$2)</f>
        <v>1211.4168</v>
      </c>
      <c r="BC408" s="187">
        <f t="shared" si="156"/>
        <v>44.242799999999995</v>
      </c>
    </row>
    <row r="409" spans="1:55" ht="15.75" thickBot="1">
      <c r="A409" s="183" t="s">
        <v>101</v>
      </c>
      <c r="B409" s="82">
        <v>2015</v>
      </c>
      <c r="C409" s="82">
        <v>6</v>
      </c>
      <c r="D409" s="82"/>
      <c r="E409" s="83" t="s">
        <v>11</v>
      </c>
      <c r="F409" s="83" t="s">
        <v>10</v>
      </c>
      <c r="G409" s="83" t="s">
        <v>10</v>
      </c>
      <c r="H409" s="84">
        <v>42195</v>
      </c>
      <c r="I409" s="85">
        <v>12623.06</v>
      </c>
      <c r="J409" s="86">
        <v>0</v>
      </c>
      <c r="K409" s="85">
        <v>12623.06</v>
      </c>
      <c r="N409" s="183" t="s">
        <v>101</v>
      </c>
      <c r="O409" s="82">
        <v>25</v>
      </c>
      <c r="P409" s="85">
        <v>5389.3</v>
      </c>
      <c r="Q409" s="83" t="s">
        <v>11</v>
      </c>
      <c r="R409" s="83" t="s">
        <v>10</v>
      </c>
      <c r="S409" s="83" t="s">
        <v>84</v>
      </c>
      <c r="T409" s="82" t="s">
        <v>144</v>
      </c>
      <c r="U409" s="82" t="s">
        <v>124</v>
      </c>
      <c r="AC409" s="187" t="str">
        <f t="shared" si="137"/>
        <v>M645044</v>
      </c>
      <c r="AD409" s="187" t="str">
        <f t="shared" si="138"/>
        <v>Contribuciones Seg. Social</v>
      </c>
      <c r="AE409" s="187" t="str">
        <f t="shared" si="139"/>
        <v>Declaración Jurada</v>
      </c>
      <c r="AF409" s="187" t="str">
        <f t="shared" si="140"/>
        <v>Declaración Jurada</v>
      </c>
      <c r="AG409" s="187">
        <f t="shared" si="141"/>
        <v>12623.06</v>
      </c>
      <c r="AH409" s="187">
        <f t="shared" si="142"/>
        <v>0</v>
      </c>
      <c r="AI409" s="187">
        <f t="shared" si="143"/>
        <v>12623.06</v>
      </c>
      <c r="AJ409" s="187">
        <f t="shared" si="144"/>
        <v>2015</v>
      </c>
      <c r="AK409" s="187">
        <f t="shared" si="145"/>
        <v>6</v>
      </c>
      <c r="AN409" s="187" t="str">
        <f t="shared" si="146"/>
        <v xml:space="preserve">2015/6 </v>
      </c>
      <c r="AO409" s="187" t="str">
        <f t="shared" si="147"/>
        <v>2015/6 Contribuciones Seg. Social</v>
      </c>
      <c r="AP409" s="187">
        <f t="shared" si="148"/>
        <v>12623.06</v>
      </c>
      <c r="AT409" s="187" t="str">
        <f t="shared" si="149"/>
        <v>M645044</v>
      </c>
      <c r="AU409" s="187">
        <f t="shared" si="150"/>
        <v>25</v>
      </c>
      <c r="AV409" s="187">
        <f t="shared" si="151"/>
        <v>5389.3</v>
      </c>
      <c r="AW409" s="187" t="str">
        <f t="shared" si="152"/>
        <v>2013/11</v>
      </c>
      <c r="AX409" s="187" t="str">
        <f t="shared" si="153"/>
        <v>2013/11 Contribuciones Seg. Social</v>
      </c>
      <c r="AY409" s="187">
        <f t="shared" si="155"/>
        <v>10095.14</v>
      </c>
      <c r="AZ409" s="187">
        <f t="shared" si="154"/>
        <v>0.5338509421365133</v>
      </c>
      <c r="BA409" s="187" t="str">
        <f t="shared" si="157"/>
        <v>M645044 25</v>
      </c>
      <c r="BB409" s="187">
        <f>IFERROR(IF(AW409="","",VLOOKUP(AW409,SUSS!R:S,2,FALSE)),AY409*SUSS!$M$2)</f>
        <v>1211.4168</v>
      </c>
      <c r="BC409" s="187">
        <f t="shared" si="156"/>
        <v>646.71600000000012</v>
      </c>
    </row>
    <row r="410" spans="1:55" ht="15.75" thickBot="1">
      <c r="A410" s="183" t="s">
        <v>101</v>
      </c>
      <c r="B410" s="82">
        <v>2015</v>
      </c>
      <c r="C410" s="82">
        <v>6</v>
      </c>
      <c r="D410" s="82"/>
      <c r="E410" s="83" t="s">
        <v>86</v>
      </c>
      <c r="F410" s="83" t="s">
        <v>10</v>
      </c>
      <c r="G410" s="83" t="s">
        <v>83</v>
      </c>
      <c r="H410" s="84">
        <v>42304</v>
      </c>
      <c r="I410" s="85">
        <v>1139.68</v>
      </c>
      <c r="J410" s="86">
        <v>881.93</v>
      </c>
      <c r="K410" s="86">
        <v>257.75</v>
      </c>
      <c r="N410" s="183" t="s">
        <v>101</v>
      </c>
      <c r="O410" s="82">
        <v>25</v>
      </c>
      <c r="P410" s="85">
        <v>7124.26</v>
      </c>
      <c r="Q410" s="83" t="s">
        <v>86</v>
      </c>
      <c r="R410" s="83" t="s">
        <v>10</v>
      </c>
      <c r="S410" s="83" t="s">
        <v>10</v>
      </c>
      <c r="T410" s="82" t="s">
        <v>132</v>
      </c>
      <c r="U410" s="82" t="s">
        <v>124</v>
      </c>
      <c r="AC410" s="187" t="str">
        <f t="shared" si="137"/>
        <v/>
      </c>
      <c r="AD410" s="187" t="str">
        <f t="shared" si="138"/>
        <v/>
      </c>
      <c r="AE410" s="187" t="str">
        <f t="shared" si="139"/>
        <v/>
      </c>
      <c r="AF410" s="187" t="str">
        <f t="shared" si="140"/>
        <v/>
      </c>
      <c r="AG410" s="187" t="str">
        <f t="shared" si="141"/>
        <v/>
      </c>
      <c r="AH410" s="187" t="str">
        <f t="shared" si="142"/>
        <v/>
      </c>
      <c r="AI410" s="187" t="str">
        <f t="shared" si="143"/>
        <v/>
      </c>
      <c r="AJ410" s="187" t="str">
        <f t="shared" si="144"/>
        <v/>
      </c>
      <c r="AK410" s="187" t="str">
        <f t="shared" si="145"/>
        <v/>
      </c>
      <c r="AN410" s="187" t="str">
        <f t="shared" si="146"/>
        <v/>
      </c>
      <c r="AO410" s="187" t="str">
        <f t="shared" si="147"/>
        <v/>
      </c>
      <c r="AP410" s="187" t="str">
        <f t="shared" si="148"/>
        <v/>
      </c>
      <c r="AT410" s="187" t="str">
        <f t="shared" si="149"/>
        <v/>
      </c>
      <c r="AU410" s="187" t="str">
        <f t="shared" si="150"/>
        <v/>
      </c>
      <c r="AV410" s="187" t="str">
        <f t="shared" si="151"/>
        <v/>
      </c>
      <c r="AW410" s="187" t="str">
        <f t="shared" si="152"/>
        <v/>
      </c>
      <c r="AX410" s="187" t="str">
        <f t="shared" si="153"/>
        <v/>
      </c>
      <c r="AY410" s="187" t="str">
        <f t="shared" si="155"/>
        <v/>
      </c>
      <c r="AZ410" s="187" t="str">
        <f t="shared" si="154"/>
        <v/>
      </c>
      <c r="BA410" s="187" t="str">
        <f t="shared" si="157"/>
        <v xml:space="preserve"> </v>
      </c>
      <c r="BB410" s="187" t="str">
        <f>IFERROR(IF(AW410="","",VLOOKUP(AW410,SUSS!R:S,2,FALSE)),AY410*SUSS!$M$2)</f>
        <v/>
      </c>
      <c r="BC410" s="187" t="str">
        <f t="shared" si="156"/>
        <v/>
      </c>
    </row>
    <row r="411" spans="1:55" ht="15.75" thickBot="1">
      <c r="A411" s="183" t="s">
        <v>101</v>
      </c>
      <c r="B411" s="82">
        <v>2015</v>
      </c>
      <c r="C411" s="82">
        <v>6</v>
      </c>
      <c r="D411" s="82"/>
      <c r="E411" s="83" t="s">
        <v>86</v>
      </c>
      <c r="F411" s="83" t="s">
        <v>10</v>
      </c>
      <c r="G411" s="83" t="s">
        <v>84</v>
      </c>
      <c r="H411" s="84">
        <v>43798</v>
      </c>
      <c r="I411" s="85">
        <v>22408.45</v>
      </c>
      <c r="J411" s="85">
        <v>17340.57</v>
      </c>
      <c r="K411" s="85">
        <v>5067.88</v>
      </c>
      <c r="N411" s="183" t="s">
        <v>101</v>
      </c>
      <c r="O411" s="82">
        <v>25</v>
      </c>
      <c r="P411" s="85">
        <v>8980.32</v>
      </c>
      <c r="Q411" s="83" t="s">
        <v>86</v>
      </c>
      <c r="R411" s="83" t="s">
        <v>10</v>
      </c>
      <c r="S411" s="83" t="s">
        <v>83</v>
      </c>
      <c r="T411" s="82" t="s">
        <v>132</v>
      </c>
      <c r="U411" s="82" t="s">
        <v>124</v>
      </c>
      <c r="AC411" s="187" t="str">
        <f t="shared" si="137"/>
        <v/>
      </c>
      <c r="AD411" s="187" t="str">
        <f t="shared" si="138"/>
        <v/>
      </c>
      <c r="AE411" s="187" t="str">
        <f t="shared" si="139"/>
        <v/>
      </c>
      <c r="AF411" s="187" t="str">
        <f t="shared" si="140"/>
        <v/>
      </c>
      <c r="AG411" s="187" t="str">
        <f t="shared" si="141"/>
        <v/>
      </c>
      <c r="AH411" s="187" t="str">
        <f t="shared" si="142"/>
        <v/>
      </c>
      <c r="AI411" s="187" t="str">
        <f t="shared" si="143"/>
        <v/>
      </c>
      <c r="AJ411" s="187" t="str">
        <f t="shared" si="144"/>
        <v/>
      </c>
      <c r="AK411" s="187" t="str">
        <f t="shared" si="145"/>
        <v/>
      </c>
      <c r="AN411" s="187" t="str">
        <f t="shared" si="146"/>
        <v/>
      </c>
      <c r="AO411" s="187" t="str">
        <f t="shared" si="147"/>
        <v/>
      </c>
      <c r="AP411" s="187" t="str">
        <f t="shared" si="148"/>
        <v/>
      </c>
      <c r="AT411" s="187" t="str">
        <f t="shared" si="149"/>
        <v/>
      </c>
      <c r="AU411" s="187" t="str">
        <f t="shared" si="150"/>
        <v/>
      </c>
      <c r="AV411" s="187" t="str">
        <f t="shared" si="151"/>
        <v/>
      </c>
      <c r="AW411" s="187" t="str">
        <f t="shared" si="152"/>
        <v/>
      </c>
      <c r="AX411" s="187" t="str">
        <f t="shared" si="153"/>
        <v/>
      </c>
      <c r="AY411" s="187" t="str">
        <f t="shared" si="155"/>
        <v/>
      </c>
      <c r="AZ411" s="187" t="str">
        <f t="shared" si="154"/>
        <v/>
      </c>
      <c r="BA411" s="187" t="str">
        <f t="shared" si="157"/>
        <v xml:space="preserve"> </v>
      </c>
      <c r="BB411" s="187" t="str">
        <f>IFERROR(IF(AW411="","",VLOOKUP(AW411,SUSS!R:S,2,FALSE)),AY411*SUSS!$M$2)</f>
        <v/>
      </c>
      <c r="BC411" s="187" t="str">
        <f t="shared" si="156"/>
        <v/>
      </c>
    </row>
    <row r="412" spans="1:55" ht="15.75" thickBot="1">
      <c r="A412" s="183" t="s">
        <v>101</v>
      </c>
      <c r="B412" s="82">
        <v>2015</v>
      </c>
      <c r="C412" s="82">
        <v>6</v>
      </c>
      <c r="D412" s="82"/>
      <c r="E412" s="83" t="s">
        <v>11</v>
      </c>
      <c r="F412" s="83" t="s">
        <v>10</v>
      </c>
      <c r="G412" s="83" t="s">
        <v>83</v>
      </c>
      <c r="H412" s="84">
        <v>42304</v>
      </c>
      <c r="I412" s="85">
        <v>1350.67</v>
      </c>
      <c r="J412" s="85">
        <v>1045.2</v>
      </c>
      <c r="K412" s="86">
        <v>305.47000000000003</v>
      </c>
      <c r="N412" s="183" t="s">
        <v>101</v>
      </c>
      <c r="O412" s="82">
        <v>25</v>
      </c>
      <c r="P412" s="86">
        <v>151.6</v>
      </c>
      <c r="Q412" s="83" t="s">
        <v>86</v>
      </c>
      <c r="R412" s="83" t="s">
        <v>10</v>
      </c>
      <c r="S412" s="83" t="s">
        <v>84</v>
      </c>
      <c r="T412" s="82" t="s">
        <v>132</v>
      </c>
      <c r="U412" s="82" t="s">
        <v>124</v>
      </c>
      <c r="AC412" s="187" t="str">
        <f t="shared" si="137"/>
        <v/>
      </c>
      <c r="AD412" s="187" t="str">
        <f t="shared" si="138"/>
        <v/>
      </c>
      <c r="AE412" s="187" t="str">
        <f t="shared" si="139"/>
        <v/>
      </c>
      <c r="AF412" s="187" t="str">
        <f t="shared" si="140"/>
        <v/>
      </c>
      <c r="AG412" s="187" t="str">
        <f t="shared" si="141"/>
        <v/>
      </c>
      <c r="AH412" s="187" t="str">
        <f t="shared" si="142"/>
        <v/>
      </c>
      <c r="AI412" s="187" t="str">
        <f t="shared" si="143"/>
        <v/>
      </c>
      <c r="AJ412" s="187" t="str">
        <f t="shared" si="144"/>
        <v/>
      </c>
      <c r="AK412" s="187" t="str">
        <f t="shared" si="145"/>
        <v/>
      </c>
      <c r="AN412" s="187" t="str">
        <f t="shared" si="146"/>
        <v/>
      </c>
      <c r="AO412" s="187" t="str">
        <f t="shared" si="147"/>
        <v/>
      </c>
      <c r="AP412" s="187" t="str">
        <f t="shared" si="148"/>
        <v/>
      </c>
      <c r="AT412" s="187" t="str">
        <f t="shared" si="149"/>
        <v/>
      </c>
      <c r="AU412" s="187" t="str">
        <f t="shared" si="150"/>
        <v/>
      </c>
      <c r="AV412" s="187" t="str">
        <f t="shared" si="151"/>
        <v/>
      </c>
      <c r="AW412" s="187" t="str">
        <f t="shared" si="152"/>
        <v/>
      </c>
      <c r="AX412" s="187" t="str">
        <f t="shared" si="153"/>
        <v/>
      </c>
      <c r="AY412" s="187" t="str">
        <f t="shared" si="155"/>
        <v/>
      </c>
      <c r="AZ412" s="187" t="str">
        <f t="shared" si="154"/>
        <v/>
      </c>
      <c r="BA412" s="187" t="str">
        <f t="shared" si="157"/>
        <v xml:space="preserve"> </v>
      </c>
      <c r="BB412" s="187" t="str">
        <f>IFERROR(IF(AW412="","",VLOOKUP(AW412,SUSS!R:S,2,FALSE)),AY412*SUSS!$M$2)</f>
        <v/>
      </c>
      <c r="BC412" s="187" t="str">
        <f t="shared" si="156"/>
        <v/>
      </c>
    </row>
    <row r="413" spans="1:55" ht="15.75" thickBot="1">
      <c r="A413" s="183" t="s">
        <v>101</v>
      </c>
      <c r="B413" s="82">
        <v>2015</v>
      </c>
      <c r="C413" s="82">
        <v>6</v>
      </c>
      <c r="D413" s="82"/>
      <c r="E413" s="83" t="s">
        <v>11</v>
      </c>
      <c r="F413" s="83" t="s">
        <v>10</v>
      </c>
      <c r="G413" s="83" t="s">
        <v>84</v>
      </c>
      <c r="H413" s="84">
        <v>43798</v>
      </c>
      <c r="I413" s="85">
        <v>26556.81</v>
      </c>
      <c r="J413" s="85">
        <v>20550.75</v>
      </c>
      <c r="K413" s="85">
        <v>6006.06</v>
      </c>
      <c r="N413" s="183" t="s">
        <v>101</v>
      </c>
      <c r="O413" s="82">
        <v>25</v>
      </c>
      <c r="P413" s="85">
        <v>14119.33</v>
      </c>
      <c r="Q413" s="83" t="s">
        <v>102</v>
      </c>
      <c r="R413" s="83" t="s">
        <v>10</v>
      </c>
      <c r="S413" s="83" t="s">
        <v>10</v>
      </c>
      <c r="T413" s="82" t="s">
        <v>115</v>
      </c>
      <c r="U413" s="82" t="s">
        <v>124</v>
      </c>
      <c r="AC413" s="187" t="str">
        <f t="shared" si="137"/>
        <v/>
      </c>
      <c r="AD413" s="187" t="str">
        <f t="shared" si="138"/>
        <v/>
      </c>
      <c r="AE413" s="187" t="str">
        <f t="shared" si="139"/>
        <v/>
      </c>
      <c r="AF413" s="187" t="str">
        <f t="shared" si="140"/>
        <v/>
      </c>
      <c r="AG413" s="187" t="str">
        <f t="shared" si="141"/>
        <v/>
      </c>
      <c r="AH413" s="187" t="str">
        <f t="shared" si="142"/>
        <v/>
      </c>
      <c r="AI413" s="187" t="str">
        <f t="shared" si="143"/>
        <v/>
      </c>
      <c r="AJ413" s="187" t="str">
        <f t="shared" si="144"/>
        <v/>
      </c>
      <c r="AK413" s="187" t="str">
        <f t="shared" si="145"/>
        <v/>
      </c>
      <c r="AN413" s="187" t="str">
        <f t="shared" si="146"/>
        <v/>
      </c>
      <c r="AO413" s="187" t="str">
        <f t="shared" si="147"/>
        <v/>
      </c>
      <c r="AP413" s="187" t="str">
        <f t="shared" si="148"/>
        <v/>
      </c>
      <c r="AT413" s="187" t="str">
        <f t="shared" si="149"/>
        <v/>
      </c>
      <c r="AU413" s="187" t="str">
        <f t="shared" si="150"/>
        <v/>
      </c>
      <c r="AV413" s="187" t="str">
        <f t="shared" si="151"/>
        <v/>
      </c>
      <c r="AW413" s="187" t="str">
        <f t="shared" si="152"/>
        <v/>
      </c>
      <c r="AX413" s="187" t="str">
        <f t="shared" si="153"/>
        <v/>
      </c>
      <c r="AY413" s="187" t="str">
        <f t="shared" si="155"/>
        <v/>
      </c>
      <c r="AZ413" s="187" t="str">
        <f t="shared" si="154"/>
        <v/>
      </c>
      <c r="BA413" s="187" t="str">
        <f t="shared" si="157"/>
        <v xml:space="preserve"> </v>
      </c>
      <c r="BB413" s="187" t="str">
        <f>IFERROR(IF(AW413="","",VLOOKUP(AW413,SUSS!R:S,2,FALSE)),AY413*SUSS!$M$2)</f>
        <v/>
      </c>
      <c r="BC413" s="187" t="str">
        <f t="shared" si="156"/>
        <v/>
      </c>
    </row>
    <row r="414" spans="1:55" ht="15.75" thickBot="1">
      <c r="A414" s="183" t="s">
        <v>101</v>
      </c>
      <c r="B414" s="82">
        <v>2015</v>
      </c>
      <c r="C414" s="82">
        <v>7</v>
      </c>
      <c r="D414" s="82"/>
      <c r="E414" s="83" t="s">
        <v>86</v>
      </c>
      <c r="F414" s="83" t="s">
        <v>10</v>
      </c>
      <c r="G414" s="83" t="s">
        <v>10</v>
      </c>
      <c r="H414" s="84">
        <v>42227</v>
      </c>
      <c r="I414" s="85">
        <v>5178.6000000000004</v>
      </c>
      <c r="J414" s="86">
        <v>0</v>
      </c>
      <c r="K414" s="85">
        <v>5178.6000000000004</v>
      </c>
      <c r="N414" s="183" t="s">
        <v>101</v>
      </c>
      <c r="O414" s="82">
        <v>25</v>
      </c>
      <c r="P414" s="86">
        <v>12.54</v>
      </c>
      <c r="Q414" s="83" t="s">
        <v>107</v>
      </c>
      <c r="R414" s="83" t="s">
        <v>10</v>
      </c>
      <c r="S414" s="83" t="s">
        <v>105</v>
      </c>
      <c r="T414" s="82" t="s">
        <v>115</v>
      </c>
      <c r="U414" s="82" t="s">
        <v>124</v>
      </c>
      <c r="AC414" s="187" t="str">
        <f t="shared" ref="AC414:AC477" si="158">IF($E414=$AD$1,IF($G414=$AE$1,A414,""),"")</f>
        <v/>
      </c>
      <c r="AD414" s="187" t="str">
        <f t="shared" ref="AD414:AD477" si="159">IF($E414=$AD$1,IF($G414=$AE$1,E414,""),"")</f>
        <v/>
      </c>
      <c r="AE414" s="187" t="str">
        <f t="shared" ref="AE414:AE477" si="160">IF($E414=$AD$1,IF($G414=$AE$1,F414,""),"")</f>
        <v/>
      </c>
      <c r="AF414" s="187" t="str">
        <f t="shared" ref="AF414:AF477" si="161">IF($E414=$AD$1,IF($G414=$AE$1,G414,""),"")</f>
        <v/>
      </c>
      <c r="AG414" s="187" t="str">
        <f t="shared" ref="AG414:AG477" si="162">IF($E414=$AD$1,IF($G414=$AE$1,I414,""),"")</f>
        <v/>
      </c>
      <c r="AH414" s="187" t="str">
        <f t="shared" ref="AH414:AH477" si="163">IF($E414=$AD$1,IF($G414=$AE$1,J414,""),"")</f>
        <v/>
      </c>
      <c r="AI414" s="187" t="str">
        <f t="shared" ref="AI414:AI477" si="164">IF($E414=$AD$1,IF($G414=$AE$1,K414,""),"")</f>
        <v/>
      </c>
      <c r="AJ414" s="187" t="str">
        <f t="shared" ref="AJ414:AJ477" si="165">IF($E414=$AD$1,IF($G414=$AE$1,B414,""),"")</f>
        <v/>
      </c>
      <c r="AK414" s="187" t="str">
        <f t="shared" ref="AK414:AK477" si="166">IF($E414=$AD$1,IF($G414=$AE$1,C414,""),"")</f>
        <v/>
      </c>
      <c r="AN414" s="187" t="str">
        <f t="shared" ref="AN414:AN477" si="167">LEFT(AO414,7)</f>
        <v/>
      </c>
      <c r="AO414" s="187" t="str">
        <f t="shared" ref="AO414:AO477" si="168">IF(AF414=$AE$1,AJ414&amp;"/"&amp;AK414&amp;" "&amp;AD414,"")</f>
        <v/>
      </c>
      <c r="AP414" s="187" t="str">
        <f t="shared" ref="AP414:AP477" si="169">IF(AO414&lt;&gt;"",AI414,"")</f>
        <v/>
      </c>
      <c r="AT414" s="187" t="str">
        <f t="shared" ref="AT414:AT477" si="170">IF($Q414=$AD$1,N414,"")</f>
        <v/>
      </c>
      <c r="AU414" s="187" t="str">
        <f t="shared" ref="AU414:AU477" si="171">IF($Q414=$AD$1,O414,"")</f>
        <v/>
      </c>
      <c r="AV414" s="187" t="str">
        <f t="shared" ref="AV414:AV477" si="172">IF($Q414=$AD$1,P414,"")</f>
        <v/>
      </c>
      <c r="AW414" s="187" t="str">
        <f t="shared" ref="AW414:AW477" si="173">IF($Q414=$AD$1,T414,"")</f>
        <v/>
      </c>
      <c r="AX414" s="187" t="str">
        <f t="shared" ref="AX414:AX477" si="174">IF(AW414&lt;&gt;"",AW414&amp;" "&amp;$AD$1,"")</f>
        <v/>
      </c>
      <c r="AY414" s="187" t="str">
        <f t="shared" si="155"/>
        <v/>
      </c>
      <c r="AZ414" s="187" t="str">
        <f t="shared" ref="AZ414:AZ477" si="175">IF(AY414="","",AV414/AY414)</f>
        <v/>
      </c>
      <c r="BA414" s="187" t="str">
        <f t="shared" si="157"/>
        <v xml:space="preserve"> </v>
      </c>
      <c r="BB414" s="187" t="str">
        <f>IFERROR(IF(AW414="","",VLOOKUP(AW414,SUSS!R:S,2,FALSE)),AY414*SUSS!$M$2)</f>
        <v/>
      </c>
      <c r="BC414" s="187" t="str">
        <f t="shared" si="156"/>
        <v/>
      </c>
    </row>
    <row r="415" spans="1:55" ht="15.75" thickBot="1">
      <c r="A415" s="183" t="s">
        <v>101</v>
      </c>
      <c r="B415" s="82">
        <v>2015</v>
      </c>
      <c r="C415" s="82">
        <v>7</v>
      </c>
      <c r="D415" s="82"/>
      <c r="E415" s="83" t="s">
        <v>11</v>
      </c>
      <c r="F415" s="83" t="s">
        <v>10</v>
      </c>
      <c r="G415" s="83" t="s">
        <v>10</v>
      </c>
      <c r="H415" s="84">
        <v>42227</v>
      </c>
      <c r="I415" s="85">
        <v>6415.01</v>
      </c>
      <c r="J415" s="86">
        <v>0</v>
      </c>
      <c r="K415" s="85">
        <v>6415.01</v>
      </c>
      <c r="N415" s="183" t="s">
        <v>101</v>
      </c>
      <c r="O415" s="82">
        <v>25</v>
      </c>
      <c r="P415" s="85">
        <v>4939.6000000000004</v>
      </c>
      <c r="Q415" s="83" t="s">
        <v>82</v>
      </c>
      <c r="R415" s="83" t="s">
        <v>10</v>
      </c>
      <c r="S415" s="83" t="s">
        <v>84</v>
      </c>
      <c r="T415" s="82" t="s">
        <v>152</v>
      </c>
      <c r="U415" s="82" t="s">
        <v>124</v>
      </c>
      <c r="AC415" s="187" t="str">
        <f t="shared" si="158"/>
        <v>M645044</v>
      </c>
      <c r="AD415" s="187" t="str">
        <f t="shared" si="159"/>
        <v>Contribuciones Seg. Social</v>
      </c>
      <c r="AE415" s="187" t="str">
        <f t="shared" si="160"/>
        <v>Declaración Jurada</v>
      </c>
      <c r="AF415" s="187" t="str">
        <f t="shared" si="161"/>
        <v>Declaración Jurada</v>
      </c>
      <c r="AG415" s="187">
        <f t="shared" si="162"/>
        <v>6415.01</v>
      </c>
      <c r="AH415" s="187">
        <f t="shared" si="163"/>
        <v>0</v>
      </c>
      <c r="AI415" s="187">
        <f t="shared" si="164"/>
        <v>6415.01</v>
      </c>
      <c r="AJ415" s="187">
        <f t="shared" si="165"/>
        <v>2015</v>
      </c>
      <c r="AK415" s="187">
        <f t="shared" si="166"/>
        <v>7</v>
      </c>
      <c r="AN415" s="187" t="str">
        <f t="shared" si="167"/>
        <v xml:space="preserve">2015/7 </v>
      </c>
      <c r="AO415" s="187" t="str">
        <f t="shared" si="168"/>
        <v>2015/7 Contribuciones Seg. Social</v>
      </c>
      <c r="AP415" s="187">
        <f t="shared" si="169"/>
        <v>6415.01</v>
      </c>
      <c r="AT415" s="187" t="str">
        <f t="shared" si="170"/>
        <v/>
      </c>
      <c r="AU415" s="187" t="str">
        <f t="shared" si="171"/>
        <v/>
      </c>
      <c r="AV415" s="187" t="str">
        <f t="shared" si="172"/>
        <v/>
      </c>
      <c r="AW415" s="187" t="str">
        <f t="shared" si="173"/>
        <v/>
      </c>
      <c r="AX415" s="187" t="str">
        <f t="shared" si="174"/>
        <v/>
      </c>
      <c r="AY415" s="187" t="str">
        <f t="shared" si="155"/>
        <v/>
      </c>
      <c r="AZ415" s="187" t="str">
        <f t="shared" si="175"/>
        <v/>
      </c>
      <c r="BA415" s="187" t="str">
        <f t="shared" si="157"/>
        <v xml:space="preserve"> </v>
      </c>
      <c r="BB415" s="187" t="str">
        <f>IFERROR(IF(AW415="","",VLOOKUP(AW415,SUSS!R:S,2,FALSE)),AY415*SUSS!$M$2)</f>
        <v/>
      </c>
      <c r="BC415" s="187" t="str">
        <f t="shared" si="156"/>
        <v/>
      </c>
    </row>
    <row r="416" spans="1:55" ht="15.75" thickBot="1">
      <c r="A416" s="183" t="s">
        <v>101</v>
      </c>
      <c r="B416" s="82">
        <v>2015</v>
      </c>
      <c r="C416" s="82">
        <v>7</v>
      </c>
      <c r="D416" s="82"/>
      <c r="E416" s="83" t="s">
        <v>86</v>
      </c>
      <c r="F416" s="83" t="s">
        <v>10</v>
      </c>
      <c r="G416" s="83" t="s">
        <v>83</v>
      </c>
      <c r="H416" s="84">
        <v>42304</v>
      </c>
      <c r="I416" s="86">
        <v>393.57</v>
      </c>
      <c r="J416" s="86">
        <v>303.29000000000002</v>
      </c>
      <c r="K416" s="86">
        <v>90.28</v>
      </c>
      <c r="N416" s="183" t="s">
        <v>101</v>
      </c>
      <c r="O416" s="82">
        <v>25</v>
      </c>
      <c r="P416" s="85">
        <v>15065.2</v>
      </c>
      <c r="Q416" s="83" t="s">
        <v>82</v>
      </c>
      <c r="R416" s="83" t="s">
        <v>10</v>
      </c>
      <c r="S416" s="83" t="s">
        <v>10</v>
      </c>
      <c r="T416" s="82" t="s">
        <v>116</v>
      </c>
      <c r="U416" s="82" t="s">
        <v>124</v>
      </c>
      <c r="AC416" s="187" t="str">
        <f t="shared" si="158"/>
        <v/>
      </c>
      <c r="AD416" s="187" t="str">
        <f t="shared" si="159"/>
        <v/>
      </c>
      <c r="AE416" s="187" t="str">
        <f t="shared" si="160"/>
        <v/>
      </c>
      <c r="AF416" s="187" t="str">
        <f t="shared" si="161"/>
        <v/>
      </c>
      <c r="AG416" s="187" t="str">
        <f t="shared" si="162"/>
        <v/>
      </c>
      <c r="AH416" s="187" t="str">
        <f t="shared" si="163"/>
        <v/>
      </c>
      <c r="AI416" s="187" t="str">
        <f t="shared" si="164"/>
        <v/>
      </c>
      <c r="AJ416" s="187" t="str">
        <f t="shared" si="165"/>
        <v/>
      </c>
      <c r="AK416" s="187" t="str">
        <f t="shared" si="166"/>
        <v/>
      </c>
      <c r="AN416" s="187" t="str">
        <f t="shared" si="167"/>
        <v/>
      </c>
      <c r="AO416" s="187" t="str">
        <f t="shared" si="168"/>
        <v/>
      </c>
      <c r="AP416" s="187" t="str">
        <f t="shared" si="169"/>
        <v/>
      </c>
      <c r="AT416" s="187" t="str">
        <f t="shared" si="170"/>
        <v/>
      </c>
      <c r="AU416" s="187" t="str">
        <f t="shared" si="171"/>
        <v/>
      </c>
      <c r="AV416" s="187" t="str">
        <f t="shared" si="172"/>
        <v/>
      </c>
      <c r="AW416" s="187" t="str">
        <f t="shared" si="173"/>
        <v/>
      </c>
      <c r="AX416" s="187" t="str">
        <f t="shared" si="174"/>
        <v/>
      </c>
      <c r="AY416" s="187" t="str">
        <f t="shared" si="155"/>
        <v/>
      </c>
      <c r="AZ416" s="187" t="str">
        <f t="shared" si="175"/>
        <v/>
      </c>
      <c r="BA416" s="187" t="str">
        <f t="shared" si="157"/>
        <v xml:space="preserve"> </v>
      </c>
      <c r="BB416" s="187" t="str">
        <f>IFERROR(IF(AW416="","",VLOOKUP(AW416,SUSS!R:S,2,FALSE)),AY416*SUSS!$M$2)</f>
        <v/>
      </c>
      <c r="BC416" s="187" t="str">
        <f t="shared" si="156"/>
        <v/>
      </c>
    </row>
    <row r="417" spans="1:55" ht="15.75" thickBot="1">
      <c r="A417" s="183" t="s">
        <v>101</v>
      </c>
      <c r="B417" s="82">
        <v>2015</v>
      </c>
      <c r="C417" s="82">
        <v>7</v>
      </c>
      <c r="D417" s="82"/>
      <c r="E417" s="83" t="s">
        <v>86</v>
      </c>
      <c r="F417" s="83" t="s">
        <v>10</v>
      </c>
      <c r="G417" s="83" t="s">
        <v>84</v>
      </c>
      <c r="H417" s="84">
        <v>43798</v>
      </c>
      <c r="I417" s="85">
        <v>10894.91</v>
      </c>
      <c r="J417" s="85">
        <v>8395.89</v>
      </c>
      <c r="K417" s="85">
        <v>2499.02</v>
      </c>
      <c r="N417" s="183" t="s">
        <v>101</v>
      </c>
      <c r="O417" s="82">
        <v>25</v>
      </c>
      <c r="P417" s="86">
        <v>205.61</v>
      </c>
      <c r="Q417" s="83" t="s">
        <v>82</v>
      </c>
      <c r="R417" s="83" t="s">
        <v>10</v>
      </c>
      <c r="S417" s="83" t="s">
        <v>83</v>
      </c>
      <c r="T417" s="82" t="s">
        <v>116</v>
      </c>
      <c r="U417" s="82" t="s">
        <v>124</v>
      </c>
      <c r="AC417" s="187" t="str">
        <f t="shared" si="158"/>
        <v/>
      </c>
      <c r="AD417" s="187" t="str">
        <f t="shared" si="159"/>
        <v/>
      </c>
      <c r="AE417" s="187" t="str">
        <f t="shared" si="160"/>
        <v/>
      </c>
      <c r="AF417" s="187" t="str">
        <f t="shared" si="161"/>
        <v/>
      </c>
      <c r="AG417" s="187" t="str">
        <f t="shared" si="162"/>
        <v/>
      </c>
      <c r="AH417" s="187" t="str">
        <f t="shared" si="163"/>
        <v/>
      </c>
      <c r="AI417" s="187" t="str">
        <f t="shared" si="164"/>
        <v/>
      </c>
      <c r="AJ417" s="187" t="str">
        <f t="shared" si="165"/>
        <v/>
      </c>
      <c r="AK417" s="187" t="str">
        <f t="shared" si="166"/>
        <v/>
      </c>
      <c r="AN417" s="187" t="str">
        <f t="shared" si="167"/>
        <v/>
      </c>
      <c r="AO417" s="187" t="str">
        <f t="shared" si="168"/>
        <v/>
      </c>
      <c r="AP417" s="187" t="str">
        <f t="shared" si="169"/>
        <v/>
      </c>
      <c r="AT417" s="187" t="str">
        <f t="shared" si="170"/>
        <v/>
      </c>
      <c r="AU417" s="187" t="str">
        <f t="shared" si="171"/>
        <v/>
      </c>
      <c r="AV417" s="187" t="str">
        <f t="shared" si="172"/>
        <v/>
      </c>
      <c r="AW417" s="187" t="str">
        <f t="shared" si="173"/>
        <v/>
      </c>
      <c r="AX417" s="187" t="str">
        <f t="shared" si="174"/>
        <v/>
      </c>
      <c r="AY417" s="187" t="str">
        <f t="shared" si="155"/>
        <v/>
      </c>
      <c r="AZ417" s="187" t="str">
        <f t="shared" si="175"/>
        <v/>
      </c>
      <c r="BA417" s="187" t="str">
        <f t="shared" si="157"/>
        <v xml:space="preserve"> </v>
      </c>
      <c r="BB417" s="187" t="str">
        <f>IFERROR(IF(AW417="","",VLOOKUP(AW417,SUSS!R:S,2,FALSE)),AY417*SUSS!$M$2)</f>
        <v/>
      </c>
      <c r="BC417" s="187" t="str">
        <f t="shared" si="156"/>
        <v/>
      </c>
    </row>
    <row r="418" spans="1:55" ht="15.75" thickBot="1">
      <c r="A418" s="183" t="s">
        <v>101</v>
      </c>
      <c r="B418" s="82">
        <v>2015</v>
      </c>
      <c r="C418" s="82">
        <v>7</v>
      </c>
      <c r="D418" s="82"/>
      <c r="E418" s="83" t="s">
        <v>11</v>
      </c>
      <c r="F418" s="83" t="s">
        <v>10</v>
      </c>
      <c r="G418" s="83" t="s">
        <v>83</v>
      </c>
      <c r="H418" s="84">
        <v>42304</v>
      </c>
      <c r="I418" s="86">
        <v>487.54</v>
      </c>
      <c r="J418" s="86">
        <v>375.71</v>
      </c>
      <c r="K418" s="86">
        <v>111.83</v>
      </c>
      <c r="N418" s="183" t="s">
        <v>101</v>
      </c>
      <c r="O418" s="82">
        <v>25</v>
      </c>
      <c r="P418" s="85">
        <v>3560.69</v>
      </c>
      <c r="Q418" s="83" t="s">
        <v>82</v>
      </c>
      <c r="R418" s="83" t="s">
        <v>10</v>
      </c>
      <c r="S418" s="83" t="s">
        <v>84</v>
      </c>
      <c r="T418" s="82" t="s">
        <v>116</v>
      </c>
      <c r="U418" s="82" t="s">
        <v>124</v>
      </c>
      <c r="AC418" s="187" t="str">
        <f t="shared" si="158"/>
        <v/>
      </c>
      <c r="AD418" s="187" t="str">
        <f t="shared" si="159"/>
        <v/>
      </c>
      <c r="AE418" s="187" t="str">
        <f t="shared" si="160"/>
        <v/>
      </c>
      <c r="AF418" s="187" t="str">
        <f t="shared" si="161"/>
        <v/>
      </c>
      <c r="AG418" s="187" t="str">
        <f t="shared" si="162"/>
        <v/>
      </c>
      <c r="AH418" s="187" t="str">
        <f t="shared" si="163"/>
        <v/>
      </c>
      <c r="AI418" s="187" t="str">
        <f t="shared" si="164"/>
        <v/>
      </c>
      <c r="AJ418" s="187" t="str">
        <f t="shared" si="165"/>
        <v/>
      </c>
      <c r="AK418" s="187" t="str">
        <f t="shared" si="166"/>
        <v/>
      </c>
      <c r="AN418" s="187" t="str">
        <f t="shared" si="167"/>
        <v/>
      </c>
      <c r="AO418" s="187" t="str">
        <f t="shared" si="168"/>
        <v/>
      </c>
      <c r="AP418" s="187" t="str">
        <f t="shared" si="169"/>
        <v/>
      </c>
      <c r="AT418" s="187" t="str">
        <f t="shared" si="170"/>
        <v/>
      </c>
      <c r="AU418" s="187" t="str">
        <f t="shared" si="171"/>
        <v/>
      </c>
      <c r="AV418" s="187" t="str">
        <f t="shared" si="172"/>
        <v/>
      </c>
      <c r="AW418" s="187" t="str">
        <f t="shared" si="173"/>
        <v/>
      </c>
      <c r="AX418" s="187" t="str">
        <f t="shared" si="174"/>
        <v/>
      </c>
      <c r="AY418" s="187" t="str">
        <f t="shared" si="155"/>
        <v/>
      </c>
      <c r="AZ418" s="187" t="str">
        <f t="shared" si="175"/>
        <v/>
      </c>
      <c r="BA418" s="187" t="str">
        <f t="shared" si="157"/>
        <v xml:space="preserve"> </v>
      </c>
      <c r="BB418" s="187" t="str">
        <f>IFERROR(IF(AW418="","",VLOOKUP(AW418,SUSS!R:S,2,FALSE)),AY418*SUSS!$M$2)</f>
        <v/>
      </c>
      <c r="BC418" s="187" t="str">
        <f t="shared" si="156"/>
        <v/>
      </c>
    </row>
    <row r="419" spans="1:55" ht="15.75" thickBot="1">
      <c r="A419" s="183" t="s">
        <v>101</v>
      </c>
      <c r="B419" s="82">
        <v>2015</v>
      </c>
      <c r="C419" s="82">
        <v>7</v>
      </c>
      <c r="D419" s="82"/>
      <c r="E419" s="83" t="s">
        <v>11</v>
      </c>
      <c r="F419" s="83" t="s">
        <v>10</v>
      </c>
      <c r="G419" s="83" t="s">
        <v>84</v>
      </c>
      <c r="H419" s="84">
        <v>43798</v>
      </c>
      <c r="I419" s="85">
        <v>13496.11</v>
      </c>
      <c r="J419" s="85">
        <v>10400.43</v>
      </c>
      <c r="K419" s="85">
        <v>3095.68</v>
      </c>
      <c r="N419" s="183" t="s">
        <v>101</v>
      </c>
      <c r="O419" s="82">
        <v>25</v>
      </c>
      <c r="P419" s="86">
        <v>6.27</v>
      </c>
      <c r="Q419" s="83" t="s">
        <v>104</v>
      </c>
      <c r="R419" s="83" t="s">
        <v>10</v>
      </c>
      <c r="S419" s="83" t="s">
        <v>105</v>
      </c>
      <c r="T419" s="82" t="s">
        <v>116</v>
      </c>
      <c r="U419" s="82" t="s">
        <v>124</v>
      </c>
      <c r="AC419" s="187" t="str">
        <f t="shared" si="158"/>
        <v/>
      </c>
      <c r="AD419" s="187" t="str">
        <f t="shared" si="159"/>
        <v/>
      </c>
      <c r="AE419" s="187" t="str">
        <f t="shared" si="160"/>
        <v/>
      </c>
      <c r="AF419" s="187" t="str">
        <f t="shared" si="161"/>
        <v/>
      </c>
      <c r="AG419" s="187" t="str">
        <f t="shared" si="162"/>
        <v/>
      </c>
      <c r="AH419" s="187" t="str">
        <f t="shared" si="163"/>
        <v/>
      </c>
      <c r="AI419" s="187" t="str">
        <f t="shared" si="164"/>
        <v/>
      </c>
      <c r="AJ419" s="187" t="str">
        <f t="shared" si="165"/>
        <v/>
      </c>
      <c r="AK419" s="187" t="str">
        <f t="shared" si="166"/>
        <v/>
      </c>
      <c r="AN419" s="187" t="str">
        <f t="shared" si="167"/>
        <v/>
      </c>
      <c r="AO419" s="187" t="str">
        <f t="shared" si="168"/>
        <v/>
      </c>
      <c r="AP419" s="187" t="str">
        <f t="shared" si="169"/>
        <v/>
      </c>
      <c r="AT419" s="187" t="str">
        <f t="shared" si="170"/>
        <v/>
      </c>
      <c r="AU419" s="187" t="str">
        <f t="shared" si="171"/>
        <v/>
      </c>
      <c r="AV419" s="187" t="str">
        <f t="shared" si="172"/>
        <v/>
      </c>
      <c r="AW419" s="187" t="str">
        <f t="shared" si="173"/>
        <v/>
      </c>
      <c r="AX419" s="187" t="str">
        <f t="shared" si="174"/>
        <v/>
      </c>
      <c r="AY419" s="187" t="str">
        <f t="shared" si="155"/>
        <v/>
      </c>
      <c r="AZ419" s="187" t="str">
        <f t="shared" si="175"/>
        <v/>
      </c>
      <c r="BA419" s="187" t="str">
        <f t="shared" si="157"/>
        <v xml:space="preserve"> </v>
      </c>
      <c r="BB419" s="187" t="str">
        <f>IFERROR(IF(AW419="","",VLOOKUP(AW419,SUSS!R:S,2,FALSE)),AY419*SUSS!$M$2)</f>
        <v/>
      </c>
      <c r="BC419" s="187" t="str">
        <f t="shared" si="156"/>
        <v/>
      </c>
    </row>
    <row r="420" spans="1:55" ht="15.75" thickBot="1">
      <c r="A420" s="183" t="s">
        <v>101</v>
      </c>
      <c r="B420" s="82">
        <v>2015</v>
      </c>
      <c r="C420" s="82">
        <v>8</v>
      </c>
      <c r="D420" s="82"/>
      <c r="E420" s="83" t="s">
        <v>86</v>
      </c>
      <c r="F420" s="83" t="s">
        <v>10</v>
      </c>
      <c r="G420" s="83" t="s">
        <v>10</v>
      </c>
      <c r="H420" s="84">
        <v>42256</v>
      </c>
      <c r="I420" s="85">
        <v>5205.92</v>
      </c>
      <c r="J420" s="86">
        <v>0</v>
      </c>
      <c r="K420" s="85">
        <v>5205.92</v>
      </c>
      <c r="N420" s="183" t="s">
        <v>101</v>
      </c>
      <c r="O420" s="82">
        <v>25</v>
      </c>
      <c r="P420" s="85">
        <v>20511.12</v>
      </c>
      <c r="Q420" s="83" t="s">
        <v>82</v>
      </c>
      <c r="R420" s="83" t="s">
        <v>10</v>
      </c>
      <c r="S420" s="83" t="s">
        <v>10</v>
      </c>
      <c r="T420" s="82" t="s">
        <v>153</v>
      </c>
      <c r="U420" s="82" t="s">
        <v>124</v>
      </c>
      <c r="AC420" s="187" t="str">
        <f t="shared" si="158"/>
        <v/>
      </c>
      <c r="AD420" s="187" t="str">
        <f t="shared" si="159"/>
        <v/>
      </c>
      <c r="AE420" s="187" t="str">
        <f t="shared" si="160"/>
        <v/>
      </c>
      <c r="AF420" s="187" t="str">
        <f t="shared" si="161"/>
        <v/>
      </c>
      <c r="AG420" s="187" t="str">
        <f t="shared" si="162"/>
        <v/>
      </c>
      <c r="AH420" s="187" t="str">
        <f t="shared" si="163"/>
        <v/>
      </c>
      <c r="AI420" s="187" t="str">
        <f t="shared" si="164"/>
        <v/>
      </c>
      <c r="AJ420" s="187" t="str">
        <f t="shared" si="165"/>
        <v/>
      </c>
      <c r="AK420" s="187" t="str">
        <f t="shared" si="166"/>
        <v/>
      </c>
      <c r="AN420" s="187" t="str">
        <f t="shared" si="167"/>
        <v/>
      </c>
      <c r="AO420" s="187" t="str">
        <f t="shared" si="168"/>
        <v/>
      </c>
      <c r="AP420" s="187" t="str">
        <f t="shared" si="169"/>
        <v/>
      </c>
      <c r="AT420" s="187" t="str">
        <f t="shared" si="170"/>
        <v/>
      </c>
      <c r="AU420" s="187" t="str">
        <f t="shared" si="171"/>
        <v/>
      </c>
      <c r="AV420" s="187" t="str">
        <f t="shared" si="172"/>
        <v/>
      </c>
      <c r="AW420" s="187" t="str">
        <f t="shared" si="173"/>
        <v/>
      </c>
      <c r="AX420" s="187" t="str">
        <f t="shared" si="174"/>
        <v/>
      </c>
      <c r="AY420" s="187" t="str">
        <f t="shared" si="155"/>
        <v/>
      </c>
      <c r="AZ420" s="187" t="str">
        <f t="shared" si="175"/>
        <v/>
      </c>
      <c r="BA420" s="187" t="str">
        <f t="shared" si="157"/>
        <v xml:space="preserve"> </v>
      </c>
      <c r="BB420" s="187" t="str">
        <f>IFERROR(IF(AW420="","",VLOOKUP(AW420,SUSS!R:S,2,FALSE)),AY420*SUSS!$M$2)</f>
        <v/>
      </c>
      <c r="BC420" s="187" t="str">
        <f t="shared" si="156"/>
        <v/>
      </c>
    </row>
    <row r="421" spans="1:55" ht="15.75" thickBot="1">
      <c r="A421" s="183" t="s">
        <v>101</v>
      </c>
      <c r="B421" s="82">
        <v>2015</v>
      </c>
      <c r="C421" s="82">
        <v>8</v>
      </c>
      <c r="D421" s="82"/>
      <c r="E421" s="83" t="s">
        <v>11</v>
      </c>
      <c r="F421" s="83" t="s">
        <v>10</v>
      </c>
      <c r="G421" s="83" t="s">
        <v>10</v>
      </c>
      <c r="H421" s="84">
        <v>42256</v>
      </c>
      <c r="I421" s="85">
        <v>6225.88</v>
      </c>
      <c r="J421" s="86">
        <v>0</v>
      </c>
      <c r="K421" s="85">
        <v>6225.88</v>
      </c>
      <c r="N421" s="183" t="s">
        <v>101</v>
      </c>
      <c r="O421" s="82">
        <v>25</v>
      </c>
      <c r="P421" s="86">
        <v>18.809999999999999</v>
      </c>
      <c r="Q421" s="83" t="s">
        <v>106</v>
      </c>
      <c r="R421" s="83" t="s">
        <v>10</v>
      </c>
      <c r="S421" s="83" t="s">
        <v>105</v>
      </c>
      <c r="T421" s="82" t="s">
        <v>137</v>
      </c>
      <c r="U421" s="82" t="s">
        <v>124</v>
      </c>
      <c r="AC421" s="187" t="str">
        <f t="shared" si="158"/>
        <v>M645044</v>
      </c>
      <c r="AD421" s="187" t="str">
        <f t="shared" si="159"/>
        <v>Contribuciones Seg. Social</v>
      </c>
      <c r="AE421" s="187" t="str">
        <f t="shared" si="160"/>
        <v>Declaración Jurada</v>
      </c>
      <c r="AF421" s="187" t="str">
        <f t="shared" si="161"/>
        <v>Declaración Jurada</v>
      </c>
      <c r="AG421" s="187">
        <f t="shared" si="162"/>
        <v>6225.88</v>
      </c>
      <c r="AH421" s="187">
        <f t="shared" si="163"/>
        <v>0</v>
      </c>
      <c r="AI421" s="187">
        <f t="shared" si="164"/>
        <v>6225.88</v>
      </c>
      <c r="AJ421" s="187">
        <f t="shared" si="165"/>
        <v>2015</v>
      </c>
      <c r="AK421" s="187">
        <f t="shared" si="166"/>
        <v>8</v>
      </c>
      <c r="AN421" s="187" t="str">
        <f t="shared" si="167"/>
        <v xml:space="preserve">2015/8 </v>
      </c>
      <c r="AO421" s="187" t="str">
        <f t="shared" si="168"/>
        <v>2015/8 Contribuciones Seg. Social</v>
      </c>
      <c r="AP421" s="187">
        <f t="shared" si="169"/>
        <v>6225.88</v>
      </c>
      <c r="AT421" s="187" t="str">
        <f t="shared" si="170"/>
        <v/>
      </c>
      <c r="AU421" s="187" t="str">
        <f t="shared" si="171"/>
        <v/>
      </c>
      <c r="AV421" s="187" t="str">
        <f t="shared" si="172"/>
        <v/>
      </c>
      <c r="AW421" s="187" t="str">
        <f t="shared" si="173"/>
        <v/>
      </c>
      <c r="AX421" s="187" t="str">
        <f t="shared" si="174"/>
        <v/>
      </c>
      <c r="AY421" s="187" t="str">
        <f t="shared" si="155"/>
        <v/>
      </c>
      <c r="AZ421" s="187" t="str">
        <f t="shared" si="175"/>
        <v/>
      </c>
      <c r="BA421" s="187" t="str">
        <f t="shared" si="157"/>
        <v xml:space="preserve"> </v>
      </c>
      <c r="BB421" s="187" t="str">
        <f>IFERROR(IF(AW421="","",VLOOKUP(AW421,SUSS!R:S,2,FALSE)),AY421*SUSS!$M$2)</f>
        <v/>
      </c>
      <c r="BC421" s="187" t="str">
        <f t="shared" si="156"/>
        <v/>
      </c>
    </row>
    <row r="422" spans="1:55" ht="15.75" thickBot="1">
      <c r="A422" s="183" t="s">
        <v>101</v>
      </c>
      <c r="B422" s="82">
        <v>2015</v>
      </c>
      <c r="C422" s="82">
        <v>8</v>
      </c>
      <c r="D422" s="82"/>
      <c r="E422" s="83" t="s">
        <v>86</v>
      </c>
      <c r="F422" s="83" t="s">
        <v>10</v>
      </c>
      <c r="G422" s="83" t="s">
        <v>83</v>
      </c>
      <c r="H422" s="84">
        <v>42354</v>
      </c>
      <c r="I422" s="86">
        <v>504.97</v>
      </c>
      <c r="J422" s="86">
        <v>386.74</v>
      </c>
      <c r="K422" s="86">
        <v>118.23</v>
      </c>
      <c r="N422" s="183" t="s">
        <v>101</v>
      </c>
      <c r="O422" s="82">
        <v>26</v>
      </c>
      <c r="P422" s="86">
        <v>669.19</v>
      </c>
      <c r="Q422" s="83" t="s">
        <v>103</v>
      </c>
      <c r="R422" s="83" t="s">
        <v>10</v>
      </c>
      <c r="S422" s="83" t="s">
        <v>10</v>
      </c>
      <c r="T422" s="82" t="s">
        <v>114</v>
      </c>
      <c r="U422" s="82" t="s">
        <v>124</v>
      </c>
      <c r="AC422" s="187" t="str">
        <f t="shared" si="158"/>
        <v/>
      </c>
      <c r="AD422" s="187" t="str">
        <f t="shared" si="159"/>
        <v/>
      </c>
      <c r="AE422" s="187" t="str">
        <f t="shared" si="160"/>
        <v/>
      </c>
      <c r="AF422" s="187" t="str">
        <f t="shared" si="161"/>
        <v/>
      </c>
      <c r="AG422" s="187" t="str">
        <f t="shared" si="162"/>
        <v/>
      </c>
      <c r="AH422" s="187" t="str">
        <f t="shared" si="163"/>
        <v/>
      </c>
      <c r="AI422" s="187" t="str">
        <f t="shared" si="164"/>
        <v/>
      </c>
      <c r="AJ422" s="187" t="str">
        <f t="shared" si="165"/>
        <v/>
      </c>
      <c r="AK422" s="187" t="str">
        <f t="shared" si="166"/>
        <v/>
      </c>
      <c r="AN422" s="187" t="str">
        <f t="shared" si="167"/>
        <v/>
      </c>
      <c r="AO422" s="187" t="str">
        <f t="shared" si="168"/>
        <v/>
      </c>
      <c r="AP422" s="187" t="str">
        <f t="shared" si="169"/>
        <v/>
      </c>
      <c r="AT422" s="187" t="str">
        <f t="shared" si="170"/>
        <v/>
      </c>
      <c r="AU422" s="187" t="str">
        <f t="shared" si="171"/>
        <v/>
      </c>
      <c r="AV422" s="187" t="str">
        <f t="shared" si="172"/>
        <v/>
      </c>
      <c r="AW422" s="187" t="str">
        <f t="shared" si="173"/>
        <v/>
      </c>
      <c r="AX422" s="187" t="str">
        <f t="shared" si="174"/>
        <v/>
      </c>
      <c r="AY422" s="187" t="str">
        <f t="shared" si="155"/>
        <v/>
      </c>
      <c r="AZ422" s="187" t="str">
        <f t="shared" si="175"/>
        <v/>
      </c>
      <c r="BA422" s="187" t="str">
        <f t="shared" si="157"/>
        <v xml:space="preserve"> </v>
      </c>
      <c r="BB422" s="187" t="str">
        <f>IFERROR(IF(AW422="","",VLOOKUP(AW422,SUSS!R:S,2,FALSE)),AY422*SUSS!$M$2)</f>
        <v/>
      </c>
      <c r="BC422" s="187" t="str">
        <f t="shared" si="156"/>
        <v/>
      </c>
    </row>
    <row r="423" spans="1:55" ht="15.75" thickBot="1">
      <c r="A423" s="183" t="s">
        <v>101</v>
      </c>
      <c r="B423" s="82">
        <v>2015</v>
      </c>
      <c r="C423" s="82">
        <v>8</v>
      </c>
      <c r="D423" s="82"/>
      <c r="E423" s="83" t="s">
        <v>86</v>
      </c>
      <c r="F423" s="83" t="s">
        <v>10</v>
      </c>
      <c r="G423" s="83" t="s">
        <v>84</v>
      </c>
      <c r="H423" s="84">
        <v>43798</v>
      </c>
      <c r="I423" s="85">
        <v>10612.27</v>
      </c>
      <c r="J423" s="85">
        <v>8127.54</v>
      </c>
      <c r="K423" s="85">
        <v>2484.73</v>
      </c>
      <c r="N423" s="183" t="s">
        <v>101</v>
      </c>
      <c r="O423" s="82">
        <v>26</v>
      </c>
      <c r="P423" s="85">
        <v>1813.37</v>
      </c>
      <c r="Q423" s="83" t="s">
        <v>11</v>
      </c>
      <c r="R423" s="83" t="s">
        <v>10</v>
      </c>
      <c r="S423" s="83" t="s">
        <v>84</v>
      </c>
      <c r="T423" s="82" t="s">
        <v>144</v>
      </c>
      <c r="U423" s="82" t="s">
        <v>124</v>
      </c>
      <c r="AC423" s="187" t="str">
        <f t="shared" si="158"/>
        <v/>
      </c>
      <c r="AD423" s="187" t="str">
        <f t="shared" si="159"/>
        <v/>
      </c>
      <c r="AE423" s="187" t="str">
        <f t="shared" si="160"/>
        <v/>
      </c>
      <c r="AF423" s="187" t="str">
        <f t="shared" si="161"/>
        <v/>
      </c>
      <c r="AG423" s="187" t="str">
        <f t="shared" si="162"/>
        <v/>
      </c>
      <c r="AH423" s="187" t="str">
        <f t="shared" si="163"/>
        <v/>
      </c>
      <c r="AI423" s="187" t="str">
        <f t="shared" si="164"/>
        <v/>
      </c>
      <c r="AJ423" s="187" t="str">
        <f t="shared" si="165"/>
        <v/>
      </c>
      <c r="AK423" s="187" t="str">
        <f t="shared" si="166"/>
        <v/>
      </c>
      <c r="AN423" s="187" t="str">
        <f t="shared" si="167"/>
        <v/>
      </c>
      <c r="AO423" s="187" t="str">
        <f t="shared" si="168"/>
        <v/>
      </c>
      <c r="AP423" s="187" t="str">
        <f t="shared" si="169"/>
        <v/>
      </c>
      <c r="AT423" s="187" t="str">
        <f t="shared" si="170"/>
        <v>M645044</v>
      </c>
      <c r="AU423" s="187">
        <f t="shared" si="171"/>
        <v>26</v>
      </c>
      <c r="AV423" s="187">
        <f t="shared" si="172"/>
        <v>1813.37</v>
      </c>
      <c r="AW423" s="187" t="str">
        <f t="shared" si="173"/>
        <v>2013/11</v>
      </c>
      <c r="AX423" s="187" t="str">
        <f t="shared" si="174"/>
        <v>2013/11 Contribuciones Seg. Social</v>
      </c>
      <c r="AY423" s="187">
        <f t="shared" si="155"/>
        <v>10095.14</v>
      </c>
      <c r="AZ423" s="187">
        <f t="shared" si="175"/>
        <v>0.17962801902697734</v>
      </c>
      <c r="BA423" s="187" t="str">
        <f t="shared" si="157"/>
        <v>M645044 26</v>
      </c>
      <c r="BB423" s="187">
        <f>IFERROR(IF(AW423="","",VLOOKUP(AW423,SUSS!R:S,2,FALSE)),AY423*SUSS!$M$2)</f>
        <v>1211.4168</v>
      </c>
      <c r="BC423" s="187">
        <f t="shared" si="156"/>
        <v>217.6044</v>
      </c>
    </row>
    <row r="424" spans="1:55" ht="15.75" thickBot="1">
      <c r="A424" s="183" t="s">
        <v>101</v>
      </c>
      <c r="B424" s="82">
        <v>2015</v>
      </c>
      <c r="C424" s="82">
        <v>8</v>
      </c>
      <c r="D424" s="82"/>
      <c r="E424" s="83" t="s">
        <v>11</v>
      </c>
      <c r="F424" s="83" t="s">
        <v>10</v>
      </c>
      <c r="G424" s="83" t="s">
        <v>83</v>
      </c>
      <c r="H424" s="84">
        <v>42354</v>
      </c>
      <c r="I424" s="86">
        <v>603.91</v>
      </c>
      <c r="J424" s="86">
        <v>462.51</v>
      </c>
      <c r="K424" s="86">
        <v>141.4</v>
      </c>
      <c r="N424" s="183" t="s">
        <v>101</v>
      </c>
      <c r="O424" s="82">
        <v>26</v>
      </c>
      <c r="P424" s="85">
        <v>15776.88</v>
      </c>
      <c r="Q424" s="83" t="s">
        <v>11</v>
      </c>
      <c r="R424" s="83" t="s">
        <v>10</v>
      </c>
      <c r="S424" s="83" t="s">
        <v>10</v>
      </c>
      <c r="T424" s="82" t="s">
        <v>132</v>
      </c>
      <c r="U424" s="82" t="s">
        <v>124</v>
      </c>
      <c r="AC424" s="187" t="str">
        <f t="shared" si="158"/>
        <v/>
      </c>
      <c r="AD424" s="187" t="str">
        <f t="shared" si="159"/>
        <v/>
      </c>
      <c r="AE424" s="187" t="str">
        <f t="shared" si="160"/>
        <v/>
      </c>
      <c r="AF424" s="187" t="str">
        <f t="shared" si="161"/>
        <v/>
      </c>
      <c r="AG424" s="187" t="str">
        <f t="shared" si="162"/>
        <v/>
      </c>
      <c r="AH424" s="187" t="str">
        <f t="shared" si="163"/>
        <v/>
      </c>
      <c r="AI424" s="187" t="str">
        <f t="shared" si="164"/>
        <v/>
      </c>
      <c r="AJ424" s="187" t="str">
        <f t="shared" si="165"/>
        <v/>
      </c>
      <c r="AK424" s="187" t="str">
        <f t="shared" si="166"/>
        <v/>
      </c>
      <c r="AN424" s="187" t="str">
        <f t="shared" si="167"/>
        <v/>
      </c>
      <c r="AO424" s="187" t="str">
        <f t="shared" si="168"/>
        <v/>
      </c>
      <c r="AP424" s="187" t="str">
        <f t="shared" si="169"/>
        <v/>
      </c>
      <c r="AT424" s="187" t="str">
        <f t="shared" si="170"/>
        <v>M645044</v>
      </c>
      <c r="AU424" s="187">
        <f t="shared" si="171"/>
        <v>26</v>
      </c>
      <c r="AV424" s="187">
        <f t="shared" si="172"/>
        <v>15776.88</v>
      </c>
      <c r="AW424" s="187" t="str">
        <f t="shared" si="173"/>
        <v>2013/12</v>
      </c>
      <c r="AX424" s="187" t="str">
        <f t="shared" si="174"/>
        <v>2013/12 Contribuciones Seg. Social</v>
      </c>
      <c r="AY424" s="187">
        <f t="shared" si="155"/>
        <v>15776.88</v>
      </c>
      <c r="AZ424" s="187">
        <f t="shared" si="175"/>
        <v>1</v>
      </c>
      <c r="BA424" s="187" t="str">
        <f t="shared" si="157"/>
        <v>M645044 26</v>
      </c>
      <c r="BB424" s="187">
        <f>IFERROR(IF(AW424="","",VLOOKUP(AW424,SUSS!R:S,2,FALSE)),AY424*SUSS!$M$2)</f>
        <v>1893.2255999999998</v>
      </c>
      <c r="BC424" s="187">
        <f t="shared" si="156"/>
        <v>1893.2255999999998</v>
      </c>
    </row>
    <row r="425" spans="1:55" ht="15.75" thickBot="1">
      <c r="A425" s="183" t="s">
        <v>101</v>
      </c>
      <c r="B425" s="82">
        <v>2015</v>
      </c>
      <c r="C425" s="82">
        <v>8</v>
      </c>
      <c r="D425" s="82"/>
      <c r="E425" s="83" t="s">
        <v>11</v>
      </c>
      <c r="F425" s="83" t="s">
        <v>10</v>
      </c>
      <c r="G425" s="83" t="s">
        <v>84</v>
      </c>
      <c r="H425" s="84">
        <v>43798</v>
      </c>
      <c r="I425" s="85">
        <v>12691.46</v>
      </c>
      <c r="J425" s="85">
        <v>9719.92</v>
      </c>
      <c r="K425" s="85">
        <v>2971.54</v>
      </c>
      <c r="N425" s="183" t="s">
        <v>101</v>
      </c>
      <c r="O425" s="82">
        <v>26</v>
      </c>
      <c r="P425" s="85">
        <v>4807.1000000000004</v>
      </c>
      <c r="Q425" s="83" t="s">
        <v>11</v>
      </c>
      <c r="R425" s="83" t="s">
        <v>10</v>
      </c>
      <c r="S425" s="83" t="s">
        <v>83</v>
      </c>
      <c r="T425" s="82" t="s">
        <v>132</v>
      </c>
      <c r="U425" s="82" t="s">
        <v>124</v>
      </c>
      <c r="AC425" s="187" t="str">
        <f t="shared" si="158"/>
        <v/>
      </c>
      <c r="AD425" s="187" t="str">
        <f t="shared" si="159"/>
        <v/>
      </c>
      <c r="AE425" s="187" t="str">
        <f t="shared" si="160"/>
        <v/>
      </c>
      <c r="AF425" s="187" t="str">
        <f t="shared" si="161"/>
        <v/>
      </c>
      <c r="AG425" s="187" t="str">
        <f t="shared" si="162"/>
        <v/>
      </c>
      <c r="AH425" s="187" t="str">
        <f t="shared" si="163"/>
        <v/>
      </c>
      <c r="AI425" s="187" t="str">
        <f t="shared" si="164"/>
        <v/>
      </c>
      <c r="AJ425" s="187" t="str">
        <f t="shared" si="165"/>
        <v/>
      </c>
      <c r="AK425" s="187" t="str">
        <f t="shared" si="166"/>
        <v/>
      </c>
      <c r="AN425" s="187" t="str">
        <f t="shared" si="167"/>
        <v/>
      </c>
      <c r="AO425" s="187" t="str">
        <f t="shared" si="168"/>
        <v/>
      </c>
      <c r="AP425" s="187" t="str">
        <f t="shared" si="169"/>
        <v/>
      </c>
      <c r="AT425" s="187" t="str">
        <f t="shared" si="170"/>
        <v>M645044</v>
      </c>
      <c r="AU425" s="187">
        <f t="shared" si="171"/>
        <v>26</v>
      </c>
      <c r="AV425" s="187">
        <f t="shared" si="172"/>
        <v>4807.1000000000004</v>
      </c>
      <c r="AW425" s="187" t="str">
        <f t="shared" si="173"/>
        <v>2013/12</v>
      </c>
      <c r="AX425" s="187" t="str">
        <f t="shared" si="174"/>
        <v>2013/12 Contribuciones Seg. Social</v>
      </c>
      <c r="AY425" s="187">
        <f t="shared" si="155"/>
        <v>15776.88</v>
      </c>
      <c r="AZ425" s="187">
        <f t="shared" si="175"/>
        <v>0.30469268955585643</v>
      </c>
      <c r="BA425" s="187" t="str">
        <f t="shared" si="157"/>
        <v>M645044 26</v>
      </c>
      <c r="BB425" s="187">
        <f>IFERROR(IF(AW425="","",VLOOKUP(AW425,SUSS!R:S,2,FALSE)),AY425*SUSS!$M$2)</f>
        <v>1893.2255999999998</v>
      </c>
      <c r="BC425" s="187">
        <f t="shared" si="156"/>
        <v>576.85199999999998</v>
      </c>
    </row>
    <row r="426" spans="1:55" ht="15.75" thickBot="1">
      <c r="A426" s="183" t="s">
        <v>101</v>
      </c>
      <c r="B426" s="82">
        <v>2015</v>
      </c>
      <c r="C426" s="82">
        <v>9</v>
      </c>
      <c r="D426" s="82"/>
      <c r="E426" s="83" t="s">
        <v>86</v>
      </c>
      <c r="F426" s="83" t="s">
        <v>10</v>
      </c>
      <c r="G426" s="83" t="s">
        <v>10</v>
      </c>
      <c r="H426" s="84">
        <v>42286</v>
      </c>
      <c r="I426" s="85">
        <v>5025.92</v>
      </c>
      <c r="J426" s="86">
        <v>0</v>
      </c>
      <c r="K426" s="85">
        <v>5025.92</v>
      </c>
      <c r="N426" s="183" t="s">
        <v>101</v>
      </c>
      <c r="O426" s="82">
        <v>26</v>
      </c>
      <c r="P426" s="86">
        <v>414.61</v>
      </c>
      <c r="Q426" s="83" t="s">
        <v>86</v>
      </c>
      <c r="R426" s="83" t="s">
        <v>10</v>
      </c>
      <c r="S426" s="83" t="s">
        <v>84</v>
      </c>
      <c r="T426" s="82" t="s">
        <v>132</v>
      </c>
      <c r="U426" s="82" t="s">
        <v>124</v>
      </c>
      <c r="AC426" s="187" t="str">
        <f t="shared" si="158"/>
        <v/>
      </c>
      <c r="AD426" s="187" t="str">
        <f t="shared" si="159"/>
        <v/>
      </c>
      <c r="AE426" s="187" t="str">
        <f t="shared" si="160"/>
        <v/>
      </c>
      <c r="AF426" s="187" t="str">
        <f t="shared" si="161"/>
        <v/>
      </c>
      <c r="AG426" s="187" t="str">
        <f t="shared" si="162"/>
        <v/>
      </c>
      <c r="AH426" s="187" t="str">
        <f t="shared" si="163"/>
        <v/>
      </c>
      <c r="AI426" s="187" t="str">
        <f t="shared" si="164"/>
        <v/>
      </c>
      <c r="AJ426" s="187" t="str">
        <f t="shared" si="165"/>
        <v/>
      </c>
      <c r="AK426" s="187" t="str">
        <f t="shared" si="166"/>
        <v/>
      </c>
      <c r="AN426" s="187" t="str">
        <f t="shared" si="167"/>
        <v/>
      </c>
      <c r="AO426" s="187" t="str">
        <f t="shared" si="168"/>
        <v/>
      </c>
      <c r="AP426" s="187" t="str">
        <f t="shared" si="169"/>
        <v/>
      </c>
      <c r="AT426" s="187" t="str">
        <f t="shared" si="170"/>
        <v/>
      </c>
      <c r="AU426" s="187" t="str">
        <f t="shared" si="171"/>
        <v/>
      </c>
      <c r="AV426" s="187" t="str">
        <f t="shared" si="172"/>
        <v/>
      </c>
      <c r="AW426" s="187" t="str">
        <f t="shared" si="173"/>
        <v/>
      </c>
      <c r="AX426" s="187" t="str">
        <f t="shared" si="174"/>
        <v/>
      </c>
      <c r="AY426" s="187" t="str">
        <f t="shared" si="155"/>
        <v/>
      </c>
      <c r="AZ426" s="187" t="str">
        <f t="shared" si="175"/>
        <v/>
      </c>
      <c r="BA426" s="187" t="str">
        <f t="shared" si="157"/>
        <v xml:space="preserve"> </v>
      </c>
      <c r="BB426" s="187" t="str">
        <f>IFERROR(IF(AW426="","",VLOOKUP(AW426,SUSS!R:S,2,FALSE)),AY426*SUSS!$M$2)</f>
        <v/>
      </c>
      <c r="BC426" s="187" t="str">
        <f t="shared" si="156"/>
        <v/>
      </c>
    </row>
    <row r="427" spans="1:55" ht="15.75" thickBot="1">
      <c r="A427" s="183" t="s">
        <v>101</v>
      </c>
      <c r="B427" s="82">
        <v>2015</v>
      </c>
      <c r="C427" s="82">
        <v>9</v>
      </c>
      <c r="D427" s="82"/>
      <c r="E427" s="83" t="s">
        <v>11</v>
      </c>
      <c r="F427" s="83" t="s">
        <v>10</v>
      </c>
      <c r="G427" s="83" t="s">
        <v>10</v>
      </c>
      <c r="H427" s="84">
        <v>42286</v>
      </c>
      <c r="I427" s="85">
        <v>6225.88</v>
      </c>
      <c r="J427" s="86">
        <v>0</v>
      </c>
      <c r="K427" s="85">
        <v>6225.88</v>
      </c>
      <c r="N427" s="183" t="s">
        <v>101</v>
      </c>
      <c r="O427" s="82">
        <v>26</v>
      </c>
      <c r="P427" s="85">
        <v>6870.84</v>
      </c>
      <c r="Q427" s="83" t="s">
        <v>86</v>
      </c>
      <c r="R427" s="83" t="s">
        <v>10</v>
      </c>
      <c r="S427" s="83" t="s">
        <v>10</v>
      </c>
      <c r="T427" s="82" t="s">
        <v>154</v>
      </c>
      <c r="U427" s="82" t="s">
        <v>124</v>
      </c>
      <c r="AC427" s="187" t="str">
        <f t="shared" si="158"/>
        <v>M645044</v>
      </c>
      <c r="AD427" s="187" t="str">
        <f t="shared" si="159"/>
        <v>Contribuciones Seg. Social</v>
      </c>
      <c r="AE427" s="187" t="str">
        <f t="shared" si="160"/>
        <v>Declaración Jurada</v>
      </c>
      <c r="AF427" s="187" t="str">
        <f t="shared" si="161"/>
        <v>Declaración Jurada</v>
      </c>
      <c r="AG427" s="187">
        <f t="shared" si="162"/>
        <v>6225.88</v>
      </c>
      <c r="AH427" s="187">
        <f t="shared" si="163"/>
        <v>0</v>
      </c>
      <c r="AI427" s="187">
        <f t="shared" si="164"/>
        <v>6225.88</v>
      </c>
      <c r="AJ427" s="187">
        <f t="shared" si="165"/>
        <v>2015</v>
      </c>
      <c r="AK427" s="187">
        <f t="shared" si="166"/>
        <v>9</v>
      </c>
      <c r="AN427" s="187" t="str">
        <f t="shared" si="167"/>
        <v xml:space="preserve">2015/9 </v>
      </c>
      <c r="AO427" s="187" t="str">
        <f t="shared" si="168"/>
        <v>2015/9 Contribuciones Seg. Social</v>
      </c>
      <c r="AP427" s="187">
        <f t="shared" si="169"/>
        <v>6225.88</v>
      </c>
      <c r="AT427" s="187" t="str">
        <f t="shared" si="170"/>
        <v/>
      </c>
      <c r="AU427" s="187" t="str">
        <f t="shared" si="171"/>
        <v/>
      </c>
      <c r="AV427" s="187" t="str">
        <f t="shared" si="172"/>
        <v/>
      </c>
      <c r="AW427" s="187" t="str">
        <f t="shared" si="173"/>
        <v/>
      </c>
      <c r="AX427" s="187" t="str">
        <f t="shared" si="174"/>
        <v/>
      </c>
      <c r="AY427" s="187" t="str">
        <f t="shared" si="155"/>
        <v/>
      </c>
      <c r="AZ427" s="187" t="str">
        <f t="shared" si="175"/>
        <v/>
      </c>
      <c r="BA427" s="187" t="str">
        <f t="shared" si="157"/>
        <v xml:space="preserve"> </v>
      </c>
      <c r="BB427" s="187" t="str">
        <f>IFERROR(IF(AW427="","",VLOOKUP(AW427,SUSS!R:S,2,FALSE)),AY427*SUSS!$M$2)</f>
        <v/>
      </c>
      <c r="BC427" s="187" t="str">
        <f t="shared" si="156"/>
        <v/>
      </c>
    </row>
    <row r="428" spans="1:55" ht="15.75" thickBot="1">
      <c r="A428" s="183" t="s">
        <v>101</v>
      </c>
      <c r="B428" s="82">
        <v>2015</v>
      </c>
      <c r="C428" s="82">
        <v>9</v>
      </c>
      <c r="D428" s="82"/>
      <c r="E428" s="83" t="s">
        <v>86</v>
      </c>
      <c r="F428" s="83" t="s">
        <v>10</v>
      </c>
      <c r="G428" s="83" t="s">
        <v>83</v>
      </c>
      <c r="H428" s="84">
        <v>42457</v>
      </c>
      <c r="I428" s="86">
        <v>849.38</v>
      </c>
      <c r="J428" s="86">
        <v>644.36</v>
      </c>
      <c r="K428" s="86">
        <v>205.02</v>
      </c>
      <c r="N428" s="183" t="s">
        <v>101</v>
      </c>
      <c r="O428" s="82">
        <v>26</v>
      </c>
      <c r="P428" s="85">
        <v>3228.77</v>
      </c>
      <c r="Q428" s="83" t="s">
        <v>86</v>
      </c>
      <c r="R428" s="83" t="s">
        <v>10</v>
      </c>
      <c r="S428" s="83" t="s">
        <v>83</v>
      </c>
      <c r="T428" s="82" t="s">
        <v>154</v>
      </c>
      <c r="U428" s="82" t="s">
        <v>124</v>
      </c>
      <c r="AC428" s="187" t="str">
        <f t="shared" si="158"/>
        <v/>
      </c>
      <c r="AD428" s="187" t="str">
        <f t="shared" si="159"/>
        <v/>
      </c>
      <c r="AE428" s="187" t="str">
        <f t="shared" si="160"/>
        <v/>
      </c>
      <c r="AF428" s="187" t="str">
        <f t="shared" si="161"/>
        <v/>
      </c>
      <c r="AG428" s="187" t="str">
        <f t="shared" si="162"/>
        <v/>
      </c>
      <c r="AH428" s="187" t="str">
        <f t="shared" si="163"/>
        <v/>
      </c>
      <c r="AI428" s="187" t="str">
        <f t="shared" si="164"/>
        <v/>
      </c>
      <c r="AJ428" s="187" t="str">
        <f t="shared" si="165"/>
        <v/>
      </c>
      <c r="AK428" s="187" t="str">
        <f t="shared" si="166"/>
        <v/>
      </c>
      <c r="AN428" s="187" t="str">
        <f t="shared" si="167"/>
        <v/>
      </c>
      <c r="AO428" s="187" t="str">
        <f t="shared" si="168"/>
        <v/>
      </c>
      <c r="AP428" s="187" t="str">
        <f t="shared" si="169"/>
        <v/>
      </c>
      <c r="AT428" s="187" t="str">
        <f t="shared" si="170"/>
        <v/>
      </c>
      <c r="AU428" s="187" t="str">
        <f t="shared" si="171"/>
        <v/>
      </c>
      <c r="AV428" s="187" t="str">
        <f t="shared" si="172"/>
        <v/>
      </c>
      <c r="AW428" s="187" t="str">
        <f t="shared" si="173"/>
        <v/>
      </c>
      <c r="AX428" s="187" t="str">
        <f t="shared" si="174"/>
        <v/>
      </c>
      <c r="AY428" s="187" t="str">
        <f t="shared" si="155"/>
        <v/>
      </c>
      <c r="AZ428" s="187" t="str">
        <f t="shared" si="175"/>
        <v/>
      </c>
      <c r="BA428" s="187" t="str">
        <f t="shared" si="157"/>
        <v xml:space="preserve"> </v>
      </c>
      <c r="BB428" s="187" t="str">
        <f>IFERROR(IF(AW428="","",VLOOKUP(AW428,SUSS!R:S,2,FALSE)),AY428*SUSS!$M$2)</f>
        <v/>
      </c>
      <c r="BC428" s="187" t="str">
        <f t="shared" si="156"/>
        <v/>
      </c>
    </row>
    <row r="429" spans="1:55" ht="15.75" thickBot="1">
      <c r="A429" s="183" t="s">
        <v>101</v>
      </c>
      <c r="B429" s="82">
        <v>2015</v>
      </c>
      <c r="C429" s="82">
        <v>9</v>
      </c>
      <c r="D429" s="82"/>
      <c r="E429" s="83" t="s">
        <v>86</v>
      </c>
      <c r="F429" s="83" t="s">
        <v>10</v>
      </c>
      <c r="G429" s="83" t="s">
        <v>84</v>
      </c>
      <c r="H429" s="84">
        <v>43798</v>
      </c>
      <c r="I429" s="85">
        <v>9561.81</v>
      </c>
      <c r="J429" s="85">
        <v>7253.87</v>
      </c>
      <c r="K429" s="85">
        <v>2307.94</v>
      </c>
      <c r="N429" s="183" t="s">
        <v>101</v>
      </c>
      <c r="O429" s="82">
        <v>26</v>
      </c>
      <c r="P429" s="86">
        <v>206.65</v>
      </c>
      <c r="Q429" s="83" t="s">
        <v>86</v>
      </c>
      <c r="R429" s="83" t="s">
        <v>10</v>
      </c>
      <c r="S429" s="83" t="s">
        <v>84</v>
      </c>
      <c r="T429" s="82" t="s">
        <v>154</v>
      </c>
      <c r="U429" s="82" t="s">
        <v>124</v>
      </c>
      <c r="AC429" s="187" t="str">
        <f t="shared" si="158"/>
        <v/>
      </c>
      <c r="AD429" s="187" t="str">
        <f t="shared" si="159"/>
        <v/>
      </c>
      <c r="AE429" s="187" t="str">
        <f t="shared" si="160"/>
        <v/>
      </c>
      <c r="AF429" s="187" t="str">
        <f t="shared" si="161"/>
        <v/>
      </c>
      <c r="AG429" s="187" t="str">
        <f t="shared" si="162"/>
        <v/>
      </c>
      <c r="AH429" s="187" t="str">
        <f t="shared" si="163"/>
        <v/>
      </c>
      <c r="AI429" s="187" t="str">
        <f t="shared" si="164"/>
        <v/>
      </c>
      <c r="AJ429" s="187" t="str">
        <f t="shared" si="165"/>
        <v/>
      </c>
      <c r="AK429" s="187" t="str">
        <f t="shared" si="166"/>
        <v/>
      </c>
      <c r="AN429" s="187" t="str">
        <f t="shared" si="167"/>
        <v/>
      </c>
      <c r="AO429" s="187" t="str">
        <f t="shared" si="168"/>
        <v/>
      </c>
      <c r="AP429" s="187" t="str">
        <f t="shared" si="169"/>
        <v/>
      </c>
      <c r="AT429" s="187" t="str">
        <f t="shared" si="170"/>
        <v/>
      </c>
      <c r="AU429" s="187" t="str">
        <f t="shared" si="171"/>
        <v/>
      </c>
      <c r="AV429" s="187" t="str">
        <f t="shared" si="172"/>
        <v/>
      </c>
      <c r="AW429" s="187" t="str">
        <f t="shared" si="173"/>
        <v/>
      </c>
      <c r="AX429" s="187" t="str">
        <f t="shared" si="174"/>
        <v/>
      </c>
      <c r="AY429" s="187" t="str">
        <f t="shared" si="155"/>
        <v/>
      </c>
      <c r="AZ429" s="187" t="str">
        <f t="shared" si="175"/>
        <v/>
      </c>
      <c r="BA429" s="187" t="str">
        <f t="shared" si="157"/>
        <v xml:space="preserve"> </v>
      </c>
      <c r="BB429" s="187" t="str">
        <f>IFERROR(IF(AW429="","",VLOOKUP(AW429,SUSS!R:S,2,FALSE)),AY429*SUSS!$M$2)</f>
        <v/>
      </c>
      <c r="BC429" s="187" t="str">
        <f t="shared" si="156"/>
        <v/>
      </c>
    </row>
    <row r="430" spans="1:55" ht="15.75" thickBot="1">
      <c r="A430" s="183" t="s">
        <v>101</v>
      </c>
      <c r="B430" s="82">
        <v>2015</v>
      </c>
      <c r="C430" s="82">
        <v>9</v>
      </c>
      <c r="D430" s="82"/>
      <c r="E430" s="83" t="s">
        <v>11</v>
      </c>
      <c r="F430" s="83" t="s">
        <v>10</v>
      </c>
      <c r="G430" s="83" t="s">
        <v>83</v>
      </c>
      <c r="H430" s="84">
        <v>42457</v>
      </c>
      <c r="I430" s="85">
        <v>1052.17</v>
      </c>
      <c r="J430" s="86">
        <v>798.21</v>
      </c>
      <c r="K430" s="86">
        <v>253.96</v>
      </c>
      <c r="N430" s="183" t="s">
        <v>101</v>
      </c>
      <c r="O430" s="82">
        <v>26</v>
      </c>
      <c r="P430" s="85">
        <v>5535.31</v>
      </c>
      <c r="Q430" s="83" t="s">
        <v>86</v>
      </c>
      <c r="R430" s="83" t="s">
        <v>10</v>
      </c>
      <c r="S430" s="83" t="s">
        <v>10</v>
      </c>
      <c r="T430" s="82" t="s">
        <v>155</v>
      </c>
      <c r="U430" s="82" t="s">
        <v>124</v>
      </c>
      <c r="AC430" s="187" t="str">
        <f t="shared" si="158"/>
        <v/>
      </c>
      <c r="AD430" s="187" t="str">
        <f t="shared" si="159"/>
        <v/>
      </c>
      <c r="AE430" s="187" t="str">
        <f t="shared" si="160"/>
        <v/>
      </c>
      <c r="AF430" s="187" t="str">
        <f t="shared" si="161"/>
        <v/>
      </c>
      <c r="AG430" s="187" t="str">
        <f t="shared" si="162"/>
        <v/>
      </c>
      <c r="AH430" s="187" t="str">
        <f t="shared" si="163"/>
        <v/>
      </c>
      <c r="AI430" s="187" t="str">
        <f t="shared" si="164"/>
        <v/>
      </c>
      <c r="AJ430" s="187" t="str">
        <f t="shared" si="165"/>
        <v/>
      </c>
      <c r="AK430" s="187" t="str">
        <f t="shared" si="166"/>
        <v/>
      </c>
      <c r="AN430" s="187" t="str">
        <f t="shared" si="167"/>
        <v/>
      </c>
      <c r="AO430" s="187" t="str">
        <f t="shared" si="168"/>
        <v/>
      </c>
      <c r="AP430" s="187" t="str">
        <f t="shared" si="169"/>
        <v/>
      </c>
      <c r="AT430" s="187" t="str">
        <f t="shared" si="170"/>
        <v/>
      </c>
      <c r="AU430" s="187" t="str">
        <f t="shared" si="171"/>
        <v/>
      </c>
      <c r="AV430" s="187" t="str">
        <f t="shared" si="172"/>
        <v/>
      </c>
      <c r="AW430" s="187" t="str">
        <f t="shared" si="173"/>
        <v/>
      </c>
      <c r="AX430" s="187" t="str">
        <f t="shared" si="174"/>
        <v/>
      </c>
      <c r="AY430" s="187" t="str">
        <f t="shared" si="155"/>
        <v/>
      </c>
      <c r="AZ430" s="187" t="str">
        <f t="shared" si="175"/>
        <v/>
      </c>
      <c r="BA430" s="187" t="str">
        <f t="shared" si="157"/>
        <v xml:space="preserve"> </v>
      </c>
      <c r="BB430" s="187" t="str">
        <f>IFERROR(IF(AW430="","",VLOOKUP(AW430,SUSS!R:S,2,FALSE)),AY430*SUSS!$M$2)</f>
        <v/>
      </c>
      <c r="BC430" s="187" t="str">
        <f t="shared" si="156"/>
        <v/>
      </c>
    </row>
    <row r="431" spans="1:55" ht="15.75" thickBot="1">
      <c r="A431" s="183" t="s">
        <v>101</v>
      </c>
      <c r="B431" s="82">
        <v>2015</v>
      </c>
      <c r="C431" s="82">
        <v>9</v>
      </c>
      <c r="D431" s="82"/>
      <c r="E431" s="83" t="s">
        <v>11</v>
      </c>
      <c r="F431" s="83" t="s">
        <v>10</v>
      </c>
      <c r="G431" s="83" t="s">
        <v>84</v>
      </c>
      <c r="H431" s="84">
        <v>43798</v>
      </c>
      <c r="I431" s="85">
        <v>11844.74</v>
      </c>
      <c r="J431" s="85">
        <v>8985.76</v>
      </c>
      <c r="K431" s="85">
        <v>2858.98</v>
      </c>
      <c r="N431" s="183" t="s">
        <v>101</v>
      </c>
      <c r="O431" s="82">
        <v>26</v>
      </c>
      <c r="P431" s="85">
        <v>14119.33</v>
      </c>
      <c r="Q431" s="83" t="s">
        <v>102</v>
      </c>
      <c r="R431" s="83" t="s">
        <v>10</v>
      </c>
      <c r="S431" s="83" t="s">
        <v>10</v>
      </c>
      <c r="T431" s="82" t="s">
        <v>115</v>
      </c>
      <c r="U431" s="82" t="s">
        <v>124</v>
      </c>
      <c r="AC431" s="187" t="str">
        <f t="shared" si="158"/>
        <v/>
      </c>
      <c r="AD431" s="187" t="str">
        <f t="shared" si="159"/>
        <v/>
      </c>
      <c r="AE431" s="187" t="str">
        <f t="shared" si="160"/>
        <v/>
      </c>
      <c r="AF431" s="187" t="str">
        <f t="shared" si="161"/>
        <v/>
      </c>
      <c r="AG431" s="187" t="str">
        <f t="shared" si="162"/>
        <v/>
      </c>
      <c r="AH431" s="187" t="str">
        <f t="shared" si="163"/>
        <v/>
      </c>
      <c r="AI431" s="187" t="str">
        <f t="shared" si="164"/>
        <v/>
      </c>
      <c r="AJ431" s="187" t="str">
        <f t="shared" si="165"/>
        <v/>
      </c>
      <c r="AK431" s="187" t="str">
        <f t="shared" si="166"/>
        <v/>
      </c>
      <c r="AN431" s="187" t="str">
        <f t="shared" si="167"/>
        <v/>
      </c>
      <c r="AO431" s="187" t="str">
        <f t="shared" si="168"/>
        <v/>
      </c>
      <c r="AP431" s="187" t="str">
        <f t="shared" si="169"/>
        <v/>
      </c>
      <c r="AT431" s="187" t="str">
        <f t="shared" si="170"/>
        <v/>
      </c>
      <c r="AU431" s="187" t="str">
        <f t="shared" si="171"/>
        <v/>
      </c>
      <c r="AV431" s="187" t="str">
        <f t="shared" si="172"/>
        <v/>
      </c>
      <c r="AW431" s="187" t="str">
        <f t="shared" si="173"/>
        <v/>
      </c>
      <c r="AX431" s="187" t="str">
        <f t="shared" si="174"/>
        <v/>
      </c>
      <c r="AY431" s="187" t="str">
        <f t="shared" si="155"/>
        <v/>
      </c>
      <c r="AZ431" s="187" t="str">
        <f t="shared" si="175"/>
        <v/>
      </c>
      <c r="BA431" s="187" t="str">
        <f t="shared" si="157"/>
        <v xml:space="preserve"> </v>
      </c>
      <c r="BB431" s="187" t="str">
        <f>IFERROR(IF(AW431="","",VLOOKUP(AW431,SUSS!R:S,2,FALSE)),AY431*SUSS!$M$2)</f>
        <v/>
      </c>
      <c r="BC431" s="187" t="str">
        <f t="shared" si="156"/>
        <v/>
      </c>
    </row>
    <row r="432" spans="1:55" ht="15.75" thickBot="1">
      <c r="A432" s="183" t="s">
        <v>101</v>
      </c>
      <c r="B432" s="82">
        <v>2015</v>
      </c>
      <c r="C432" s="82">
        <v>10</v>
      </c>
      <c r="D432" s="82"/>
      <c r="E432" s="83" t="s">
        <v>86</v>
      </c>
      <c r="F432" s="83" t="s">
        <v>10</v>
      </c>
      <c r="G432" s="83" t="s">
        <v>10</v>
      </c>
      <c r="H432" s="84">
        <v>42319</v>
      </c>
      <c r="I432" s="85">
        <v>3450.27</v>
      </c>
      <c r="J432" s="86">
        <v>0</v>
      </c>
      <c r="K432" s="85">
        <v>3450.27</v>
      </c>
      <c r="N432" s="183" t="s">
        <v>101</v>
      </c>
      <c r="O432" s="82">
        <v>26</v>
      </c>
      <c r="P432" s="86">
        <v>12.54</v>
      </c>
      <c r="Q432" s="83" t="s">
        <v>107</v>
      </c>
      <c r="R432" s="83" t="s">
        <v>10</v>
      </c>
      <c r="S432" s="83" t="s">
        <v>105</v>
      </c>
      <c r="T432" s="82" t="s">
        <v>115</v>
      </c>
      <c r="U432" s="82" t="s">
        <v>124</v>
      </c>
      <c r="AC432" s="187" t="str">
        <f t="shared" si="158"/>
        <v/>
      </c>
      <c r="AD432" s="187" t="str">
        <f t="shared" si="159"/>
        <v/>
      </c>
      <c r="AE432" s="187" t="str">
        <f t="shared" si="160"/>
        <v/>
      </c>
      <c r="AF432" s="187" t="str">
        <f t="shared" si="161"/>
        <v/>
      </c>
      <c r="AG432" s="187" t="str">
        <f t="shared" si="162"/>
        <v/>
      </c>
      <c r="AH432" s="187" t="str">
        <f t="shared" si="163"/>
        <v/>
      </c>
      <c r="AI432" s="187" t="str">
        <f t="shared" si="164"/>
        <v/>
      </c>
      <c r="AJ432" s="187" t="str">
        <f t="shared" si="165"/>
        <v/>
      </c>
      <c r="AK432" s="187" t="str">
        <f t="shared" si="166"/>
        <v/>
      </c>
      <c r="AN432" s="187" t="str">
        <f t="shared" si="167"/>
        <v/>
      </c>
      <c r="AO432" s="187" t="str">
        <f t="shared" si="168"/>
        <v/>
      </c>
      <c r="AP432" s="187" t="str">
        <f t="shared" si="169"/>
        <v/>
      </c>
      <c r="AT432" s="187" t="str">
        <f t="shared" si="170"/>
        <v/>
      </c>
      <c r="AU432" s="187" t="str">
        <f t="shared" si="171"/>
        <v/>
      </c>
      <c r="AV432" s="187" t="str">
        <f t="shared" si="172"/>
        <v/>
      </c>
      <c r="AW432" s="187" t="str">
        <f t="shared" si="173"/>
        <v/>
      </c>
      <c r="AX432" s="187" t="str">
        <f t="shared" si="174"/>
        <v/>
      </c>
      <c r="AY432" s="187" t="str">
        <f t="shared" si="155"/>
        <v/>
      </c>
      <c r="AZ432" s="187" t="str">
        <f t="shared" si="175"/>
        <v/>
      </c>
      <c r="BA432" s="187" t="str">
        <f t="shared" si="157"/>
        <v xml:space="preserve"> </v>
      </c>
      <c r="BB432" s="187" t="str">
        <f>IFERROR(IF(AW432="","",VLOOKUP(AW432,SUSS!R:S,2,FALSE)),AY432*SUSS!$M$2)</f>
        <v/>
      </c>
      <c r="BC432" s="187" t="str">
        <f t="shared" si="156"/>
        <v/>
      </c>
    </row>
    <row r="433" spans="1:55" ht="15.75" thickBot="1">
      <c r="A433" s="183" t="s">
        <v>101</v>
      </c>
      <c r="B433" s="82">
        <v>2015</v>
      </c>
      <c r="C433" s="82">
        <v>10</v>
      </c>
      <c r="D433" s="82"/>
      <c r="E433" s="83" t="s">
        <v>11</v>
      </c>
      <c r="F433" s="83" t="s">
        <v>10</v>
      </c>
      <c r="G433" s="83" t="s">
        <v>10</v>
      </c>
      <c r="H433" s="84">
        <v>42319</v>
      </c>
      <c r="I433" s="85">
        <v>4272.63</v>
      </c>
      <c r="J433" s="86">
        <v>0</v>
      </c>
      <c r="K433" s="85">
        <v>4272.63</v>
      </c>
      <c r="N433" s="183" t="s">
        <v>101</v>
      </c>
      <c r="O433" s="82">
        <v>26</v>
      </c>
      <c r="P433" s="86">
        <v>6.27</v>
      </c>
      <c r="Q433" s="83" t="s">
        <v>104</v>
      </c>
      <c r="R433" s="83" t="s">
        <v>10</v>
      </c>
      <c r="S433" s="83" t="s">
        <v>105</v>
      </c>
      <c r="T433" s="82" t="s">
        <v>116</v>
      </c>
      <c r="U433" s="82" t="s">
        <v>124</v>
      </c>
      <c r="AC433" s="187" t="str">
        <f t="shared" si="158"/>
        <v>M645044</v>
      </c>
      <c r="AD433" s="187" t="str">
        <f t="shared" si="159"/>
        <v>Contribuciones Seg. Social</v>
      </c>
      <c r="AE433" s="187" t="str">
        <f t="shared" si="160"/>
        <v>Declaración Jurada</v>
      </c>
      <c r="AF433" s="187" t="str">
        <f t="shared" si="161"/>
        <v>Declaración Jurada</v>
      </c>
      <c r="AG433" s="187">
        <f t="shared" si="162"/>
        <v>4272.63</v>
      </c>
      <c r="AH433" s="187">
        <f t="shared" si="163"/>
        <v>0</v>
      </c>
      <c r="AI433" s="187">
        <f t="shared" si="164"/>
        <v>4272.63</v>
      </c>
      <c r="AJ433" s="187">
        <f t="shared" si="165"/>
        <v>2015</v>
      </c>
      <c r="AK433" s="187">
        <f t="shared" si="166"/>
        <v>10</v>
      </c>
      <c r="AN433" s="187" t="str">
        <f t="shared" si="167"/>
        <v>2015/10</v>
      </c>
      <c r="AO433" s="187" t="str">
        <f t="shared" si="168"/>
        <v>2015/10 Contribuciones Seg. Social</v>
      </c>
      <c r="AP433" s="187">
        <f t="shared" si="169"/>
        <v>4272.63</v>
      </c>
      <c r="AT433" s="187" t="str">
        <f t="shared" si="170"/>
        <v/>
      </c>
      <c r="AU433" s="187" t="str">
        <f t="shared" si="171"/>
        <v/>
      </c>
      <c r="AV433" s="187" t="str">
        <f t="shared" si="172"/>
        <v/>
      </c>
      <c r="AW433" s="187" t="str">
        <f t="shared" si="173"/>
        <v/>
      </c>
      <c r="AX433" s="187" t="str">
        <f t="shared" si="174"/>
        <v/>
      </c>
      <c r="AY433" s="187" t="str">
        <f t="shared" si="155"/>
        <v/>
      </c>
      <c r="AZ433" s="187" t="str">
        <f t="shared" si="175"/>
        <v/>
      </c>
      <c r="BA433" s="187" t="str">
        <f t="shared" si="157"/>
        <v xml:space="preserve"> </v>
      </c>
      <c r="BB433" s="187" t="str">
        <f>IFERROR(IF(AW433="","",VLOOKUP(AW433,SUSS!R:S,2,FALSE)),AY433*SUSS!$M$2)</f>
        <v/>
      </c>
      <c r="BC433" s="187" t="str">
        <f t="shared" si="156"/>
        <v/>
      </c>
    </row>
    <row r="434" spans="1:55" ht="15.75" thickBot="1">
      <c r="A434" s="183" t="s">
        <v>101</v>
      </c>
      <c r="B434" s="82">
        <v>2015</v>
      </c>
      <c r="C434" s="82">
        <v>10</v>
      </c>
      <c r="D434" s="82"/>
      <c r="E434" s="83" t="s">
        <v>86</v>
      </c>
      <c r="F434" s="83" t="s">
        <v>10</v>
      </c>
      <c r="G434" s="83" t="s">
        <v>83</v>
      </c>
      <c r="H434" s="84">
        <v>42523</v>
      </c>
      <c r="I434" s="86">
        <v>696.95</v>
      </c>
      <c r="J434" s="86">
        <v>524.37</v>
      </c>
      <c r="K434" s="86">
        <v>172.58</v>
      </c>
      <c r="N434" s="183" t="s">
        <v>101</v>
      </c>
      <c r="O434" s="82">
        <v>26</v>
      </c>
      <c r="P434" s="85">
        <v>32855.040000000001</v>
      </c>
      <c r="Q434" s="83" t="s">
        <v>82</v>
      </c>
      <c r="R434" s="83" t="s">
        <v>10</v>
      </c>
      <c r="S434" s="83" t="s">
        <v>10</v>
      </c>
      <c r="T434" s="82" t="s">
        <v>153</v>
      </c>
      <c r="U434" s="82" t="s">
        <v>124</v>
      </c>
      <c r="AC434" s="187" t="str">
        <f t="shared" si="158"/>
        <v/>
      </c>
      <c r="AD434" s="187" t="str">
        <f t="shared" si="159"/>
        <v/>
      </c>
      <c r="AE434" s="187" t="str">
        <f t="shared" si="160"/>
        <v/>
      </c>
      <c r="AF434" s="187" t="str">
        <f t="shared" si="161"/>
        <v/>
      </c>
      <c r="AG434" s="187" t="str">
        <f t="shared" si="162"/>
        <v/>
      </c>
      <c r="AH434" s="187" t="str">
        <f t="shared" si="163"/>
        <v/>
      </c>
      <c r="AI434" s="187" t="str">
        <f t="shared" si="164"/>
        <v/>
      </c>
      <c r="AJ434" s="187" t="str">
        <f t="shared" si="165"/>
        <v/>
      </c>
      <c r="AK434" s="187" t="str">
        <f t="shared" si="166"/>
        <v/>
      </c>
      <c r="AN434" s="187" t="str">
        <f t="shared" si="167"/>
        <v/>
      </c>
      <c r="AO434" s="187" t="str">
        <f t="shared" si="168"/>
        <v/>
      </c>
      <c r="AP434" s="187" t="str">
        <f t="shared" si="169"/>
        <v/>
      </c>
      <c r="AT434" s="187" t="str">
        <f t="shared" si="170"/>
        <v/>
      </c>
      <c r="AU434" s="187" t="str">
        <f t="shared" si="171"/>
        <v/>
      </c>
      <c r="AV434" s="187" t="str">
        <f t="shared" si="172"/>
        <v/>
      </c>
      <c r="AW434" s="187" t="str">
        <f t="shared" si="173"/>
        <v/>
      </c>
      <c r="AX434" s="187" t="str">
        <f t="shared" si="174"/>
        <v/>
      </c>
      <c r="AY434" s="187" t="str">
        <f t="shared" si="155"/>
        <v/>
      </c>
      <c r="AZ434" s="187" t="str">
        <f t="shared" si="175"/>
        <v/>
      </c>
      <c r="BA434" s="187" t="str">
        <f t="shared" si="157"/>
        <v xml:space="preserve"> </v>
      </c>
      <c r="BB434" s="187" t="str">
        <f>IFERROR(IF(AW434="","",VLOOKUP(AW434,SUSS!R:S,2,FALSE)),AY434*SUSS!$M$2)</f>
        <v/>
      </c>
      <c r="BC434" s="187" t="str">
        <f t="shared" si="156"/>
        <v/>
      </c>
    </row>
    <row r="435" spans="1:55" ht="15.75" thickBot="1">
      <c r="A435" s="183" t="s">
        <v>101</v>
      </c>
      <c r="B435" s="82">
        <v>2015</v>
      </c>
      <c r="C435" s="82">
        <v>10</v>
      </c>
      <c r="D435" s="82"/>
      <c r="E435" s="83" t="s">
        <v>86</v>
      </c>
      <c r="F435" s="83" t="s">
        <v>10</v>
      </c>
      <c r="G435" s="83" t="s">
        <v>84</v>
      </c>
      <c r="H435" s="84">
        <v>43798</v>
      </c>
      <c r="I435" s="85">
        <v>6269.72</v>
      </c>
      <c r="J435" s="85">
        <v>4717.17</v>
      </c>
      <c r="K435" s="85">
        <v>1552.55</v>
      </c>
      <c r="N435" s="183" t="s">
        <v>101</v>
      </c>
      <c r="O435" s="82">
        <v>26</v>
      </c>
      <c r="P435" s="86">
        <v>713.95</v>
      </c>
      <c r="Q435" s="83" t="s">
        <v>82</v>
      </c>
      <c r="R435" s="83" t="s">
        <v>10</v>
      </c>
      <c r="S435" s="83" t="s">
        <v>83</v>
      </c>
      <c r="T435" s="82" t="s">
        <v>153</v>
      </c>
      <c r="U435" s="82" t="s">
        <v>124</v>
      </c>
      <c r="AC435" s="187" t="str">
        <f t="shared" si="158"/>
        <v/>
      </c>
      <c r="AD435" s="187" t="str">
        <f t="shared" si="159"/>
        <v/>
      </c>
      <c r="AE435" s="187" t="str">
        <f t="shared" si="160"/>
        <v/>
      </c>
      <c r="AF435" s="187" t="str">
        <f t="shared" si="161"/>
        <v/>
      </c>
      <c r="AG435" s="187" t="str">
        <f t="shared" si="162"/>
        <v/>
      </c>
      <c r="AH435" s="187" t="str">
        <f t="shared" si="163"/>
        <v/>
      </c>
      <c r="AI435" s="187" t="str">
        <f t="shared" si="164"/>
        <v/>
      </c>
      <c r="AJ435" s="187" t="str">
        <f t="shared" si="165"/>
        <v/>
      </c>
      <c r="AK435" s="187" t="str">
        <f t="shared" si="166"/>
        <v/>
      </c>
      <c r="AN435" s="187" t="str">
        <f t="shared" si="167"/>
        <v/>
      </c>
      <c r="AO435" s="187" t="str">
        <f t="shared" si="168"/>
        <v/>
      </c>
      <c r="AP435" s="187" t="str">
        <f t="shared" si="169"/>
        <v/>
      </c>
      <c r="AT435" s="187" t="str">
        <f t="shared" si="170"/>
        <v/>
      </c>
      <c r="AU435" s="187" t="str">
        <f t="shared" si="171"/>
        <v/>
      </c>
      <c r="AV435" s="187" t="str">
        <f t="shared" si="172"/>
        <v/>
      </c>
      <c r="AW435" s="187" t="str">
        <f t="shared" si="173"/>
        <v/>
      </c>
      <c r="AX435" s="187" t="str">
        <f t="shared" si="174"/>
        <v/>
      </c>
      <c r="AY435" s="187" t="str">
        <f t="shared" si="155"/>
        <v/>
      </c>
      <c r="AZ435" s="187" t="str">
        <f t="shared" si="175"/>
        <v/>
      </c>
      <c r="BA435" s="187" t="str">
        <f t="shared" si="157"/>
        <v xml:space="preserve"> </v>
      </c>
      <c r="BB435" s="187" t="str">
        <f>IFERROR(IF(AW435="","",VLOOKUP(AW435,SUSS!R:S,2,FALSE)),AY435*SUSS!$M$2)</f>
        <v/>
      </c>
      <c r="BC435" s="187" t="str">
        <f t="shared" si="156"/>
        <v/>
      </c>
    </row>
    <row r="436" spans="1:55" ht="15.75" thickBot="1">
      <c r="A436" s="183" t="s">
        <v>101</v>
      </c>
      <c r="B436" s="82">
        <v>2015</v>
      </c>
      <c r="C436" s="82">
        <v>10</v>
      </c>
      <c r="D436" s="82"/>
      <c r="E436" s="83" t="s">
        <v>11</v>
      </c>
      <c r="F436" s="83" t="s">
        <v>10</v>
      </c>
      <c r="G436" s="83" t="s">
        <v>83</v>
      </c>
      <c r="H436" s="84">
        <v>42492</v>
      </c>
      <c r="I436" s="86">
        <v>730.62</v>
      </c>
      <c r="J436" s="86">
        <v>550.5</v>
      </c>
      <c r="K436" s="86">
        <v>180.12</v>
      </c>
      <c r="N436" s="183" t="s">
        <v>101</v>
      </c>
      <c r="O436" s="82">
        <v>26</v>
      </c>
      <c r="P436" s="85">
        <v>10713.23</v>
      </c>
      <c r="Q436" s="83" t="s">
        <v>82</v>
      </c>
      <c r="R436" s="83" t="s">
        <v>10</v>
      </c>
      <c r="S436" s="83" t="s">
        <v>84</v>
      </c>
      <c r="T436" s="82" t="s">
        <v>153</v>
      </c>
      <c r="U436" s="82" t="s">
        <v>124</v>
      </c>
      <c r="AC436" s="187" t="str">
        <f t="shared" si="158"/>
        <v/>
      </c>
      <c r="AD436" s="187" t="str">
        <f t="shared" si="159"/>
        <v/>
      </c>
      <c r="AE436" s="187" t="str">
        <f t="shared" si="160"/>
        <v/>
      </c>
      <c r="AF436" s="187" t="str">
        <f t="shared" si="161"/>
        <v/>
      </c>
      <c r="AG436" s="187" t="str">
        <f t="shared" si="162"/>
        <v/>
      </c>
      <c r="AH436" s="187" t="str">
        <f t="shared" si="163"/>
        <v/>
      </c>
      <c r="AI436" s="187" t="str">
        <f t="shared" si="164"/>
        <v/>
      </c>
      <c r="AJ436" s="187" t="str">
        <f t="shared" si="165"/>
        <v/>
      </c>
      <c r="AK436" s="187" t="str">
        <f t="shared" si="166"/>
        <v/>
      </c>
      <c r="AN436" s="187" t="str">
        <f t="shared" si="167"/>
        <v/>
      </c>
      <c r="AO436" s="187" t="str">
        <f t="shared" si="168"/>
        <v/>
      </c>
      <c r="AP436" s="187" t="str">
        <f t="shared" si="169"/>
        <v/>
      </c>
      <c r="AT436" s="187" t="str">
        <f t="shared" si="170"/>
        <v/>
      </c>
      <c r="AU436" s="187" t="str">
        <f t="shared" si="171"/>
        <v/>
      </c>
      <c r="AV436" s="187" t="str">
        <f t="shared" si="172"/>
        <v/>
      </c>
      <c r="AW436" s="187" t="str">
        <f t="shared" si="173"/>
        <v/>
      </c>
      <c r="AX436" s="187" t="str">
        <f t="shared" si="174"/>
        <v/>
      </c>
      <c r="AY436" s="187" t="str">
        <f t="shared" si="155"/>
        <v/>
      </c>
      <c r="AZ436" s="187" t="str">
        <f t="shared" si="175"/>
        <v/>
      </c>
      <c r="BA436" s="187" t="str">
        <f t="shared" si="157"/>
        <v xml:space="preserve"> </v>
      </c>
      <c r="BB436" s="187" t="str">
        <f>IFERROR(IF(AW436="","",VLOOKUP(AW436,SUSS!R:S,2,FALSE)),AY436*SUSS!$M$2)</f>
        <v/>
      </c>
      <c r="BC436" s="187" t="str">
        <f t="shared" si="156"/>
        <v/>
      </c>
    </row>
    <row r="437" spans="1:55" ht="15.75" thickBot="1">
      <c r="A437" s="183" t="s">
        <v>101</v>
      </c>
      <c r="B437" s="82">
        <v>2015</v>
      </c>
      <c r="C437" s="82">
        <v>10</v>
      </c>
      <c r="D437" s="82"/>
      <c r="E437" s="83" t="s">
        <v>11</v>
      </c>
      <c r="F437" s="83" t="s">
        <v>10</v>
      </c>
      <c r="G437" s="83" t="s">
        <v>84</v>
      </c>
      <c r="H437" s="84">
        <v>43798</v>
      </c>
      <c r="I437" s="85">
        <v>7934.99</v>
      </c>
      <c r="J437" s="85">
        <v>5978.79</v>
      </c>
      <c r="K437" s="85">
        <v>1956.2</v>
      </c>
      <c r="N437" s="183" t="s">
        <v>101</v>
      </c>
      <c r="O437" s="82">
        <v>26</v>
      </c>
      <c r="P437" s="86">
        <v>18.809999999999999</v>
      </c>
      <c r="Q437" s="83" t="s">
        <v>106</v>
      </c>
      <c r="R437" s="83" t="s">
        <v>10</v>
      </c>
      <c r="S437" s="83" t="s">
        <v>105</v>
      </c>
      <c r="T437" s="82" t="s">
        <v>137</v>
      </c>
      <c r="U437" s="82" t="s">
        <v>124</v>
      </c>
      <c r="AC437" s="187" t="str">
        <f t="shared" si="158"/>
        <v/>
      </c>
      <c r="AD437" s="187" t="str">
        <f t="shared" si="159"/>
        <v/>
      </c>
      <c r="AE437" s="187" t="str">
        <f t="shared" si="160"/>
        <v/>
      </c>
      <c r="AF437" s="187" t="str">
        <f t="shared" si="161"/>
        <v/>
      </c>
      <c r="AG437" s="187" t="str">
        <f t="shared" si="162"/>
        <v/>
      </c>
      <c r="AH437" s="187" t="str">
        <f t="shared" si="163"/>
        <v/>
      </c>
      <c r="AI437" s="187" t="str">
        <f t="shared" si="164"/>
        <v/>
      </c>
      <c r="AJ437" s="187" t="str">
        <f t="shared" si="165"/>
        <v/>
      </c>
      <c r="AK437" s="187" t="str">
        <f t="shared" si="166"/>
        <v/>
      </c>
      <c r="AN437" s="187" t="str">
        <f t="shared" si="167"/>
        <v/>
      </c>
      <c r="AO437" s="187" t="str">
        <f t="shared" si="168"/>
        <v/>
      </c>
      <c r="AP437" s="187" t="str">
        <f t="shared" si="169"/>
        <v/>
      </c>
      <c r="AT437" s="187" t="str">
        <f t="shared" si="170"/>
        <v/>
      </c>
      <c r="AU437" s="187" t="str">
        <f t="shared" si="171"/>
        <v/>
      </c>
      <c r="AV437" s="187" t="str">
        <f t="shared" si="172"/>
        <v/>
      </c>
      <c r="AW437" s="187" t="str">
        <f t="shared" si="173"/>
        <v/>
      </c>
      <c r="AX437" s="187" t="str">
        <f t="shared" si="174"/>
        <v/>
      </c>
      <c r="AY437" s="187" t="str">
        <f t="shared" si="155"/>
        <v/>
      </c>
      <c r="AZ437" s="187" t="str">
        <f t="shared" si="175"/>
        <v/>
      </c>
      <c r="BA437" s="187" t="str">
        <f t="shared" si="157"/>
        <v xml:space="preserve"> </v>
      </c>
      <c r="BB437" s="187" t="str">
        <f>IFERROR(IF(AW437="","",VLOOKUP(AW437,SUSS!R:S,2,FALSE)),AY437*SUSS!$M$2)</f>
        <v/>
      </c>
      <c r="BC437" s="187" t="str">
        <f t="shared" si="156"/>
        <v/>
      </c>
    </row>
    <row r="438" spans="1:55" ht="15.75" thickBot="1">
      <c r="A438" s="183" t="s">
        <v>101</v>
      </c>
      <c r="B438" s="82">
        <v>2015</v>
      </c>
      <c r="C438" s="82">
        <v>11</v>
      </c>
      <c r="D438" s="82"/>
      <c r="E438" s="83" t="s">
        <v>86</v>
      </c>
      <c r="F438" s="83" t="s">
        <v>10</v>
      </c>
      <c r="G438" s="83" t="s">
        <v>10</v>
      </c>
      <c r="H438" s="84">
        <v>42349</v>
      </c>
      <c r="I438" s="85">
        <v>5465.15</v>
      </c>
      <c r="J438" s="86">
        <v>0</v>
      </c>
      <c r="K438" s="85">
        <v>5465.15</v>
      </c>
      <c r="N438" s="183" t="s">
        <v>101</v>
      </c>
      <c r="O438" s="82">
        <v>27</v>
      </c>
      <c r="P438" s="86">
        <v>669.19</v>
      </c>
      <c r="Q438" s="83" t="s">
        <v>103</v>
      </c>
      <c r="R438" s="83" t="s">
        <v>10</v>
      </c>
      <c r="S438" s="83" t="s">
        <v>10</v>
      </c>
      <c r="T438" s="82" t="s">
        <v>114</v>
      </c>
      <c r="U438" s="82" t="s">
        <v>124</v>
      </c>
      <c r="AC438" s="187" t="str">
        <f t="shared" si="158"/>
        <v/>
      </c>
      <c r="AD438" s="187" t="str">
        <f t="shared" si="159"/>
        <v/>
      </c>
      <c r="AE438" s="187" t="str">
        <f t="shared" si="160"/>
        <v/>
      </c>
      <c r="AF438" s="187" t="str">
        <f t="shared" si="161"/>
        <v/>
      </c>
      <c r="AG438" s="187" t="str">
        <f t="shared" si="162"/>
        <v/>
      </c>
      <c r="AH438" s="187" t="str">
        <f t="shared" si="163"/>
        <v/>
      </c>
      <c r="AI438" s="187" t="str">
        <f t="shared" si="164"/>
        <v/>
      </c>
      <c r="AJ438" s="187" t="str">
        <f t="shared" si="165"/>
        <v/>
      </c>
      <c r="AK438" s="187" t="str">
        <f t="shared" si="166"/>
        <v/>
      </c>
      <c r="AN438" s="187" t="str">
        <f t="shared" si="167"/>
        <v/>
      </c>
      <c r="AO438" s="187" t="str">
        <f t="shared" si="168"/>
        <v/>
      </c>
      <c r="AP438" s="187" t="str">
        <f t="shared" si="169"/>
        <v/>
      </c>
      <c r="AT438" s="187" t="str">
        <f t="shared" si="170"/>
        <v/>
      </c>
      <c r="AU438" s="187" t="str">
        <f t="shared" si="171"/>
        <v/>
      </c>
      <c r="AV438" s="187" t="str">
        <f t="shared" si="172"/>
        <v/>
      </c>
      <c r="AW438" s="187" t="str">
        <f t="shared" si="173"/>
        <v/>
      </c>
      <c r="AX438" s="187" t="str">
        <f t="shared" si="174"/>
        <v/>
      </c>
      <c r="AY438" s="187" t="str">
        <f t="shared" si="155"/>
        <v/>
      </c>
      <c r="AZ438" s="187" t="str">
        <f t="shared" si="175"/>
        <v/>
      </c>
      <c r="BA438" s="187" t="str">
        <f t="shared" si="157"/>
        <v xml:space="preserve"> </v>
      </c>
      <c r="BB438" s="187" t="str">
        <f>IFERROR(IF(AW438="","",VLOOKUP(AW438,SUSS!R:S,2,FALSE)),AY438*SUSS!$M$2)</f>
        <v/>
      </c>
      <c r="BC438" s="187" t="str">
        <f t="shared" si="156"/>
        <v/>
      </c>
    </row>
    <row r="439" spans="1:55" ht="15.75" thickBot="1">
      <c r="A439" s="183" t="s">
        <v>101</v>
      </c>
      <c r="B439" s="82">
        <v>2015</v>
      </c>
      <c r="C439" s="82">
        <v>11</v>
      </c>
      <c r="D439" s="82"/>
      <c r="E439" s="83" t="s">
        <v>11</v>
      </c>
      <c r="F439" s="83" t="s">
        <v>10</v>
      </c>
      <c r="G439" s="83" t="s">
        <v>10</v>
      </c>
      <c r="H439" s="84">
        <v>42349</v>
      </c>
      <c r="I439" s="85">
        <v>6769.97</v>
      </c>
      <c r="J439" s="86">
        <v>0</v>
      </c>
      <c r="K439" s="85">
        <v>6769.97</v>
      </c>
      <c r="N439" s="183" t="s">
        <v>101</v>
      </c>
      <c r="O439" s="82">
        <v>27</v>
      </c>
      <c r="P439" s="85">
        <v>6323.76</v>
      </c>
      <c r="Q439" s="83" t="s">
        <v>11</v>
      </c>
      <c r="R439" s="83" t="s">
        <v>10</v>
      </c>
      <c r="S439" s="83" t="s">
        <v>83</v>
      </c>
      <c r="T439" s="82" t="s">
        <v>132</v>
      </c>
      <c r="U439" s="82" t="s">
        <v>124</v>
      </c>
      <c r="AC439" s="187" t="str">
        <f t="shared" si="158"/>
        <v>M645044</v>
      </c>
      <c r="AD439" s="187" t="str">
        <f t="shared" si="159"/>
        <v>Contribuciones Seg. Social</v>
      </c>
      <c r="AE439" s="187" t="str">
        <f t="shared" si="160"/>
        <v>Declaración Jurada</v>
      </c>
      <c r="AF439" s="187" t="str">
        <f t="shared" si="161"/>
        <v>Declaración Jurada</v>
      </c>
      <c r="AG439" s="187">
        <f t="shared" si="162"/>
        <v>6769.97</v>
      </c>
      <c r="AH439" s="187">
        <f t="shared" si="163"/>
        <v>0</v>
      </c>
      <c r="AI439" s="187">
        <f t="shared" si="164"/>
        <v>6769.97</v>
      </c>
      <c r="AJ439" s="187">
        <f t="shared" si="165"/>
        <v>2015</v>
      </c>
      <c r="AK439" s="187">
        <f t="shared" si="166"/>
        <v>11</v>
      </c>
      <c r="AN439" s="187" t="str">
        <f t="shared" si="167"/>
        <v>2015/11</v>
      </c>
      <c r="AO439" s="187" t="str">
        <f t="shared" si="168"/>
        <v>2015/11 Contribuciones Seg. Social</v>
      </c>
      <c r="AP439" s="187">
        <f t="shared" si="169"/>
        <v>6769.97</v>
      </c>
      <c r="AT439" s="187" t="str">
        <f t="shared" si="170"/>
        <v>M645044</v>
      </c>
      <c r="AU439" s="187">
        <f t="shared" si="171"/>
        <v>27</v>
      </c>
      <c r="AV439" s="187">
        <f t="shared" si="172"/>
        <v>6323.76</v>
      </c>
      <c r="AW439" s="187" t="str">
        <f t="shared" si="173"/>
        <v>2013/12</v>
      </c>
      <c r="AX439" s="187" t="str">
        <f t="shared" si="174"/>
        <v>2013/12 Contribuciones Seg. Social</v>
      </c>
      <c r="AY439" s="187">
        <f t="shared" si="155"/>
        <v>15776.88</v>
      </c>
      <c r="AZ439" s="187">
        <f t="shared" si="175"/>
        <v>0.40082449761930117</v>
      </c>
      <c r="BA439" s="187" t="str">
        <f t="shared" si="157"/>
        <v>M645044 27</v>
      </c>
      <c r="BB439" s="187">
        <f>IFERROR(IF(AW439="","",VLOOKUP(AW439,SUSS!R:S,2,FALSE)),AY439*SUSS!$M$2)</f>
        <v>1893.2255999999998</v>
      </c>
      <c r="BC439" s="187">
        <f t="shared" si="156"/>
        <v>758.85119999999995</v>
      </c>
    </row>
    <row r="440" spans="1:55" ht="15.75" thickBot="1">
      <c r="A440" s="183" t="s">
        <v>101</v>
      </c>
      <c r="B440" s="82">
        <v>2015</v>
      </c>
      <c r="C440" s="82">
        <v>11</v>
      </c>
      <c r="D440" s="82"/>
      <c r="E440" s="83" t="s">
        <v>86</v>
      </c>
      <c r="F440" s="83" t="s">
        <v>10</v>
      </c>
      <c r="G440" s="83" t="s">
        <v>83</v>
      </c>
      <c r="H440" s="84">
        <v>42492</v>
      </c>
      <c r="I440" s="86">
        <v>770.59</v>
      </c>
      <c r="J440" s="86">
        <v>577.77</v>
      </c>
      <c r="K440" s="86">
        <v>192.82</v>
      </c>
      <c r="N440" s="183" t="s">
        <v>101</v>
      </c>
      <c r="O440" s="82">
        <v>27</v>
      </c>
      <c r="P440" s="86">
        <v>701.8</v>
      </c>
      <c r="Q440" s="83" t="s">
        <v>11</v>
      </c>
      <c r="R440" s="83" t="s">
        <v>10</v>
      </c>
      <c r="S440" s="83" t="s">
        <v>84</v>
      </c>
      <c r="T440" s="82" t="s">
        <v>132</v>
      </c>
      <c r="U440" s="82" t="s">
        <v>124</v>
      </c>
      <c r="AC440" s="187" t="str">
        <f t="shared" si="158"/>
        <v/>
      </c>
      <c r="AD440" s="187" t="str">
        <f t="shared" si="159"/>
        <v/>
      </c>
      <c r="AE440" s="187" t="str">
        <f t="shared" si="160"/>
        <v/>
      </c>
      <c r="AF440" s="187" t="str">
        <f t="shared" si="161"/>
        <v/>
      </c>
      <c r="AG440" s="187" t="str">
        <f t="shared" si="162"/>
        <v/>
      </c>
      <c r="AH440" s="187" t="str">
        <f t="shared" si="163"/>
        <v/>
      </c>
      <c r="AI440" s="187" t="str">
        <f t="shared" si="164"/>
        <v/>
      </c>
      <c r="AJ440" s="187" t="str">
        <f t="shared" si="165"/>
        <v/>
      </c>
      <c r="AK440" s="187" t="str">
        <f t="shared" si="166"/>
        <v/>
      </c>
      <c r="AN440" s="187" t="str">
        <f t="shared" si="167"/>
        <v/>
      </c>
      <c r="AO440" s="187" t="str">
        <f t="shared" si="168"/>
        <v/>
      </c>
      <c r="AP440" s="187" t="str">
        <f t="shared" si="169"/>
        <v/>
      </c>
      <c r="AT440" s="187" t="str">
        <f t="shared" si="170"/>
        <v>M645044</v>
      </c>
      <c r="AU440" s="187">
        <f t="shared" si="171"/>
        <v>27</v>
      </c>
      <c r="AV440" s="187">
        <f t="shared" si="172"/>
        <v>701.8</v>
      </c>
      <c r="AW440" s="187" t="str">
        <f t="shared" si="173"/>
        <v>2013/12</v>
      </c>
      <c r="AX440" s="187" t="str">
        <f t="shared" si="174"/>
        <v>2013/12 Contribuciones Seg. Social</v>
      </c>
      <c r="AY440" s="187">
        <f t="shared" si="155"/>
        <v>15776.88</v>
      </c>
      <c r="AZ440" s="187">
        <f t="shared" si="175"/>
        <v>4.4482812824842427E-2</v>
      </c>
      <c r="BA440" s="187" t="str">
        <f t="shared" si="157"/>
        <v>M645044 27</v>
      </c>
      <c r="BB440" s="187">
        <f>IFERROR(IF(AW440="","",VLOOKUP(AW440,SUSS!R:S,2,FALSE)),AY440*SUSS!$M$2)</f>
        <v>1893.2255999999998</v>
      </c>
      <c r="BC440" s="187">
        <f t="shared" si="156"/>
        <v>84.215999999999994</v>
      </c>
    </row>
    <row r="441" spans="1:55" ht="15.75" thickBot="1">
      <c r="A441" s="183" t="s">
        <v>101</v>
      </c>
      <c r="B441" s="82">
        <v>2015</v>
      </c>
      <c r="C441" s="82">
        <v>11</v>
      </c>
      <c r="D441" s="82"/>
      <c r="E441" s="83" t="s">
        <v>86</v>
      </c>
      <c r="F441" s="83" t="s">
        <v>10</v>
      </c>
      <c r="G441" s="83" t="s">
        <v>84</v>
      </c>
      <c r="H441" s="84">
        <v>43798</v>
      </c>
      <c r="I441" s="85">
        <v>10149.69</v>
      </c>
      <c r="J441" s="85">
        <v>7609.94</v>
      </c>
      <c r="K441" s="85">
        <v>2539.75</v>
      </c>
      <c r="N441" s="183" t="s">
        <v>101</v>
      </c>
      <c r="O441" s="82">
        <v>27</v>
      </c>
      <c r="P441" s="85">
        <v>8361.89</v>
      </c>
      <c r="Q441" s="83" t="s">
        <v>11</v>
      </c>
      <c r="R441" s="83" t="s">
        <v>10</v>
      </c>
      <c r="S441" s="83" t="s">
        <v>10</v>
      </c>
      <c r="T441" s="82" t="s">
        <v>154</v>
      </c>
      <c r="U441" s="82" t="s">
        <v>124</v>
      </c>
      <c r="AC441" s="187" t="str">
        <f t="shared" si="158"/>
        <v/>
      </c>
      <c r="AD441" s="187" t="str">
        <f t="shared" si="159"/>
        <v/>
      </c>
      <c r="AE441" s="187" t="str">
        <f t="shared" si="160"/>
        <v/>
      </c>
      <c r="AF441" s="187" t="str">
        <f t="shared" si="161"/>
        <v/>
      </c>
      <c r="AG441" s="187" t="str">
        <f t="shared" si="162"/>
        <v/>
      </c>
      <c r="AH441" s="187" t="str">
        <f t="shared" si="163"/>
        <v/>
      </c>
      <c r="AI441" s="187" t="str">
        <f t="shared" si="164"/>
        <v/>
      </c>
      <c r="AJ441" s="187" t="str">
        <f t="shared" si="165"/>
        <v/>
      </c>
      <c r="AK441" s="187" t="str">
        <f t="shared" si="166"/>
        <v/>
      </c>
      <c r="AN441" s="187" t="str">
        <f t="shared" si="167"/>
        <v/>
      </c>
      <c r="AO441" s="187" t="str">
        <f t="shared" si="168"/>
        <v/>
      </c>
      <c r="AP441" s="187" t="str">
        <f t="shared" si="169"/>
        <v/>
      </c>
      <c r="AT441" s="187" t="str">
        <f t="shared" si="170"/>
        <v>M645044</v>
      </c>
      <c r="AU441" s="187">
        <f t="shared" si="171"/>
        <v>27</v>
      </c>
      <c r="AV441" s="187">
        <f t="shared" si="172"/>
        <v>8361.89</v>
      </c>
      <c r="AW441" s="187" t="str">
        <f t="shared" si="173"/>
        <v>2014/1</v>
      </c>
      <c r="AX441" s="187" t="str">
        <f t="shared" si="174"/>
        <v>2014/1 Contribuciones Seg. Social</v>
      </c>
      <c r="AY441" s="187">
        <f t="shared" si="155"/>
        <v>8361.89</v>
      </c>
      <c r="AZ441" s="187">
        <f t="shared" si="175"/>
        <v>1</v>
      </c>
      <c r="BA441" s="187" t="str">
        <f t="shared" si="157"/>
        <v>M645044 27</v>
      </c>
      <c r="BB441" s="187">
        <f>IFERROR(IF(AW441="","",VLOOKUP(AW441,SUSS!R:S,2,FALSE)),AY441*SUSS!$M$2)</f>
        <v>1003.4267999999998</v>
      </c>
      <c r="BC441" s="187">
        <f t="shared" si="156"/>
        <v>1003.4267999999998</v>
      </c>
    </row>
    <row r="442" spans="1:55" ht="15.75" thickBot="1">
      <c r="A442" s="183" t="s">
        <v>101</v>
      </c>
      <c r="B442" s="82">
        <v>2015</v>
      </c>
      <c r="C442" s="82">
        <v>11</v>
      </c>
      <c r="D442" s="82"/>
      <c r="E442" s="83" t="s">
        <v>11</v>
      </c>
      <c r="F442" s="83" t="s">
        <v>10</v>
      </c>
      <c r="G442" s="83" t="s">
        <v>83</v>
      </c>
      <c r="H442" s="84">
        <v>42492</v>
      </c>
      <c r="I442" s="86">
        <v>954.57</v>
      </c>
      <c r="J442" s="86">
        <v>715.71</v>
      </c>
      <c r="K442" s="86">
        <v>238.86</v>
      </c>
      <c r="N442" s="183" t="s">
        <v>101</v>
      </c>
      <c r="O442" s="82">
        <v>27</v>
      </c>
      <c r="P442" s="85">
        <v>3929.45</v>
      </c>
      <c r="Q442" s="83" t="s">
        <v>11</v>
      </c>
      <c r="R442" s="83" t="s">
        <v>10</v>
      </c>
      <c r="S442" s="83" t="s">
        <v>83</v>
      </c>
      <c r="T442" s="82" t="s">
        <v>154</v>
      </c>
      <c r="U442" s="82" t="s">
        <v>124</v>
      </c>
      <c r="AC442" s="187" t="str">
        <f t="shared" si="158"/>
        <v/>
      </c>
      <c r="AD442" s="187" t="str">
        <f t="shared" si="159"/>
        <v/>
      </c>
      <c r="AE442" s="187" t="str">
        <f t="shared" si="160"/>
        <v/>
      </c>
      <c r="AF442" s="187" t="str">
        <f t="shared" si="161"/>
        <v/>
      </c>
      <c r="AG442" s="187" t="str">
        <f t="shared" si="162"/>
        <v/>
      </c>
      <c r="AH442" s="187" t="str">
        <f t="shared" si="163"/>
        <v/>
      </c>
      <c r="AI442" s="187" t="str">
        <f t="shared" si="164"/>
        <v/>
      </c>
      <c r="AJ442" s="187" t="str">
        <f t="shared" si="165"/>
        <v/>
      </c>
      <c r="AK442" s="187" t="str">
        <f t="shared" si="166"/>
        <v/>
      </c>
      <c r="AN442" s="187" t="str">
        <f t="shared" si="167"/>
        <v/>
      </c>
      <c r="AO442" s="187" t="str">
        <f t="shared" si="168"/>
        <v/>
      </c>
      <c r="AP442" s="187" t="str">
        <f t="shared" si="169"/>
        <v/>
      </c>
      <c r="AT442" s="187" t="str">
        <f t="shared" si="170"/>
        <v>M645044</v>
      </c>
      <c r="AU442" s="187">
        <f t="shared" si="171"/>
        <v>27</v>
      </c>
      <c r="AV442" s="187">
        <f t="shared" si="172"/>
        <v>3929.45</v>
      </c>
      <c r="AW442" s="187" t="str">
        <f t="shared" si="173"/>
        <v>2014/1</v>
      </c>
      <c r="AX442" s="187" t="str">
        <f t="shared" si="174"/>
        <v>2014/1 Contribuciones Seg. Social</v>
      </c>
      <c r="AY442" s="187">
        <f t="shared" si="155"/>
        <v>8361.89</v>
      </c>
      <c r="AZ442" s="187">
        <f t="shared" si="175"/>
        <v>0.46992366558278093</v>
      </c>
      <c r="BA442" s="187" t="str">
        <f t="shared" si="157"/>
        <v>M645044 27</v>
      </c>
      <c r="BB442" s="187">
        <f>IFERROR(IF(AW442="","",VLOOKUP(AW442,SUSS!R:S,2,FALSE)),AY442*SUSS!$M$2)</f>
        <v>1003.4267999999998</v>
      </c>
      <c r="BC442" s="187">
        <f t="shared" si="156"/>
        <v>471.53399999999993</v>
      </c>
    </row>
    <row r="443" spans="1:55" ht="15.75" thickBot="1">
      <c r="A443" s="183" t="s">
        <v>101</v>
      </c>
      <c r="B443" s="82">
        <v>2015</v>
      </c>
      <c r="C443" s="82">
        <v>11</v>
      </c>
      <c r="D443" s="82"/>
      <c r="E443" s="83" t="s">
        <v>11</v>
      </c>
      <c r="F443" s="83" t="s">
        <v>10</v>
      </c>
      <c r="G443" s="83" t="s">
        <v>84</v>
      </c>
      <c r="H443" s="84">
        <v>43798</v>
      </c>
      <c r="I443" s="85">
        <v>12572.96</v>
      </c>
      <c r="J443" s="85">
        <v>9426.84</v>
      </c>
      <c r="K443" s="85">
        <v>3146.12</v>
      </c>
      <c r="N443" s="183" t="s">
        <v>101</v>
      </c>
      <c r="O443" s="82">
        <v>27</v>
      </c>
      <c r="P443" s="86">
        <v>251.49</v>
      </c>
      <c r="Q443" s="83" t="s">
        <v>11</v>
      </c>
      <c r="R443" s="83" t="s">
        <v>10</v>
      </c>
      <c r="S443" s="83" t="s">
        <v>84</v>
      </c>
      <c r="T443" s="82" t="s">
        <v>154</v>
      </c>
      <c r="U443" s="82" t="s">
        <v>124</v>
      </c>
      <c r="AC443" s="187" t="str">
        <f t="shared" si="158"/>
        <v/>
      </c>
      <c r="AD443" s="187" t="str">
        <f t="shared" si="159"/>
        <v/>
      </c>
      <c r="AE443" s="187" t="str">
        <f t="shared" si="160"/>
        <v/>
      </c>
      <c r="AF443" s="187" t="str">
        <f t="shared" si="161"/>
        <v/>
      </c>
      <c r="AG443" s="187" t="str">
        <f t="shared" si="162"/>
        <v/>
      </c>
      <c r="AH443" s="187" t="str">
        <f t="shared" si="163"/>
        <v/>
      </c>
      <c r="AI443" s="187" t="str">
        <f t="shared" si="164"/>
        <v/>
      </c>
      <c r="AJ443" s="187" t="str">
        <f t="shared" si="165"/>
        <v/>
      </c>
      <c r="AK443" s="187" t="str">
        <f t="shared" si="166"/>
        <v/>
      </c>
      <c r="AN443" s="187" t="str">
        <f t="shared" si="167"/>
        <v/>
      </c>
      <c r="AO443" s="187" t="str">
        <f t="shared" si="168"/>
        <v/>
      </c>
      <c r="AP443" s="187" t="str">
        <f t="shared" si="169"/>
        <v/>
      </c>
      <c r="AT443" s="187" t="str">
        <f t="shared" si="170"/>
        <v>M645044</v>
      </c>
      <c r="AU443" s="187">
        <f t="shared" si="171"/>
        <v>27</v>
      </c>
      <c r="AV443" s="187">
        <f t="shared" si="172"/>
        <v>251.49</v>
      </c>
      <c r="AW443" s="187" t="str">
        <f t="shared" si="173"/>
        <v>2014/1</v>
      </c>
      <c r="AX443" s="187" t="str">
        <f t="shared" si="174"/>
        <v>2014/1 Contribuciones Seg. Social</v>
      </c>
      <c r="AY443" s="187">
        <f t="shared" si="155"/>
        <v>8361.89</v>
      </c>
      <c r="AZ443" s="187">
        <f t="shared" si="175"/>
        <v>3.0075736466277363E-2</v>
      </c>
      <c r="BA443" s="187" t="str">
        <f t="shared" si="157"/>
        <v>M645044 27</v>
      </c>
      <c r="BB443" s="187">
        <f>IFERROR(IF(AW443="","",VLOOKUP(AW443,SUSS!R:S,2,FALSE)),AY443*SUSS!$M$2)</f>
        <v>1003.4267999999998</v>
      </c>
      <c r="BC443" s="187">
        <f t="shared" si="156"/>
        <v>30.178799999999999</v>
      </c>
    </row>
    <row r="444" spans="1:55" ht="15.75" thickBot="1">
      <c r="A444" s="183" t="s">
        <v>101</v>
      </c>
      <c r="B444" s="82">
        <v>2015</v>
      </c>
      <c r="C444" s="82">
        <v>12</v>
      </c>
      <c r="D444" s="82"/>
      <c r="E444" s="83" t="s">
        <v>86</v>
      </c>
      <c r="F444" s="83" t="s">
        <v>10</v>
      </c>
      <c r="G444" s="83" t="s">
        <v>10</v>
      </c>
      <c r="H444" s="84">
        <v>42380</v>
      </c>
      <c r="I444" s="85">
        <v>8223.33</v>
      </c>
      <c r="J444" s="86">
        <v>0</v>
      </c>
      <c r="K444" s="85">
        <v>8223.33</v>
      </c>
      <c r="N444" s="183" t="s">
        <v>101</v>
      </c>
      <c r="O444" s="82">
        <v>27</v>
      </c>
      <c r="P444" s="85">
        <v>1427.35</v>
      </c>
      <c r="Q444" s="83" t="s">
        <v>86</v>
      </c>
      <c r="R444" s="83" t="s">
        <v>10</v>
      </c>
      <c r="S444" s="83" t="s">
        <v>10</v>
      </c>
      <c r="T444" s="82" t="s">
        <v>155</v>
      </c>
      <c r="U444" s="82" t="s">
        <v>124</v>
      </c>
      <c r="AC444" s="187" t="str">
        <f t="shared" si="158"/>
        <v/>
      </c>
      <c r="AD444" s="187" t="str">
        <f t="shared" si="159"/>
        <v/>
      </c>
      <c r="AE444" s="187" t="str">
        <f t="shared" si="160"/>
        <v/>
      </c>
      <c r="AF444" s="187" t="str">
        <f t="shared" si="161"/>
        <v/>
      </c>
      <c r="AG444" s="187" t="str">
        <f t="shared" si="162"/>
        <v/>
      </c>
      <c r="AH444" s="187" t="str">
        <f t="shared" si="163"/>
        <v/>
      </c>
      <c r="AI444" s="187" t="str">
        <f t="shared" si="164"/>
        <v/>
      </c>
      <c r="AJ444" s="187" t="str">
        <f t="shared" si="165"/>
        <v/>
      </c>
      <c r="AK444" s="187" t="str">
        <f t="shared" si="166"/>
        <v/>
      </c>
      <c r="AN444" s="187" t="str">
        <f t="shared" si="167"/>
        <v/>
      </c>
      <c r="AO444" s="187" t="str">
        <f t="shared" si="168"/>
        <v/>
      </c>
      <c r="AP444" s="187" t="str">
        <f t="shared" si="169"/>
        <v/>
      </c>
      <c r="AT444" s="187" t="str">
        <f t="shared" si="170"/>
        <v/>
      </c>
      <c r="AU444" s="187" t="str">
        <f t="shared" si="171"/>
        <v/>
      </c>
      <c r="AV444" s="187" t="str">
        <f t="shared" si="172"/>
        <v/>
      </c>
      <c r="AW444" s="187" t="str">
        <f t="shared" si="173"/>
        <v/>
      </c>
      <c r="AX444" s="187" t="str">
        <f t="shared" si="174"/>
        <v/>
      </c>
      <c r="AY444" s="187" t="str">
        <f t="shared" si="155"/>
        <v/>
      </c>
      <c r="AZ444" s="187" t="str">
        <f t="shared" si="175"/>
        <v/>
      </c>
      <c r="BA444" s="187" t="str">
        <f t="shared" si="157"/>
        <v xml:space="preserve"> </v>
      </c>
      <c r="BB444" s="187" t="str">
        <f>IFERROR(IF(AW444="","",VLOOKUP(AW444,SUSS!R:S,2,FALSE)),AY444*SUSS!$M$2)</f>
        <v/>
      </c>
      <c r="BC444" s="187" t="str">
        <f t="shared" si="156"/>
        <v/>
      </c>
    </row>
    <row r="445" spans="1:55" ht="15.75" thickBot="1">
      <c r="A445" s="183" t="s">
        <v>101</v>
      </c>
      <c r="B445" s="82">
        <v>2015</v>
      </c>
      <c r="C445" s="82">
        <v>12</v>
      </c>
      <c r="D445" s="82"/>
      <c r="E445" s="83" t="s">
        <v>11</v>
      </c>
      <c r="F445" s="83" t="s">
        <v>10</v>
      </c>
      <c r="G445" s="83" t="s">
        <v>10</v>
      </c>
      <c r="H445" s="84">
        <v>42380</v>
      </c>
      <c r="I445" s="85">
        <v>10186.700000000001</v>
      </c>
      <c r="J445" s="86">
        <v>0</v>
      </c>
      <c r="K445" s="85">
        <v>10186.700000000001</v>
      </c>
      <c r="N445" s="183" t="s">
        <v>101</v>
      </c>
      <c r="O445" s="82">
        <v>27</v>
      </c>
      <c r="P445" s="85">
        <v>2828.96</v>
      </c>
      <c r="Q445" s="83" t="s">
        <v>11</v>
      </c>
      <c r="R445" s="83" t="s">
        <v>10</v>
      </c>
      <c r="S445" s="83" t="s">
        <v>10</v>
      </c>
      <c r="T445" s="82" t="s">
        <v>155</v>
      </c>
      <c r="U445" s="82" t="s">
        <v>124</v>
      </c>
      <c r="AC445" s="187" t="str">
        <f t="shared" si="158"/>
        <v>M645044</v>
      </c>
      <c r="AD445" s="187" t="str">
        <f t="shared" si="159"/>
        <v>Contribuciones Seg. Social</v>
      </c>
      <c r="AE445" s="187" t="str">
        <f t="shared" si="160"/>
        <v>Declaración Jurada</v>
      </c>
      <c r="AF445" s="187" t="str">
        <f t="shared" si="161"/>
        <v>Declaración Jurada</v>
      </c>
      <c r="AG445" s="187">
        <f t="shared" si="162"/>
        <v>10186.700000000001</v>
      </c>
      <c r="AH445" s="187">
        <f t="shared" si="163"/>
        <v>0</v>
      </c>
      <c r="AI445" s="187">
        <f t="shared" si="164"/>
        <v>10186.700000000001</v>
      </c>
      <c r="AJ445" s="187">
        <f t="shared" si="165"/>
        <v>2015</v>
      </c>
      <c r="AK445" s="187">
        <f t="shared" si="166"/>
        <v>12</v>
      </c>
      <c r="AN445" s="187" t="str">
        <f t="shared" si="167"/>
        <v>2015/12</v>
      </c>
      <c r="AO445" s="187" t="str">
        <f t="shared" si="168"/>
        <v>2015/12 Contribuciones Seg. Social</v>
      </c>
      <c r="AP445" s="187">
        <f t="shared" si="169"/>
        <v>10186.700000000001</v>
      </c>
      <c r="AT445" s="187" t="str">
        <f t="shared" si="170"/>
        <v>M645044</v>
      </c>
      <c r="AU445" s="187">
        <f t="shared" si="171"/>
        <v>27</v>
      </c>
      <c r="AV445" s="187">
        <f t="shared" si="172"/>
        <v>2828.96</v>
      </c>
      <c r="AW445" s="187" t="str">
        <f t="shared" si="173"/>
        <v>2014/2</v>
      </c>
      <c r="AX445" s="187" t="str">
        <f t="shared" si="174"/>
        <v>2014/2 Contribuciones Seg. Social</v>
      </c>
      <c r="AY445" s="187">
        <f t="shared" si="155"/>
        <v>8631.1200000000008</v>
      </c>
      <c r="AZ445" s="187">
        <f t="shared" si="175"/>
        <v>0.32776279324120156</v>
      </c>
      <c r="BA445" s="187" t="str">
        <f t="shared" si="157"/>
        <v>M645044 27</v>
      </c>
      <c r="BB445" s="187">
        <f>IFERROR(IF(AW445="","",VLOOKUP(AW445,SUSS!R:S,2,FALSE)),AY445*SUSS!$M$2)</f>
        <v>1035.7344000000001</v>
      </c>
      <c r="BC445" s="187">
        <f t="shared" si="156"/>
        <v>339.47519999999997</v>
      </c>
    </row>
    <row r="446" spans="1:55" ht="15.75" thickBot="1">
      <c r="A446" s="183" t="s">
        <v>101</v>
      </c>
      <c r="B446" s="82">
        <v>2015</v>
      </c>
      <c r="C446" s="82">
        <v>12</v>
      </c>
      <c r="D446" s="82"/>
      <c r="E446" s="83" t="s">
        <v>86</v>
      </c>
      <c r="F446" s="83" t="s">
        <v>10</v>
      </c>
      <c r="G446" s="83" t="s">
        <v>83</v>
      </c>
      <c r="H446" s="84">
        <v>42492</v>
      </c>
      <c r="I446" s="86">
        <v>912.79</v>
      </c>
      <c r="J446" s="86">
        <v>680.9</v>
      </c>
      <c r="K446" s="86">
        <v>231.89</v>
      </c>
      <c r="N446" s="183" t="s">
        <v>101</v>
      </c>
      <c r="O446" s="82">
        <v>27</v>
      </c>
      <c r="P446" s="85">
        <v>3269.09</v>
      </c>
      <c r="Q446" s="83" t="s">
        <v>86</v>
      </c>
      <c r="R446" s="83" t="s">
        <v>10</v>
      </c>
      <c r="S446" s="83" t="s">
        <v>83</v>
      </c>
      <c r="T446" s="82" t="s">
        <v>155</v>
      </c>
      <c r="U446" s="82" t="s">
        <v>124</v>
      </c>
      <c r="AC446" s="187" t="str">
        <f t="shared" si="158"/>
        <v/>
      </c>
      <c r="AD446" s="187" t="str">
        <f t="shared" si="159"/>
        <v/>
      </c>
      <c r="AE446" s="187" t="str">
        <f t="shared" si="160"/>
        <v/>
      </c>
      <c r="AF446" s="187" t="str">
        <f t="shared" si="161"/>
        <v/>
      </c>
      <c r="AG446" s="187" t="str">
        <f t="shared" si="162"/>
        <v/>
      </c>
      <c r="AH446" s="187" t="str">
        <f t="shared" si="163"/>
        <v/>
      </c>
      <c r="AI446" s="187" t="str">
        <f t="shared" si="164"/>
        <v/>
      </c>
      <c r="AJ446" s="187" t="str">
        <f t="shared" si="165"/>
        <v/>
      </c>
      <c r="AK446" s="187" t="str">
        <f t="shared" si="166"/>
        <v/>
      </c>
      <c r="AN446" s="187" t="str">
        <f t="shared" si="167"/>
        <v/>
      </c>
      <c r="AO446" s="187" t="str">
        <f t="shared" si="168"/>
        <v/>
      </c>
      <c r="AP446" s="187" t="str">
        <f t="shared" si="169"/>
        <v/>
      </c>
      <c r="AT446" s="187" t="str">
        <f t="shared" si="170"/>
        <v/>
      </c>
      <c r="AU446" s="187" t="str">
        <f t="shared" si="171"/>
        <v/>
      </c>
      <c r="AV446" s="187" t="str">
        <f t="shared" si="172"/>
        <v/>
      </c>
      <c r="AW446" s="187" t="str">
        <f t="shared" si="173"/>
        <v/>
      </c>
      <c r="AX446" s="187" t="str">
        <f t="shared" si="174"/>
        <v/>
      </c>
      <c r="AY446" s="187" t="str">
        <f t="shared" si="155"/>
        <v/>
      </c>
      <c r="AZ446" s="187" t="str">
        <f t="shared" si="175"/>
        <v/>
      </c>
      <c r="BA446" s="187" t="str">
        <f t="shared" si="157"/>
        <v xml:space="preserve"> </v>
      </c>
      <c r="BB446" s="187" t="str">
        <f>IFERROR(IF(AW446="","",VLOOKUP(AW446,SUSS!R:S,2,FALSE)),AY446*SUSS!$M$2)</f>
        <v/>
      </c>
      <c r="BC446" s="187" t="str">
        <f t="shared" si="156"/>
        <v/>
      </c>
    </row>
    <row r="447" spans="1:55" ht="15.75" thickBot="1">
      <c r="A447" s="183" t="s">
        <v>101</v>
      </c>
      <c r="B447" s="82">
        <v>2015</v>
      </c>
      <c r="C447" s="82">
        <v>12</v>
      </c>
      <c r="D447" s="82"/>
      <c r="E447" s="83" t="s">
        <v>86</v>
      </c>
      <c r="F447" s="83" t="s">
        <v>10</v>
      </c>
      <c r="G447" s="83" t="s">
        <v>84</v>
      </c>
      <c r="H447" s="84">
        <v>43798</v>
      </c>
      <c r="I447" s="85">
        <v>15272.09</v>
      </c>
      <c r="J447" s="85">
        <v>11392.31</v>
      </c>
      <c r="K447" s="85">
        <v>3879.78</v>
      </c>
      <c r="N447" s="183" t="s">
        <v>101</v>
      </c>
      <c r="O447" s="82">
        <v>27</v>
      </c>
      <c r="P447" s="86">
        <v>212.24</v>
      </c>
      <c r="Q447" s="83" t="s">
        <v>86</v>
      </c>
      <c r="R447" s="83" t="s">
        <v>10</v>
      </c>
      <c r="S447" s="83" t="s">
        <v>84</v>
      </c>
      <c r="T447" s="82" t="s">
        <v>155</v>
      </c>
      <c r="U447" s="82" t="s">
        <v>124</v>
      </c>
      <c r="AC447" s="187" t="str">
        <f t="shared" si="158"/>
        <v/>
      </c>
      <c r="AD447" s="187" t="str">
        <f t="shared" si="159"/>
        <v/>
      </c>
      <c r="AE447" s="187" t="str">
        <f t="shared" si="160"/>
        <v/>
      </c>
      <c r="AF447" s="187" t="str">
        <f t="shared" si="161"/>
        <v/>
      </c>
      <c r="AG447" s="187" t="str">
        <f t="shared" si="162"/>
        <v/>
      </c>
      <c r="AH447" s="187" t="str">
        <f t="shared" si="163"/>
        <v/>
      </c>
      <c r="AI447" s="187" t="str">
        <f t="shared" si="164"/>
        <v/>
      </c>
      <c r="AJ447" s="187" t="str">
        <f t="shared" si="165"/>
        <v/>
      </c>
      <c r="AK447" s="187" t="str">
        <f t="shared" si="166"/>
        <v/>
      </c>
      <c r="AN447" s="187" t="str">
        <f t="shared" si="167"/>
        <v/>
      </c>
      <c r="AO447" s="187" t="str">
        <f t="shared" si="168"/>
        <v/>
      </c>
      <c r="AP447" s="187" t="str">
        <f t="shared" si="169"/>
        <v/>
      </c>
      <c r="AT447" s="187" t="str">
        <f t="shared" si="170"/>
        <v/>
      </c>
      <c r="AU447" s="187" t="str">
        <f t="shared" si="171"/>
        <v/>
      </c>
      <c r="AV447" s="187" t="str">
        <f t="shared" si="172"/>
        <v/>
      </c>
      <c r="AW447" s="187" t="str">
        <f t="shared" si="173"/>
        <v/>
      </c>
      <c r="AX447" s="187" t="str">
        <f t="shared" si="174"/>
        <v/>
      </c>
      <c r="AY447" s="187" t="str">
        <f t="shared" si="155"/>
        <v/>
      </c>
      <c r="AZ447" s="187" t="str">
        <f t="shared" si="175"/>
        <v/>
      </c>
      <c r="BA447" s="187" t="str">
        <f t="shared" si="157"/>
        <v xml:space="preserve"> </v>
      </c>
      <c r="BB447" s="187" t="str">
        <f>IFERROR(IF(AW447="","",VLOOKUP(AW447,SUSS!R:S,2,FALSE)),AY447*SUSS!$M$2)</f>
        <v/>
      </c>
      <c r="BC447" s="187" t="str">
        <f t="shared" si="156"/>
        <v/>
      </c>
    </row>
    <row r="448" spans="1:55" ht="15.75" thickBot="1">
      <c r="A448" s="183" t="s">
        <v>101</v>
      </c>
      <c r="B448" s="82">
        <v>2015</v>
      </c>
      <c r="C448" s="82">
        <v>12</v>
      </c>
      <c r="D448" s="82"/>
      <c r="E448" s="83" t="s">
        <v>11</v>
      </c>
      <c r="F448" s="83" t="s">
        <v>10</v>
      </c>
      <c r="G448" s="83" t="s">
        <v>83</v>
      </c>
      <c r="H448" s="84">
        <v>42492</v>
      </c>
      <c r="I448" s="85">
        <v>1130.72</v>
      </c>
      <c r="J448" s="86">
        <v>843.47</v>
      </c>
      <c r="K448" s="86">
        <v>287.25</v>
      </c>
      <c r="N448" s="183" t="s">
        <v>101</v>
      </c>
      <c r="O448" s="82">
        <v>27</v>
      </c>
      <c r="P448" s="85">
        <v>6911.78</v>
      </c>
      <c r="Q448" s="83" t="s">
        <v>86</v>
      </c>
      <c r="R448" s="83" t="s">
        <v>10</v>
      </c>
      <c r="S448" s="83" t="s">
        <v>10</v>
      </c>
      <c r="T448" s="82" t="s">
        <v>156</v>
      </c>
      <c r="U448" s="82" t="s">
        <v>124</v>
      </c>
      <c r="AC448" s="187" t="str">
        <f t="shared" si="158"/>
        <v/>
      </c>
      <c r="AD448" s="187" t="str">
        <f t="shared" si="159"/>
        <v/>
      </c>
      <c r="AE448" s="187" t="str">
        <f t="shared" si="160"/>
        <v/>
      </c>
      <c r="AF448" s="187" t="str">
        <f t="shared" si="161"/>
        <v/>
      </c>
      <c r="AG448" s="187" t="str">
        <f t="shared" si="162"/>
        <v/>
      </c>
      <c r="AH448" s="187" t="str">
        <f t="shared" si="163"/>
        <v/>
      </c>
      <c r="AI448" s="187" t="str">
        <f t="shared" si="164"/>
        <v/>
      </c>
      <c r="AJ448" s="187" t="str">
        <f t="shared" si="165"/>
        <v/>
      </c>
      <c r="AK448" s="187" t="str">
        <f t="shared" si="166"/>
        <v/>
      </c>
      <c r="AN448" s="187" t="str">
        <f t="shared" si="167"/>
        <v/>
      </c>
      <c r="AO448" s="187" t="str">
        <f t="shared" si="168"/>
        <v/>
      </c>
      <c r="AP448" s="187" t="str">
        <f t="shared" si="169"/>
        <v/>
      </c>
      <c r="AT448" s="187" t="str">
        <f t="shared" si="170"/>
        <v/>
      </c>
      <c r="AU448" s="187" t="str">
        <f t="shared" si="171"/>
        <v/>
      </c>
      <c r="AV448" s="187" t="str">
        <f t="shared" si="172"/>
        <v/>
      </c>
      <c r="AW448" s="187" t="str">
        <f t="shared" si="173"/>
        <v/>
      </c>
      <c r="AX448" s="187" t="str">
        <f t="shared" si="174"/>
        <v/>
      </c>
      <c r="AY448" s="187" t="str">
        <f t="shared" si="155"/>
        <v/>
      </c>
      <c r="AZ448" s="187" t="str">
        <f t="shared" si="175"/>
        <v/>
      </c>
      <c r="BA448" s="187" t="str">
        <f t="shared" si="157"/>
        <v xml:space="preserve"> </v>
      </c>
      <c r="BB448" s="187" t="str">
        <f>IFERROR(IF(AW448="","",VLOOKUP(AW448,SUSS!R:S,2,FALSE)),AY448*SUSS!$M$2)</f>
        <v/>
      </c>
      <c r="BC448" s="187" t="str">
        <f t="shared" si="156"/>
        <v/>
      </c>
    </row>
    <row r="449" spans="1:55" ht="15.75" thickBot="1">
      <c r="A449" s="183" t="s">
        <v>101</v>
      </c>
      <c r="B449" s="82">
        <v>2015</v>
      </c>
      <c r="C449" s="82">
        <v>12</v>
      </c>
      <c r="D449" s="82"/>
      <c r="E449" s="83" t="s">
        <v>11</v>
      </c>
      <c r="F449" s="83" t="s">
        <v>10</v>
      </c>
      <c r="G449" s="83" t="s">
        <v>84</v>
      </c>
      <c r="H449" s="84">
        <v>43798</v>
      </c>
      <c r="I449" s="85">
        <v>18918.400000000001</v>
      </c>
      <c r="J449" s="85">
        <v>14112.3</v>
      </c>
      <c r="K449" s="85">
        <v>4806.1000000000004</v>
      </c>
      <c r="N449" s="183" t="s">
        <v>101</v>
      </c>
      <c r="O449" s="82">
        <v>27</v>
      </c>
      <c r="P449" s="85">
        <v>3242.52</v>
      </c>
      <c r="Q449" s="83" t="s">
        <v>86</v>
      </c>
      <c r="R449" s="83" t="s">
        <v>10</v>
      </c>
      <c r="S449" s="83" t="s">
        <v>83</v>
      </c>
      <c r="T449" s="82" t="s">
        <v>156</v>
      </c>
      <c r="U449" s="82" t="s">
        <v>124</v>
      </c>
      <c r="AC449" s="187" t="str">
        <f t="shared" si="158"/>
        <v/>
      </c>
      <c r="AD449" s="187" t="str">
        <f t="shared" si="159"/>
        <v/>
      </c>
      <c r="AE449" s="187" t="str">
        <f t="shared" si="160"/>
        <v/>
      </c>
      <c r="AF449" s="187" t="str">
        <f t="shared" si="161"/>
        <v/>
      </c>
      <c r="AG449" s="187" t="str">
        <f t="shared" si="162"/>
        <v/>
      </c>
      <c r="AH449" s="187" t="str">
        <f t="shared" si="163"/>
        <v/>
      </c>
      <c r="AI449" s="187" t="str">
        <f t="shared" si="164"/>
        <v/>
      </c>
      <c r="AJ449" s="187" t="str">
        <f t="shared" si="165"/>
        <v/>
      </c>
      <c r="AK449" s="187" t="str">
        <f t="shared" si="166"/>
        <v/>
      </c>
      <c r="AN449" s="187" t="str">
        <f t="shared" si="167"/>
        <v/>
      </c>
      <c r="AO449" s="187" t="str">
        <f t="shared" si="168"/>
        <v/>
      </c>
      <c r="AP449" s="187" t="str">
        <f t="shared" si="169"/>
        <v/>
      </c>
      <c r="AT449" s="187" t="str">
        <f t="shared" si="170"/>
        <v/>
      </c>
      <c r="AU449" s="187" t="str">
        <f t="shared" si="171"/>
        <v/>
      </c>
      <c r="AV449" s="187" t="str">
        <f t="shared" si="172"/>
        <v/>
      </c>
      <c r="AW449" s="187" t="str">
        <f t="shared" si="173"/>
        <v/>
      </c>
      <c r="AX449" s="187" t="str">
        <f t="shared" si="174"/>
        <v/>
      </c>
      <c r="AY449" s="187" t="str">
        <f t="shared" si="155"/>
        <v/>
      </c>
      <c r="AZ449" s="187" t="str">
        <f t="shared" si="175"/>
        <v/>
      </c>
      <c r="BA449" s="187" t="str">
        <f t="shared" si="157"/>
        <v xml:space="preserve"> </v>
      </c>
      <c r="BB449" s="187" t="str">
        <f>IFERROR(IF(AW449="","",VLOOKUP(AW449,SUSS!R:S,2,FALSE)),AY449*SUSS!$M$2)</f>
        <v/>
      </c>
      <c r="BC449" s="187" t="str">
        <f t="shared" si="156"/>
        <v/>
      </c>
    </row>
    <row r="450" spans="1:55" ht="15.75" thickBot="1">
      <c r="A450" s="183" t="s">
        <v>101</v>
      </c>
      <c r="B450" s="82">
        <v>2016</v>
      </c>
      <c r="C450" s="82">
        <v>1</v>
      </c>
      <c r="D450" s="82"/>
      <c r="E450" s="83" t="s">
        <v>86</v>
      </c>
      <c r="F450" s="83" t="s">
        <v>10</v>
      </c>
      <c r="G450" s="83" t="s">
        <v>10</v>
      </c>
      <c r="H450" s="84">
        <v>42412</v>
      </c>
      <c r="I450" s="85">
        <v>5735.6</v>
      </c>
      <c r="J450" s="86">
        <v>0</v>
      </c>
      <c r="K450" s="85">
        <v>5735.6</v>
      </c>
      <c r="N450" s="183" t="s">
        <v>101</v>
      </c>
      <c r="O450" s="82">
        <v>27</v>
      </c>
      <c r="P450" s="86">
        <v>213.37</v>
      </c>
      <c r="Q450" s="83" t="s">
        <v>86</v>
      </c>
      <c r="R450" s="83" t="s">
        <v>10</v>
      </c>
      <c r="S450" s="83" t="s">
        <v>84</v>
      </c>
      <c r="T450" s="82" t="s">
        <v>156</v>
      </c>
      <c r="U450" s="82" t="s">
        <v>124</v>
      </c>
      <c r="AC450" s="187" t="str">
        <f t="shared" si="158"/>
        <v/>
      </c>
      <c r="AD450" s="187" t="str">
        <f t="shared" si="159"/>
        <v/>
      </c>
      <c r="AE450" s="187" t="str">
        <f t="shared" si="160"/>
        <v/>
      </c>
      <c r="AF450" s="187" t="str">
        <f t="shared" si="161"/>
        <v/>
      </c>
      <c r="AG450" s="187" t="str">
        <f t="shared" si="162"/>
        <v/>
      </c>
      <c r="AH450" s="187" t="str">
        <f t="shared" si="163"/>
        <v/>
      </c>
      <c r="AI450" s="187" t="str">
        <f t="shared" si="164"/>
        <v/>
      </c>
      <c r="AJ450" s="187" t="str">
        <f t="shared" si="165"/>
        <v/>
      </c>
      <c r="AK450" s="187" t="str">
        <f t="shared" si="166"/>
        <v/>
      </c>
      <c r="AN450" s="187" t="str">
        <f t="shared" si="167"/>
        <v/>
      </c>
      <c r="AO450" s="187" t="str">
        <f t="shared" si="168"/>
        <v/>
      </c>
      <c r="AP450" s="187" t="str">
        <f t="shared" si="169"/>
        <v/>
      </c>
      <c r="AT450" s="187" t="str">
        <f t="shared" si="170"/>
        <v/>
      </c>
      <c r="AU450" s="187" t="str">
        <f t="shared" si="171"/>
        <v/>
      </c>
      <c r="AV450" s="187" t="str">
        <f t="shared" si="172"/>
        <v/>
      </c>
      <c r="AW450" s="187" t="str">
        <f t="shared" si="173"/>
        <v/>
      </c>
      <c r="AX450" s="187" t="str">
        <f t="shared" si="174"/>
        <v/>
      </c>
      <c r="AY450" s="187" t="str">
        <f t="shared" si="155"/>
        <v/>
      </c>
      <c r="AZ450" s="187" t="str">
        <f t="shared" si="175"/>
        <v/>
      </c>
      <c r="BA450" s="187" t="str">
        <f t="shared" si="157"/>
        <v xml:space="preserve"> </v>
      </c>
      <c r="BB450" s="187" t="str">
        <f>IFERROR(IF(AW450="","",VLOOKUP(AW450,SUSS!R:S,2,FALSE)),AY450*SUSS!$M$2)</f>
        <v/>
      </c>
      <c r="BC450" s="187" t="str">
        <f t="shared" si="156"/>
        <v/>
      </c>
    </row>
    <row r="451" spans="1:55" ht="15.75" thickBot="1">
      <c r="A451" s="183" t="s">
        <v>101</v>
      </c>
      <c r="B451" s="82">
        <v>2016</v>
      </c>
      <c r="C451" s="82">
        <v>1</v>
      </c>
      <c r="D451" s="82"/>
      <c r="E451" s="83" t="s">
        <v>11</v>
      </c>
      <c r="F451" s="83" t="s">
        <v>10</v>
      </c>
      <c r="G451" s="83" t="s">
        <v>10</v>
      </c>
      <c r="H451" s="84">
        <v>42412</v>
      </c>
      <c r="I451" s="85">
        <v>7105</v>
      </c>
      <c r="J451" s="86">
        <v>0</v>
      </c>
      <c r="K451" s="85">
        <v>7105</v>
      </c>
      <c r="N451" s="183" t="s">
        <v>101</v>
      </c>
      <c r="O451" s="82">
        <v>27</v>
      </c>
      <c r="P451" s="86">
        <v>979.83</v>
      </c>
      <c r="Q451" s="83" t="s">
        <v>86</v>
      </c>
      <c r="R451" s="83" t="s">
        <v>10</v>
      </c>
      <c r="S451" s="83" t="s">
        <v>10</v>
      </c>
      <c r="T451" s="82" t="s">
        <v>157</v>
      </c>
      <c r="U451" s="82" t="s">
        <v>124</v>
      </c>
      <c r="AC451" s="187" t="str">
        <f t="shared" si="158"/>
        <v>M645044</v>
      </c>
      <c r="AD451" s="187" t="str">
        <f t="shared" si="159"/>
        <v>Contribuciones Seg. Social</v>
      </c>
      <c r="AE451" s="187" t="str">
        <f t="shared" si="160"/>
        <v>Declaración Jurada</v>
      </c>
      <c r="AF451" s="187" t="str">
        <f t="shared" si="161"/>
        <v>Declaración Jurada</v>
      </c>
      <c r="AG451" s="187">
        <f t="shared" si="162"/>
        <v>7105</v>
      </c>
      <c r="AH451" s="187">
        <f t="shared" si="163"/>
        <v>0</v>
      </c>
      <c r="AI451" s="187">
        <f t="shared" si="164"/>
        <v>7105</v>
      </c>
      <c r="AJ451" s="187">
        <f t="shared" si="165"/>
        <v>2016</v>
      </c>
      <c r="AK451" s="187">
        <f t="shared" si="166"/>
        <v>1</v>
      </c>
      <c r="AN451" s="187" t="str">
        <f t="shared" si="167"/>
        <v xml:space="preserve">2016/1 </v>
      </c>
      <c r="AO451" s="187" t="str">
        <f t="shared" si="168"/>
        <v>2016/1 Contribuciones Seg. Social</v>
      </c>
      <c r="AP451" s="187">
        <f t="shared" si="169"/>
        <v>7105</v>
      </c>
      <c r="AT451" s="187" t="str">
        <f t="shared" si="170"/>
        <v/>
      </c>
      <c r="AU451" s="187" t="str">
        <f t="shared" si="171"/>
        <v/>
      </c>
      <c r="AV451" s="187" t="str">
        <f t="shared" si="172"/>
        <v/>
      </c>
      <c r="AW451" s="187" t="str">
        <f t="shared" si="173"/>
        <v/>
      </c>
      <c r="AX451" s="187" t="str">
        <f t="shared" si="174"/>
        <v/>
      </c>
      <c r="AY451" s="187" t="str">
        <f t="shared" si="155"/>
        <v/>
      </c>
      <c r="AZ451" s="187" t="str">
        <f t="shared" si="175"/>
        <v/>
      </c>
      <c r="BA451" s="187" t="str">
        <f t="shared" si="157"/>
        <v xml:space="preserve"> </v>
      </c>
      <c r="BB451" s="187" t="str">
        <f>IFERROR(IF(AW451="","",VLOOKUP(AW451,SUSS!R:S,2,FALSE)),AY451*SUSS!$M$2)</f>
        <v/>
      </c>
      <c r="BC451" s="187" t="str">
        <f t="shared" si="156"/>
        <v/>
      </c>
    </row>
    <row r="452" spans="1:55" ht="15.75" thickBot="1">
      <c r="A452" s="183" t="s">
        <v>101</v>
      </c>
      <c r="B452" s="82">
        <v>2016</v>
      </c>
      <c r="C452" s="82">
        <v>1</v>
      </c>
      <c r="D452" s="82"/>
      <c r="E452" s="83" t="s">
        <v>86</v>
      </c>
      <c r="F452" s="83" t="s">
        <v>10</v>
      </c>
      <c r="G452" s="83" t="s">
        <v>83</v>
      </c>
      <c r="H452" s="84">
        <v>42521</v>
      </c>
      <c r="I452" s="86">
        <v>625.17999999999995</v>
      </c>
      <c r="J452" s="86">
        <v>544.15</v>
      </c>
      <c r="K452" s="86">
        <v>81.03</v>
      </c>
      <c r="N452" s="183" t="s">
        <v>101</v>
      </c>
      <c r="O452" s="82">
        <v>27</v>
      </c>
      <c r="P452" s="85">
        <v>14119.33</v>
      </c>
      <c r="Q452" s="83" t="s">
        <v>102</v>
      </c>
      <c r="R452" s="83" t="s">
        <v>10</v>
      </c>
      <c r="S452" s="83" t="s">
        <v>10</v>
      </c>
      <c r="T452" s="82" t="s">
        <v>115</v>
      </c>
      <c r="U452" s="82" t="s">
        <v>124</v>
      </c>
      <c r="AC452" s="187" t="str">
        <f t="shared" si="158"/>
        <v/>
      </c>
      <c r="AD452" s="187" t="str">
        <f t="shared" si="159"/>
        <v/>
      </c>
      <c r="AE452" s="187" t="str">
        <f t="shared" si="160"/>
        <v/>
      </c>
      <c r="AF452" s="187" t="str">
        <f t="shared" si="161"/>
        <v/>
      </c>
      <c r="AG452" s="187" t="str">
        <f t="shared" si="162"/>
        <v/>
      </c>
      <c r="AH452" s="187" t="str">
        <f t="shared" si="163"/>
        <v/>
      </c>
      <c r="AI452" s="187" t="str">
        <f t="shared" si="164"/>
        <v/>
      </c>
      <c r="AJ452" s="187" t="str">
        <f t="shared" si="165"/>
        <v/>
      </c>
      <c r="AK452" s="187" t="str">
        <f t="shared" si="166"/>
        <v/>
      </c>
      <c r="AN452" s="187" t="str">
        <f t="shared" si="167"/>
        <v/>
      </c>
      <c r="AO452" s="187" t="str">
        <f t="shared" si="168"/>
        <v/>
      </c>
      <c r="AP452" s="187" t="str">
        <f t="shared" si="169"/>
        <v/>
      </c>
      <c r="AT452" s="187" t="str">
        <f t="shared" si="170"/>
        <v/>
      </c>
      <c r="AU452" s="187" t="str">
        <f t="shared" si="171"/>
        <v/>
      </c>
      <c r="AV452" s="187" t="str">
        <f t="shared" si="172"/>
        <v/>
      </c>
      <c r="AW452" s="187" t="str">
        <f t="shared" si="173"/>
        <v/>
      </c>
      <c r="AX452" s="187" t="str">
        <f t="shared" si="174"/>
        <v/>
      </c>
      <c r="AY452" s="187" t="str">
        <f t="shared" ref="AY452:AY515" si="176">VLOOKUP(AX452,AO:AP,2,FALSE)</f>
        <v/>
      </c>
      <c r="AZ452" s="187" t="str">
        <f t="shared" si="175"/>
        <v/>
      </c>
      <c r="BA452" s="187" t="str">
        <f t="shared" si="157"/>
        <v xml:space="preserve"> </v>
      </c>
      <c r="BB452" s="187" t="str">
        <f>IFERROR(IF(AW452="","",VLOOKUP(AW452,SUSS!R:S,2,FALSE)),AY452*SUSS!$M$2)</f>
        <v/>
      </c>
      <c r="BC452" s="187" t="str">
        <f t="shared" si="156"/>
        <v/>
      </c>
    </row>
    <row r="453" spans="1:55" ht="15.75" thickBot="1">
      <c r="A453" s="183" t="s">
        <v>101</v>
      </c>
      <c r="B453" s="82">
        <v>2016</v>
      </c>
      <c r="C453" s="82">
        <v>1</v>
      </c>
      <c r="D453" s="82"/>
      <c r="E453" s="83" t="s">
        <v>86</v>
      </c>
      <c r="F453" s="83" t="s">
        <v>10</v>
      </c>
      <c r="G453" s="83" t="s">
        <v>84</v>
      </c>
      <c r="H453" s="84">
        <v>43798</v>
      </c>
      <c r="I453" s="85">
        <v>10437.84</v>
      </c>
      <c r="J453" s="85">
        <v>9084.9699999999993</v>
      </c>
      <c r="K453" s="85">
        <v>1352.87</v>
      </c>
      <c r="N453" s="183" t="s">
        <v>101</v>
      </c>
      <c r="O453" s="82">
        <v>27</v>
      </c>
      <c r="P453" s="86">
        <v>12.54</v>
      </c>
      <c r="Q453" s="83" t="s">
        <v>107</v>
      </c>
      <c r="R453" s="83" t="s">
        <v>10</v>
      </c>
      <c r="S453" s="83" t="s">
        <v>105</v>
      </c>
      <c r="T453" s="82" t="s">
        <v>115</v>
      </c>
      <c r="U453" s="82" t="s">
        <v>124</v>
      </c>
      <c r="AC453" s="187" t="str">
        <f t="shared" si="158"/>
        <v/>
      </c>
      <c r="AD453" s="187" t="str">
        <f t="shared" si="159"/>
        <v/>
      </c>
      <c r="AE453" s="187" t="str">
        <f t="shared" si="160"/>
        <v/>
      </c>
      <c r="AF453" s="187" t="str">
        <f t="shared" si="161"/>
        <v/>
      </c>
      <c r="AG453" s="187" t="str">
        <f t="shared" si="162"/>
        <v/>
      </c>
      <c r="AH453" s="187" t="str">
        <f t="shared" si="163"/>
        <v/>
      </c>
      <c r="AI453" s="187" t="str">
        <f t="shared" si="164"/>
        <v/>
      </c>
      <c r="AJ453" s="187" t="str">
        <f t="shared" si="165"/>
        <v/>
      </c>
      <c r="AK453" s="187" t="str">
        <f t="shared" si="166"/>
        <v/>
      </c>
      <c r="AN453" s="187" t="str">
        <f t="shared" si="167"/>
        <v/>
      </c>
      <c r="AO453" s="187" t="str">
        <f t="shared" si="168"/>
        <v/>
      </c>
      <c r="AP453" s="187" t="str">
        <f t="shared" si="169"/>
        <v/>
      </c>
      <c r="AT453" s="187" t="str">
        <f t="shared" si="170"/>
        <v/>
      </c>
      <c r="AU453" s="187" t="str">
        <f t="shared" si="171"/>
        <v/>
      </c>
      <c r="AV453" s="187" t="str">
        <f t="shared" si="172"/>
        <v/>
      </c>
      <c r="AW453" s="187" t="str">
        <f t="shared" si="173"/>
        <v/>
      </c>
      <c r="AX453" s="187" t="str">
        <f t="shared" si="174"/>
        <v/>
      </c>
      <c r="AY453" s="187" t="str">
        <f t="shared" si="176"/>
        <v/>
      </c>
      <c r="AZ453" s="187" t="str">
        <f t="shared" si="175"/>
        <v/>
      </c>
      <c r="BA453" s="187" t="str">
        <f t="shared" si="157"/>
        <v xml:space="preserve"> </v>
      </c>
      <c r="BB453" s="187" t="str">
        <f>IFERROR(IF(AW453="","",VLOOKUP(AW453,SUSS!R:S,2,FALSE)),AY453*SUSS!$M$2)</f>
        <v/>
      </c>
      <c r="BC453" s="187" t="str">
        <f t="shared" ref="BC453:BC516" si="177">IFERROR(IF(BB453&lt;&gt;"",AZ453*BB453,""),"VER")</f>
        <v/>
      </c>
    </row>
    <row r="454" spans="1:55" ht="15.75" thickBot="1">
      <c r="A454" s="183" t="s">
        <v>101</v>
      </c>
      <c r="B454" s="82">
        <v>2016</v>
      </c>
      <c r="C454" s="82">
        <v>1</v>
      </c>
      <c r="D454" s="82"/>
      <c r="E454" s="83" t="s">
        <v>11</v>
      </c>
      <c r="F454" s="83" t="s">
        <v>10</v>
      </c>
      <c r="G454" s="83" t="s">
        <v>83</v>
      </c>
      <c r="H454" s="84">
        <v>42521</v>
      </c>
      <c r="I454" s="86">
        <v>774.45</v>
      </c>
      <c r="J454" s="86">
        <v>674.07</v>
      </c>
      <c r="K454" s="86">
        <v>100.38</v>
      </c>
      <c r="N454" s="183" t="s">
        <v>101</v>
      </c>
      <c r="O454" s="82">
        <v>27</v>
      </c>
      <c r="P454" s="86">
        <v>6.27</v>
      </c>
      <c r="Q454" s="83" t="s">
        <v>104</v>
      </c>
      <c r="R454" s="83" t="s">
        <v>10</v>
      </c>
      <c r="S454" s="83" t="s">
        <v>105</v>
      </c>
      <c r="T454" s="82" t="s">
        <v>116</v>
      </c>
      <c r="U454" s="82" t="s">
        <v>124</v>
      </c>
      <c r="AC454" s="187" t="str">
        <f t="shared" si="158"/>
        <v/>
      </c>
      <c r="AD454" s="187" t="str">
        <f t="shared" si="159"/>
        <v/>
      </c>
      <c r="AE454" s="187" t="str">
        <f t="shared" si="160"/>
        <v/>
      </c>
      <c r="AF454" s="187" t="str">
        <f t="shared" si="161"/>
        <v/>
      </c>
      <c r="AG454" s="187" t="str">
        <f t="shared" si="162"/>
        <v/>
      </c>
      <c r="AH454" s="187" t="str">
        <f t="shared" si="163"/>
        <v/>
      </c>
      <c r="AI454" s="187" t="str">
        <f t="shared" si="164"/>
        <v/>
      </c>
      <c r="AJ454" s="187" t="str">
        <f t="shared" si="165"/>
        <v/>
      </c>
      <c r="AK454" s="187" t="str">
        <f t="shared" si="166"/>
        <v/>
      </c>
      <c r="AN454" s="187" t="str">
        <f t="shared" si="167"/>
        <v/>
      </c>
      <c r="AO454" s="187" t="str">
        <f t="shared" si="168"/>
        <v/>
      </c>
      <c r="AP454" s="187" t="str">
        <f t="shared" si="169"/>
        <v/>
      </c>
      <c r="AT454" s="187" t="str">
        <f t="shared" si="170"/>
        <v/>
      </c>
      <c r="AU454" s="187" t="str">
        <f t="shared" si="171"/>
        <v/>
      </c>
      <c r="AV454" s="187" t="str">
        <f t="shared" si="172"/>
        <v/>
      </c>
      <c r="AW454" s="187" t="str">
        <f t="shared" si="173"/>
        <v/>
      </c>
      <c r="AX454" s="187" t="str">
        <f t="shared" si="174"/>
        <v/>
      </c>
      <c r="AY454" s="187" t="str">
        <f t="shared" si="176"/>
        <v/>
      </c>
      <c r="AZ454" s="187" t="str">
        <f t="shared" si="175"/>
        <v/>
      </c>
      <c r="BA454" s="187" t="str">
        <f t="shared" si="157"/>
        <v xml:space="preserve"> </v>
      </c>
      <c r="BB454" s="187" t="str">
        <f>IFERROR(IF(AW454="","",VLOOKUP(AW454,SUSS!R:S,2,FALSE)),AY454*SUSS!$M$2)</f>
        <v/>
      </c>
      <c r="BC454" s="187" t="str">
        <f t="shared" si="177"/>
        <v/>
      </c>
    </row>
    <row r="455" spans="1:55" ht="15.75" thickBot="1">
      <c r="A455" s="183" t="s">
        <v>101</v>
      </c>
      <c r="B455" s="82">
        <v>2016</v>
      </c>
      <c r="C455" s="82">
        <v>1</v>
      </c>
      <c r="D455" s="82"/>
      <c r="E455" s="83" t="s">
        <v>11</v>
      </c>
      <c r="F455" s="83" t="s">
        <v>10</v>
      </c>
      <c r="G455" s="83" t="s">
        <v>84</v>
      </c>
      <c r="H455" s="84">
        <v>43798</v>
      </c>
      <c r="I455" s="85">
        <v>12929.92</v>
      </c>
      <c r="J455" s="85">
        <v>11254.05</v>
      </c>
      <c r="K455" s="85">
        <v>1675.87</v>
      </c>
      <c r="N455" s="183" t="s">
        <v>101</v>
      </c>
      <c r="O455" s="82">
        <v>27</v>
      </c>
      <c r="P455" s="85">
        <v>1914.36</v>
      </c>
      <c r="Q455" s="83" t="s">
        <v>82</v>
      </c>
      <c r="R455" s="83" t="s">
        <v>10</v>
      </c>
      <c r="S455" s="83" t="s">
        <v>84</v>
      </c>
      <c r="T455" s="82" t="s">
        <v>153</v>
      </c>
      <c r="U455" s="82" t="s">
        <v>124</v>
      </c>
      <c r="AC455" s="187" t="str">
        <f t="shared" si="158"/>
        <v/>
      </c>
      <c r="AD455" s="187" t="str">
        <f t="shared" si="159"/>
        <v/>
      </c>
      <c r="AE455" s="187" t="str">
        <f t="shared" si="160"/>
        <v/>
      </c>
      <c r="AF455" s="187" t="str">
        <f t="shared" si="161"/>
        <v/>
      </c>
      <c r="AG455" s="187" t="str">
        <f t="shared" si="162"/>
        <v/>
      </c>
      <c r="AH455" s="187" t="str">
        <f t="shared" si="163"/>
        <v/>
      </c>
      <c r="AI455" s="187" t="str">
        <f t="shared" si="164"/>
        <v/>
      </c>
      <c r="AJ455" s="187" t="str">
        <f t="shared" si="165"/>
        <v/>
      </c>
      <c r="AK455" s="187" t="str">
        <f t="shared" si="166"/>
        <v/>
      </c>
      <c r="AN455" s="187" t="str">
        <f t="shared" si="167"/>
        <v/>
      </c>
      <c r="AO455" s="187" t="str">
        <f t="shared" si="168"/>
        <v/>
      </c>
      <c r="AP455" s="187" t="str">
        <f t="shared" si="169"/>
        <v/>
      </c>
      <c r="AT455" s="187" t="str">
        <f t="shared" si="170"/>
        <v/>
      </c>
      <c r="AU455" s="187" t="str">
        <f t="shared" si="171"/>
        <v/>
      </c>
      <c r="AV455" s="187" t="str">
        <f t="shared" si="172"/>
        <v/>
      </c>
      <c r="AW455" s="187" t="str">
        <f t="shared" si="173"/>
        <v/>
      </c>
      <c r="AX455" s="187" t="str">
        <f t="shared" si="174"/>
        <v/>
      </c>
      <c r="AY455" s="187" t="str">
        <f t="shared" si="176"/>
        <v/>
      </c>
      <c r="AZ455" s="187" t="str">
        <f t="shared" si="175"/>
        <v/>
      </c>
      <c r="BA455" s="187" t="str">
        <f t="shared" si="157"/>
        <v xml:space="preserve"> </v>
      </c>
      <c r="BB455" s="187" t="str">
        <f>IFERROR(IF(AW455="","",VLOOKUP(AW455,SUSS!R:S,2,FALSE)),AY455*SUSS!$M$2)</f>
        <v/>
      </c>
      <c r="BC455" s="187" t="str">
        <f t="shared" si="177"/>
        <v/>
      </c>
    </row>
    <row r="456" spans="1:55" ht="15.75" thickBot="1">
      <c r="A456" s="183" t="s">
        <v>101</v>
      </c>
      <c r="B456" s="82">
        <v>2016</v>
      </c>
      <c r="C456" s="82">
        <v>2</v>
      </c>
      <c r="D456" s="82"/>
      <c r="E456" s="83" t="s">
        <v>86</v>
      </c>
      <c r="F456" s="83" t="s">
        <v>10</v>
      </c>
      <c r="G456" s="83" t="s">
        <v>10</v>
      </c>
      <c r="H456" s="84">
        <v>42438</v>
      </c>
      <c r="I456" s="85">
        <v>5168.6400000000003</v>
      </c>
      <c r="J456" s="86">
        <v>0</v>
      </c>
      <c r="K456" s="85">
        <v>5168.6400000000003</v>
      </c>
      <c r="N456" s="183" t="s">
        <v>101</v>
      </c>
      <c r="O456" s="82">
        <v>27</v>
      </c>
      <c r="P456" s="85">
        <v>39754.1</v>
      </c>
      <c r="Q456" s="83" t="s">
        <v>82</v>
      </c>
      <c r="R456" s="83" t="s">
        <v>10</v>
      </c>
      <c r="S456" s="83" t="s">
        <v>10</v>
      </c>
      <c r="T456" s="82" t="s">
        <v>158</v>
      </c>
      <c r="U456" s="82" t="s">
        <v>124</v>
      </c>
      <c r="AC456" s="187" t="str">
        <f t="shared" si="158"/>
        <v/>
      </c>
      <c r="AD456" s="187" t="str">
        <f t="shared" si="159"/>
        <v/>
      </c>
      <c r="AE456" s="187" t="str">
        <f t="shared" si="160"/>
        <v/>
      </c>
      <c r="AF456" s="187" t="str">
        <f t="shared" si="161"/>
        <v/>
      </c>
      <c r="AG456" s="187" t="str">
        <f t="shared" si="162"/>
        <v/>
      </c>
      <c r="AH456" s="187" t="str">
        <f t="shared" si="163"/>
        <v/>
      </c>
      <c r="AI456" s="187" t="str">
        <f t="shared" si="164"/>
        <v/>
      </c>
      <c r="AJ456" s="187" t="str">
        <f t="shared" si="165"/>
        <v/>
      </c>
      <c r="AK456" s="187" t="str">
        <f t="shared" si="166"/>
        <v/>
      </c>
      <c r="AN456" s="187" t="str">
        <f t="shared" si="167"/>
        <v/>
      </c>
      <c r="AO456" s="187" t="str">
        <f t="shared" si="168"/>
        <v/>
      </c>
      <c r="AP456" s="187" t="str">
        <f t="shared" si="169"/>
        <v/>
      </c>
      <c r="AT456" s="187" t="str">
        <f t="shared" si="170"/>
        <v/>
      </c>
      <c r="AU456" s="187" t="str">
        <f t="shared" si="171"/>
        <v/>
      </c>
      <c r="AV456" s="187" t="str">
        <f t="shared" si="172"/>
        <v/>
      </c>
      <c r="AW456" s="187" t="str">
        <f t="shared" si="173"/>
        <v/>
      </c>
      <c r="AX456" s="187" t="str">
        <f t="shared" si="174"/>
        <v/>
      </c>
      <c r="AY456" s="187" t="str">
        <f t="shared" si="176"/>
        <v/>
      </c>
      <c r="AZ456" s="187" t="str">
        <f t="shared" si="175"/>
        <v/>
      </c>
      <c r="BA456" s="187" t="str">
        <f t="shared" ref="BA456:BA519" si="178">AT456&amp;" "&amp;AU456</f>
        <v xml:space="preserve"> </v>
      </c>
      <c r="BB456" s="187" t="str">
        <f>IFERROR(IF(AW456="","",VLOOKUP(AW456,SUSS!R:S,2,FALSE)),AY456*SUSS!$M$2)</f>
        <v/>
      </c>
      <c r="BC456" s="187" t="str">
        <f t="shared" si="177"/>
        <v/>
      </c>
    </row>
    <row r="457" spans="1:55" ht="15.75" thickBot="1">
      <c r="A457" s="183" t="s">
        <v>101</v>
      </c>
      <c r="B457" s="82">
        <v>2016</v>
      </c>
      <c r="C457" s="82">
        <v>2</v>
      </c>
      <c r="D457" s="82"/>
      <c r="E457" s="83" t="s">
        <v>11</v>
      </c>
      <c r="F457" s="83" t="s">
        <v>10</v>
      </c>
      <c r="G457" s="83" t="s">
        <v>10</v>
      </c>
      <c r="H457" s="84">
        <v>42438</v>
      </c>
      <c r="I457" s="85">
        <v>1116.8900000000001</v>
      </c>
      <c r="J457" s="86">
        <v>0</v>
      </c>
      <c r="K457" s="85">
        <v>1116.8900000000001</v>
      </c>
      <c r="N457" s="183" t="s">
        <v>101</v>
      </c>
      <c r="O457" s="82">
        <v>27</v>
      </c>
      <c r="P457" s="86">
        <v>619.76</v>
      </c>
      <c r="Q457" s="83" t="s">
        <v>82</v>
      </c>
      <c r="R457" s="83" t="s">
        <v>10</v>
      </c>
      <c r="S457" s="83" t="s">
        <v>83</v>
      </c>
      <c r="T457" s="82" t="s">
        <v>158</v>
      </c>
      <c r="U457" s="82" t="s">
        <v>124</v>
      </c>
      <c r="AC457" s="187" t="str">
        <f t="shared" si="158"/>
        <v>M645044</v>
      </c>
      <c r="AD457" s="187" t="str">
        <f t="shared" si="159"/>
        <v>Contribuciones Seg. Social</v>
      </c>
      <c r="AE457" s="187" t="str">
        <f t="shared" si="160"/>
        <v>Declaración Jurada</v>
      </c>
      <c r="AF457" s="187" t="str">
        <f t="shared" si="161"/>
        <v>Declaración Jurada</v>
      </c>
      <c r="AG457" s="187">
        <f t="shared" si="162"/>
        <v>1116.8900000000001</v>
      </c>
      <c r="AH457" s="187">
        <f t="shared" si="163"/>
        <v>0</v>
      </c>
      <c r="AI457" s="187">
        <f t="shared" si="164"/>
        <v>1116.8900000000001</v>
      </c>
      <c r="AJ457" s="187">
        <f t="shared" si="165"/>
        <v>2016</v>
      </c>
      <c r="AK457" s="187">
        <f t="shared" si="166"/>
        <v>2</v>
      </c>
      <c r="AN457" s="187" t="str">
        <f t="shared" si="167"/>
        <v xml:space="preserve">2016/2 </v>
      </c>
      <c r="AO457" s="187" t="str">
        <f t="shared" si="168"/>
        <v>2016/2 Contribuciones Seg. Social</v>
      </c>
      <c r="AP457" s="187">
        <f t="shared" si="169"/>
        <v>1116.8900000000001</v>
      </c>
      <c r="AT457" s="187" t="str">
        <f t="shared" si="170"/>
        <v/>
      </c>
      <c r="AU457" s="187" t="str">
        <f t="shared" si="171"/>
        <v/>
      </c>
      <c r="AV457" s="187" t="str">
        <f t="shared" si="172"/>
        <v/>
      </c>
      <c r="AW457" s="187" t="str">
        <f t="shared" si="173"/>
        <v/>
      </c>
      <c r="AX457" s="187" t="str">
        <f t="shared" si="174"/>
        <v/>
      </c>
      <c r="AY457" s="187" t="str">
        <f t="shared" si="176"/>
        <v/>
      </c>
      <c r="AZ457" s="187" t="str">
        <f t="shared" si="175"/>
        <v/>
      </c>
      <c r="BA457" s="187" t="str">
        <f t="shared" si="178"/>
        <v xml:space="preserve"> </v>
      </c>
      <c r="BB457" s="187" t="str">
        <f>IFERROR(IF(AW457="","",VLOOKUP(AW457,SUSS!R:S,2,FALSE)),AY457*SUSS!$M$2)</f>
        <v/>
      </c>
      <c r="BC457" s="187" t="str">
        <f t="shared" si="177"/>
        <v/>
      </c>
    </row>
    <row r="458" spans="1:55" ht="15.75" thickBot="1">
      <c r="A458" s="183" t="s">
        <v>101</v>
      </c>
      <c r="B458" s="82">
        <v>2016</v>
      </c>
      <c r="C458" s="82">
        <v>2</v>
      </c>
      <c r="D458" s="82"/>
      <c r="E458" s="83" t="s">
        <v>86</v>
      </c>
      <c r="F458" s="83" t="s">
        <v>10</v>
      </c>
      <c r="G458" s="83" t="s">
        <v>83</v>
      </c>
      <c r="H458" s="84">
        <v>42521</v>
      </c>
      <c r="I458" s="86">
        <v>423.83</v>
      </c>
      <c r="J458" s="86">
        <v>368.12</v>
      </c>
      <c r="K458" s="86">
        <v>55.71</v>
      </c>
      <c r="N458" s="183" t="s">
        <v>101</v>
      </c>
      <c r="O458" s="82">
        <v>27</v>
      </c>
      <c r="P458" s="85">
        <v>1994</v>
      </c>
      <c r="Q458" s="83" t="s">
        <v>82</v>
      </c>
      <c r="R458" s="83" t="s">
        <v>10</v>
      </c>
      <c r="S458" s="83" t="s">
        <v>84</v>
      </c>
      <c r="T458" s="82" t="s">
        <v>158</v>
      </c>
      <c r="U458" s="82" t="s">
        <v>124</v>
      </c>
      <c r="AC458" s="187" t="str">
        <f t="shared" si="158"/>
        <v/>
      </c>
      <c r="AD458" s="187" t="str">
        <f t="shared" si="159"/>
        <v/>
      </c>
      <c r="AE458" s="187" t="str">
        <f t="shared" si="160"/>
        <v/>
      </c>
      <c r="AF458" s="187" t="str">
        <f t="shared" si="161"/>
        <v/>
      </c>
      <c r="AG458" s="187" t="str">
        <f t="shared" si="162"/>
        <v/>
      </c>
      <c r="AH458" s="187" t="str">
        <f t="shared" si="163"/>
        <v/>
      </c>
      <c r="AI458" s="187" t="str">
        <f t="shared" si="164"/>
        <v/>
      </c>
      <c r="AJ458" s="187" t="str">
        <f t="shared" si="165"/>
        <v/>
      </c>
      <c r="AK458" s="187" t="str">
        <f t="shared" si="166"/>
        <v/>
      </c>
      <c r="AN458" s="187" t="str">
        <f t="shared" si="167"/>
        <v/>
      </c>
      <c r="AO458" s="187" t="str">
        <f t="shared" si="168"/>
        <v/>
      </c>
      <c r="AP458" s="187" t="str">
        <f t="shared" si="169"/>
        <v/>
      </c>
      <c r="AT458" s="187" t="str">
        <f t="shared" si="170"/>
        <v/>
      </c>
      <c r="AU458" s="187" t="str">
        <f t="shared" si="171"/>
        <v/>
      </c>
      <c r="AV458" s="187" t="str">
        <f t="shared" si="172"/>
        <v/>
      </c>
      <c r="AW458" s="187" t="str">
        <f t="shared" si="173"/>
        <v/>
      </c>
      <c r="AX458" s="187" t="str">
        <f t="shared" si="174"/>
        <v/>
      </c>
      <c r="AY458" s="187" t="str">
        <f t="shared" si="176"/>
        <v/>
      </c>
      <c r="AZ458" s="187" t="str">
        <f t="shared" si="175"/>
        <v/>
      </c>
      <c r="BA458" s="187" t="str">
        <f t="shared" si="178"/>
        <v xml:space="preserve"> </v>
      </c>
      <c r="BB458" s="187" t="str">
        <f>IFERROR(IF(AW458="","",VLOOKUP(AW458,SUSS!R:S,2,FALSE)),AY458*SUSS!$M$2)</f>
        <v/>
      </c>
      <c r="BC458" s="187" t="str">
        <f t="shared" si="177"/>
        <v/>
      </c>
    </row>
    <row r="459" spans="1:55" ht="15.75" thickBot="1">
      <c r="A459" s="183" t="s">
        <v>101</v>
      </c>
      <c r="B459" s="82">
        <v>2016</v>
      </c>
      <c r="C459" s="82">
        <v>2</v>
      </c>
      <c r="D459" s="82"/>
      <c r="E459" s="83" t="s">
        <v>86</v>
      </c>
      <c r="F459" s="83" t="s">
        <v>10</v>
      </c>
      <c r="G459" s="83" t="s">
        <v>84</v>
      </c>
      <c r="H459" s="84">
        <v>43798</v>
      </c>
      <c r="I459" s="85">
        <v>9406.06</v>
      </c>
      <c r="J459" s="85">
        <v>8169.61</v>
      </c>
      <c r="K459" s="85">
        <v>1236.45</v>
      </c>
      <c r="N459" s="183" t="s">
        <v>101</v>
      </c>
      <c r="O459" s="82">
        <v>27</v>
      </c>
      <c r="P459" s="86">
        <v>18.809999999999999</v>
      </c>
      <c r="Q459" s="83" t="s">
        <v>106</v>
      </c>
      <c r="R459" s="83" t="s">
        <v>10</v>
      </c>
      <c r="S459" s="83" t="s">
        <v>105</v>
      </c>
      <c r="T459" s="82" t="s">
        <v>137</v>
      </c>
      <c r="U459" s="82" t="s">
        <v>124</v>
      </c>
      <c r="AC459" s="187" t="str">
        <f t="shared" si="158"/>
        <v/>
      </c>
      <c r="AD459" s="187" t="str">
        <f t="shared" si="159"/>
        <v/>
      </c>
      <c r="AE459" s="187" t="str">
        <f t="shared" si="160"/>
        <v/>
      </c>
      <c r="AF459" s="187" t="str">
        <f t="shared" si="161"/>
        <v/>
      </c>
      <c r="AG459" s="187" t="str">
        <f t="shared" si="162"/>
        <v/>
      </c>
      <c r="AH459" s="187" t="str">
        <f t="shared" si="163"/>
        <v/>
      </c>
      <c r="AI459" s="187" t="str">
        <f t="shared" si="164"/>
        <v/>
      </c>
      <c r="AJ459" s="187" t="str">
        <f t="shared" si="165"/>
        <v/>
      </c>
      <c r="AK459" s="187" t="str">
        <f t="shared" si="166"/>
        <v/>
      </c>
      <c r="AN459" s="187" t="str">
        <f t="shared" si="167"/>
        <v/>
      </c>
      <c r="AO459" s="187" t="str">
        <f t="shared" si="168"/>
        <v/>
      </c>
      <c r="AP459" s="187" t="str">
        <f t="shared" si="169"/>
        <v/>
      </c>
      <c r="AT459" s="187" t="str">
        <f t="shared" si="170"/>
        <v/>
      </c>
      <c r="AU459" s="187" t="str">
        <f t="shared" si="171"/>
        <v/>
      </c>
      <c r="AV459" s="187" t="str">
        <f t="shared" si="172"/>
        <v/>
      </c>
      <c r="AW459" s="187" t="str">
        <f t="shared" si="173"/>
        <v/>
      </c>
      <c r="AX459" s="187" t="str">
        <f t="shared" si="174"/>
        <v/>
      </c>
      <c r="AY459" s="187" t="str">
        <f t="shared" si="176"/>
        <v/>
      </c>
      <c r="AZ459" s="187" t="str">
        <f t="shared" si="175"/>
        <v/>
      </c>
      <c r="BA459" s="187" t="str">
        <f t="shared" si="178"/>
        <v xml:space="preserve"> </v>
      </c>
      <c r="BB459" s="187" t="str">
        <f>IFERROR(IF(AW459="","",VLOOKUP(AW459,SUSS!R:S,2,FALSE)),AY459*SUSS!$M$2)</f>
        <v/>
      </c>
      <c r="BC459" s="187" t="str">
        <f t="shared" si="177"/>
        <v/>
      </c>
    </row>
    <row r="460" spans="1:55" ht="15.75" thickBot="1">
      <c r="A460" s="183" t="s">
        <v>101</v>
      </c>
      <c r="B460" s="82">
        <v>2016</v>
      </c>
      <c r="C460" s="82">
        <v>2</v>
      </c>
      <c r="D460" s="82"/>
      <c r="E460" s="83" t="s">
        <v>11</v>
      </c>
      <c r="F460" s="83" t="s">
        <v>10</v>
      </c>
      <c r="G460" s="83" t="s">
        <v>83</v>
      </c>
      <c r="H460" s="84">
        <v>42521</v>
      </c>
      <c r="I460" s="86">
        <v>91.58</v>
      </c>
      <c r="J460" s="86">
        <v>79.540000000000006</v>
      </c>
      <c r="K460" s="86">
        <v>12.04</v>
      </c>
      <c r="N460" s="183" t="s">
        <v>101</v>
      </c>
      <c r="O460" s="82">
        <v>28</v>
      </c>
      <c r="P460" s="86">
        <v>669.19</v>
      </c>
      <c r="Q460" s="83" t="s">
        <v>103</v>
      </c>
      <c r="R460" s="83" t="s">
        <v>10</v>
      </c>
      <c r="S460" s="83" t="s">
        <v>10</v>
      </c>
      <c r="T460" s="82" t="s">
        <v>114</v>
      </c>
      <c r="U460" s="82" t="s">
        <v>124</v>
      </c>
      <c r="AC460" s="187" t="str">
        <f t="shared" si="158"/>
        <v/>
      </c>
      <c r="AD460" s="187" t="str">
        <f t="shared" si="159"/>
        <v/>
      </c>
      <c r="AE460" s="187" t="str">
        <f t="shared" si="160"/>
        <v/>
      </c>
      <c r="AF460" s="187" t="str">
        <f t="shared" si="161"/>
        <v/>
      </c>
      <c r="AG460" s="187" t="str">
        <f t="shared" si="162"/>
        <v/>
      </c>
      <c r="AH460" s="187" t="str">
        <f t="shared" si="163"/>
        <v/>
      </c>
      <c r="AI460" s="187" t="str">
        <f t="shared" si="164"/>
        <v/>
      </c>
      <c r="AJ460" s="187" t="str">
        <f t="shared" si="165"/>
        <v/>
      </c>
      <c r="AK460" s="187" t="str">
        <f t="shared" si="166"/>
        <v/>
      </c>
      <c r="AN460" s="187" t="str">
        <f t="shared" si="167"/>
        <v/>
      </c>
      <c r="AO460" s="187" t="str">
        <f t="shared" si="168"/>
        <v/>
      </c>
      <c r="AP460" s="187" t="str">
        <f t="shared" si="169"/>
        <v/>
      </c>
      <c r="AT460" s="187" t="str">
        <f t="shared" si="170"/>
        <v/>
      </c>
      <c r="AU460" s="187" t="str">
        <f t="shared" si="171"/>
        <v/>
      </c>
      <c r="AV460" s="187" t="str">
        <f t="shared" si="172"/>
        <v/>
      </c>
      <c r="AW460" s="187" t="str">
        <f t="shared" si="173"/>
        <v/>
      </c>
      <c r="AX460" s="187" t="str">
        <f t="shared" si="174"/>
        <v/>
      </c>
      <c r="AY460" s="187" t="str">
        <f t="shared" si="176"/>
        <v/>
      </c>
      <c r="AZ460" s="187" t="str">
        <f t="shared" si="175"/>
        <v/>
      </c>
      <c r="BA460" s="187" t="str">
        <f t="shared" si="178"/>
        <v xml:space="preserve"> </v>
      </c>
      <c r="BB460" s="187" t="str">
        <f>IFERROR(IF(AW460="","",VLOOKUP(AW460,SUSS!R:S,2,FALSE)),AY460*SUSS!$M$2)</f>
        <v/>
      </c>
      <c r="BC460" s="187" t="str">
        <f t="shared" si="177"/>
        <v/>
      </c>
    </row>
    <row r="461" spans="1:55" ht="15.75" thickBot="1">
      <c r="A461" s="183" t="s">
        <v>101</v>
      </c>
      <c r="B461" s="82">
        <v>2016</v>
      </c>
      <c r="C461" s="82">
        <v>2</v>
      </c>
      <c r="D461" s="82"/>
      <c r="E461" s="83" t="s">
        <v>11</v>
      </c>
      <c r="F461" s="83" t="s">
        <v>10</v>
      </c>
      <c r="G461" s="83" t="s">
        <v>84</v>
      </c>
      <c r="H461" s="84">
        <v>43798</v>
      </c>
      <c r="I461" s="85">
        <v>2032.55</v>
      </c>
      <c r="J461" s="85">
        <v>1765.37</v>
      </c>
      <c r="K461" s="86">
        <v>267.18</v>
      </c>
      <c r="N461" s="183" t="s">
        <v>101</v>
      </c>
      <c r="O461" s="82">
        <v>28</v>
      </c>
      <c r="P461" s="85">
        <v>5802.16</v>
      </c>
      <c r="Q461" s="83" t="s">
        <v>11</v>
      </c>
      <c r="R461" s="83" t="s">
        <v>10</v>
      </c>
      <c r="S461" s="83" t="s">
        <v>10</v>
      </c>
      <c r="T461" s="82" t="s">
        <v>155</v>
      </c>
      <c r="U461" s="82" t="s">
        <v>124</v>
      </c>
      <c r="AC461" s="187" t="str">
        <f t="shared" si="158"/>
        <v/>
      </c>
      <c r="AD461" s="187" t="str">
        <f t="shared" si="159"/>
        <v/>
      </c>
      <c r="AE461" s="187" t="str">
        <f t="shared" si="160"/>
        <v/>
      </c>
      <c r="AF461" s="187" t="str">
        <f t="shared" si="161"/>
        <v/>
      </c>
      <c r="AG461" s="187" t="str">
        <f t="shared" si="162"/>
        <v/>
      </c>
      <c r="AH461" s="187" t="str">
        <f t="shared" si="163"/>
        <v/>
      </c>
      <c r="AI461" s="187" t="str">
        <f t="shared" si="164"/>
        <v/>
      </c>
      <c r="AJ461" s="187" t="str">
        <f t="shared" si="165"/>
        <v/>
      </c>
      <c r="AK461" s="187" t="str">
        <f t="shared" si="166"/>
        <v/>
      </c>
      <c r="AN461" s="187" t="str">
        <f t="shared" si="167"/>
        <v/>
      </c>
      <c r="AO461" s="187" t="str">
        <f t="shared" si="168"/>
        <v/>
      </c>
      <c r="AP461" s="187" t="str">
        <f t="shared" si="169"/>
        <v/>
      </c>
      <c r="AT461" s="187" t="str">
        <f t="shared" si="170"/>
        <v>M645044</v>
      </c>
      <c r="AU461" s="187">
        <f t="shared" si="171"/>
        <v>28</v>
      </c>
      <c r="AV461" s="187">
        <f t="shared" si="172"/>
        <v>5802.16</v>
      </c>
      <c r="AW461" s="187" t="str">
        <f t="shared" si="173"/>
        <v>2014/2</v>
      </c>
      <c r="AX461" s="187" t="str">
        <f t="shared" si="174"/>
        <v>2014/2 Contribuciones Seg. Social</v>
      </c>
      <c r="AY461" s="187">
        <f t="shared" si="176"/>
        <v>8631.1200000000008</v>
      </c>
      <c r="AZ461" s="187">
        <f t="shared" si="175"/>
        <v>0.67223720675879828</v>
      </c>
      <c r="BA461" s="187" t="str">
        <f t="shared" si="178"/>
        <v>M645044 28</v>
      </c>
      <c r="BB461" s="187">
        <f>IFERROR(IF(AW461="","",VLOOKUP(AW461,SUSS!R:S,2,FALSE)),AY461*SUSS!$M$2)</f>
        <v>1035.7344000000001</v>
      </c>
      <c r="BC461" s="187">
        <f t="shared" si="177"/>
        <v>696.25919999999996</v>
      </c>
    </row>
    <row r="462" spans="1:55" ht="15.75" thickBot="1">
      <c r="A462" s="183" t="s">
        <v>101</v>
      </c>
      <c r="B462" s="82">
        <v>2016</v>
      </c>
      <c r="C462" s="82">
        <v>5</v>
      </c>
      <c r="D462" s="82"/>
      <c r="E462" s="83" t="s">
        <v>86</v>
      </c>
      <c r="F462" s="83" t="s">
        <v>10</v>
      </c>
      <c r="G462" s="83" t="s">
        <v>10</v>
      </c>
      <c r="H462" s="84">
        <v>42530</v>
      </c>
      <c r="I462" s="85">
        <v>6561.32</v>
      </c>
      <c r="J462" s="86">
        <v>0</v>
      </c>
      <c r="K462" s="85">
        <v>6561.32</v>
      </c>
      <c r="N462" s="183" t="s">
        <v>101</v>
      </c>
      <c r="O462" s="82">
        <v>28</v>
      </c>
      <c r="P462" s="85">
        <v>4052.47</v>
      </c>
      <c r="Q462" s="83" t="s">
        <v>11</v>
      </c>
      <c r="R462" s="83" t="s">
        <v>10</v>
      </c>
      <c r="S462" s="83" t="s">
        <v>83</v>
      </c>
      <c r="T462" s="82" t="s">
        <v>155</v>
      </c>
      <c r="U462" s="82" t="s">
        <v>124</v>
      </c>
      <c r="AC462" s="187" t="str">
        <f t="shared" si="158"/>
        <v/>
      </c>
      <c r="AD462" s="187" t="str">
        <f t="shared" si="159"/>
        <v/>
      </c>
      <c r="AE462" s="187" t="str">
        <f t="shared" si="160"/>
        <v/>
      </c>
      <c r="AF462" s="187" t="str">
        <f t="shared" si="161"/>
        <v/>
      </c>
      <c r="AG462" s="187" t="str">
        <f t="shared" si="162"/>
        <v/>
      </c>
      <c r="AH462" s="187" t="str">
        <f t="shared" si="163"/>
        <v/>
      </c>
      <c r="AI462" s="187" t="str">
        <f t="shared" si="164"/>
        <v/>
      </c>
      <c r="AJ462" s="187" t="str">
        <f t="shared" si="165"/>
        <v/>
      </c>
      <c r="AK462" s="187" t="str">
        <f t="shared" si="166"/>
        <v/>
      </c>
      <c r="AN462" s="187" t="str">
        <f t="shared" si="167"/>
        <v/>
      </c>
      <c r="AO462" s="187" t="str">
        <f t="shared" si="168"/>
        <v/>
      </c>
      <c r="AP462" s="187" t="str">
        <f t="shared" si="169"/>
        <v/>
      </c>
      <c r="AT462" s="187" t="str">
        <f t="shared" si="170"/>
        <v>M645044</v>
      </c>
      <c r="AU462" s="187">
        <f t="shared" si="171"/>
        <v>28</v>
      </c>
      <c r="AV462" s="187">
        <f t="shared" si="172"/>
        <v>4052.47</v>
      </c>
      <c r="AW462" s="187" t="str">
        <f t="shared" si="173"/>
        <v>2014/2</v>
      </c>
      <c r="AX462" s="187" t="str">
        <f t="shared" si="174"/>
        <v>2014/2 Contribuciones Seg. Social</v>
      </c>
      <c r="AY462" s="187">
        <f t="shared" si="176"/>
        <v>8631.1200000000008</v>
      </c>
      <c r="AZ462" s="187">
        <f t="shared" si="175"/>
        <v>0.46951844024877415</v>
      </c>
      <c r="BA462" s="187" t="str">
        <f t="shared" si="178"/>
        <v>M645044 28</v>
      </c>
      <c r="BB462" s="187">
        <f>IFERROR(IF(AW462="","",VLOOKUP(AW462,SUSS!R:S,2,FALSE)),AY462*SUSS!$M$2)</f>
        <v>1035.7344000000001</v>
      </c>
      <c r="BC462" s="187">
        <f t="shared" si="177"/>
        <v>486.29639999999995</v>
      </c>
    </row>
    <row r="463" spans="1:55" ht="15.75" thickBot="1">
      <c r="A463" s="183" t="s">
        <v>101</v>
      </c>
      <c r="B463" s="82">
        <v>2016</v>
      </c>
      <c r="C463" s="82">
        <v>5</v>
      </c>
      <c r="D463" s="82"/>
      <c r="E463" s="83" t="s">
        <v>86</v>
      </c>
      <c r="F463" s="83" t="s">
        <v>10</v>
      </c>
      <c r="G463" s="83" t="s">
        <v>105</v>
      </c>
      <c r="H463" s="84">
        <v>42530</v>
      </c>
      <c r="I463" s="86">
        <v>400</v>
      </c>
      <c r="J463" s="86">
        <v>0</v>
      </c>
      <c r="K463" s="86">
        <v>400</v>
      </c>
      <c r="N463" s="183" t="s">
        <v>101</v>
      </c>
      <c r="O463" s="82">
        <v>28</v>
      </c>
      <c r="P463" s="86">
        <v>263.08999999999997</v>
      </c>
      <c r="Q463" s="83" t="s">
        <v>11</v>
      </c>
      <c r="R463" s="83" t="s">
        <v>10</v>
      </c>
      <c r="S463" s="83" t="s">
        <v>84</v>
      </c>
      <c r="T463" s="82" t="s">
        <v>155</v>
      </c>
      <c r="U463" s="82" t="s">
        <v>124</v>
      </c>
      <c r="AC463" s="187" t="str">
        <f t="shared" si="158"/>
        <v/>
      </c>
      <c r="AD463" s="187" t="str">
        <f t="shared" si="159"/>
        <v/>
      </c>
      <c r="AE463" s="187" t="str">
        <f t="shared" si="160"/>
        <v/>
      </c>
      <c r="AF463" s="187" t="str">
        <f t="shared" si="161"/>
        <v/>
      </c>
      <c r="AG463" s="187" t="str">
        <f t="shared" si="162"/>
        <v/>
      </c>
      <c r="AH463" s="187" t="str">
        <f t="shared" si="163"/>
        <v/>
      </c>
      <c r="AI463" s="187" t="str">
        <f t="shared" si="164"/>
        <v/>
      </c>
      <c r="AJ463" s="187" t="str">
        <f t="shared" si="165"/>
        <v/>
      </c>
      <c r="AK463" s="187" t="str">
        <f t="shared" si="166"/>
        <v/>
      </c>
      <c r="AN463" s="187" t="str">
        <f t="shared" si="167"/>
        <v/>
      </c>
      <c r="AO463" s="187" t="str">
        <f t="shared" si="168"/>
        <v/>
      </c>
      <c r="AP463" s="187" t="str">
        <f t="shared" si="169"/>
        <v/>
      </c>
      <c r="AT463" s="187" t="str">
        <f t="shared" si="170"/>
        <v>M645044</v>
      </c>
      <c r="AU463" s="187">
        <f t="shared" si="171"/>
        <v>28</v>
      </c>
      <c r="AV463" s="187">
        <f t="shared" si="172"/>
        <v>263.08999999999997</v>
      </c>
      <c r="AW463" s="187" t="str">
        <f t="shared" si="173"/>
        <v>2014/2</v>
      </c>
      <c r="AX463" s="187" t="str">
        <f t="shared" si="174"/>
        <v>2014/2 Contribuciones Seg. Social</v>
      </c>
      <c r="AY463" s="187">
        <f t="shared" si="176"/>
        <v>8631.1200000000008</v>
      </c>
      <c r="AZ463" s="187">
        <f t="shared" si="175"/>
        <v>3.0481559751225792E-2</v>
      </c>
      <c r="BA463" s="187" t="str">
        <f t="shared" si="178"/>
        <v>M645044 28</v>
      </c>
      <c r="BB463" s="187">
        <f>IFERROR(IF(AW463="","",VLOOKUP(AW463,SUSS!R:S,2,FALSE)),AY463*SUSS!$M$2)</f>
        <v>1035.7344000000001</v>
      </c>
      <c r="BC463" s="187">
        <f t="shared" si="177"/>
        <v>31.570799999999995</v>
      </c>
    </row>
    <row r="464" spans="1:55" ht="15.75" thickBot="1">
      <c r="A464" s="183" t="s">
        <v>101</v>
      </c>
      <c r="B464" s="82">
        <v>2016</v>
      </c>
      <c r="C464" s="82">
        <v>5</v>
      </c>
      <c r="D464" s="82"/>
      <c r="E464" s="83" t="s">
        <v>11</v>
      </c>
      <c r="F464" s="83" t="s">
        <v>10</v>
      </c>
      <c r="G464" s="83" t="s">
        <v>10</v>
      </c>
      <c r="H464" s="84">
        <v>42530</v>
      </c>
      <c r="I464" s="85">
        <v>8127.88</v>
      </c>
      <c r="J464" s="86">
        <v>0</v>
      </c>
      <c r="K464" s="85">
        <v>8127.88</v>
      </c>
      <c r="N464" s="183" t="s">
        <v>101</v>
      </c>
      <c r="O464" s="82">
        <v>28</v>
      </c>
      <c r="P464" s="85">
        <v>8568.07</v>
      </c>
      <c r="Q464" s="83" t="s">
        <v>11</v>
      </c>
      <c r="R464" s="83" t="s">
        <v>10</v>
      </c>
      <c r="S464" s="83" t="s">
        <v>10</v>
      </c>
      <c r="T464" s="82" t="s">
        <v>156</v>
      </c>
      <c r="U464" s="82" t="s">
        <v>124</v>
      </c>
      <c r="AC464" s="187" t="str">
        <f t="shared" si="158"/>
        <v>M645044</v>
      </c>
      <c r="AD464" s="187" t="str">
        <f t="shared" si="159"/>
        <v>Contribuciones Seg. Social</v>
      </c>
      <c r="AE464" s="187" t="str">
        <f t="shared" si="160"/>
        <v>Declaración Jurada</v>
      </c>
      <c r="AF464" s="187" t="str">
        <f t="shared" si="161"/>
        <v>Declaración Jurada</v>
      </c>
      <c r="AG464" s="187">
        <f t="shared" si="162"/>
        <v>8127.88</v>
      </c>
      <c r="AH464" s="187">
        <f t="shared" si="163"/>
        <v>0</v>
      </c>
      <c r="AI464" s="187">
        <f t="shared" si="164"/>
        <v>8127.88</v>
      </c>
      <c r="AJ464" s="187">
        <f t="shared" si="165"/>
        <v>2016</v>
      </c>
      <c r="AK464" s="187">
        <f t="shared" si="166"/>
        <v>5</v>
      </c>
      <c r="AN464" s="187" t="str">
        <f t="shared" si="167"/>
        <v xml:space="preserve">2016/5 </v>
      </c>
      <c r="AO464" s="187" t="str">
        <f t="shared" si="168"/>
        <v>2016/5 Contribuciones Seg. Social</v>
      </c>
      <c r="AP464" s="187">
        <f t="shared" si="169"/>
        <v>8127.88</v>
      </c>
      <c r="AT464" s="187" t="str">
        <f t="shared" si="170"/>
        <v>M645044</v>
      </c>
      <c r="AU464" s="187">
        <f t="shared" si="171"/>
        <v>28</v>
      </c>
      <c r="AV464" s="187">
        <f t="shared" si="172"/>
        <v>8568.07</v>
      </c>
      <c r="AW464" s="187" t="str">
        <f t="shared" si="173"/>
        <v>2014/3</v>
      </c>
      <c r="AX464" s="187" t="str">
        <f t="shared" si="174"/>
        <v>2014/3 Contribuciones Seg. Social</v>
      </c>
      <c r="AY464" s="187">
        <f t="shared" si="176"/>
        <v>8568.07</v>
      </c>
      <c r="AZ464" s="187">
        <f t="shared" si="175"/>
        <v>1</v>
      </c>
      <c r="BA464" s="187" t="str">
        <f t="shared" si="178"/>
        <v>M645044 28</v>
      </c>
      <c r="BB464" s="187">
        <f>IFERROR(IF(AW464="","",VLOOKUP(AW464,SUSS!R:S,2,FALSE)),AY464*SUSS!$M$2)</f>
        <v>1028.1684</v>
      </c>
      <c r="BC464" s="187">
        <f t="shared" si="177"/>
        <v>1028.1684</v>
      </c>
    </row>
    <row r="465" spans="1:55" ht="15.75" thickBot="1">
      <c r="A465" s="183" t="s">
        <v>101</v>
      </c>
      <c r="B465" s="82">
        <v>2016</v>
      </c>
      <c r="C465" s="82">
        <v>5</v>
      </c>
      <c r="D465" s="82"/>
      <c r="E465" s="83" t="s">
        <v>86</v>
      </c>
      <c r="F465" s="83" t="s">
        <v>10</v>
      </c>
      <c r="G465" s="83" t="s">
        <v>83</v>
      </c>
      <c r="H465" s="84">
        <v>42667</v>
      </c>
      <c r="I465" s="86">
        <v>885.78</v>
      </c>
      <c r="J465" s="86">
        <v>760.16</v>
      </c>
      <c r="K465" s="86">
        <v>125.62</v>
      </c>
      <c r="N465" s="183" t="s">
        <v>101</v>
      </c>
      <c r="O465" s="82">
        <v>28</v>
      </c>
      <c r="P465" s="85">
        <v>3711.56</v>
      </c>
      <c r="Q465" s="83" t="s">
        <v>11</v>
      </c>
      <c r="R465" s="83" t="s">
        <v>10</v>
      </c>
      <c r="S465" s="83" t="s">
        <v>83</v>
      </c>
      <c r="T465" s="82" t="s">
        <v>156</v>
      </c>
      <c r="U465" s="82" t="s">
        <v>124</v>
      </c>
      <c r="AC465" s="187" t="str">
        <f t="shared" si="158"/>
        <v/>
      </c>
      <c r="AD465" s="187" t="str">
        <f t="shared" si="159"/>
        <v/>
      </c>
      <c r="AE465" s="187" t="str">
        <f t="shared" si="160"/>
        <v/>
      </c>
      <c r="AF465" s="187" t="str">
        <f t="shared" si="161"/>
        <v/>
      </c>
      <c r="AG465" s="187" t="str">
        <f t="shared" si="162"/>
        <v/>
      </c>
      <c r="AH465" s="187" t="str">
        <f t="shared" si="163"/>
        <v/>
      </c>
      <c r="AI465" s="187" t="str">
        <f t="shared" si="164"/>
        <v/>
      </c>
      <c r="AJ465" s="187" t="str">
        <f t="shared" si="165"/>
        <v/>
      </c>
      <c r="AK465" s="187" t="str">
        <f t="shared" si="166"/>
        <v/>
      </c>
      <c r="AN465" s="187" t="str">
        <f t="shared" si="167"/>
        <v/>
      </c>
      <c r="AO465" s="187" t="str">
        <f t="shared" si="168"/>
        <v/>
      </c>
      <c r="AP465" s="187" t="str">
        <f t="shared" si="169"/>
        <v/>
      </c>
      <c r="AT465" s="187" t="str">
        <f t="shared" si="170"/>
        <v>M645044</v>
      </c>
      <c r="AU465" s="187">
        <f t="shared" si="171"/>
        <v>28</v>
      </c>
      <c r="AV465" s="187">
        <f t="shared" si="172"/>
        <v>3711.56</v>
      </c>
      <c r="AW465" s="187" t="str">
        <f t="shared" si="173"/>
        <v>2014/3</v>
      </c>
      <c r="AX465" s="187" t="str">
        <f t="shared" si="174"/>
        <v>2014/3 Contribuciones Seg. Social</v>
      </c>
      <c r="AY465" s="187">
        <f t="shared" si="176"/>
        <v>8568.07</v>
      </c>
      <c r="AZ465" s="187">
        <f t="shared" si="175"/>
        <v>0.43318506968313752</v>
      </c>
      <c r="BA465" s="187" t="str">
        <f t="shared" si="178"/>
        <v>M645044 28</v>
      </c>
      <c r="BB465" s="187">
        <f>IFERROR(IF(AW465="","",VLOOKUP(AW465,SUSS!R:S,2,FALSE)),AY465*SUSS!$M$2)</f>
        <v>1028.1684</v>
      </c>
      <c r="BC465" s="187">
        <f t="shared" si="177"/>
        <v>445.38720000000001</v>
      </c>
    </row>
    <row r="466" spans="1:55" ht="15.75" thickBot="1">
      <c r="A466" s="183" t="s">
        <v>101</v>
      </c>
      <c r="B466" s="82">
        <v>2016</v>
      </c>
      <c r="C466" s="82">
        <v>5</v>
      </c>
      <c r="D466" s="82"/>
      <c r="E466" s="83" t="s">
        <v>86</v>
      </c>
      <c r="F466" s="83" t="s">
        <v>10</v>
      </c>
      <c r="G466" s="83" t="s">
        <v>84</v>
      </c>
      <c r="H466" s="84">
        <v>43798</v>
      </c>
      <c r="I466" s="85">
        <v>10680.74</v>
      </c>
      <c r="J466" s="85">
        <v>9166.0300000000007</v>
      </c>
      <c r="K466" s="85">
        <v>1514.71</v>
      </c>
      <c r="N466" s="183" t="s">
        <v>101</v>
      </c>
      <c r="O466" s="82">
        <v>28</v>
      </c>
      <c r="P466" s="85">
        <v>6862.36</v>
      </c>
      <c r="Q466" s="83" t="s">
        <v>86</v>
      </c>
      <c r="R466" s="83" t="s">
        <v>10</v>
      </c>
      <c r="S466" s="83" t="s">
        <v>10</v>
      </c>
      <c r="T466" s="82" t="s">
        <v>157</v>
      </c>
      <c r="U466" s="82" t="s">
        <v>124</v>
      </c>
      <c r="AC466" s="187" t="str">
        <f t="shared" si="158"/>
        <v/>
      </c>
      <c r="AD466" s="187" t="str">
        <f t="shared" si="159"/>
        <v/>
      </c>
      <c r="AE466" s="187" t="str">
        <f t="shared" si="160"/>
        <v/>
      </c>
      <c r="AF466" s="187" t="str">
        <f t="shared" si="161"/>
        <v/>
      </c>
      <c r="AG466" s="187" t="str">
        <f t="shared" si="162"/>
        <v/>
      </c>
      <c r="AH466" s="187" t="str">
        <f t="shared" si="163"/>
        <v/>
      </c>
      <c r="AI466" s="187" t="str">
        <f t="shared" si="164"/>
        <v/>
      </c>
      <c r="AJ466" s="187" t="str">
        <f t="shared" si="165"/>
        <v/>
      </c>
      <c r="AK466" s="187" t="str">
        <f t="shared" si="166"/>
        <v/>
      </c>
      <c r="AN466" s="187" t="str">
        <f t="shared" si="167"/>
        <v/>
      </c>
      <c r="AO466" s="187" t="str">
        <f t="shared" si="168"/>
        <v/>
      </c>
      <c r="AP466" s="187" t="str">
        <f t="shared" si="169"/>
        <v/>
      </c>
      <c r="AT466" s="187" t="str">
        <f t="shared" si="170"/>
        <v/>
      </c>
      <c r="AU466" s="187" t="str">
        <f t="shared" si="171"/>
        <v/>
      </c>
      <c r="AV466" s="187" t="str">
        <f t="shared" si="172"/>
        <v/>
      </c>
      <c r="AW466" s="187" t="str">
        <f t="shared" si="173"/>
        <v/>
      </c>
      <c r="AX466" s="187" t="str">
        <f t="shared" si="174"/>
        <v/>
      </c>
      <c r="AY466" s="187" t="str">
        <f t="shared" si="176"/>
        <v/>
      </c>
      <c r="AZ466" s="187" t="str">
        <f t="shared" si="175"/>
        <v/>
      </c>
      <c r="BA466" s="187" t="str">
        <f t="shared" si="178"/>
        <v xml:space="preserve"> </v>
      </c>
      <c r="BB466" s="187" t="str">
        <f>IFERROR(IF(AW466="","",VLOOKUP(AW466,SUSS!R:S,2,FALSE)),AY466*SUSS!$M$2)</f>
        <v/>
      </c>
      <c r="BC466" s="187" t="str">
        <f t="shared" si="177"/>
        <v/>
      </c>
    </row>
    <row r="467" spans="1:55" ht="15.75" thickBot="1">
      <c r="A467" s="183" t="s">
        <v>101</v>
      </c>
      <c r="B467" s="82">
        <v>2016</v>
      </c>
      <c r="C467" s="82">
        <v>5</v>
      </c>
      <c r="D467" s="82"/>
      <c r="E467" s="83" t="s">
        <v>11</v>
      </c>
      <c r="F467" s="83" t="s">
        <v>10</v>
      </c>
      <c r="G467" s="83" t="s">
        <v>83</v>
      </c>
      <c r="H467" s="84">
        <v>42667</v>
      </c>
      <c r="I467" s="85">
        <v>1097.26</v>
      </c>
      <c r="J467" s="86">
        <v>941.65</v>
      </c>
      <c r="K467" s="86">
        <v>155.61000000000001</v>
      </c>
      <c r="N467" s="183" t="s">
        <v>101</v>
      </c>
      <c r="O467" s="82">
        <v>28</v>
      </c>
      <c r="P467" s="85">
        <v>3675.65</v>
      </c>
      <c r="Q467" s="83" t="s">
        <v>86</v>
      </c>
      <c r="R467" s="83" t="s">
        <v>10</v>
      </c>
      <c r="S467" s="83" t="s">
        <v>83</v>
      </c>
      <c r="T467" s="82" t="s">
        <v>157</v>
      </c>
      <c r="U467" s="82" t="s">
        <v>124</v>
      </c>
      <c r="AC467" s="187" t="str">
        <f t="shared" si="158"/>
        <v/>
      </c>
      <c r="AD467" s="187" t="str">
        <f t="shared" si="159"/>
        <v/>
      </c>
      <c r="AE467" s="187" t="str">
        <f t="shared" si="160"/>
        <v/>
      </c>
      <c r="AF467" s="187" t="str">
        <f t="shared" si="161"/>
        <v/>
      </c>
      <c r="AG467" s="187" t="str">
        <f t="shared" si="162"/>
        <v/>
      </c>
      <c r="AH467" s="187" t="str">
        <f t="shared" si="163"/>
        <v/>
      </c>
      <c r="AI467" s="187" t="str">
        <f t="shared" si="164"/>
        <v/>
      </c>
      <c r="AJ467" s="187" t="str">
        <f t="shared" si="165"/>
        <v/>
      </c>
      <c r="AK467" s="187" t="str">
        <f t="shared" si="166"/>
        <v/>
      </c>
      <c r="AN467" s="187" t="str">
        <f t="shared" si="167"/>
        <v/>
      </c>
      <c r="AO467" s="187" t="str">
        <f t="shared" si="168"/>
        <v/>
      </c>
      <c r="AP467" s="187" t="str">
        <f t="shared" si="169"/>
        <v/>
      </c>
      <c r="AT467" s="187" t="str">
        <f t="shared" si="170"/>
        <v/>
      </c>
      <c r="AU467" s="187" t="str">
        <f t="shared" si="171"/>
        <v/>
      </c>
      <c r="AV467" s="187" t="str">
        <f t="shared" si="172"/>
        <v/>
      </c>
      <c r="AW467" s="187" t="str">
        <f t="shared" si="173"/>
        <v/>
      </c>
      <c r="AX467" s="187" t="str">
        <f t="shared" si="174"/>
        <v/>
      </c>
      <c r="AY467" s="187" t="str">
        <f t="shared" si="176"/>
        <v/>
      </c>
      <c r="AZ467" s="187" t="str">
        <f t="shared" si="175"/>
        <v/>
      </c>
      <c r="BA467" s="187" t="str">
        <f t="shared" si="178"/>
        <v xml:space="preserve"> </v>
      </c>
      <c r="BB467" s="187" t="str">
        <f>IFERROR(IF(AW467="","",VLOOKUP(AW467,SUSS!R:S,2,FALSE)),AY467*SUSS!$M$2)</f>
        <v/>
      </c>
      <c r="BC467" s="187" t="str">
        <f t="shared" si="177"/>
        <v/>
      </c>
    </row>
    <row r="468" spans="1:55" ht="15.75" thickBot="1">
      <c r="A468" s="183" t="s">
        <v>101</v>
      </c>
      <c r="B468" s="82">
        <v>2016</v>
      </c>
      <c r="C468" s="82">
        <v>5</v>
      </c>
      <c r="D468" s="82"/>
      <c r="E468" s="83" t="s">
        <v>11</v>
      </c>
      <c r="F468" s="83" t="s">
        <v>10</v>
      </c>
      <c r="G468" s="83" t="s">
        <v>84</v>
      </c>
      <c r="H468" s="84">
        <v>43798</v>
      </c>
      <c r="I468" s="85">
        <v>13230.83</v>
      </c>
      <c r="J468" s="85">
        <v>11354.47</v>
      </c>
      <c r="K468" s="85">
        <v>1876.36</v>
      </c>
      <c r="N468" s="183" t="s">
        <v>101</v>
      </c>
      <c r="O468" s="82">
        <v>28</v>
      </c>
      <c r="P468" s="86">
        <v>245.45</v>
      </c>
      <c r="Q468" s="83" t="s">
        <v>86</v>
      </c>
      <c r="R468" s="83" t="s">
        <v>10</v>
      </c>
      <c r="S468" s="83" t="s">
        <v>84</v>
      </c>
      <c r="T468" s="82" t="s">
        <v>157</v>
      </c>
      <c r="U468" s="82" t="s">
        <v>124</v>
      </c>
      <c r="AC468" s="187" t="str">
        <f t="shared" si="158"/>
        <v/>
      </c>
      <c r="AD468" s="187" t="str">
        <f t="shared" si="159"/>
        <v/>
      </c>
      <c r="AE468" s="187" t="str">
        <f t="shared" si="160"/>
        <v/>
      </c>
      <c r="AF468" s="187" t="str">
        <f t="shared" si="161"/>
        <v/>
      </c>
      <c r="AG468" s="187" t="str">
        <f t="shared" si="162"/>
        <v/>
      </c>
      <c r="AH468" s="187" t="str">
        <f t="shared" si="163"/>
        <v/>
      </c>
      <c r="AI468" s="187" t="str">
        <f t="shared" si="164"/>
        <v/>
      </c>
      <c r="AJ468" s="187" t="str">
        <f t="shared" si="165"/>
        <v/>
      </c>
      <c r="AK468" s="187" t="str">
        <f t="shared" si="166"/>
        <v/>
      </c>
      <c r="AN468" s="187" t="str">
        <f t="shared" si="167"/>
        <v/>
      </c>
      <c r="AO468" s="187" t="str">
        <f t="shared" si="168"/>
        <v/>
      </c>
      <c r="AP468" s="187" t="str">
        <f t="shared" si="169"/>
        <v/>
      </c>
      <c r="AT468" s="187" t="str">
        <f t="shared" si="170"/>
        <v/>
      </c>
      <c r="AU468" s="187" t="str">
        <f t="shared" si="171"/>
        <v/>
      </c>
      <c r="AV468" s="187" t="str">
        <f t="shared" si="172"/>
        <v/>
      </c>
      <c r="AW468" s="187" t="str">
        <f t="shared" si="173"/>
        <v/>
      </c>
      <c r="AX468" s="187" t="str">
        <f t="shared" si="174"/>
        <v/>
      </c>
      <c r="AY468" s="187" t="str">
        <f t="shared" si="176"/>
        <v/>
      </c>
      <c r="AZ468" s="187" t="str">
        <f t="shared" si="175"/>
        <v/>
      </c>
      <c r="BA468" s="187" t="str">
        <f t="shared" si="178"/>
        <v xml:space="preserve"> </v>
      </c>
      <c r="BB468" s="187" t="str">
        <f>IFERROR(IF(AW468="","",VLOOKUP(AW468,SUSS!R:S,2,FALSE)),AY468*SUSS!$M$2)</f>
        <v/>
      </c>
      <c r="BC468" s="187" t="str">
        <f t="shared" si="177"/>
        <v/>
      </c>
    </row>
    <row r="469" spans="1:55" ht="15.75" thickBot="1">
      <c r="A469" s="183" t="s">
        <v>101</v>
      </c>
      <c r="B469" s="82">
        <v>2016</v>
      </c>
      <c r="C469" s="82">
        <v>6</v>
      </c>
      <c r="D469" s="82"/>
      <c r="E469" s="83" t="s">
        <v>86</v>
      </c>
      <c r="F469" s="83" t="s">
        <v>10</v>
      </c>
      <c r="G469" s="83" t="s">
        <v>10</v>
      </c>
      <c r="H469" s="84">
        <v>42563</v>
      </c>
      <c r="I469" s="85">
        <v>9872.7099999999991</v>
      </c>
      <c r="J469" s="86">
        <v>0</v>
      </c>
      <c r="K469" s="85">
        <v>9872.7099999999991</v>
      </c>
      <c r="N469" s="183" t="s">
        <v>101</v>
      </c>
      <c r="O469" s="82">
        <v>28</v>
      </c>
      <c r="P469" s="85">
        <v>5472.72</v>
      </c>
      <c r="Q469" s="83" t="s">
        <v>86</v>
      </c>
      <c r="R469" s="83" t="s">
        <v>10</v>
      </c>
      <c r="S469" s="83" t="s">
        <v>10</v>
      </c>
      <c r="T469" s="82" t="s">
        <v>159</v>
      </c>
      <c r="U469" s="82" t="s">
        <v>124</v>
      </c>
      <c r="AC469" s="187" t="str">
        <f t="shared" si="158"/>
        <v/>
      </c>
      <c r="AD469" s="187" t="str">
        <f t="shared" si="159"/>
        <v/>
      </c>
      <c r="AE469" s="187" t="str">
        <f t="shared" si="160"/>
        <v/>
      </c>
      <c r="AF469" s="187" t="str">
        <f t="shared" si="161"/>
        <v/>
      </c>
      <c r="AG469" s="187" t="str">
        <f t="shared" si="162"/>
        <v/>
      </c>
      <c r="AH469" s="187" t="str">
        <f t="shared" si="163"/>
        <v/>
      </c>
      <c r="AI469" s="187" t="str">
        <f t="shared" si="164"/>
        <v/>
      </c>
      <c r="AJ469" s="187" t="str">
        <f t="shared" si="165"/>
        <v/>
      </c>
      <c r="AK469" s="187" t="str">
        <f t="shared" si="166"/>
        <v/>
      </c>
      <c r="AN469" s="187" t="str">
        <f t="shared" si="167"/>
        <v/>
      </c>
      <c r="AO469" s="187" t="str">
        <f t="shared" si="168"/>
        <v/>
      </c>
      <c r="AP469" s="187" t="str">
        <f t="shared" si="169"/>
        <v/>
      </c>
      <c r="AT469" s="187" t="str">
        <f t="shared" si="170"/>
        <v/>
      </c>
      <c r="AU469" s="187" t="str">
        <f t="shared" si="171"/>
        <v/>
      </c>
      <c r="AV469" s="187" t="str">
        <f t="shared" si="172"/>
        <v/>
      </c>
      <c r="AW469" s="187" t="str">
        <f t="shared" si="173"/>
        <v/>
      </c>
      <c r="AX469" s="187" t="str">
        <f t="shared" si="174"/>
        <v/>
      </c>
      <c r="AY469" s="187" t="str">
        <f t="shared" si="176"/>
        <v/>
      </c>
      <c r="AZ469" s="187" t="str">
        <f t="shared" si="175"/>
        <v/>
      </c>
      <c r="BA469" s="187" t="str">
        <f t="shared" si="178"/>
        <v xml:space="preserve"> </v>
      </c>
      <c r="BB469" s="187" t="str">
        <f>IFERROR(IF(AW469="","",VLOOKUP(AW469,SUSS!R:S,2,FALSE)),AY469*SUSS!$M$2)</f>
        <v/>
      </c>
      <c r="BC469" s="187" t="str">
        <f t="shared" si="177"/>
        <v/>
      </c>
    </row>
    <row r="470" spans="1:55" ht="15.75" thickBot="1">
      <c r="A470" s="183" t="s">
        <v>101</v>
      </c>
      <c r="B470" s="82">
        <v>2016</v>
      </c>
      <c r="C470" s="82">
        <v>6</v>
      </c>
      <c r="D470" s="82"/>
      <c r="E470" s="83" t="s">
        <v>86</v>
      </c>
      <c r="F470" s="83" t="s">
        <v>10</v>
      </c>
      <c r="G470" s="83" t="s">
        <v>105</v>
      </c>
      <c r="H470" s="84">
        <v>42563</v>
      </c>
      <c r="I470" s="86">
        <v>400</v>
      </c>
      <c r="J470" s="86">
        <v>0</v>
      </c>
      <c r="K470" s="86">
        <v>400</v>
      </c>
      <c r="N470" s="183" t="s">
        <v>101</v>
      </c>
      <c r="O470" s="82">
        <v>28</v>
      </c>
      <c r="P470" s="85">
        <v>14119.33</v>
      </c>
      <c r="Q470" s="83" t="s">
        <v>102</v>
      </c>
      <c r="R470" s="83" t="s">
        <v>10</v>
      </c>
      <c r="S470" s="83" t="s">
        <v>10</v>
      </c>
      <c r="T470" s="82" t="s">
        <v>115</v>
      </c>
      <c r="U470" s="82" t="s">
        <v>124</v>
      </c>
      <c r="AC470" s="187" t="str">
        <f t="shared" si="158"/>
        <v/>
      </c>
      <c r="AD470" s="187" t="str">
        <f t="shared" si="159"/>
        <v/>
      </c>
      <c r="AE470" s="187" t="str">
        <f t="shared" si="160"/>
        <v/>
      </c>
      <c r="AF470" s="187" t="str">
        <f t="shared" si="161"/>
        <v/>
      </c>
      <c r="AG470" s="187" t="str">
        <f t="shared" si="162"/>
        <v/>
      </c>
      <c r="AH470" s="187" t="str">
        <f t="shared" si="163"/>
        <v/>
      </c>
      <c r="AI470" s="187" t="str">
        <f t="shared" si="164"/>
        <v/>
      </c>
      <c r="AJ470" s="187" t="str">
        <f t="shared" si="165"/>
        <v/>
      </c>
      <c r="AK470" s="187" t="str">
        <f t="shared" si="166"/>
        <v/>
      </c>
      <c r="AN470" s="187" t="str">
        <f t="shared" si="167"/>
        <v/>
      </c>
      <c r="AO470" s="187" t="str">
        <f t="shared" si="168"/>
        <v/>
      </c>
      <c r="AP470" s="187" t="str">
        <f t="shared" si="169"/>
        <v/>
      </c>
      <c r="AT470" s="187" t="str">
        <f t="shared" si="170"/>
        <v/>
      </c>
      <c r="AU470" s="187" t="str">
        <f t="shared" si="171"/>
        <v/>
      </c>
      <c r="AV470" s="187" t="str">
        <f t="shared" si="172"/>
        <v/>
      </c>
      <c r="AW470" s="187" t="str">
        <f t="shared" si="173"/>
        <v/>
      </c>
      <c r="AX470" s="187" t="str">
        <f t="shared" si="174"/>
        <v/>
      </c>
      <c r="AY470" s="187" t="str">
        <f t="shared" si="176"/>
        <v/>
      </c>
      <c r="AZ470" s="187" t="str">
        <f t="shared" si="175"/>
        <v/>
      </c>
      <c r="BA470" s="187" t="str">
        <f t="shared" si="178"/>
        <v xml:space="preserve"> </v>
      </c>
      <c r="BB470" s="187" t="str">
        <f>IFERROR(IF(AW470="","",VLOOKUP(AW470,SUSS!R:S,2,FALSE)),AY470*SUSS!$M$2)</f>
        <v/>
      </c>
      <c r="BC470" s="187" t="str">
        <f t="shared" si="177"/>
        <v/>
      </c>
    </row>
    <row r="471" spans="1:55" ht="15.75" thickBot="1">
      <c r="A471" s="183" t="s">
        <v>101</v>
      </c>
      <c r="B471" s="82">
        <v>2016</v>
      </c>
      <c r="C471" s="82">
        <v>6</v>
      </c>
      <c r="D471" s="82"/>
      <c r="E471" s="83" t="s">
        <v>11</v>
      </c>
      <c r="F471" s="83" t="s">
        <v>10</v>
      </c>
      <c r="G471" s="83" t="s">
        <v>10</v>
      </c>
      <c r="H471" s="84">
        <v>42563</v>
      </c>
      <c r="I471" s="85">
        <v>12229.88</v>
      </c>
      <c r="J471" s="86">
        <v>0</v>
      </c>
      <c r="K471" s="85">
        <v>12229.88</v>
      </c>
      <c r="N471" s="183" t="s">
        <v>101</v>
      </c>
      <c r="O471" s="82">
        <v>28</v>
      </c>
      <c r="P471" s="86">
        <v>12.54</v>
      </c>
      <c r="Q471" s="83" t="s">
        <v>107</v>
      </c>
      <c r="R471" s="83" t="s">
        <v>10</v>
      </c>
      <c r="S471" s="83" t="s">
        <v>105</v>
      </c>
      <c r="T471" s="82" t="s">
        <v>115</v>
      </c>
      <c r="U471" s="82" t="s">
        <v>124</v>
      </c>
      <c r="AC471" s="187" t="str">
        <f t="shared" si="158"/>
        <v>M645044</v>
      </c>
      <c r="AD471" s="187" t="str">
        <f t="shared" si="159"/>
        <v>Contribuciones Seg. Social</v>
      </c>
      <c r="AE471" s="187" t="str">
        <f t="shared" si="160"/>
        <v>Declaración Jurada</v>
      </c>
      <c r="AF471" s="187" t="str">
        <f t="shared" si="161"/>
        <v>Declaración Jurada</v>
      </c>
      <c r="AG471" s="187">
        <f t="shared" si="162"/>
        <v>12229.88</v>
      </c>
      <c r="AH471" s="187">
        <f t="shared" si="163"/>
        <v>0</v>
      </c>
      <c r="AI471" s="187">
        <f t="shared" si="164"/>
        <v>12229.88</v>
      </c>
      <c r="AJ471" s="187">
        <f t="shared" si="165"/>
        <v>2016</v>
      </c>
      <c r="AK471" s="187">
        <f t="shared" si="166"/>
        <v>6</v>
      </c>
      <c r="AN471" s="187" t="str">
        <f t="shared" si="167"/>
        <v xml:space="preserve">2016/6 </v>
      </c>
      <c r="AO471" s="187" t="str">
        <f t="shared" si="168"/>
        <v>2016/6 Contribuciones Seg. Social</v>
      </c>
      <c r="AP471" s="187">
        <f t="shared" si="169"/>
        <v>12229.88</v>
      </c>
      <c r="AT471" s="187" t="str">
        <f t="shared" si="170"/>
        <v/>
      </c>
      <c r="AU471" s="187" t="str">
        <f t="shared" si="171"/>
        <v/>
      </c>
      <c r="AV471" s="187" t="str">
        <f t="shared" si="172"/>
        <v/>
      </c>
      <c r="AW471" s="187" t="str">
        <f t="shared" si="173"/>
        <v/>
      </c>
      <c r="AX471" s="187" t="str">
        <f t="shared" si="174"/>
        <v/>
      </c>
      <c r="AY471" s="187" t="str">
        <f t="shared" si="176"/>
        <v/>
      </c>
      <c r="AZ471" s="187" t="str">
        <f t="shared" si="175"/>
        <v/>
      </c>
      <c r="BA471" s="187" t="str">
        <f t="shared" si="178"/>
        <v xml:space="preserve"> </v>
      </c>
      <c r="BB471" s="187" t="str">
        <f>IFERROR(IF(AW471="","",VLOOKUP(AW471,SUSS!R:S,2,FALSE)),AY471*SUSS!$M$2)</f>
        <v/>
      </c>
      <c r="BC471" s="187" t="str">
        <f t="shared" si="177"/>
        <v/>
      </c>
    </row>
    <row r="472" spans="1:55" ht="15.75" thickBot="1">
      <c r="A472" s="183" t="s">
        <v>101</v>
      </c>
      <c r="B472" s="82">
        <v>2016</v>
      </c>
      <c r="C472" s="82">
        <v>6</v>
      </c>
      <c r="D472" s="82"/>
      <c r="E472" s="83" t="s">
        <v>86</v>
      </c>
      <c r="F472" s="83" t="s">
        <v>10</v>
      </c>
      <c r="G472" s="83" t="s">
        <v>83</v>
      </c>
      <c r="H472" s="84">
        <v>42667</v>
      </c>
      <c r="I472" s="85">
        <v>1007.02</v>
      </c>
      <c r="J472" s="86">
        <v>861.48</v>
      </c>
      <c r="K472" s="86">
        <v>145.54</v>
      </c>
      <c r="N472" s="183" t="s">
        <v>101</v>
      </c>
      <c r="O472" s="82">
        <v>28</v>
      </c>
      <c r="P472" s="86">
        <v>6.27</v>
      </c>
      <c r="Q472" s="83" t="s">
        <v>104</v>
      </c>
      <c r="R472" s="83" t="s">
        <v>10</v>
      </c>
      <c r="S472" s="83" t="s">
        <v>105</v>
      </c>
      <c r="T472" s="82" t="s">
        <v>116</v>
      </c>
      <c r="U472" s="82" t="s">
        <v>124</v>
      </c>
      <c r="AC472" s="187" t="str">
        <f t="shared" si="158"/>
        <v/>
      </c>
      <c r="AD472" s="187" t="str">
        <f t="shared" si="159"/>
        <v/>
      </c>
      <c r="AE472" s="187" t="str">
        <f t="shared" si="160"/>
        <v/>
      </c>
      <c r="AF472" s="187" t="str">
        <f t="shared" si="161"/>
        <v/>
      </c>
      <c r="AG472" s="187" t="str">
        <f t="shared" si="162"/>
        <v/>
      </c>
      <c r="AH472" s="187" t="str">
        <f t="shared" si="163"/>
        <v/>
      </c>
      <c r="AI472" s="187" t="str">
        <f t="shared" si="164"/>
        <v/>
      </c>
      <c r="AJ472" s="187" t="str">
        <f t="shared" si="165"/>
        <v/>
      </c>
      <c r="AK472" s="187" t="str">
        <f t="shared" si="166"/>
        <v/>
      </c>
      <c r="AN472" s="187" t="str">
        <f t="shared" si="167"/>
        <v/>
      </c>
      <c r="AO472" s="187" t="str">
        <f t="shared" si="168"/>
        <v/>
      </c>
      <c r="AP472" s="187" t="str">
        <f t="shared" si="169"/>
        <v/>
      </c>
      <c r="AT472" s="187" t="str">
        <f t="shared" si="170"/>
        <v/>
      </c>
      <c r="AU472" s="187" t="str">
        <f t="shared" si="171"/>
        <v/>
      </c>
      <c r="AV472" s="187" t="str">
        <f t="shared" si="172"/>
        <v/>
      </c>
      <c r="AW472" s="187" t="str">
        <f t="shared" si="173"/>
        <v/>
      </c>
      <c r="AX472" s="187" t="str">
        <f t="shared" si="174"/>
        <v/>
      </c>
      <c r="AY472" s="187" t="str">
        <f t="shared" si="176"/>
        <v/>
      </c>
      <c r="AZ472" s="187" t="str">
        <f t="shared" si="175"/>
        <v/>
      </c>
      <c r="BA472" s="187" t="str">
        <f t="shared" si="178"/>
        <v xml:space="preserve"> </v>
      </c>
      <c r="BB472" s="187" t="str">
        <f>IFERROR(IF(AW472="","",VLOOKUP(AW472,SUSS!R:S,2,FALSE)),AY472*SUSS!$M$2)</f>
        <v/>
      </c>
      <c r="BC472" s="187" t="str">
        <f t="shared" si="177"/>
        <v/>
      </c>
    </row>
    <row r="473" spans="1:55" ht="15.75" thickBot="1">
      <c r="A473" s="183" t="s">
        <v>101</v>
      </c>
      <c r="B473" s="82">
        <v>2016</v>
      </c>
      <c r="C473" s="82">
        <v>6</v>
      </c>
      <c r="D473" s="82"/>
      <c r="E473" s="83" t="s">
        <v>86</v>
      </c>
      <c r="F473" s="83" t="s">
        <v>10</v>
      </c>
      <c r="G473" s="83" t="s">
        <v>84</v>
      </c>
      <c r="H473" s="84">
        <v>43798</v>
      </c>
      <c r="I473" s="85">
        <v>16071.13</v>
      </c>
      <c r="J473" s="85">
        <v>13748.49</v>
      </c>
      <c r="K473" s="85">
        <v>2322.64</v>
      </c>
      <c r="N473" s="183" t="s">
        <v>101</v>
      </c>
      <c r="O473" s="82">
        <v>28</v>
      </c>
      <c r="P473" s="85">
        <v>7324.76</v>
      </c>
      <c r="Q473" s="83" t="s">
        <v>82</v>
      </c>
      <c r="R473" s="83" t="s">
        <v>10</v>
      </c>
      <c r="S473" s="83" t="s">
        <v>84</v>
      </c>
      <c r="T473" s="82" t="s">
        <v>158</v>
      </c>
      <c r="U473" s="82" t="s">
        <v>124</v>
      </c>
      <c r="AC473" s="187" t="str">
        <f t="shared" si="158"/>
        <v/>
      </c>
      <c r="AD473" s="187" t="str">
        <f t="shared" si="159"/>
        <v/>
      </c>
      <c r="AE473" s="187" t="str">
        <f t="shared" si="160"/>
        <v/>
      </c>
      <c r="AF473" s="187" t="str">
        <f t="shared" si="161"/>
        <v/>
      </c>
      <c r="AG473" s="187" t="str">
        <f t="shared" si="162"/>
        <v/>
      </c>
      <c r="AH473" s="187" t="str">
        <f t="shared" si="163"/>
        <v/>
      </c>
      <c r="AI473" s="187" t="str">
        <f t="shared" si="164"/>
        <v/>
      </c>
      <c r="AJ473" s="187" t="str">
        <f t="shared" si="165"/>
        <v/>
      </c>
      <c r="AK473" s="187" t="str">
        <f t="shared" si="166"/>
        <v/>
      </c>
      <c r="AN473" s="187" t="str">
        <f t="shared" si="167"/>
        <v/>
      </c>
      <c r="AO473" s="187" t="str">
        <f t="shared" si="168"/>
        <v/>
      </c>
      <c r="AP473" s="187" t="str">
        <f t="shared" si="169"/>
        <v/>
      </c>
      <c r="AT473" s="187" t="str">
        <f t="shared" si="170"/>
        <v/>
      </c>
      <c r="AU473" s="187" t="str">
        <f t="shared" si="171"/>
        <v/>
      </c>
      <c r="AV473" s="187" t="str">
        <f t="shared" si="172"/>
        <v/>
      </c>
      <c r="AW473" s="187" t="str">
        <f t="shared" si="173"/>
        <v/>
      </c>
      <c r="AX473" s="187" t="str">
        <f t="shared" si="174"/>
        <v/>
      </c>
      <c r="AY473" s="187" t="str">
        <f t="shared" si="176"/>
        <v/>
      </c>
      <c r="AZ473" s="187" t="str">
        <f t="shared" si="175"/>
        <v/>
      </c>
      <c r="BA473" s="187" t="str">
        <f t="shared" si="178"/>
        <v xml:space="preserve"> </v>
      </c>
      <c r="BB473" s="187" t="str">
        <f>IFERROR(IF(AW473="","",VLOOKUP(AW473,SUSS!R:S,2,FALSE)),AY473*SUSS!$M$2)</f>
        <v/>
      </c>
      <c r="BC473" s="187" t="str">
        <f t="shared" si="177"/>
        <v/>
      </c>
    </row>
    <row r="474" spans="1:55" ht="15.75" thickBot="1">
      <c r="A474" s="183" t="s">
        <v>101</v>
      </c>
      <c r="B474" s="82">
        <v>2016</v>
      </c>
      <c r="C474" s="82">
        <v>6</v>
      </c>
      <c r="D474" s="82"/>
      <c r="E474" s="83" t="s">
        <v>11</v>
      </c>
      <c r="F474" s="83" t="s">
        <v>10</v>
      </c>
      <c r="G474" s="83" t="s">
        <v>83</v>
      </c>
      <c r="H474" s="84">
        <v>42667</v>
      </c>
      <c r="I474" s="85">
        <v>1247.45</v>
      </c>
      <c r="J474" s="85">
        <v>1067.17</v>
      </c>
      <c r="K474" s="86">
        <v>180.28</v>
      </c>
      <c r="N474" s="183" t="s">
        <v>101</v>
      </c>
      <c r="O474" s="82">
        <v>28</v>
      </c>
      <c r="P474" s="85">
        <v>36957.46</v>
      </c>
      <c r="Q474" s="83" t="s">
        <v>82</v>
      </c>
      <c r="R474" s="83" t="s">
        <v>10</v>
      </c>
      <c r="S474" s="83" t="s">
        <v>10</v>
      </c>
      <c r="T474" s="82" t="s">
        <v>160</v>
      </c>
      <c r="U474" s="82" t="s">
        <v>124</v>
      </c>
      <c r="AC474" s="187" t="str">
        <f t="shared" si="158"/>
        <v/>
      </c>
      <c r="AD474" s="187" t="str">
        <f t="shared" si="159"/>
        <v/>
      </c>
      <c r="AE474" s="187" t="str">
        <f t="shared" si="160"/>
        <v/>
      </c>
      <c r="AF474" s="187" t="str">
        <f t="shared" si="161"/>
        <v/>
      </c>
      <c r="AG474" s="187" t="str">
        <f t="shared" si="162"/>
        <v/>
      </c>
      <c r="AH474" s="187" t="str">
        <f t="shared" si="163"/>
        <v/>
      </c>
      <c r="AI474" s="187" t="str">
        <f t="shared" si="164"/>
        <v/>
      </c>
      <c r="AJ474" s="187" t="str">
        <f t="shared" si="165"/>
        <v/>
      </c>
      <c r="AK474" s="187" t="str">
        <f t="shared" si="166"/>
        <v/>
      </c>
      <c r="AN474" s="187" t="str">
        <f t="shared" si="167"/>
        <v/>
      </c>
      <c r="AO474" s="187" t="str">
        <f t="shared" si="168"/>
        <v/>
      </c>
      <c r="AP474" s="187" t="str">
        <f t="shared" si="169"/>
        <v/>
      </c>
      <c r="AT474" s="187" t="str">
        <f t="shared" si="170"/>
        <v/>
      </c>
      <c r="AU474" s="187" t="str">
        <f t="shared" si="171"/>
        <v/>
      </c>
      <c r="AV474" s="187" t="str">
        <f t="shared" si="172"/>
        <v/>
      </c>
      <c r="AW474" s="187" t="str">
        <f t="shared" si="173"/>
        <v/>
      </c>
      <c r="AX474" s="187" t="str">
        <f t="shared" si="174"/>
        <v/>
      </c>
      <c r="AY474" s="187" t="str">
        <f t="shared" si="176"/>
        <v/>
      </c>
      <c r="AZ474" s="187" t="str">
        <f t="shared" si="175"/>
        <v/>
      </c>
      <c r="BA474" s="187" t="str">
        <f t="shared" si="178"/>
        <v xml:space="preserve"> </v>
      </c>
      <c r="BB474" s="187" t="str">
        <f>IFERROR(IF(AW474="","",VLOOKUP(AW474,SUSS!R:S,2,FALSE)),AY474*SUSS!$M$2)</f>
        <v/>
      </c>
      <c r="BC474" s="187" t="str">
        <f t="shared" si="177"/>
        <v/>
      </c>
    </row>
    <row r="475" spans="1:55" ht="15.75" thickBot="1">
      <c r="A475" s="183" t="s">
        <v>101</v>
      </c>
      <c r="B475" s="82">
        <v>2016</v>
      </c>
      <c r="C475" s="82">
        <v>6</v>
      </c>
      <c r="D475" s="82"/>
      <c r="E475" s="83" t="s">
        <v>11</v>
      </c>
      <c r="F475" s="83" t="s">
        <v>10</v>
      </c>
      <c r="G475" s="83" t="s">
        <v>84</v>
      </c>
      <c r="H475" s="84">
        <v>43798</v>
      </c>
      <c r="I475" s="85">
        <v>19908.21</v>
      </c>
      <c r="J475" s="85">
        <v>17031.02</v>
      </c>
      <c r="K475" s="85">
        <v>2877.19</v>
      </c>
      <c r="N475" s="183" t="s">
        <v>101</v>
      </c>
      <c r="O475" s="82">
        <v>28</v>
      </c>
      <c r="P475" s="86">
        <v>18.809999999999999</v>
      </c>
      <c r="Q475" s="83" t="s">
        <v>106</v>
      </c>
      <c r="R475" s="83" t="s">
        <v>10</v>
      </c>
      <c r="S475" s="83" t="s">
        <v>105</v>
      </c>
      <c r="T475" s="82" t="s">
        <v>137</v>
      </c>
      <c r="U475" s="82" t="s">
        <v>124</v>
      </c>
      <c r="AC475" s="187" t="str">
        <f t="shared" si="158"/>
        <v/>
      </c>
      <c r="AD475" s="187" t="str">
        <f t="shared" si="159"/>
        <v/>
      </c>
      <c r="AE475" s="187" t="str">
        <f t="shared" si="160"/>
        <v/>
      </c>
      <c r="AF475" s="187" t="str">
        <f t="shared" si="161"/>
        <v/>
      </c>
      <c r="AG475" s="187" t="str">
        <f t="shared" si="162"/>
        <v/>
      </c>
      <c r="AH475" s="187" t="str">
        <f t="shared" si="163"/>
        <v/>
      </c>
      <c r="AI475" s="187" t="str">
        <f t="shared" si="164"/>
        <v/>
      </c>
      <c r="AJ475" s="187" t="str">
        <f t="shared" si="165"/>
        <v/>
      </c>
      <c r="AK475" s="187" t="str">
        <f t="shared" si="166"/>
        <v/>
      </c>
      <c r="AN475" s="187" t="str">
        <f t="shared" si="167"/>
        <v/>
      </c>
      <c r="AO475" s="187" t="str">
        <f t="shared" si="168"/>
        <v/>
      </c>
      <c r="AP475" s="187" t="str">
        <f t="shared" si="169"/>
        <v/>
      </c>
      <c r="AT475" s="187" t="str">
        <f t="shared" si="170"/>
        <v/>
      </c>
      <c r="AU475" s="187" t="str">
        <f t="shared" si="171"/>
        <v/>
      </c>
      <c r="AV475" s="187" t="str">
        <f t="shared" si="172"/>
        <v/>
      </c>
      <c r="AW475" s="187" t="str">
        <f t="shared" si="173"/>
        <v/>
      </c>
      <c r="AX475" s="187" t="str">
        <f t="shared" si="174"/>
        <v/>
      </c>
      <c r="AY475" s="187" t="str">
        <f t="shared" si="176"/>
        <v/>
      </c>
      <c r="AZ475" s="187" t="str">
        <f t="shared" si="175"/>
        <v/>
      </c>
      <c r="BA475" s="187" t="str">
        <f t="shared" si="178"/>
        <v xml:space="preserve"> </v>
      </c>
      <c r="BB475" s="187" t="str">
        <f>IFERROR(IF(AW475="","",VLOOKUP(AW475,SUSS!R:S,2,FALSE)),AY475*SUSS!$M$2)</f>
        <v/>
      </c>
      <c r="BC475" s="187" t="str">
        <f t="shared" si="177"/>
        <v/>
      </c>
    </row>
    <row r="476" spans="1:55" ht="15.75" thickBot="1">
      <c r="A476" s="183" t="s">
        <v>101</v>
      </c>
      <c r="B476" s="82">
        <v>2016</v>
      </c>
      <c r="C476" s="82">
        <v>7</v>
      </c>
      <c r="D476" s="82"/>
      <c r="E476" s="83" t="s">
        <v>86</v>
      </c>
      <c r="F476" s="83" t="s">
        <v>10</v>
      </c>
      <c r="G476" s="83" t="s">
        <v>10</v>
      </c>
      <c r="H476" s="84">
        <v>42592</v>
      </c>
      <c r="I476" s="85">
        <v>6683.16</v>
      </c>
      <c r="J476" s="86">
        <v>0</v>
      </c>
      <c r="K476" s="85">
        <v>6683.16</v>
      </c>
      <c r="N476" s="183" t="s">
        <v>101</v>
      </c>
      <c r="O476" s="82">
        <v>29</v>
      </c>
      <c r="P476" s="86">
        <v>669.19</v>
      </c>
      <c r="Q476" s="83" t="s">
        <v>103</v>
      </c>
      <c r="R476" s="83" t="s">
        <v>10</v>
      </c>
      <c r="S476" s="83" t="s">
        <v>10</v>
      </c>
      <c r="T476" s="82" t="s">
        <v>114</v>
      </c>
      <c r="U476" s="82" t="s">
        <v>124</v>
      </c>
      <c r="AC476" s="187" t="str">
        <f t="shared" si="158"/>
        <v/>
      </c>
      <c r="AD476" s="187" t="str">
        <f t="shared" si="159"/>
        <v/>
      </c>
      <c r="AE476" s="187" t="str">
        <f t="shared" si="160"/>
        <v/>
      </c>
      <c r="AF476" s="187" t="str">
        <f t="shared" si="161"/>
        <v/>
      </c>
      <c r="AG476" s="187" t="str">
        <f t="shared" si="162"/>
        <v/>
      </c>
      <c r="AH476" s="187" t="str">
        <f t="shared" si="163"/>
        <v/>
      </c>
      <c r="AI476" s="187" t="str">
        <f t="shared" si="164"/>
        <v/>
      </c>
      <c r="AJ476" s="187" t="str">
        <f t="shared" si="165"/>
        <v/>
      </c>
      <c r="AK476" s="187" t="str">
        <f t="shared" si="166"/>
        <v/>
      </c>
      <c r="AN476" s="187" t="str">
        <f t="shared" si="167"/>
        <v/>
      </c>
      <c r="AO476" s="187" t="str">
        <f t="shared" si="168"/>
        <v/>
      </c>
      <c r="AP476" s="187" t="str">
        <f t="shared" si="169"/>
        <v/>
      </c>
      <c r="AT476" s="187" t="str">
        <f t="shared" si="170"/>
        <v/>
      </c>
      <c r="AU476" s="187" t="str">
        <f t="shared" si="171"/>
        <v/>
      </c>
      <c r="AV476" s="187" t="str">
        <f t="shared" si="172"/>
        <v/>
      </c>
      <c r="AW476" s="187" t="str">
        <f t="shared" si="173"/>
        <v/>
      </c>
      <c r="AX476" s="187" t="str">
        <f t="shared" si="174"/>
        <v/>
      </c>
      <c r="AY476" s="187" t="str">
        <f t="shared" si="176"/>
        <v/>
      </c>
      <c r="AZ476" s="187" t="str">
        <f t="shared" si="175"/>
        <v/>
      </c>
      <c r="BA476" s="187" t="str">
        <f t="shared" si="178"/>
        <v xml:space="preserve"> </v>
      </c>
      <c r="BB476" s="187" t="str">
        <f>IFERROR(IF(AW476="","",VLOOKUP(AW476,SUSS!R:S,2,FALSE)),AY476*SUSS!$M$2)</f>
        <v/>
      </c>
      <c r="BC476" s="187" t="str">
        <f t="shared" si="177"/>
        <v/>
      </c>
    </row>
    <row r="477" spans="1:55" ht="15.75" thickBot="1">
      <c r="A477" s="183" t="s">
        <v>101</v>
      </c>
      <c r="B477" s="82">
        <v>2016</v>
      </c>
      <c r="C477" s="82">
        <v>7</v>
      </c>
      <c r="D477" s="82"/>
      <c r="E477" s="83" t="s">
        <v>86</v>
      </c>
      <c r="F477" s="83" t="s">
        <v>10</v>
      </c>
      <c r="G477" s="83" t="s">
        <v>105</v>
      </c>
      <c r="H477" s="84">
        <v>42592</v>
      </c>
      <c r="I477" s="86">
        <v>400</v>
      </c>
      <c r="J477" s="86">
        <v>0</v>
      </c>
      <c r="K477" s="86">
        <v>400</v>
      </c>
      <c r="N477" s="183" t="s">
        <v>101</v>
      </c>
      <c r="O477" s="82">
        <v>29</v>
      </c>
      <c r="P477" s="86">
        <v>307.97000000000003</v>
      </c>
      <c r="Q477" s="83" t="s">
        <v>11</v>
      </c>
      <c r="R477" s="83" t="s">
        <v>10</v>
      </c>
      <c r="S477" s="83" t="s">
        <v>83</v>
      </c>
      <c r="T477" s="82" t="s">
        <v>156</v>
      </c>
      <c r="U477" s="82" t="s">
        <v>124</v>
      </c>
      <c r="AC477" s="187" t="str">
        <f t="shared" si="158"/>
        <v/>
      </c>
      <c r="AD477" s="187" t="str">
        <f t="shared" si="159"/>
        <v/>
      </c>
      <c r="AE477" s="187" t="str">
        <f t="shared" si="160"/>
        <v/>
      </c>
      <c r="AF477" s="187" t="str">
        <f t="shared" si="161"/>
        <v/>
      </c>
      <c r="AG477" s="187" t="str">
        <f t="shared" si="162"/>
        <v/>
      </c>
      <c r="AH477" s="187" t="str">
        <f t="shared" si="163"/>
        <v/>
      </c>
      <c r="AI477" s="187" t="str">
        <f t="shared" si="164"/>
        <v/>
      </c>
      <c r="AJ477" s="187" t="str">
        <f t="shared" si="165"/>
        <v/>
      </c>
      <c r="AK477" s="187" t="str">
        <f t="shared" si="166"/>
        <v/>
      </c>
      <c r="AN477" s="187" t="str">
        <f t="shared" si="167"/>
        <v/>
      </c>
      <c r="AO477" s="187" t="str">
        <f t="shared" si="168"/>
        <v/>
      </c>
      <c r="AP477" s="187" t="str">
        <f t="shared" si="169"/>
        <v/>
      </c>
      <c r="AT477" s="187" t="str">
        <f t="shared" si="170"/>
        <v>M645044</v>
      </c>
      <c r="AU477" s="187">
        <f t="shared" si="171"/>
        <v>29</v>
      </c>
      <c r="AV477" s="187">
        <f t="shared" si="172"/>
        <v>307.97000000000003</v>
      </c>
      <c r="AW477" s="187" t="str">
        <f t="shared" si="173"/>
        <v>2014/3</v>
      </c>
      <c r="AX477" s="187" t="str">
        <f t="shared" si="174"/>
        <v>2014/3 Contribuciones Seg. Social</v>
      </c>
      <c r="AY477" s="187">
        <f t="shared" si="176"/>
        <v>8568.07</v>
      </c>
      <c r="AZ477" s="187">
        <f t="shared" si="175"/>
        <v>3.5943917358284894E-2</v>
      </c>
      <c r="BA477" s="187" t="str">
        <f t="shared" si="178"/>
        <v>M645044 29</v>
      </c>
      <c r="BB477" s="187">
        <f>IFERROR(IF(AW477="","",VLOOKUP(AW477,SUSS!R:S,2,FALSE)),AY477*SUSS!$M$2)</f>
        <v>1028.1684</v>
      </c>
      <c r="BC477" s="187">
        <f t="shared" si="177"/>
        <v>36.956400000000009</v>
      </c>
    </row>
    <row r="478" spans="1:55" ht="15.75" thickBot="1">
      <c r="A478" s="183" t="s">
        <v>101</v>
      </c>
      <c r="B478" s="82">
        <v>2016</v>
      </c>
      <c r="C478" s="82">
        <v>7</v>
      </c>
      <c r="D478" s="82"/>
      <c r="E478" s="83" t="s">
        <v>11</v>
      </c>
      <c r="F478" s="83" t="s">
        <v>10</v>
      </c>
      <c r="G478" s="83" t="s">
        <v>10</v>
      </c>
      <c r="H478" s="84">
        <v>42592</v>
      </c>
      <c r="I478" s="85">
        <v>8278.7900000000009</v>
      </c>
      <c r="J478" s="86">
        <v>0</v>
      </c>
      <c r="K478" s="85">
        <v>8278.7900000000009</v>
      </c>
      <c r="N478" s="183" t="s">
        <v>101</v>
      </c>
      <c r="O478" s="82">
        <v>29</v>
      </c>
      <c r="P478" s="86">
        <v>264.5</v>
      </c>
      <c r="Q478" s="83" t="s">
        <v>11</v>
      </c>
      <c r="R478" s="83" t="s">
        <v>10</v>
      </c>
      <c r="S478" s="83" t="s">
        <v>84</v>
      </c>
      <c r="T478" s="82" t="s">
        <v>156</v>
      </c>
      <c r="U478" s="82" t="s">
        <v>124</v>
      </c>
      <c r="AC478" s="187" t="str">
        <f t="shared" ref="AC478:AC541" si="179">IF($E478=$AD$1,IF($G478=$AE$1,A478,""),"")</f>
        <v>M645044</v>
      </c>
      <c r="AD478" s="187" t="str">
        <f t="shared" ref="AD478:AD541" si="180">IF($E478=$AD$1,IF($G478=$AE$1,E478,""),"")</f>
        <v>Contribuciones Seg. Social</v>
      </c>
      <c r="AE478" s="187" t="str">
        <f t="shared" ref="AE478:AE541" si="181">IF($E478=$AD$1,IF($G478=$AE$1,F478,""),"")</f>
        <v>Declaración Jurada</v>
      </c>
      <c r="AF478" s="187" t="str">
        <f t="shared" ref="AF478:AF541" si="182">IF($E478=$AD$1,IF($G478=$AE$1,G478,""),"")</f>
        <v>Declaración Jurada</v>
      </c>
      <c r="AG478" s="187">
        <f t="shared" ref="AG478:AG541" si="183">IF($E478=$AD$1,IF($G478=$AE$1,I478,""),"")</f>
        <v>8278.7900000000009</v>
      </c>
      <c r="AH478" s="187">
        <f t="shared" ref="AH478:AH541" si="184">IF($E478=$AD$1,IF($G478=$AE$1,J478,""),"")</f>
        <v>0</v>
      </c>
      <c r="AI478" s="187">
        <f t="shared" ref="AI478:AI541" si="185">IF($E478=$AD$1,IF($G478=$AE$1,K478,""),"")</f>
        <v>8278.7900000000009</v>
      </c>
      <c r="AJ478" s="187">
        <f t="shared" ref="AJ478:AJ541" si="186">IF($E478=$AD$1,IF($G478=$AE$1,B478,""),"")</f>
        <v>2016</v>
      </c>
      <c r="AK478" s="187">
        <f t="shared" ref="AK478:AK541" si="187">IF($E478=$AD$1,IF($G478=$AE$1,C478,""),"")</f>
        <v>7</v>
      </c>
      <c r="AN478" s="187" t="str">
        <f t="shared" ref="AN478:AN541" si="188">LEFT(AO478,7)</f>
        <v xml:space="preserve">2016/7 </v>
      </c>
      <c r="AO478" s="187" t="str">
        <f t="shared" ref="AO478:AO541" si="189">IF(AF478=$AE$1,AJ478&amp;"/"&amp;AK478&amp;" "&amp;AD478,"")</f>
        <v>2016/7 Contribuciones Seg. Social</v>
      </c>
      <c r="AP478" s="187">
        <f t="shared" ref="AP478:AP541" si="190">IF(AO478&lt;&gt;"",AI478,"")</f>
        <v>8278.7900000000009</v>
      </c>
      <c r="AT478" s="187" t="str">
        <f t="shared" ref="AT478:AT541" si="191">IF($Q478=$AD$1,N478,"")</f>
        <v>M645044</v>
      </c>
      <c r="AU478" s="187">
        <f t="shared" ref="AU478:AU541" si="192">IF($Q478=$AD$1,O478,"")</f>
        <v>29</v>
      </c>
      <c r="AV478" s="187">
        <f t="shared" ref="AV478:AV541" si="193">IF($Q478=$AD$1,P478,"")</f>
        <v>264.5</v>
      </c>
      <c r="AW478" s="187" t="str">
        <f t="shared" ref="AW478:AW541" si="194">IF($Q478=$AD$1,T478,"")</f>
        <v>2014/3</v>
      </c>
      <c r="AX478" s="187" t="str">
        <f t="shared" ref="AX478:AX541" si="195">IF(AW478&lt;&gt;"",AW478&amp;" "&amp;$AD$1,"")</f>
        <v>2014/3 Contribuciones Seg. Social</v>
      </c>
      <c r="AY478" s="187">
        <f t="shared" si="176"/>
        <v>8568.07</v>
      </c>
      <c r="AZ478" s="187">
        <f t="shared" ref="AZ478:AZ541" si="196">IF(AY478="","",AV478/AY478)</f>
        <v>3.0870429396585231E-2</v>
      </c>
      <c r="BA478" s="187" t="str">
        <f t="shared" si="178"/>
        <v>M645044 29</v>
      </c>
      <c r="BB478" s="187">
        <f>IFERROR(IF(AW478="","",VLOOKUP(AW478,SUSS!R:S,2,FALSE)),AY478*SUSS!$M$2)</f>
        <v>1028.1684</v>
      </c>
      <c r="BC478" s="187">
        <f t="shared" si="177"/>
        <v>31.740000000000002</v>
      </c>
    </row>
    <row r="479" spans="1:55" ht="15.75" thickBot="1">
      <c r="A479" s="183" t="s">
        <v>101</v>
      </c>
      <c r="B479" s="82">
        <v>2016</v>
      </c>
      <c r="C479" s="82">
        <v>7</v>
      </c>
      <c r="D479" s="82"/>
      <c r="E479" s="83" t="s">
        <v>86</v>
      </c>
      <c r="F479" s="83" t="s">
        <v>10</v>
      </c>
      <c r="G479" s="83" t="s">
        <v>83</v>
      </c>
      <c r="H479" s="84">
        <v>42667</v>
      </c>
      <c r="I479" s="86">
        <v>494.55</v>
      </c>
      <c r="J479" s="86">
        <v>421.9</v>
      </c>
      <c r="K479" s="86">
        <v>72.650000000000006</v>
      </c>
      <c r="N479" s="183" t="s">
        <v>101</v>
      </c>
      <c r="O479" s="82">
        <v>29</v>
      </c>
      <c r="P479" s="85">
        <v>9720.64</v>
      </c>
      <c r="Q479" s="83" t="s">
        <v>11</v>
      </c>
      <c r="R479" s="83" t="s">
        <v>10</v>
      </c>
      <c r="S479" s="83" t="s">
        <v>10</v>
      </c>
      <c r="T479" s="82" t="s">
        <v>157</v>
      </c>
      <c r="U479" s="82" t="s">
        <v>124</v>
      </c>
      <c r="AC479" s="187" t="str">
        <f t="shared" si="179"/>
        <v/>
      </c>
      <c r="AD479" s="187" t="str">
        <f t="shared" si="180"/>
        <v/>
      </c>
      <c r="AE479" s="187" t="str">
        <f t="shared" si="181"/>
        <v/>
      </c>
      <c r="AF479" s="187" t="str">
        <f t="shared" si="182"/>
        <v/>
      </c>
      <c r="AG479" s="187" t="str">
        <f t="shared" si="183"/>
        <v/>
      </c>
      <c r="AH479" s="187" t="str">
        <f t="shared" si="184"/>
        <v/>
      </c>
      <c r="AI479" s="187" t="str">
        <f t="shared" si="185"/>
        <v/>
      </c>
      <c r="AJ479" s="187" t="str">
        <f t="shared" si="186"/>
        <v/>
      </c>
      <c r="AK479" s="187" t="str">
        <f t="shared" si="187"/>
        <v/>
      </c>
      <c r="AN479" s="187" t="str">
        <f t="shared" si="188"/>
        <v/>
      </c>
      <c r="AO479" s="187" t="str">
        <f t="shared" si="189"/>
        <v/>
      </c>
      <c r="AP479" s="187" t="str">
        <f t="shared" si="190"/>
        <v/>
      </c>
      <c r="AT479" s="187" t="str">
        <f t="shared" si="191"/>
        <v>M645044</v>
      </c>
      <c r="AU479" s="187">
        <f t="shared" si="192"/>
        <v>29</v>
      </c>
      <c r="AV479" s="187">
        <f t="shared" si="193"/>
        <v>9720.64</v>
      </c>
      <c r="AW479" s="187" t="str">
        <f t="shared" si="194"/>
        <v>2014/4</v>
      </c>
      <c r="AX479" s="187" t="str">
        <f t="shared" si="195"/>
        <v>2014/4 Contribuciones Seg. Social</v>
      </c>
      <c r="AY479" s="187">
        <f t="shared" si="176"/>
        <v>9720.64</v>
      </c>
      <c r="AZ479" s="187">
        <f t="shared" si="196"/>
        <v>1</v>
      </c>
      <c r="BA479" s="187" t="str">
        <f t="shared" si="178"/>
        <v>M645044 29</v>
      </c>
      <c r="BB479" s="187">
        <f>IFERROR(IF(AW479="","",VLOOKUP(AW479,SUSS!R:S,2,FALSE)),AY479*SUSS!$M$2)</f>
        <v>1166.4767999999999</v>
      </c>
      <c r="BC479" s="187">
        <f t="shared" si="177"/>
        <v>1166.4767999999999</v>
      </c>
    </row>
    <row r="480" spans="1:55" ht="15.75" thickBot="1">
      <c r="A480" s="183" t="s">
        <v>101</v>
      </c>
      <c r="B480" s="82">
        <v>2016</v>
      </c>
      <c r="C480" s="82">
        <v>7</v>
      </c>
      <c r="D480" s="82"/>
      <c r="E480" s="83" t="s">
        <v>86</v>
      </c>
      <c r="F480" s="83" t="s">
        <v>10</v>
      </c>
      <c r="G480" s="83" t="s">
        <v>84</v>
      </c>
      <c r="H480" s="84">
        <v>43798</v>
      </c>
      <c r="I480" s="85">
        <v>10879.07</v>
      </c>
      <c r="J480" s="85">
        <v>9280.93</v>
      </c>
      <c r="K480" s="85">
        <v>1598.14</v>
      </c>
      <c r="N480" s="183" t="s">
        <v>101</v>
      </c>
      <c r="O480" s="82">
        <v>29</v>
      </c>
      <c r="P480" s="85">
        <v>4556.08</v>
      </c>
      <c r="Q480" s="83" t="s">
        <v>11</v>
      </c>
      <c r="R480" s="83" t="s">
        <v>10</v>
      </c>
      <c r="S480" s="83" t="s">
        <v>83</v>
      </c>
      <c r="T480" s="82" t="s">
        <v>157</v>
      </c>
      <c r="U480" s="82" t="s">
        <v>124</v>
      </c>
      <c r="AC480" s="187" t="str">
        <f t="shared" si="179"/>
        <v/>
      </c>
      <c r="AD480" s="187" t="str">
        <f t="shared" si="180"/>
        <v/>
      </c>
      <c r="AE480" s="187" t="str">
        <f t="shared" si="181"/>
        <v/>
      </c>
      <c r="AF480" s="187" t="str">
        <f t="shared" si="182"/>
        <v/>
      </c>
      <c r="AG480" s="187" t="str">
        <f t="shared" si="183"/>
        <v/>
      </c>
      <c r="AH480" s="187" t="str">
        <f t="shared" si="184"/>
        <v/>
      </c>
      <c r="AI480" s="187" t="str">
        <f t="shared" si="185"/>
        <v/>
      </c>
      <c r="AJ480" s="187" t="str">
        <f t="shared" si="186"/>
        <v/>
      </c>
      <c r="AK480" s="187" t="str">
        <f t="shared" si="187"/>
        <v/>
      </c>
      <c r="AN480" s="187" t="str">
        <f t="shared" si="188"/>
        <v/>
      </c>
      <c r="AO480" s="187" t="str">
        <f t="shared" si="189"/>
        <v/>
      </c>
      <c r="AP480" s="187" t="str">
        <f t="shared" si="190"/>
        <v/>
      </c>
      <c r="AT480" s="187" t="str">
        <f t="shared" si="191"/>
        <v>M645044</v>
      </c>
      <c r="AU480" s="187">
        <f t="shared" si="192"/>
        <v>29</v>
      </c>
      <c r="AV480" s="187">
        <f t="shared" si="193"/>
        <v>4556.08</v>
      </c>
      <c r="AW480" s="187" t="str">
        <f t="shared" si="194"/>
        <v>2014/4</v>
      </c>
      <c r="AX480" s="187" t="str">
        <f t="shared" si="195"/>
        <v>2014/4 Contribuciones Seg. Social</v>
      </c>
      <c r="AY480" s="187">
        <f t="shared" si="176"/>
        <v>9720.64</v>
      </c>
      <c r="AZ480" s="187">
        <f t="shared" si="196"/>
        <v>0.46870164927412189</v>
      </c>
      <c r="BA480" s="187" t="str">
        <f t="shared" si="178"/>
        <v>M645044 29</v>
      </c>
      <c r="BB480" s="187">
        <f>IFERROR(IF(AW480="","",VLOOKUP(AW480,SUSS!R:S,2,FALSE)),AY480*SUSS!$M$2)</f>
        <v>1166.4767999999999</v>
      </c>
      <c r="BC480" s="187">
        <f t="shared" si="177"/>
        <v>546.7296</v>
      </c>
    </row>
    <row r="481" spans="1:55" ht="15.75" thickBot="1">
      <c r="A481" s="183" t="s">
        <v>101</v>
      </c>
      <c r="B481" s="82">
        <v>2016</v>
      </c>
      <c r="C481" s="82">
        <v>7</v>
      </c>
      <c r="D481" s="82"/>
      <c r="E481" s="83" t="s">
        <v>11</v>
      </c>
      <c r="F481" s="83" t="s">
        <v>10</v>
      </c>
      <c r="G481" s="83" t="s">
        <v>83</v>
      </c>
      <c r="H481" s="84">
        <v>42667</v>
      </c>
      <c r="I481" s="86">
        <v>612.63</v>
      </c>
      <c r="J481" s="86">
        <v>522.63</v>
      </c>
      <c r="K481" s="86">
        <v>90</v>
      </c>
      <c r="N481" s="183" t="s">
        <v>101</v>
      </c>
      <c r="O481" s="82">
        <v>29</v>
      </c>
      <c r="P481" s="86">
        <v>304.24</v>
      </c>
      <c r="Q481" s="83" t="s">
        <v>11</v>
      </c>
      <c r="R481" s="83" t="s">
        <v>10</v>
      </c>
      <c r="S481" s="83" t="s">
        <v>84</v>
      </c>
      <c r="T481" s="82" t="s">
        <v>157</v>
      </c>
      <c r="U481" s="82" t="s">
        <v>124</v>
      </c>
      <c r="AC481" s="187" t="str">
        <f t="shared" si="179"/>
        <v/>
      </c>
      <c r="AD481" s="187" t="str">
        <f t="shared" si="180"/>
        <v/>
      </c>
      <c r="AE481" s="187" t="str">
        <f t="shared" si="181"/>
        <v/>
      </c>
      <c r="AF481" s="187" t="str">
        <f t="shared" si="182"/>
        <v/>
      </c>
      <c r="AG481" s="187" t="str">
        <f t="shared" si="183"/>
        <v/>
      </c>
      <c r="AH481" s="187" t="str">
        <f t="shared" si="184"/>
        <v/>
      </c>
      <c r="AI481" s="187" t="str">
        <f t="shared" si="185"/>
        <v/>
      </c>
      <c r="AJ481" s="187" t="str">
        <f t="shared" si="186"/>
        <v/>
      </c>
      <c r="AK481" s="187" t="str">
        <f t="shared" si="187"/>
        <v/>
      </c>
      <c r="AN481" s="187" t="str">
        <f t="shared" si="188"/>
        <v/>
      </c>
      <c r="AO481" s="187" t="str">
        <f t="shared" si="189"/>
        <v/>
      </c>
      <c r="AP481" s="187" t="str">
        <f t="shared" si="190"/>
        <v/>
      </c>
      <c r="AT481" s="187" t="str">
        <f t="shared" si="191"/>
        <v>M645044</v>
      </c>
      <c r="AU481" s="187">
        <f t="shared" si="192"/>
        <v>29</v>
      </c>
      <c r="AV481" s="187">
        <f t="shared" si="193"/>
        <v>304.24</v>
      </c>
      <c r="AW481" s="187" t="str">
        <f t="shared" si="194"/>
        <v>2014/4</v>
      </c>
      <c r="AX481" s="187" t="str">
        <f t="shared" si="195"/>
        <v>2014/4 Contribuciones Seg. Social</v>
      </c>
      <c r="AY481" s="187">
        <f t="shared" si="176"/>
        <v>9720.64</v>
      </c>
      <c r="AZ481" s="187">
        <f t="shared" si="196"/>
        <v>3.1298350725878131E-2</v>
      </c>
      <c r="BA481" s="187" t="str">
        <f t="shared" si="178"/>
        <v>M645044 29</v>
      </c>
      <c r="BB481" s="187">
        <f>IFERROR(IF(AW481="","",VLOOKUP(AW481,SUSS!R:S,2,FALSE)),AY481*SUSS!$M$2)</f>
        <v>1166.4767999999999</v>
      </c>
      <c r="BC481" s="187">
        <f t="shared" si="177"/>
        <v>36.508799999999994</v>
      </c>
    </row>
    <row r="482" spans="1:55" ht="15.75" thickBot="1">
      <c r="A482" s="183" t="s">
        <v>101</v>
      </c>
      <c r="B482" s="82">
        <v>2016</v>
      </c>
      <c r="C482" s="82">
        <v>7</v>
      </c>
      <c r="D482" s="82"/>
      <c r="E482" s="83" t="s">
        <v>11</v>
      </c>
      <c r="F482" s="83" t="s">
        <v>10</v>
      </c>
      <c r="G482" s="83" t="s">
        <v>84</v>
      </c>
      <c r="H482" s="84">
        <v>43798</v>
      </c>
      <c r="I482" s="85">
        <v>13476.49</v>
      </c>
      <c r="J482" s="85">
        <v>11496.79</v>
      </c>
      <c r="K482" s="85">
        <v>1979.7</v>
      </c>
      <c r="N482" s="183" t="s">
        <v>101</v>
      </c>
      <c r="O482" s="82">
        <v>29</v>
      </c>
      <c r="P482" s="85">
        <v>1503.4</v>
      </c>
      <c r="Q482" s="83" t="s">
        <v>86</v>
      </c>
      <c r="R482" s="83" t="s">
        <v>10</v>
      </c>
      <c r="S482" s="83" t="s">
        <v>10</v>
      </c>
      <c r="T482" s="82" t="s">
        <v>159</v>
      </c>
      <c r="U482" s="82" t="s">
        <v>124</v>
      </c>
      <c r="AC482" s="187" t="str">
        <f t="shared" si="179"/>
        <v/>
      </c>
      <c r="AD482" s="187" t="str">
        <f t="shared" si="180"/>
        <v/>
      </c>
      <c r="AE482" s="187" t="str">
        <f t="shared" si="181"/>
        <v/>
      </c>
      <c r="AF482" s="187" t="str">
        <f t="shared" si="182"/>
        <v/>
      </c>
      <c r="AG482" s="187" t="str">
        <f t="shared" si="183"/>
        <v/>
      </c>
      <c r="AH482" s="187" t="str">
        <f t="shared" si="184"/>
        <v/>
      </c>
      <c r="AI482" s="187" t="str">
        <f t="shared" si="185"/>
        <v/>
      </c>
      <c r="AJ482" s="187" t="str">
        <f t="shared" si="186"/>
        <v/>
      </c>
      <c r="AK482" s="187" t="str">
        <f t="shared" si="187"/>
        <v/>
      </c>
      <c r="AN482" s="187" t="str">
        <f t="shared" si="188"/>
        <v/>
      </c>
      <c r="AO482" s="187" t="str">
        <f t="shared" si="189"/>
        <v/>
      </c>
      <c r="AP482" s="187" t="str">
        <f t="shared" si="190"/>
        <v/>
      </c>
      <c r="AT482" s="187" t="str">
        <f t="shared" si="191"/>
        <v/>
      </c>
      <c r="AU482" s="187" t="str">
        <f t="shared" si="192"/>
        <v/>
      </c>
      <c r="AV482" s="187" t="str">
        <f t="shared" si="193"/>
        <v/>
      </c>
      <c r="AW482" s="187" t="str">
        <f t="shared" si="194"/>
        <v/>
      </c>
      <c r="AX482" s="187" t="str">
        <f t="shared" si="195"/>
        <v/>
      </c>
      <c r="AY482" s="187" t="str">
        <f t="shared" si="176"/>
        <v/>
      </c>
      <c r="AZ482" s="187" t="str">
        <f t="shared" si="196"/>
        <v/>
      </c>
      <c r="BA482" s="187" t="str">
        <f t="shared" si="178"/>
        <v xml:space="preserve"> </v>
      </c>
      <c r="BB482" s="187" t="str">
        <f>IFERROR(IF(AW482="","",VLOOKUP(AW482,SUSS!R:S,2,FALSE)),AY482*SUSS!$M$2)</f>
        <v/>
      </c>
      <c r="BC482" s="187" t="str">
        <f t="shared" si="177"/>
        <v/>
      </c>
    </row>
    <row r="483" spans="1:55" ht="15.75" thickBot="1">
      <c r="A483" s="183" t="s">
        <v>101</v>
      </c>
      <c r="B483" s="82">
        <v>2016</v>
      </c>
      <c r="C483" s="82">
        <v>8</v>
      </c>
      <c r="D483" s="82"/>
      <c r="E483" s="83" t="s">
        <v>86</v>
      </c>
      <c r="F483" s="83" t="s">
        <v>10</v>
      </c>
      <c r="G483" s="83" t="s">
        <v>10</v>
      </c>
      <c r="H483" s="84">
        <v>42622</v>
      </c>
      <c r="I483" s="85">
        <v>6681.25</v>
      </c>
      <c r="J483" s="86">
        <v>0</v>
      </c>
      <c r="K483" s="85">
        <v>6681.25</v>
      </c>
      <c r="N483" s="183" t="s">
        <v>101</v>
      </c>
      <c r="O483" s="82">
        <v>29</v>
      </c>
      <c r="P483" s="85">
        <v>7243.92</v>
      </c>
      <c r="Q483" s="83" t="s">
        <v>11</v>
      </c>
      <c r="R483" s="83" t="s">
        <v>10</v>
      </c>
      <c r="S483" s="83" t="s">
        <v>10</v>
      </c>
      <c r="T483" s="82" t="s">
        <v>159</v>
      </c>
      <c r="U483" s="82" t="s">
        <v>124</v>
      </c>
      <c r="AC483" s="187" t="str">
        <f t="shared" si="179"/>
        <v/>
      </c>
      <c r="AD483" s="187" t="str">
        <f t="shared" si="180"/>
        <v/>
      </c>
      <c r="AE483" s="187" t="str">
        <f t="shared" si="181"/>
        <v/>
      </c>
      <c r="AF483" s="187" t="str">
        <f t="shared" si="182"/>
        <v/>
      </c>
      <c r="AG483" s="187" t="str">
        <f t="shared" si="183"/>
        <v/>
      </c>
      <c r="AH483" s="187" t="str">
        <f t="shared" si="184"/>
        <v/>
      </c>
      <c r="AI483" s="187" t="str">
        <f t="shared" si="185"/>
        <v/>
      </c>
      <c r="AJ483" s="187" t="str">
        <f t="shared" si="186"/>
        <v/>
      </c>
      <c r="AK483" s="187" t="str">
        <f t="shared" si="187"/>
        <v/>
      </c>
      <c r="AN483" s="187" t="str">
        <f t="shared" si="188"/>
        <v/>
      </c>
      <c r="AO483" s="187" t="str">
        <f t="shared" si="189"/>
        <v/>
      </c>
      <c r="AP483" s="187" t="str">
        <f t="shared" si="190"/>
        <v/>
      </c>
      <c r="AT483" s="187" t="str">
        <f t="shared" si="191"/>
        <v>M645044</v>
      </c>
      <c r="AU483" s="187">
        <f t="shared" si="192"/>
        <v>29</v>
      </c>
      <c r="AV483" s="187">
        <f t="shared" si="193"/>
        <v>7243.92</v>
      </c>
      <c r="AW483" s="187" t="str">
        <f t="shared" si="194"/>
        <v>2014/5</v>
      </c>
      <c r="AX483" s="187" t="str">
        <f t="shared" si="195"/>
        <v>2014/5 Contribuciones Seg. Social</v>
      </c>
      <c r="AY483" s="187">
        <f t="shared" si="176"/>
        <v>8641.7000000000007</v>
      </c>
      <c r="AZ483" s="187">
        <f t="shared" si="196"/>
        <v>0.83825173287663302</v>
      </c>
      <c r="BA483" s="187" t="str">
        <f t="shared" si="178"/>
        <v>M645044 29</v>
      </c>
      <c r="BB483" s="187">
        <f>IFERROR(IF(AW483="","",VLOOKUP(AW483,SUSS!R:S,2,FALSE)),AY483*SUSS!$M$2)</f>
        <v>1037.0040000000001</v>
      </c>
      <c r="BC483" s="187">
        <f t="shared" si="177"/>
        <v>869.27040000000011</v>
      </c>
    </row>
    <row r="484" spans="1:55" ht="15.75" thickBot="1">
      <c r="A484" s="183" t="s">
        <v>101</v>
      </c>
      <c r="B484" s="82">
        <v>2016</v>
      </c>
      <c r="C484" s="82">
        <v>8</v>
      </c>
      <c r="D484" s="82"/>
      <c r="E484" s="83" t="s">
        <v>86</v>
      </c>
      <c r="F484" s="83" t="s">
        <v>10</v>
      </c>
      <c r="G484" s="83" t="s">
        <v>105</v>
      </c>
      <c r="H484" s="84">
        <v>42622</v>
      </c>
      <c r="I484" s="86">
        <v>400</v>
      </c>
      <c r="J484" s="86">
        <v>0</v>
      </c>
      <c r="K484" s="86">
        <v>400</v>
      </c>
      <c r="N484" s="183" t="s">
        <v>101</v>
      </c>
      <c r="O484" s="82">
        <v>29</v>
      </c>
      <c r="P484" s="85">
        <v>3266.44</v>
      </c>
      <c r="Q484" s="83" t="s">
        <v>86</v>
      </c>
      <c r="R484" s="83" t="s">
        <v>10</v>
      </c>
      <c r="S484" s="83" t="s">
        <v>83</v>
      </c>
      <c r="T484" s="82" t="s">
        <v>159</v>
      </c>
      <c r="U484" s="82" t="s">
        <v>124</v>
      </c>
      <c r="AC484" s="187" t="str">
        <f t="shared" si="179"/>
        <v/>
      </c>
      <c r="AD484" s="187" t="str">
        <f t="shared" si="180"/>
        <v/>
      </c>
      <c r="AE484" s="187" t="str">
        <f t="shared" si="181"/>
        <v/>
      </c>
      <c r="AF484" s="187" t="str">
        <f t="shared" si="182"/>
        <v/>
      </c>
      <c r="AG484" s="187" t="str">
        <f t="shared" si="183"/>
        <v/>
      </c>
      <c r="AH484" s="187" t="str">
        <f t="shared" si="184"/>
        <v/>
      </c>
      <c r="AI484" s="187" t="str">
        <f t="shared" si="185"/>
        <v/>
      </c>
      <c r="AJ484" s="187" t="str">
        <f t="shared" si="186"/>
        <v/>
      </c>
      <c r="AK484" s="187" t="str">
        <f t="shared" si="187"/>
        <v/>
      </c>
      <c r="AN484" s="187" t="str">
        <f t="shared" si="188"/>
        <v/>
      </c>
      <c r="AO484" s="187" t="str">
        <f t="shared" si="189"/>
        <v/>
      </c>
      <c r="AP484" s="187" t="str">
        <f t="shared" si="190"/>
        <v/>
      </c>
      <c r="AT484" s="187" t="str">
        <f t="shared" si="191"/>
        <v/>
      </c>
      <c r="AU484" s="187" t="str">
        <f t="shared" si="192"/>
        <v/>
      </c>
      <c r="AV484" s="187" t="str">
        <f t="shared" si="193"/>
        <v/>
      </c>
      <c r="AW484" s="187" t="str">
        <f t="shared" si="194"/>
        <v/>
      </c>
      <c r="AX484" s="187" t="str">
        <f t="shared" si="195"/>
        <v/>
      </c>
      <c r="AY484" s="187" t="str">
        <f t="shared" si="176"/>
        <v/>
      </c>
      <c r="AZ484" s="187" t="str">
        <f t="shared" si="196"/>
        <v/>
      </c>
      <c r="BA484" s="187" t="str">
        <f t="shared" si="178"/>
        <v xml:space="preserve"> </v>
      </c>
      <c r="BB484" s="187" t="str">
        <f>IFERROR(IF(AW484="","",VLOOKUP(AW484,SUSS!R:S,2,FALSE)),AY484*SUSS!$M$2)</f>
        <v/>
      </c>
      <c r="BC484" s="187" t="str">
        <f t="shared" si="177"/>
        <v/>
      </c>
    </row>
    <row r="485" spans="1:55" ht="15.75" thickBot="1">
      <c r="A485" s="183" t="s">
        <v>101</v>
      </c>
      <c r="B485" s="82">
        <v>2016</v>
      </c>
      <c r="C485" s="82">
        <v>8</v>
      </c>
      <c r="D485" s="82"/>
      <c r="E485" s="83" t="s">
        <v>11</v>
      </c>
      <c r="F485" s="83" t="s">
        <v>10</v>
      </c>
      <c r="G485" s="83" t="s">
        <v>10</v>
      </c>
      <c r="H485" s="84">
        <v>42622</v>
      </c>
      <c r="I485" s="85">
        <v>8276.42</v>
      </c>
      <c r="J485" s="86">
        <v>0</v>
      </c>
      <c r="K485" s="85">
        <v>8276.42</v>
      </c>
      <c r="N485" s="183" t="s">
        <v>101</v>
      </c>
      <c r="O485" s="82">
        <v>29</v>
      </c>
      <c r="P485" s="86">
        <v>221.62</v>
      </c>
      <c r="Q485" s="83" t="s">
        <v>86</v>
      </c>
      <c r="R485" s="83" t="s">
        <v>10</v>
      </c>
      <c r="S485" s="83" t="s">
        <v>84</v>
      </c>
      <c r="T485" s="82" t="s">
        <v>159</v>
      </c>
      <c r="U485" s="82" t="s">
        <v>124</v>
      </c>
      <c r="AC485" s="187" t="str">
        <f t="shared" si="179"/>
        <v>M645044</v>
      </c>
      <c r="AD485" s="187" t="str">
        <f t="shared" si="180"/>
        <v>Contribuciones Seg. Social</v>
      </c>
      <c r="AE485" s="187" t="str">
        <f t="shared" si="181"/>
        <v>Declaración Jurada</v>
      </c>
      <c r="AF485" s="187" t="str">
        <f t="shared" si="182"/>
        <v>Declaración Jurada</v>
      </c>
      <c r="AG485" s="187">
        <f t="shared" si="183"/>
        <v>8276.42</v>
      </c>
      <c r="AH485" s="187">
        <f t="shared" si="184"/>
        <v>0</v>
      </c>
      <c r="AI485" s="187">
        <f t="shared" si="185"/>
        <v>8276.42</v>
      </c>
      <c r="AJ485" s="187">
        <f t="shared" si="186"/>
        <v>2016</v>
      </c>
      <c r="AK485" s="187">
        <f t="shared" si="187"/>
        <v>8</v>
      </c>
      <c r="AN485" s="187" t="str">
        <f t="shared" si="188"/>
        <v xml:space="preserve">2016/8 </v>
      </c>
      <c r="AO485" s="187" t="str">
        <f t="shared" si="189"/>
        <v>2016/8 Contribuciones Seg. Social</v>
      </c>
      <c r="AP485" s="187">
        <f t="shared" si="190"/>
        <v>8276.42</v>
      </c>
      <c r="AT485" s="187" t="str">
        <f t="shared" si="191"/>
        <v/>
      </c>
      <c r="AU485" s="187" t="str">
        <f t="shared" si="192"/>
        <v/>
      </c>
      <c r="AV485" s="187" t="str">
        <f t="shared" si="193"/>
        <v/>
      </c>
      <c r="AW485" s="187" t="str">
        <f t="shared" si="194"/>
        <v/>
      </c>
      <c r="AX485" s="187" t="str">
        <f t="shared" si="195"/>
        <v/>
      </c>
      <c r="AY485" s="187" t="str">
        <f t="shared" si="176"/>
        <v/>
      </c>
      <c r="AZ485" s="187" t="str">
        <f t="shared" si="196"/>
        <v/>
      </c>
      <c r="BA485" s="187" t="str">
        <f t="shared" si="178"/>
        <v xml:space="preserve"> </v>
      </c>
      <c r="BB485" s="187" t="str">
        <f>IFERROR(IF(AW485="","",VLOOKUP(AW485,SUSS!R:S,2,FALSE)),AY485*SUSS!$M$2)</f>
        <v/>
      </c>
      <c r="BC485" s="187" t="str">
        <f t="shared" si="177"/>
        <v/>
      </c>
    </row>
    <row r="486" spans="1:55" ht="15.75" thickBot="1">
      <c r="A486" s="183" t="s">
        <v>101</v>
      </c>
      <c r="B486" s="82">
        <v>2016</v>
      </c>
      <c r="C486" s="82">
        <v>8</v>
      </c>
      <c r="D486" s="82"/>
      <c r="E486" s="83" t="s">
        <v>86</v>
      </c>
      <c r="F486" s="83" t="s">
        <v>10</v>
      </c>
      <c r="G486" s="83" t="s">
        <v>83</v>
      </c>
      <c r="H486" s="84">
        <v>42795</v>
      </c>
      <c r="I486" s="85">
        <v>1135.81</v>
      </c>
      <c r="J486" s="86">
        <v>961.45</v>
      </c>
      <c r="K486" s="86">
        <v>174.36</v>
      </c>
      <c r="N486" s="183" t="s">
        <v>101</v>
      </c>
      <c r="O486" s="82">
        <v>29</v>
      </c>
      <c r="P486" s="85">
        <v>10949.31</v>
      </c>
      <c r="Q486" s="83" t="s">
        <v>86</v>
      </c>
      <c r="R486" s="83" t="s">
        <v>10</v>
      </c>
      <c r="S486" s="83" t="s">
        <v>10</v>
      </c>
      <c r="T486" s="82" t="s">
        <v>161</v>
      </c>
      <c r="U486" s="82" t="s">
        <v>124</v>
      </c>
      <c r="AC486" s="187" t="str">
        <f t="shared" si="179"/>
        <v/>
      </c>
      <c r="AD486" s="187" t="str">
        <f t="shared" si="180"/>
        <v/>
      </c>
      <c r="AE486" s="187" t="str">
        <f t="shared" si="181"/>
        <v/>
      </c>
      <c r="AF486" s="187" t="str">
        <f t="shared" si="182"/>
        <v/>
      </c>
      <c r="AG486" s="187" t="str">
        <f t="shared" si="183"/>
        <v/>
      </c>
      <c r="AH486" s="187" t="str">
        <f t="shared" si="184"/>
        <v/>
      </c>
      <c r="AI486" s="187" t="str">
        <f t="shared" si="185"/>
        <v/>
      </c>
      <c r="AJ486" s="187" t="str">
        <f t="shared" si="186"/>
        <v/>
      </c>
      <c r="AK486" s="187" t="str">
        <f t="shared" si="187"/>
        <v/>
      </c>
      <c r="AN486" s="187" t="str">
        <f t="shared" si="188"/>
        <v/>
      </c>
      <c r="AO486" s="187" t="str">
        <f t="shared" si="189"/>
        <v/>
      </c>
      <c r="AP486" s="187" t="str">
        <f t="shared" si="190"/>
        <v/>
      </c>
      <c r="AT486" s="187" t="str">
        <f t="shared" si="191"/>
        <v/>
      </c>
      <c r="AU486" s="187" t="str">
        <f t="shared" si="192"/>
        <v/>
      </c>
      <c r="AV486" s="187" t="str">
        <f t="shared" si="193"/>
        <v/>
      </c>
      <c r="AW486" s="187" t="str">
        <f t="shared" si="194"/>
        <v/>
      </c>
      <c r="AX486" s="187" t="str">
        <f t="shared" si="195"/>
        <v/>
      </c>
      <c r="AY486" s="187" t="str">
        <f t="shared" si="176"/>
        <v/>
      </c>
      <c r="AZ486" s="187" t="str">
        <f t="shared" si="196"/>
        <v/>
      </c>
      <c r="BA486" s="187" t="str">
        <f t="shared" si="178"/>
        <v xml:space="preserve"> </v>
      </c>
      <c r="BB486" s="187" t="str">
        <f>IFERROR(IF(AW486="","",VLOOKUP(AW486,SUSS!R:S,2,FALSE)),AY486*SUSS!$M$2)</f>
        <v/>
      </c>
      <c r="BC486" s="187" t="str">
        <f t="shared" si="177"/>
        <v/>
      </c>
    </row>
    <row r="487" spans="1:55" ht="15.75" thickBot="1">
      <c r="A487" s="183" t="s">
        <v>101</v>
      </c>
      <c r="B487" s="82">
        <v>2016</v>
      </c>
      <c r="C487" s="82">
        <v>8</v>
      </c>
      <c r="D487" s="82"/>
      <c r="E487" s="83" t="s">
        <v>86</v>
      </c>
      <c r="F487" s="83" t="s">
        <v>10</v>
      </c>
      <c r="G487" s="83" t="s">
        <v>84</v>
      </c>
      <c r="H487" s="84">
        <v>43798</v>
      </c>
      <c r="I487" s="85">
        <v>9744.6</v>
      </c>
      <c r="J487" s="85">
        <v>8248.65</v>
      </c>
      <c r="K487" s="85">
        <v>1495.95</v>
      </c>
      <c r="N487" s="183" t="s">
        <v>101</v>
      </c>
      <c r="O487" s="82">
        <v>29</v>
      </c>
      <c r="P487" s="86">
        <v>315.41000000000003</v>
      </c>
      <c r="Q487" s="83" t="s">
        <v>86</v>
      </c>
      <c r="R487" s="83" t="s">
        <v>10</v>
      </c>
      <c r="S487" s="83" t="s">
        <v>83</v>
      </c>
      <c r="T487" s="82" t="s">
        <v>161</v>
      </c>
      <c r="U487" s="82" t="s">
        <v>124</v>
      </c>
      <c r="AC487" s="187" t="str">
        <f t="shared" si="179"/>
        <v/>
      </c>
      <c r="AD487" s="187" t="str">
        <f t="shared" si="180"/>
        <v/>
      </c>
      <c r="AE487" s="187" t="str">
        <f t="shared" si="181"/>
        <v/>
      </c>
      <c r="AF487" s="187" t="str">
        <f t="shared" si="182"/>
        <v/>
      </c>
      <c r="AG487" s="187" t="str">
        <f t="shared" si="183"/>
        <v/>
      </c>
      <c r="AH487" s="187" t="str">
        <f t="shared" si="184"/>
        <v/>
      </c>
      <c r="AI487" s="187" t="str">
        <f t="shared" si="185"/>
        <v/>
      </c>
      <c r="AJ487" s="187" t="str">
        <f t="shared" si="186"/>
        <v/>
      </c>
      <c r="AK487" s="187" t="str">
        <f t="shared" si="187"/>
        <v/>
      </c>
      <c r="AN487" s="187" t="str">
        <f t="shared" si="188"/>
        <v/>
      </c>
      <c r="AO487" s="187" t="str">
        <f t="shared" si="189"/>
        <v/>
      </c>
      <c r="AP487" s="187" t="str">
        <f t="shared" si="190"/>
        <v/>
      </c>
      <c r="AT487" s="187" t="str">
        <f t="shared" si="191"/>
        <v/>
      </c>
      <c r="AU487" s="187" t="str">
        <f t="shared" si="192"/>
        <v/>
      </c>
      <c r="AV487" s="187" t="str">
        <f t="shared" si="193"/>
        <v/>
      </c>
      <c r="AW487" s="187" t="str">
        <f t="shared" si="194"/>
        <v/>
      </c>
      <c r="AX487" s="187" t="str">
        <f t="shared" si="195"/>
        <v/>
      </c>
      <c r="AY487" s="187" t="str">
        <f t="shared" si="176"/>
        <v/>
      </c>
      <c r="AZ487" s="187" t="str">
        <f t="shared" si="196"/>
        <v/>
      </c>
      <c r="BA487" s="187" t="str">
        <f t="shared" si="178"/>
        <v xml:space="preserve"> </v>
      </c>
      <c r="BB487" s="187" t="str">
        <f>IFERROR(IF(AW487="","",VLOOKUP(AW487,SUSS!R:S,2,FALSE)),AY487*SUSS!$M$2)</f>
        <v/>
      </c>
      <c r="BC487" s="187" t="str">
        <f t="shared" si="177"/>
        <v/>
      </c>
    </row>
    <row r="488" spans="1:55" ht="15.75" thickBot="1">
      <c r="A488" s="183" t="s">
        <v>101</v>
      </c>
      <c r="B488" s="82">
        <v>2016</v>
      </c>
      <c r="C488" s="82">
        <v>8</v>
      </c>
      <c r="D488" s="82"/>
      <c r="E488" s="83" t="s">
        <v>11</v>
      </c>
      <c r="F488" s="83" t="s">
        <v>10</v>
      </c>
      <c r="G488" s="83" t="s">
        <v>83</v>
      </c>
      <c r="H488" s="84">
        <v>42795</v>
      </c>
      <c r="I488" s="85">
        <v>1406.99</v>
      </c>
      <c r="J488" s="85">
        <v>1191</v>
      </c>
      <c r="K488" s="86">
        <v>215.99</v>
      </c>
      <c r="N488" s="183" t="s">
        <v>101</v>
      </c>
      <c r="O488" s="82">
        <v>29</v>
      </c>
      <c r="P488" s="85">
        <v>14119.33</v>
      </c>
      <c r="Q488" s="83" t="s">
        <v>102</v>
      </c>
      <c r="R488" s="83" t="s">
        <v>10</v>
      </c>
      <c r="S488" s="83" t="s">
        <v>10</v>
      </c>
      <c r="T488" s="82" t="s">
        <v>115</v>
      </c>
      <c r="U488" s="82" t="s">
        <v>124</v>
      </c>
      <c r="AC488" s="187" t="str">
        <f t="shared" si="179"/>
        <v/>
      </c>
      <c r="AD488" s="187" t="str">
        <f t="shared" si="180"/>
        <v/>
      </c>
      <c r="AE488" s="187" t="str">
        <f t="shared" si="181"/>
        <v/>
      </c>
      <c r="AF488" s="187" t="str">
        <f t="shared" si="182"/>
        <v/>
      </c>
      <c r="AG488" s="187" t="str">
        <f t="shared" si="183"/>
        <v/>
      </c>
      <c r="AH488" s="187" t="str">
        <f t="shared" si="184"/>
        <v/>
      </c>
      <c r="AI488" s="187" t="str">
        <f t="shared" si="185"/>
        <v/>
      </c>
      <c r="AJ488" s="187" t="str">
        <f t="shared" si="186"/>
        <v/>
      </c>
      <c r="AK488" s="187" t="str">
        <f t="shared" si="187"/>
        <v/>
      </c>
      <c r="AN488" s="187" t="str">
        <f t="shared" si="188"/>
        <v/>
      </c>
      <c r="AO488" s="187" t="str">
        <f t="shared" si="189"/>
        <v/>
      </c>
      <c r="AP488" s="187" t="str">
        <f t="shared" si="190"/>
        <v/>
      </c>
      <c r="AT488" s="187" t="str">
        <f t="shared" si="191"/>
        <v/>
      </c>
      <c r="AU488" s="187" t="str">
        <f t="shared" si="192"/>
        <v/>
      </c>
      <c r="AV488" s="187" t="str">
        <f t="shared" si="193"/>
        <v/>
      </c>
      <c r="AW488" s="187" t="str">
        <f t="shared" si="194"/>
        <v/>
      </c>
      <c r="AX488" s="187" t="str">
        <f t="shared" si="195"/>
        <v/>
      </c>
      <c r="AY488" s="187" t="str">
        <f t="shared" si="176"/>
        <v/>
      </c>
      <c r="AZ488" s="187" t="str">
        <f t="shared" si="196"/>
        <v/>
      </c>
      <c r="BA488" s="187" t="str">
        <f t="shared" si="178"/>
        <v xml:space="preserve"> </v>
      </c>
      <c r="BB488" s="187" t="str">
        <f>IFERROR(IF(AW488="","",VLOOKUP(AW488,SUSS!R:S,2,FALSE)),AY488*SUSS!$M$2)</f>
        <v/>
      </c>
      <c r="BC488" s="187" t="str">
        <f t="shared" si="177"/>
        <v/>
      </c>
    </row>
    <row r="489" spans="1:55" ht="15.75" thickBot="1">
      <c r="A489" s="183" t="s">
        <v>101</v>
      </c>
      <c r="B489" s="82">
        <v>2016</v>
      </c>
      <c r="C489" s="82">
        <v>8</v>
      </c>
      <c r="D489" s="82"/>
      <c r="E489" s="83" t="s">
        <v>11</v>
      </c>
      <c r="F489" s="83" t="s">
        <v>10</v>
      </c>
      <c r="G489" s="83" t="s">
        <v>84</v>
      </c>
      <c r="H489" s="84">
        <v>43798</v>
      </c>
      <c r="I489" s="85">
        <v>12071.16</v>
      </c>
      <c r="J489" s="85">
        <v>10218.049999999999</v>
      </c>
      <c r="K489" s="85">
        <v>1853.11</v>
      </c>
      <c r="N489" s="183" t="s">
        <v>101</v>
      </c>
      <c r="O489" s="82">
        <v>29</v>
      </c>
      <c r="P489" s="86">
        <v>1.29</v>
      </c>
      <c r="Q489" s="83" t="s">
        <v>107</v>
      </c>
      <c r="R489" s="83" t="s">
        <v>10</v>
      </c>
      <c r="S489" s="83" t="s">
        <v>105</v>
      </c>
      <c r="T489" s="82" t="s">
        <v>115</v>
      </c>
      <c r="U489" s="82" t="s">
        <v>124</v>
      </c>
      <c r="AC489" s="187" t="str">
        <f t="shared" si="179"/>
        <v/>
      </c>
      <c r="AD489" s="187" t="str">
        <f t="shared" si="180"/>
        <v/>
      </c>
      <c r="AE489" s="187" t="str">
        <f t="shared" si="181"/>
        <v/>
      </c>
      <c r="AF489" s="187" t="str">
        <f t="shared" si="182"/>
        <v/>
      </c>
      <c r="AG489" s="187" t="str">
        <f t="shared" si="183"/>
        <v/>
      </c>
      <c r="AH489" s="187" t="str">
        <f t="shared" si="184"/>
        <v/>
      </c>
      <c r="AI489" s="187" t="str">
        <f t="shared" si="185"/>
        <v/>
      </c>
      <c r="AJ489" s="187" t="str">
        <f t="shared" si="186"/>
        <v/>
      </c>
      <c r="AK489" s="187" t="str">
        <f t="shared" si="187"/>
        <v/>
      </c>
      <c r="AN489" s="187" t="str">
        <f t="shared" si="188"/>
        <v/>
      </c>
      <c r="AO489" s="187" t="str">
        <f t="shared" si="189"/>
        <v/>
      </c>
      <c r="AP489" s="187" t="str">
        <f t="shared" si="190"/>
        <v/>
      </c>
      <c r="AT489" s="187" t="str">
        <f t="shared" si="191"/>
        <v/>
      </c>
      <c r="AU489" s="187" t="str">
        <f t="shared" si="192"/>
        <v/>
      </c>
      <c r="AV489" s="187" t="str">
        <f t="shared" si="193"/>
        <v/>
      </c>
      <c r="AW489" s="187" t="str">
        <f t="shared" si="194"/>
        <v/>
      </c>
      <c r="AX489" s="187" t="str">
        <f t="shared" si="195"/>
        <v/>
      </c>
      <c r="AY489" s="187" t="str">
        <f t="shared" si="176"/>
        <v/>
      </c>
      <c r="AZ489" s="187" t="str">
        <f t="shared" si="196"/>
        <v/>
      </c>
      <c r="BA489" s="187" t="str">
        <f t="shared" si="178"/>
        <v xml:space="preserve"> </v>
      </c>
      <c r="BB489" s="187" t="str">
        <f>IFERROR(IF(AW489="","",VLOOKUP(AW489,SUSS!R:S,2,FALSE)),AY489*SUSS!$M$2)</f>
        <v/>
      </c>
      <c r="BC489" s="187" t="str">
        <f t="shared" si="177"/>
        <v/>
      </c>
    </row>
    <row r="490" spans="1:55" ht="15.75" thickBot="1">
      <c r="A490" s="183" t="s">
        <v>101</v>
      </c>
      <c r="B490" s="82">
        <v>2016</v>
      </c>
      <c r="C490" s="82">
        <v>9</v>
      </c>
      <c r="D490" s="82"/>
      <c r="E490" s="83" t="s">
        <v>86</v>
      </c>
      <c r="F490" s="83" t="s">
        <v>10</v>
      </c>
      <c r="G490" s="83" t="s">
        <v>10</v>
      </c>
      <c r="H490" s="84">
        <v>42655</v>
      </c>
      <c r="I490" s="85">
        <v>6581.81</v>
      </c>
      <c r="J490" s="86">
        <v>0</v>
      </c>
      <c r="K490" s="85">
        <v>6581.81</v>
      </c>
      <c r="N490" s="183" t="s">
        <v>101</v>
      </c>
      <c r="O490" s="82">
        <v>29</v>
      </c>
      <c r="P490" s="86">
        <v>6.27</v>
      </c>
      <c r="Q490" s="83" t="s">
        <v>104</v>
      </c>
      <c r="R490" s="83" t="s">
        <v>10</v>
      </c>
      <c r="S490" s="83" t="s">
        <v>105</v>
      </c>
      <c r="T490" s="82" t="s">
        <v>116</v>
      </c>
      <c r="U490" s="82" t="s">
        <v>124</v>
      </c>
      <c r="AC490" s="187" t="str">
        <f t="shared" si="179"/>
        <v/>
      </c>
      <c r="AD490" s="187" t="str">
        <f t="shared" si="180"/>
        <v/>
      </c>
      <c r="AE490" s="187" t="str">
        <f t="shared" si="181"/>
        <v/>
      </c>
      <c r="AF490" s="187" t="str">
        <f t="shared" si="182"/>
        <v/>
      </c>
      <c r="AG490" s="187" t="str">
        <f t="shared" si="183"/>
        <v/>
      </c>
      <c r="AH490" s="187" t="str">
        <f t="shared" si="184"/>
        <v/>
      </c>
      <c r="AI490" s="187" t="str">
        <f t="shared" si="185"/>
        <v/>
      </c>
      <c r="AJ490" s="187" t="str">
        <f t="shared" si="186"/>
        <v/>
      </c>
      <c r="AK490" s="187" t="str">
        <f t="shared" si="187"/>
        <v/>
      </c>
      <c r="AN490" s="187" t="str">
        <f t="shared" si="188"/>
        <v/>
      </c>
      <c r="AO490" s="187" t="str">
        <f t="shared" si="189"/>
        <v/>
      </c>
      <c r="AP490" s="187" t="str">
        <f t="shared" si="190"/>
        <v/>
      </c>
      <c r="AT490" s="187" t="str">
        <f t="shared" si="191"/>
        <v/>
      </c>
      <c r="AU490" s="187" t="str">
        <f t="shared" si="192"/>
        <v/>
      </c>
      <c r="AV490" s="187" t="str">
        <f t="shared" si="193"/>
        <v/>
      </c>
      <c r="AW490" s="187" t="str">
        <f t="shared" si="194"/>
        <v/>
      </c>
      <c r="AX490" s="187" t="str">
        <f t="shared" si="195"/>
        <v/>
      </c>
      <c r="AY490" s="187" t="str">
        <f t="shared" si="176"/>
        <v/>
      </c>
      <c r="AZ490" s="187" t="str">
        <f t="shared" si="196"/>
        <v/>
      </c>
      <c r="BA490" s="187" t="str">
        <f t="shared" si="178"/>
        <v xml:space="preserve"> </v>
      </c>
      <c r="BB490" s="187" t="str">
        <f>IFERROR(IF(AW490="","",VLOOKUP(AW490,SUSS!R:S,2,FALSE)),AY490*SUSS!$M$2)</f>
        <v/>
      </c>
      <c r="BC490" s="187" t="str">
        <f t="shared" si="177"/>
        <v/>
      </c>
    </row>
    <row r="491" spans="1:55" ht="15.75" thickBot="1">
      <c r="A491" s="183" t="s">
        <v>101</v>
      </c>
      <c r="B491" s="82">
        <v>2016</v>
      </c>
      <c r="C491" s="82">
        <v>9</v>
      </c>
      <c r="D491" s="82"/>
      <c r="E491" s="83" t="s">
        <v>86</v>
      </c>
      <c r="F491" s="83" t="s">
        <v>10</v>
      </c>
      <c r="G491" s="83" t="s">
        <v>105</v>
      </c>
      <c r="H491" s="84">
        <v>42655</v>
      </c>
      <c r="I491" s="86">
        <v>400</v>
      </c>
      <c r="J491" s="86">
        <v>0</v>
      </c>
      <c r="K491" s="86">
        <v>400</v>
      </c>
      <c r="N491" s="183" t="s">
        <v>101</v>
      </c>
      <c r="O491" s="82">
        <v>29</v>
      </c>
      <c r="P491" s="85">
        <v>3037.74</v>
      </c>
      <c r="Q491" s="83" t="s">
        <v>82</v>
      </c>
      <c r="R491" s="83" t="s">
        <v>10</v>
      </c>
      <c r="S491" s="83" t="s">
        <v>10</v>
      </c>
      <c r="T491" s="82" t="s">
        <v>160</v>
      </c>
      <c r="U491" s="82" t="s">
        <v>124</v>
      </c>
      <c r="AC491" s="187" t="str">
        <f t="shared" si="179"/>
        <v/>
      </c>
      <c r="AD491" s="187" t="str">
        <f t="shared" si="180"/>
        <v/>
      </c>
      <c r="AE491" s="187" t="str">
        <f t="shared" si="181"/>
        <v/>
      </c>
      <c r="AF491" s="187" t="str">
        <f t="shared" si="182"/>
        <v/>
      </c>
      <c r="AG491" s="187" t="str">
        <f t="shared" si="183"/>
        <v/>
      </c>
      <c r="AH491" s="187" t="str">
        <f t="shared" si="184"/>
        <v/>
      </c>
      <c r="AI491" s="187" t="str">
        <f t="shared" si="185"/>
        <v/>
      </c>
      <c r="AJ491" s="187" t="str">
        <f t="shared" si="186"/>
        <v/>
      </c>
      <c r="AK491" s="187" t="str">
        <f t="shared" si="187"/>
        <v/>
      </c>
      <c r="AN491" s="187" t="str">
        <f t="shared" si="188"/>
        <v/>
      </c>
      <c r="AO491" s="187" t="str">
        <f t="shared" si="189"/>
        <v/>
      </c>
      <c r="AP491" s="187" t="str">
        <f t="shared" si="190"/>
        <v/>
      </c>
      <c r="AT491" s="187" t="str">
        <f t="shared" si="191"/>
        <v/>
      </c>
      <c r="AU491" s="187" t="str">
        <f t="shared" si="192"/>
        <v/>
      </c>
      <c r="AV491" s="187" t="str">
        <f t="shared" si="193"/>
        <v/>
      </c>
      <c r="AW491" s="187" t="str">
        <f t="shared" si="194"/>
        <v/>
      </c>
      <c r="AX491" s="187" t="str">
        <f t="shared" si="195"/>
        <v/>
      </c>
      <c r="AY491" s="187" t="str">
        <f t="shared" si="176"/>
        <v/>
      </c>
      <c r="AZ491" s="187" t="str">
        <f t="shared" si="196"/>
        <v/>
      </c>
      <c r="BA491" s="187" t="str">
        <f t="shared" si="178"/>
        <v xml:space="preserve"> </v>
      </c>
      <c r="BB491" s="187" t="str">
        <f>IFERROR(IF(AW491="","",VLOOKUP(AW491,SUSS!R:S,2,FALSE)),AY491*SUSS!$M$2)</f>
        <v/>
      </c>
      <c r="BC491" s="187" t="str">
        <f t="shared" si="177"/>
        <v/>
      </c>
    </row>
    <row r="492" spans="1:55" ht="15.75" thickBot="1">
      <c r="A492" s="183" t="s">
        <v>101</v>
      </c>
      <c r="B492" s="82">
        <v>2016</v>
      </c>
      <c r="C492" s="82">
        <v>9</v>
      </c>
      <c r="D492" s="82"/>
      <c r="E492" s="83" t="s">
        <v>11</v>
      </c>
      <c r="F492" s="83" t="s">
        <v>10</v>
      </c>
      <c r="G492" s="83" t="s">
        <v>10</v>
      </c>
      <c r="H492" s="84">
        <v>42655</v>
      </c>
      <c r="I492" s="85">
        <v>8153.24</v>
      </c>
      <c r="J492" s="86">
        <v>0</v>
      </c>
      <c r="K492" s="85">
        <v>8153.24</v>
      </c>
      <c r="N492" s="183" t="s">
        <v>101</v>
      </c>
      <c r="O492" s="82">
        <v>29</v>
      </c>
      <c r="P492" s="85">
        <v>1066.6600000000001</v>
      </c>
      <c r="Q492" s="83" t="s">
        <v>82</v>
      </c>
      <c r="R492" s="83" t="s">
        <v>10</v>
      </c>
      <c r="S492" s="83" t="s">
        <v>83</v>
      </c>
      <c r="T492" s="82" t="s">
        <v>160</v>
      </c>
      <c r="U492" s="82" t="s">
        <v>124</v>
      </c>
      <c r="AC492" s="187" t="str">
        <f t="shared" si="179"/>
        <v>M645044</v>
      </c>
      <c r="AD492" s="187" t="str">
        <f t="shared" si="180"/>
        <v>Contribuciones Seg. Social</v>
      </c>
      <c r="AE492" s="187" t="str">
        <f t="shared" si="181"/>
        <v>Declaración Jurada</v>
      </c>
      <c r="AF492" s="187" t="str">
        <f t="shared" si="182"/>
        <v>Declaración Jurada</v>
      </c>
      <c r="AG492" s="187">
        <f t="shared" si="183"/>
        <v>8153.24</v>
      </c>
      <c r="AH492" s="187">
        <f t="shared" si="184"/>
        <v>0</v>
      </c>
      <c r="AI492" s="187">
        <f t="shared" si="185"/>
        <v>8153.24</v>
      </c>
      <c r="AJ492" s="187">
        <f t="shared" si="186"/>
        <v>2016</v>
      </c>
      <c r="AK492" s="187">
        <f t="shared" si="187"/>
        <v>9</v>
      </c>
      <c r="AN492" s="187" t="str">
        <f t="shared" si="188"/>
        <v xml:space="preserve">2016/9 </v>
      </c>
      <c r="AO492" s="187" t="str">
        <f t="shared" si="189"/>
        <v>2016/9 Contribuciones Seg. Social</v>
      </c>
      <c r="AP492" s="187">
        <f t="shared" si="190"/>
        <v>8153.24</v>
      </c>
      <c r="AT492" s="187" t="str">
        <f t="shared" si="191"/>
        <v/>
      </c>
      <c r="AU492" s="187" t="str">
        <f t="shared" si="192"/>
        <v/>
      </c>
      <c r="AV492" s="187" t="str">
        <f t="shared" si="193"/>
        <v/>
      </c>
      <c r="AW492" s="187" t="str">
        <f t="shared" si="194"/>
        <v/>
      </c>
      <c r="AX492" s="187" t="str">
        <f t="shared" si="195"/>
        <v/>
      </c>
      <c r="AY492" s="187" t="str">
        <f t="shared" si="176"/>
        <v/>
      </c>
      <c r="AZ492" s="187" t="str">
        <f t="shared" si="196"/>
        <v/>
      </c>
      <c r="BA492" s="187" t="str">
        <f t="shared" si="178"/>
        <v xml:space="preserve"> </v>
      </c>
      <c r="BB492" s="187" t="str">
        <f>IFERROR(IF(AW492="","",VLOOKUP(AW492,SUSS!R:S,2,FALSE)),AY492*SUSS!$M$2)</f>
        <v/>
      </c>
      <c r="BC492" s="187" t="str">
        <f t="shared" si="177"/>
        <v/>
      </c>
    </row>
    <row r="493" spans="1:55" ht="15.75" thickBot="1">
      <c r="A493" s="183" t="s">
        <v>101</v>
      </c>
      <c r="B493" s="82">
        <v>2016</v>
      </c>
      <c r="C493" s="82">
        <v>9</v>
      </c>
      <c r="D493" s="82"/>
      <c r="E493" s="83" t="s">
        <v>86</v>
      </c>
      <c r="F493" s="83" t="s">
        <v>10</v>
      </c>
      <c r="G493" s="83" t="s">
        <v>83</v>
      </c>
      <c r="H493" s="84">
        <v>42795</v>
      </c>
      <c r="I493" s="86">
        <v>901.71</v>
      </c>
      <c r="J493" s="86">
        <v>760.42</v>
      </c>
      <c r="K493" s="86">
        <v>141.29</v>
      </c>
      <c r="N493" s="183" t="s">
        <v>101</v>
      </c>
      <c r="O493" s="82">
        <v>29</v>
      </c>
      <c r="P493" s="85">
        <v>8932.14</v>
      </c>
      <c r="Q493" s="83" t="s">
        <v>82</v>
      </c>
      <c r="R493" s="83" t="s">
        <v>10</v>
      </c>
      <c r="S493" s="83" t="s">
        <v>84</v>
      </c>
      <c r="T493" s="82" t="s">
        <v>160</v>
      </c>
      <c r="U493" s="82" t="s">
        <v>124</v>
      </c>
      <c r="AC493" s="187" t="str">
        <f t="shared" si="179"/>
        <v/>
      </c>
      <c r="AD493" s="187" t="str">
        <f t="shared" si="180"/>
        <v/>
      </c>
      <c r="AE493" s="187" t="str">
        <f t="shared" si="181"/>
        <v/>
      </c>
      <c r="AF493" s="187" t="str">
        <f t="shared" si="182"/>
        <v/>
      </c>
      <c r="AG493" s="187" t="str">
        <f t="shared" si="183"/>
        <v/>
      </c>
      <c r="AH493" s="187" t="str">
        <f t="shared" si="184"/>
        <v/>
      </c>
      <c r="AI493" s="187" t="str">
        <f t="shared" si="185"/>
        <v/>
      </c>
      <c r="AJ493" s="187" t="str">
        <f t="shared" si="186"/>
        <v/>
      </c>
      <c r="AK493" s="187" t="str">
        <f t="shared" si="187"/>
        <v/>
      </c>
      <c r="AN493" s="187" t="str">
        <f t="shared" si="188"/>
        <v/>
      </c>
      <c r="AO493" s="187" t="str">
        <f t="shared" si="189"/>
        <v/>
      </c>
      <c r="AP493" s="187" t="str">
        <f t="shared" si="190"/>
        <v/>
      </c>
      <c r="AT493" s="187" t="str">
        <f t="shared" si="191"/>
        <v/>
      </c>
      <c r="AU493" s="187" t="str">
        <f t="shared" si="192"/>
        <v/>
      </c>
      <c r="AV493" s="187" t="str">
        <f t="shared" si="193"/>
        <v/>
      </c>
      <c r="AW493" s="187" t="str">
        <f t="shared" si="194"/>
        <v/>
      </c>
      <c r="AX493" s="187" t="str">
        <f t="shared" si="195"/>
        <v/>
      </c>
      <c r="AY493" s="187" t="str">
        <f t="shared" si="176"/>
        <v/>
      </c>
      <c r="AZ493" s="187" t="str">
        <f t="shared" si="196"/>
        <v/>
      </c>
      <c r="BA493" s="187" t="str">
        <f t="shared" si="178"/>
        <v xml:space="preserve"> </v>
      </c>
      <c r="BB493" s="187" t="str">
        <f>IFERROR(IF(AW493="","",VLOOKUP(AW493,SUSS!R:S,2,FALSE)),AY493*SUSS!$M$2)</f>
        <v/>
      </c>
      <c r="BC493" s="187" t="str">
        <f t="shared" si="177"/>
        <v/>
      </c>
    </row>
    <row r="494" spans="1:55" ht="15.75" thickBot="1">
      <c r="A494" s="183" t="s">
        <v>101</v>
      </c>
      <c r="B494" s="82">
        <v>2016</v>
      </c>
      <c r="C494" s="82">
        <v>9</v>
      </c>
      <c r="D494" s="82"/>
      <c r="E494" s="83" t="s">
        <v>86</v>
      </c>
      <c r="F494" s="83" t="s">
        <v>10</v>
      </c>
      <c r="G494" s="83" t="s">
        <v>84</v>
      </c>
      <c r="H494" s="84">
        <v>43798</v>
      </c>
      <c r="I494" s="85">
        <v>9599.57</v>
      </c>
      <c r="J494" s="85">
        <v>8095.41</v>
      </c>
      <c r="K494" s="85">
        <v>1504.16</v>
      </c>
      <c r="N494" s="183" t="s">
        <v>101</v>
      </c>
      <c r="O494" s="82">
        <v>29</v>
      </c>
      <c r="P494" s="85">
        <v>31245.68</v>
      </c>
      <c r="Q494" s="83" t="s">
        <v>82</v>
      </c>
      <c r="R494" s="83" t="s">
        <v>10</v>
      </c>
      <c r="S494" s="83" t="s">
        <v>10</v>
      </c>
      <c r="T494" s="82" t="s">
        <v>162</v>
      </c>
      <c r="U494" s="82" t="s">
        <v>124</v>
      </c>
      <c r="AC494" s="187" t="str">
        <f t="shared" si="179"/>
        <v/>
      </c>
      <c r="AD494" s="187" t="str">
        <f t="shared" si="180"/>
        <v/>
      </c>
      <c r="AE494" s="187" t="str">
        <f t="shared" si="181"/>
        <v/>
      </c>
      <c r="AF494" s="187" t="str">
        <f t="shared" si="182"/>
        <v/>
      </c>
      <c r="AG494" s="187" t="str">
        <f t="shared" si="183"/>
        <v/>
      </c>
      <c r="AH494" s="187" t="str">
        <f t="shared" si="184"/>
        <v/>
      </c>
      <c r="AI494" s="187" t="str">
        <f t="shared" si="185"/>
        <v/>
      </c>
      <c r="AJ494" s="187" t="str">
        <f t="shared" si="186"/>
        <v/>
      </c>
      <c r="AK494" s="187" t="str">
        <f t="shared" si="187"/>
        <v/>
      </c>
      <c r="AN494" s="187" t="str">
        <f t="shared" si="188"/>
        <v/>
      </c>
      <c r="AO494" s="187" t="str">
        <f t="shared" si="189"/>
        <v/>
      </c>
      <c r="AP494" s="187" t="str">
        <f t="shared" si="190"/>
        <v/>
      </c>
      <c r="AT494" s="187" t="str">
        <f t="shared" si="191"/>
        <v/>
      </c>
      <c r="AU494" s="187" t="str">
        <f t="shared" si="192"/>
        <v/>
      </c>
      <c r="AV494" s="187" t="str">
        <f t="shared" si="193"/>
        <v/>
      </c>
      <c r="AW494" s="187" t="str">
        <f t="shared" si="194"/>
        <v/>
      </c>
      <c r="AX494" s="187" t="str">
        <f t="shared" si="195"/>
        <v/>
      </c>
      <c r="AY494" s="187" t="str">
        <f t="shared" si="176"/>
        <v/>
      </c>
      <c r="AZ494" s="187" t="str">
        <f t="shared" si="196"/>
        <v/>
      </c>
      <c r="BA494" s="187" t="str">
        <f t="shared" si="178"/>
        <v xml:space="preserve"> </v>
      </c>
      <c r="BB494" s="187" t="str">
        <f>IFERROR(IF(AW494="","",VLOOKUP(AW494,SUSS!R:S,2,FALSE)),AY494*SUSS!$M$2)</f>
        <v/>
      </c>
      <c r="BC494" s="187" t="str">
        <f t="shared" si="177"/>
        <v/>
      </c>
    </row>
    <row r="495" spans="1:55" ht="15.75" thickBot="1">
      <c r="A495" s="183" t="s">
        <v>101</v>
      </c>
      <c r="B495" s="82">
        <v>2016</v>
      </c>
      <c r="C495" s="82">
        <v>9</v>
      </c>
      <c r="D495" s="82"/>
      <c r="E495" s="83" t="s">
        <v>11</v>
      </c>
      <c r="F495" s="83" t="s">
        <v>10</v>
      </c>
      <c r="G495" s="83" t="s">
        <v>83</v>
      </c>
      <c r="H495" s="84">
        <v>42795</v>
      </c>
      <c r="I495" s="85">
        <v>1116.99</v>
      </c>
      <c r="J495" s="86">
        <v>941.97</v>
      </c>
      <c r="K495" s="86">
        <v>175.02</v>
      </c>
      <c r="N495" s="183" t="s">
        <v>101</v>
      </c>
      <c r="O495" s="82">
        <v>29</v>
      </c>
      <c r="P495" s="86">
        <v>18.809999999999999</v>
      </c>
      <c r="Q495" s="83" t="s">
        <v>106</v>
      </c>
      <c r="R495" s="83" t="s">
        <v>10</v>
      </c>
      <c r="S495" s="83" t="s">
        <v>105</v>
      </c>
      <c r="T495" s="82" t="s">
        <v>137</v>
      </c>
      <c r="U495" s="82" t="s">
        <v>124</v>
      </c>
      <c r="AC495" s="187" t="str">
        <f t="shared" si="179"/>
        <v/>
      </c>
      <c r="AD495" s="187" t="str">
        <f t="shared" si="180"/>
        <v/>
      </c>
      <c r="AE495" s="187" t="str">
        <f t="shared" si="181"/>
        <v/>
      </c>
      <c r="AF495" s="187" t="str">
        <f t="shared" si="182"/>
        <v/>
      </c>
      <c r="AG495" s="187" t="str">
        <f t="shared" si="183"/>
        <v/>
      </c>
      <c r="AH495" s="187" t="str">
        <f t="shared" si="184"/>
        <v/>
      </c>
      <c r="AI495" s="187" t="str">
        <f t="shared" si="185"/>
        <v/>
      </c>
      <c r="AJ495" s="187" t="str">
        <f t="shared" si="186"/>
        <v/>
      </c>
      <c r="AK495" s="187" t="str">
        <f t="shared" si="187"/>
        <v/>
      </c>
      <c r="AN495" s="187" t="str">
        <f t="shared" si="188"/>
        <v/>
      </c>
      <c r="AO495" s="187" t="str">
        <f t="shared" si="189"/>
        <v/>
      </c>
      <c r="AP495" s="187" t="str">
        <f t="shared" si="190"/>
        <v/>
      </c>
      <c r="AT495" s="187" t="str">
        <f t="shared" si="191"/>
        <v/>
      </c>
      <c r="AU495" s="187" t="str">
        <f t="shared" si="192"/>
        <v/>
      </c>
      <c r="AV495" s="187" t="str">
        <f t="shared" si="193"/>
        <v/>
      </c>
      <c r="AW495" s="187" t="str">
        <f t="shared" si="194"/>
        <v/>
      </c>
      <c r="AX495" s="187" t="str">
        <f t="shared" si="195"/>
        <v/>
      </c>
      <c r="AY495" s="187" t="str">
        <f t="shared" si="176"/>
        <v/>
      </c>
      <c r="AZ495" s="187" t="str">
        <f t="shared" si="196"/>
        <v/>
      </c>
      <c r="BA495" s="187" t="str">
        <f t="shared" si="178"/>
        <v xml:space="preserve"> </v>
      </c>
      <c r="BB495" s="187" t="str">
        <f>IFERROR(IF(AW495="","",VLOOKUP(AW495,SUSS!R:S,2,FALSE)),AY495*SUSS!$M$2)</f>
        <v/>
      </c>
      <c r="BC495" s="187" t="str">
        <f t="shared" si="177"/>
        <v/>
      </c>
    </row>
    <row r="496" spans="1:55" ht="15.75" thickBot="1">
      <c r="A496" s="183" t="s">
        <v>101</v>
      </c>
      <c r="B496" s="82">
        <v>2016</v>
      </c>
      <c r="C496" s="82">
        <v>9</v>
      </c>
      <c r="D496" s="82"/>
      <c r="E496" s="83" t="s">
        <v>11</v>
      </c>
      <c r="F496" s="83" t="s">
        <v>10</v>
      </c>
      <c r="G496" s="83" t="s">
        <v>84</v>
      </c>
      <c r="H496" s="84">
        <v>43798</v>
      </c>
      <c r="I496" s="85">
        <v>11891.5</v>
      </c>
      <c r="J496" s="85">
        <v>10028.209999999999</v>
      </c>
      <c r="K496" s="85">
        <v>1863.29</v>
      </c>
      <c r="N496" s="183" t="s">
        <v>101</v>
      </c>
      <c r="O496" s="82">
        <v>29</v>
      </c>
      <c r="P496" s="86">
        <v>11.25</v>
      </c>
      <c r="Q496" s="83" t="s">
        <v>107</v>
      </c>
      <c r="R496" s="83" t="s">
        <v>10</v>
      </c>
      <c r="S496" s="83" t="s">
        <v>105</v>
      </c>
      <c r="T496" s="82" t="s">
        <v>163</v>
      </c>
      <c r="U496" s="82" t="s">
        <v>124</v>
      </c>
      <c r="AC496" s="187" t="str">
        <f t="shared" si="179"/>
        <v/>
      </c>
      <c r="AD496" s="187" t="str">
        <f t="shared" si="180"/>
        <v/>
      </c>
      <c r="AE496" s="187" t="str">
        <f t="shared" si="181"/>
        <v/>
      </c>
      <c r="AF496" s="187" t="str">
        <f t="shared" si="182"/>
        <v/>
      </c>
      <c r="AG496" s="187" t="str">
        <f t="shared" si="183"/>
        <v/>
      </c>
      <c r="AH496" s="187" t="str">
        <f t="shared" si="184"/>
        <v/>
      </c>
      <c r="AI496" s="187" t="str">
        <f t="shared" si="185"/>
        <v/>
      </c>
      <c r="AJ496" s="187" t="str">
        <f t="shared" si="186"/>
        <v/>
      </c>
      <c r="AK496" s="187" t="str">
        <f t="shared" si="187"/>
        <v/>
      </c>
      <c r="AN496" s="187" t="str">
        <f t="shared" si="188"/>
        <v/>
      </c>
      <c r="AO496" s="187" t="str">
        <f t="shared" si="189"/>
        <v/>
      </c>
      <c r="AP496" s="187" t="str">
        <f t="shared" si="190"/>
        <v/>
      </c>
      <c r="AT496" s="187" t="str">
        <f t="shared" si="191"/>
        <v/>
      </c>
      <c r="AU496" s="187" t="str">
        <f t="shared" si="192"/>
        <v/>
      </c>
      <c r="AV496" s="187" t="str">
        <f t="shared" si="193"/>
        <v/>
      </c>
      <c r="AW496" s="187" t="str">
        <f t="shared" si="194"/>
        <v/>
      </c>
      <c r="AX496" s="187" t="str">
        <f t="shared" si="195"/>
        <v/>
      </c>
      <c r="AY496" s="187" t="str">
        <f t="shared" si="176"/>
        <v/>
      </c>
      <c r="AZ496" s="187" t="str">
        <f t="shared" si="196"/>
        <v/>
      </c>
      <c r="BA496" s="187" t="str">
        <f t="shared" si="178"/>
        <v xml:space="preserve"> </v>
      </c>
      <c r="BB496" s="187" t="str">
        <f>IFERROR(IF(AW496="","",VLOOKUP(AW496,SUSS!R:S,2,FALSE)),AY496*SUSS!$M$2)</f>
        <v/>
      </c>
      <c r="BC496" s="187" t="str">
        <f t="shared" si="177"/>
        <v/>
      </c>
    </row>
    <row r="497" spans="1:55" ht="15.75" thickBot="1">
      <c r="A497" s="183" t="s">
        <v>101</v>
      </c>
      <c r="B497" s="82">
        <v>2016</v>
      </c>
      <c r="C497" s="82">
        <v>10</v>
      </c>
      <c r="D497" s="82"/>
      <c r="E497" s="83" t="s">
        <v>86</v>
      </c>
      <c r="F497" s="83" t="s">
        <v>10</v>
      </c>
      <c r="G497" s="83" t="s">
        <v>10</v>
      </c>
      <c r="H497" s="84">
        <v>42683</v>
      </c>
      <c r="I497" s="85">
        <v>6602.3</v>
      </c>
      <c r="J497" s="86">
        <v>0</v>
      </c>
      <c r="K497" s="85">
        <v>6602.3</v>
      </c>
      <c r="N497" s="183" t="s">
        <v>101</v>
      </c>
      <c r="O497" s="82">
        <v>30</v>
      </c>
      <c r="P497" s="86">
        <v>669.19</v>
      </c>
      <c r="Q497" s="83" t="s">
        <v>103</v>
      </c>
      <c r="R497" s="83" t="s">
        <v>10</v>
      </c>
      <c r="S497" s="83" t="s">
        <v>10</v>
      </c>
      <c r="T497" s="82" t="s">
        <v>114</v>
      </c>
      <c r="U497" s="82" t="s">
        <v>124</v>
      </c>
      <c r="AC497" s="187" t="str">
        <f t="shared" si="179"/>
        <v/>
      </c>
      <c r="AD497" s="187" t="str">
        <f t="shared" si="180"/>
        <v/>
      </c>
      <c r="AE497" s="187" t="str">
        <f t="shared" si="181"/>
        <v/>
      </c>
      <c r="AF497" s="187" t="str">
        <f t="shared" si="182"/>
        <v/>
      </c>
      <c r="AG497" s="187" t="str">
        <f t="shared" si="183"/>
        <v/>
      </c>
      <c r="AH497" s="187" t="str">
        <f t="shared" si="184"/>
        <v/>
      </c>
      <c r="AI497" s="187" t="str">
        <f t="shared" si="185"/>
        <v/>
      </c>
      <c r="AJ497" s="187" t="str">
        <f t="shared" si="186"/>
        <v/>
      </c>
      <c r="AK497" s="187" t="str">
        <f t="shared" si="187"/>
        <v/>
      </c>
      <c r="AN497" s="187" t="str">
        <f t="shared" si="188"/>
        <v/>
      </c>
      <c r="AO497" s="187" t="str">
        <f t="shared" si="189"/>
        <v/>
      </c>
      <c r="AP497" s="187" t="str">
        <f t="shared" si="190"/>
        <v/>
      </c>
      <c r="AT497" s="187" t="str">
        <f t="shared" si="191"/>
        <v/>
      </c>
      <c r="AU497" s="187" t="str">
        <f t="shared" si="192"/>
        <v/>
      </c>
      <c r="AV497" s="187" t="str">
        <f t="shared" si="193"/>
        <v/>
      </c>
      <c r="AW497" s="187" t="str">
        <f t="shared" si="194"/>
        <v/>
      </c>
      <c r="AX497" s="187" t="str">
        <f t="shared" si="195"/>
        <v/>
      </c>
      <c r="AY497" s="187" t="str">
        <f t="shared" si="176"/>
        <v/>
      </c>
      <c r="AZ497" s="187" t="str">
        <f t="shared" si="196"/>
        <v/>
      </c>
      <c r="BA497" s="187" t="str">
        <f t="shared" si="178"/>
        <v xml:space="preserve"> </v>
      </c>
      <c r="BB497" s="187" t="str">
        <f>IFERROR(IF(AW497="","",VLOOKUP(AW497,SUSS!R:S,2,FALSE)),AY497*SUSS!$M$2)</f>
        <v/>
      </c>
      <c r="BC497" s="187" t="str">
        <f t="shared" si="177"/>
        <v/>
      </c>
    </row>
    <row r="498" spans="1:55" ht="15.75" thickBot="1">
      <c r="A498" s="183" t="s">
        <v>101</v>
      </c>
      <c r="B498" s="82">
        <v>2016</v>
      </c>
      <c r="C498" s="82">
        <v>10</v>
      </c>
      <c r="D498" s="82"/>
      <c r="E498" s="83" t="s">
        <v>11</v>
      </c>
      <c r="F498" s="83" t="s">
        <v>10</v>
      </c>
      <c r="G498" s="83" t="s">
        <v>10</v>
      </c>
      <c r="H498" s="84">
        <v>42683</v>
      </c>
      <c r="I498" s="85">
        <v>2660.67</v>
      </c>
      <c r="J498" s="86">
        <v>0</v>
      </c>
      <c r="K498" s="85">
        <v>2660.67</v>
      </c>
      <c r="N498" s="183" t="s">
        <v>101</v>
      </c>
      <c r="O498" s="82">
        <v>30</v>
      </c>
      <c r="P498" s="85">
        <v>1397.78</v>
      </c>
      <c r="Q498" s="83" t="s">
        <v>11</v>
      </c>
      <c r="R498" s="83" t="s">
        <v>10</v>
      </c>
      <c r="S498" s="83" t="s">
        <v>10</v>
      </c>
      <c r="T498" s="82" t="s">
        <v>159</v>
      </c>
      <c r="U498" s="82" t="s">
        <v>124</v>
      </c>
      <c r="AC498" s="187" t="str">
        <f t="shared" si="179"/>
        <v>M645044</v>
      </c>
      <c r="AD498" s="187" t="str">
        <f t="shared" si="180"/>
        <v>Contribuciones Seg. Social</v>
      </c>
      <c r="AE498" s="187" t="str">
        <f t="shared" si="181"/>
        <v>Declaración Jurada</v>
      </c>
      <c r="AF498" s="187" t="str">
        <f t="shared" si="182"/>
        <v>Declaración Jurada</v>
      </c>
      <c r="AG498" s="187">
        <f t="shared" si="183"/>
        <v>2660.67</v>
      </c>
      <c r="AH498" s="187">
        <f t="shared" si="184"/>
        <v>0</v>
      </c>
      <c r="AI498" s="187">
        <f t="shared" si="185"/>
        <v>2660.67</v>
      </c>
      <c r="AJ498" s="187">
        <f t="shared" si="186"/>
        <v>2016</v>
      </c>
      <c r="AK498" s="187">
        <f t="shared" si="187"/>
        <v>10</v>
      </c>
      <c r="AN498" s="187" t="str">
        <f t="shared" si="188"/>
        <v>2016/10</v>
      </c>
      <c r="AO498" s="187" t="str">
        <f t="shared" si="189"/>
        <v>2016/10 Contribuciones Seg. Social</v>
      </c>
      <c r="AP498" s="187">
        <f t="shared" si="190"/>
        <v>2660.67</v>
      </c>
      <c r="AT498" s="187" t="str">
        <f t="shared" si="191"/>
        <v>M645044</v>
      </c>
      <c r="AU498" s="187">
        <f t="shared" si="192"/>
        <v>30</v>
      </c>
      <c r="AV498" s="187">
        <f t="shared" si="193"/>
        <v>1397.78</v>
      </c>
      <c r="AW498" s="187" t="str">
        <f t="shared" si="194"/>
        <v>2014/5</v>
      </c>
      <c r="AX498" s="187" t="str">
        <f t="shared" si="195"/>
        <v>2014/5 Contribuciones Seg. Social</v>
      </c>
      <c r="AY498" s="187">
        <f t="shared" si="176"/>
        <v>8641.7000000000007</v>
      </c>
      <c r="AZ498" s="187">
        <f t="shared" si="196"/>
        <v>0.1617482671233669</v>
      </c>
      <c r="BA498" s="187" t="str">
        <f t="shared" si="178"/>
        <v>M645044 30</v>
      </c>
      <c r="BB498" s="187">
        <f>IFERROR(IF(AW498="","",VLOOKUP(AW498,SUSS!R:S,2,FALSE)),AY498*SUSS!$M$2)</f>
        <v>1037.0040000000001</v>
      </c>
      <c r="BC498" s="187">
        <f t="shared" si="177"/>
        <v>167.7336</v>
      </c>
    </row>
    <row r="499" spans="1:55" ht="29.25" thickBot="1">
      <c r="A499" s="183" t="s">
        <v>101</v>
      </c>
      <c r="B499" s="82">
        <v>2016</v>
      </c>
      <c r="C499" s="82">
        <v>10</v>
      </c>
      <c r="D499" s="82"/>
      <c r="E499" s="83" t="s">
        <v>11</v>
      </c>
      <c r="F499" s="83" t="s">
        <v>108</v>
      </c>
      <c r="G499" s="83" t="s">
        <v>109</v>
      </c>
      <c r="H499" s="84">
        <v>42683</v>
      </c>
      <c r="I499" s="85">
        <v>2778.89</v>
      </c>
      <c r="J499" s="86">
        <v>0</v>
      </c>
      <c r="K499" s="85">
        <v>2778.89</v>
      </c>
      <c r="N499" s="183" t="s">
        <v>101</v>
      </c>
      <c r="O499" s="82">
        <v>30</v>
      </c>
      <c r="P499" s="85">
        <v>4046.32</v>
      </c>
      <c r="Q499" s="83" t="s">
        <v>11</v>
      </c>
      <c r="R499" s="83" t="s">
        <v>10</v>
      </c>
      <c r="S499" s="83" t="s">
        <v>83</v>
      </c>
      <c r="T499" s="82" t="s">
        <v>159</v>
      </c>
      <c r="U499" s="82" t="s">
        <v>124</v>
      </c>
      <c r="AC499" s="187" t="str">
        <f t="shared" si="179"/>
        <v/>
      </c>
      <c r="AD499" s="187" t="str">
        <f t="shared" si="180"/>
        <v/>
      </c>
      <c r="AE499" s="187" t="str">
        <f t="shared" si="181"/>
        <v/>
      </c>
      <c r="AF499" s="187" t="str">
        <f t="shared" si="182"/>
        <v/>
      </c>
      <c r="AG499" s="187" t="str">
        <f t="shared" si="183"/>
        <v/>
      </c>
      <c r="AH499" s="187" t="str">
        <f t="shared" si="184"/>
        <v/>
      </c>
      <c r="AI499" s="187" t="str">
        <f t="shared" si="185"/>
        <v/>
      </c>
      <c r="AJ499" s="187" t="str">
        <f t="shared" si="186"/>
        <v/>
      </c>
      <c r="AK499" s="187" t="str">
        <f t="shared" si="187"/>
        <v/>
      </c>
      <c r="AN499" s="187" t="str">
        <f t="shared" si="188"/>
        <v/>
      </c>
      <c r="AO499" s="187" t="str">
        <f t="shared" si="189"/>
        <v/>
      </c>
      <c r="AP499" s="187" t="str">
        <f t="shared" si="190"/>
        <v/>
      </c>
      <c r="AT499" s="187" t="str">
        <f t="shared" si="191"/>
        <v>M645044</v>
      </c>
      <c r="AU499" s="187">
        <f t="shared" si="192"/>
        <v>30</v>
      </c>
      <c r="AV499" s="187">
        <f t="shared" si="193"/>
        <v>4046.32</v>
      </c>
      <c r="AW499" s="187" t="str">
        <f t="shared" si="194"/>
        <v>2014/5</v>
      </c>
      <c r="AX499" s="187" t="str">
        <f t="shared" si="195"/>
        <v>2014/5 Contribuciones Seg. Social</v>
      </c>
      <c r="AY499" s="187">
        <f t="shared" si="176"/>
        <v>8641.7000000000007</v>
      </c>
      <c r="AZ499" s="187">
        <f t="shared" si="196"/>
        <v>0.468231945103394</v>
      </c>
      <c r="BA499" s="187" t="str">
        <f t="shared" si="178"/>
        <v>M645044 30</v>
      </c>
      <c r="BB499" s="187">
        <f>IFERROR(IF(AW499="","",VLOOKUP(AW499,SUSS!R:S,2,FALSE)),AY499*SUSS!$M$2)</f>
        <v>1037.0040000000001</v>
      </c>
      <c r="BC499" s="187">
        <f t="shared" si="177"/>
        <v>485.55840000000006</v>
      </c>
    </row>
    <row r="500" spans="1:55" ht="15.75" thickBot="1">
      <c r="A500" s="183" t="s">
        <v>101</v>
      </c>
      <c r="B500" s="82">
        <v>2016</v>
      </c>
      <c r="C500" s="82">
        <v>10</v>
      </c>
      <c r="D500" s="82"/>
      <c r="E500" s="83" t="s">
        <v>86</v>
      </c>
      <c r="F500" s="83" t="s">
        <v>10</v>
      </c>
      <c r="G500" s="83" t="s">
        <v>83</v>
      </c>
      <c r="H500" s="84">
        <v>43798</v>
      </c>
      <c r="I500" s="85">
        <v>8186.85</v>
      </c>
      <c r="J500" s="85">
        <v>6536.27</v>
      </c>
      <c r="K500" s="85">
        <v>1650.58</v>
      </c>
      <c r="N500" s="183" t="s">
        <v>101</v>
      </c>
      <c r="O500" s="82">
        <v>30</v>
      </c>
      <c r="P500" s="86">
        <v>274.52999999999997</v>
      </c>
      <c r="Q500" s="83" t="s">
        <v>11</v>
      </c>
      <c r="R500" s="83" t="s">
        <v>10</v>
      </c>
      <c r="S500" s="83" t="s">
        <v>84</v>
      </c>
      <c r="T500" s="82" t="s">
        <v>159</v>
      </c>
      <c r="U500" s="82" t="s">
        <v>124</v>
      </c>
      <c r="AC500" s="187" t="str">
        <f t="shared" si="179"/>
        <v/>
      </c>
      <c r="AD500" s="187" t="str">
        <f t="shared" si="180"/>
        <v/>
      </c>
      <c r="AE500" s="187" t="str">
        <f t="shared" si="181"/>
        <v/>
      </c>
      <c r="AF500" s="187" t="str">
        <f t="shared" si="182"/>
        <v/>
      </c>
      <c r="AG500" s="187" t="str">
        <f t="shared" si="183"/>
        <v/>
      </c>
      <c r="AH500" s="187" t="str">
        <f t="shared" si="184"/>
        <v/>
      </c>
      <c r="AI500" s="187" t="str">
        <f t="shared" si="185"/>
        <v/>
      </c>
      <c r="AJ500" s="187" t="str">
        <f t="shared" si="186"/>
        <v/>
      </c>
      <c r="AK500" s="187" t="str">
        <f t="shared" si="187"/>
        <v/>
      </c>
      <c r="AN500" s="187" t="str">
        <f t="shared" si="188"/>
        <v/>
      </c>
      <c r="AO500" s="187" t="str">
        <f t="shared" si="189"/>
        <v/>
      </c>
      <c r="AP500" s="187" t="str">
        <f t="shared" si="190"/>
        <v/>
      </c>
      <c r="AT500" s="187" t="str">
        <f t="shared" si="191"/>
        <v>M645044</v>
      </c>
      <c r="AU500" s="187">
        <f t="shared" si="192"/>
        <v>30</v>
      </c>
      <c r="AV500" s="187">
        <f t="shared" si="193"/>
        <v>274.52999999999997</v>
      </c>
      <c r="AW500" s="187" t="str">
        <f t="shared" si="194"/>
        <v>2014/5</v>
      </c>
      <c r="AX500" s="187" t="str">
        <f t="shared" si="195"/>
        <v>2014/5 Contribuciones Seg. Social</v>
      </c>
      <c r="AY500" s="187">
        <f t="shared" si="176"/>
        <v>8641.7000000000007</v>
      </c>
      <c r="AZ500" s="187">
        <f t="shared" si="196"/>
        <v>3.1768054896605988E-2</v>
      </c>
      <c r="BA500" s="187" t="str">
        <f t="shared" si="178"/>
        <v>M645044 30</v>
      </c>
      <c r="BB500" s="187">
        <f>IFERROR(IF(AW500="","",VLOOKUP(AW500,SUSS!R:S,2,FALSE)),AY500*SUSS!$M$2)</f>
        <v>1037.0040000000001</v>
      </c>
      <c r="BC500" s="187">
        <f t="shared" si="177"/>
        <v>32.943600000000004</v>
      </c>
    </row>
    <row r="501" spans="1:55" ht="15.75" thickBot="1">
      <c r="A501" s="183" t="s">
        <v>101</v>
      </c>
      <c r="B501" s="82">
        <v>2016</v>
      </c>
      <c r="C501" s="82">
        <v>10</v>
      </c>
      <c r="D501" s="82"/>
      <c r="E501" s="83" t="s">
        <v>11</v>
      </c>
      <c r="F501" s="83" t="s">
        <v>10</v>
      </c>
      <c r="G501" s="83" t="s">
        <v>83</v>
      </c>
      <c r="H501" s="84">
        <v>42795</v>
      </c>
      <c r="I501" s="86">
        <v>292.67</v>
      </c>
      <c r="J501" s="86">
        <v>246.02</v>
      </c>
      <c r="K501" s="86">
        <v>46.65</v>
      </c>
      <c r="N501" s="183" t="s">
        <v>101</v>
      </c>
      <c r="O501" s="82">
        <v>30</v>
      </c>
      <c r="P501" s="85">
        <v>13558.4</v>
      </c>
      <c r="Q501" s="83" t="s">
        <v>11</v>
      </c>
      <c r="R501" s="83" t="s">
        <v>10</v>
      </c>
      <c r="S501" s="83" t="s">
        <v>10</v>
      </c>
      <c r="T501" s="82" t="s">
        <v>161</v>
      </c>
      <c r="U501" s="82" t="s">
        <v>124</v>
      </c>
      <c r="AC501" s="187" t="str">
        <f t="shared" si="179"/>
        <v/>
      </c>
      <c r="AD501" s="187" t="str">
        <f t="shared" si="180"/>
        <v/>
      </c>
      <c r="AE501" s="187" t="str">
        <f t="shared" si="181"/>
        <v/>
      </c>
      <c r="AF501" s="187" t="str">
        <f t="shared" si="182"/>
        <v/>
      </c>
      <c r="AG501" s="187" t="str">
        <f t="shared" si="183"/>
        <v/>
      </c>
      <c r="AH501" s="187" t="str">
        <f t="shared" si="184"/>
        <v/>
      </c>
      <c r="AI501" s="187" t="str">
        <f t="shared" si="185"/>
        <v/>
      </c>
      <c r="AJ501" s="187" t="str">
        <f t="shared" si="186"/>
        <v/>
      </c>
      <c r="AK501" s="187" t="str">
        <f t="shared" si="187"/>
        <v/>
      </c>
      <c r="AN501" s="187" t="str">
        <f t="shared" si="188"/>
        <v/>
      </c>
      <c r="AO501" s="187" t="str">
        <f t="shared" si="189"/>
        <v/>
      </c>
      <c r="AP501" s="187" t="str">
        <f t="shared" si="190"/>
        <v/>
      </c>
      <c r="AT501" s="187" t="str">
        <f t="shared" si="191"/>
        <v>M645044</v>
      </c>
      <c r="AU501" s="187">
        <f t="shared" si="192"/>
        <v>30</v>
      </c>
      <c r="AV501" s="187">
        <f t="shared" si="193"/>
        <v>13558.4</v>
      </c>
      <c r="AW501" s="187" t="str">
        <f t="shared" si="194"/>
        <v>2014/6</v>
      </c>
      <c r="AX501" s="187" t="str">
        <f t="shared" si="195"/>
        <v>2014/6 Contribuciones Seg. Social</v>
      </c>
      <c r="AY501" s="187">
        <f t="shared" si="176"/>
        <v>13558.4</v>
      </c>
      <c r="AZ501" s="187">
        <f t="shared" si="196"/>
        <v>1</v>
      </c>
      <c r="BA501" s="187" t="str">
        <f t="shared" si="178"/>
        <v>M645044 30</v>
      </c>
      <c r="BB501" s="187">
        <f>IFERROR(IF(AW501="","",VLOOKUP(AW501,SUSS!R:S,2,FALSE)),AY501*SUSS!$M$2)</f>
        <v>1627.0079999999998</v>
      </c>
      <c r="BC501" s="187">
        <f t="shared" si="177"/>
        <v>1627.0079999999998</v>
      </c>
    </row>
    <row r="502" spans="1:55" ht="15.75" thickBot="1">
      <c r="A502" s="183" t="s">
        <v>101</v>
      </c>
      <c r="B502" s="82">
        <v>2016</v>
      </c>
      <c r="C502" s="82">
        <v>10</v>
      </c>
      <c r="D502" s="82"/>
      <c r="E502" s="83" t="s">
        <v>11</v>
      </c>
      <c r="F502" s="83" t="s">
        <v>10</v>
      </c>
      <c r="G502" s="83" t="s">
        <v>84</v>
      </c>
      <c r="H502" s="84">
        <v>43798</v>
      </c>
      <c r="I502" s="85">
        <v>3880.59</v>
      </c>
      <c r="J502" s="85">
        <v>3262.07</v>
      </c>
      <c r="K502" s="86">
        <v>618.52</v>
      </c>
      <c r="N502" s="183" t="s">
        <v>101</v>
      </c>
      <c r="O502" s="82">
        <v>30</v>
      </c>
      <c r="P502" s="85">
        <v>3120.32</v>
      </c>
      <c r="Q502" s="83" t="s">
        <v>11</v>
      </c>
      <c r="R502" s="83" t="s">
        <v>10</v>
      </c>
      <c r="S502" s="83" t="s">
        <v>83</v>
      </c>
      <c r="T502" s="82" t="s">
        <v>161</v>
      </c>
      <c r="U502" s="82" t="s">
        <v>124</v>
      </c>
      <c r="AC502" s="187" t="str">
        <f t="shared" si="179"/>
        <v/>
      </c>
      <c r="AD502" s="187" t="str">
        <f t="shared" si="180"/>
        <v/>
      </c>
      <c r="AE502" s="187" t="str">
        <f t="shared" si="181"/>
        <v/>
      </c>
      <c r="AF502" s="187" t="str">
        <f t="shared" si="182"/>
        <v/>
      </c>
      <c r="AG502" s="187" t="str">
        <f t="shared" si="183"/>
        <v/>
      </c>
      <c r="AH502" s="187" t="str">
        <f t="shared" si="184"/>
        <v/>
      </c>
      <c r="AI502" s="187" t="str">
        <f t="shared" si="185"/>
        <v/>
      </c>
      <c r="AJ502" s="187" t="str">
        <f t="shared" si="186"/>
        <v/>
      </c>
      <c r="AK502" s="187" t="str">
        <f t="shared" si="187"/>
        <v/>
      </c>
      <c r="AN502" s="187" t="str">
        <f t="shared" si="188"/>
        <v/>
      </c>
      <c r="AO502" s="187" t="str">
        <f t="shared" si="189"/>
        <v/>
      </c>
      <c r="AP502" s="187" t="str">
        <f t="shared" si="190"/>
        <v/>
      </c>
      <c r="AT502" s="187" t="str">
        <f t="shared" si="191"/>
        <v>M645044</v>
      </c>
      <c r="AU502" s="187">
        <f t="shared" si="192"/>
        <v>30</v>
      </c>
      <c r="AV502" s="187">
        <f t="shared" si="193"/>
        <v>3120.32</v>
      </c>
      <c r="AW502" s="187" t="str">
        <f t="shared" si="194"/>
        <v>2014/6</v>
      </c>
      <c r="AX502" s="187" t="str">
        <f t="shared" si="195"/>
        <v>2014/6 Contribuciones Seg. Social</v>
      </c>
      <c r="AY502" s="187">
        <f t="shared" si="176"/>
        <v>13558.4</v>
      </c>
      <c r="AZ502" s="187">
        <f t="shared" si="196"/>
        <v>0.23013924946896391</v>
      </c>
      <c r="BA502" s="187" t="str">
        <f t="shared" si="178"/>
        <v>M645044 30</v>
      </c>
      <c r="BB502" s="187">
        <f>IFERROR(IF(AW502="","",VLOOKUP(AW502,SUSS!R:S,2,FALSE)),AY502*SUSS!$M$2)</f>
        <v>1627.0079999999998</v>
      </c>
      <c r="BC502" s="187">
        <f t="shared" si="177"/>
        <v>374.4384</v>
      </c>
    </row>
    <row r="503" spans="1:55" ht="29.25" thickBot="1">
      <c r="A503" s="183" t="s">
        <v>101</v>
      </c>
      <c r="B503" s="82">
        <v>2016</v>
      </c>
      <c r="C503" s="82">
        <v>10</v>
      </c>
      <c r="D503" s="82"/>
      <c r="E503" s="83" t="s">
        <v>11</v>
      </c>
      <c r="F503" s="83" t="s">
        <v>108</v>
      </c>
      <c r="G503" s="83" t="s">
        <v>83</v>
      </c>
      <c r="H503" s="84">
        <v>42982</v>
      </c>
      <c r="I503" s="86">
        <v>822.55</v>
      </c>
      <c r="J503" s="86">
        <v>686.41</v>
      </c>
      <c r="K503" s="86">
        <v>136.13999999999999</v>
      </c>
      <c r="N503" s="183" t="s">
        <v>101</v>
      </c>
      <c r="O503" s="82">
        <v>30</v>
      </c>
      <c r="P503" s="85">
        <v>4806.62</v>
      </c>
      <c r="Q503" s="83" t="s">
        <v>86</v>
      </c>
      <c r="R503" s="83" t="s">
        <v>10</v>
      </c>
      <c r="S503" s="83" t="s">
        <v>83</v>
      </c>
      <c r="T503" s="82" t="s">
        <v>161</v>
      </c>
      <c r="U503" s="82" t="s">
        <v>124</v>
      </c>
      <c r="AC503" s="187" t="str">
        <f t="shared" si="179"/>
        <v/>
      </c>
      <c r="AD503" s="187" t="str">
        <f t="shared" si="180"/>
        <v/>
      </c>
      <c r="AE503" s="187" t="str">
        <f t="shared" si="181"/>
        <v/>
      </c>
      <c r="AF503" s="187" t="str">
        <f t="shared" si="182"/>
        <v/>
      </c>
      <c r="AG503" s="187" t="str">
        <f t="shared" si="183"/>
        <v/>
      </c>
      <c r="AH503" s="187" t="str">
        <f t="shared" si="184"/>
        <v/>
      </c>
      <c r="AI503" s="187" t="str">
        <f t="shared" si="185"/>
        <v/>
      </c>
      <c r="AJ503" s="187" t="str">
        <f t="shared" si="186"/>
        <v/>
      </c>
      <c r="AK503" s="187" t="str">
        <f t="shared" si="187"/>
        <v/>
      </c>
      <c r="AN503" s="187" t="str">
        <f t="shared" si="188"/>
        <v/>
      </c>
      <c r="AO503" s="187" t="str">
        <f t="shared" si="189"/>
        <v/>
      </c>
      <c r="AP503" s="187" t="str">
        <f t="shared" si="190"/>
        <v/>
      </c>
      <c r="AT503" s="187" t="str">
        <f t="shared" si="191"/>
        <v/>
      </c>
      <c r="AU503" s="187" t="str">
        <f t="shared" si="192"/>
        <v/>
      </c>
      <c r="AV503" s="187" t="str">
        <f t="shared" si="193"/>
        <v/>
      </c>
      <c r="AW503" s="187" t="str">
        <f t="shared" si="194"/>
        <v/>
      </c>
      <c r="AX503" s="187" t="str">
        <f t="shared" si="195"/>
        <v/>
      </c>
      <c r="AY503" s="187" t="str">
        <f t="shared" si="176"/>
        <v/>
      </c>
      <c r="AZ503" s="187" t="str">
        <f t="shared" si="196"/>
        <v/>
      </c>
      <c r="BA503" s="187" t="str">
        <f t="shared" si="178"/>
        <v xml:space="preserve"> </v>
      </c>
      <c r="BB503" s="187" t="str">
        <f>IFERROR(IF(AW503="","",VLOOKUP(AW503,SUSS!R:S,2,FALSE)),AY503*SUSS!$M$2)</f>
        <v/>
      </c>
      <c r="BC503" s="187" t="str">
        <f t="shared" si="177"/>
        <v/>
      </c>
    </row>
    <row r="504" spans="1:55" ht="29.25" thickBot="1">
      <c r="A504" s="183" t="s">
        <v>101</v>
      </c>
      <c r="B504" s="82">
        <v>2016</v>
      </c>
      <c r="C504" s="82">
        <v>10</v>
      </c>
      <c r="D504" s="82"/>
      <c r="E504" s="83" t="s">
        <v>11</v>
      </c>
      <c r="F504" s="83" t="s">
        <v>108</v>
      </c>
      <c r="G504" s="83" t="s">
        <v>84</v>
      </c>
      <c r="H504" s="84">
        <v>43798</v>
      </c>
      <c r="I504" s="85">
        <v>3374.96</v>
      </c>
      <c r="J504" s="85">
        <v>2816.38</v>
      </c>
      <c r="K504" s="86">
        <v>558.58000000000004</v>
      </c>
      <c r="N504" s="183" t="s">
        <v>101</v>
      </c>
      <c r="O504" s="82">
        <v>30</v>
      </c>
      <c r="P504" s="86">
        <v>352.63</v>
      </c>
      <c r="Q504" s="83" t="s">
        <v>86</v>
      </c>
      <c r="R504" s="83" t="s">
        <v>10</v>
      </c>
      <c r="S504" s="83" t="s">
        <v>84</v>
      </c>
      <c r="T504" s="82" t="s">
        <v>161</v>
      </c>
      <c r="U504" s="82" t="s">
        <v>124</v>
      </c>
      <c r="AC504" s="187" t="str">
        <f t="shared" si="179"/>
        <v/>
      </c>
      <c r="AD504" s="187" t="str">
        <f t="shared" si="180"/>
        <v/>
      </c>
      <c r="AE504" s="187" t="str">
        <f t="shared" si="181"/>
        <v/>
      </c>
      <c r="AF504" s="187" t="str">
        <f t="shared" si="182"/>
        <v/>
      </c>
      <c r="AG504" s="187" t="str">
        <f t="shared" si="183"/>
        <v/>
      </c>
      <c r="AH504" s="187" t="str">
        <f t="shared" si="184"/>
        <v/>
      </c>
      <c r="AI504" s="187" t="str">
        <f t="shared" si="185"/>
        <v/>
      </c>
      <c r="AJ504" s="187" t="str">
        <f t="shared" si="186"/>
        <v/>
      </c>
      <c r="AK504" s="187" t="str">
        <f t="shared" si="187"/>
        <v/>
      </c>
      <c r="AN504" s="187" t="str">
        <f t="shared" si="188"/>
        <v/>
      </c>
      <c r="AO504" s="187" t="str">
        <f t="shared" si="189"/>
        <v/>
      </c>
      <c r="AP504" s="187" t="str">
        <f t="shared" si="190"/>
        <v/>
      </c>
      <c r="AT504" s="187" t="str">
        <f t="shared" si="191"/>
        <v/>
      </c>
      <c r="AU504" s="187" t="str">
        <f t="shared" si="192"/>
        <v/>
      </c>
      <c r="AV504" s="187" t="str">
        <f t="shared" si="193"/>
        <v/>
      </c>
      <c r="AW504" s="187" t="str">
        <f t="shared" si="194"/>
        <v/>
      </c>
      <c r="AX504" s="187" t="str">
        <f t="shared" si="195"/>
        <v/>
      </c>
      <c r="AY504" s="187" t="str">
        <f t="shared" si="176"/>
        <v/>
      </c>
      <c r="AZ504" s="187" t="str">
        <f t="shared" si="196"/>
        <v/>
      </c>
      <c r="BA504" s="187" t="str">
        <f t="shared" si="178"/>
        <v xml:space="preserve"> </v>
      </c>
      <c r="BB504" s="187" t="str">
        <f>IFERROR(IF(AW504="","",VLOOKUP(AW504,SUSS!R:S,2,FALSE)),AY504*SUSS!$M$2)</f>
        <v/>
      </c>
      <c r="BC504" s="187" t="str">
        <f t="shared" si="177"/>
        <v/>
      </c>
    </row>
    <row r="505" spans="1:55" ht="15.75" thickBot="1">
      <c r="A505" s="183" t="s">
        <v>101</v>
      </c>
      <c r="B505" s="82">
        <v>2016</v>
      </c>
      <c r="C505" s="82">
        <v>11</v>
      </c>
      <c r="D505" s="82"/>
      <c r="E505" s="83" t="s">
        <v>86</v>
      </c>
      <c r="F505" s="83" t="s">
        <v>10</v>
      </c>
      <c r="G505" s="83" t="s">
        <v>10</v>
      </c>
      <c r="H505" s="84">
        <v>42717</v>
      </c>
      <c r="I505" s="85">
        <v>6602.3</v>
      </c>
      <c r="J505" s="86">
        <v>0</v>
      </c>
      <c r="K505" s="85">
        <v>6602.3</v>
      </c>
      <c r="N505" s="183" t="s">
        <v>101</v>
      </c>
      <c r="O505" s="82">
        <v>30</v>
      </c>
      <c r="P505" s="85">
        <v>1846.76</v>
      </c>
      <c r="Q505" s="83" t="s">
        <v>86</v>
      </c>
      <c r="R505" s="83" t="s">
        <v>10</v>
      </c>
      <c r="S505" s="83" t="s">
        <v>10</v>
      </c>
      <c r="T505" s="82" t="s">
        <v>164</v>
      </c>
      <c r="U505" s="82" t="s">
        <v>124</v>
      </c>
      <c r="AC505" s="187" t="str">
        <f t="shared" si="179"/>
        <v/>
      </c>
      <c r="AD505" s="187" t="str">
        <f t="shared" si="180"/>
        <v/>
      </c>
      <c r="AE505" s="187" t="str">
        <f t="shared" si="181"/>
        <v/>
      </c>
      <c r="AF505" s="187" t="str">
        <f t="shared" si="182"/>
        <v/>
      </c>
      <c r="AG505" s="187" t="str">
        <f t="shared" si="183"/>
        <v/>
      </c>
      <c r="AH505" s="187" t="str">
        <f t="shared" si="184"/>
        <v/>
      </c>
      <c r="AI505" s="187" t="str">
        <f t="shared" si="185"/>
        <v/>
      </c>
      <c r="AJ505" s="187" t="str">
        <f t="shared" si="186"/>
        <v/>
      </c>
      <c r="AK505" s="187" t="str">
        <f t="shared" si="187"/>
        <v/>
      </c>
      <c r="AN505" s="187" t="str">
        <f t="shared" si="188"/>
        <v/>
      </c>
      <c r="AO505" s="187" t="str">
        <f t="shared" si="189"/>
        <v/>
      </c>
      <c r="AP505" s="187" t="str">
        <f t="shared" si="190"/>
        <v/>
      </c>
      <c r="AT505" s="187" t="str">
        <f t="shared" si="191"/>
        <v/>
      </c>
      <c r="AU505" s="187" t="str">
        <f t="shared" si="192"/>
        <v/>
      </c>
      <c r="AV505" s="187" t="str">
        <f t="shared" si="193"/>
        <v/>
      </c>
      <c r="AW505" s="187" t="str">
        <f t="shared" si="194"/>
        <v/>
      </c>
      <c r="AX505" s="187" t="str">
        <f t="shared" si="195"/>
        <v/>
      </c>
      <c r="AY505" s="187" t="str">
        <f t="shared" si="176"/>
        <v/>
      </c>
      <c r="AZ505" s="187" t="str">
        <f t="shared" si="196"/>
        <v/>
      </c>
      <c r="BA505" s="187" t="str">
        <f t="shared" si="178"/>
        <v xml:space="preserve"> </v>
      </c>
      <c r="BB505" s="187" t="str">
        <f>IFERROR(IF(AW505="","",VLOOKUP(AW505,SUSS!R:S,2,FALSE)),AY505*SUSS!$M$2)</f>
        <v/>
      </c>
      <c r="BC505" s="187" t="str">
        <f t="shared" si="177"/>
        <v/>
      </c>
    </row>
    <row r="506" spans="1:55" ht="15.75" thickBot="1">
      <c r="A506" s="183" t="s">
        <v>101</v>
      </c>
      <c r="B506" s="82">
        <v>2016</v>
      </c>
      <c r="C506" s="82">
        <v>11</v>
      </c>
      <c r="D506" s="82"/>
      <c r="E506" s="83" t="s">
        <v>11</v>
      </c>
      <c r="F506" s="83" t="s">
        <v>10</v>
      </c>
      <c r="G506" s="83" t="s">
        <v>10</v>
      </c>
      <c r="H506" s="84">
        <v>42717</v>
      </c>
      <c r="I506" s="85">
        <v>8178.61</v>
      </c>
      <c r="J506" s="86">
        <v>0</v>
      </c>
      <c r="K506" s="85">
        <v>8178.61</v>
      </c>
      <c r="N506" s="183" t="s">
        <v>101</v>
      </c>
      <c r="O506" s="82">
        <v>30</v>
      </c>
      <c r="P506" s="85">
        <v>9250.17</v>
      </c>
      <c r="Q506" s="83" t="s">
        <v>86</v>
      </c>
      <c r="R506" s="83" t="s">
        <v>10</v>
      </c>
      <c r="S506" s="83" t="s">
        <v>10</v>
      </c>
      <c r="T506" s="82" t="s">
        <v>164</v>
      </c>
      <c r="U506" s="82" t="s">
        <v>124</v>
      </c>
      <c r="AC506" s="187" t="str">
        <f t="shared" si="179"/>
        <v>M645044</v>
      </c>
      <c r="AD506" s="187" t="str">
        <f t="shared" si="180"/>
        <v>Contribuciones Seg. Social</v>
      </c>
      <c r="AE506" s="187" t="str">
        <f t="shared" si="181"/>
        <v>Declaración Jurada</v>
      </c>
      <c r="AF506" s="187" t="str">
        <f t="shared" si="182"/>
        <v>Declaración Jurada</v>
      </c>
      <c r="AG506" s="187">
        <f t="shared" si="183"/>
        <v>8178.61</v>
      </c>
      <c r="AH506" s="187">
        <f t="shared" si="184"/>
        <v>0</v>
      </c>
      <c r="AI506" s="187">
        <f t="shared" si="185"/>
        <v>8178.61</v>
      </c>
      <c r="AJ506" s="187">
        <f t="shared" si="186"/>
        <v>2016</v>
      </c>
      <c r="AK506" s="187">
        <f t="shared" si="187"/>
        <v>11</v>
      </c>
      <c r="AN506" s="187" t="str">
        <f t="shared" si="188"/>
        <v>2016/11</v>
      </c>
      <c r="AO506" s="187" t="str">
        <f t="shared" si="189"/>
        <v>2016/11 Contribuciones Seg. Social</v>
      </c>
      <c r="AP506" s="187">
        <f t="shared" si="190"/>
        <v>8178.61</v>
      </c>
      <c r="AT506" s="187" t="str">
        <f t="shared" si="191"/>
        <v/>
      </c>
      <c r="AU506" s="187" t="str">
        <f t="shared" si="192"/>
        <v/>
      </c>
      <c r="AV506" s="187" t="str">
        <f t="shared" si="193"/>
        <v/>
      </c>
      <c r="AW506" s="187" t="str">
        <f t="shared" si="194"/>
        <v/>
      </c>
      <c r="AX506" s="187" t="str">
        <f t="shared" si="195"/>
        <v/>
      </c>
      <c r="AY506" s="187" t="str">
        <f t="shared" si="176"/>
        <v/>
      </c>
      <c r="AZ506" s="187" t="str">
        <f t="shared" si="196"/>
        <v/>
      </c>
      <c r="BA506" s="187" t="str">
        <f t="shared" si="178"/>
        <v xml:space="preserve"> </v>
      </c>
      <c r="BB506" s="187" t="str">
        <f>IFERROR(IF(AW506="","",VLOOKUP(AW506,SUSS!R:S,2,FALSE)),AY506*SUSS!$M$2)</f>
        <v/>
      </c>
      <c r="BC506" s="187" t="str">
        <f t="shared" si="177"/>
        <v/>
      </c>
    </row>
    <row r="507" spans="1:55" ht="29.25" thickBot="1">
      <c r="A507" s="183" t="s">
        <v>101</v>
      </c>
      <c r="B507" s="82">
        <v>2016</v>
      </c>
      <c r="C507" s="82">
        <v>11</v>
      </c>
      <c r="D507" s="82"/>
      <c r="E507" s="83" t="s">
        <v>11</v>
      </c>
      <c r="F507" s="83" t="s">
        <v>108</v>
      </c>
      <c r="G507" s="83" t="s">
        <v>109</v>
      </c>
      <c r="H507" s="84">
        <v>42717</v>
      </c>
      <c r="I507" s="85">
        <v>4434.2700000000004</v>
      </c>
      <c r="J507" s="86">
        <v>0</v>
      </c>
      <c r="K507" s="85">
        <v>4434.2700000000004</v>
      </c>
      <c r="N507" s="183" t="s">
        <v>101</v>
      </c>
      <c r="O507" s="82">
        <v>30</v>
      </c>
      <c r="P507" s="85">
        <v>14119.33</v>
      </c>
      <c r="Q507" s="83" t="s">
        <v>102</v>
      </c>
      <c r="R507" s="83" t="s">
        <v>10</v>
      </c>
      <c r="S507" s="83" t="s">
        <v>10</v>
      </c>
      <c r="T507" s="82" t="s">
        <v>115</v>
      </c>
      <c r="U507" s="82" t="s">
        <v>124</v>
      </c>
      <c r="AC507" s="187" t="str">
        <f t="shared" si="179"/>
        <v/>
      </c>
      <c r="AD507" s="187" t="str">
        <f t="shared" si="180"/>
        <v/>
      </c>
      <c r="AE507" s="187" t="str">
        <f t="shared" si="181"/>
        <v/>
      </c>
      <c r="AF507" s="187" t="str">
        <f t="shared" si="182"/>
        <v/>
      </c>
      <c r="AG507" s="187" t="str">
        <f t="shared" si="183"/>
        <v/>
      </c>
      <c r="AH507" s="187" t="str">
        <f t="shared" si="184"/>
        <v/>
      </c>
      <c r="AI507" s="187" t="str">
        <f t="shared" si="185"/>
        <v/>
      </c>
      <c r="AJ507" s="187" t="str">
        <f t="shared" si="186"/>
        <v/>
      </c>
      <c r="AK507" s="187" t="str">
        <f t="shared" si="187"/>
        <v/>
      </c>
      <c r="AN507" s="187" t="str">
        <f t="shared" si="188"/>
        <v/>
      </c>
      <c r="AO507" s="187" t="str">
        <f t="shared" si="189"/>
        <v/>
      </c>
      <c r="AP507" s="187" t="str">
        <f t="shared" si="190"/>
        <v/>
      </c>
      <c r="AT507" s="187" t="str">
        <f t="shared" si="191"/>
        <v/>
      </c>
      <c r="AU507" s="187" t="str">
        <f t="shared" si="192"/>
        <v/>
      </c>
      <c r="AV507" s="187" t="str">
        <f t="shared" si="193"/>
        <v/>
      </c>
      <c r="AW507" s="187" t="str">
        <f t="shared" si="194"/>
        <v/>
      </c>
      <c r="AX507" s="187" t="str">
        <f t="shared" si="195"/>
        <v/>
      </c>
      <c r="AY507" s="187" t="str">
        <f t="shared" si="176"/>
        <v/>
      </c>
      <c r="AZ507" s="187" t="str">
        <f t="shared" si="196"/>
        <v/>
      </c>
      <c r="BA507" s="187" t="str">
        <f t="shared" si="178"/>
        <v xml:space="preserve"> </v>
      </c>
      <c r="BB507" s="187" t="str">
        <f>IFERROR(IF(AW507="","",VLOOKUP(AW507,SUSS!R:S,2,FALSE)),AY507*SUSS!$M$2)</f>
        <v/>
      </c>
      <c r="BC507" s="187" t="str">
        <f t="shared" si="177"/>
        <v/>
      </c>
    </row>
    <row r="508" spans="1:55" ht="15.75" thickBot="1">
      <c r="A508" s="183" t="s">
        <v>101</v>
      </c>
      <c r="B508" s="82">
        <v>2016</v>
      </c>
      <c r="C508" s="82">
        <v>11</v>
      </c>
      <c r="D508" s="82"/>
      <c r="E508" s="83" t="s">
        <v>86</v>
      </c>
      <c r="F508" s="83" t="s">
        <v>10</v>
      </c>
      <c r="G508" s="83" t="s">
        <v>83</v>
      </c>
      <c r="H508" s="84">
        <v>42888</v>
      </c>
      <c r="I508" s="85">
        <v>1122.3900000000001</v>
      </c>
      <c r="J508" s="86">
        <v>936.21</v>
      </c>
      <c r="K508" s="86">
        <v>186.18</v>
      </c>
      <c r="N508" s="183" t="s">
        <v>101</v>
      </c>
      <c r="O508" s="82">
        <v>30</v>
      </c>
      <c r="P508" s="86">
        <v>6.27</v>
      </c>
      <c r="Q508" s="83" t="s">
        <v>104</v>
      </c>
      <c r="R508" s="83" t="s">
        <v>10</v>
      </c>
      <c r="S508" s="83" t="s">
        <v>105</v>
      </c>
      <c r="T508" s="82" t="s">
        <v>116</v>
      </c>
      <c r="U508" s="82" t="s">
        <v>124</v>
      </c>
      <c r="AC508" s="187" t="str">
        <f t="shared" si="179"/>
        <v/>
      </c>
      <c r="AD508" s="187" t="str">
        <f t="shared" si="180"/>
        <v/>
      </c>
      <c r="AE508" s="187" t="str">
        <f t="shared" si="181"/>
        <v/>
      </c>
      <c r="AF508" s="187" t="str">
        <f t="shared" si="182"/>
        <v/>
      </c>
      <c r="AG508" s="187" t="str">
        <f t="shared" si="183"/>
        <v/>
      </c>
      <c r="AH508" s="187" t="str">
        <f t="shared" si="184"/>
        <v/>
      </c>
      <c r="AI508" s="187" t="str">
        <f t="shared" si="185"/>
        <v/>
      </c>
      <c r="AJ508" s="187" t="str">
        <f t="shared" si="186"/>
        <v/>
      </c>
      <c r="AK508" s="187" t="str">
        <f t="shared" si="187"/>
        <v/>
      </c>
      <c r="AN508" s="187" t="str">
        <f t="shared" si="188"/>
        <v/>
      </c>
      <c r="AO508" s="187" t="str">
        <f t="shared" si="189"/>
        <v/>
      </c>
      <c r="AP508" s="187" t="str">
        <f t="shared" si="190"/>
        <v/>
      </c>
      <c r="AT508" s="187" t="str">
        <f t="shared" si="191"/>
        <v/>
      </c>
      <c r="AU508" s="187" t="str">
        <f t="shared" si="192"/>
        <v/>
      </c>
      <c r="AV508" s="187" t="str">
        <f t="shared" si="193"/>
        <v/>
      </c>
      <c r="AW508" s="187" t="str">
        <f t="shared" si="194"/>
        <v/>
      </c>
      <c r="AX508" s="187" t="str">
        <f t="shared" si="195"/>
        <v/>
      </c>
      <c r="AY508" s="187" t="str">
        <f t="shared" si="176"/>
        <v/>
      </c>
      <c r="AZ508" s="187" t="str">
        <f t="shared" si="196"/>
        <v/>
      </c>
      <c r="BA508" s="187" t="str">
        <f t="shared" si="178"/>
        <v xml:space="preserve"> </v>
      </c>
      <c r="BB508" s="187" t="str">
        <f>IFERROR(IF(AW508="","",VLOOKUP(AW508,SUSS!R:S,2,FALSE)),AY508*SUSS!$M$2)</f>
        <v/>
      </c>
      <c r="BC508" s="187" t="str">
        <f t="shared" si="177"/>
        <v/>
      </c>
    </row>
    <row r="509" spans="1:55" ht="15.75" thickBot="1">
      <c r="A509" s="183" t="s">
        <v>101</v>
      </c>
      <c r="B509" s="82">
        <v>2016</v>
      </c>
      <c r="C509" s="82">
        <v>11</v>
      </c>
      <c r="D509" s="82"/>
      <c r="E509" s="83" t="s">
        <v>86</v>
      </c>
      <c r="F509" s="83" t="s">
        <v>10</v>
      </c>
      <c r="G509" s="83" t="s">
        <v>84</v>
      </c>
      <c r="H509" s="84">
        <v>43798</v>
      </c>
      <c r="I509" s="85">
        <v>8828.3799999999992</v>
      </c>
      <c r="J509" s="85">
        <v>7363.98</v>
      </c>
      <c r="K509" s="85">
        <v>1464.4</v>
      </c>
      <c r="N509" s="183" t="s">
        <v>101</v>
      </c>
      <c r="O509" s="82">
        <v>30</v>
      </c>
      <c r="P509" s="85">
        <v>33413.31</v>
      </c>
      <c r="Q509" s="83" t="s">
        <v>82</v>
      </c>
      <c r="R509" s="83" t="s">
        <v>10</v>
      </c>
      <c r="S509" s="83" t="s">
        <v>10</v>
      </c>
      <c r="T509" s="82" t="s">
        <v>162</v>
      </c>
      <c r="U509" s="82" t="s">
        <v>124</v>
      </c>
      <c r="AC509" s="187" t="str">
        <f t="shared" si="179"/>
        <v/>
      </c>
      <c r="AD509" s="187" t="str">
        <f t="shared" si="180"/>
        <v/>
      </c>
      <c r="AE509" s="187" t="str">
        <f t="shared" si="181"/>
        <v/>
      </c>
      <c r="AF509" s="187" t="str">
        <f t="shared" si="182"/>
        <v/>
      </c>
      <c r="AG509" s="187" t="str">
        <f t="shared" si="183"/>
        <v/>
      </c>
      <c r="AH509" s="187" t="str">
        <f t="shared" si="184"/>
        <v/>
      </c>
      <c r="AI509" s="187" t="str">
        <f t="shared" si="185"/>
        <v/>
      </c>
      <c r="AJ509" s="187" t="str">
        <f t="shared" si="186"/>
        <v/>
      </c>
      <c r="AK509" s="187" t="str">
        <f t="shared" si="187"/>
        <v/>
      </c>
      <c r="AN509" s="187" t="str">
        <f t="shared" si="188"/>
        <v/>
      </c>
      <c r="AO509" s="187" t="str">
        <f t="shared" si="189"/>
        <v/>
      </c>
      <c r="AP509" s="187" t="str">
        <f t="shared" si="190"/>
        <v/>
      </c>
      <c r="AT509" s="187" t="str">
        <f t="shared" si="191"/>
        <v/>
      </c>
      <c r="AU509" s="187" t="str">
        <f t="shared" si="192"/>
        <v/>
      </c>
      <c r="AV509" s="187" t="str">
        <f t="shared" si="193"/>
        <v/>
      </c>
      <c r="AW509" s="187" t="str">
        <f t="shared" si="194"/>
        <v/>
      </c>
      <c r="AX509" s="187" t="str">
        <f t="shared" si="195"/>
        <v/>
      </c>
      <c r="AY509" s="187" t="str">
        <f t="shared" si="176"/>
        <v/>
      </c>
      <c r="AZ509" s="187" t="str">
        <f t="shared" si="196"/>
        <v/>
      </c>
      <c r="BA509" s="187" t="str">
        <f t="shared" si="178"/>
        <v xml:space="preserve"> </v>
      </c>
      <c r="BB509" s="187" t="str">
        <f>IFERROR(IF(AW509="","",VLOOKUP(AW509,SUSS!R:S,2,FALSE)),AY509*SUSS!$M$2)</f>
        <v/>
      </c>
      <c r="BC509" s="187" t="str">
        <f t="shared" si="177"/>
        <v/>
      </c>
    </row>
    <row r="510" spans="1:55" ht="15.75" thickBot="1">
      <c r="A510" s="183" t="s">
        <v>101</v>
      </c>
      <c r="B510" s="82">
        <v>2016</v>
      </c>
      <c r="C510" s="82">
        <v>11</v>
      </c>
      <c r="D510" s="82"/>
      <c r="E510" s="83" t="s">
        <v>11</v>
      </c>
      <c r="F510" s="83" t="s">
        <v>10</v>
      </c>
      <c r="G510" s="83" t="s">
        <v>83</v>
      </c>
      <c r="H510" s="84">
        <v>42888</v>
      </c>
      <c r="I510" s="85">
        <v>1390.36</v>
      </c>
      <c r="J510" s="85">
        <v>1159.74</v>
      </c>
      <c r="K510" s="86">
        <v>230.62</v>
      </c>
      <c r="N510" s="183" t="s">
        <v>101</v>
      </c>
      <c r="O510" s="82">
        <v>30</v>
      </c>
      <c r="P510" s="85">
        <v>1439.72</v>
      </c>
      <c r="Q510" s="83" t="s">
        <v>82</v>
      </c>
      <c r="R510" s="83" t="s">
        <v>10</v>
      </c>
      <c r="S510" s="83" t="s">
        <v>83</v>
      </c>
      <c r="T510" s="82" t="s">
        <v>162</v>
      </c>
      <c r="U510" s="82" t="s">
        <v>124</v>
      </c>
      <c r="AC510" s="187" t="str">
        <f t="shared" si="179"/>
        <v/>
      </c>
      <c r="AD510" s="187" t="str">
        <f t="shared" si="180"/>
        <v/>
      </c>
      <c r="AE510" s="187" t="str">
        <f t="shared" si="181"/>
        <v/>
      </c>
      <c r="AF510" s="187" t="str">
        <f t="shared" si="182"/>
        <v/>
      </c>
      <c r="AG510" s="187" t="str">
        <f t="shared" si="183"/>
        <v/>
      </c>
      <c r="AH510" s="187" t="str">
        <f t="shared" si="184"/>
        <v/>
      </c>
      <c r="AI510" s="187" t="str">
        <f t="shared" si="185"/>
        <v/>
      </c>
      <c r="AJ510" s="187" t="str">
        <f t="shared" si="186"/>
        <v/>
      </c>
      <c r="AK510" s="187" t="str">
        <f t="shared" si="187"/>
        <v/>
      </c>
      <c r="AN510" s="187" t="str">
        <f t="shared" si="188"/>
        <v/>
      </c>
      <c r="AO510" s="187" t="str">
        <f t="shared" si="189"/>
        <v/>
      </c>
      <c r="AP510" s="187" t="str">
        <f t="shared" si="190"/>
        <v/>
      </c>
      <c r="AT510" s="187" t="str">
        <f t="shared" si="191"/>
        <v/>
      </c>
      <c r="AU510" s="187" t="str">
        <f t="shared" si="192"/>
        <v/>
      </c>
      <c r="AV510" s="187" t="str">
        <f t="shared" si="193"/>
        <v/>
      </c>
      <c r="AW510" s="187" t="str">
        <f t="shared" si="194"/>
        <v/>
      </c>
      <c r="AX510" s="187" t="str">
        <f t="shared" si="195"/>
        <v/>
      </c>
      <c r="AY510" s="187" t="str">
        <f t="shared" si="176"/>
        <v/>
      </c>
      <c r="AZ510" s="187" t="str">
        <f t="shared" si="196"/>
        <v/>
      </c>
      <c r="BA510" s="187" t="str">
        <f t="shared" si="178"/>
        <v xml:space="preserve"> </v>
      </c>
      <c r="BB510" s="187" t="str">
        <f>IFERROR(IF(AW510="","",VLOOKUP(AW510,SUSS!R:S,2,FALSE)),AY510*SUSS!$M$2)</f>
        <v/>
      </c>
      <c r="BC510" s="187" t="str">
        <f t="shared" si="177"/>
        <v/>
      </c>
    </row>
    <row r="511" spans="1:55" ht="15.75" thickBot="1">
      <c r="A511" s="183" t="s">
        <v>101</v>
      </c>
      <c r="B511" s="82">
        <v>2016</v>
      </c>
      <c r="C511" s="82">
        <v>11</v>
      </c>
      <c r="D511" s="82"/>
      <c r="E511" s="83" t="s">
        <v>11</v>
      </c>
      <c r="F511" s="83" t="s">
        <v>10</v>
      </c>
      <c r="G511" s="83" t="s">
        <v>84</v>
      </c>
      <c r="H511" s="84">
        <v>43798</v>
      </c>
      <c r="I511" s="85">
        <v>10936.16</v>
      </c>
      <c r="J511" s="85">
        <v>9122.1299999999992</v>
      </c>
      <c r="K511" s="85">
        <v>1814.03</v>
      </c>
      <c r="N511" s="183" t="s">
        <v>101</v>
      </c>
      <c r="O511" s="82">
        <v>30</v>
      </c>
      <c r="P511" s="85">
        <v>9429.19</v>
      </c>
      <c r="Q511" s="83" t="s">
        <v>82</v>
      </c>
      <c r="R511" s="83" t="s">
        <v>10</v>
      </c>
      <c r="S511" s="83" t="s">
        <v>84</v>
      </c>
      <c r="T511" s="82" t="s">
        <v>162</v>
      </c>
      <c r="U511" s="82" t="s">
        <v>124</v>
      </c>
      <c r="AC511" s="187" t="str">
        <f t="shared" si="179"/>
        <v/>
      </c>
      <c r="AD511" s="187" t="str">
        <f t="shared" si="180"/>
        <v/>
      </c>
      <c r="AE511" s="187" t="str">
        <f t="shared" si="181"/>
        <v/>
      </c>
      <c r="AF511" s="187" t="str">
        <f t="shared" si="182"/>
        <v/>
      </c>
      <c r="AG511" s="187" t="str">
        <f t="shared" si="183"/>
        <v/>
      </c>
      <c r="AH511" s="187" t="str">
        <f t="shared" si="184"/>
        <v/>
      </c>
      <c r="AI511" s="187" t="str">
        <f t="shared" si="185"/>
        <v/>
      </c>
      <c r="AJ511" s="187" t="str">
        <f t="shared" si="186"/>
        <v/>
      </c>
      <c r="AK511" s="187" t="str">
        <f t="shared" si="187"/>
        <v/>
      </c>
      <c r="AN511" s="187" t="str">
        <f t="shared" si="188"/>
        <v/>
      </c>
      <c r="AO511" s="187" t="str">
        <f t="shared" si="189"/>
        <v/>
      </c>
      <c r="AP511" s="187" t="str">
        <f t="shared" si="190"/>
        <v/>
      </c>
      <c r="AT511" s="187" t="str">
        <f t="shared" si="191"/>
        <v/>
      </c>
      <c r="AU511" s="187" t="str">
        <f t="shared" si="192"/>
        <v/>
      </c>
      <c r="AV511" s="187" t="str">
        <f t="shared" si="193"/>
        <v/>
      </c>
      <c r="AW511" s="187" t="str">
        <f t="shared" si="194"/>
        <v/>
      </c>
      <c r="AX511" s="187" t="str">
        <f t="shared" si="195"/>
        <v/>
      </c>
      <c r="AY511" s="187" t="str">
        <f t="shared" si="176"/>
        <v/>
      </c>
      <c r="AZ511" s="187" t="str">
        <f t="shared" si="196"/>
        <v/>
      </c>
      <c r="BA511" s="187" t="str">
        <f t="shared" si="178"/>
        <v xml:space="preserve"> </v>
      </c>
      <c r="BB511" s="187" t="str">
        <f>IFERROR(IF(AW511="","",VLOOKUP(AW511,SUSS!R:S,2,FALSE)),AY511*SUSS!$M$2)</f>
        <v/>
      </c>
      <c r="BC511" s="187" t="str">
        <f t="shared" si="177"/>
        <v/>
      </c>
    </row>
    <row r="512" spans="1:55" ht="29.25" thickBot="1">
      <c r="A512" s="183" t="s">
        <v>101</v>
      </c>
      <c r="B512" s="82">
        <v>2016</v>
      </c>
      <c r="C512" s="82">
        <v>11</v>
      </c>
      <c r="D512" s="82"/>
      <c r="E512" s="83" t="s">
        <v>11</v>
      </c>
      <c r="F512" s="83" t="s">
        <v>108</v>
      </c>
      <c r="G512" s="83" t="s">
        <v>83</v>
      </c>
      <c r="H512" s="84">
        <v>43199</v>
      </c>
      <c r="I512" s="85">
        <v>2115.15</v>
      </c>
      <c r="J512" s="85">
        <v>1738.74</v>
      </c>
      <c r="K512" s="86">
        <v>376.41</v>
      </c>
      <c r="N512" s="183" t="s">
        <v>101</v>
      </c>
      <c r="O512" s="82">
        <v>30</v>
      </c>
      <c r="P512" s="86">
        <v>18.809999999999999</v>
      </c>
      <c r="Q512" s="83" t="s">
        <v>106</v>
      </c>
      <c r="R512" s="83" t="s">
        <v>10</v>
      </c>
      <c r="S512" s="83" t="s">
        <v>105</v>
      </c>
      <c r="T512" s="82" t="s">
        <v>137</v>
      </c>
      <c r="U512" s="82" t="s">
        <v>124</v>
      </c>
      <c r="AC512" s="187" t="str">
        <f t="shared" si="179"/>
        <v/>
      </c>
      <c r="AD512" s="187" t="str">
        <f t="shared" si="180"/>
        <v/>
      </c>
      <c r="AE512" s="187" t="str">
        <f t="shared" si="181"/>
        <v/>
      </c>
      <c r="AF512" s="187" t="str">
        <f t="shared" si="182"/>
        <v/>
      </c>
      <c r="AG512" s="187" t="str">
        <f t="shared" si="183"/>
        <v/>
      </c>
      <c r="AH512" s="187" t="str">
        <f t="shared" si="184"/>
        <v/>
      </c>
      <c r="AI512" s="187" t="str">
        <f t="shared" si="185"/>
        <v/>
      </c>
      <c r="AJ512" s="187" t="str">
        <f t="shared" si="186"/>
        <v/>
      </c>
      <c r="AK512" s="187" t="str">
        <f t="shared" si="187"/>
        <v/>
      </c>
      <c r="AN512" s="187" t="str">
        <f t="shared" si="188"/>
        <v/>
      </c>
      <c r="AO512" s="187" t="str">
        <f t="shared" si="189"/>
        <v/>
      </c>
      <c r="AP512" s="187" t="str">
        <f t="shared" si="190"/>
        <v/>
      </c>
      <c r="AT512" s="187" t="str">
        <f t="shared" si="191"/>
        <v/>
      </c>
      <c r="AU512" s="187" t="str">
        <f t="shared" si="192"/>
        <v/>
      </c>
      <c r="AV512" s="187" t="str">
        <f t="shared" si="193"/>
        <v/>
      </c>
      <c r="AW512" s="187" t="str">
        <f t="shared" si="194"/>
        <v/>
      </c>
      <c r="AX512" s="187" t="str">
        <f t="shared" si="195"/>
        <v/>
      </c>
      <c r="AY512" s="187" t="str">
        <f t="shared" si="176"/>
        <v/>
      </c>
      <c r="AZ512" s="187" t="str">
        <f t="shared" si="196"/>
        <v/>
      </c>
      <c r="BA512" s="187" t="str">
        <f t="shared" si="178"/>
        <v xml:space="preserve"> </v>
      </c>
      <c r="BB512" s="187" t="str">
        <f>IFERROR(IF(AW512="","",VLOOKUP(AW512,SUSS!R:S,2,FALSE)),AY512*SUSS!$M$2)</f>
        <v/>
      </c>
      <c r="BC512" s="187" t="str">
        <f t="shared" si="177"/>
        <v/>
      </c>
    </row>
    <row r="513" spans="1:55" ht="29.25" thickBot="1">
      <c r="A513" s="183" t="s">
        <v>101</v>
      </c>
      <c r="B513" s="82">
        <v>2016</v>
      </c>
      <c r="C513" s="82">
        <v>11</v>
      </c>
      <c r="D513" s="82"/>
      <c r="E513" s="83" t="s">
        <v>11</v>
      </c>
      <c r="F513" s="83" t="s">
        <v>108</v>
      </c>
      <c r="G513" s="83" t="s">
        <v>84</v>
      </c>
      <c r="H513" s="84">
        <v>43798</v>
      </c>
      <c r="I513" s="85">
        <v>4114.26</v>
      </c>
      <c r="J513" s="85">
        <v>3382.1</v>
      </c>
      <c r="K513" s="86">
        <v>732.16</v>
      </c>
      <c r="N513" s="183" t="s">
        <v>101</v>
      </c>
      <c r="O513" s="82">
        <v>30</v>
      </c>
      <c r="P513" s="86">
        <v>12.54</v>
      </c>
      <c r="Q513" s="83" t="s">
        <v>107</v>
      </c>
      <c r="R513" s="83" t="s">
        <v>10</v>
      </c>
      <c r="S513" s="83" t="s">
        <v>105</v>
      </c>
      <c r="T513" s="82" t="s">
        <v>163</v>
      </c>
      <c r="U513" s="82" t="s">
        <v>124</v>
      </c>
      <c r="AC513" s="187" t="str">
        <f t="shared" si="179"/>
        <v/>
      </c>
      <c r="AD513" s="187" t="str">
        <f t="shared" si="180"/>
        <v/>
      </c>
      <c r="AE513" s="187" t="str">
        <f t="shared" si="181"/>
        <v/>
      </c>
      <c r="AF513" s="187" t="str">
        <f t="shared" si="182"/>
        <v/>
      </c>
      <c r="AG513" s="187" t="str">
        <f t="shared" si="183"/>
        <v/>
      </c>
      <c r="AH513" s="187" t="str">
        <f t="shared" si="184"/>
        <v/>
      </c>
      <c r="AI513" s="187" t="str">
        <f t="shared" si="185"/>
        <v/>
      </c>
      <c r="AJ513" s="187" t="str">
        <f t="shared" si="186"/>
        <v/>
      </c>
      <c r="AK513" s="187" t="str">
        <f t="shared" si="187"/>
        <v/>
      </c>
      <c r="AN513" s="187" t="str">
        <f t="shared" si="188"/>
        <v/>
      </c>
      <c r="AO513" s="187" t="str">
        <f t="shared" si="189"/>
        <v/>
      </c>
      <c r="AP513" s="187" t="str">
        <f t="shared" si="190"/>
        <v/>
      </c>
      <c r="AT513" s="187" t="str">
        <f t="shared" si="191"/>
        <v/>
      </c>
      <c r="AU513" s="187" t="str">
        <f t="shared" si="192"/>
        <v/>
      </c>
      <c r="AV513" s="187" t="str">
        <f t="shared" si="193"/>
        <v/>
      </c>
      <c r="AW513" s="187" t="str">
        <f t="shared" si="194"/>
        <v/>
      </c>
      <c r="AX513" s="187" t="str">
        <f t="shared" si="195"/>
        <v/>
      </c>
      <c r="AY513" s="187" t="str">
        <f t="shared" si="176"/>
        <v/>
      </c>
      <c r="AZ513" s="187" t="str">
        <f t="shared" si="196"/>
        <v/>
      </c>
      <c r="BA513" s="187" t="str">
        <f t="shared" si="178"/>
        <v xml:space="preserve"> </v>
      </c>
      <c r="BB513" s="187" t="str">
        <f>IFERROR(IF(AW513="","",VLOOKUP(AW513,SUSS!R:S,2,FALSE)),AY513*SUSS!$M$2)</f>
        <v/>
      </c>
      <c r="BC513" s="187" t="str">
        <f t="shared" si="177"/>
        <v/>
      </c>
    </row>
    <row r="514" spans="1:55" ht="15.75" thickBot="1">
      <c r="A514" s="183" t="s">
        <v>101</v>
      </c>
      <c r="B514" s="82">
        <v>2016</v>
      </c>
      <c r="C514" s="82">
        <v>12</v>
      </c>
      <c r="D514" s="82"/>
      <c r="E514" s="83" t="s">
        <v>86</v>
      </c>
      <c r="F514" s="83" t="s">
        <v>10</v>
      </c>
      <c r="G514" s="83" t="s">
        <v>10</v>
      </c>
      <c r="H514" s="84">
        <v>42746</v>
      </c>
      <c r="I514" s="85">
        <v>10024.34</v>
      </c>
      <c r="J514" s="86">
        <v>0</v>
      </c>
      <c r="K514" s="85">
        <v>10024.34</v>
      </c>
      <c r="N514" s="183" t="s">
        <v>101</v>
      </c>
      <c r="O514" s="82">
        <v>31</v>
      </c>
      <c r="P514" s="86">
        <v>669.19</v>
      </c>
      <c r="Q514" s="83" t="s">
        <v>103</v>
      </c>
      <c r="R514" s="83" t="s">
        <v>10</v>
      </c>
      <c r="S514" s="83" t="s">
        <v>10</v>
      </c>
      <c r="T514" s="82" t="s">
        <v>114</v>
      </c>
      <c r="U514" s="82" t="s">
        <v>124</v>
      </c>
      <c r="AC514" s="187" t="str">
        <f t="shared" si="179"/>
        <v/>
      </c>
      <c r="AD514" s="187" t="str">
        <f t="shared" si="180"/>
        <v/>
      </c>
      <c r="AE514" s="187" t="str">
        <f t="shared" si="181"/>
        <v/>
      </c>
      <c r="AF514" s="187" t="str">
        <f t="shared" si="182"/>
        <v/>
      </c>
      <c r="AG514" s="187" t="str">
        <f t="shared" si="183"/>
        <v/>
      </c>
      <c r="AH514" s="187" t="str">
        <f t="shared" si="184"/>
        <v/>
      </c>
      <c r="AI514" s="187" t="str">
        <f t="shared" si="185"/>
        <v/>
      </c>
      <c r="AJ514" s="187" t="str">
        <f t="shared" si="186"/>
        <v/>
      </c>
      <c r="AK514" s="187" t="str">
        <f t="shared" si="187"/>
        <v/>
      </c>
      <c r="AN514" s="187" t="str">
        <f t="shared" si="188"/>
        <v/>
      </c>
      <c r="AO514" s="187" t="str">
        <f t="shared" si="189"/>
        <v/>
      </c>
      <c r="AP514" s="187" t="str">
        <f t="shared" si="190"/>
        <v/>
      </c>
      <c r="AT514" s="187" t="str">
        <f t="shared" si="191"/>
        <v/>
      </c>
      <c r="AU514" s="187" t="str">
        <f t="shared" si="192"/>
        <v/>
      </c>
      <c r="AV514" s="187" t="str">
        <f t="shared" si="193"/>
        <v/>
      </c>
      <c r="AW514" s="187" t="str">
        <f t="shared" si="194"/>
        <v/>
      </c>
      <c r="AX514" s="187" t="str">
        <f t="shared" si="195"/>
        <v/>
      </c>
      <c r="AY514" s="187" t="str">
        <f t="shared" si="176"/>
        <v/>
      </c>
      <c r="AZ514" s="187" t="str">
        <f t="shared" si="196"/>
        <v/>
      </c>
      <c r="BA514" s="187" t="str">
        <f t="shared" si="178"/>
        <v xml:space="preserve"> </v>
      </c>
      <c r="BB514" s="187" t="str">
        <f>IFERROR(IF(AW514="","",VLOOKUP(AW514,SUSS!R:S,2,FALSE)),AY514*SUSS!$M$2)</f>
        <v/>
      </c>
      <c r="BC514" s="187" t="str">
        <f t="shared" si="177"/>
        <v/>
      </c>
    </row>
    <row r="515" spans="1:55" ht="15.75" thickBot="1">
      <c r="A515" s="183" t="s">
        <v>101</v>
      </c>
      <c r="B515" s="82">
        <v>2016</v>
      </c>
      <c r="C515" s="82">
        <v>12</v>
      </c>
      <c r="D515" s="82"/>
      <c r="E515" s="83" t="s">
        <v>11</v>
      </c>
      <c r="F515" s="83" t="s">
        <v>10</v>
      </c>
      <c r="G515" s="83" t="s">
        <v>10</v>
      </c>
      <c r="H515" s="84">
        <v>42746</v>
      </c>
      <c r="I515" s="85">
        <v>11679.36</v>
      </c>
      <c r="J515" s="86">
        <v>0</v>
      </c>
      <c r="K515" s="85">
        <v>11679.36</v>
      </c>
      <c r="N515" s="183" t="s">
        <v>101</v>
      </c>
      <c r="O515" s="82">
        <v>31</v>
      </c>
      <c r="P515" s="85">
        <v>3222.22</v>
      </c>
      <c r="Q515" s="83" t="s">
        <v>11</v>
      </c>
      <c r="R515" s="83" t="s">
        <v>10</v>
      </c>
      <c r="S515" s="83" t="s">
        <v>83</v>
      </c>
      <c r="T515" s="82" t="s">
        <v>161</v>
      </c>
      <c r="U515" s="82" t="s">
        <v>124</v>
      </c>
      <c r="AC515" s="187" t="str">
        <f t="shared" si="179"/>
        <v>M645044</v>
      </c>
      <c r="AD515" s="187" t="str">
        <f t="shared" si="180"/>
        <v>Contribuciones Seg. Social</v>
      </c>
      <c r="AE515" s="187" t="str">
        <f t="shared" si="181"/>
        <v>Declaración Jurada</v>
      </c>
      <c r="AF515" s="187" t="str">
        <f t="shared" si="182"/>
        <v>Declaración Jurada</v>
      </c>
      <c r="AG515" s="187">
        <f t="shared" si="183"/>
        <v>11679.36</v>
      </c>
      <c r="AH515" s="187">
        <f t="shared" si="184"/>
        <v>0</v>
      </c>
      <c r="AI515" s="187">
        <f t="shared" si="185"/>
        <v>11679.36</v>
      </c>
      <c r="AJ515" s="187">
        <f t="shared" si="186"/>
        <v>2016</v>
      </c>
      <c r="AK515" s="187">
        <f t="shared" si="187"/>
        <v>12</v>
      </c>
      <c r="AN515" s="187" t="str">
        <f t="shared" si="188"/>
        <v>2016/12</v>
      </c>
      <c r="AO515" s="187" t="str">
        <f t="shared" si="189"/>
        <v>2016/12 Contribuciones Seg. Social</v>
      </c>
      <c r="AP515" s="187">
        <f t="shared" si="190"/>
        <v>11679.36</v>
      </c>
      <c r="AT515" s="187" t="str">
        <f t="shared" si="191"/>
        <v>M645044</v>
      </c>
      <c r="AU515" s="187">
        <f t="shared" si="192"/>
        <v>31</v>
      </c>
      <c r="AV515" s="187">
        <f t="shared" si="193"/>
        <v>3222.22</v>
      </c>
      <c r="AW515" s="187" t="str">
        <f t="shared" si="194"/>
        <v>2014/6</v>
      </c>
      <c r="AX515" s="187" t="str">
        <f t="shared" si="195"/>
        <v>2014/6 Contribuciones Seg. Social</v>
      </c>
      <c r="AY515" s="187">
        <f t="shared" si="176"/>
        <v>13558.4</v>
      </c>
      <c r="AZ515" s="187">
        <f t="shared" si="196"/>
        <v>0.23765488553221617</v>
      </c>
      <c r="BA515" s="187" t="str">
        <f t="shared" si="178"/>
        <v>M645044 31</v>
      </c>
      <c r="BB515" s="187">
        <f>IFERROR(IF(AW515="","",VLOOKUP(AW515,SUSS!R:S,2,FALSE)),AY515*SUSS!$M$2)</f>
        <v>1627.0079999999998</v>
      </c>
      <c r="BC515" s="187">
        <f t="shared" si="177"/>
        <v>386.6663999999999</v>
      </c>
    </row>
    <row r="516" spans="1:55" ht="29.25" thickBot="1">
      <c r="A516" s="183" t="s">
        <v>101</v>
      </c>
      <c r="B516" s="82">
        <v>2016</v>
      </c>
      <c r="C516" s="82">
        <v>12</v>
      </c>
      <c r="D516" s="82"/>
      <c r="E516" s="83" t="s">
        <v>11</v>
      </c>
      <c r="F516" s="83" t="s">
        <v>108</v>
      </c>
      <c r="G516" s="83" t="s">
        <v>109</v>
      </c>
      <c r="H516" s="84">
        <v>42746</v>
      </c>
      <c r="I516" s="85">
        <v>6511.11</v>
      </c>
      <c r="J516" s="86">
        <v>0</v>
      </c>
      <c r="K516" s="85">
        <v>6511.11</v>
      </c>
      <c r="N516" s="183" t="s">
        <v>101</v>
      </c>
      <c r="O516" s="82">
        <v>31</v>
      </c>
      <c r="P516" s="86">
        <v>436.66</v>
      </c>
      <c r="Q516" s="83" t="s">
        <v>11</v>
      </c>
      <c r="R516" s="83" t="s">
        <v>10</v>
      </c>
      <c r="S516" s="83" t="s">
        <v>84</v>
      </c>
      <c r="T516" s="82" t="s">
        <v>161</v>
      </c>
      <c r="U516" s="82" t="s">
        <v>124</v>
      </c>
      <c r="AC516" s="187" t="str">
        <f t="shared" si="179"/>
        <v/>
      </c>
      <c r="AD516" s="187" t="str">
        <f t="shared" si="180"/>
        <v/>
      </c>
      <c r="AE516" s="187" t="str">
        <f t="shared" si="181"/>
        <v/>
      </c>
      <c r="AF516" s="187" t="str">
        <f t="shared" si="182"/>
        <v/>
      </c>
      <c r="AG516" s="187" t="str">
        <f t="shared" si="183"/>
        <v/>
      </c>
      <c r="AH516" s="187" t="str">
        <f t="shared" si="184"/>
        <v/>
      </c>
      <c r="AI516" s="187" t="str">
        <f t="shared" si="185"/>
        <v/>
      </c>
      <c r="AJ516" s="187" t="str">
        <f t="shared" si="186"/>
        <v/>
      </c>
      <c r="AK516" s="187" t="str">
        <f t="shared" si="187"/>
        <v/>
      </c>
      <c r="AN516" s="187" t="str">
        <f t="shared" si="188"/>
        <v/>
      </c>
      <c r="AO516" s="187" t="str">
        <f t="shared" si="189"/>
        <v/>
      </c>
      <c r="AP516" s="187" t="str">
        <f t="shared" si="190"/>
        <v/>
      </c>
      <c r="AT516" s="187" t="str">
        <f t="shared" si="191"/>
        <v>M645044</v>
      </c>
      <c r="AU516" s="187">
        <f t="shared" si="192"/>
        <v>31</v>
      </c>
      <c r="AV516" s="187">
        <f t="shared" si="193"/>
        <v>436.66</v>
      </c>
      <c r="AW516" s="187" t="str">
        <f t="shared" si="194"/>
        <v>2014/6</v>
      </c>
      <c r="AX516" s="187" t="str">
        <f t="shared" si="195"/>
        <v>2014/6 Contribuciones Seg. Social</v>
      </c>
      <c r="AY516" s="187">
        <f t="shared" ref="AY516:AY579" si="197">VLOOKUP(AX516,AO:AP,2,FALSE)</f>
        <v>13558.4</v>
      </c>
      <c r="AZ516" s="187">
        <f t="shared" si="196"/>
        <v>3.2205864998819923E-2</v>
      </c>
      <c r="BA516" s="187" t="str">
        <f t="shared" si="178"/>
        <v>M645044 31</v>
      </c>
      <c r="BB516" s="187">
        <f>IFERROR(IF(AW516="","",VLOOKUP(AW516,SUSS!R:S,2,FALSE)),AY516*SUSS!$M$2)</f>
        <v>1627.0079999999998</v>
      </c>
      <c r="BC516" s="187">
        <f t="shared" si="177"/>
        <v>52.3992</v>
      </c>
    </row>
    <row r="517" spans="1:55" ht="15.75" thickBot="1">
      <c r="A517" s="183" t="s">
        <v>101</v>
      </c>
      <c r="B517" s="82">
        <v>2016</v>
      </c>
      <c r="C517" s="82">
        <v>12</v>
      </c>
      <c r="D517" s="82"/>
      <c r="E517" s="83" t="s">
        <v>86</v>
      </c>
      <c r="F517" s="83" t="s">
        <v>10</v>
      </c>
      <c r="G517" s="83" t="s">
        <v>83</v>
      </c>
      <c r="H517" s="84">
        <v>42888</v>
      </c>
      <c r="I517" s="85">
        <v>1423.46</v>
      </c>
      <c r="J517" s="85">
        <v>1182.8800000000001</v>
      </c>
      <c r="K517" s="86">
        <v>240.58</v>
      </c>
      <c r="N517" s="183" t="s">
        <v>101</v>
      </c>
      <c r="O517" s="82">
        <v>31</v>
      </c>
      <c r="P517" s="85">
        <v>4365.8999999999996</v>
      </c>
      <c r="Q517" s="83" t="s">
        <v>86</v>
      </c>
      <c r="R517" s="83" t="s">
        <v>10</v>
      </c>
      <c r="S517" s="83" t="s">
        <v>10</v>
      </c>
      <c r="T517" s="82" t="s">
        <v>164</v>
      </c>
      <c r="U517" s="82" t="s">
        <v>124</v>
      </c>
      <c r="AC517" s="187" t="str">
        <f t="shared" si="179"/>
        <v/>
      </c>
      <c r="AD517" s="187" t="str">
        <f t="shared" si="180"/>
        <v/>
      </c>
      <c r="AE517" s="187" t="str">
        <f t="shared" si="181"/>
        <v/>
      </c>
      <c r="AF517" s="187" t="str">
        <f t="shared" si="182"/>
        <v/>
      </c>
      <c r="AG517" s="187" t="str">
        <f t="shared" si="183"/>
        <v/>
      </c>
      <c r="AH517" s="187" t="str">
        <f t="shared" si="184"/>
        <v/>
      </c>
      <c r="AI517" s="187" t="str">
        <f t="shared" si="185"/>
        <v/>
      </c>
      <c r="AJ517" s="187" t="str">
        <f t="shared" si="186"/>
        <v/>
      </c>
      <c r="AK517" s="187" t="str">
        <f t="shared" si="187"/>
        <v/>
      </c>
      <c r="AN517" s="187" t="str">
        <f t="shared" si="188"/>
        <v/>
      </c>
      <c r="AO517" s="187" t="str">
        <f t="shared" si="189"/>
        <v/>
      </c>
      <c r="AP517" s="187" t="str">
        <f t="shared" si="190"/>
        <v/>
      </c>
      <c r="AT517" s="187" t="str">
        <f t="shared" si="191"/>
        <v/>
      </c>
      <c r="AU517" s="187" t="str">
        <f t="shared" si="192"/>
        <v/>
      </c>
      <c r="AV517" s="187" t="str">
        <f t="shared" si="193"/>
        <v/>
      </c>
      <c r="AW517" s="187" t="str">
        <f t="shared" si="194"/>
        <v/>
      </c>
      <c r="AX517" s="187" t="str">
        <f t="shared" si="195"/>
        <v/>
      </c>
      <c r="AY517" s="187" t="str">
        <f t="shared" si="197"/>
        <v/>
      </c>
      <c r="AZ517" s="187" t="str">
        <f t="shared" si="196"/>
        <v/>
      </c>
      <c r="BA517" s="187" t="str">
        <f t="shared" si="178"/>
        <v xml:space="preserve"> </v>
      </c>
      <c r="BB517" s="187" t="str">
        <f>IFERROR(IF(AW517="","",VLOOKUP(AW517,SUSS!R:S,2,FALSE)),AY517*SUSS!$M$2)</f>
        <v/>
      </c>
      <c r="BC517" s="187" t="str">
        <f t="shared" ref="BC517:BC580" si="198">IFERROR(IF(BB517&lt;&gt;"",AZ517*BB517,""),"VER")</f>
        <v/>
      </c>
    </row>
    <row r="518" spans="1:55" ht="15.75" thickBot="1">
      <c r="A518" s="183" t="s">
        <v>101</v>
      </c>
      <c r="B518" s="82">
        <v>2016</v>
      </c>
      <c r="C518" s="82">
        <v>12</v>
      </c>
      <c r="D518" s="82"/>
      <c r="E518" s="83" t="s">
        <v>86</v>
      </c>
      <c r="F518" s="83" t="s">
        <v>10</v>
      </c>
      <c r="G518" s="83" t="s">
        <v>84</v>
      </c>
      <c r="H518" s="84">
        <v>43798</v>
      </c>
      <c r="I518" s="85">
        <v>13404.21</v>
      </c>
      <c r="J518" s="85">
        <v>11138.71</v>
      </c>
      <c r="K518" s="85">
        <v>2265.5</v>
      </c>
      <c r="N518" s="183" t="s">
        <v>101</v>
      </c>
      <c r="O518" s="82">
        <v>31</v>
      </c>
      <c r="P518" s="85">
        <v>11458.7</v>
      </c>
      <c r="Q518" s="83" t="s">
        <v>11</v>
      </c>
      <c r="R518" s="83" t="s">
        <v>10</v>
      </c>
      <c r="S518" s="83" t="s">
        <v>10</v>
      </c>
      <c r="T518" s="82" t="s">
        <v>164</v>
      </c>
      <c r="U518" s="82" t="s">
        <v>124</v>
      </c>
      <c r="AC518" s="187" t="str">
        <f t="shared" si="179"/>
        <v/>
      </c>
      <c r="AD518" s="187" t="str">
        <f t="shared" si="180"/>
        <v/>
      </c>
      <c r="AE518" s="187" t="str">
        <f t="shared" si="181"/>
        <v/>
      </c>
      <c r="AF518" s="187" t="str">
        <f t="shared" si="182"/>
        <v/>
      </c>
      <c r="AG518" s="187" t="str">
        <f t="shared" si="183"/>
        <v/>
      </c>
      <c r="AH518" s="187" t="str">
        <f t="shared" si="184"/>
        <v/>
      </c>
      <c r="AI518" s="187" t="str">
        <f t="shared" si="185"/>
        <v/>
      </c>
      <c r="AJ518" s="187" t="str">
        <f t="shared" si="186"/>
        <v/>
      </c>
      <c r="AK518" s="187" t="str">
        <f t="shared" si="187"/>
        <v/>
      </c>
      <c r="AN518" s="187" t="str">
        <f t="shared" si="188"/>
        <v/>
      </c>
      <c r="AO518" s="187" t="str">
        <f t="shared" si="189"/>
        <v/>
      </c>
      <c r="AP518" s="187" t="str">
        <f t="shared" si="190"/>
        <v/>
      </c>
      <c r="AT518" s="187" t="str">
        <f t="shared" si="191"/>
        <v>M645044</v>
      </c>
      <c r="AU518" s="187">
        <f t="shared" si="192"/>
        <v>31</v>
      </c>
      <c r="AV518" s="187">
        <f t="shared" si="193"/>
        <v>11458.7</v>
      </c>
      <c r="AW518" s="187" t="str">
        <f t="shared" si="194"/>
        <v>2014/7</v>
      </c>
      <c r="AX518" s="187" t="str">
        <f t="shared" si="195"/>
        <v>2014/7 Contribuciones Seg. Social</v>
      </c>
      <c r="AY518" s="187">
        <f t="shared" si="197"/>
        <v>11458.7</v>
      </c>
      <c r="AZ518" s="187">
        <f t="shared" si="196"/>
        <v>1</v>
      </c>
      <c r="BA518" s="187" t="str">
        <f t="shared" si="178"/>
        <v>M645044 31</v>
      </c>
      <c r="BB518" s="187">
        <f>IFERROR(IF(AW518="","",VLOOKUP(AW518,SUSS!R:S,2,FALSE)),AY518*SUSS!$M$2)</f>
        <v>1375.0440000000001</v>
      </c>
      <c r="BC518" s="187">
        <f t="shared" si="198"/>
        <v>1375.0440000000001</v>
      </c>
    </row>
    <row r="519" spans="1:55" ht="15.75" thickBot="1">
      <c r="A519" s="183" t="s">
        <v>101</v>
      </c>
      <c r="B519" s="82">
        <v>2016</v>
      </c>
      <c r="C519" s="82">
        <v>12</v>
      </c>
      <c r="D519" s="82"/>
      <c r="E519" s="83" t="s">
        <v>11</v>
      </c>
      <c r="F519" s="83" t="s">
        <v>10</v>
      </c>
      <c r="G519" s="83" t="s">
        <v>83</v>
      </c>
      <c r="H519" s="84">
        <v>42888</v>
      </c>
      <c r="I519" s="85">
        <v>1658.47</v>
      </c>
      <c r="J519" s="85">
        <v>1378.17</v>
      </c>
      <c r="K519" s="86">
        <v>280.3</v>
      </c>
      <c r="N519" s="183" t="s">
        <v>101</v>
      </c>
      <c r="O519" s="82">
        <v>31</v>
      </c>
      <c r="P519" s="85">
        <v>5729.35</v>
      </c>
      <c r="Q519" s="83" t="s">
        <v>11</v>
      </c>
      <c r="R519" s="83" t="s">
        <v>10</v>
      </c>
      <c r="S519" s="83" t="s">
        <v>83</v>
      </c>
      <c r="T519" s="82" t="s">
        <v>164</v>
      </c>
      <c r="U519" s="82" t="s">
        <v>124</v>
      </c>
      <c r="AC519" s="187" t="str">
        <f t="shared" si="179"/>
        <v/>
      </c>
      <c r="AD519" s="187" t="str">
        <f t="shared" si="180"/>
        <v/>
      </c>
      <c r="AE519" s="187" t="str">
        <f t="shared" si="181"/>
        <v/>
      </c>
      <c r="AF519" s="187" t="str">
        <f t="shared" si="182"/>
        <v/>
      </c>
      <c r="AG519" s="187" t="str">
        <f t="shared" si="183"/>
        <v/>
      </c>
      <c r="AH519" s="187" t="str">
        <f t="shared" si="184"/>
        <v/>
      </c>
      <c r="AI519" s="187" t="str">
        <f t="shared" si="185"/>
        <v/>
      </c>
      <c r="AJ519" s="187" t="str">
        <f t="shared" si="186"/>
        <v/>
      </c>
      <c r="AK519" s="187" t="str">
        <f t="shared" si="187"/>
        <v/>
      </c>
      <c r="AN519" s="187" t="str">
        <f t="shared" si="188"/>
        <v/>
      </c>
      <c r="AO519" s="187" t="str">
        <f t="shared" si="189"/>
        <v/>
      </c>
      <c r="AP519" s="187" t="str">
        <f t="shared" si="190"/>
        <v/>
      </c>
      <c r="AT519" s="187" t="str">
        <f t="shared" si="191"/>
        <v>M645044</v>
      </c>
      <c r="AU519" s="187">
        <f t="shared" si="192"/>
        <v>31</v>
      </c>
      <c r="AV519" s="187">
        <f t="shared" si="193"/>
        <v>5729.35</v>
      </c>
      <c r="AW519" s="187" t="str">
        <f t="shared" si="194"/>
        <v>2014/7</v>
      </c>
      <c r="AX519" s="187" t="str">
        <f t="shared" si="195"/>
        <v>2014/7 Contribuciones Seg. Social</v>
      </c>
      <c r="AY519" s="187">
        <f t="shared" si="197"/>
        <v>11458.7</v>
      </c>
      <c r="AZ519" s="187">
        <f t="shared" si="196"/>
        <v>0.5</v>
      </c>
      <c r="BA519" s="187" t="str">
        <f t="shared" si="178"/>
        <v>M645044 31</v>
      </c>
      <c r="BB519" s="187">
        <f>IFERROR(IF(AW519="","",VLOOKUP(AW519,SUSS!R:S,2,FALSE)),AY519*SUSS!$M$2)</f>
        <v>1375.0440000000001</v>
      </c>
      <c r="BC519" s="187">
        <f t="shared" si="198"/>
        <v>687.52200000000005</v>
      </c>
    </row>
    <row r="520" spans="1:55" ht="15.75" thickBot="1">
      <c r="A520" s="183" t="s">
        <v>101</v>
      </c>
      <c r="B520" s="82">
        <v>2016</v>
      </c>
      <c r="C520" s="82">
        <v>12</v>
      </c>
      <c r="D520" s="82"/>
      <c r="E520" s="83" t="s">
        <v>11</v>
      </c>
      <c r="F520" s="83" t="s">
        <v>10</v>
      </c>
      <c r="G520" s="83" t="s">
        <v>84</v>
      </c>
      <c r="H520" s="84">
        <v>43798</v>
      </c>
      <c r="I520" s="85">
        <v>15617.25</v>
      </c>
      <c r="J520" s="85">
        <v>12977.71</v>
      </c>
      <c r="K520" s="85">
        <v>2639.54</v>
      </c>
      <c r="N520" s="183" t="s">
        <v>101</v>
      </c>
      <c r="O520" s="82">
        <v>31</v>
      </c>
      <c r="P520" s="86">
        <v>379.24</v>
      </c>
      <c r="Q520" s="83" t="s">
        <v>86</v>
      </c>
      <c r="R520" s="83" t="s">
        <v>10</v>
      </c>
      <c r="S520" s="83" t="s">
        <v>83</v>
      </c>
      <c r="T520" s="82" t="s">
        <v>164</v>
      </c>
      <c r="U520" s="82" t="s">
        <v>124</v>
      </c>
      <c r="AC520" s="187" t="str">
        <f t="shared" si="179"/>
        <v/>
      </c>
      <c r="AD520" s="187" t="str">
        <f t="shared" si="180"/>
        <v/>
      </c>
      <c r="AE520" s="187" t="str">
        <f t="shared" si="181"/>
        <v/>
      </c>
      <c r="AF520" s="187" t="str">
        <f t="shared" si="182"/>
        <v/>
      </c>
      <c r="AG520" s="187" t="str">
        <f t="shared" si="183"/>
        <v/>
      </c>
      <c r="AH520" s="187" t="str">
        <f t="shared" si="184"/>
        <v/>
      </c>
      <c r="AI520" s="187" t="str">
        <f t="shared" si="185"/>
        <v/>
      </c>
      <c r="AJ520" s="187" t="str">
        <f t="shared" si="186"/>
        <v/>
      </c>
      <c r="AK520" s="187" t="str">
        <f t="shared" si="187"/>
        <v/>
      </c>
      <c r="AN520" s="187" t="str">
        <f t="shared" si="188"/>
        <v/>
      </c>
      <c r="AO520" s="187" t="str">
        <f t="shared" si="189"/>
        <v/>
      </c>
      <c r="AP520" s="187" t="str">
        <f t="shared" si="190"/>
        <v/>
      </c>
      <c r="AT520" s="187" t="str">
        <f t="shared" si="191"/>
        <v/>
      </c>
      <c r="AU520" s="187" t="str">
        <f t="shared" si="192"/>
        <v/>
      </c>
      <c r="AV520" s="187" t="str">
        <f t="shared" si="193"/>
        <v/>
      </c>
      <c r="AW520" s="187" t="str">
        <f t="shared" si="194"/>
        <v/>
      </c>
      <c r="AX520" s="187" t="str">
        <f t="shared" si="195"/>
        <v/>
      </c>
      <c r="AY520" s="187" t="str">
        <f t="shared" si="197"/>
        <v/>
      </c>
      <c r="AZ520" s="187" t="str">
        <f t="shared" si="196"/>
        <v/>
      </c>
      <c r="BA520" s="187" t="str">
        <f t="shared" ref="BA520:BA583" si="199">AT520&amp;" "&amp;AU520</f>
        <v xml:space="preserve"> </v>
      </c>
      <c r="BB520" s="187" t="str">
        <f>IFERROR(IF(AW520="","",VLOOKUP(AW520,SUSS!R:S,2,FALSE)),AY520*SUSS!$M$2)</f>
        <v/>
      </c>
      <c r="BC520" s="187" t="str">
        <f t="shared" si="198"/>
        <v/>
      </c>
    </row>
    <row r="521" spans="1:55" ht="29.25" thickBot="1">
      <c r="A521" s="183" t="s">
        <v>101</v>
      </c>
      <c r="B521" s="82">
        <v>2016</v>
      </c>
      <c r="C521" s="82">
        <v>12</v>
      </c>
      <c r="D521" s="82"/>
      <c r="E521" s="83" t="s">
        <v>11</v>
      </c>
      <c r="F521" s="83" t="s">
        <v>108</v>
      </c>
      <c r="G521" s="83" t="s">
        <v>83</v>
      </c>
      <c r="H521" s="84">
        <v>43199</v>
      </c>
      <c r="I521" s="85">
        <v>2923.49</v>
      </c>
      <c r="J521" s="85">
        <v>2392.65</v>
      </c>
      <c r="K521" s="86">
        <v>530.84</v>
      </c>
      <c r="N521" s="183" t="s">
        <v>101</v>
      </c>
      <c r="O521" s="82">
        <v>31</v>
      </c>
      <c r="P521" s="85">
        <v>4625.09</v>
      </c>
      <c r="Q521" s="83" t="s">
        <v>86</v>
      </c>
      <c r="R521" s="83" t="s">
        <v>10</v>
      </c>
      <c r="S521" s="83" t="s">
        <v>83</v>
      </c>
      <c r="T521" s="82" t="s">
        <v>164</v>
      </c>
      <c r="U521" s="82" t="s">
        <v>124</v>
      </c>
      <c r="AC521" s="187" t="str">
        <f t="shared" si="179"/>
        <v/>
      </c>
      <c r="AD521" s="187" t="str">
        <f t="shared" si="180"/>
        <v/>
      </c>
      <c r="AE521" s="187" t="str">
        <f t="shared" si="181"/>
        <v/>
      </c>
      <c r="AF521" s="187" t="str">
        <f t="shared" si="182"/>
        <v/>
      </c>
      <c r="AG521" s="187" t="str">
        <f t="shared" si="183"/>
        <v/>
      </c>
      <c r="AH521" s="187" t="str">
        <f t="shared" si="184"/>
        <v/>
      </c>
      <c r="AI521" s="187" t="str">
        <f t="shared" si="185"/>
        <v/>
      </c>
      <c r="AJ521" s="187" t="str">
        <f t="shared" si="186"/>
        <v/>
      </c>
      <c r="AK521" s="187" t="str">
        <f t="shared" si="187"/>
        <v/>
      </c>
      <c r="AN521" s="187" t="str">
        <f t="shared" si="188"/>
        <v/>
      </c>
      <c r="AO521" s="187" t="str">
        <f t="shared" si="189"/>
        <v/>
      </c>
      <c r="AP521" s="187" t="str">
        <f t="shared" si="190"/>
        <v/>
      </c>
      <c r="AT521" s="187" t="str">
        <f t="shared" si="191"/>
        <v/>
      </c>
      <c r="AU521" s="187" t="str">
        <f t="shared" si="192"/>
        <v/>
      </c>
      <c r="AV521" s="187" t="str">
        <f t="shared" si="193"/>
        <v/>
      </c>
      <c r="AW521" s="187" t="str">
        <f t="shared" si="194"/>
        <v/>
      </c>
      <c r="AX521" s="187" t="str">
        <f t="shared" si="195"/>
        <v/>
      </c>
      <c r="AY521" s="187" t="str">
        <f t="shared" si="197"/>
        <v/>
      </c>
      <c r="AZ521" s="187" t="str">
        <f t="shared" si="196"/>
        <v/>
      </c>
      <c r="BA521" s="187" t="str">
        <f t="shared" si="199"/>
        <v xml:space="preserve"> </v>
      </c>
      <c r="BB521" s="187" t="str">
        <f>IFERROR(IF(AW521="","",VLOOKUP(AW521,SUSS!R:S,2,FALSE)),AY521*SUSS!$M$2)</f>
        <v/>
      </c>
      <c r="BC521" s="187" t="str">
        <f t="shared" si="198"/>
        <v/>
      </c>
    </row>
    <row r="522" spans="1:55" ht="29.25" thickBot="1">
      <c r="A522" s="183" t="s">
        <v>101</v>
      </c>
      <c r="B522" s="82">
        <v>2016</v>
      </c>
      <c r="C522" s="82">
        <v>12</v>
      </c>
      <c r="D522" s="82"/>
      <c r="E522" s="83" t="s">
        <v>11</v>
      </c>
      <c r="F522" s="83" t="s">
        <v>108</v>
      </c>
      <c r="G522" s="83" t="s">
        <v>84</v>
      </c>
      <c r="H522" s="84">
        <v>43798</v>
      </c>
      <c r="I522" s="85">
        <v>6041.22</v>
      </c>
      <c r="J522" s="85">
        <v>4944.28</v>
      </c>
      <c r="K522" s="85">
        <v>1096.94</v>
      </c>
      <c r="N522" s="183" t="s">
        <v>101</v>
      </c>
      <c r="O522" s="82">
        <v>31</v>
      </c>
      <c r="P522" s="85">
        <v>2727.09</v>
      </c>
      <c r="Q522" s="83" t="s">
        <v>86</v>
      </c>
      <c r="R522" s="83" t="s">
        <v>10</v>
      </c>
      <c r="S522" s="83" t="s">
        <v>84</v>
      </c>
      <c r="T522" s="82" t="s">
        <v>164</v>
      </c>
      <c r="U522" s="82" t="s">
        <v>124</v>
      </c>
      <c r="AC522" s="187" t="str">
        <f t="shared" si="179"/>
        <v/>
      </c>
      <c r="AD522" s="187" t="str">
        <f t="shared" si="180"/>
        <v/>
      </c>
      <c r="AE522" s="187" t="str">
        <f t="shared" si="181"/>
        <v/>
      </c>
      <c r="AF522" s="187" t="str">
        <f t="shared" si="182"/>
        <v/>
      </c>
      <c r="AG522" s="187" t="str">
        <f t="shared" si="183"/>
        <v/>
      </c>
      <c r="AH522" s="187" t="str">
        <f t="shared" si="184"/>
        <v/>
      </c>
      <c r="AI522" s="187" t="str">
        <f t="shared" si="185"/>
        <v/>
      </c>
      <c r="AJ522" s="187" t="str">
        <f t="shared" si="186"/>
        <v/>
      </c>
      <c r="AK522" s="187" t="str">
        <f t="shared" si="187"/>
        <v/>
      </c>
      <c r="AN522" s="187" t="str">
        <f t="shared" si="188"/>
        <v/>
      </c>
      <c r="AO522" s="187" t="str">
        <f t="shared" si="189"/>
        <v/>
      </c>
      <c r="AP522" s="187" t="str">
        <f t="shared" si="190"/>
        <v/>
      </c>
      <c r="AT522" s="187" t="str">
        <f t="shared" si="191"/>
        <v/>
      </c>
      <c r="AU522" s="187" t="str">
        <f t="shared" si="192"/>
        <v/>
      </c>
      <c r="AV522" s="187" t="str">
        <f t="shared" si="193"/>
        <v/>
      </c>
      <c r="AW522" s="187" t="str">
        <f t="shared" si="194"/>
        <v/>
      </c>
      <c r="AX522" s="187" t="str">
        <f t="shared" si="195"/>
        <v/>
      </c>
      <c r="AY522" s="187" t="str">
        <f t="shared" si="197"/>
        <v/>
      </c>
      <c r="AZ522" s="187" t="str">
        <f t="shared" si="196"/>
        <v/>
      </c>
      <c r="BA522" s="187" t="str">
        <f t="shared" si="199"/>
        <v xml:space="preserve"> </v>
      </c>
      <c r="BB522" s="187" t="str">
        <f>IFERROR(IF(AW522="","",VLOOKUP(AW522,SUSS!R:S,2,FALSE)),AY522*SUSS!$M$2)</f>
        <v/>
      </c>
      <c r="BC522" s="187" t="str">
        <f t="shared" si="198"/>
        <v/>
      </c>
    </row>
    <row r="523" spans="1:55" ht="15.75" thickBot="1">
      <c r="A523" s="183" t="s">
        <v>101</v>
      </c>
      <c r="B523" s="82">
        <v>2017</v>
      </c>
      <c r="C523" s="82">
        <v>1</v>
      </c>
      <c r="D523" s="82"/>
      <c r="E523" s="83" t="s">
        <v>86</v>
      </c>
      <c r="F523" s="83" t="s">
        <v>10</v>
      </c>
      <c r="G523" s="83" t="s">
        <v>10</v>
      </c>
      <c r="H523" s="84">
        <v>42775</v>
      </c>
      <c r="I523" s="85">
        <v>7110.32</v>
      </c>
      <c r="J523" s="86">
        <v>0</v>
      </c>
      <c r="K523" s="85">
        <v>7110.32</v>
      </c>
      <c r="N523" s="183" t="s">
        <v>101</v>
      </c>
      <c r="O523" s="82">
        <v>31</v>
      </c>
      <c r="P523" s="85">
        <v>1550.42</v>
      </c>
      <c r="Q523" s="83" t="s">
        <v>11</v>
      </c>
      <c r="R523" s="83" t="s">
        <v>10</v>
      </c>
      <c r="S523" s="83" t="s">
        <v>10</v>
      </c>
      <c r="T523" s="82" t="s">
        <v>165</v>
      </c>
      <c r="U523" s="82" t="s">
        <v>124</v>
      </c>
      <c r="AC523" s="187" t="str">
        <f t="shared" si="179"/>
        <v/>
      </c>
      <c r="AD523" s="187" t="str">
        <f t="shared" si="180"/>
        <v/>
      </c>
      <c r="AE523" s="187" t="str">
        <f t="shared" si="181"/>
        <v/>
      </c>
      <c r="AF523" s="187" t="str">
        <f t="shared" si="182"/>
        <v/>
      </c>
      <c r="AG523" s="187" t="str">
        <f t="shared" si="183"/>
        <v/>
      </c>
      <c r="AH523" s="187" t="str">
        <f t="shared" si="184"/>
        <v/>
      </c>
      <c r="AI523" s="187" t="str">
        <f t="shared" si="185"/>
        <v/>
      </c>
      <c r="AJ523" s="187" t="str">
        <f t="shared" si="186"/>
        <v/>
      </c>
      <c r="AK523" s="187" t="str">
        <f t="shared" si="187"/>
        <v/>
      </c>
      <c r="AN523" s="187" t="str">
        <f t="shared" si="188"/>
        <v/>
      </c>
      <c r="AO523" s="187" t="str">
        <f t="shared" si="189"/>
        <v/>
      </c>
      <c r="AP523" s="187" t="str">
        <f t="shared" si="190"/>
        <v/>
      </c>
      <c r="AT523" s="187" t="str">
        <f t="shared" si="191"/>
        <v>M645044</v>
      </c>
      <c r="AU523" s="187">
        <f t="shared" si="192"/>
        <v>31</v>
      </c>
      <c r="AV523" s="187">
        <f t="shared" si="193"/>
        <v>1550.42</v>
      </c>
      <c r="AW523" s="187" t="str">
        <f t="shared" si="194"/>
        <v>2014/8</v>
      </c>
      <c r="AX523" s="187" t="str">
        <f t="shared" si="195"/>
        <v>2014/8 Contribuciones Seg. Social</v>
      </c>
      <c r="AY523" s="187">
        <f t="shared" si="197"/>
        <v>8668.06</v>
      </c>
      <c r="AZ523" s="187">
        <f t="shared" si="196"/>
        <v>0.17886585925801163</v>
      </c>
      <c r="BA523" s="187" t="str">
        <f t="shared" si="199"/>
        <v>M645044 31</v>
      </c>
      <c r="BB523" s="187">
        <f>IFERROR(IF(AW523="","",VLOOKUP(AW523,SUSS!R:S,2,FALSE)),AY523*SUSS!$M$2)</f>
        <v>1040.1671999999999</v>
      </c>
      <c r="BC523" s="187">
        <f t="shared" si="198"/>
        <v>186.0504</v>
      </c>
    </row>
    <row r="524" spans="1:55" ht="15.75" thickBot="1">
      <c r="A524" s="183" t="s">
        <v>101</v>
      </c>
      <c r="B524" s="82">
        <v>2017</v>
      </c>
      <c r="C524" s="82">
        <v>1</v>
      </c>
      <c r="D524" s="82"/>
      <c r="E524" s="83" t="s">
        <v>11</v>
      </c>
      <c r="F524" s="83" t="s">
        <v>10</v>
      </c>
      <c r="G524" s="83" t="s">
        <v>10</v>
      </c>
      <c r="H524" s="84">
        <v>42775</v>
      </c>
      <c r="I524" s="85">
        <v>8249.61</v>
      </c>
      <c r="J524" s="86">
        <v>0</v>
      </c>
      <c r="K524" s="85">
        <v>8249.61</v>
      </c>
      <c r="N524" s="183" t="s">
        <v>101</v>
      </c>
      <c r="O524" s="82">
        <v>31</v>
      </c>
      <c r="P524" s="85">
        <v>4158.8599999999997</v>
      </c>
      <c r="Q524" s="83" t="s">
        <v>86</v>
      </c>
      <c r="R524" s="83" t="s">
        <v>10</v>
      </c>
      <c r="S524" s="83" t="s">
        <v>10</v>
      </c>
      <c r="T524" s="82" t="s">
        <v>166</v>
      </c>
      <c r="U524" s="82" t="s">
        <v>124</v>
      </c>
      <c r="AC524" s="187" t="str">
        <f t="shared" si="179"/>
        <v>M645044</v>
      </c>
      <c r="AD524" s="187" t="str">
        <f t="shared" si="180"/>
        <v>Contribuciones Seg. Social</v>
      </c>
      <c r="AE524" s="187" t="str">
        <f t="shared" si="181"/>
        <v>Declaración Jurada</v>
      </c>
      <c r="AF524" s="187" t="str">
        <f t="shared" si="182"/>
        <v>Declaración Jurada</v>
      </c>
      <c r="AG524" s="187">
        <f t="shared" si="183"/>
        <v>8249.61</v>
      </c>
      <c r="AH524" s="187">
        <f t="shared" si="184"/>
        <v>0</v>
      </c>
      <c r="AI524" s="187">
        <f t="shared" si="185"/>
        <v>8249.61</v>
      </c>
      <c r="AJ524" s="187">
        <f t="shared" si="186"/>
        <v>2017</v>
      </c>
      <c r="AK524" s="187">
        <f t="shared" si="187"/>
        <v>1</v>
      </c>
      <c r="AN524" s="187" t="str">
        <f t="shared" si="188"/>
        <v xml:space="preserve">2017/1 </v>
      </c>
      <c r="AO524" s="187" t="str">
        <f t="shared" si="189"/>
        <v>2017/1 Contribuciones Seg. Social</v>
      </c>
      <c r="AP524" s="187">
        <f t="shared" si="190"/>
        <v>8249.61</v>
      </c>
      <c r="AT524" s="187" t="str">
        <f t="shared" si="191"/>
        <v/>
      </c>
      <c r="AU524" s="187" t="str">
        <f t="shared" si="192"/>
        <v/>
      </c>
      <c r="AV524" s="187" t="str">
        <f t="shared" si="193"/>
        <v/>
      </c>
      <c r="AW524" s="187" t="str">
        <f t="shared" si="194"/>
        <v/>
      </c>
      <c r="AX524" s="187" t="str">
        <f t="shared" si="195"/>
        <v/>
      </c>
      <c r="AY524" s="187" t="str">
        <f t="shared" si="197"/>
        <v/>
      </c>
      <c r="AZ524" s="187" t="str">
        <f t="shared" si="196"/>
        <v/>
      </c>
      <c r="BA524" s="187" t="str">
        <f t="shared" si="199"/>
        <v xml:space="preserve"> </v>
      </c>
      <c r="BB524" s="187" t="str">
        <f>IFERROR(IF(AW524="","",VLOOKUP(AW524,SUSS!R:S,2,FALSE)),AY524*SUSS!$M$2)</f>
        <v/>
      </c>
      <c r="BC524" s="187" t="str">
        <f t="shared" si="198"/>
        <v/>
      </c>
    </row>
    <row r="525" spans="1:55" ht="29.25" thickBot="1">
      <c r="A525" s="183" t="s">
        <v>101</v>
      </c>
      <c r="B525" s="82">
        <v>2017</v>
      </c>
      <c r="C525" s="82">
        <v>1</v>
      </c>
      <c r="D525" s="82"/>
      <c r="E525" s="83" t="s">
        <v>11</v>
      </c>
      <c r="F525" s="83" t="s">
        <v>108</v>
      </c>
      <c r="G525" s="83" t="s">
        <v>109</v>
      </c>
      <c r="H525" s="84">
        <v>42775</v>
      </c>
      <c r="I525" s="85">
        <v>4607.9799999999996</v>
      </c>
      <c r="J525" s="86">
        <v>0</v>
      </c>
      <c r="K525" s="85">
        <v>4607.9799999999996</v>
      </c>
      <c r="N525" s="183" t="s">
        <v>101</v>
      </c>
      <c r="O525" s="82">
        <v>31</v>
      </c>
      <c r="P525" s="85">
        <v>14119.33</v>
      </c>
      <c r="Q525" s="83" t="s">
        <v>102</v>
      </c>
      <c r="R525" s="83" t="s">
        <v>10</v>
      </c>
      <c r="S525" s="83" t="s">
        <v>10</v>
      </c>
      <c r="T525" s="82" t="s">
        <v>115</v>
      </c>
      <c r="U525" s="82" t="s">
        <v>124</v>
      </c>
      <c r="AC525" s="187" t="str">
        <f t="shared" si="179"/>
        <v/>
      </c>
      <c r="AD525" s="187" t="str">
        <f t="shared" si="180"/>
        <v/>
      </c>
      <c r="AE525" s="187" t="str">
        <f t="shared" si="181"/>
        <v/>
      </c>
      <c r="AF525" s="187" t="str">
        <f t="shared" si="182"/>
        <v/>
      </c>
      <c r="AG525" s="187" t="str">
        <f t="shared" si="183"/>
        <v/>
      </c>
      <c r="AH525" s="187" t="str">
        <f t="shared" si="184"/>
        <v/>
      </c>
      <c r="AI525" s="187" t="str">
        <f t="shared" si="185"/>
        <v/>
      </c>
      <c r="AJ525" s="187" t="str">
        <f t="shared" si="186"/>
        <v/>
      </c>
      <c r="AK525" s="187" t="str">
        <f t="shared" si="187"/>
        <v/>
      </c>
      <c r="AN525" s="187" t="str">
        <f t="shared" si="188"/>
        <v/>
      </c>
      <c r="AO525" s="187" t="str">
        <f t="shared" si="189"/>
        <v/>
      </c>
      <c r="AP525" s="187" t="str">
        <f t="shared" si="190"/>
        <v/>
      </c>
      <c r="AT525" s="187" t="str">
        <f t="shared" si="191"/>
        <v/>
      </c>
      <c r="AU525" s="187" t="str">
        <f t="shared" si="192"/>
        <v/>
      </c>
      <c r="AV525" s="187" t="str">
        <f t="shared" si="193"/>
        <v/>
      </c>
      <c r="AW525" s="187" t="str">
        <f t="shared" si="194"/>
        <v/>
      </c>
      <c r="AX525" s="187" t="str">
        <f t="shared" si="195"/>
        <v/>
      </c>
      <c r="AY525" s="187" t="str">
        <f t="shared" si="197"/>
        <v/>
      </c>
      <c r="AZ525" s="187" t="str">
        <f t="shared" si="196"/>
        <v/>
      </c>
      <c r="BA525" s="187" t="str">
        <f t="shared" si="199"/>
        <v xml:space="preserve"> </v>
      </c>
      <c r="BB525" s="187" t="str">
        <f>IFERROR(IF(AW525="","",VLOOKUP(AW525,SUSS!R:S,2,FALSE)),AY525*SUSS!$M$2)</f>
        <v/>
      </c>
      <c r="BC525" s="187" t="str">
        <f t="shared" si="198"/>
        <v/>
      </c>
    </row>
    <row r="526" spans="1:55" ht="15.75" thickBot="1">
      <c r="A526" s="183" t="s">
        <v>101</v>
      </c>
      <c r="B526" s="82">
        <v>2017</v>
      </c>
      <c r="C526" s="82">
        <v>1</v>
      </c>
      <c r="D526" s="82"/>
      <c r="E526" s="83" t="s">
        <v>86</v>
      </c>
      <c r="F526" s="83" t="s">
        <v>10</v>
      </c>
      <c r="G526" s="83" t="s">
        <v>83</v>
      </c>
      <c r="H526" s="84">
        <v>42888</v>
      </c>
      <c r="I526" s="86">
        <v>810.58</v>
      </c>
      <c r="J526" s="86">
        <v>670.94</v>
      </c>
      <c r="K526" s="86">
        <v>139.63999999999999</v>
      </c>
      <c r="N526" s="183" t="s">
        <v>101</v>
      </c>
      <c r="O526" s="82">
        <v>31</v>
      </c>
      <c r="P526" s="86">
        <v>6.27</v>
      </c>
      <c r="Q526" s="83" t="s">
        <v>104</v>
      </c>
      <c r="R526" s="83" t="s">
        <v>10</v>
      </c>
      <c r="S526" s="83" t="s">
        <v>105</v>
      </c>
      <c r="T526" s="82" t="s">
        <v>116</v>
      </c>
      <c r="U526" s="82" t="s">
        <v>124</v>
      </c>
      <c r="AC526" s="187" t="str">
        <f t="shared" si="179"/>
        <v/>
      </c>
      <c r="AD526" s="187" t="str">
        <f t="shared" si="180"/>
        <v/>
      </c>
      <c r="AE526" s="187" t="str">
        <f t="shared" si="181"/>
        <v/>
      </c>
      <c r="AF526" s="187" t="str">
        <f t="shared" si="182"/>
        <v/>
      </c>
      <c r="AG526" s="187" t="str">
        <f t="shared" si="183"/>
        <v/>
      </c>
      <c r="AH526" s="187" t="str">
        <f t="shared" si="184"/>
        <v/>
      </c>
      <c r="AI526" s="187" t="str">
        <f t="shared" si="185"/>
        <v/>
      </c>
      <c r="AJ526" s="187" t="str">
        <f t="shared" si="186"/>
        <v/>
      </c>
      <c r="AK526" s="187" t="str">
        <f t="shared" si="187"/>
        <v/>
      </c>
      <c r="AN526" s="187" t="str">
        <f t="shared" si="188"/>
        <v/>
      </c>
      <c r="AO526" s="187" t="str">
        <f t="shared" si="189"/>
        <v/>
      </c>
      <c r="AP526" s="187" t="str">
        <f t="shared" si="190"/>
        <v/>
      </c>
      <c r="AT526" s="187" t="str">
        <f t="shared" si="191"/>
        <v/>
      </c>
      <c r="AU526" s="187" t="str">
        <f t="shared" si="192"/>
        <v/>
      </c>
      <c r="AV526" s="187" t="str">
        <f t="shared" si="193"/>
        <v/>
      </c>
      <c r="AW526" s="187" t="str">
        <f t="shared" si="194"/>
        <v/>
      </c>
      <c r="AX526" s="187" t="str">
        <f t="shared" si="195"/>
        <v/>
      </c>
      <c r="AY526" s="187" t="str">
        <f t="shared" si="197"/>
        <v/>
      </c>
      <c r="AZ526" s="187" t="str">
        <f t="shared" si="196"/>
        <v/>
      </c>
      <c r="BA526" s="187" t="str">
        <f t="shared" si="199"/>
        <v xml:space="preserve"> </v>
      </c>
      <c r="BB526" s="187" t="str">
        <f>IFERROR(IF(AW526="","",VLOOKUP(AW526,SUSS!R:S,2,FALSE)),AY526*SUSS!$M$2)</f>
        <v/>
      </c>
      <c r="BC526" s="187" t="str">
        <f t="shared" si="198"/>
        <v/>
      </c>
    </row>
    <row r="527" spans="1:55" ht="15.75" thickBot="1">
      <c r="A527" s="183" t="s">
        <v>101</v>
      </c>
      <c r="B527" s="82">
        <v>2017</v>
      </c>
      <c r="C527" s="82">
        <v>1</v>
      </c>
      <c r="D527" s="82"/>
      <c r="E527" s="83" t="s">
        <v>86</v>
      </c>
      <c r="F527" s="83" t="s">
        <v>10</v>
      </c>
      <c r="G527" s="83" t="s">
        <v>84</v>
      </c>
      <c r="H527" s="84">
        <v>43798</v>
      </c>
      <c r="I527" s="85">
        <v>9507.68</v>
      </c>
      <c r="J527" s="85">
        <v>7869.74</v>
      </c>
      <c r="K527" s="85">
        <v>1637.94</v>
      </c>
      <c r="N527" s="183" t="s">
        <v>101</v>
      </c>
      <c r="O527" s="82">
        <v>31</v>
      </c>
      <c r="P527" s="85">
        <v>5295.84</v>
      </c>
      <c r="Q527" s="83" t="s">
        <v>82</v>
      </c>
      <c r="R527" s="83" t="s">
        <v>10</v>
      </c>
      <c r="S527" s="83" t="s">
        <v>84</v>
      </c>
      <c r="T527" s="82" t="s">
        <v>162</v>
      </c>
      <c r="U527" s="82" t="s">
        <v>124</v>
      </c>
      <c r="AC527" s="187" t="str">
        <f t="shared" si="179"/>
        <v/>
      </c>
      <c r="AD527" s="187" t="str">
        <f t="shared" si="180"/>
        <v/>
      </c>
      <c r="AE527" s="187" t="str">
        <f t="shared" si="181"/>
        <v/>
      </c>
      <c r="AF527" s="187" t="str">
        <f t="shared" si="182"/>
        <v/>
      </c>
      <c r="AG527" s="187" t="str">
        <f t="shared" si="183"/>
        <v/>
      </c>
      <c r="AH527" s="187" t="str">
        <f t="shared" si="184"/>
        <v/>
      </c>
      <c r="AI527" s="187" t="str">
        <f t="shared" si="185"/>
        <v/>
      </c>
      <c r="AJ527" s="187" t="str">
        <f t="shared" si="186"/>
        <v/>
      </c>
      <c r="AK527" s="187" t="str">
        <f t="shared" si="187"/>
        <v/>
      </c>
      <c r="AN527" s="187" t="str">
        <f t="shared" si="188"/>
        <v/>
      </c>
      <c r="AO527" s="187" t="str">
        <f t="shared" si="189"/>
        <v/>
      </c>
      <c r="AP527" s="187" t="str">
        <f t="shared" si="190"/>
        <v/>
      </c>
      <c r="AT527" s="187" t="str">
        <f t="shared" si="191"/>
        <v/>
      </c>
      <c r="AU527" s="187" t="str">
        <f t="shared" si="192"/>
        <v/>
      </c>
      <c r="AV527" s="187" t="str">
        <f t="shared" si="193"/>
        <v/>
      </c>
      <c r="AW527" s="187" t="str">
        <f t="shared" si="194"/>
        <v/>
      </c>
      <c r="AX527" s="187" t="str">
        <f t="shared" si="195"/>
        <v/>
      </c>
      <c r="AY527" s="187" t="str">
        <f t="shared" si="197"/>
        <v/>
      </c>
      <c r="AZ527" s="187" t="str">
        <f t="shared" si="196"/>
        <v/>
      </c>
      <c r="BA527" s="187" t="str">
        <f t="shared" si="199"/>
        <v xml:space="preserve"> </v>
      </c>
      <c r="BB527" s="187" t="str">
        <f>IFERROR(IF(AW527="","",VLOOKUP(AW527,SUSS!R:S,2,FALSE)),AY527*SUSS!$M$2)</f>
        <v/>
      </c>
      <c r="BC527" s="187" t="str">
        <f t="shared" si="198"/>
        <v/>
      </c>
    </row>
    <row r="528" spans="1:55" ht="15.75" thickBot="1">
      <c r="A528" s="183" t="s">
        <v>101</v>
      </c>
      <c r="B528" s="82">
        <v>2017</v>
      </c>
      <c r="C528" s="82">
        <v>1</v>
      </c>
      <c r="D528" s="82"/>
      <c r="E528" s="83" t="s">
        <v>11</v>
      </c>
      <c r="F528" s="83" t="s">
        <v>10</v>
      </c>
      <c r="G528" s="83" t="s">
        <v>83</v>
      </c>
      <c r="H528" s="84">
        <v>42888</v>
      </c>
      <c r="I528" s="86">
        <v>940.46</v>
      </c>
      <c r="J528" s="86">
        <v>778.44</v>
      </c>
      <c r="K528" s="86">
        <v>162.02000000000001</v>
      </c>
      <c r="N528" s="183" t="s">
        <v>101</v>
      </c>
      <c r="O528" s="82">
        <v>31</v>
      </c>
      <c r="P528" s="86">
        <v>18.809999999999999</v>
      </c>
      <c r="Q528" s="83" t="s">
        <v>106</v>
      </c>
      <c r="R528" s="83" t="s">
        <v>10</v>
      </c>
      <c r="S528" s="83" t="s">
        <v>105</v>
      </c>
      <c r="T528" s="82" t="s">
        <v>137</v>
      </c>
      <c r="U528" s="82" t="s">
        <v>124</v>
      </c>
      <c r="AC528" s="187" t="str">
        <f t="shared" si="179"/>
        <v/>
      </c>
      <c r="AD528" s="187" t="str">
        <f t="shared" si="180"/>
        <v/>
      </c>
      <c r="AE528" s="187" t="str">
        <f t="shared" si="181"/>
        <v/>
      </c>
      <c r="AF528" s="187" t="str">
        <f t="shared" si="182"/>
        <v/>
      </c>
      <c r="AG528" s="187" t="str">
        <f t="shared" si="183"/>
        <v/>
      </c>
      <c r="AH528" s="187" t="str">
        <f t="shared" si="184"/>
        <v/>
      </c>
      <c r="AI528" s="187" t="str">
        <f t="shared" si="185"/>
        <v/>
      </c>
      <c r="AJ528" s="187" t="str">
        <f t="shared" si="186"/>
        <v/>
      </c>
      <c r="AK528" s="187" t="str">
        <f t="shared" si="187"/>
        <v/>
      </c>
      <c r="AN528" s="187" t="str">
        <f t="shared" si="188"/>
        <v/>
      </c>
      <c r="AO528" s="187" t="str">
        <f t="shared" si="189"/>
        <v/>
      </c>
      <c r="AP528" s="187" t="str">
        <f t="shared" si="190"/>
        <v/>
      </c>
      <c r="AT528" s="187" t="str">
        <f t="shared" si="191"/>
        <v/>
      </c>
      <c r="AU528" s="187" t="str">
        <f t="shared" si="192"/>
        <v/>
      </c>
      <c r="AV528" s="187" t="str">
        <f t="shared" si="193"/>
        <v/>
      </c>
      <c r="AW528" s="187" t="str">
        <f t="shared" si="194"/>
        <v/>
      </c>
      <c r="AX528" s="187" t="str">
        <f t="shared" si="195"/>
        <v/>
      </c>
      <c r="AY528" s="187" t="str">
        <f t="shared" si="197"/>
        <v/>
      </c>
      <c r="AZ528" s="187" t="str">
        <f t="shared" si="196"/>
        <v/>
      </c>
      <c r="BA528" s="187" t="str">
        <f t="shared" si="199"/>
        <v xml:space="preserve"> </v>
      </c>
      <c r="BB528" s="187" t="str">
        <f>IFERROR(IF(AW528="","",VLOOKUP(AW528,SUSS!R:S,2,FALSE)),AY528*SUSS!$M$2)</f>
        <v/>
      </c>
      <c r="BC528" s="187" t="str">
        <f t="shared" si="198"/>
        <v/>
      </c>
    </row>
    <row r="529" spans="1:55" ht="15.75" thickBot="1">
      <c r="A529" s="183" t="s">
        <v>101</v>
      </c>
      <c r="B529" s="82">
        <v>2017</v>
      </c>
      <c r="C529" s="82">
        <v>1</v>
      </c>
      <c r="D529" s="82"/>
      <c r="E529" s="83" t="s">
        <v>11</v>
      </c>
      <c r="F529" s="83" t="s">
        <v>10</v>
      </c>
      <c r="G529" s="83" t="s">
        <v>84</v>
      </c>
      <c r="H529" s="84">
        <v>43798</v>
      </c>
      <c r="I529" s="85">
        <v>11031.1</v>
      </c>
      <c r="J529" s="85">
        <v>9130.7199999999993</v>
      </c>
      <c r="K529" s="85">
        <v>1900.38</v>
      </c>
      <c r="N529" s="183" t="s">
        <v>101</v>
      </c>
      <c r="O529" s="82">
        <v>31</v>
      </c>
      <c r="P529" s="86">
        <v>400</v>
      </c>
      <c r="Q529" s="83" t="s">
        <v>82</v>
      </c>
      <c r="R529" s="83" t="s">
        <v>10</v>
      </c>
      <c r="S529" s="83" t="s">
        <v>105</v>
      </c>
      <c r="T529" s="82" t="s">
        <v>87</v>
      </c>
      <c r="U529" s="82" t="s">
        <v>124</v>
      </c>
      <c r="AC529" s="187" t="str">
        <f t="shared" si="179"/>
        <v/>
      </c>
      <c r="AD529" s="187" t="str">
        <f t="shared" si="180"/>
        <v/>
      </c>
      <c r="AE529" s="187" t="str">
        <f t="shared" si="181"/>
        <v/>
      </c>
      <c r="AF529" s="187" t="str">
        <f t="shared" si="182"/>
        <v/>
      </c>
      <c r="AG529" s="187" t="str">
        <f t="shared" si="183"/>
        <v/>
      </c>
      <c r="AH529" s="187" t="str">
        <f t="shared" si="184"/>
        <v/>
      </c>
      <c r="AI529" s="187" t="str">
        <f t="shared" si="185"/>
        <v/>
      </c>
      <c r="AJ529" s="187" t="str">
        <f t="shared" si="186"/>
        <v/>
      </c>
      <c r="AK529" s="187" t="str">
        <f t="shared" si="187"/>
        <v/>
      </c>
      <c r="AN529" s="187" t="str">
        <f t="shared" si="188"/>
        <v/>
      </c>
      <c r="AO529" s="187" t="str">
        <f t="shared" si="189"/>
        <v/>
      </c>
      <c r="AP529" s="187" t="str">
        <f t="shared" si="190"/>
        <v/>
      </c>
      <c r="AT529" s="187" t="str">
        <f t="shared" si="191"/>
        <v/>
      </c>
      <c r="AU529" s="187" t="str">
        <f t="shared" si="192"/>
        <v/>
      </c>
      <c r="AV529" s="187" t="str">
        <f t="shared" si="193"/>
        <v/>
      </c>
      <c r="AW529" s="187" t="str">
        <f t="shared" si="194"/>
        <v/>
      </c>
      <c r="AX529" s="187" t="str">
        <f t="shared" si="195"/>
        <v/>
      </c>
      <c r="AY529" s="187" t="str">
        <f t="shared" si="197"/>
        <v/>
      </c>
      <c r="AZ529" s="187" t="str">
        <f t="shared" si="196"/>
        <v/>
      </c>
      <c r="BA529" s="187" t="str">
        <f t="shared" si="199"/>
        <v xml:space="preserve"> </v>
      </c>
      <c r="BB529" s="187" t="str">
        <f>IFERROR(IF(AW529="","",VLOOKUP(AW529,SUSS!R:S,2,FALSE)),AY529*SUSS!$M$2)</f>
        <v/>
      </c>
      <c r="BC529" s="187" t="str">
        <f t="shared" si="198"/>
        <v/>
      </c>
    </row>
    <row r="530" spans="1:55" ht="29.25" thickBot="1">
      <c r="A530" s="183" t="s">
        <v>101</v>
      </c>
      <c r="B530" s="82">
        <v>2017</v>
      </c>
      <c r="C530" s="82">
        <v>1</v>
      </c>
      <c r="D530" s="82"/>
      <c r="E530" s="83" t="s">
        <v>11</v>
      </c>
      <c r="F530" s="83" t="s">
        <v>108</v>
      </c>
      <c r="G530" s="83" t="s">
        <v>83</v>
      </c>
      <c r="H530" s="84">
        <v>43199</v>
      </c>
      <c r="I530" s="85">
        <v>1935.35</v>
      </c>
      <c r="J530" s="85">
        <v>1576.38</v>
      </c>
      <c r="K530" s="86">
        <v>358.97</v>
      </c>
      <c r="N530" s="183" t="s">
        <v>101</v>
      </c>
      <c r="O530" s="82">
        <v>31</v>
      </c>
      <c r="P530" s="86">
        <v>400</v>
      </c>
      <c r="Q530" s="83" t="s">
        <v>82</v>
      </c>
      <c r="R530" s="83" t="s">
        <v>10</v>
      </c>
      <c r="S530" s="83" t="s">
        <v>105</v>
      </c>
      <c r="T530" s="82" t="s">
        <v>167</v>
      </c>
      <c r="U530" s="82" t="s">
        <v>124</v>
      </c>
      <c r="AC530" s="187" t="str">
        <f t="shared" si="179"/>
        <v/>
      </c>
      <c r="AD530" s="187" t="str">
        <f t="shared" si="180"/>
        <v/>
      </c>
      <c r="AE530" s="187" t="str">
        <f t="shared" si="181"/>
        <v/>
      </c>
      <c r="AF530" s="187" t="str">
        <f t="shared" si="182"/>
        <v/>
      </c>
      <c r="AG530" s="187" t="str">
        <f t="shared" si="183"/>
        <v/>
      </c>
      <c r="AH530" s="187" t="str">
        <f t="shared" si="184"/>
        <v/>
      </c>
      <c r="AI530" s="187" t="str">
        <f t="shared" si="185"/>
        <v/>
      </c>
      <c r="AJ530" s="187" t="str">
        <f t="shared" si="186"/>
        <v/>
      </c>
      <c r="AK530" s="187" t="str">
        <f t="shared" si="187"/>
        <v/>
      </c>
      <c r="AN530" s="187" t="str">
        <f t="shared" si="188"/>
        <v/>
      </c>
      <c r="AO530" s="187" t="str">
        <f t="shared" si="189"/>
        <v/>
      </c>
      <c r="AP530" s="187" t="str">
        <f t="shared" si="190"/>
        <v/>
      </c>
      <c r="AT530" s="187" t="str">
        <f t="shared" si="191"/>
        <v/>
      </c>
      <c r="AU530" s="187" t="str">
        <f t="shared" si="192"/>
        <v/>
      </c>
      <c r="AV530" s="187" t="str">
        <f t="shared" si="193"/>
        <v/>
      </c>
      <c r="AW530" s="187" t="str">
        <f t="shared" si="194"/>
        <v/>
      </c>
      <c r="AX530" s="187" t="str">
        <f t="shared" si="195"/>
        <v/>
      </c>
      <c r="AY530" s="187" t="str">
        <f t="shared" si="197"/>
        <v/>
      </c>
      <c r="AZ530" s="187" t="str">
        <f t="shared" si="196"/>
        <v/>
      </c>
      <c r="BA530" s="187" t="str">
        <f t="shared" si="199"/>
        <v xml:space="preserve"> </v>
      </c>
      <c r="BB530" s="187" t="str">
        <f>IFERROR(IF(AW530="","",VLOOKUP(AW530,SUSS!R:S,2,FALSE)),AY530*SUSS!$M$2)</f>
        <v/>
      </c>
      <c r="BC530" s="187" t="str">
        <f t="shared" si="198"/>
        <v/>
      </c>
    </row>
    <row r="531" spans="1:55" ht="29.25" thickBot="1">
      <c r="A531" s="183" t="s">
        <v>101</v>
      </c>
      <c r="B531" s="82">
        <v>2017</v>
      </c>
      <c r="C531" s="82">
        <v>1</v>
      </c>
      <c r="D531" s="82"/>
      <c r="E531" s="83" t="s">
        <v>11</v>
      </c>
      <c r="F531" s="83" t="s">
        <v>108</v>
      </c>
      <c r="G531" s="83" t="s">
        <v>84</v>
      </c>
      <c r="H531" s="84">
        <v>43798</v>
      </c>
      <c r="I531" s="85">
        <v>4275.4399999999996</v>
      </c>
      <c r="J531" s="85">
        <v>3482.42</v>
      </c>
      <c r="K531" s="86">
        <v>793.02</v>
      </c>
      <c r="N531" s="183" t="s">
        <v>101</v>
      </c>
      <c r="O531" s="82">
        <v>31</v>
      </c>
      <c r="P531" s="86">
        <v>910.3</v>
      </c>
      <c r="Q531" s="83" t="s">
        <v>82</v>
      </c>
      <c r="R531" s="83" t="s">
        <v>10</v>
      </c>
      <c r="S531" s="83" t="s">
        <v>10</v>
      </c>
      <c r="T531" s="82" t="s">
        <v>168</v>
      </c>
      <c r="U531" s="82" t="s">
        <v>124</v>
      </c>
      <c r="AC531" s="187" t="str">
        <f t="shared" si="179"/>
        <v/>
      </c>
      <c r="AD531" s="187" t="str">
        <f t="shared" si="180"/>
        <v/>
      </c>
      <c r="AE531" s="187" t="str">
        <f t="shared" si="181"/>
        <v/>
      </c>
      <c r="AF531" s="187" t="str">
        <f t="shared" si="182"/>
        <v/>
      </c>
      <c r="AG531" s="187" t="str">
        <f t="shared" si="183"/>
        <v/>
      </c>
      <c r="AH531" s="187" t="str">
        <f t="shared" si="184"/>
        <v/>
      </c>
      <c r="AI531" s="187" t="str">
        <f t="shared" si="185"/>
        <v/>
      </c>
      <c r="AJ531" s="187" t="str">
        <f t="shared" si="186"/>
        <v/>
      </c>
      <c r="AK531" s="187" t="str">
        <f t="shared" si="187"/>
        <v/>
      </c>
      <c r="AN531" s="187" t="str">
        <f t="shared" si="188"/>
        <v/>
      </c>
      <c r="AO531" s="187" t="str">
        <f t="shared" si="189"/>
        <v/>
      </c>
      <c r="AP531" s="187" t="str">
        <f t="shared" si="190"/>
        <v/>
      </c>
      <c r="AT531" s="187" t="str">
        <f t="shared" si="191"/>
        <v/>
      </c>
      <c r="AU531" s="187" t="str">
        <f t="shared" si="192"/>
        <v/>
      </c>
      <c r="AV531" s="187" t="str">
        <f t="shared" si="193"/>
        <v/>
      </c>
      <c r="AW531" s="187" t="str">
        <f t="shared" si="194"/>
        <v/>
      </c>
      <c r="AX531" s="187" t="str">
        <f t="shared" si="195"/>
        <v/>
      </c>
      <c r="AY531" s="187" t="str">
        <f t="shared" si="197"/>
        <v/>
      </c>
      <c r="AZ531" s="187" t="str">
        <f t="shared" si="196"/>
        <v/>
      </c>
      <c r="BA531" s="187" t="str">
        <f t="shared" si="199"/>
        <v xml:space="preserve"> </v>
      </c>
      <c r="BB531" s="187" t="str">
        <f>IFERROR(IF(AW531="","",VLOOKUP(AW531,SUSS!R:S,2,FALSE)),AY531*SUSS!$M$2)</f>
        <v/>
      </c>
      <c r="BC531" s="187" t="str">
        <f t="shared" si="198"/>
        <v/>
      </c>
    </row>
    <row r="532" spans="1:55" ht="15.75" thickBot="1">
      <c r="A532" s="183" t="s">
        <v>101</v>
      </c>
      <c r="B532" s="82">
        <v>2017</v>
      </c>
      <c r="C532" s="82">
        <v>2</v>
      </c>
      <c r="D532" s="82"/>
      <c r="E532" s="83" t="s">
        <v>86</v>
      </c>
      <c r="F532" s="83" t="s">
        <v>10</v>
      </c>
      <c r="G532" s="83" t="s">
        <v>10</v>
      </c>
      <c r="H532" s="84">
        <v>42803</v>
      </c>
      <c r="I532" s="85">
        <v>7167.29</v>
      </c>
      <c r="J532" s="86">
        <v>0</v>
      </c>
      <c r="K532" s="85">
        <v>7167.29</v>
      </c>
      <c r="N532" s="183" t="s">
        <v>101</v>
      </c>
      <c r="O532" s="82">
        <v>31</v>
      </c>
      <c r="P532" s="86">
        <v>22.77</v>
      </c>
      <c r="Q532" s="83" t="s">
        <v>82</v>
      </c>
      <c r="R532" s="83" t="s">
        <v>10</v>
      </c>
      <c r="S532" s="83" t="s">
        <v>83</v>
      </c>
      <c r="T532" s="82" t="s">
        <v>168</v>
      </c>
      <c r="U532" s="82" t="s">
        <v>124</v>
      </c>
      <c r="AC532" s="187" t="str">
        <f t="shared" si="179"/>
        <v/>
      </c>
      <c r="AD532" s="187" t="str">
        <f t="shared" si="180"/>
        <v/>
      </c>
      <c r="AE532" s="187" t="str">
        <f t="shared" si="181"/>
        <v/>
      </c>
      <c r="AF532" s="187" t="str">
        <f t="shared" si="182"/>
        <v/>
      </c>
      <c r="AG532" s="187" t="str">
        <f t="shared" si="183"/>
        <v/>
      </c>
      <c r="AH532" s="187" t="str">
        <f t="shared" si="184"/>
        <v/>
      </c>
      <c r="AI532" s="187" t="str">
        <f t="shared" si="185"/>
        <v/>
      </c>
      <c r="AJ532" s="187" t="str">
        <f t="shared" si="186"/>
        <v/>
      </c>
      <c r="AK532" s="187" t="str">
        <f t="shared" si="187"/>
        <v/>
      </c>
      <c r="AN532" s="187" t="str">
        <f t="shared" si="188"/>
        <v/>
      </c>
      <c r="AO532" s="187" t="str">
        <f t="shared" si="189"/>
        <v/>
      </c>
      <c r="AP532" s="187" t="str">
        <f t="shared" si="190"/>
        <v/>
      </c>
      <c r="AT532" s="187" t="str">
        <f t="shared" si="191"/>
        <v/>
      </c>
      <c r="AU532" s="187" t="str">
        <f t="shared" si="192"/>
        <v/>
      </c>
      <c r="AV532" s="187" t="str">
        <f t="shared" si="193"/>
        <v/>
      </c>
      <c r="AW532" s="187" t="str">
        <f t="shared" si="194"/>
        <v/>
      </c>
      <c r="AX532" s="187" t="str">
        <f t="shared" si="195"/>
        <v/>
      </c>
      <c r="AY532" s="187" t="str">
        <f t="shared" si="197"/>
        <v/>
      </c>
      <c r="AZ532" s="187" t="str">
        <f t="shared" si="196"/>
        <v/>
      </c>
      <c r="BA532" s="187" t="str">
        <f t="shared" si="199"/>
        <v xml:space="preserve"> </v>
      </c>
      <c r="BB532" s="187" t="str">
        <f>IFERROR(IF(AW532="","",VLOOKUP(AW532,SUSS!R:S,2,FALSE)),AY532*SUSS!$M$2)</f>
        <v/>
      </c>
      <c r="BC532" s="187" t="str">
        <f t="shared" si="198"/>
        <v/>
      </c>
    </row>
    <row r="533" spans="1:55" ht="15.75" thickBot="1">
      <c r="A533" s="183" t="s">
        <v>101</v>
      </c>
      <c r="B533" s="82">
        <v>2017</v>
      </c>
      <c r="C533" s="82">
        <v>2</v>
      </c>
      <c r="D533" s="82"/>
      <c r="E533" s="83" t="s">
        <v>11</v>
      </c>
      <c r="F533" s="83" t="s">
        <v>10</v>
      </c>
      <c r="G533" s="83" t="s">
        <v>10</v>
      </c>
      <c r="H533" s="84">
        <v>42803</v>
      </c>
      <c r="I533" s="85">
        <v>8878.52</v>
      </c>
      <c r="J533" s="86">
        <v>0</v>
      </c>
      <c r="K533" s="85">
        <v>8878.52</v>
      </c>
      <c r="N533" s="183" t="s">
        <v>101</v>
      </c>
      <c r="O533" s="82">
        <v>31</v>
      </c>
      <c r="P533" s="86">
        <v>204.81</v>
      </c>
      <c r="Q533" s="83" t="s">
        <v>82</v>
      </c>
      <c r="R533" s="83" t="s">
        <v>10</v>
      </c>
      <c r="S533" s="83" t="s">
        <v>84</v>
      </c>
      <c r="T533" s="82" t="s">
        <v>168</v>
      </c>
      <c r="U533" s="82" t="s">
        <v>124</v>
      </c>
      <c r="AC533" s="187" t="str">
        <f t="shared" si="179"/>
        <v>M645044</v>
      </c>
      <c r="AD533" s="187" t="str">
        <f t="shared" si="180"/>
        <v>Contribuciones Seg. Social</v>
      </c>
      <c r="AE533" s="187" t="str">
        <f t="shared" si="181"/>
        <v>Declaración Jurada</v>
      </c>
      <c r="AF533" s="187" t="str">
        <f t="shared" si="182"/>
        <v>Declaración Jurada</v>
      </c>
      <c r="AG533" s="187">
        <f t="shared" si="183"/>
        <v>8878.52</v>
      </c>
      <c r="AH533" s="187">
        <f t="shared" si="184"/>
        <v>0</v>
      </c>
      <c r="AI533" s="187">
        <f t="shared" si="185"/>
        <v>8878.52</v>
      </c>
      <c r="AJ533" s="187">
        <f t="shared" si="186"/>
        <v>2017</v>
      </c>
      <c r="AK533" s="187">
        <f t="shared" si="187"/>
        <v>2</v>
      </c>
      <c r="AN533" s="187" t="str">
        <f t="shared" si="188"/>
        <v xml:space="preserve">2017/2 </v>
      </c>
      <c r="AO533" s="187" t="str">
        <f t="shared" si="189"/>
        <v>2017/2 Contribuciones Seg. Social</v>
      </c>
      <c r="AP533" s="187">
        <f t="shared" si="190"/>
        <v>8878.52</v>
      </c>
      <c r="AT533" s="187" t="str">
        <f t="shared" si="191"/>
        <v/>
      </c>
      <c r="AU533" s="187" t="str">
        <f t="shared" si="192"/>
        <v/>
      </c>
      <c r="AV533" s="187" t="str">
        <f t="shared" si="193"/>
        <v/>
      </c>
      <c r="AW533" s="187" t="str">
        <f t="shared" si="194"/>
        <v/>
      </c>
      <c r="AX533" s="187" t="str">
        <f t="shared" si="195"/>
        <v/>
      </c>
      <c r="AY533" s="187" t="str">
        <f t="shared" si="197"/>
        <v/>
      </c>
      <c r="AZ533" s="187" t="str">
        <f t="shared" si="196"/>
        <v/>
      </c>
      <c r="BA533" s="187" t="str">
        <f t="shared" si="199"/>
        <v xml:space="preserve"> </v>
      </c>
      <c r="BB533" s="187" t="str">
        <f>IFERROR(IF(AW533="","",VLOOKUP(AW533,SUSS!R:S,2,FALSE)),AY533*SUSS!$M$2)</f>
        <v/>
      </c>
      <c r="BC533" s="187" t="str">
        <f t="shared" si="198"/>
        <v/>
      </c>
    </row>
    <row r="534" spans="1:55" ht="29.25" thickBot="1">
      <c r="A534" s="183" t="s">
        <v>101</v>
      </c>
      <c r="B534" s="82">
        <v>2017</v>
      </c>
      <c r="C534" s="82">
        <v>2</v>
      </c>
      <c r="D534" s="82"/>
      <c r="E534" s="83" t="s">
        <v>11</v>
      </c>
      <c r="F534" s="83" t="s">
        <v>108</v>
      </c>
      <c r="G534" s="83" t="s">
        <v>109</v>
      </c>
      <c r="H534" s="84">
        <v>42803</v>
      </c>
      <c r="I534" s="85">
        <v>4813.75</v>
      </c>
      <c r="J534" s="86">
        <v>0</v>
      </c>
      <c r="K534" s="85">
        <v>4813.75</v>
      </c>
      <c r="N534" s="183" t="s">
        <v>101</v>
      </c>
      <c r="O534" s="82">
        <v>31</v>
      </c>
      <c r="P534" s="86">
        <v>400</v>
      </c>
      <c r="Q534" s="83" t="s">
        <v>82</v>
      </c>
      <c r="R534" s="83" t="s">
        <v>10</v>
      </c>
      <c r="S534" s="83" t="s">
        <v>105</v>
      </c>
      <c r="T534" s="82" t="s">
        <v>92</v>
      </c>
      <c r="U534" s="82" t="s">
        <v>124</v>
      </c>
      <c r="AC534" s="187" t="str">
        <f t="shared" si="179"/>
        <v/>
      </c>
      <c r="AD534" s="187" t="str">
        <f t="shared" si="180"/>
        <v/>
      </c>
      <c r="AE534" s="187" t="str">
        <f t="shared" si="181"/>
        <v/>
      </c>
      <c r="AF534" s="187" t="str">
        <f t="shared" si="182"/>
        <v/>
      </c>
      <c r="AG534" s="187" t="str">
        <f t="shared" si="183"/>
        <v/>
      </c>
      <c r="AH534" s="187" t="str">
        <f t="shared" si="184"/>
        <v/>
      </c>
      <c r="AI534" s="187" t="str">
        <f t="shared" si="185"/>
        <v/>
      </c>
      <c r="AJ534" s="187" t="str">
        <f t="shared" si="186"/>
        <v/>
      </c>
      <c r="AK534" s="187" t="str">
        <f t="shared" si="187"/>
        <v/>
      </c>
      <c r="AN534" s="187" t="str">
        <f t="shared" si="188"/>
        <v/>
      </c>
      <c r="AO534" s="187" t="str">
        <f t="shared" si="189"/>
        <v/>
      </c>
      <c r="AP534" s="187" t="str">
        <f t="shared" si="190"/>
        <v/>
      </c>
      <c r="AT534" s="187" t="str">
        <f t="shared" si="191"/>
        <v/>
      </c>
      <c r="AU534" s="187" t="str">
        <f t="shared" si="192"/>
        <v/>
      </c>
      <c r="AV534" s="187" t="str">
        <f t="shared" si="193"/>
        <v/>
      </c>
      <c r="AW534" s="187" t="str">
        <f t="shared" si="194"/>
        <v/>
      </c>
      <c r="AX534" s="187" t="str">
        <f t="shared" si="195"/>
        <v/>
      </c>
      <c r="AY534" s="187" t="str">
        <f t="shared" si="197"/>
        <v/>
      </c>
      <c r="AZ534" s="187" t="str">
        <f t="shared" si="196"/>
        <v/>
      </c>
      <c r="BA534" s="187" t="str">
        <f t="shared" si="199"/>
        <v xml:space="preserve"> </v>
      </c>
      <c r="BB534" s="187" t="str">
        <f>IFERROR(IF(AW534="","",VLOOKUP(AW534,SUSS!R:S,2,FALSE)),AY534*SUSS!$M$2)</f>
        <v/>
      </c>
      <c r="BC534" s="187" t="str">
        <f t="shared" si="198"/>
        <v/>
      </c>
    </row>
    <row r="535" spans="1:55" ht="15.75" thickBot="1">
      <c r="A535" s="183" t="s">
        <v>101</v>
      </c>
      <c r="B535" s="82">
        <v>2017</v>
      </c>
      <c r="C535" s="82">
        <v>2</v>
      </c>
      <c r="D535" s="82"/>
      <c r="E535" s="83" t="s">
        <v>86</v>
      </c>
      <c r="F535" s="83" t="s">
        <v>10</v>
      </c>
      <c r="G535" s="83" t="s">
        <v>83</v>
      </c>
      <c r="H535" s="84">
        <v>42982</v>
      </c>
      <c r="I535" s="85">
        <v>1261.44</v>
      </c>
      <c r="J535" s="85">
        <v>1034.6400000000001</v>
      </c>
      <c r="K535" s="86">
        <v>226.8</v>
      </c>
      <c r="N535" s="183" t="s">
        <v>101</v>
      </c>
      <c r="O535" s="82">
        <v>31</v>
      </c>
      <c r="P535" s="86">
        <v>400</v>
      </c>
      <c r="Q535" s="83" t="s">
        <v>82</v>
      </c>
      <c r="R535" s="83" t="s">
        <v>10</v>
      </c>
      <c r="S535" s="83" t="s">
        <v>105</v>
      </c>
      <c r="T535" s="82" t="s">
        <v>93</v>
      </c>
      <c r="U535" s="82" t="s">
        <v>124</v>
      </c>
      <c r="AC535" s="187" t="str">
        <f t="shared" si="179"/>
        <v/>
      </c>
      <c r="AD535" s="187" t="str">
        <f t="shared" si="180"/>
        <v/>
      </c>
      <c r="AE535" s="187" t="str">
        <f t="shared" si="181"/>
        <v/>
      </c>
      <c r="AF535" s="187" t="str">
        <f t="shared" si="182"/>
        <v/>
      </c>
      <c r="AG535" s="187" t="str">
        <f t="shared" si="183"/>
        <v/>
      </c>
      <c r="AH535" s="187" t="str">
        <f t="shared" si="184"/>
        <v/>
      </c>
      <c r="AI535" s="187" t="str">
        <f t="shared" si="185"/>
        <v/>
      </c>
      <c r="AJ535" s="187" t="str">
        <f t="shared" si="186"/>
        <v/>
      </c>
      <c r="AK535" s="187" t="str">
        <f t="shared" si="187"/>
        <v/>
      </c>
      <c r="AN535" s="187" t="str">
        <f t="shared" si="188"/>
        <v/>
      </c>
      <c r="AO535" s="187" t="str">
        <f t="shared" si="189"/>
        <v/>
      </c>
      <c r="AP535" s="187" t="str">
        <f t="shared" si="190"/>
        <v/>
      </c>
      <c r="AT535" s="187" t="str">
        <f t="shared" si="191"/>
        <v/>
      </c>
      <c r="AU535" s="187" t="str">
        <f t="shared" si="192"/>
        <v/>
      </c>
      <c r="AV535" s="187" t="str">
        <f t="shared" si="193"/>
        <v/>
      </c>
      <c r="AW535" s="187" t="str">
        <f t="shared" si="194"/>
        <v/>
      </c>
      <c r="AX535" s="187" t="str">
        <f t="shared" si="195"/>
        <v/>
      </c>
      <c r="AY535" s="187" t="str">
        <f t="shared" si="197"/>
        <v/>
      </c>
      <c r="AZ535" s="187" t="str">
        <f t="shared" si="196"/>
        <v/>
      </c>
      <c r="BA535" s="187" t="str">
        <f t="shared" si="199"/>
        <v xml:space="preserve"> </v>
      </c>
      <c r="BB535" s="187" t="str">
        <f>IFERROR(IF(AW535="","",VLOOKUP(AW535,SUSS!R:S,2,FALSE)),AY535*SUSS!$M$2)</f>
        <v/>
      </c>
      <c r="BC535" s="187" t="str">
        <f t="shared" si="198"/>
        <v/>
      </c>
    </row>
    <row r="536" spans="1:55" ht="15.75" thickBot="1">
      <c r="A536" s="183" t="s">
        <v>101</v>
      </c>
      <c r="B536" s="82">
        <v>2017</v>
      </c>
      <c r="C536" s="82">
        <v>2</v>
      </c>
      <c r="D536" s="82"/>
      <c r="E536" s="83" t="s">
        <v>86</v>
      </c>
      <c r="F536" s="83" t="s">
        <v>10</v>
      </c>
      <c r="G536" s="83" t="s">
        <v>84</v>
      </c>
      <c r="H536" s="84">
        <v>43798</v>
      </c>
      <c r="I536" s="85">
        <v>8704.67</v>
      </c>
      <c r="J536" s="85">
        <v>7139.64</v>
      </c>
      <c r="K536" s="85">
        <v>1565.03</v>
      </c>
      <c r="N536" s="183" t="s">
        <v>101</v>
      </c>
      <c r="O536" s="82">
        <v>31</v>
      </c>
      <c r="P536" s="86">
        <v>400</v>
      </c>
      <c r="Q536" s="83" t="s">
        <v>82</v>
      </c>
      <c r="R536" s="83" t="s">
        <v>10</v>
      </c>
      <c r="S536" s="83" t="s">
        <v>105</v>
      </c>
      <c r="T536" s="82" t="s">
        <v>94</v>
      </c>
      <c r="U536" s="82" t="s">
        <v>124</v>
      </c>
      <c r="AC536" s="187" t="str">
        <f t="shared" si="179"/>
        <v/>
      </c>
      <c r="AD536" s="187" t="str">
        <f t="shared" si="180"/>
        <v/>
      </c>
      <c r="AE536" s="187" t="str">
        <f t="shared" si="181"/>
        <v/>
      </c>
      <c r="AF536" s="187" t="str">
        <f t="shared" si="182"/>
        <v/>
      </c>
      <c r="AG536" s="187" t="str">
        <f t="shared" si="183"/>
        <v/>
      </c>
      <c r="AH536" s="187" t="str">
        <f t="shared" si="184"/>
        <v/>
      </c>
      <c r="AI536" s="187" t="str">
        <f t="shared" si="185"/>
        <v/>
      </c>
      <c r="AJ536" s="187" t="str">
        <f t="shared" si="186"/>
        <v/>
      </c>
      <c r="AK536" s="187" t="str">
        <f t="shared" si="187"/>
        <v/>
      </c>
      <c r="AN536" s="187" t="str">
        <f t="shared" si="188"/>
        <v/>
      </c>
      <c r="AO536" s="187" t="str">
        <f t="shared" si="189"/>
        <v/>
      </c>
      <c r="AP536" s="187" t="str">
        <f t="shared" si="190"/>
        <v/>
      </c>
      <c r="AT536" s="187" t="str">
        <f t="shared" si="191"/>
        <v/>
      </c>
      <c r="AU536" s="187" t="str">
        <f t="shared" si="192"/>
        <v/>
      </c>
      <c r="AV536" s="187" t="str">
        <f t="shared" si="193"/>
        <v/>
      </c>
      <c r="AW536" s="187" t="str">
        <f t="shared" si="194"/>
        <v/>
      </c>
      <c r="AX536" s="187" t="str">
        <f t="shared" si="195"/>
        <v/>
      </c>
      <c r="AY536" s="187" t="str">
        <f t="shared" si="197"/>
        <v/>
      </c>
      <c r="AZ536" s="187" t="str">
        <f t="shared" si="196"/>
        <v/>
      </c>
      <c r="BA536" s="187" t="str">
        <f t="shared" si="199"/>
        <v xml:space="preserve"> </v>
      </c>
      <c r="BB536" s="187" t="str">
        <f>IFERROR(IF(AW536="","",VLOOKUP(AW536,SUSS!R:S,2,FALSE)),AY536*SUSS!$M$2)</f>
        <v/>
      </c>
      <c r="BC536" s="187" t="str">
        <f t="shared" si="198"/>
        <v/>
      </c>
    </row>
    <row r="537" spans="1:55" ht="15.75" thickBot="1">
      <c r="A537" s="183" t="s">
        <v>101</v>
      </c>
      <c r="B537" s="82">
        <v>2017</v>
      </c>
      <c r="C537" s="82">
        <v>2</v>
      </c>
      <c r="D537" s="82"/>
      <c r="E537" s="83" t="s">
        <v>11</v>
      </c>
      <c r="F537" s="83" t="s">
        <v>10</v>
      </c>
      <c r="G537" s="83" t="s">
        <v>83</v>
      </c>
      <c r="H537" s="84">
        <v>42982</v>
      </c>
      <c r="I537" s="85">
        <v>1562.62</v>
      </c>
      <c r="J537" s="85">
        <v>1281.67</v>
      </c>
      <c r="K537" s="86">
        <v>280.95</v>
      </c>
      <c r="N537" s="183" t="s">
        <v>101</v>
      </c>
      <c r="O537" s="82">
        <v>31</v>
      </c>
      <c r="P537" s="86">
        <v>400</v>
      </c>
      <c r="Q537" s="83" t="s">
        <v>82</v>
      </c>
      <c r="R537" s="83" t="s">
        <v>10</v>
      </c>
      <c r="S537" s="83" t="s">
        <v>105</v>
      </c>
      <c r="T537" s="82" t="s">
        <v>95</v>
      </c>
      <c r="U537" s="82" t="s">
        <v>124</v>
      </c>
      <c r="AC537" s="187" t="str">
        <f t="shared" si="179"/>
        <v/>
      </c>
      <c r="AD537" s="187" t="str">
        <f t="shared" si="180"/>
        <v/>
      </c>
      <c r="AE537" s="187" t="str">
        <f t="shared" si="181"/>
        <v/>
      </c>
      <c r="AF537" s="187" t="str">
        <f t="shared" si="182"/>
        <v/>
      </c>
      <c r="AG537" s="187" t="str">
        <f t="shared" si="183"/>
        <v/>
      </c>
      <c r="AH537" s="187" t="str">
        <f t="shared" si="184"/>
        <v/>
      </c>
      <c r="AI537" s="187" t="str">
        <f t="shared" si="185"/>
        <v/>
      </c>
      <c r="AJ537" s="187" t="str">
        <f t="shared" si="186"/>
        <v/>
      </c>
      <c r="AK537" s="187" t="str">
        <f t="shared" si="187"/>
        <v/>
      </c>
      <c r="AN537" s="187" t="str">
        <f t="shared" si="188"/>
        <v/>
      </c>
      <c r="AO537" s="187" t="str">
        <f t="shared" si="189"/>
        <v/>
      </c>
      <c r="AP537" s="187" t="str">
        <f t="shared" si="190"/>
        <v/>
      </c>
      <c r="AT537" s="187" t="str">
        <f t="shared" si="191"/>
        <v/>
      </c>
      <c r="AU537" s="187" t="str">
        <f t="shared" si="192"/>
        <v/>
      </c>
      <c r="AV537" s="187" t="str">
        <f t="shared" si="193"/>
        <v/>
      </c>
      <c r="AW537" s="187" t="str">
        <f t="shared" si="194"/>
        <v/>
      </c>
      <c r="AX537" s="187" t="str">
        <f t="shared" si="195"/>
        <v/>
      </c>
      <c r="AY537" s="187" t="str">
        <f t="shared" si="197"/>
        <v/>
      </c>
      <c r="AZ537" s="187" t="str">
        <f t="shared" si="196"/>
        <v/>
      </c>
      <c r="BA537" s="187" t="str">
        <f t="shared" si="199"/>
        <v xml:space="preserve"> </v>
      </c>
      <c r="BB537" s="187" t="str">
        <f>IFERROR(IF(AW537="","",VLOOKUP(AW537,SUSS!R:S,2,FALSE)),AY537*SUSS!$M$2)</f>
        <v/>
      </c>
      <c r="BC537" s="187" t="str">
        <f t="shared" si="198"/>
        <v/>
      </c>
    </row>
    <row r="538" spans="1:55" ht="15.75" thickBot="1">
      <c r="A538" s="183" t="s">
        <v>101</v>
      </c>
      <c r="B538" s="82">
        <v>2017</v>
      </c>
      <c r="C538" s="82">
        <v>2</v>
      </c>
      <c r="D538" s="82"/>
      <c r="E538" s="83" t="s">
        <v>11</v>
      </c>
      <c r="F538" s="83" t="s">
        <v>10</v>
      </c>
      <c r="G538" s="83" t="s">
        <v>84</v>
      </c>
      <c r="H538" s="84">
        <v>43798</v>
      </c>
      <c r="I538" s="85">
        <v>10782.96</v>
      </c>
      <c r="J538" s="85">
        <v>8844.2800000000007</v>
      </c>
      <c r="K538" s="85">
        <v>1938.68</v>
      </c>
      <c r="N538" s="183" t="s">
        <v>101</v>
      </c>
      <c r="O538" s="82">
        <v>31</v>
      </c>
      <c r="P538" s="85">
        <v>16955.599999999999</v>
      </c>
      <c r="Q538" s="83" t="s">
        <v>82</v>
      </c>
      <c r="R538" s="83" t="s">
        <v>10</v>
      </c>
      <c r="S538" s="83" t="s">
        <v>10</v>
      </c>
      <c r="T538" s="82" t="s">
        <v>169</v>
      </c>
      <c r="U538" s="82" t="s">
        <v>124</v>
      </c>
      <c r="AC538" s="187" t="str">
        <f t="shared" si="179"/>
        <v/>
      </c>
      <c r="AD538" s="187" t="str">
        <f t="shared" si="180"/>
        <v/>
      </c>
      <c r="AE538" s="187" t="str">
        <f t="shared" si="181"/>
        <v/>
      </c>
      <c r="AF538" s="187" t="str">
        <f t="shared" si="182"/>
        <v/>
      </c>
      <c r="AG538" s="187" t="str">
        <f t="shared" si="183"/>
        <v/>
      </c>
      <c r="AH538" s="187" t="str">
        <f t="shared" si="184"/>
        <v/>
      </c>
      <c r="AI538" s="187" t="str">
        <f t="shared" si="185"/>
        <v/>
      </c>
      <c r="AJ538" s="187" t="str">
        <f t="shared" si="186"/>
        <v/>
      </c>
      <c r="AK538" s="187" t="str">
        <f t="shared" si="187"/>
        <v/>
      </c>
      <c r="AN538" s="187" t="str">
        <f t="shared" si="188"/>
        <v/>
      </c>
      <c r="AO538" s="187" t="str">
        <f t="shared" si="189"/>
        <v/>
      </c>
      <c r="AP538" s="187" t="str">
        <f t="shared" si="190"/>
        <v/>
      </c>
      <c r="AT538" s="187" t="str">
        <f t="shared" si="191"/>
        <v/>
      </c>
      <c r="AU538" s="187" t="str">
        <f t="shared" si="192"/>
        <v/>
      </c>
      <c r="AV538" s="187" t="str">
        <f t="shared" si="193"/>
        <v/>
      </c>
      <c r="AW538" s="187" t="str">
        <f t="shared" si="194"/>
        <v/>
      </c>
      <c r="AX538" s="187" t="str">
        <f t="shared" si="195"/>
        <v/>
      </c>
      <c r="AY538" s="187" t="str">
        <f t="shared" si="197"/>
        <v/>
      </c>
      <c r="AZ538" s="187" t="str">
        <f t="shared" si="196"/>
        <v/>
      </c>
      <c r="BA538" s="187" t="str">
        <f t="shared" si="199"/>
        <v xml:space="preserve"> </v>
      </c>
      <c r="BB538" s="187" t="str">
        <f>IFERROR(IF(AW538="","",VLOOKUP(AW538,SUSS!R:S,2,FALSE)),AY538*SUSS!$M$2)</f>
        <v/>
      </c>
      <c r="BC538" s="187" t="str">
        <f t="shared" si="198"/>
        <v/>
      </c>
    </row>
    <row r="539" spans="1:55" ht="29.25" thickBot="1">
      <c r="A539" s="183" t="s">
        <v>101</v>
      </c>
      <c r="B539" s="82">
        <v>2017</v>
      </c>
      <c r="C539" s="82">
        <v>2</v>
      </c>
      <c r="D539" s="82"/>
      <c r="E539" s="83" t="s">
        <v>11</v>
      </c>
      <c r="F539" s="83" t="s">
        <v>108</v>
      </c>
      <c r="G539" s="83" t="s">
        <v>83</v>
      </c>
      <c r="H539" s="84">
        <v>43199</v>
      </c>
      <c r="I539" s="85">
        <v>1877.36</v>
      </c>
      <c r="J539" s="85">
        <v>1521.21</v>
      </c>
      <c r="K539" s="86">
        <v>356.15</v>
      </c>
      <c r="N539" s="183" t="s">
        <v>101</v>
      </c>
      <c r="O539" s="82">
        <v>31</v>
      </c>
      <c r="P539" s="86">
        <v>656.4</v>
      </c>
      <c r="Q539" s="83" t="s">
        <v>82</v>
      </c>
      <c r="R539" s="83" t="s">
        <v>10</v>
      </c>
      <c r="S539" s="83" t="s">
        <v>83</v>
      </c>
      <c r="T539" s="82" t="s">
        <v>169</v>
      </c>
      <c r="U539" s="82" t="s">
        <v>124</v>
      </c>
      <c r="AC539" s="187" t="str">
        <f t="shared" si="179"/>
        <v/>
      </c>
      <c r="AD539" s="187" t="str">
        <f t="shared" si="180"/>
        <v/>
      </c>
      <c r="AE539" s="187" t="str">
        <f t="shared" si="181"/>
        <v/>
      </c>
      <c r="AF539" s="187" t="str">
        <f t="shared" si="182"/>
        <v/>
      </c>
      <c r="AG539" s="187" t="str">
        <f t="shared" si="183"/>
        <v/>
      </c>
      <c r="AH539" s="187" t="str">
        <f t="shared" si="184"/>
        <v/>
      </c>
      <c r="AI539" s="187" t="str">
        <f t="shared" si="185"/>
        <v/>
      </c>
      <c r="AJ539" s="187" t="str">
        <f t="shared" si="186"/>
        <v/>
      </c>
      <c r="AK539" s="187" t="str">
        <f t="shared" si="187"/>
        <v/>
      </c>
      <c r="AN539" s="187" t="str">
        <f t="shared" si="188"/>
        <v/>
      </c>
      <c r="AO539" s="187" t="str">
        <f t="shared" si="189"/>
        <v/>
      </c>
      <c r="AP539" s="187" t="str">
        <f t="shared" si="190"/>
        <v/>
      </c>
      <c r="AT539" s="187" t="str">
        <f t="shared" si="191"/>
        <v/>
      </c>
      <c r="AU539" s="187" t="str">
        <f t="shared" si="192"/>
        <v/>
      </c>
      <c r="AV539" s="187" t="str">
        <f t="shared" si="193"/>
        <v/>
      </c>
      <c r="AW539" s="187" t="str">
        <f t="shared" si="194"/>
        <v/>
      </c>
      <c r="AX539" s="187" t="str">
        <f t="shared" si="195"/>
        <v/>
      </c>
      <c r="AY539" s="187" t="str">
        <f t="shared" si="197"/>
        <v/>
      </c>
      <c r="AZ539" s="187" t="str">
        <f t="shared" si="196"/>
        <v/>
      </c>
      <c r="BA539" s="187" t="str">
        <f t="shared" si="199"/>
        <v xml:space="preserve"> </v>
      </c>
      <c r="BB539" s="187" t="str">
        <f>IFERROR(IF(AW539="","",VLOOKUP(AW539,SUSS!R:S,2,FALSE)),AY539*SUSS!$M$2)</f>
        <v/>
      </c>
      <c r="BC539" s="187" t="str">
        <f t="shared" si="198"/>
        <v/>
      </c>
    </row>
    <row r="540" spans="1:55" ht="29.25" thickBot="1">
      <c r="A540" s="183" t="s">
        <v>101</v>
      </c>
      <c r="B540" s="82">
        <v>2017</v>
      </c>
      <c r="C540" s="82">
        <v>2</v>
      </c>
      <c r="D540" s="82"/>
      <c r="E540" s="83" t="s">
        <v>11</v>
      </c>
      <c r="F540" s="83" t="s">
        <v>108</v>
      </c>
      <c r="G540" s="83" t="s">
        <v>84</v>
      </c>
      <c r="H540" s="84">
        <v>43798</v>
      </c>
      <c r="I540" s="85">
        <v>4466.3599999999997</v>
      </c>
      <c r="J540" s="85">
        <v>3619.07</v>
      </c>
      <c r="K540" s="86">
        <v>847.29</v>
      </c>
      <c r="N540" s="183" t="s">
        <v>101</v>
      </c>
      <c r="O540" s="82">
        <v>31</v>
      </c>
      <c r="P540" s="85">
        <v>3582.5</v>
      </c>
      <c r="Q540" s="83" t="s">
        <v>82</v>
      </c>
      <c r="R540" s="83" t="s">
        <v>10</v>
      </c>
      <c r="S540" s="83" t="s">
        <v>84</v>
      </c>
      <c r="T540" s="82" t="s">
        <v>169</v>
      </c>
      <c r="U540" s="82" t="s">
        <v>124</v>
      </c>
      <c r="AC540" s="187" t="str">
        <f t="shared" si="179"/>
        <v/>
      </c>
      <c r="AD540" s="187" t="str">
        <f t="shared" si="180"/>
        <v/>
      </c>
      <c r="AE540" s="187" t="str">
        <f t="shared" si="181"/>
        <v/>
      </c>
      <c r="AF540" s="187" t="str">
        <f t="shared" si="182"/>
        <v/>
      </c>
      <c r="AG540" s="187" t="str">
        <f t="shared" si="183"/>
        <v/>
      </c>
      <c r="AH540" s="187" t="str">
        <f t="shared" si="184"/>
        <v/>
      </c>
      <c r="AI540" s="187" t="str">
        <f t="shared" si="185"/>
        <v/>
      </c>
      <c r="AJ540" s="187" t="str">
        <f t="shared" si="186"/>
        <v/>
      </c>
      <c r="AK540" s="187" t="str">
        <f t="shared" si="187"/>
        <v/>
      </c>
      <c r="AN540" s="187" t="str">
        <f t="shared" si="188"/>
        <v/>
      </c>
      <c r="AO540" s="187" t="str">
        <f t="shared" si="189"/>
        <v/>
      </c>
      <c r="AP540" s="187" t="str">
        <f t="shared" si="190"/>
        <v/>
      </c>
      <c r="AT540" s="187" t="str">
        <f t="shared" si="191"/>
        <v/>
      </c>
      <c r="AU540" s="187" t="str">
        <f t="shared" si="192"/>
        <v/>
      </c>
      <c r="AV540" s="187" t="str">
        <f t="shared" si="193"/>
        <v/>
      </c>
      <c r="AW540" s="187" t="str">
        <f t="shared" si="194"/>
        <v/>
      </c>
      <c r="AX540" s="187" t="str">
        <f t="shared" si="195"/>
        <v/>
      </c>
      <c r="AY540" s="187" t="str">
        <f t="shared" si="197"/>
        <v/>
      </c>
      <c r="AZ540" s="187" t="str">
        <f t="shared" si="196"/>
        <v/>
      </c>
      <c r="BA540" s="187" t="str">
        <f t="shared" si="199"/>
        <v xml:space="preserve"> </v>
      </c>
      <c r="BB540" s="187" t="str">
        <f>IFERROR(IF(AW540="","",VLOOKUP(AW540,SUSS!R:S,2,FALSE)),AY540*SUSS!$M$2)</f>
        <v/>
      </c>
      <c r="BC540" s="187" t="str">
        <f t="shared" si="198"/>
        <v/>
      </c>
    </row>
    <row r="541" spans="1:55" ht="15.75" thickBot="1">
      <c r="A541" s="183" t="s">
        <v>101</v>
      </c>
      <c r="B541" s="82">
        <v>2017</v>
      </c>
      <c r="C541" s="82">
        <v>3</v>
      </c>
      <c r="D541" s="82"/>
      <c r="E541" s="83" t="s">
        <v>86</v>
      </c>
      <c r="F541" s="83" t="s">
        <v>10</v>
      </c>
      <c r="G541" s="83" t="s">
        <v>10</v>
      </c>
      <c r="H541" s="84">
        <v>42836</v>
      </c>
      <c r="I541" s="85">
        <v>7210.23</v>
      </c>
      <c r="J541" s="86">
        <v>0</v>
      </c>
      <c r="K541" s="85">
        <v>7210.23</v>
      </c>
      <c r="N541" s="183" t="s">
        <v>101</v>
      </c>
      <c r="O541" s="82">
        <v>31</v>
      </c>
      <c r="P541" s="85">
        <v>6881.02</v>
      </c>
      <c r="Q541" s="83" t="s">
        <v>82</v>
      </c>
      <c r="R541" s="83" t="s">
        <v>10</v>
      </c>
      <c r="S541" s="83" t="s">
        <v>10</v>
      </c>
      <c r="T541" s="82" t="s">
        <v>170</v>
      </c>
      <c r="U541" s="82" t="s">
        <v>124</v>
      </c>
      <c r="AC541" s="187" t="str">
        <f t="shared" si="179"/>
        <v/>
      </c>
      <c r="AD541" s="187" t="str">
        <f t="shared" si="180"/>
        <v/>
      </c>
      <c r="AE541" s="187" t="str">
        <f t="shared" si="181"/>
        <v/>
      </c>
      <c r="AF541" s="187" t="str">
        <f t="shared" si="182"/>
        <v/>
      </c>
      <c r="AG541" s="187" t="str">
        <f t="shared" si="183"/>
        <v/>
      </c>
      <c r="AH541" s="187" t="str">
        <f t="shared" si="184"/>
        <v/>
      </c>
      <c r="AI541" s="187" t="str">
        <f t="shared" si="185"/>
        <v/>
      </c>
      <c r="AJ541" s="187" t="str">
        <f t="shared" si="186"/>
        <v/>
      </c>
      <c r="AK541" s="187" t="str">
        <f t="shared" si="187"/>
        <v/>
      </c>
      <c r="AN541" s="187" t="str">
        <f t="shared" si="188"/>
        <v/>
      </c>
      <c r="AO541" s="187" t="str">
        <f t="shared" si="189"/>
        <v/>
      </c>
      <c r="AP541" s="187" t="str">
        <f t="shared" si="190"/>
        <v/>
      </c>
      <c r="AT541" s="187" t="str">
        <f t="shared" si="191"/>
        <v/>
      </c>
      <c r="AU541" s="187" t="str">
        <f t="shared" si="192"/>
        <v/>
      </c>
      <c r="AV541" s="187" t="str">
        <f t="shared" si="193"/>
        <v/>
      </c>
      <c r="AW541" s="187" t="str">
        <f t="shared" si="194"/>
        <v/>
      </c>
      <c r="AX541" s="187" t="str">
        <f t="shared" si="195"/>
        <v/>
      </c>
      <c r="AY541" s="187" t="str">
        <f t="shared" si="197"/>
        <v/>
      </c>
      <c r="AZ541" s="187" t="str">
        <f t="shared" si="196"/>
        <v/>
      </c>
      <c r="BA541" s="187" t="str">
        <f t="shared" si="199"/>
        <v xml:space="preserve"> </v>
      </c>
      <c r="BB541" s="187" t="str">
        <f>IFERROR(IF(AW541="","",VLOOKUP(AW541,SUSS!R:S,2,FALSE)),AY541*SUSS!$M$2)</f>
        <v/>
      </c>
      <c r="BC541" s="187" t="str">
        <f t="shared" si="198"/>
        <v/>
      </c>
    </row>
    <row r="542" spans="1:55" ht="15.75" thickBot="1">
      <c r="A542" s="183" t="s">
        <v>101</v>
      </c>
      <c r="B542" s="82">
        <v>2017</v>
      </c>
      <c r="C542" s="82">
        <v>3</v>
      </c>
      <c r="D542" s="82"/>
      <c r="E542" s="83" t="s">
        <v>86</v>
      </c>
      <c r="F542" s="83" t="s">
        <v>10</v>
      </c>
      <c r="G542" s="83" t="s">
        <v>105</v>
      </c>
      <c r="H542" s="84">
        <v>42836</v>
      </c>
      <c r="I542" s="86">
        <v>400</v>
      </c>
      <c r="J542" s="86">
        <v>0</v>
      </c>
      <c r="K542" s="86">
        <v>400</v>
      </c>
      <c r="N542" s="183" t="s">
        <v>101</v>
      </c>
      <c r="O542" s="82">
        <v>31</v>
      </c>
      <c r="P542" s="86">
        <v>182.33</v>
      </c>
      <c r="Q542" s="83" t="s">
        <v>82</v>
      </c>
      <c r="R542" s="83" t="s">
        <v>10</v>
      </c>
      <c r="S542" s="83" t="s">
        <v>83</v>
      </c>
      <c r="T542" s="82" t="s">
        <v>170</v>
      </c>
      <c r="U542" s="82" t="s">
        <v>124</v>
      </c>
      <c r="AC542" s="187" t="str">
        <f t="shared" ref="AC542:AC605" si="200">IF($E542=$AD$1,IF($G542=$AE$1,A542,""),"")</f>
        <v/>
      </c>
      <c r="AD542" s="187" t="str">
        <f t="shared" ref="AD542:AD605" si="201">IF($E542=$AD$1,IF($G542=$AE$1,E542,""),"")</f>
        <v/>
      </c>
      <c r="AE542" s="187" t="str">
        <f t="shared" ref="AE542:AE605" si="202">IF($E542=$AD$1,IF($G542=$AE$1,F542,""),"")</f>
        <v/>
      </c>
      <c r="AF542" s="187" t="str">
        <f t="shared" ref="AF542:AF605" si="203">IF($E542=$AD$1,IF($G542=$AE$1,G542,""),"")</f>
        <v/>
      </c>
      <c r="AG542" s="187" t="str">
        <f t="shared" ref="AG542:AG605" si="204">IF($E542=$AD$1,IF($G542=$AE$1,I542,""),"")</f>
        <v/>
      </c>
      <c r="AH542" s="187" t="str">
        <f t="shared" ref="AH542:AH605" si="205">IF($E542=$AD$1,IF($G542=$AE$1,J542,""),"")</f>
        <v/>
      </c>
      <c r="AI542" s="187" t="str">
        <f t="shared" ref="AI542:AI605" si="206">IF($E542=$AD$1,IF($G542=$AE$1,K542,""),"")</f>
        <v/>
      </c>
      <c r="AJ542" s="187" t="str">
        <f t="shared" ref="AJ542:AJ605" si="207">IF($E542=$AD$1,IF($G542=$AE$1,B542,""),"")</f>
        <v/>
      </c>
      <c r="AK542" s="187" t="str">
        <f t="shared" ref="AK542:AK605" si="208">IF($E542=$AD$1,IF($G542=$AE$1,C542,""),"")</f>
        <v/>
      </c>
      <c r="AN542" s="187" t="str">
        <f t="shared" ref="AN542:AN605" si="209">LEFT(AO542,7)</f>
        <v/>
      </c>
      <c r="AO542" s="187" t="str">
        <f t="shared" ref="AO542:AO605" si="210">IF(AF542=$AE$1,AJ542&amp;"/"&amp;AK542&amp;" "&amp;AD542,"")</f>
        <v/>
      </c>
      <c r="AP542" s="187" t="str">
        <f t="shared" ref="AP542:AP605" si="211">IF(AO542&lt;&gt;"",AI542,"")</f>
        <v/>
      </c>
      <c r="AT542" s="187" t="str">
        <f t="shared" ref="AT542:AT605" si="212">IF($Q542=$AD$1,N542,"")</f>
        <v/>
      </c>
      <c r="AU542" s="187" t="str">
        <f t="shared" ref="AU542:AU605" si="213">IF($Q542=$AD$1,O542,"")</f>
        <v/>
      </c>
      <c r="AV542" s="187" t="str">
        <f t="shared" ref="AV542:AV605" si="214">IF($Q542=$AD$1,P542,"")</f>
        <v/>
      </c>
      <c r="AW542" s="187" t="str">
        <f t="shared" ref="AW542:AW605" si="215">IF($Q542=$AD$1,T542,"")</f>
        <v/>
      </c>
      <c r="AX542" s="187" t="str">
        <f t="shared" ref="AX542:AX605" si="216">IF(AW542&lt;&gt;"",AW542&amp;" "&amp;$AD$1,"")</f>
        <v/>
      </c>
      <c r="AY542" s="187" t="str">
        <f t="shared" si="197"/>
        <v/>
      </c>
      <c r="AZ542" s="187" t="str">
        <f t="shared" ref="AZ542:AZ605" si="217">IF(AY542="","",AV542/AY542)</f>
        <v/>
      </c>
      <c r="BA542" s="187" t="str">
        <f t="shared" si="199"/>
        <v xml:space="preserve"> </v>
      </c>
      <c r="BB542" s="187" t="str">
        <f>IFERROR(IF(AW542="","",VLOOKUP(AW542,SUSS!R:S,2,FALSE)),AY542*SUSS!$M$2)</f>
        <v/>
      </c>
      <c r="BC542" s="187" t="str">
        <f t="shared" si="198"/>
        <v/>
      </c>
    </row>
    <row r="543" spans="1:55" ht="15.75" thickBot="1">
      <c r="A543" s="183" t="s">
        <v>101</v>
      </c>
      <c r="B543" s="82">
        <v>2017</v>
      </c>
      <c r="C543" s="82">
        <v>3</v>
      </c>
      <c r="D543" s="82"/>
      <c r="E543" s="83" t="s">
        <v>11</v>
      </c>
      <c r="F543" s="83" t="s">
        <v>10</v>
      </c>
      <c r="G543" s="83" t="s">
        <v>10</v>
      </c>
      <c r="H543" s="84">
        <v>42836</v>
      </c>
      <c r="I543" s="85">
        <v>8931.7099999999991</v>
      </c>
      <c r="J543" s="86">
        <v>0</v>
      </c>
      <c r="K543" s="85">
        <v>8931.7099999999991</v>
      </c>
      <c r="N543" s="183" t="s">
        <v>101</v>
      </c>
      <c r="O543" s="82">
        <v>31</v>
      </c>
      <c r="P543" s="85">
        <v>1537.93</v>
      </c>
      <c r="Q543" s="83" t="s">
        <v>82</v>
      </c>
      <c r="R543" s="83" t="s">
        <v>10</v>
      </c>
      <c r="S543" s="83" t="s">
        <v>84</v>
      </c>
      <c r="T543" s="82" t="s">
        <v>170</v>
      </c>
      <c r="U543" s="82" t="s">
        <v>124</v>
      </c>
      <c r="AC543" s="187" t="str">
        <f t="shared" si="200"/>
        <v>M645044</v>
      </c>
      <c r="AD543" s="187" t="str">
        <f t="shared" si="201"/>
        <v>Contribuciones Seg. Social</v>
      </c>
      <c r="AE543" s="187" t="str">
        <f t="shared" si="202"/>
        <v>Declaración Jurada</v>
      </c>
      <c r="AF543" s="187" t="str">
        <f t="shared" si="203"/>
        <v>Declaración Jurada</v>
      </c>
      <c r="AG543" s="187">
        <f t="shared" si="204"/>
        <v>8931.7099999999991</v>
      </c>
      <c r="AH543" s="187">
        <f t="shared" si="205"/>
        <v>0</v>
      </c>
      <c r="AI543" s="187">
        <f t="shared" si="206"/>
        <v>8931.7099999999991</v>
      </c>
      <c r="AJ543" s="187">
        <f t="shared" si="207"/>
        <v>2017</v>
      </c>
      <c r="AK543" s="187">
        <f t="shared" si="208"/>
        <v>3</v>
      </c>
      <c r="AN543" s="187" t="str">
        <f t="shared" si="209"/>
        <v xml:space="preserve">2017/3 </v>
      </c>
      <c r="AO543" s="187" t="str">
        <f t="shared" si="210"/>
        <v>2017/3 Contribuciones Seg. Social</v>
      </c>
      <c r="AP543" s="187">
        <f t="shared" si="211"/>
        <v>8931.7099999999991</v>
      </c>
      <c r="AT543" s="187" t="str">
        <f t="shared" si="212"/>
        <v/>
      </c>
      <c r="AU543" s="187" t="str">
        <f t="shared" si="213"/>
        <v/>
      </c>
      <c r="AV543" s="187" t="str">
        <f t="shared" si="214"/>
        <v/>
      </c>
      <c r="AW543" s="187" t="str">
        <f t="shared" si="215"/>
        <v/>
      </c>
      <c r="AX543" s="187" t="str">
        <f t="shared" si="216"/>
        <v/>
      </c>
      <c r="AY543" s="187" t="str">
        <f t="shared" si="197"/>
        <v/>
      </c>
      <c r="AZ543" s="187" t="str">
        <f t="shared" si="217"/>
        <v/>
      </c>
      <c r="BA543" s="187" t="str">
        <f t="shared" si="199"/>
        <v xml:space="preserve"> </v>
      </c>
      <c r="BB543" s="187" t="str">
        <f>IFERROR(IF(AW543="","",VLOOKUP(AW543,SUSS!R:S,2,FALSE)),AY543*SUSS!$M$2)</f>
        <v/>
      </c>
      <c r="BC543" s="187" t="str">
        <f t="shared" si="198"/>
        <v/>
      </c>
    </row>
    <row r="544" spans="1:55" ht="29.25" thickBot="1">
      <c r="A544" s="183" t="s">
        <v>101</v>
      </c>
      <c r="B544" s="82">
        <v>2017</v>
      </c>
      <c r="C544" s="82">
        <v>3</v>
      </c>
      <c r="D544" s="82"/>
      <c r="E544" s="83" t="s">
        <v>11</v>
      </c>
      <c r="F544" s="83" t="s">
        <v>108</v>
      </c>
      <c r="G544" s="83" t="s">
        <v>109</v>
      </c>
      <c r="H544" s="84">
        <v>42836</v>
      </c>
      <c r="I544" s="85">
        <v>4842.58</v>
      </c>
      <c r="J544" s="86">
        <v>0</v>
      </c>
      <c r="K544" s="85">
        <v>4842.58</v>
      </c>
      <c r="N544" s="183" t="s">
        <v>101</v>
      </c>
      <c r="O544" s="82">
        <v>31</v>
      </c>
      <c r="P544" s="86">
        <v>12.54</v>
      </c>
      <c r="Q544" s="83" t="s">
        <v>107</v>
      </c>
      <c r="R544" s="83" t="s">
        <v>10</v>
      </c>
      <c r="S544" s="83" t="s">
        <v>105</v>
      </c>
      <c r="T544" s="82" t="s">
        <v>163</v>
      </c>
      <c r="U544" s="82" t="s">
        <v>124</v>
      </c>
      <c r="AC544" s="187" t="str">
        <f t="shared" si="200"/>
        <v/>
      </c>
      <c r="AD544" s="187" t="str">
        <f t="shared" si="201"/>
        <v/>
      </c>
      <c r="AE544" s="187" t="str">
        <f t="shared" si="202"/>
        <v/>
      </c>
      <c r="AF544" s="187" t="str">
        <f t="shared" si="203"/>
        <v/>
      </c>
      <c r="AG544" s="187" t="str">
        <f t="shared" si="204"/>
        <v/>
      </c>
      <c r="AH544" s="187" t="str">
        <f t="shared" si="205"/>
        <v/>
      </c>
      <c r="AI544" s="187" t="str">
        <f t="shared" si="206"/>
        <v/>
      </c>
      <c r="AJ544" s="187" t="str">
        <f t="shared" si="207"/>
        <v/>
      </c>
      <c r="AK544" s="187" t="str">
        <f t="shared" si="208"/>
        <v/>
      </c>
      <c r="AN544" s="187" t="str">
        <f t="shared" si="209"/>
        <v/>
      </c>
      <c r="AO544" s="187" t="str">
        <f t="shared" si="210"/>
        <v/>
      </c>
      <c r="AP544" s="187" t="str">
        <f t="shared" si="211"/>
        <v/>
      </c>
      <c r="AT544" s="187" t="str">
        <f t="shared" si="212"/>
        <v/>
      </c>
      <c r="AU544" s="187" t="str">
        <f t="shared" si="213"/>
        <v/>
      </c>
      <c r="AV544" s="187" t="str">
        <f t="shared" si="214"/>
        <v/>
      </c>
      <c r="AW544" s="187" t="str">
        <f t="shared" si="215"/>
        <v/>
      </c>
      <c r="AX544" s="187" t="str">
        <f t="shared" si="216"/>
        <v/>
      </c>
      <c r="AY544" s="187" t="str">
        <f t="shared" si="197"/>
        <v/>
      </c>
      <c r="AZ544" s="187" t="str">
        <f t="shared" si="217"/>
        <v/>
      </c>
      <c r="BA544" s="187" t="str">
        <f t="shared" si="199"/>
        <v xml:space="preserve"> </v>
      </c>
      <c r="BB544" s="187" t="str">
        <f>IFERROR(IF(AW544="","",VLOOKUP(AW544,SUSS!R:S,2,FALSE)),AY544*SUSS!$M$2)</f>
        <v/>
      </c>
      <c r="BC544" s="187" t="str">
        <f t="shared" si="198"/>
        <v/>
      </c>
    </row>
    <row r="545" spans="1:55" ht="15.75" thickBot="1">
      <c r="A545" s="183" t="s">
        <v>101</v>
      </c>
      <c r="B545" s="82">
        <v>2017</v>
      </c>
      <c r="C545" s="82">
        <v>3</v>
      </c>
      <c r="D545" s="82"/>
      <c r="E545" s="83" t="s">
        <v>86</v>
      </c>
      <c r="F545" s="83" t="s">
        <v>10</v>
      </c>
      <c r="G545" s="83" t="s">
        <v>83</v>
      </c>
      <c r="H545" s="84">
        <v>42982</v>
      </c>
      <c r="I545" s="85">
        <v>1038.27</v>
      </c>
      <c r="J545" s="86">
        <v>847.2</v>
      </c>
      <c r="K545" s="86">
        <v>191.07</v>
      </c>
      <c r="N545" s="183" t="s">
        <v>101</v>
      </c>
      <c r="O545" s="82">
        <v>31</v>
      </c>
      <c r="P545" s="85">
        <v>5652.72</v>
      </c>
      <c r="Q545" s="83" t="s">
        <v>82</v>
      </c>
      <c r="R545" s="83" t="s">
        <v>10</v>
      </c>
      <c r="S545" s="83" t="s">
        <v>10</v>
      </c>
      <c r="T545" s="82" t="s">
        <v>171</v>
      </c>
      <c r="U545" s="82" t="s">
        <v>124</v>
      </c>
      <c r="AC545" s="187" t="str">
        <f t="shared" si="200"/>
        <v/>
      </c>
      <c r="AD545" s="187" t="str">
        <f t="shared" si="201"/>
        <v/>
      </c>
      <c r="AE545" s="187" t="str">
        <f t="shared" si="202"/>
        <v/>
      </c>
      <c r="AF545" s="187" t="str">
        <f t="shared" si="203"/>
        <v/>
      </c>
      <c r="AG545" s="187" t="str">
        <f t="shared" si="204"/>
        <v/>
      </c>
      <c r="AH545" s="187" t="str">
        <f t="shared" si="205"/>
        <v/>
      </c>
      <c r="AI545" s="187" t="str">
        <f t="shared" si="206"/>
        <v/>
      </c>
      <c r="AJ545" s="187" t="str">
        <f t="shared" si="207"/>
        <v/>
      </c>
      <c r="AK545" s="187" t="str">
        <f t="shared" si="208"/>
        <v/>
      </c>
      <c r="AN545" s="187" t="str">
        <f t="shared" si="209"/>
        <v/>
      </c>
      <c r="AO545" s="187" t="str">
        <f t="shared" si="210"/>
        <v/>
      </c>
      <c r="AP545" s="187" t="str">
        <f t="shared" si="211"/>
        <v/>
      </c>
      <c r="AT545" s="187" t="str">
        <f t="shared" si="212"/>
        <v/>
      </c>
      <c r="AU545" s="187" t="str">
        <f t="shared" si="213"/>
        <v/>
      </c>
      <c r="AV545" s="187" t="str">
        <f t="shared" si="214"/>
        <v/>
      </c>
      <c r="AW545" s="187" t="str">
        <f t="shared" si="215"/>
        <v/>
      </c>
      <c r="AX545" s="187" t="str">
        <f t="shared" si="216"/>
        <v/>
      </c>
      <c r="AY545" s="187" t="str">
        <f t="shared" si="197"/>
        <v/>
      </c>
      <c r="AZ545" s="187" t="str">
        <f t="shared" si="217"/>
        <v/>
      </c>
      <c r="BA545" s="187" t="str">
        <f t="shared" si="199"/>
        <v xml:space="preserve"> </v>
      </c>
      <c r="BB545" s="187" t="str">
        <f>IFERROR(IF(AW545="","",VLOOKUP(AW545,SUSS!R:S,2,FALSE)),AY545*SUSS!$M$2)</f>
        <v/>
      </c>
      <c r="BC545" s="187" t="str">
        <f t="shared" si="198"/>
        <v/>
      </c>
    </row>
    <row r="546" spans="1:55" ht="15.75" thickBot="1">
      <c r="A546" s="183" t="s">
        <v>101</v>
      </c>
      <c r="B546" s="82">
        <v>2017</v>
      </c>
      <c r="C546" s="82">
        <v>3</v>
      </c>
      <c r="D546" s="82"/>
      <c r="E546" s="83" t="s">
        <v>86</v>
      </c>
      <c r="F546" s="83" t="s">
        <v>10</v>
      </c>
      <c r="G546" s="83" t="s">
        <v>84</v>
      </c>
      <c r="H546" s="84">
        <v>43798</v>
      </c>
      <c r="I546" s="85">
        <v>8756.82</v>
      </c>
      <c r="J546" s="85">
        <v>7145.33</v>
      </c>
      <c r="K546" s="85">
        <v>1611.49</v>
      </c>
      <c r="N546" s="183" t="s">
        <v>101</v>
      </c>
      <c r="O546" s="82">
        <v>32</v>
      </c>
      <c r="P546" s="86">
        <v>669.19</v>
      </c>
      <c r="Q546" s="83" t="s">
        <v>103</v>
      </c>
      <c r="R546" s="83" t="s">
        <v>10</v>
      </c>
      <c r="S546" s="83" t="s">
        <v>10</v>
      </c>
      <c r="T546" s="82" t="s">
        <v>114</v>
      </c>
      <c r="U546" s="82" t="s">
        <v>124</v>
      </c>
      <c r="AC546" s="187" t="str">
        <f t="shared" si="200"/>
        <v/>
      </c>
      <c r="AD546" s="187" t="str">
        <f t="shared" si="201"/>
        <v/>
      </c>
      <c r="AE546" s="187" t="str">
        <f t="shared" si="202"/>
        <v/>
      </c>
      <c r="AF546" s="187" t="str">
        <f t="shared" si="203"/>
        <v/>
      </c>
      <c r="AG546" s="187" t="str">
        <f t="shared" si="204"/>
        <v/>
      </c>
      <c r="AH546" s="187" t="str">
        <f t="shared" si="205"/>
        <v/>
      </c>
      <c r="AI546" s="187" t="str">
        <f t="shared" si="206"/>
        <v/>
      </c>
      <c r="AJ546" s="187" t="str">
        <f t="shared" si="207"/>
        <v/>
      </c>
      <c r="AK546" s="187" t="str">
        <f t="shared" si="208"/>
        <v/>
      </c>
      <c r="AN546" s="187" t="str">
        <f t="shared" si="209"/>
        <v/>
      </c>
      <c r="AO546" s="187" t="str">
        <f t="shared" si="210"/>
        <v/>
      </c>
      <c r="AP546" s="187" t="str">
        <f t="shared" si="211"/>
        <v/>
      </c>
      <c r="AT546" s="187" t="str">
        <f t="shared" si="212"/>
        <v/>
      </c>
      <c r="AU546" s="187" t="str">
        <f t="shared" si="213"/>
        <v/>
      </c>
      <c r="AV546" s="187" t="str">
        <f t="shared" si="214"/>
        <v/>
      </c>
      <c r="AW546" s="187" t="str">
        <f t="shared" si="215"/>
        <v/>
      </c>
      <c r="AX546" s="187" t="str">
        <f t="shared" si="216"/>
        <v/>
      </c>
      <c r="AY546" s="187" t="str">
        <f t="shared" si="197"/>
        <v/>
      </c>
      <c r="AZ546" s="187" t="str">
        <f t="shared" si="217"/>
        <v/>
      </c>
      <c r="BA546" s="187" t="str">
        <f t="shared" si="199"/>
        <v xml:space="preserve"> </v>
      </c>
      <c r="BB546" s="187" t="str">
        <f>IFERROR(IF(AW546="","",VLOOKUP(AW546,SUSS!R:S,2,FALSE)),AY546*SUSS!$M$2)</f>
        <v/>
      </c>
      <c r="BC546" s="187" t="str">
        <f t="shared" si="198"/>
        <v/>
      </c>
    </row>
    <row r="547" spans="1:55" ht="15.75" thickBot="1">
      <c r="A547" s="183" t="s">
        <v>101</v>
      </c>
      <c r="B547" s="82">
        <v>2017</v>
      </c>
      <c r="C547" s="82">
        <v>3</v>
      </c>
      <c r="D547" s="82"/>
      <c r="E547" s="83" t="s">
        <v>11</v>
      </c>
      <c r="F547" s="83" t="s">
        <v>10</v>
      </c>
      <c r="G547" s="83" t="s">
        <v>83</v>
      </c>
      <c r="H547" s="84">
        <v>42982</v>
      </c>
      <c r="I547" s="85">
        <v>1286.17</v>
      </c>
      <c r="J547" s="85">
        <v>1049.48</v>
      </c>
      <c r="K547" s="86">
        <v>236.69</v>
      </c>
      <c r="N547" s="183" t="s">
        <v>101</v>
      </c>
      <c r="O547" s="82">
        <v>32</v>
      </c>
      <c r="P547" s="85">
        <v>7117.64</v>
      </c>
      <c r="Q547" s="83" t="s">
        <v>11</v>
      </c>
      <c r="R547" s="83" t="s">
        <v>10</v>
      </c>
      <c r="S547" s="83" t="s">
        <v>10</v>
      </c>
      <c r="T547" s="82" t="s">
        <v>165</v>
      </c>
      <c r="U547" s="82" t="s">
        <v>124</v>
      </c>
      <c r="AC547" s="187" t="str">
        <f t="shared" si="200"/>
        <v/>
      </c>
      <c r="AD547" s="187" t="str">
        <f t="shared" si="201"/>
        <v/>
      </c>
      <c r="AE547" s="187" t="str">
        <f t="shared" si="202"/>
        <v/>
      </c>
      <c r="AF547" s="187" t="str">
        <f t="shared" si="203"/>
        <v/>
      </c>
      <c r="AG547" s="187" t="str">
        <f t="shared" si="204"/>
        <v/>
      </c>
      <c r="AH547" s="187" t="str">
        <f t="shared" si="205"/>
        <v/>
      </c>
      <c r="AI547" s="187" t="str">
        <f t="shared" si="206"/>
        <v/>
      </c>
      <c r="AJ547" s="187" t="str">
        <f t="shared" si="207"/>
        <v/>
      </c>
      <c r="AK547" s="187" t="str">
        <f t="shared" si="208"/>
        <v/>
      </c>
      <c r="AN547" s="187" t="str">
        <f t="shared" si="209"/>
        <v/>
      </c>
      <c r="AO547" s="187" t="str">
        <f t="shared" si="210"/>
        <v/>
      </c>
      <c r="AP547" s="187" t="str">
        <f t="shared" si="211"/>
        <v/>
      </c>
      <c r="AT547" s="187" t="str">
        <f t="shared" si="212"/>
        <v>M645044</v>
      </c>
      <c r="AU547" s="187">
        <f t="shared" si="213"/>
        <v>32</v>
      </c>
      <c r="AV547" s="187">
        <f t="shared" si="214"/>
        <v>7117.64</v>
      </c>
      <c r="AW547" s="187" t="str">
        <f t="shared" si="215"/>
        <v>2014/8</v>
      </c>
      <c r="AX547" s="187" t="str">
        <f t="shared" si="216"/>
        <v>2014/8 Contribuciones Seg. Social</v>
      </c>
      <c r="AY547" s="187">
        <f t="shared" si="197"/>
        <v>8668.06</v>
      </c>
      <c r="AZ547" s="187">
        <f t="shared" si="217"/>
        <v>0.82113414074198854</v>
      </c>
      <c r="BA547" s="187" t="str">
        <f t="shared" si="199"/>
        <v>M645044 32</v>
      </c>
      <c r="BB547" s="187">
        <f>IFERROR(IF(AW547="","",VLOOKUP(AW547,SUSS!R:S,2,FALSE)),AY547*SUSS!$M$2)</f>
        <v>1040.1671999999999</v>
      </c>
      <c r="BC547" s="187">
        <f t="shared" si="198"/>
        <v>854.11680000000001</v>
      </c>
    </row>
    <row r="548" spans="1:55" ht="15.75" thickBot="1">
      <c r="A548" s="183" t="s">
        <v>101</v>
      </c>
      <c r="B548" s="82">
        <v>2017</v>
      </c>
      <c r="C548" s="82">
        <v>3</v>
      </c>
      <c r="D548" s="82"/>
      <c r="E548" s="83" t="s">
        <v>11</v>
      </c>
      <c r="F548" s="83" t="s">
        <v>10</v>
      </c>
      <c r="G548" s="83" t="s">
        <v>84</v>
      </c>
      <c r="H548" s="84">
        <v>43798</v>
      </c>
      <c r="I548" s="85">
        <v>10847.56</v>
      </c>
      <c r="J548" s="85">
        <v>8851.32</v>
      </c>
      <c r="K548" s="85">
        <v>1996.24</v>
      </c>
      <c r="N548" s="183" t="s">
        <v>101</v>
      </c>
      <c r="O548" s="82">
        <v>32</v>
      </c>
      <c r="P548" s="85">
        <v>4334.03</v>
      </c>
      <c r="Q548" s="83" t="s">
        <v>11</v>
      </c>
      <c r="R548" s="83" t="s">
        <v>10</v>
      </c>
      <c r="S548" s="83" t="s">
        <v>83</v>
      </c>
      <c r="T548" s="82" t="s">
        <v>165</v>
      </c>
      <c r="U548" s="82" t="s">
        <v>124</v>
      </c>
      <c r="AC548" s="187" t="str">
        <f t="shared" si="200"/>
        <v/>
      </c>
      <c r="AD548" s="187" t="str">
        <f t="shared" si="201"/>
        <v/>
      </c>
      <c r="AE548" s="187" t="str">
        <f t="shared" si="202"/>
        <v/>
      </c>
      <c r="AF548" s="187" t="str">
        <f t="shared" si="203"/>
        <v/>
      </c>
      <c r="AG548" s="187" t="str">
        <f t="shared" si="204"/>
        <v/>
      </c>
      <c r="AH548" s="187" t="str">
        <f t="shared" si="205"/>
        <v/>
      </c>
      <c r="AI548" s="187" t="str">
        <f t="shared" si="206"/>
        <v/>
      </c>
      <c r="AJ548" s="187" t="str">
        <f t="shared" si="207"/>
        <v/>
      </c>
      <c r="AK548" s="187" t="str">
        <f t="shared" si="208"/>
        <v/>
      </c>
      <c r="AN548" s="187" t="str">
        <f t="shared" si="209"/>
        <v/>
      </c>
      <c r="AO548" s="187" t="str">
        <f t="shared" si="210"/>
        <v/>
      </c>
      <c r="AP548" s="187" t="str">
        <f t="shared" si="211"/>
        <v/>
      </c>
      <c r="AT548" s="187" t="str">
        <f t="shared" si="212"/>
        <v>M645044</v>
      </c>
      <c r="AU548" s="187">
        <f t="shared" si="213"/>
        <v>32</v>
      </c>
      <c r="AV548" s="187">
        <f t="shared" si="214"/>
        <v>4334.03</v>
      </c>
      <c r="AW548" s="187" t="str">
        <f t="shared" si="215"/>
        <v>2014/8</v>
      </c>
      <c r="AX548" s="187" t="str">
        <f t="shared" si="216"/>
        <v>2014/8 Contribuciones Seg. Social</v>
      </c>
      <c r="AY548" s="187">
        <f t="shared" si="197"/>
        <v>8668.06</v>
      </c>
      <c r="AZ548" s="187">
        <f t="shared" si="217"/>
        <v>0.5</v>
      </c>
      <c r="BA548" s="187" t="str">
        <f t="shared" si="199"/>
        <v>M645044 32</v>
      </c>
      <c r="BB548" s="187">
        <f>IFERROR(IF(AW548="","",VLOOKUP(AW548,SUSS!R:S,2,FALSE)),AY548*SUSS!$M$2)</f>
        <v>1040.1671999999999</v>
      </c>
      <c r="BC548" s="187">
        <f t="shared" si="198"/>
        <v>520.08359999999993</v>
      </c>
    </row>
    <row r="549" spans="1:55" ht="29.25" thickBot="1">
      <c r="A549" s="183" t="s">
        <v>101</v>
      </c>
      <c r="B549" s="82">
        <v>2017</v>
      </c>
      <c r="C549" s="82">
        <v>3</v>
      </c>
      <c r="D549" s="82"/>
      <c r="E549" s="83" t="s">
        <v>11</v>
      </c>
      <c r="F549" s="83" t="s">
        <v>108</v>
      </c>
      <c r="G549" s="83" t="s">
        <v>83</v>
      </c>
      <c r="H549" s="84">
        <v>43199</v>
      </c>
      <c r="I549" s="85">
        <v>1738.49</v>
      </c>
      <c r="J549" s="85">
        <v>1400.74</v>
      </c>
      <c r="K549" s="86">
        <v>337.75</v>
      </c>
      <c r="N549" s="183" t="s">
        <v>101</v>
      </c>
      <c r="O549" s="82">
        <v>32</v>
      </c>
      <c r="P549" s="85">
        <v>3316.84</v>
      </c>
      <c r="Q549" s="83" t="s">
        <v>86</v>
      </c>
      <c r="R549" s="83" t="s">
        <v>10</v>
      </c>
      <c r="S549" s="83" t="s">
        <v>10</v>
      </c>
      <c r="T549" s="82" t="s">
        <v>166</v>
      </c>
      <c r="U549" s="82" t="s">
        <v>124</v>
      </c>
      <c r="AC549" s="187" t="str">
        <f t="shared" si="200"/>
        <v/>
      </c>
      <c r="AD549" s="187" t="str">
        <f t="shared" si="201"/>
        <v/>
      </c>
      <c r="AE549" s="187" t="str">
        <f t="shared" si="202"/>
        <v/>
      </c>
      <c r="AF549" s="187" t="str">
        <f t="shared" si="203"/>
        <v/>
      </c>
      <c r="AG549" s="187" t="str">
        <f t="shared" si="204"/>
        <v/>
      </c>
      <c r="AH549" s="187" t="str">
        <f t="shared" si="205"/>
        <v/>
      </c>
      <c r="AI549" s="187" t="str">
        <f t="shared" si="206"/>
        <v/>
      </c>
      <c r="AJ549" s="187" t="str">
        <f t="shared" si="207"/>
        <v/>
      </c>
      <c r="AK549" s="187" t="str">
        <f t="shared" si="208"/>
        <v/>
      </c>
      <c r="AN549" s="187" t="str">
        <f t="shared" si="209"/>
        <v/>
      </c>
      <c r="AO549" s="187" t="str">
        <f t="shared" si="210"/>
        <v/>
      </c>
      <c r="AP549" s="187" t="str">
        <f t="shared" si="211"/>
        <v/>
      </c>
      <c r="AT549" s="187" t="str">
        <f t="shared" si="212"/>
        <v/>
      </c>
      <c r="AU549" s="187" t="str">
        <f t="shared" si="213"/>
        <v/>
      </c>
      <c r="AV549" s="187" t="str">
        <f t="shared" si="214"/>
        <v/>
      </c>
      <c r="AW549" s="187" t="str">
        <f t="shared" si="215"/>
        <v/>
      </c>
      <c r="AX549" s="187" t="str">
        <f t="shared" si="216"/>
        <v/>
      </c>
      <c r="AY549" s="187" t="str">
        <f t="shared" si="197"/>
        <v/>
      </c>
      <c r="AZ549" s="187" t="str">
        <f t="shared" si="217"/>
        <v/>
      </c>
      <c r="BA549" s="187" t="str">
        <f t="shared" si="199"/>
        <v xml:space="preserve"> </v>
      </c>
      <c r="BB549" s="187" t="str">
        <f>IFERROR(IF(AW549="","",VLOOKUP(AW549,SUSS!R:S,2,FALSE)),AY549*SUSS!$M$2)</f>
        <v/>
      </c>
      <c r="BC549" s="187" t="str">
        <f t="shared" si="198"/>
        <v/>
      </c>
    </row>
    <row r="550" spans="1:55" ht="29.25" thickBot="1">
      <c r="A550" s="183" t="s">
        <v>101</v>
      </c>
      <c r="B550" s="82">
        <v>2017</v>
      </c>
      <c r="C550" s="82">
        <v>3</v>
      </c>
      <c r="D550" s="82"/>
      <c r="E550" s="83" t="s">
        <v>11</v>
      </c>
      <c r="F550" s="83" t="s">
        <v>108</v>
      </c>
      <c r="G550" s="83" t="s">
        <v>84</v>
      </c>
      <c r="H550" s="84">
        <v>43798</v>
      </c>
      <c r="I550" s="85">
        <v>4493.1099999999997</v>
      </c>
      <c r="J550" s="85">
        <v>3620.21</v>
      </c>
      <c r="K550" s="86">
        <v>872.9</v>
      </c>
      <c r="N550" s="183" t="s">
        <v>101</v>
      </c>
      <c r="O550" s="82">
        <v>32</v>
      </c>
      <c r="P550" s="85">
        <v>9260.52</v>
      </c>
      <c r="Q550" s="83" t="s">
        <v>11</v>
      </c>
      <c r="R550" s="83" t="s">
        <v>10</v>
      </c>
      <c r="S550" s="83" t="s">
        <v>10</v>
      </c>
      <c r="T550" s="82" t="s">
        <v>166</v>
      </c>
      <c r="U550" s="82" t="s">
        <v>124</v>
      </c>
      <c r="AC550" s="187" t="str">
        <f t="shared" si="200"/>
        <v/>
      </c>
      <c r="AD550" s="187" t="str">
        <f t="shared" si="201"/>
        <v/>
      </c>
      <c r="AE550" s="187" t="str">
        <f t="shared" si="202"/>
        <v/>
      </c>
      <c r="AF550" s="187" t="str">
        <f t="shared" si="203"/>
        <v/>
      </c>
      <c r="AG550" s="187" t="str">
        <f t="shared" si="204"/>
        <v/>
      </c>
      <c r="AH550" s="187" t="str">
        <f t="shared" si="205"/>
        <v/>
      </c>
      <c r="AI550" s="187" t="str">
        <f t="shared" si="206"/>
        <v/>
      </c>
      <c r="AJ550" s="187" t="str">
        <f t="shared" si="207"/>
        <v/>
      </c>
      <c r="AK550" s="187" t="str">
        <f t="shared" si="208"/>
        <v/>
      </c>
      <c r="AN550" s="187" t="str">
        <f t="shared" si="209"/>
        <v/>
      </c>
      <c r="AO550" s="187" t="str">
        <f t="shared" si="210"/>
        <v/>
      </c>
      <c r="AP550" s="187" t="str">
        <f t="shared" si="211"/>
        <v/>
      </c>
      <c r="AT550" s="187" t="str">
        <f t="shared" si="212"/>
        <v>M645044</v>
      </c>
      <c r="AU550" s="187">
        <f t="shared" si="213"/>
        <v>32</v>
      </c>
      <c r="AV550" s="187">
        <f t="shared" si="214"/>
        <v>9260.52</v>
      </c>
      <c r="AW550" s="187" t="str">
        <f t="shared" si="215"/>
        <v>2014/9</v>
      </c>
      <c r="AX550" s="187" t="str">
        <f t="shared" si="216"/>
        <v>2014/9 Contribuciones Seg. Social</v>
      </c>
      <c r="AY550" s="187">
        <f t="shared" si="197"/>
        <v>9260.52</v>
      </c>
      <c r="AZ550" s="187">
        <f t="shared" si="217"/>
        <v>1</v>
      </c>
      <c r="BA550" s="187" t="str">
        <f t="shared" si="199"/>
        <v>M645044 32</v>
      </c>
      <c r="BB550" s="187">
        <f>IFERROR(IF(AW550="","",VLOOKUP(AW550,SUSS!R:S,2,FALSE)),AY550*SUSS!$M$2)</f>
        <v>1111.2624000000001</v>
      </c>
      <c r="BC550" s="187">
        <f t="shared" si="198"/>
        <v>1111.2624000000001</v>
      </c>
    </row>
    <row r="551" spans="1:55" ht="15.75" thickBot="1">
      <c r="A551" s="183" t="s">
        <v>101</v>
      </c>
      <c r="B551" s="82">
        <v>2017</v>
      </c>
      <c r="C551" s="82">
        <v>4</v>
      </c>
      <c r="D551" s="82"/>
      <c r="E551" s="83" t="s">
        <v>86</v>
      </c>
      <c r="F551" s="83" t="s">
        <v>10</v>
      </c>
      <c r="G551" s="83" t="s">
        <v>10</v>
      </c>
      <c r="H551" s="84">
        <v>42865</v>
      </c>
      <c r="I551" s="85">
        <v>8280.06</v>
      </c>
      <c r="J551" s="86">
        <v>0</v>
      </c>
      <c r="K551" s="85">
        <v>8280.06</v>
      </c>
      <c r="N551" s="183" t="s">
        <v>101</v>
      </c>
      <c r="O551" s="82">
        <v>32</v>
      </c>
      <c r="P551" s="86">
        <v>210.49</v>
      </c>
      <c r="Q551" s="83" t="s">
        <v>86</v>
      </c>
      <c r="R551" s="83" t="s">
        <v>10</v>
      </c>
      <c r="S551" s="83" t="s">
        <v>83</v>
      </c>
      <c r="T551" s="82" t="s">
        <v>166</v>
      </c>
      <c r="U551" s="82" t="s">
        <v>124</v>
      </c>
      <c r="AC551" s="187" t="str">
        <f t="shared" si="200"/>
        <v/>
      </c>
      <c r="AD551" s="187" t="str">
        <f t="shared" si="201"/>
        <v/>
      </c>
      <c r="AE551" s="187" t="str">
        <f t="shared" si="202"/>
        <v/>
      </c>
      <c r="AF551" s="187" t="str">
        <f t="shared" si="203"/>
        <v/>
      </c>
      <c r="AG551" s="187" t="str">
        <f t="shared" si="204"/>
        <v/>
      </c>
      <c r="AH551" s="187" t="str">
        <f t="shared" si="205"/>
        <v/>
      </c>
      <c r="AI551" s="187" t="str">
        <f t="shared" si="206"/>
        <v/>
      </c>
      <c r="AJ551" s="187" t="str">
        <f t="shared" si="207"/>
        <v/>
      </c>
      <c r="AK551" s="187" t="str">
        <f t="shared" si="208"/>
        <v/>
      </c>
      <c r="AN551" s="187" t="str">
        <f t="shared" si="209"/>
        <v/>
      </c>
      <c r="AO551" s="187" t="str">
        <f t="shared" si="210"/>
        <v/>
      </c>
      <c r="AP551" s="187" t="str">
        <f t="shared" si="211"/>
        <v/>
      </c>
      <c r="AT551" s="187" t="str">
        <f t="shared" si="212"/>
        <v/>
      </c>
      <c r="AU551" s="187" t="str">
        <f t="shared" si="213"/>
        <v/>
      </c>
      <c r="AV551" s="187" t="str">
        <f t="shared" si="214"/>
        <v/>
      </c>
      <c r="AW551" s="187" t="str">
        <f t="shared" si="215"/>
        <v/>
      </c>
      <c r="AX551" s="187" t="str">
        <f t="shared" si="216"/>
        <v/>
      </c>
      <c r="AY551" s="187" t="str">
        <f t="shared" si="197"/>
        <v/>
      </c>
      <c r="AZ551" s="187" t="str">
        <f t="shared" si="217"/>
        <v/>
      </c>
      <c r="BA551" s="187" t="str">
        <f t="shared" si="199"/>
        <v xml:space="preserve"> </v>
      </c>
      <c r="BB551" s="187" t="str">
        <f>IFERROR(IF(AW551="","",VLOOKUP(AW551,SUSS!R:S,2,FALSE)),AY551*SUSS!$M$2)</f>
        <v/>
      </c>
      <c r="BC551" s="187" t="str">
        <f t="shared" si="198"/>
        <v/>
      </c>
    </row>
    <row r="552" spans="1:55" ht="15.75" thickBot="1">
      <c r="A552" s="183" t="s">
        <v>101</v>
      </c>
      <c r="B552" s="82">
        <v>2017</v>
      </c>
      <c r="C552" s="82">
        <v>4</v>
      </c>
      <c r="D552" s="82"/>
      <c r="E552" s="83" t="s">
        <v>86</v>
      </c>
      <c r="F552" s="83" t="s">
        <v>10</v>
      </c>
      <c r="G552" s="83" t="s">
        <v>105</v>
      </c>
      <c r="H552" s="84">
        <v>42865</v>
      </c>
      <c r="I552" s="86">
        <v>400</v>
      </c>
      <c r="J552" s="86">
        <v>0</v>
      </c>
      <c r="K552" s="86">
        <v>400</v>
      </c>
      <c r="N552" s="183" t="s">
        <v>101</v>
      </c>
      <c r="O552" s="82">
        <v>32</v>
      </c>
      <c r="P552" s="85">
        <v>3527.36</v>
      </c>
      <c r="Q552" s="83" t="s">
        <v>86</v>
      </c>
      <c r="R552" s="83" t="s">
        <v>10</v>
      </c>
      <c r="S552" s="83" t="s">
        <v>84</v>
      </c>
      <c r="T552" s="82" t="s">
        <v>166</v>
      </c>
      <c r="U552" s="82" t="s">
        <v>124</v>
      </c>
      <c r="AC552" s="187" t="str">
        <f t="shared" si="200"/>
        <v/>
      </c>
      <c r="AD552" s="187" t="str">
        <f t="shared" si="201"/>
        <v/>
      </c>
      <c r="AE552" s="187" t="str">
        <f t="shared" si="202"/>
        <v/>
      </c>
      <c r="AF552" s="187" t="str">
        <f t="shared" si="203"/>
        <v/>
      </c>
      <c r="AG552" s="187" t="str">
        <f t="shared" si="204"/>
        <v/>
      </c>
      <c r="AH552" s="187" t="str">
        <f t="shared" si="205"/>
        <v/>
      </c>
      <c r="AI552" s="187" t="str">
        <f t="shared" si="206"/>
        <v/>
      </c>
      <c r="AJ552" s="187" t="str">
        <f t="shared" si="207"/>
        <v/>
      </c>
      <c r="AK552" s="187" t="str">
        <f t="shared" si="208"/>
        <v/>
      </c>
      <c r="AN552" s="187" t="str">
        <f t="shared" si="209"/>
        <v/>
      </c>
      <c r="AO552" s="187" t="str">
        <f t="shared" si="210"/>
        <v/>
      </c>
      <c r="AP552" s="187" t="str">
        <f t="shared" si="211"/>
        <v/>
      </c>
      <c r="AT552" s="187" t="str">
        <f t="shared" si="212"/>
        <v/>
      </c>
      <c r="AU552" s="187" t="str">
        <f t="shared" si="213"/>
        <v/>
      </c>
      <c r="AV552" s="187" t="str">
        <f t="shared" si="214"/>
        <v/>
      </c>
      <c r="AW552" s="187" t="str">
        <f t="shared" si="215"/>
        <v/>
      </c>
      <c r="AX552" s="187" t="str">
        <f t="shared" si="216"/>
        <v/>
      </c>
      <c r="AY552" s="187" t="str">
        <f t="shared" si="197"/>
        <v/>
      </c>
      <c r="AZ552" s="187" t="str">
        <f t="shared" si="217"/>
        <v/>
      </c>
      <c r="BA552" s="187" t="str">
        <f t="shared" si="199"/>
        <v xml:space="preserve"> </v>
      </c>
      <c r="BB552" s="187" t="str">
        <f>IFERROR(IF(AW552="","",VLOOKUP(AW552,SUSS!R:S,2,FALSE)),AY552*SUSS!$M$2)</f>
        <v/>
      </c>
      <c r="BC552" s="187" t="str">
        <f t="shared" si="198"/>
        <v/>
      </c>
    </row>
    <row r="553" spans="1:55" ht="29.25" thickBot="1">
      <c r="A553" s="183" t="s">
        <v>101</v>
      </c>
      <c r="B553" s="82">
        <v>2017</v>
      </c>
      <c r="C553" s="82">
        <v>4</v>
      </c>
      <c r="D553" s="82"/>
      <c r="E553" s="83" t="s">
        <v>11</v>
      </c>
      <c r="F553" s="83" t="s">
        <v>10</v>
      </c>
      <c r="G553" s="83" t="s">
        <v>10</v>
      </c>
      <c r="H553" s="84">
        <v>42865</v>
      </c>
      <c r="I553" s="85">
        <v>10256.98</v>
      </c>
      <c r="J553" s="86">
        <v>0</v>
      </c>
      <c r="K553" s="85">
        <v>10256.98</v>
      </c>
      <c r="N553" s="183" t="s">
        <v>101</v>
      </c>
      <c r="O553" s="82">
        <v>32</v>
      </c>
      <c r="P553" s="85">
        <v>1685.16</v>
      </c>
      <c r="Q553" s="83" t="s">
        <v>11</v>
      </c>
      <c r="R553" s="83" t="s">
        <v>108</v>
      </c>
      <c r="S553" s="83" t="s">
        <v>109</v>
      </c>
      <c r="T553" s="82" t="s">
        <v>166</v>
      </c>
      <c r="U553" s="82" t="s">
        <v>124</v>
      </c>
      <c r="AC553" s="187" t="str">
        <f t="shared" si="200"/>
        <v>M645044</v>
      </c>
      <c r="AD553" s="187" t="str">
        <f t="shared" si="201"/>
        <v>Contribuciones Seg. Social</v>
      </c>
      <c r="AE553" s="187" t="str">
        <f t="shared" si="202"/>
        <v>Declaración Jurada</v>
      </c>
      <c r="AF553" s="187" t="str">
        <f t="shared" si="203"/>
        <v>Declaración Jurada</v>
      </c>
      <c r="AG553" s="187">
        <f t="shared" si="204"/>
        <v>10256.98</v>
      </c>
      <c r="AH553" s="187">
        <f t="shared" si="205"/>
        <v>0</v>
      </c>
      <c r="AI553" s="187">
        <f t="shared" si="206"/>
        <v>10256.98</v>
      </c>
      <c r="AJ553" s="187">
        <f t="shared" si="207"/>
        <v>2017</v>
      </c>
      <c r="AK553" s="187">
        <f t="shared" si="208"/>
        <v>4</v>
      </c>
      <c r="AN553" s="187" t="str">
        <f t="shared" si="209"/>
        <v xml:space="preserve">2017/4 </v>
      </c>
      <c r="AO553" s="187" t="str">
        <f t="shared" si="210"/>
        <v>2017/4 Contribuciones Seg. Social</v>
      </c>
      <c r="AP553" s="187">
        <f t="shared" si="211"/>
        <v>10256.98</v>
      </c>
      <c r="AT553" s="187" t="str">
        <f t="shared" si="212"/>
        <v>M645044</v>
      </c>
      <c r="AU553" s="187">
        <f t="shared" si="213"/>
        <v>32</v>
      </c>
      <c r="AV553" s="187">
        <f t="shared" si="214"/>
        <v>1685.16</v>
      </c>
      <c r="AW553" s="187" t="str">
        <f t="shared" si="215"/>
        <v>2014/9</v>
      </c>
      <c r="AX553" s="187" t="str">
        <f t="shared" si="216"/>
        <v>2014/9 Contribuciones Seg. Social</v>
      </c>
      <c r="AY553" s="187">
        <f t="shared" si="197"/>
        <v>9260.52</v>
      </c>
      <c r="AZ553" s="187">
        <f t="shared" si="217"/>
        <v>0.18197250262404271</v>
      </c>
      <c r="BA553" s="187" t="str">
        <f t="shared" si="199"/>
        <v>M645044 32</v>
      </c>
      <c r="BB553" s="187">
        <f>IFERROR(IF(AW553="","",VLOOKUP(AW553,SUSS!R:S,2,FALSE)),AY553*SUSS!$M$2)</f>
        <v>1111.2624000000001</v>
      </c>
      <c r="BC553" s="187">
        <f t="shared" si="198"/>
        <v>202.21920000000003</v>
      </c>
    </row>
    <row r="554" spans="1:55" ht="29.25" thickBot="1">
      <c r="A554" s="183" t="s">
        <v>101</v>
      </c>
      <c r="B554" s="82">
        <v>2017</v>
      </c>
      <c r="C554" s="82">
        <v>4</v>
      </c>
      <c r="D554" s="82"/>
      <c r="E554" s="83" t="s">
        <v>11</v>
      </c>
      <c r="F554" s="83" t="s">
        <v>108</v>
      </c>
      <c r="G554" s="83" t="s">
        <v>109</v>
      </c>
      <c r="H554" s="84">
        <v>42865</v>
      </c>
      <c r="I554" s="85">
        <v>5561.11</v>
      </c>
      <c r="J554" s="86">
        <v>0</v>
      </c>
      <c r="K554" s="85">
        <v>5561.11</v>
      </c>
      <c r="N554" s="183" t="s">
        <v>101</v>
      </c>
      <c r="O554" s="82">
        <v>32</v>
      </c>
      <c r="P554" s="85">
        <v>7506.01</v>
      </c>
      <c r="Q554" s="83" t="s">
        <v>86</v>
      </c>
      <c r="R554" s="83" t="s">
        <v>10</v>
      </c>
      <c r="S554" s="83" t="s">
        <v>10</v>
      </c>
      <c r="T554" s="82" t="s">
        <v>135</v>
      </c>
      <c r="U554" s="82" t="s">
        <v>124</v>
      </c>
      <c r="AC554" s="187" t="str">
        <f t="shared" si="200"/>
        <v/>
      </c>
      <c r="AD554" s="187" t="str">
        <f t="shared" si="201"/>
        <v/>
      </c>
      <c r="AE554" s="187" t="str">
        <f t="shared" si="202"/>
        <v/>
      </c>
      <c r="AF554" s="187" t="str">
        <f t="shared" si="203"/>
        <v/>
      </c>
      <c r="AG554" s="187" t="str">
        <f t="shared" si="204"/>
        <v/>
      </c>
      <c r="AH554" s="187" t="str">
        <f t="shared" si="205"/>
        <v/>
      </c>
      <c r="AI554" s="187" t="str">
        <f t="shared" si="206"/>
        <v/>
      </c>
      <c r="AJ554" s="187" t="str">
        <f t="shared" si="207"/>
        <v/>
      </c>
      <c r="AK554" s="187" t="str">
        <f t="shared" si="208"/>
        <v/>
      </c>
      <c r="AN554" s="187" t="str">
        <f t="shared" si="209"/>
        <v/>
      </c>
      <c r="AO554" s="187" t="str">
        <f t="shared" si="210"/>
        <v/>
      </c>
      <c r="AP554" s="187" t="str">
        <f t="shared" si="211"/>
        <v/>
      </c>
      <c r="AT554" s="187" t="str">
        <f t="shared" si="212"/>
        <v/>
      </c>
      <c r="AU554" s="187" t="str">
        <f t="shared" si="213"/>
        <v/>
      </c>
      <c r="AV554" s="187" t="str">
        <f t="shared" si="214"/>
        <v/>
      </c>
      <c r="AW554" s="187" t="str">
        <f t="shared" si="215"/>
        <v/>
      </c>
      <c r="AX554" s="187" t="str">
        <f t="shared" si="216"/>
        <v/>
      </c>
      <c r="AY554" s="187" t="str">
        <f t="shared" si="197"/>
        <v/>
      </c>
      <c r="AZ554" s="187" t="str">
        <f t="shared" si="217"/>
        <v/>
      </c>
      <c r="BA554" s="187" t="str">
        <f t="shared" si="199"/>
        <v xml:space="preserve"> </v>
      </c>
      <c r="BB554" s="187" t="str">
        <f>IFERROR(IF(AW554="","",VLOOKUP(AW554,SUSS!R:S,2,FALSE)),AY554*SUSS!$M$2)</f>
        <v/>
      </c>
      <c r="BC554" s="187" t="str">
        <f t="shared" si="198"/>
        <v/>
      </c>
    </row>
    <row r="555" spans="1:55" ht="15.75" thickBot="1">
      <c r="A555" s="183" t="s">
        <v>101</v>
      </c>
      <c r="B555" s="82">
        <v>2017</v>
      </c>
      <c r="C555" s="82">
        <v>4</v>
      </c>
      <c r="D555" s="82"/>
      <c r="E555" s="83" t="s">
        <v>86</v>
      </c>
      <c r="F555" s="83" t="s">
        <v>10</v>
      </c>
      <c r="G555" s="83" t="s">
        <v>83</v>
      </c>
      <c r="H555" s="84">
        <v>42982</v>
      </c>
      <c r="I555" s="86">
        <v>952.21</v>
      </c>
      <c r="J555" s="86">
        <v>773.16</v>
      </c>
      <c r="K555" s="86">
        <v>179.05</v>
      </c>
      <c r="N555" s="183" t="s">
        <v>101</v>
      </c>
      <c r="O555" s="82">
        <v>32</v>
      </c>
      <c r="P555" s="86">
        <v>166.46</v>
      </c>
      <c r="Q555" s="83" t="s">
        <v>86</v>
      </c>
      <c r="R555" s="83" t="s">
        <v>10</v>
      </c>
      <c r="S555" s="83" t="s">
        <v>83</v>
      </c>
      <c r="T555" s="82" t="s">
        <v>135</v>
      </c>
      <c r="U555" s="82" t="s">
        <v>124</v>
      </c>
      <c r="AC555" s="187" t="str">
        <f t="shared" si="200"/>
        <v/>
      </c>
      <c r="AD555" s="187" t="str">
        <f t="shared" si="201"/>
        <v/>
      </c>
      <c r="AE555" s="187" t="str">
        <f t="shared" si="202"/>
        <v/>
      </c>
      <c r="AF555" s="187" t="str">
        <f t="shared" si="203"/>
        <v/>
      </c>
      <c r="AG555" s="187" t="str">
        <f t="shared" si="204"/>
        <v/>
      </c>
      <c r="AH555" s="187" t="str">
        <f t="shared" si="205"/>
        <v/>
      </c>
      <c r="AI555" s="187" t="str">
        <f t="shared" si="206"/>
        <v/>
      </c>
      <c r="AJ555" s="187" t="str">
        <f t="shared" si="207"/>
        <v/>
      </c>
      <c r="AK555" s="187" t="str">
        <f t="shared" si="208"/>
        <v/>
      </c>
      <c r="AN555" s="187" t="str">
        <f t="shared" si="209"/>
        <v/>
      </c>
      <c r="AO555" s="187" t="str">
        <f t="shared" si="210"/>
        <v/>
      </c>
      <c r="AP555" s="187" t="str">
        <f t="shared" si="211"/>
        <v/>
      </c>
      <c r="AT555" s="187" t="str">
        <f t="shared" si="212"/>
        <v/>
      </c>
      <c r="AU555" s="187" t="str">
        <f t="shared" si="213"/>
        <v/>
      </c>
      <c r="AV555" s="187" t="str">
        <f t="shared" si="214"/>
        <v/>
      </c>
      <c r="AW555" s="187" t="str">
        <f t="shared" si="215"/>
        <v/>
      </c>
      <c r="AX555" s="187" t="str">
        <f t="shared" si="216"/>
        <v/>
      </c>
      <c r="AY555" s="187" t="str">
        <f t="shared" si="197"/>
        <v/>
      </c>
      <c r="AZ555" s="187" t="str">
        <f t="shared" si="217"/>
        <v/>
      </c>
      <c r="BA555" s="187" t="str">
        <f t="shared" si="199"/>
        <v xml:space="preserve"> </v>
      </c>
      <c r="BB555" s="187" t="str">
        <f>IFERROR(IF(AW555="","",VLOOKUP(AW555,SUSS!R:S,2,FALSE)),AY555*SUSS!$M$2)</f>
        <v/>
      </c>
      <c r="BC555" s="187" t="str">
        <f t="shared" si="198"/>
        <v/>
      </c>
    </row>
    <row r="556" spans="1:55" ht="15.75" thickBot="1">
      <c r="A556" s="183" t="s">
        <v>101</v>
      </c>
      <c r="B556" s="82">
        <v>2017</v>
      </c>
      <c r="C556" s="82">
        <v>4</v>
      </c>
      <c r="D556" s="82"/>
      <c r="E556" s="83" t="s">
        <v>86</v>
      </c>
      <c r="F556" s="83" t="s">
        <v>10</v>
      </c>
      <c r="G556" s="83" t="s">
        <v>84</v>
      </c>
      <c r="H556" s="84">
        <v>43798</v>
      </c>
      <c r="I556" s="85">
        <v>10056.129999999999</v>
      </c>
      <c r="J556" s="85">
        <v>8165.17</v>
      </c>
      <c r="K556" s="85">
        <v>1890.96</v>
      </c>
      <c r="N556" s="183" t="s">
        <v>101</v>
      </c>
      <c r="O556" s="82">
        <v>32</v>
      </c>
      <c r="P556" s="85">
        <v>1529.02</v>
      </c>
      <c r="Q556" s="83" t="s">
        <v>86</v>
      </c>
      <c r="R556" s="83" t="s">
        <v>10</v>
      </c>
      <c r="S556" s="83" t="s">
        <v>84</v>
      </c>
      <c r="T556" s="82" t="s">
        <v>135</v>
      </c>
      <c r="U556" s="82" t="s">
        <v>124</v>
      </c>
      <c r="AC556" s="187" t="str">
        <f t="shared" si="200"/>
        <v/>
      </c>
      <c r="AD556" s="187" t="str">
        <f t="shared" si="201"/>
        <v/>
      </c>
      <c r="AE556" s="187" t="str">
        <f t="shared" si="202"/>
        <v/>
      </c>
      <c r="AF556" s="187" t="str">
        <f t="shared" si="203"/>
        <v/>
      </c>
      <c r="AG556" s="187" t="str">
        <f t="shared" si="204"/>
        <v/>
      </c>
      <c r="AH556" s="187" t="str">
        <f t="shared" si="205"/>
        <v/>
      </c>
      <c r="AI556" s="187" t="str">
        <f t="shared" si="206"/>
        <v/>
      </c>
      <c r="AJ556" s="187" t="str">
        <f t="shared" si="207"/>
        <v/>
      </c>
      <c r="AK556" s="187" t="str">
        <f t="shared" si="208"/>
        <v/>
      </c>
      <c r="AN556" s="187" t="str">
        <f t="shared" si="209"/>
        <v/>
      </c>
      <c r="AO556" s="187" t="str">
        <f t="shared" si="210"/>
        <v/>
      </c>
      <c r="AP556" s="187" t="str">
        <f t="shared" si="211"/>
        <v/>
      </c>
      <c r="AT556" s="187" t="str">
        <f t="shared" si="212"/>
        <v/>
      </c>
      <c r="AU556" s="187" t="str">
        <f t="shared" si="213"/>
        <v/>
      </c>
      <c r="AV556" s="187" t="str">
        <f t="shared" si="214"/>
        <v/>
      </c>
      <c r="AW556" s="187" t="str">
        <f t="shared" si="215"/>
        <v/>
      </c>
      <c r="AX556" s="187" t="str">
        <f t="shared" si="216"/>
        <v/>
      </c>
      <c r="AY556" s="187" t="str">
        <f t="shared" si="197"/>
        <v/>
      </c>
      <c r="AZ556" s="187" t="str">
        <f t="shared" si="217"/>
        <v/>
      </c>
      <c r="BA556" s="187" t="str">
        <f t="shared" si="199"/>
        <v xml:space="preserve"> </v>
      </c>
      <c r="BB556" s="187" t="str">
        <f>IFERROR(IF(AW556="","",VLOOKUP(AW556,SUSS!R:S,2,FALSE)),AY556*SUSS!$M$2)</f>
        <v/>
      </c>
      <c r="BC556" s="187" t="str">
        <f t="shared" si="198"/>
        <v/>
      </c>
    </row>
    <row r="557" spans="1:55" ht="15.75" thickBot="1">
      <c r="A557" s="183" t="s">
        <v>101</v>
      </c>
      <c r="B557" s="82">
        <v>2017</v>
      </c>
      <c r="C557" s="82">
        <v>4</v>
      </c>
      <c r="D557" s="82"/>
      <c r="E557" s="83" t="s">
        <v>11</v>
      </c>
      <c r="F557" s="83" t="s">
        <v>10</v>
      </c>
      <c r="G557" s="83" t="s">
        <v>83</v>
      </c>
      <c r="H557" s="84">
        <v>42982</v>
      </c>
      <c r="I557" s="85">
        <v>1179.55</v>
      </c>
      <c r="J557" s="86">
        <v>957.75</v>
      </c>
      <c r="K557" s="86">
        <v>221.8</v>
      </c>
      <c r="N557" s="183" t="s">
        <v>101</v>
      </c>
      <c r="O557" s="82">
        <v>32</v>
      </c>
      <c r="P557" s="85">
        <v>14119.33</v>
      </c>
      <c r="Q557" s="83" t="s">
        <v>102</v>
      </c>
      <c r="R557" s="83" t="s">
        <v>10</v>
      </c>
      <c r="S557" s="83" t="s">
        <v>10</v>
      </c>
      <c r="T557" s="82" t="s">
        <v>115</v>
      </c>
      <c r="U557" s="82" t="s">
        <v>124</v>
      </c>
      <c r="AC557" s="187" t="str">
        <f t="shared" si="200"/>
        <v/>
      </c>
      <c r="AD557" s="187" t="str">
        <f t="shared" si="201"/>
        <v/>
      </c>
      <c r="AE557" s="187" t="str">
        <f t="shared" si="202"/>
        <v/>
      </c>
      <c r="AF557" s="187" t="str">
        <f t="shared" si="203"/>
        <v/>
      </c>
      <c r="AG557" s="187" t="str">
        <f t="shared" si="204"/>
        <v/>
      </c>
      <c r="AH557" s="187" t="str">
        <f t="shared" si="205"/>
        <v/>
      </c>
      <c r="AI557" s="187" t="str">
        <f t="shared" si="206"/>
        <v/>
      </c>
      <c r="AJ557" s="187" t="str">
        <f t="shared" si="207"/>
        <v/>
      </c>
      <c r="AK557" s="187" t="str">
        <f t="shared" si="208"/>
        <v/>
      </c>
      <c r="AN557" s="187" t="str">
        <f t="shared" si="209"/>
        <v/>
      </c>
      <c r="AO557" s="187" t="str">
        <f t="shared" si="210"/>
        <v/>
      </c>
      <c r="AP557" s="187" t="str">
        <f t="shared" si="211"/>
        <v/>
      </c>
      <c r="AT557" s="187" t="str">
        <f t="shared" si="212"/>
        <v/>
      </c>
      <c r="AU557" s="187" t="str">
        <f t="shared" si="213"/>
        <v/>
      </c>
      <c r="AV557" s="187" t="str">
        <f t="shared" si="214"/>
        <v/>
      </c>
      <c r="AW557" s="187" t="str">
        <f t="shared" si="215"/>
        <v/>
      </c>
      <c r="AX557" s="187" t="str">
        <f t="shared" si="216"/>
        <v/>
      </c>
      <c r="AY557" s="187" t="str">
        <f t="shared" si="197"/>
        <v/>
      </c>
      <c r="AZ557" s="187" t="str">
        <f t="shared" si="217"/>
        <v/>
      </c>
      <c r="BA557" s="187" t="str">
        <f t="shared" si="199"/>
        <v xml:space="preserve"> </v>
      </c>
      <c r="BB557" s="187" t="str">
        <f>IFERROR(IF(AW557="","",VLOOKUP(AW557,SUSS!R:S,2,FALSE)),AY557*SUSS!$M$2)</f>
        <v/>
      </c>
      <c r="BC557" s="187" t="str">
        <f t="shared" si="198"/>
        <v/>
      </c>
    </row>
    <row r="558" spans="1:55" ht="15.75" thickBot="1">
      <c r="A558" s="183" t="s">
        <v>101</v>
      </c>
      <c r="B558" s="82">
        <v>2017</v>
      </c>
      <c r="C558" s="82">
        <v>4</v>
      </c>
      <c r="D558" s="82"/>
      <c r="E558" s="83" t="s">
        <v>11</v>
      </c>
      <c r="F558" s="83" t="s">
        <v>10</v>
      </c>
      <c r="G558" s="83" t="s">
        <v>84</v>
      </c>
      <c r="H558" s="84">
        <v>43798</v>
      </c>
      <c r="I558" s="85">
        <v>12457.1</v>
      </c>
      <c r="J558" s="85">
        <v>10114.66</v>
      </c>
      <c r="K558" s="85">
        <v>2342.44</v>
      </c>
      <c r="N558" s="183" t="s">
        <v>101</v>
      </c>
      <c r="O558" s="82">
        <v>32</v>
      </c>
      <c r="P558" s="86">
        <v>6.27</v>
      </c>
      <c r="Q558" s="83" t="s">
        <v>104</v>
      </c>
      <c r="R558" s="83" t="s">
        <v>10</v>
      </c>
      <c r="S558" s="83" t="s">
        <v>105</v>
      </c>
      <c r="T558" s="82" t="s">
        <v>116</v>
      </c>
      <c r="U558" s="82" t="s">
        <v>124</v>
      </c>
      <c r="AC558" s="187" t="str">
        <f t="shared" si="200"/>
        <v/>
      </c>
      <c r="AD558" s="187" t="str">
        <f t="shared" si="201"/>
        <v/>
      </c>
      <c r="AE558" s="187" t="str">
        <f t="shared" si="202"/>
        <v/>
      </c>
      <c r="AF558" s="187" t="str">
        <f t="shared" si="203"/>
        <v/>
      </c>
      <c r="AG558" s="187" t="str">
        <f t="shared" si="204"/>
        <v/>
      </c>
      <c r="AH558" s="187" t="str">
        <f t="shared" si="205"/>
        <v/>
      </c>
      <c r="AI558" s="187" t="str">
        <f t="shared" si="206"/>
        <v/>
      </c>
      <c r="AJ558" s="187" t="str">
        <f t="shared" si="207"/>
        <v/>
      </c>
      <c r="AK558" s="187" t="str">
        <f t="shared" si="208"/>
        <v/>
      </c>
      <c r="AN558" s="187" t="str">
        <f t="shared" si="209"/>
        <v/>
      </c>
      <c r="AO558" s="187" t="str">
        <f t="shared" si="210"/>
        <v/>
      </c>
      <c r="AP558" s="187" t="str">
        <f t="shared" si="211"/>
        <v/>
      </c>
      <c r="AT558" s="187" t="str">
        <f t="shared" si="212"/>
        <v/>
      </c>
      <c r="AU558" s="187" t="str">
        <f t="shared" si="213"/>
        <v/>
      </c>
      <c r="AV558" s="187" t="str">
        <f t="shared" si="214"/>
        <v/>
      </c>
      <c r="AW558" s="187" t="str">
        <f t="shared" si="215"/>
        <v/>
      </c>
      <c r="AX558" s="187" t="str">
        <f t="shared" si="216"/>
        <v/>
      </c>
      <c r="AY558" s="187" t="str">
        <f t="shared" si="197"/>
        <v/>
      </c>
      <c r="AZ558" s="187" t="str">
        <f t="shared" si="217"/>
        <v/>
      </c>
      <c r="BA558" s="187" t="str">
        <f t="shared" si="199"/>
        <v xml:space="preserve"> </v>
      </c>
      <c r="BB558" s="187" t="str">
        <f>IFERROR(IF(AW558="","",VLOOKUP(AW558,SUSS!R:S,2,FALSE)),AY558*SUSS!$M$2)</f>
        <v/>
      </c>
      <c r="BC558" s="187" t="str">
        <f t="shared" si="198"/>
        <v/>
      </c>
    </row>
    <row r="559" spans="1:55" ht="29.25" thickBot="1">
      <c r="A559" s="183" t="s">
        <v>101</v>
      </c>
      <c r="B559" s="82">
        <v>2017</v>
      </c>
      <c r="C559" s="82">
        <v>4</v>
      </c>
      <c r="D559" s="82"/>
      <c r="E559" s="83" t="s">
        <v>11</v>
      </c>
      <c r="F559" s="83" t="s">
        <v>108</v>
      </c>
      <c r="G559" s="83" t="s">
        <v>83</v>
      </c>
      <c r="H559" s="84">
        <v>43199</v>
      </c>
      <c r="I559" s="85">
        <v>1835.17</v>
      </c>
      <c r="J559" s="85">
        <v>1470.42</v>
      </c>
      <c r="K559" s="86">
        <v>364.75</v>
      </c>
      <c r="N559" s="183" t="s">
        <v>101</v>
      </c>
      <c r="O559" s="82">
        <v>32</v>
      </c>
      <c r="P559" s="86">
        <v>18.809999999999999</v>
      </c>
      <c r="Q559" s="83" t="s">
        <v>106</v>
      </c>
      <c r="R559" s="83" t="s">
        <v>10</v>
      </c>
      <c r="S559" s="83" t="s">
        <v>105</v>
      </c>
      <c r="T559" s="82" t="s">
        <v>137</v>
      </c>
      <c r="U559" s="82" t="s">
        <v>124</v>
      </c>
      <c r="AC559" s="187" t="str">
        <f t="shared" si="200"/>
        <v/>
      </c>
      <c r="AD559" s="187" t="str">
        <f t="shared" si="201"/>
        <v/>
      </c>
      <c r="AE559" s="187" t="str">
        <f t="shared" si="202"/>
        <v/>
      </c>
      <c r="AF559" s="187" t="str">
        <f t="shared" si="203"/>
        <v/>
      </c>
      <c r="AG559" s="187" t="str">
        <f t="shared" si="204"/>
        <v/>
      </c>
      <c r="AH559" s="187" t="str">
        <f t="shared" si="205"/>
        <v/>
      </c>
      <c r="AI559" s="187" t="str">
        <f t="shared" si="206"/>
        <v/>
      </c>
      <c r="AJ559" s="187" t="str">
        <f t="shared" si="207"/>
        <v/>
      </c>
      <c r="AK559" s="187" t="str">
        <f t="shared" si="208"/>
        <v/>
      </c>
      <c r="AN559" s="187" t="str">
        <f t="shared" si="209"/>
        <v/>
      </c>
      <c r="AO559" s="187" t="str">
        <f t="shared" si="210"/>
        <v/>
      </c>
      <c r="AP559" s="187" t="str">
        <f t="shared" si="211"/>
        <v/>
      </c>
      <c r="AT559" s="187" t="str">
        <f t="shared" si="212"/>
        <v/>
      </c>
      <c r="AU559" s="187" t="str">
        <f t="shared" si="213"/>
        <v/>
      </c>
      <c r="AV559" s="187" t="str">
        <f t="shared" si="214"/>
        <v/>
      </c>
      <c r="AW559" s="187" t="str">
        <f t="shared" si="215"/>
        <v/>
      </c>
      <c r="AX559" s="187" t="str">
        <f t="shared" si="216"/>
        <v/>
      </c>
      <c r="AY559" s="187" t="str">
        <f t="shared" si="197"/>
        <v/>
      </c>
      <c r="AZ559" s="187" t="str">
        <f t="shared" si="217"/>
        <v/>
      </c>
      <c r="BA559" s="187" t="str">
        <f t="shared" si="199"/>
        <v xml:space="preserve"> </v>
      </c>
      <c r="BB559" s="187" t="str">
        <f>IFERROR(IF(AW559="","",VLOOKUP(AW559,SUSS!R:S,2,FALSE)),AY559*SUSS!$M$2)</f>
        <v/>
      </c>
      <c r="BC559" s="187" t="str">
        <f t="shared" si="198"/>
        <v/>
      </c>
    </row>
    <row r="560" spans="1:55" ht="29.25" thickBot="1">
      <c r="A560" s="183" t="s">
        <v>101</v>
      </c>
      <c r="B560" s="82">
        <v>2017</v>
      </c>
      <c r="C560" s="82">
        <v>4</v>
      </c>
      <c r="D560" s="82"/>
      <c r="E560" s="83" t="s">
        <v>11</v>
      </c>
      <c r="F560" s="83" t="s">
        <v>108</v>
      </c>
      <c r="G560" s="83" t="s">
        <v>84</v>
      </c>
      <c r="H560" s="84">
        <v>43798</v>
      </c>
      <c r="I560" s="85">
        <v>5159.78</v>
      </c>
      <c r="J560" s="85">
        <v>4134.25</v>
      </c>
      <c r="K560" s="85">
        <v>1025.53</v>
      </c>
      <c r="N560" s="183" t="s">
        <v>101</v>
      </c>
      <c r="O560" s="82">
        <v>32</v>
      </c>
      <c r="P560" s="86">
        <v>12.54</v>
      </c>
      <c r="Q560" s="83" t="s">
        <v>107</v>
      </c>
      <c r="R560" s="83" t="s">
        <v>10</v>
      </c>
      <c r="S560" s="83" t="s">
        <v>105</v>
      </c>
      <c r="T560" s="82" t="s">
        <v>163</v>
      </c>
      <c r="U560" s="82" t="s">
        <v>124</v>
      </c>
      <c r="AC560" s="187" t="str">
        <f t="shared" si="200"/>
        <v/>
      </c>
      <c r="AD560" s="187" t="str">
        <f t="shared" si="201"/>
        <v/>
      </c>
      <c r="AE560" s="187" t="str">
        <f t="shared" si="202"/>
        <v/>
      </c>
      <c r="AF560" s="187" t="str">
        <f t="shared" si="203"/>
        <v/>
      </c>
      <c r="AG560" s="187" t="str">
        <f t="shared" si="204"/>
        <v/>
      </c>
      <c r="AH560" s="187" t="str">
        <f t="shared" si="205"/>
        <v/>
      </c>
      <c r="AI560" s="187" t="str">
        <f t="shared" si="206"/>
        <v/>
      </c>
      <c r="AJ560" s="187" t="str">
        <f t="shared" si="207"/>
        <v/>
      </c>
      <c r="AK560" s="187" t="str">
        <f t="shared" si="208"/>
        <v/>
      </c>
      <c r="AN560" s="187" t="str">
        <f t="shared" si="209"/>
        <v/>
      </c>
      <c r="AO560" s="187" t="str">
        <f t="shared" si="210"/>
        <v/>
      </c>
      <c r="AP560" s="187" t="str">
        <f t="shared" si="211"/>
        <v/>
      </c>
      <c r="AT560" s="187" t="str">
        <f t="shared" si="212"/>
        <v/>
      </c>
      <c r="AU560" s="187" t="str">
        <f t="shared" si="213"/>
        <v/>
      </c>
      <c r="AV560" s="187" t="str">
        <f t="shared" si="214"/>
        <v/>
      </c>
      <c r="AW560" s="187" t="str">
        <f t="shared" si="215"/>
        <v/>
      </c>
      <c r="AX560" s="187" t="str">
        <f t="shared" si="216"/>
        <v/>
      </c>
      <c r="AY560" s="187" t="str">
        <f t="shared" si="197"/>
        <v/>
      </c>
      <c r="AZ560" s="187" t="str">
        <f t="shared" si="217"/>
        <v/>
      </c>
      <c r="BA560" s="187" t="str">
        <f t="shared" si="199"/>
        <v xml:space="preserve"> </v>
      </c>
      <c r="BB560" s="187" t="str">
        <f>IFERROR(IF(AW560="","",VLOOKUP(AW560,SUSS!R:S,2,FALSE)),AY560*SUSS!$M$2)</f>
        <v/>
      </c>
      <c r="BC560" s="187" t="str">
        <f t="shared" si="198"/>
        <v/>
      </c>
    </row>
    <row r="561" spans="1:55" ht="15.75" thickBot="1">
      <c r="A561" s="183" t="s">
        <v>101</v>
      </c>
      <c r="B561" s="82">
        <v>2017</v>
      </c>
      <c r="C561" s="82">
        <v>5</v>
      </c>
      <c r="D561" s="82"/>
      <c r="E561" s="83" t="s">
        <v>86</v>
      </c>
      <c r="F561" s="83" t="s">
        <v>10</v>
      </c>
      <c r="G561" s="83" t="s">
        <v>10</v>
      </c>
      <c r="H561" s="84">
        <v>42895</v>
      </c>
      <c r="I561" s="85">
        <v>7793.13</v>
      </c>
      <c r="J561" s="86">
        <v>0</v>
      </c>
      <c r="K561" s="85">
        <v>7793.13</v>
      </c>
      <c r="N561" s="183" t="s">
        <v>101</v>
      </c>
      <c r="O561" s="82">
        <v>32</v>
      </c>
      <c r="P561" s="85">
        <v>24460.9</v>
      </c>
      <c r="Q561" s="83" t="s">
        <v>82</v>
      </c>
      <c r="R561" s="83" t="s">
        <v>10</v>
      </c>
      <c r="S561" s="83" t="s">
        <v>10</v>
      </c>
      <c r="T561" s="82" t="s">
        <v>171</v>
      </c>
      <c r="U561" s="82" t="s">
        <v>124</v>
      </c>
      <c r="AC561" s="187" t="str">
        <f t="shared" si="200"/>
        <v/>
      </c>
      <c r="AD561" s="187" t="str">
        <f t="shared" si="201"/>
        <v/>
      </c>
      <c r="AE561" s="187" t="str">
        <f t="shared" si="202"/>
        <v/>
      </c>
      <c r="AF561" s="187" t="str">
        <f t="shared" si="203"/>
        <v/>
      </c>
      <c r="AG561" s="187" t="str">
        <f t="shared" si="204"/>
        <v/>
      </c>
      <c r="AH561" s="187" t="str">
        <f t="shared" si="205"/>
        <v/>
      </c>
      <c r="AI561" s="187" t="str">
        <f t="shared" si="206"/>
        <v/>
      </c>
      <c r="AJ561" s="187" t="str">
        <f t="shared" si="207"/>
        <v/>
      </c>
      <c r="AK561" s="187" t="str">
        <f t="shared" si="208"/>
        <v/>
      </c>
      <c r="AN561" s="187" t="str">
        <f t="shared" si="209"/>
        <v/>
      </c>
      <c r="AO561" s="187" t="str">
        <f t="shared" si="210"/>
        <v/>
      </c>
      <c r="AP561" s="187" t="str">
        <f t="shared" si="211"/>
        <v/>
      </c>
      <c r="AT561" s="187" t="str">
        <f t="shared" si="212"/>
        <v/>
      </c>
      <c r="AU561" s="187" t="str">
        <f t="shared" si="213"/>
        <v/>
      </c>
      <c r="AV561" s="187" t="str">
        <f t="shared" si="214"/>
        <v/>
      </c>
      <c r="AW561" s="187" t="str">
        <f t="shared" si="215"/>
        <v/>
      </c>
      <c r="AX561" s="187" t="str">
        <f t="shared" si="216"/>
        <v/>
      </c>
      <c r="AY561" s="187" t="str">
        <f t="shared" si="197"/>
        <v/>
      </c>
      <c r="AZ561" s="187" t="str">
        <f t="shared" si="217"/>
        <v/>
      </c>
      <c r="BA561" s="187" t="str">
        <f t="shared" si="199"/>
        <v xml:space="preserve"> </v>
      </c>
      <c r="BB561" s="187" t="str">
        <f>IFERROR(IF(AW561="","",VLOOKUP(AW561,SUSS!R:S,2,FALSE)),AY561*SUSS!$M$2)</f>
        <v/>
      </c>
      <c r="BC561" s="187" t="str">
        <f t="shared" si="198"/>
        <v/>
      </c>
    </row>
    <row r="562" spans="1:55" ht="15.75" thickBot="1">
      <c r="A562" s="183" t="s">
        <v>101</v>
      </c>
      <c r="B562" s="82">
        <v>2017</v>
      </c>
      <c r="C562" s="82">
        <v>5</v>
      </c>
      <c r="D562" s="82"/>
      <c r="E562" s="83" t="s">
        <v>86</v>
      </c>
      <c r="F562" s="83" t="s">
        <v>10</v>
      </c>
      <c r="G562" s="83" t="s">
        <v>105</v>
      </c>
      <c r="H562" s="84">
        <v>42895</v>
      </c>
      <c r="I562" s="86">
        <v>400</v>
      </c>
      <c r="J562" s="86">
        <v>0</v>
      </c>
      <c r="K562" s="86">
        <v>400</v>
      </c>
      <c r="N562" s="183" t="s">
        <v>101</v>
      </c>
      <c r="O562" s="82">
        <v>32</v>
      </c>
      <c r="P562" s="86">
        <v>518.82000000000005</v>
      </c>
      <c r="Q562" s="83" t="s">
        <v>82</v>
      </c>
      <c r="R562" s="83" t="s">
        <v>10</v>
      </c>
      <c r="S562" s="83" t="s">
        <v>83</v>
      </c>
      <c r="T562" s="82" t="s">
        <v>171</v>
      </c>
      <c r="U562" s="82" t="s">
        <v>124</v>
      </c>
      <c r="AC562" s="187" t="str">
        <f t="shared" si="200"/>
        <v/>
      </c>
      <c r="AD562" s="187" t="str">
        <f t="shared" si="201"/>
        <v/>
      </c>
      <c r="AE562" s="187" t="str">
        <f t="shared" si="202"/>
        <v/>
      </c>
      <c r="AF562" s="187" t="str">
        <f t="shared" si="203"/>
        <v/>
      </c>
      <c r="AG562" s="187" t="str">
        <f t="shared" si="204"/>
        <v/>
      </c>
      <c r="AH562" s="187" t="str">
        <f t="shared" si="205"/>
        <v/>
      </c>
      <c r="AI562" s="187" t="str">
        <f t="shared" si="206"/>
        <v/>
      </c>
      <c r="AJ562" s="187" t="str">
        <f t="shared" si="207"/>
        <v/>
      </c>
      <c r="AK562" s="187" t="str">
        <f t="shared" si="208"/>
        <v/>
      </c>
      <c r="AN562" s="187" t="str">
        <f t="shared" si="209"/>
        <v/>
      </c>
      <c r="AO562" s="187" t="str">
        <f t="shared" si="210"/>
        <v/>
      </c>
      <c r="AP562" s="187" t="str">
        <f t="shared" si="211"/>
        <v/>
      </c>
      <c r="AT562" s="187" t="str">
        <f t="shared" si="212"/>
        <v/>
      </c>
      <c r="AU562" s="187" t="str">
        <f t="shared" si="213"/>
        <v/>
      </c>
      <c r="AV562" s="187" t="str">
        <f t="shared" si="214"/>
        <v/>
      </c>
      <c r="AW562" s="187" t="str">
        <f t="shared" si="215"/>
        <v/>
      </c>
      <c r="AX562" s="187" t="str">
        <f t="shared" si="216"/>
        <v/>
      </c>
      <c r="AY562" s="187" t="str">
        <f t="shared" si="197"/>
        <v/>
      </c>
      <c r="AZ562" s="187" t="str">
        <f t="shared" si="217"/>
        <v/>
      </c>
      <c r="BA562" s="187" t="str">
        <f t="shared" si="199"/>
        <v xml:space="preserve"> </v>
      </c>
      <c r="BB562" s="187" t="str">
        <f>IFERROR(IF(AW562="","",VLOOKUP(AW562,SUSS!R:S,2,FALSE)),AY562*SUSS!$M$2)</f>
        <v/>
      </c>
      <c r="BC562" s="187" t="str">
        <f t="shared" si="198"/>
        <v/>
      </c>
    </row>
    <row r="563" spans="1:55" ht="15.75" thickBot="1">
      <c r="A563" s="183" t="s">
        <v>101</v>
      </c>
      <c r="B563" s="82">
        <v>2017</v>
      </c>
      <c r="C563" s="82">
        <v>5</v>
      </c>
      <c r="D563" s="82"/>
      <c r="E563" s="83" t="s">
        <v>11</v>
      </c>
      <c r="F563" s="83" t="s">
        <v>10</v>
      </c>
      <c r="G563" s="83" t="s">
        <v>10</v>
      </c>
      <c r="H563" s="84">
        <v>42895</v>
      </c>
      <c r="I563" s="85">
        <v>9653.77</v>
      </c>
      <c r="J563" s="86">
        <v>0</v>
      </c>
      <c r="K563" s="85">
        <v>9653.77</v>
      </c>
      <c r="N563" s="183" t="s">
        <v>101</v>
      </c>
      <c r="O563" s="82">
        <v>32</v>
      </c>
      <c r="P563" s="85">
        <v>2492.54</v>
      </c>
      <c r="Q563" s="83" t="s">
        <v>82</v>
      </c>
      <c r="R563" s="83" t="s">
        <v>10</v>
      </c>
      <c r="S563" s="83" t="s">
        <v>84</v>
      </c>
      <c r="T563" s="82" t="s">
        <v>171</v>
      </c>
      <c r="U563" s="82" t="s">
        <v>124</v>
      </c>
      <c r="AC563" s="187" t="str">
        <f t="shared" si="200"/>
        <v>M645044</v>
      </c>
      <c r="AD563" s="187" t="str">
        <f t="shared" si="201"/>
        <v>Contribuciones Seg. Social</v>
      </c>
      <c r="AE563" s="187" t="str">
        <f t="shared" si="202"/>
        <v>Declaración Jurada</v>
      </c>
      <c r="AF563" s="187" t="str">
        <f t="shared" si="203"/>
        <v>Declaración Jurada</v>
      </c>
      <c r="AG563" s="187">
        <f t="shared" si="204"/>
        <v>9653.77</v>
      </c>
      <c r="AH563" s="187">
        <f t="shared" si="205"/>
        <v>0</v>
      </c>
      <c r="AI563" s="187">
        <f t="shared" si="206"/>
        <v>9653.77</v>
      </c>
      <c r="AJ563" s="187">
        <f t="shared" si="207"/>
        <v>2017</v>
      </c>
      <c r="AK563" s="187">
        <f t="shared" si="208"/>
        <v>5</v>
      </c>
      <c r="AN563" s="187" t="str">
        <f t="shared" si="209"/>
        <v xml:space="preserve">2017/5 </v>
      </c>
      <c r="AO563" s="187" t="str">
        <f t="shared" si="210"/>
        <v>2017/5 Contribuciones Seg. Social</v>
      </c>
      <c r="AP563" s="187">
        <f t="shared" si="211"/>
        <v>9653.77</v>
      </c>
      <c r="AT563" s="187" t="str">
        <f t="shared" si="212"/>
        <v/>
      </c>
      <c r="AU563" s="187" t="str">
        <f t="shared" si="213"/>
        <v/>
      </c>
      <c r="AV563" s="187" t="str">
        <f t="shared" si="214"/>
        <v/>
      </c>
      <c r="AW563" s="187" t="str">
        <f t="shared" si="215"/>
        <v/>
      </c>
      <c r="AX563" s="187" t="str">
        <f t="shared" si="216"/>
        <v/>
      </c>
      <c r="AY563" s="187" t="str">
        <f t="shared" si="197"/>
        <v/>
      </c>
      <c r="AZ563" s="187" t="str">
        <f t="shared" si="217"/>
        <v/>
      </c>
      <c r="BA563" s="187" t="str">
        <f t="shared" si="199"/>
        <v xml:space="preserve"> </v>
      </c>
      <c r="BB563" s="187" t="str">
        <f>IFERROR(IF(AW563="","",VLOOKUP(AW563,SUSS!R:S,2,FALSE)),AY563*SUSS!$M$2)</f>
        <v/>
      </c>
      <c r="BC563" s="187" t="str">
        <f t="shared" si="198"/>
        <v/>
      </c>
    </row>
    <row r="564" spans="1:55" ht="29.25" thickBot="1">
      <c r="A564" s="183" t="s">
        <v>101</v>
      </c>
      <c r="B564" s="82">
        <v>2017</v>
      </c>
      <c r="C564" s="82">
        <v>5</v>
      </c>
      <c r="D564" s="82"/>
      <c r="E564" s="83" t="s">
        <v>11</v>
      </c>
      <c r="F564" s="83" t="s">
        <v>108</v>
      </c>
      <c r="G564" s="83" t="s">
        <v>109</v>
      </c>
      <c r="H564" s="84">
        <v>42895</v>
      </c>
      <c r="I564" s="85">
        <v>5234.07</v>
      </c>
      <c r="J564" s="86">
        <v>0</v>
      </c>
      <c r="K564" s="85">
        <v>5234.07</v>
      </c>
      <c r="N564" s="183" t="s">
        <v>101</v>
      </c>
      <c r="O564" s="82">
        <v>32</v>
      </c>
      <c r="P564" s="85">
        <v>16809.96</v>
      </c>
      <c r="Q564" s="83" t="s">
        <v>82</v>
      </c>
      <c r="R564" s="83" t="s">
        <v>10</v>
      </c>
      <c r="S564" s="83" t="s">
        <v>10</v>
      </c>
      <c r="T564" s="82" t="s">
        <v>172</v>
      </c>
      <c r="U564" s="82" t="s">
        <v>124</v>
      </c>
      <c r="AC564" s="187" t="str">
        <f t="shared" si="200"/>
        <v/>
      </c>
      <c r="AD564" s="187" t="str">
        <f t="shared" si="201"/>
        <v/>
      </c>
      <c r="AE564" s="187" t="str">
        <f t="shared" si="202"/>
        <v/>
      </c>
      <c r="AF564" s="187" t="str">
        <f t="shared" si="203"/>
        <v/>
      </c>
      <c r="AG564" s="187" t="str">
        <f t="shared" si="204"/>
        <v/>
      </c>
      <c r="AH564" s="187" t="str">
        <f t="shared" si="205"/>
        <v/>
      </c>
      <c r="AI564" s="187" t="str">
        <f t="shared" si="206"/>
        <v/>
      </c>
      <c r="AJ564" s="187" t="str">
        <f t="shared" si="207"/>
        <v/>
      </c>
      <c r="AK564" s="187" t="str">
        <f t="shared" si="208"/>
        <v/>
      </c>
      <c r="AN564" s="187" t="str">
        <f t="shared" si="209"/>
        <v/>
      </c>
      <c r="AO564" s="187" t="str">
        <f t="shared" si="210"/>
        <v/>
      </c>
      <c r="AP564" s="187" t="str">
        <f t="shared" si="211"/>
        <v/>
      </c>
      <c r="AT564" s="187" t="str">
        <f t="shared" si="212"/>
        <v/>
      </c>
      <c r="AU564" s="187" t="str">
        <f t="shared" si="213"/>
        <v/>
      </c>
      <c r="AV564" s="187" t="str">
        <f t="shared" si="214"/>
        <v/>
      </c>
      <c r="AW564" s="187" t="str">
        <f t="shared" si="215"/>
        <v/>
      </c>
      <c r="AX564" s="187" t="str">
        <f t="shared" si="216"/>
        <v/>
      </c>
      <c r="AY564" s="187" t="str">
        <f t="shared" si="197"/>
        <v/>
      </c>
      <c r="AZ564" s="187" t="str">
        <f t="shared" si="217"/>
        <v/>
      </c>
      <c r="BA564" s="187" t="str">
        <f t="shared" si="199"/>
        <v xml:space="preserve"> </v>
      </c>
      <c r="BB564" s="187" t="str">
        <f>IFERROR(IF(AW564="","",VLOOKUP(AW564,SUSS!R:S,2,FALSE)),AY564*SUSS!$M$2)</f>
        <v/>
      </c>
      <c r="BC564" s="187" t="str">
        <f t="shared" si="198"/>
        <v/>
      </c>
    </row>
    <row r="565" spans="1:55" ht="15.75" thickBot="1">
      <c r="A565" s="183" t="s">
        <v>101</v>
      </c>
      <c r="B565" s="82">
        <v>2017</v>
      </c>
      <c r="C565" s="82">
        <v>5</v>
      </c>
      <c r="D565" s="82"/>
      <c r="E565" s="83" t="s">
        <v>86</v>
      </c>
      <c r="F565" s="83" t="s">
        <v>10</v>
      </c>
      <c r="G565" s="83" t="s">
        <v>83</v>
      </c>
      <c r="H565" s="84">
        <v>42982</v>
      </c>
      <c r="I565" s="86">
        <v>670.21</v>
      </c>
      <c r="J565" s="86">
        <v>541.37</v>
      </c>
      <c r="K565" s="86">
        <v>128.84</v>
      </c>
      <c r="N565" s="183" t="s">
        <v>101</v>
      </c>
      <c r="O565" s="82">
        <v>33</v>
      </c>
      <c r="P565" s="86">
        <v>669.19</v>
      </c>
      <c r="Q565" s="83" t="s">
        <v>103</v>
      </c>
      <c r="R565" s="83" t="s">
        <v>10</v>
      </c>
      <c r="S565" s="83" t="s">
        <v>10</v>
      </c>
      <c r="T565" s="82" t="s">
        <v>114</v>
      </c>
      <c r="U565" s="82" t="s">
        <v>124</v>
      </c>
      <c r="AC565" s="187" t="str">
        <f t="shared" si="200"/>
        <v/>
      </c>
      <c r="AD565" s="187" t="str">
        <f t="shared" si="201"/>
        <v/>
      </c>
      <c r="AE565" s="187" t="str">
        <f t="shared" si="202"/>
        <v/>
      </c>
      <c r="AF565" s="187" t="str">
        <f t="shared" si="203"/>
        <v/>
      </c>
      <c r="AG565" s="187" t="str">
        <f t="shared" si="204"/>
        <v/>
      </c>
      <c r="AH565" s="187" t="str">
        <f t="shared" si="205"/>
        <v/>
      </c>
      <c r="AI565" s="187" t="str">
        <f t="shared" si="206"/>
        <v/>
      </c>
      <c r="AJ565" s="187" t="str">
        <f t="shared" si="207"/>
        <v/>
      </c>
      <c r="AK565" s="187" t="str">
        <f t="shared" si="208"/>
        <v/>
      </c>
      <c r="AN565" s="187" t="str">
        <f t="shared" si="209"/>
        <v/>
      </c>
      <c r="AO565" s="187" t="str">
        <f t="shared" si="210"/>
        <v/>
      </c>
      <c r="AP565" s="187" t="str">
        <f t="shared" si="211"/>
        <v/>
      </c>
      <c r="AT565" s="187" t="str">
        <f t="shared" si="212"/>
        <v/>
      </c>
      <c r="AU565" s="187" t="str">
        <f t="shared" si="213"/>
        <v/>
      </c>
      <c r="AV565" s="187" t="str">
        <f t="shared" si="214"/>
        <v/>
      </c>
      <c r="AW565" s="187" t="str">
        <f t="shared" si="215"/>
        <v/>
      </c>
      <c r="AX565" s="187" t="str">
        <f t="shared" si="216"/>
        <v/>
      </c>
      <c r="AY565" s="187" t="str">
        <f t="shared" si="197"/>
        <v/>
      </c>
      <c r="AZ565" s="187" t="str">
        <f t="shared" si="217"/>
        <v/>
      </c>
      <c r="BA565" s="187" t="str">
        <f t="shared" si="199"/>
        <v xml:space="preserve"> </v>
      </c>
      <c r="BB565" s="187" t="str">
        <f>IFERROR(IF(AW565="","",VLOOKUP(AW565,SUSS!R:S,2,FALSE)),AY565*SUSS!$M$2)</f>
        <v/>
      </c>
      <c r="BC565" s="187" t="str">
        <f t="shared" si="198"/>
        <v/>
      </c>
    </row>
    <row r="566" spans="1:55" ht="15.75" thickBot="1">
      <c r="A566" s="183" t="s">
        <v>101</v>
      </c>
      <c r="B566" s="82">
        <v>2017</v>
      </c>
      <c r="C566" s="82">
        <v>5</v>
      </c>
      <c r="D566" s="82"/>
      <c r="E566" s="83" t="s">
        <v>86</v>
      </c>
      <c r="F566" s="83" t="s">
        <v>10</v>
      </c>
      <c r="G566" s="83" t="s">
        <v>84</v>
      </c>
      <c r="H566" s="84">
        <v>43798</v>
      </c>
      <c r="I566" s="85">
        <v>9464.76</v>
      </c>
      <c r="J566" s="85">
        <v>7645.31</v>
      </c>
      <c r="K566" s="85">
        <v>1819.45</v>
      </c>
      <c r="N566" s="183" t="s">
        <v>101</v>
      </c>
      <c r="O566" s="82">
        <v>33</v>
      </c>
      <c r="P566" s="86">
        <v>260.74</v>
      </c>
      <c r="Q566" s="83" t="s">
        <v>11</v>
      </c>
      <c r="R566" s="83" t="s">
        <v>10</v>
      </c>
      <c r="S566" s="83" t="s">
        <v>83</v>
      </c>
      <c r="T566" s="82" t="s">
        <v>166</v>
      </c>
      <c r="U566" s="82" t="s">
        <v>124</v>
      </c>
      <c r="AC566" s="187" t="str">
        <f t="shared" si="200"/>
        <v/>
      </c>
      <c r="AD566" s="187" t="str">
        <f t="shared" si="201"/>
        <v/>
      </c>
      <c r="AE566" s="187" t="str">
        <f t="shared" si="202"/>
        <v/>
      </c>
      <c r="AF566" s="187" t="str">
        <f t="shared" si="203"/>
        <v/>
      </c>
      <c r="AG566" s="187" t="str">
        <f t="shared" si="204"/>
        <v/>
      </c>
      <c r="AH566" s="187" t="str">
        <f t="shared" si="205"/>
        <v/>
      </c>
      <c r="AI566" s="187" t="str">
        <f t="shared" si="206"/>
        <v/>
      </c>
      <c r="AJ566" s="187" t="str">
        <f t="shared" si="207"/>
        <v/>
      </c>
      <c r="AK566" s="187" t="str">
        <f t="shared" si="208"/>
        <v/>
      </c>
      <c r="AN566" s="187" t="str">
        <f t="shared" si="209"/>
        <v/>
      </c>
      <c r="AO566" s="187" t="str">
        <f t="shared" si="210"/>
        <v/>
      </c>
      <c r="AP566" s="187" t="str">
        <f t="shared" si="211"/>
        <v/>
      </c>
      <c r="AT566" s="187" t="str">
        <f t="shared" si="212"/>
        <v>M645044</v>
      </c>
      <c r="AU566" s="187">
        <f t="shared" si="213"/>
        <v>33</v>
      </c>
      <c r="AV566" s="187">
        <f t="shared" si="214"/>
        <v>260.74</v>
      </c>
      <c r="AW566" s="187" t="str">
        <f t="shared" si="215"/>
        <v>2014/9</v>
      </c>
      <c r="AX566" s="187" t="str">
        <f t="shared" si="216"/>
        <v>2014/9 Contribuciones Seg. Social</v>
      </c>
      <c r="AY566" s="187">
        <f t="shared" si="197"/>
        <v>9260.52</v>
      </c>
      <c r="AZ566" s="187">
        <f t="shared" si="217"/>
        <v>2.8156086267293844E-2</v>
      </c>
      <c r="BA566" s="187" t="str">
        <f t="shared" si="199"/>
        <v>M645044 33</v>
      </c>
      <c r="BB566" s="187">
        <f>IFERROR(IF(AW566="","",VLOOKUP(AW566,SUSS!R:S,2,FALSE)),AY566*SUSS!$M$2)</f>
        <v>1111.2624000000001</v>
      </c>
      <c r="BC566" s="187">
        <f t="shared" si="198"/>
        <v>31.288799999999998</v>
      </c>
    </row>
    <row r="567" spans="1:55" ht="15.75" thickBot="1">
      <c r="A567" s="183" t="s">
        <v>101</v>
      </c>
      <c r="B567" s="82">
        <v>2017</v>
      </c>
      <c r="C567" s="82">
        <v>5</v>
      </c>
      <c r="D567" s="82"/>
      <c r="E567" s="83" t="s">
        <v>11</v>
      </c>
      <c r="F567" s="83" t="s">
        <v>10</v>
      </c>
      <c r="G567" s="83" t="s">
        <v>83</v>
      </c>
      <c r="H567" s="84">
        <v>42982</v>
      </c>
      <c r="I567" s="86">
        <v>830.22</v>
      </c>
      <c r="J567" s="86">
        <v>670.62</v>
      </c>
      <c r="K567" s="86">
        <v>159.6</v>
      </c>
      <c r="N567" s="183" t="s">
        <v>101</v>
      </c>
      <c r="O567" s="82">
        <v>33</v>
      </c>
      <c r="P567" s="85">
        <v>4369.5200000000004</v>
      </c>
      <c r="Q567" s="83" t="s">
        <v>11</v>
      </c>
      <c r="R567" s="83" t="s">
        <v>10</v>
      </c>
      <c r="S567" s="83" t="s">
        <v>84</v>
      </c>
      <c r="T567" s="82" t="s">
        <v>166</v>
      </c>
      <c r="U567" s="82" t="s">
        <v>124</v>
      </c>
      <c r="AC567" s="187" t="str">
        <f t="shared" si="200"/>
        <v/>
      </c>
      <c r="AD567" s="187" t="str">
        <f t="shared" si="201"/>
        <v/>
      </c>
      <c r="AE567" s="187" t="str">
        <f t="shared" si="202"/>
        <v/>
      </c>
      <c r="AF567" s="187" t="str">
        <f t="shared" si="203"/>
        <v/>
      </c>
      <c r="AG567" s="187" t="str">
        <f t="shared" si="204"/>
        <v/>
      </c>
      <c r="AH567" s="187" t="str">
        <f t="shared" si="205"/>
        <v/>
      </c>
      <c r="AI567" s="187" t="str">
        <f t="shared" si="206"/>
        <v/>
      </c>
      <c r="AJ567" s="187" t="str">
        <f t="shared" si="207"/>
        <v/>
      </c>
      <c r="AK567" s="187" t="str">
        <f t="shared" si="208"/>
        <v/>
      </c>
      <c r="AN567" s="187" t="str">
        <f t="shared" si="209"/>
        <v/>
      </c>
      <c r="AO567" s="187" t="str">
        <f t="shared" si="210"/>
        <v/>
      </c>
      <c r="AP567" s="187" t="str">
        <f t="shared" si="211"/>
        <v/>
      </c>
      <c r="AT567" s="187" t="str">
        <f t="shared" si="212"/>
        <v>M645044</v>
      </c>
      <c r="AU567" s="187">
        <f t="shared" si="213"/>
        <v>33</v>
      </c>
      <c r="AV567" s="187">
        <f t="shared" si="214"/>
        <v>4369.5200000000004</v>
      </c>
      <c r="AW567" s="187" t="str">
        <f t="shared" si="215"/>
        <v>2014/9</v>
      </c>
      <c r="AX567" s="187" t="str">
        <f t="shared" si="216"/>
        <v>2014/9 Contribuciones Seg. Social</v>
      </c>
      <c r="AY567" s="187">
        <f t="shared" si="197"/>
        <v>9260.52</v>
      </c>
      <c r="AZ567" s="187">
        <f t="shared" si="217"/>
        <v>0.47184391373270618</v>
      </c>
      <c r="BA567" s="187" t="str">
        <f t="shared" si="199"/>
        <v>M645044 33</v>
      </c>
      <c r="BB567" s="187">
        <f>IFERROR(IF(AW567="","",VLOOKUP(AW567,SUSS!R:S,2,FALSE)),AY567*SUSS!$M$2)</f>
        <v>1111.2624000000001</v>
      </c>
      <c r="BC567" s="187">
        <f t="shared" si="198"/>
        <v>524.34240000000011</v>
      </c>
    </row>
    <row r="568" spans="1:55" ht="29.25" thickBot="1">
      <c r="A568" s="183" t="s">
        <v>101</v>
      </c>
      <c r="B568" s="82">
        <v>2017</v>
      </c>
      <c r="C568" s="82">
        <v>5</v>
      </c>
      <c r="D568" s="82"/>
      <c r="E568" s="83" t="s">
        <v>11</v>
      </c>
      <c r="F568" s="83" t="s">
        <v>10</v>
      </c>
      <c r="G568" s="83" t="s">
        <v>84</v>
      </c>
      <c r="H568" s="84">
        <v>43798</v>
      </c>
      <c r="I568" s="85">
        <v>11724.5</v>
      </c>
      <c r="J568" s="85">
        <v>9470.65</v>
      </c>
      <c r="K568" s="85">
        <v>2253.85</v>
      </c>
      <c r="N568" s="183" t="s">
        <v>101</v>
      </c>
      <c r="O568" s="82">
        <v>33</v>
      </c>
      <c r="P568" s="85">
        <v>3335.71</v>
      </c>
      <c r="Q568" s="83" t="s">
        <v>11</v>
      </c>
      <c r="R568" s="83" t="s">
        <v>108</v>
      </c>
      <c r="S568" s="83" t="s">
        <v>109</v>
      </c>
      <c r="T568" s="82" t="s">
        <v>166</v>
      </c>
      <c r="U568" s="82" t="s">
        <v>124</v>
      </c>
      <c r="AC568" s="187" t="str">
        <f t="shared" si="200"/>
        <v/>
      </c>
      <c r="AD568" s="187" t="str">
        <f t="shared" si="201"/>
        <v/>
      </c>
      <c r="AE568" s="187" t="str">
        <f t="shared" si="202"/>
        <v/>
      </c>
      <c r="AF568" s="187" t="str">
        <f t="shared" si="203"/>
        <v/>
      </c>
      <c r="AG568" s="187" t="str">
        <f t="shared" si="204"/>
        <v/>
      </c>
      <c r="AH568" s="187" t="str">
        <f t="shared" si="205"/>
        <v/>
      </c>
      <c r="AI568" s="187" t="str">
        <f t="shared" si="206"/>
        <v/>
      </c>
      <c r="AJ568" s="187" t="str">
        <f t="shared" si="207"/>
        <v/>
      </c>
      <c r="AK568" s="187" t="str">
        <f t="shared" si="208"/>
        <v/>
      </c>
      <c r="AN568" s="187" t="str">
        <f t="shared" si="209"/>
        <v/>
      </c>
      <c r="AO568" s="187" t="str">
        <f t="shared" si="210"/>
        <v/>
      </c>
      <c r="AP568" s="187" t="str">
        <f t="shared" si="211"/>
        <v/>
      </c>
      <c r="AT568" s="187" t="str">
        <f t="shared" si="212"/>
        <v>M645044</v>
      </c>
      <c r="AU568" s="187">
        <f t="shared" si="213"/>
        <v>33</v>
      </c>
      <c r="AV568" s="187">
        <f t="shared" si="214"/>
        <v>3335.71</v>
      </c>
      <c r="AW568" s="187" t="str">
        <f t="shared" si="215"/>
        <v>2014/9</v>
      </c>
      <c r="AX568" s="187" t="str">
        <f t="shared" si="216"/>
        <v>2014/9 Contribuciones Seg. Social</v>
      </c>
      <c r="AY568" s="187">
        <f t="shared" si="197"/>
        <v>9260.52</v>
      </c>
      <c r="AZ568" s="187">
        <f t="shared" si="217"/>
        <v>0.36020763412853707</v>
      </c>
      <c r="BA568" s="187" t="str">
        <f t="shared" si="199"/>
        <v>M645044 33</v>
      </c>
      <c r="BB568" s="187">
        <f>IFERROR(IF(AW568="","",VLOOKUP(AW568,SUSS!R:S,2,FALSE)),AY568*SUSS!$M$2)</f>
        <v>1111.2624000000001</v>
      </c>
      <c r="BC568" s="187">
        <f t="shared" si="198"/>
        <v>400.28520000000003</v>
      </c>
    </row>
    <row r="569" spans="1:55" ht="29.25" thickBot="1">
      <c r="A569" s="183" t="s">
        <v>101</v>
      </c>
      <c r="B569" s="82">
        <v>2017</v>
      </c>
      <c r="C569" s="82">
        <v>5</v>
      </c>
      <c r="D569" s="82"/>
      <c r="E569" s="83" t="s">
        <v>11</v>
      </c>
      <c r="F569" s="83" t="s">
        <v>108</v>
      </c>
      <c r="G569" s="83" t="s">
        <v>83</v>
      </c>
      <c r="H569" s="84">
        <v>43199</v>
      </c>
      <c r="I569" s="85">
        <v>1570.22</v>
      </c>
      <c r="J569" s="85">
        <v>1250.51</v>
      </c>
      <c r="K569" s="86">
        <v>319.70999999999998</v>
      </c>
      <c r="N569" s="183" t="s">
        <v>101</v>
      </c>
      <c r="O569" s="82">
        <v>33</v>
      </c>
      <c r="P569" s="86">
        <v>295.99</v>
      </c>
      <c r="Q569" s="83" t="s">
        <v>11</v>
      </c>
      <c r="R569" s="83" t="s">
        <v>108</v>
      </c>
      <c r="S569" s="83" t="s">
        <v>83</v>
      </c>
      <c r="T569" s="82" t="s">
        <v>166</v>
      </c>
      <c r="U569" s="82" t="s">
        <v>124</v>
      </c>
      <c r="AC569" s="187" t="str">
        <f t="shared" si="200"/>
        <v/>
      </c>
      <c r="AD569" s="187" t="str">
        <f t="shared" si="201"/>
        <v/>
      </c>
      <c r="AE569" s="187" t="str">
        <f t="shared" si="202"/>
        <v/>
      </c>
      <c r="AF569" s="187" t="str">
        <f t="shared" si="203"/>
        <v/>
      </c>
      <c r="AG569" s="187" t="str">
        <f t="shared" si="204"/>
        <v/>
      </c>
      <c r="AH569" s="187" t="str">
        <f t="shared" si="205"/>
        <v/>
      </c>
      <c r="AI569" s="187" t="str">
        <f t="shared" si="206"/>
        <v/>
      </c>
      <c r="AJ569" s="187" t="str">
        <f t="shared" si="207"/>
        <v/>
      </c>
      <c r="AK569" s="187" t="str">
        <f t="shared" si="208"/>
        <v/>
      </c>
      <c r="AN569" s="187" t="str">
        <f t="shared" si="209"/>
        <v/>
      </c>
      <c r="AO569" s="187" t="str">
        <f t="shared" si="210"/>
        <v/>
      </c>
      <c r="AP569" s="187" t="str">
        <f t="shared" si="211"/>
        <v/>
      </c>
      <c r="AT569" s="187" t="str">
        <f t="shared" si="212"/>
        <v>M645044</v>
      </c>
      <c r="AU569" s="187">
        <f t="shared" si="213"/>
        <v>33</v>
      </c>
      <c r="AV569" s="187">
        <f t="shared" si="214"/>
        <v>295.99</v>
      </c>
      <c r="AW569" s="187" t="str">
        <f t="shared" si="215"/>
        <v>2014/9</v>
      </c>
      <c r="AX569" s="187" t="str">
        <f t="shared" si="216"/>
        <v>2014/9 Contribuciones Seg. Social</v>
      </c>
      <c r="AY569" s="187">
        <f t="shared" si="197"/>
        <v>9260.52</v>
      </c>
      <c r="AZ569" s="187">
        <f t="shared" si="217"/>
        <v>3.1962567976744287E-2</v>
      </c>
      <c r="BA569" s="187" t="str">
        <f t="shared" si="199"/>
        <v>M645044 33</v>
      </c>
      <c r="BB569" s="187">
        <f>IFERROR(IF(AW569="","",VLOOKUP(AW569,SUSS!R:S,2,FALSE)),AY569*SUSS!$M$2)</f>
        <v>1111.2624000000001</v>
      </c>
      <c r="BC569" s="187">
        <f t="shared" si="198"/>
        <v>35.518800000000006</v>
      </c>
    </row>
    <row r="570" spans="1:55" ht="29.25" thickBot="1">
      <c r="A570" s="183" t="s">
        <v>101</v>
      </c>
      <c r="B570" s="82">
        <v>2017</v>
      </c>
      <c r="C570" s="82">
        <v>5</v>
      </c>
      <c r="D570" s="82"/>
      <c r="E570" s="83" t="s">
        <v>11</v>
      </c>
      <c r="F570" s="83" t="s">
        <v>108</v>
      </c>
      <c r="G570" s="83" t="s">
        <v>84</v>
      </c>
      <c r="H570" s="84">
        <v>43798</v>
      </c>
      <c r="I570" s="85">
        <v>4856.34</v>
      </c>
      <c r="J570" s="85">
        <v>3867.54</v>
      </c>
      <c r="K570" s="86">
        <v>988.8</v>
      </c>
      <c r="N570" s="183" t="s">
        <v>101</v>
      </c>
      <c r="O570" s="82">
        <v>33</v>
      </c>
      <c r="P570" s="85">
        <v>2214.44</v>
      </c>
      <c r="Q570" s="83" t="s">
        <v>11</v>
      </c>
      <c r="R570" s="83" t="s">
        <v>108</v>
      </c>
      <c r="S570" s="83" t="s">
        <v>84</v>
      </c>
      <c r="T570" s="82" t="s">
        <v>166</v>
      </c>
      <c r="U570" s="82" t="s">
        <v>124</v>
      </c>
      <c r="AC570" s="187" t="str">
        <f t="shared" si="200"/>
        <v/>
      </c>
      <c r="AD570" s="187" t="str">
        <f t="shared" si="201"/>
        <v/>
      </c>
      <c r="AE570" s="187" t="str">
        <f t="shared" si="202"/>
        <v/>
      </c>
      <c r="AF570" s="187" t="str">
        <f t="shared" si="203"/>
        <v/>
      </c>
      <c r="AG570" s="187" t="str">
        <f t="shared" si="204"/>
        <v/>
      </c>
      <c r="AH570" s="187" t="str">
        <f t="shared" si="205"/>
        <v/>
      </c>
      <c r="AI570" s="187" t="str">
        <f t="shared" si="206"/>
        <v/>
      </c>
      <c r="AJ570" s="187" t="str">
        <f t="shared" si="207"/>
        <v/>
      </c>
      <c r="AK570" s="187" t="str">
        <f t="shared" si="208"/>
        <v/>
      </c>
      <c r="AN570" s="187" t="str">
        <f t="shared" si="209"/>
        <v/>
      </c>
      <c r="AO570" s="187" t="str">
        <f t="shared" si="210"/>
        <v/>
      </c>
      <c r="AP570" s="187" t="str">
        <f t="shared" si="211"/>
        <v/>
      </c>
      <c r="AT570" s="187" t="str">
        <f t="shared" si="212"/>
        <v>M645044</v>
      </c>
      <c r="AU570" s="187">
        <f t="shared" si="213"/>
        <v>33</v>
      </c>
      <c r="AV570" s="187">
        <f t="shared" si="214"/>
        <v>2214.44</v>
      </c>
      <c r="AW570" s="187" t="str">
        <f t="shared" si="215"/>
        <v>2014/9</v>
      </c>
      <c r="AX570" s="187" t="str">
        <f t="shared" si="216"/>
        <v>2014/9 Contribuciones Seg. Social</v>
      </c>
      <c r="AY570" s="187">
        <f t="shared" si="197"/>
        <v>9260.52</v>
      </c>
      <c r="AZ570" s="187">
        <f t="shared" si="217"/>
        <v>0.23912696047306198</v>
      </c>
      <c r="BA570" s="187" t="str">
        <f t="shared" si="199"/>
        <v>M645044 33</v>
      </c>
      <c r="BB570" s="187">
        <f>IFERROR(IF(AW570="","",VLOOKUP(AW570,SUSS!R:S,2,FALSE)),AY570*SUSS!$M$2)</f>
        <v>1111.2624000000001</v>
      </c>
      <c r="BC570" s="187">
        <f t="shared" si="198"/>
        <v>265.7328</v>
      </c>
    </row>
    <row r="571" spans="1:55" ht="15.75" thickBot="1">
      <c r="A571" s="183" t="s">
        <v>101</v>
      </c>
      <c r="B571" s="82">
        <v>2017</v>
      </c>
      <c r="C571" s="82">
        <v>6</v>
      </c>
      <c r="D571" s="82"/>
      <c r="E571" s="83" t="s">
        <v>86</v>
      </c>
      <c r="F571" s="83" t="s">
        <v>10</v>
      </c>
      <c r="G571" s="83" t="s">
        <v>10</v>
      </c>
      <c r="H571" s="84">
        <v>42927</v>
      </c>
      <c r="I571" s="85">
        <v>11488.82</v>
      </c>
      <c r="J571" s="86">
        <v>0</v>
      </c>
      <c r="K571" s="85">
        <v>11488.82</v>
      </c>
      <c r="N571" s="183" t="s">
        <v>101</v>
      </c>
      <c r="O571" s="82">
        <v>33</v>
      </c>
      <c r="P571" s="85">
        <v>9298.06</v>
      </c>
      <c r="Q571" s="83" t="s">
        <v>11</v>
      </c>
      <c r="R571" s="83" t="s">
        <v>10</v>
      </c>
      <c r="S571" s="83" t="s">
        <v>10</v>
      </c>
      <c r="T571" s="82" t="s">
        <v>135</v>
      </c>
      <c r="U571" s="82" t="s">
        <v>124</v>
      </c>
      <c r="AC571" s="187" t="str">
        <f t="shared" si="200"/>
        <v/>
      </c>
      <c r="AD571" s="187" t="str">
        <f t="shared" si="201"/>
        <v/>
      </c>
      <c r="AE571" s="187" t="str">
        <f t="shared" si="202"/>
        <v/>
      </c>
      <c r="AF571" s="187" t="str">
        <f t="shared" si="203"/>
        <v/>
      </c>
      <c r="AG571" s="187" t="str">
        <f t="shared" si="204"/>
        <v/>
      </c>
      <c r="AH571" s="187" t="str">
        <f t="shared" si="205"/>
        <v/>
      </c>
      <c r="AI571" s="187" t="str">
        <f t="shared" si="206"/>
        <v/>
      </c>
      <c r="AJ571" s="187" t="str">
        <f t="shared" si="207"/>
        <v/>
      </c>
      <c r="AK571" s="187" t="str">
        <f t="shared" si="208"/>
        <v/>
      </c>
      <c r="AN571" s="187" t="str">
        <f t="shared" si="209"/>
        <v/>
      </c>
      <c r="AO571" s="187" t="str">
        <f t="shared" si="210"/>
        <v/>
      </c>
      <c r="AP571" s="187" t="str">
        <f t="shared" si="211"/>
        <v/>
      </c>
      <c r="AT571" s="187" t="str">
        <f t="shared" si="212"/>
        <v>M645044</v>
      </c>
      <c r="AU571" s="187">
        <f t="shared" si="213"/>
        <v>33</v>
      </c>
      <c r="AV571" s="187">
        <f t="shared" si="214"/>
        <v>9298.06</v>
      </c>
      <c r="AW571" s="187" t="str">
        <f t="shared" si="215"/>
        <v>2014/10</v>
      </c>
      <c r="AX571" s="187" t="str">
        <f t="shared" si="216"/>
        <v>2014/10 Contribuciones Seg. Social</v>
      </c>
      <c r="AY571" s="187">
        <f t="shared" si="197"/>
        <v>9298.06</v>
      </c>
      <c r="AZ571" s="187">
        <f t="shared" si="217"/>
        <v>1</v>
      </c>
      <c r="BA571" s="187" t="str">
        <f t="shared" si="199"/>
        <v>M645044 33</v>
      </c>
      <c r="BB571" s="187">
        <f>IFERROR(IF(AW571="","",VLOOKUP(AW571,SUSS!R:S,2,FALSE)),AY571*SUSS!$M$2)</f>
        <v>1115.7672</v>
      </c>
      <c r="BC571" s="187">
        <f t="shared" si="198"/>
        <v>1115.7672</v>
      </c>
    </row>
    <row r="572" spans="1:55" ht="15.75" thickBot="1">
      <c r="A572" s="183" t="s">
        <v>101</v>
      </c>
      <c r="B572" s="82">
        <v>2017</v>
      </c>
      <c r="C572" s="82">
        <v>6</v>
      </c>
      <c r="D572" s="82"/>
      <c r="E572" s="83" t="s">
        <v>11</v>
      </c>
      <c r="F572" s="83" t="s">
        <v>10</v>
      </c>
      <c r="G572" s="83" t="s">
        <v>10</v>
      </c>
      <c r="H572" s="84">
        <v>42927</v>
      </c>
      <c r="I572" s="85">
        <v>14231.81</v>
      </c>
      <c r="J572" s="86">
        <v>0</v>
      </c>
      <c r="K572" s="85">
        <v>14231.81</v>
      </c>
      <c r="N572" s="183" t="s">
        <v>101</v>
      </c>
      <c r="O572" s="82">
        <v>33</v>
      </c>
      <c r="P572" s="85">
        <v>2057.5300000000002</v>
      </c>
      <c r="Q572" s="83" t="s">
        <v>86</v>
      </c>
      <c r="R572" s="83" t="s">
        <v>10</v>
      </c>
      <c r="S572" s="83" t="s">
        <v>84</v>
      </c>
      <c r="T572" s="82" t="s">
        <v>135</v>
      </c>
      <c r="U572" s="82" t="s">
        <v>124</v>
      </c>
      <c r="AC572" s="187" t="str">
        <f t="shared" si="200"/>
        <v>M645044</v>
      </c>
      <c r="AD572" s="187" t="str">
        <f t="shared" si="201"/>
        <v>Contribuciones Seg. Social</v>
      </c>
      <c r="AE572" s="187" t="str">
        <f t="shared" si="202"/>
        <v>Declaración Jurada</v>
      </c>
      <c r="AF572" s="187" t="str">
        <f t="shared" si="203"/>
        <v>Declaración Jurada</v>
      </c>
      <c r="AG572" s="187">
        <f t="shared" si="204"/>
        <v>14231.81</v>
      </c>
      <c r="AH572" s="187">
        <f t="shared" si="205"/>
        <v>0</v>
      </c>
      <c r="AI572" s="187">
        <f t="shared" si="206"/>
        <v>14231.81</v>
      </c>
      <c r="AJ572" s="187">
        <f t="shared" si="207"/>
        <v>2017</v>
      </c>
      <c r="AK572" s="187">
        <f t="shared" si="208"/>
        <v>6</v>
      </c>
      <c r="AN572" s="187" t="str">
        <f t="shared" si="209"/>
        <v xml:space="preserve">2017/6 </v>
      </c>
      <c r="AO572" s="187" t="str">
        <f t="shared" si="210"/>
        <v>2017/6 Contribuciones Seg. Social</v>
      </c>
      <c r="AP572" s="187">
        <f t="shared" si="211"/>
        <v>14231.81</v>
      </c>
      <c r="AT572" s="187" t="str">
        <f t="shared" si="212"/>
        <v/>
      </c>
      <c r="AU572" s="187" t="str">
        <f t="shared" si="213"/>
        <v/>
      </c>
      <c r="AV572" s="187" t="str">
        <f t="shared" si="214"/>
        <v/>
      </c>
      <c r="AW572" s="187" t="str">
        <f t="shared" si="215"/>
        <v/>
      </c>
      <c r="AX572" s="187" t="str">
        <f t="shared" si="216"/>
        <v/>
      </c>
      <c r="AY572" s="187" t="str">
        <f t="shared" si="197"/>
        <v/>
      </c>
      <c r="AZ572" s="187" t="str">
        <f t="shared" si="217"/>
        <v/>
      </c>
      <c r="BA572" s="187" t="str">
        <f t="shared" si="199"/>
        <v xml:space="preserve"> </v>
      </c>
      <c r="BB572" s="187" t="str">
        <f>IFERROR(IF(AW572="","",VLOOKUP(AW572,SUSS!R:S,2,FALSE)),AY572*SUSS!$M$2)</f>
        <v/>
      </c>
      <c r="BC572" s="187" t="str">
        <f t="shared" si="198"/>
        <v/>
      </c>
    </row>
    <row r="573" spans="1:55" ht="29.25" thickBot="1">
      <c r="A573" s="183" t="s">
        <v>101</v>
      </c>
      <c r="B573" s="82">
        <v>2017</v>
      </c>
      <c r="C573" s="82">
        <v>6</v>
      </c>
      <c r="D573" s="82"/>
      <c r="E573" s="83" t="s">
        <v>86</v>
      </c>
      <c r="F573" s="83" t="s">
        <v>10</v>
      </c>
      <c r="G573" s="83" t="s">
        <v>83</v>
      </c>
      <c r="H573" s="84">
        <v>42982</v>
      </c>
      <c r="I573" s="86">
        <v>620.4</v>
      </c>
      <c r="J573" s="86">
        <v>498.13</v>
      </c>
      <c r="K573" s="86">
        <v>122.27</v>
      </c>
      <c r="N573" s="183" t="s">
        <v>101</v>
      </c>
      <c r="O573" s="82">
        <v>33</v>
      </c>
      <c r="P573" s="85">
        <v>2622.89</v>
      </c>
      <c r="Q573" s="83" t="s">
        <v>11</v>
      </c>
      <c r="R573" s="83" t="s">
        <v>108</v>
      </c>
      <c r="S573" s="83" t="s">
        <v>109</v>
      </c>
      <c r="T573" s="82" t="s">
        <v>135</v>
      </c>
      <c r="U573" s="82" t="s">
        <v>124</v>
      </c>
      <c r="AC573" s="187" t="str">
        <f t="shared" si="200"/>
        <v/>
      </c>
      <c r="AD573" s="187" t="str">
        <f t="shared" si="201"/>
        <v/>
      </c>
      <c r="AE573" s="187" t="str">
        <f t="shared" si="202"/>
        <v/>
      </c>
      <c r="AF573" s="187" t="str">
        <f t="shared" si="203"/>
        <v/>
      </c>
      <c r="AG573" s="187" t="str">
        <f t="shared" si="204"/>
        <v/>
      </c>
      <c r="AH573" s="187" t="str">
        <f t="shared" si="205"/>
        <v/>
      </c>
      <c r="AI573" s="187" t="str">
        <f t="shared" si="206"/>
        <v/>
      </c>
      <c r="AJ573" s="187" t="str">
        <f t="shared" si="207"/>
        <v/>
      </c>
      <c r="AK573" s="187" t="str">
        <f t="shared" si="208"/>
        <v/>
      </c>
      <c r="AN573" s="187" t="str">
        <f t="shared" si="209"/>
        <v/>
      </c>
      <c r="AO573" s="187" t="str">
        <f t="shared" si="210"/>
        <v/>
      </c>
      <c r="AP573" s="187" t="str">
        <f t="shared" si="211"/>
        <v/>
      </c>
      <c r="AT573" s="187" t="str">
        <f t="shared" si="212"/>
        <v>M645044</v>
      </c>
      <c r="AU573" s="187">
        <f t="shared" si="213"/>
        <v>33</v>
      </c>
      <c r="AV573" s="187">
        <f t="shared" si="214"/>
        <v>2622.89</v>
      </c>
      <c r="AW573" s="187" t="str">
        <f t="shared" si="215"/>
        <v>2014/10</v>
      </c>
      <c r="AX573" s="187" t="str">
        <f t="shared" si="216"/>
        <v>2014/10 Contribuciones Seg. Social</v>
      </c>
      <c r="AY573" s="187">
        <f t="shared" si="197"/>
        <v>9298.06</v>
      </c>
      <c r="AZ573" s="187">
        <f t="shared" si="217"/>
        <v>0.28209002738205602</v>
      </c>
      <c r="BA573" s="187" t="str">
        <f t="shared" si="199"/>
        <v>M645044 33</v>
      </c>
      <c r="BB573" s="187">
        <f>IFERROR(IF(AW573="","",VLOOKUP(AW573,SUSS!R:S,2,FALSE)),AY573*SUSS!$M$2)</f>
        <v>1115.7672</v>
      </c>
      <c r="BC573" s="187">
        <f t="shared" si="198"/>
        <v>314.74679999999995</v>
      </c>
    </row>
    <row r="574" spans="1:55" ht="15.75" thickBot="1">
      <c r="A574" s="183" t="s">
        <v>101</v>
      </c>
      <c r="B574" s="82">
        <v>2017</v>
      </c>
      <c r="C574" s="82">
        <v>6</v>
      </c>
      <c r="D574" s="82"/>
      <c r="E574" s="83" t="s">
        <v>86</v>
      </c>
      <c r="F574" s="83" t="s">
        <v>10</v>
      </c>
      <c r="G574" s="83" t="s">
        <v>84</v>
      </c>
      <c r="H574" s="84">
        <v>43798</v>
      </c>
      <c r="I574" s="85">
        <v>13953.17</v>
      </c>
      <c r="J574" s="85">
        <v>11203.24</v>
      </c>
      <c r="K574" s="85">
        <v>2749.93</v>
      </c>
      <c r="N574" s="183" t="s">
        <v>101</v>
      </c>
      <c r="O574" s="82">
        <v>33</v>
      </c>
      <c r="P574" s="85">
        <v>7556.6</v>
      </c>
      <c r="Q574" s="83" t="s">
        <v>86</v>
      </c>
      <c r="R574" s="83" t="s">
        <v>10</v>
      </c>
      <c r="S574" s="83" t="s">
        <v>10</v>
      </c>
      <c r="T574" s="82" t="s">
        <v>136</v>
      </c>
      <c r="U574" s="82" t="s">
        <v>124</v>
      </c>
      <c r="AC574" s="187" t="str">
        <f t="shared" si="200"/>
        <v/>
      </c>
      <c r="AD574" s="187" t="str">
        <f t="shared" si="201"/>
        <v/>
      </c>
      <c r="AE574" s="187" t="str">
        <f t="shared" si="202"/>
        <v/>
      </c>
      <c r="AF574" s="187" t="str">
        <f t="shared" si="203"/>
        <v/>
      </c>
      <c r="AG574" s="187" t="str">
        <f t="shared" si="204"/>
        <v/>
      </c>
      <c r="AH574" s="187" t="str">
        <f t="shared" si="205"/>
        <v/>
      </c>
      <c r="AI574" s="187" t="str">
        <f t="shared" si="206"/>
        <v/>
      </c>
      <c r="AJ574" s="187" t="str">
        <f t="shared" si="207"/>
        <v/>
      </c>
      <c r="AK574" s="187" t="str">
        <f t="shared" si="208"/>
        <v/>
      </c>
      <c r="AN574" s="187" t="str">
        <f t="shared" si="209"/>
        <v/>
      </c>
      <c r="AO574" s="187" t="str">
        <f t="shared" si="210"/>
        <v/>
      </c>
      <c r="AP574" s="187" t="str">
        <f t="shared" si="211"/>
        <v/>
      </c>
      <c r="AT574" s="187" t="str">
        <f t="shared" si="212"/>
        <v/>
      </c>
      <c r="AU574" s="187" t="str">
        <f t="shared" si="213"/>
        <v/>
      </c>
      <c r="AV574" s="187" t="str">
        <f t="shared" si="214"/>
        <v/>
      </c>
      <c r="AW574" s="187" t="str">
        <f t="shared" si="215"/>
        <v/>
      </c>
      <c r="AX574" s="187" t="str">
        <f t="shared" si="216"/>
        <v/>
      </c>
      <c r="AY574" s="187" t="str">
        <f t="shared" si="197"/>
        <v/>
      </c>
      <c r="AZ574" s="187" t="str">
        <f t="shared" si="217"/>
        <v/>
      </c>
      <c r="BA574" s="187" t="str">
        <f t="shared" si="199"/>
        <v xml:space="preserve"> </v>
      </c>
      <c r="BB574" s="187" t="str">
        <f>IFERROR(IF(AW574="","",VLOOKUP(AW574,SUSS!R:S,2,FALSE)),AY574*SUSS!$M$2)</f>
        <v/>
      </c>
      <c r="BC574" s="187" t="str">
        <f t="shared" si="198"/>
        <v/>
      </c>
    </row>
    <row r="575" spans="1:55" ht="15.75" thickBot="1">
      <c r="A575" s="183" t="s">
        <v>101</v>
      </c>
      <c r="B575" s="82">
        <v>2017</v>
      </c>
      <c r="C575" s="82">
        <v>6</v>
      </c>
      <c r="D575" s="82"/>
      <c r="E575" s="83" t="s">
        <v>11</v>
      </c>
      <c r="F575" s="83" t="s">
        <v>10</v>
      </c>
      <c r="G575" s="83" t="s">
        <v>83</v>
      </c>
      <c r="H575" s="84">
        <v>42982</v>
      </c>
      <c r="I575" s="86">
        <v>768.52</v>
      </c>
      <c r="J575" s="86">
        <v>617.05999999999995</v>
      </c>
      <c r="K575" s="86">
        <v>151.46</v>
      </c>
      <c r="N575" s="183" t="s">
        <v>101</v>
      </c>
      <c r="O575" s="82">
        <v>33</v>
      </c>
      <c r="P575" s="86">
        <v>166.92</v>
      </c>
      <c r="Q575" s="83" t="s">
        <v>86</v>
      </c>
      <c r="R575" s="83" t="s">
        <v>10</v>
      </c>
      <c r="S575" s="83" t="s">
        <v>83</v>
      </c>
      <c r="T575" s="82" t="s">
        <v>136</v>
      </c>
      <c r="U575" s="82" t="s">
        <v>124</v>
      </c>
      <c r="AC575" s="187" t="str">
        <f t="shared" si="200"/>
        <v/>
      </c>
      <c r="AD575" s="187" t="str">
        <f t="shared" si="201"/>
        <v/>
      </c>
      <c r="AE575" s="187" t="str">
        <f t="shared" si="202"/>
        <v/>
      </c>
      <c r="AF575" s="187" t="str">
        <f t="shared" si="203"/>
        <v/>
      </c>
      <c r="AG575" s="187" t="str">
        <f t="shared" si="204"/>
        <v/>
      </c>
      <c r="AH575" s="187" t="str">
        <f t="shared" si="205"/>
        <v/>
      </c>
      <c r="AI575" s="187" t="str">
        <f t="shared" si="206"/>
        <v/>
      </c>
      <c r="AJ575" s="187" t="str">
        <f t="shared" si="207"/>
        <v/>
      </c>
      <c r="AK575" s="187" t="str">
        <f t="shared" si="208"/>
        <v/>
      </c>
      <c r="AN575" s="187" t="str">
        <f t="shared" si="209"/>
        <v/>
      </c>
      <c r="AO575" s="187" t="str">
        <f t="shared" si="210"/>
        <v/>
      </c>
      <c r="AP575" s="187" t="str">
        <f t="shared" si="211"/>
        <v/>
      </c>
      <c r="AT575" s="187" t="str">
        <f t="shared" si="212"/>
        <v/>
      </c>
      <c r="AU575" s="187" t="str">
        <f t="shared" si="213"/>
        <v/>
      </c>
      <c r="AV575" s="187" t="str">
        <f t="shared" si="214"/>
        <v/>
      </c>
      <c r="AW575" s="187" t="str">
        <f t="shared" si="215"/>
        <v/>
      </c>
      <c r="AX575" s="187" t="str">
        <f t="shared" si="216"/>
        <v/>
      </c>
      <c r="AY575" s="187" t="str">
        <f t="shared" si="197"/>
        <v/>
      </c>
      <c r="AZ575" s="187" t="str">
        <f t="shared" si="217"/>
        <v/>
      </c>
      <c r="BA575" s="187" t="str">
        <f t="shared" si="199"/>
        <v xml:space="preserve"> </v>
      </c>
      <c r="BB575" s="187" t="str">
        <f>IFERROR(IF(AW575="","",VLOOKUP(AW575,SUSS!R:S,2,FALSE)),AY575*SUSS!$M$2)</f>
        <v/>
      </c>
      <c r="BC575" s="187" t="str">
        <f t="shared" si="198"/>
        <v/>
      </c>
    </row>
    <row r="576" spans="1:55" ht="15.75" thickBot="1">
      <c r="A576" s="183" t="s">
        <v>101</v>
      </c>
      <c r="B576" s="82">
        <v>2017</v>
      </c>
      <c r="C576" s="82">
        <v>6</v>
      </c>
      <c r="D576" s="82"/>
      <c r="E576" s="83" t="s">
        <v>11</v>
      </c>
      <c r="F576" s="83" t="s">
        <v>10</v>
      </c>
      <c r="G576" s="83" t="s">
        <v>84</v>
      </c>
      <c r="H576" s="84">
        <v>43798</v>
      </c>
      <c r="I576" s="85">
        <v>17284.53</v>
      </c>
      <c r="J576" s="85">
        <v>13878.04</v>
      </c>
      <c r="K576" s="85">
        <v>3406.49</v>
      </c>
      <c r="N576" s="183" t="s">
        <v>101</v>
      </c>
      <c r="O576" s="82">
        <v>33</v>
      </c>
      <c r="P576" s="85">
        <v>3611.38</v>
      </c>
      <c r="Q576" s="83" t="s">
        <v>86</v>
      </c>
      <c r="R576" s="83" t="s">
        <v>10</v>
      </c>
      <c r="S576" s="83" t="s">
        <v>84</v>
      </c>
      <c r="T576" s="82" t="s">
        <v>136</v>
      </c>
      <c r="U576" s="82" t="s">
        <v>124</v>
      </c>
      <c r="AC576" s="187" t="str">
        <f t="shared" si="200"/>
        <v/>
      </c>
      <c r="AD576" s="187" t="str">
        <f t="shared" si="201"/>
        <v/>
      </c>
      <c r="AE576" s="187" t="str">
        <f t="shared" si="202"/>
        <v/>
      </c>
      <c r="AF576" s="187" t="str">
        <f t="shared" si="203"/>
        <v/>
      </c>
      <c r="AG576" s="187" t="str">
        <f t="shared" si="204"/>
        <v/>
      </c>
      <c r="AH576" s="187" t="str">
        <f t="shared" si="205"/>
        <v/>
      </c>
      <c r="AI576" s="187" t="str">
        <f t="shared" si="206"/>
        <v/>
      </c>
      <c r="AJ576" s="187" t="str">
        <f t="shared" si="207"/>
        <v/>
      </c>
      <c r="AK576" s="187" t="str">
        <f t="shared" si="208"/>
        <v/>
      </c>
      <c r="AN576" s="187" t="str">
        <f t="shared" si="209"/>
        <v/>
      </c>
      <c r="AO576" s="187" t="str">
        <f t="shared" si="210"/>
        <v/>
      </c>
      <c r="AP576" s="187" t="str">
        <f t="shared" si="211"/>
        <v/>
      </c>
      <c r="AT576" s="187" t="str">
        <f t="shared" si="212"/>
        <v/>
      </c>
      <c r="AU576" s="187" t="str">
        <f t="shared" si="213"/>
        <v/>
      </c>
      <c r="AV576" s="187" t="str">
        <f t="shared" si="214"/>
        <v/>
      </c>
      <c r="AW576" s="187" t="str">
        <f t="shared" si="215"/>
        <v/>
      </c>
      <c r="AX576" s="187" t="str">
        <f t="shared" si="216"/>
        <v/>
      </c>
      <c r="AY576" s="187" t="str">
        <f t="shared" si="197"/>
        <v/>
      </c>
      <c r="AZ576" s="187" t="str">
        <f t="shared" si="217"/>
        <v/>
      </c>
      <c r="BA576" s="187" t="str">
        <f t="shared" si="199"/>
        <v xml:space="preserve"> </v>
      </c>
      <c r="BB576" s="187" t="str">
        <f>IFERROR(IF(AW576="","",VLOOKUP(AW576,SUSS!R:S,2,FALSE)),AY576*SUSS!$M$2)</f>
        <v/>
      </c>
      <c r="BC576" s="187" t="str">
        <f t="shared" si="198"/>
        <v/>
      </c>
    </row>
    <row r="577" spans="1:55" ht="15.75" thickBot="1">
      <c r="A577" s="183" t="s">
        <v>101</v>
      </c>
      <c r="B577" s="82">
        <v>2017</v>
      </c>
      <c r="C577" s="82">
        <v>7</v>
      </c>
      <c r="D577" s="82"/>
      <c r="E577" s="83" t="s">
        <v>86</v>
      </c>
      <c r="F577" s="83" t="s">
        <v>10</v>
      </c>
      <c r="G577" s="83" t="s">
        <v>10</v>
      </c>
      <c r="H577" s="84">
        <v>42956</v>
      </c>
      <c r="I577" s="85">
        <v>8444.35</v>
      </c>
      <c r="J577" s="86">
        <v>0</v>
      </c>
      <c r="K577" s="85">
        <v>8444.35</v>
      </c>
      <c r="N577" s="183" t="s">
        <v>101</v>
      </c>
      <c r="O577" s="82">
        <v>33</v>
      </c>
      <c r="P577" s="85">
        <v>2863.75</v>
      </c>
      <c r="Q577" s="83" t="s">
        <v>86</v>
      </c>
      <c r="R577" s="83" t="s">
        <v>10</v>
      </c>
      <c r="S577" s="83" t="s">
        <v>10</v>
      </c>
      <c r="T577" s="82" t="s">
        <v>139</v>
      </c>
      <c r="U577" s="82" t="s">
        <v>124</v>
      </c>
      <c r="AC577" s="187" t="str">
        <f t="shared" si="200"/>
        <v/>
      </c>
      <c r="AD577" s="187" t="str">
        <f t="shared" si="201"/>
        <v/>
      </c>
      <c r="AE577" s="187" t="str">
        <f t="shared" si="202"/>
        <v/>
      </c>
      <c r="AF577" s="187" t="str">
        <f t="shared" si="203"/>
        <v/>
      </c>
      <c r="AG577" s="187" t="str">
        <f t="shared" si="204"/>
        <v/>
      </c>
      <c r="AH577" s="187" t="str">
        <f t="shared" si="205"/>
        <v/>
      </c>
      <c r="AI577" s="187" t="str">
        <f t="shared" si="206"/>
        <v/>
      </c>
      <c r="AJ577" s="187" t="str">
        <f t="shared" si="207"/>
        <v/>
      </c>
      <c r="AK577" s="187" t="str">
        <f t="shared" si="208"/>
        <v/>
      </c>
      <c r="AN577" s="187" t="str">
        <f t="shared" si="209"/>
        <v/>
      </c>
      <c r="AO577" s="187" t="str">
        <f t="shared" si="210"/>
        <v/>
      </c>
      <c r="AP577" s="187" t="str">
        <f t="shared" si="211"/>
        <v/>
      </c>
      <c r="AT577" s="187" t="str">
        <f t="shared" si="212"/>
        <v/>
      </c>
      <c r="AU577" s="187" t="str">
        <f t="shared" si="213"/>
        <v/>
      </c>
      <c r="AV577" s="187" t="str">
        <f t="shared" si="214"/>
        <v/>
      </c>
      <c r="AW577" s="187" t="str">
        <f t="shared" si="215"/>
        <v/>
      </c>
      <c r="AX577" s="187" t="str">
        <f t="shared" si="216"/>
        <v/>
      </c>
      <c r="AY577" s="187" t="str">
        <f t="shared" si="197"/>
        <v/>
      </c>
      <c r="AZ577" s="187" t="str">
        <f t="shared" si="217"/>
        <v/>
      </c>
      <c r="BA577" s="187" t="str">
        <f t="shared" si="199"/>
        <v xml:space="preserve"> </v>
      </c>
      <c r="BB577" s="187" t="str">
        <f>IFERROR(IF(AW577="","",VLOOKUP(AW577,SUSS!R:S,2,FALSE)),AY577*SUSS!$M$2)</f>
        <v/>
      </c>
      <c r="BC577" s="187" t="str">
        <f t="shared" si="198"/>
        <v/>
      </c>
    </row>
    <row r="578" spans="1:55" ht="15.75" thickBot="1">
      <c r="A578" s="183" t="s">
        <v>101</v>
      </c>
      <c r="B578" s="82">
        <v>2017</v>
      </c>
      <c r="C578" s="82">
        <v>7</v>
      </c>
      <c r="D578" s="82"/>
      <c r="E578" s="83" t="s">
        <v>86</v>
      </c>
      <c r="F578" s="83" t="s">
        <v>10</v>
      </c>
      <c r="G578" s="83" t="s">
        <v>105</v>
      </c>
      <c r="H578" s="84">
        <v>42956</v>
      </c>
      <c r="I578" s="86">
        <v>400</v>
      </c>
      <c r="J578" s="86">
        <v>0</v>
      </c>
      <c r="K578" s="86">
        <v>400</v>
      </c>
      <c r="N578" s="183" t="s">
        <v>101</v>
      </c>
      <c r="O578" s="82">
        <v>33</v>
      </c>
      <c r="P578" s="85">
        <v>14119.33</v>
      </c>
      <c r="Q578" s="83" t="s">
        <v>102</v>
      </c>
      <c r="R578" s="83" t="s">
        <v>10</v>
      </c>
      <c r="S578" s="83" t="s">
        <v>10</v>
      </c>
      <c r="T578" s="82" t="s">
        <v>115</v>
      </c>
      <c r="U578" s="82" t="s">
        <v>124</v>
      </c>
      <c r="AC578" s="187" t="str">
        <f t="shared" si="200"/>
        <v/>
      </c>
      <c r="AD578" s="187" t="str">
        <f t="shared" si="201"/>
        <v/>
      </c>
      <c r="AE578" s="187" t="str">
        <f t="shared" si="202"/>
        <v/>
      </c>
      <c r="AF578" s="187" t="str">
        <f t="shared" si="203"/>
        <v/>
      </c>
      <c r="AG578" s="187" t="str">
        <f t="shared" si="204"/>
        <v/>
      </c>
      <c r="AH578" s="187" t="str">
        <f t="shared" si="205"/>
        <v/>
      </c>
      <c r="AI578" s="187" t="str">
        <f t="shared" si="206"/>
        <v/>
      </c>
      <c r="AJ578" s="187" t="str">
        <f t="shared" si="207"/>
        <v/>
      </c>
      <c r="AK578" s="187" t="str">
        <f t="shared" si="208"/>
        <v/>
      </c>
      <c r="AN578" s="187" t="str">
        <f t="shared" si="209"/>
        <v/>
      </c>
      <c r="AO578" s="187" t="str">
        <f t="shared" si="210"/>
        <v/>
      </c>
      <c r="AP578" s="187" t="str">
        <f t="shared" si="211"/>
        <v/>
      </c>
      <c r="AT578" s="187" t="str">
        <f t="shared" si="212"/>
        <v/>
      </c>
      <c r="AU578" s="187" t="str">
        <f t="shared" si="213"/>
        <v/>
      </c>
      <c r="AV578" s="187" t="str">
        <f t="shared" si="214"/>
        <v/>
      </c>
      <c r="AW578" s="187" t="str">
        <f t="shared" si="215"/>
        <v/>
      </c>
      <c r="AX578" s="187" t="str">
        <f t="shared" si="216"/>
        <v/>
      </c>
      <c r="AY578" s="187" t="str">
        <f t="shared" si="197"/>
        <v/>
      </c>
      <c r="AZ578" s="187" t="str">
        <f t="shared" si="217"/>
        <v/>
      </c>
      <c r="BA578" s="187" t="str">
        <f t="shared" si="199"/>
        <v xml:space="preserve"> </v>
      </c>
      <c r="BB578" s="187" t="str">
        <f>IFERROR(IF(AW578="","",VLOOKUP(AW578,SUSS!R:S,2,FALSE)),AY578*SUSS!$M$2)</f>
        <v/>
      </c>
      <c r="BC578" s="187" t="str">
        <f t="shared" si="198"/>
        <v/>
      </c>
    </row>
    <row r="579" spans="1:55" ht="15.75" thickBot="1">
      <c r="A579" s="183" t="s">
        <v>101</v>
      </c>
      <c r="B579" s="82">
        <v>2017</v>
      </c>
      <c r="C579" s="82">
        <v>7</v>
      </c>
      <c r="D579" s="82"/>
      <c r="E579" s="83" t="s">
        <v>11</v>
      </c>
      <c r="F579" s="83" t="s">
        <v>10</v>
      </c>
      <c r="G579" s="83" t="s">
        <v>10</v>
      </c>
      <c r="H579" s="84">
        <v>42956</v>
      </c>
      <c r="I579" s="85">
        <v>10460.48</v>
      </c>
      <c r="J579" s="86">
        <v>0</v>
      </c>
      <c r="K579" s="85">
        <v>10460.48</v>
      </c>
      <c r="N579" s="183" t="s">
        <v>101</v>
      </c>
      <c r="O579" s="82">
        <v>33</v>
      </c>
      <c r="P579" s="86">
        <v>6.27</v>
      </c>
      <c r="Q579" s="83" t="s">
        <v>104</v>
      </c>
      <c r="R579" s="83" t="s">
        <v>10</v>
      </c>
      <c r="S579" s="83" t="s">
        <v>105</v>
      </c>
      <c r="T579" s="82" t="s">
        <v>116</v>
      </c>
      <c r="U579" s="82" t="s">
        <v>124</v>
      </c>
      <c r="AC579" s="187" t="str">
        <f t="shared" si="200"/>
        <v>M645044</v>
      </c>
      <c r="AD579" s="187" t="str">
        <f t="shared" si="201"/>
        <v>Contribuciones Seg. Social</v>
      </c>
      <c r="AE579" s="187" t="str">
        <f t="shared" si="202"/>
        <v>Declaración Jurada</v>
      </c>
      <c r="AF579" s="187" t="str">
        <f t="shared" si="203"/>
        <v>Declaración Jurada</v>
      </c>
      <c r="AG579" s="187">
        <f t="shared" si="204"/>
        <v>10460.48</v>
      </c>
      <c r="AH579" s="187">
        <f t="shared" si="205"/>
        <v>0</v>
      </c>
      <c r="AI579" s="187">
        <f t="shared" si="206"/>
        <v>10460.48</v>
      </c>
      <c r="AJ579" s="187">
        <f t="shared" si="207"/>
        <v>2017</v>
      </c>
      <c r="AK579" s="187">
        <f t="shared" si="208"/>
        <v>7</v>
      </c>
      <c r="AN579" s="187" t="str">
        <f t="shared" si="209"/>
        <v xml:space="preserve">2017/7 </v>
      </c>
      <c r="AO579" s="187" t="str">
        <f t="shared" si="210"/>
        <v>2017/7 Contribuciones Seg. Social</v>
      </c>
      <c r="AP579" s="187">
        <f t="shared" si="211"/>
        <v>10460.48</v>
      </c>
      <c r="AT579" s="187" t="str">
        <f t="shared" si="212"/>
        <v/>
      </c>
      <c r="AU579" s="187" t="str">
        <f t="shared" si="213"/>
        <v/>
      </c>
      <c r="AV579" s="187" t="str">
        <f t="shared" si="214"/>
        <v/>
      </c>
      <c r="AW579" s="187" t="str">
        <f t="shared" si="215"/>
        <v/>
      </c>
      <c r="AX579" s="187" t="str">
        <f t="shared" si="216"/>
        <v/>
      </c>
      <c r="AY579" s="187" t="str">
        <f t="shared" si="197"/>
        <v/>
      </c>
      <c r="AZ579" s="187" t="str">
        <f t="shared" si="217"/>
        <v/>
      </c>
      <c r="BA579" s="187" t="str">
        <f t="shared" si="199"/>
        <v xml:space="preserve"> </v>
      </c>
      <c r="BB579" s="187" t="str">
        <f>IFERROR(IF(AW579="","",VLOOKUP(AW579,SUSS!R:S,2,FALSE)),AY579*SUSS!$M$2)</f>
        <v/>
      </c>
      <c r="BC579" s="187" t="str">
        <f t="shared" si="198"/>
        <v/>
      </c>
    </row>
    <row r="580" spans="1:55" ht="15.75" thickBot="1">
      <c r="A580" s="183" t="s">
        <v>101</v>
      </c>
      <c r="B580" s="82">
        <v>2017</v>
      </c>
      <c r="C580" s="82">
        <v>7</v>
      </c>
      <c r="D580" s="82"/>
      <c r="E580" s="83" t="s">
        <v>86</v>
      </c>
      <c r="F580" s="83" t="s">
        <v>10</v>
      </c>
      <c r="G580" s="83" t="s">
        <v>83</v>
      </c>
      <c r="H580" s="84">
        <v>43199</v>
      </c>
      <c r="I580" s="85">
        <v>2026.64</v>
      </c>
      <c r="J580" s="85">
        <v>1592.79</v>
      </c>
      <c r="K580" s="86">
        <v>433.85</v>
      </c>
      <c r="N580" s="183" t="s">
        <v>101</v>
      </c>
      <c r="O580" s="82">
        <v>33</v>
      </c>
      <c r="P580" s="86">
        <v>18.809999999999999</v>
      </c>
      <c r="Q580" s="83" t="s">
        <v>106</v>
      </c>
      <c r="R580" s="83" t="s">
        <v>10</v>
      </c>
      <c r="S580" s="83" t="s">
        <v>105</v>
      </c>
      <c r="T580" s="82" t="s">
        <v>137</v>
      </c>
      <c r="U580" s="82" t="s">
        <v>124</v>
      </c>
      <c r="AC580" s="187" t="str">
        <f t="shared" si="200"/>
        <v/>
      </c>
      <c r="AD580" s="187" t="str">
        <f t="shared" si="201"/>
        <v/>
      </c>
      <c r="AE580" s="187" t="str">
        <f t="shared" si="202"/>
        <v/>
      </c>
      <c r="AF580" s="187" t="str">
        <f t="shared" si="203"/>
        <v/>
      </c>
      <c r="AG580" s="187" t="str">
        <f t="shared" si="204"/>
        <v/>
      </c>
      <c r="AH580" s="187" t="str">
        <f t="shared" si="205"/>
        <v/>
      </c>
      <c r="AI580" s="187" t="str">
        <f t="shared" si="206"/>
        <v/>
      </c>
      <c r="AJ580" s="187" t="str">
        <f t="shared" si="207"/>
        <v/>
      </c>
      <c r="AK580" s="187" t="str">
        <f t="shared" si="208"/>
        <v/>
      </c>
      <c r="AN580" s="187" t="str">
        <f t="shared" si="209"/>
        <v/>
      </c>
      <c r="AO580" s="187" t="str">
        <f t="shared" si="210"/>
        <v/>
      </c>
      <c r="AP580" s="187" t="str">
        <f t="shared" si="211"/>
        <v/>
      </c>
      <c r="AT580" s="187" t="str">
        <f t="shared" si="212"/>
        <v/>
      </c>
      <c r="AU580" s="187" t="str">
        <f t="shared" si="213"/>
        <v/>
      </c>
      <c r="AV580" s="187" t="str">
        <f t="shared" si="214"/>
        <v/>
      </c>
      <c r="AW580" s="187" t="str">
        <f t="shared" si="215"/>
        <v/>
      </c>
      <c r="AX580" s="187" t="str">
        <f t="shared" si="216"/>
        <v/>
      </c>
      <c r="AY580" s="187" t="str">
        <f t="shared" ref="AY580:AY643" si="218">VLOOKUP(AX580,AO:AP,2,FALSE)</f>
        <v/>
      </c>
      <c r="AZ580" s="187" t="str">
        <f t="shared" si="217"/>
        <v/>
      </c>
      <c r="BA580" s="187" t="str">
        <f t="shared" si="199"/>
        <v xml:space="preserve"> </v>
      </c>
      <c r="BB580" s="187" t="str">
        <f>IFERROR(IF(AW580="","",VLOOKUP(AW580,SUSS!R:S,2,FALSE)),AY580*SUSS!$M$2)</f>
        <v/>
      </c>
      <c r="BC580" s="187" t="str">
        <f t="shared" si="198"/>
        <v/>
      </c>
    </row>
    <row r="581" spans="1:55" ht="15.75" thickBot="1">
      <c r="A581" s="183" t="s">
        <v>101</v>
      </c>
      <c r="B581" s="82">
        <v>2017</v>
      </c>
      <c r="C581" s="82">
        <v>7</v>
      </c>
      <c r="D581" s="82"/>
      <c r="E581" s="83" t="s">
        <v>86</v>
      </c>
      <c r="F581" s="83" t="s">
        <v>10</v>
      </c>
      <c r="G581" s="83" t="s">
        <v>84</v>
      </c>
      <c r="H581" s="84">
        <v>43798</v>
      </c>
      <c r="I581" s="85">
        <v>7834.95</v>
      </c>
      <c r="J581" s="85">
        <v>6157.71</v>
      </c>
      <c r="K581" s="85">
        <v>1677.24</v>
      </c>
      <c r="N581" s="183" t="s">
        <v>101</v>
      </c>
      <c r="O581" s="82">
        <v>33</v>
      </c>
      <c r="P581" s="86">
        <v>12.54</v>
      </c>
      <c r="Q581" s="83" t="s">
        <v>107</v>
      </c>
      <c r="R581" s="83" t="s">
        <v>10</v>
      </c>
      <c r="S581" s="83" t="s">
        <v>105</v>
      </c>
      <c r="T581" s="82" t="s">
        <v>163</v>
      </c>
      <c r="U581" s="82" t="s">
        <v>124</v>
      </c>
      <c r="AC581" s="187" t="str">
        <f t="shared" si="200"/>
        <v/>
      </c>
      <c r="AD581" s="187" t="str">
        <f t="shared" si="201"/>
        <v/>
      </c>
      <c r="AE581" s="187" t="str">
        <f t="shared" si="202"/>
        <v/>
      </c>
      <c r="AF581" s="187" t="str">
        <f t="shared" si="203"/>
        <v/>
      </c>
      <c r="AG581" s="187" t="str">
        <f t="shared" si="204"/>
        <v/>
      </c>
      <c r="AH581" s="187" t="str">
        <f t="shared" si="205"/>
        <v/>
      </c>
      <c r="AI581" s="187" t="str">
        <f t="shared" si="206"/>
        <v/>
      </c>
      <c r="AJ581" s="187" t="str">
        <f t="shared" si="207"/>
        <v/>
      </c>
      <c r="AK581" s="187" t="str">
        <f t="shared" si="208"/>
        <v/>
      </c>
      <c r="AN581" s="187" t="str">
        <f t="shared" si="209"/>
        <v/>
      </c>
      <c r="AO581" s="187" t="str">
        <f t="shared" si="210"/>
        <v/>
      </c>
      <c r="AP581" s="187" t="str">
        <f t="shared" si="211"/>
        <v/>
      </c>
      <c r="AT581" s="187" t="str">
        <f t="shared" si="212"/>
        <v/>
      </c>
      <c r="AU581" s="187" t="str">
        <f t="shared" si="213"/>
        <v/>
      </c>
      <c r="AV581" s="187" t="str">
        <f t="shared" si="214"/>
        <v/>
      </c>
      <c r="AW581" s="187" t="str">
        <f t="shared" si="215"/>
        <v/>
      </c>
      <c r="AX581" s="187" t="str">
        <f t="shared" si="216"/>
        <v/>
      </c>
      <c r="AY581" s="187" t="str">
        <f t="shared" si="218"/>
        <v/>
      </c>
      <c r="AZ581" s="187" t="str">
        <f t="shared" si="217"/>
        <v/>
      </c>
      <c r="BA581" s="187" t="str">
        <f t="shared" si="199"/>
        <v xml:space="preserve"> </v>
      </c>
      <c r="BB581" s="187" t="str">
        <f>IFERROR(IF(AW581="","",VLOOKUP(AW581,SUSS!R:S,2,FALSE)),AY581*SUSS!$M$2)</f>
        <v/>
      </c>
      <c r="BC581" s="187" t="str">
        <f t="shared" ref="BC581:BC644" si="219">IFERROR(IF(BB581&lt;&gt;"",AZ581*BB581,""),"VER")</f>
        <v/>
      </c>
    </row>
    <row r="582" spans="1:55" ht="15.75" thickBot="1">
      <c r="A582" s="183" t="s">
        <v>101</v>
      </c>
      <c r="B582" s="82">
        <v>2017</v>
      </c>
      <c r="C582" s="82">
        <v>7</v>
      </c>
      <c r="D582" s="82"/>
      <c r="E582" s="83" t="s">
        <v>11</v>
      </c>
      <c r="F582" s="83" t="s">
        <v>10</v>
      </c>
      <c r="G582" s="83" t="s">
        <v>83</v>
      </c>
      <c r="H582" s="84">
        <v>43798</v>
      </c>
      <c r="I582" s="85">
        <v>10146.67</v>
      </c>
      <c r="J582" s="85">
        <v>7531.55</v>
      </c>
      <c r="K582" s="85">
        <v>2615.12</v>
      </c>
      <c r="N582" s="183" t="s">
        <v>101</v>
      </c>
      <c r="O582" s="82">
        <v>33</v>
      </c>
      <c r="P582" s="85">
        <v>9548.7900000000009</v>
      </c>
      <c r="Q582" s="83" t="s">
        <v>82</v>
      </c>
      <c r="R582" s="83" t="s">
        <v>10</v>
      </c>
      <c r="S582" s="83" t="s">
        <v>10</v>
      </c>
      <c r="T582" s="82" t="s">
        <v>172</v>
      </c>
      <c r="U582" s="82" t="s">
        <v>124</v>
      </c>
      <c r="AC582" s="187" t="str">
        <f t="shared" si="200"/>
        <v/>
      </c>
      <c r="AD582" s="187" t="str">
        <f t="shared" si="201"/>
        <v/>
      </c>
      <c r="AE582" s="187" t="str">
        <f t="shared" si="202"/>
        <v/>
      </c>
      <c r="AF582" s="187" t="str">
        <f t="shared" si="203"/>
        <v/>
      </c>
      <c r="AG582" s="187" t="str">
        <f t="shared" si="204"/>
        <v/>
      </c>
      <c r="AH582" s="187" t="str">
        <f t="shared" si="205"/>
        <v/>
      </c>
      <c r="AI582" s="187" t="str">
        <f t="shared" si="206"/>
        <v/>
      </c>
      <c r="AJ582" s="187" t="str">
        <f t="shared" si="207"/>
        <v/>
      </c>
      <c r="AK582" s="187" t="str">
        <f t="shared" si="208"/>
        <v/>
      </c>
      <c r="AN582" s="187" t="str">
        <f t="shared" si="209"/>
        <v/>
      </c>
      <c r="AO582" s="187" t="str">
        <f t="shared" si="210"/>
        <v/>
      </c>
      <c r="AP582" s="187" t="str">
        <f t="shared" si="211"/>
        <v/>
      </c>
      <c r="AT582" s="187" t="str">
        <f t="shared" si="212"/>
        <v/>
      </c>
      <c r="AU582" s="187" t="str">
        <f t="shared" si="213"/>
        <v/>
      </c>
      <c r="AV582" s="187" t="str">
        <f t="shared" si="214"/>
        <v/>
      </c>
      <c r="AW582" s="187" t="str">
        <f t="shared" si="215"/>
        <v/>
      </c>
      <c r="AX582" s="187" t="str">
        <f t="shared" si="216"/>
        <v/>
      </c>
      <c r="AY582" s="187" t="str">
        <f t="shared" si="218"/>
        <v/>
      </c>
      <c r="AZ582" s="187" t="str">
        <f t="shared" si="217"/>
        <v/>
      </c>
      <c r="BA582" s="187" t="str">
        <f t="shared" si="199"/>
        <v xml:space="preserve"> </v>
      </c>
      <c r="BB582" s="187" t="str">
        <f>IFERROR(IF(AW582="","",VLOOKUP(AW582,SUSS!R:S,2,FALSE)),AY582*SUSS!$M$2)</f>
        <v/>
      </c>
      <c r="BC582" s="187" t="str">
        <f t="shared" si="219"/>
        <v/>
      </c>
    </row>
    <row r="583" spans="1:55" ht="15.75" thickBot="1">
      <c r="A583" s="183" t="s">
        <v>101</v>
      </c>
      <c r="B583" s="82">
        <v>2017</v>
      </c>
      <c r="C583" s="82">
        <v>8</v>
      </c>
      <c r="D583" s="82"/>
      <c r="E583" s="83" t="s">
        <v>86</v>
      </c>
      <c r="F583" s="83" t="s">
        <v>10</v>
      </c>
      <c r="G583" s="83" t="s">
        <v>10</v>
      </c>
      <c r="H583" s="84">
        <v>42989</v>
      </c>
      <c r="I583" s="85">
        <v>8444.42</v>
      </c>
      <c r="J583" s="86">
        <v>0</v>
      </c>
      <c r="K583" s="85">
        <v>8444.42</v>
      </c>
      <c r="N583" s="183" t="s">
        <v>101</v>
      </c>
      <c r="O583" s="82">
        <v>33</v>
      </c>
      <c r="P583" s="86">
        <v>370.3</v>
      </c>
      <c r="Q583" s="83" t="s">
        <v>82</v>
      </c>
      <c r="R583" s="83" t="s">
        <v>10</v>
      </c>
      <c r="S583" s="83" t="s">
        <v>83</v>
      </c>
      <c r="T583" s="82" t="s">
        <v>172</v>
      </c>
      <c r="U583" s="82" t="s">
        <v>124</v>
      </c>
      <c r="AC583" s="187" t="str">
        <f t="shared" si="200"/>
        <v/>
      </c>
      <c r="AD583" s="187" t="str">
        <f t="shared" si="201"/>
        <v/>
      </c>
      <c r="AE583" s="187" t="str">
        <f t="shared" si="202"/>
        <v/>
      </c>
      <c r="AF583" s="187" t="str">
        <f t="shared" si="203"/>
        <v/>
      </c>
      <c r="AG583" s="187" t="str">
        <f t="shared" si="204"/>
        <v/>
      </c>
      <c r="AH583" s="187" t="str">
        <f t="shared" si="205"/>
        <v/>
      </c>
      <c r="AI583" s="187" t="str">
        <f t="shared" si="206"/>
        <v/>
      </c>
      <c r="AJ583" s="187" t="str">
        <f t="shared" si="207"/>
        <v/>
      </c>
      <c r="AK583" s="187" t="str">
        <f t="shared" si="208"/>
        <v/>
      </c>
      <c r="AN583" s="187" t="str">
        <f t="shared" si="209"/>
        <v/>
      </c>
      <c r="AO583" s="187" t="str">
        <f t="shared" si="210"/>
        <v/>
      </c>
      <c r="AP583" s="187" t="str">
        <f t="shared" si="211"/>
        <v/>
      </c>
      <c r="AT583" s="187" t="str">
        <f t="shared" si="212"/>
        <v/>
      </c>
      <c r="AU583" s="187" t="str">
        <f t="shared" si="213"/>
        <v/>
      </c>
      <c r="AV583" s="187" t="str">
        <f t="shared" si="214"/>
        <v/>
      </c>
      <c r="AW583" s="187" t="str">
        <f t="shared" si="215"/>
        <v/>
      </c>
      <c r="AX583" s="187" t="str">
        <f t="shared" si="216"/>
        <v/>
      </c>
      <c r="AY583" s="187" t="str">
        <f t="shared" si="218"/>
        <v/>
      </c>
      <c r="AZ583" s="187" t="str">
        <f t="shared" si="217"/>
        <v/>
      </c>
      <c r="BA583" s="187" t="str">
        <f t="shared" si="199"/>
        <v xml:space="preserve"> </v>
      </c>
      <c r="BB583" s="187" t="str">
        <f>IFERROR(IF(AW583="","",VLOOKUP(AW583,SUSS!R:S,2,FALSE)),AY583*SUSS!$M$2)</f>
        <v/>
      </c>
      <c r="BC583" s="187" t="str">
        <f t="shared" si="219"/>
        <v/>
      </c>
    </row>
    <row r="584" spans="1:55" ht="15.75" thickBot="1">
      <c r="A584" s="183" t="s">
        <v>101</v>
      </c>
      <c r="B584" s="82">
        <v>2017</v>
      </c>
      <c r="C584" s="82">
        <v>8</v>
      </c>
      <c r="D584" s="82"/>
      <c r="E584" s="83" t="s">
        <v>86</v>
      </c>
      <c r="F584" s="83" t="s">
        <v>10</v>
      </c>
      <c r="G584" s="83" t="s">
        <v>105</v>
      </c>
      <c r="H584" s="84">
        <v>42989</v>
      </c>
      <c r="I584" s="86">
        <v>400</v>
      </c>
      <c r="J584" s="86">
        <v>0</v>
      </c>
      <c r="K584" s="86">
        <v>400</v>
      </c>
      <c r="N584" s="183" t="s">
        <v>101</v>
      </c>
      <c r="O584" s="82">
        <v>33</v>
      </c>
      <c r="P584" s="85">
        <v>2265.58</v>
      </c>
      <c r="Q584" s="83" t="s">
        <v>82</v>
      </c>
      <c r="R584" s="83" t="s">
        <v>10</v>
      </c>
      <c r="S584" s="83" t="s">
        <v>84</v>
      </c>
      <c r="T584" s="82" t="s">
        <v>172</v>
      </c>
      <c r="U584" s="82" t="s">
        <v>124</v>
      </c>
      <c r="AC584" s="187" t="str">
        <f t="shared" si="200"/>
        <v/>
      </c>
      <c r="AD584" s="187" t="str">
        <f t="shared" si="201"/>
        <v/>
      </c>
      <c r="AE584" s="187" t="str">
        <f t="shared" si="202"/>
        <v/>
      </c>
      <c r="AF584" s="187" t="str">
        <f t="shared" si="203"/>
        <v/>
      </c>
      <c r="AG584" s="187" t="str">
        <f t="shared" si="204"/>
        <v/>
      </c>
      <c r="AH584" s="187" t="str">
        <f t="shared" si="205"/>
        <v/>
      </c>
      <c r="AI584" s="187" t="str">
        <f t="shared" si="206"/>
        <v/>
      </c>
      <c r="AJ584" s="187" t="str">
        <f t="shared" si="207"/>
        <v/>
      </c>
      <c r="AK584" s="187" t="str">
        <f t="shared" si="208"/>
        <v/>
      </c>
      <c r="AN584" s="187" t="str">
        <f t="shared" si="209"/>
        <v/>
      </c>
      <c r="AO584" s="187" t="str">
        <f t="shared" si="210"/>
        <v/>
      </c>
      <c r="AP584" s="187" t="str">
        <f t="shared" si="211"/>
        <v/>
      </c>
      <c r="AT584" s="187" t="str">
        <f t="shared" si="212"/>
        <v/>
      </c>
      <c r="AU584" s="187" t="str">
        <f t="shared" si="213"/>
        <v/>
      </c>
      <c r="AV584" s="187" t="str">
        <f t="shared" si="214"/>
        <v/>
      </c>
      <c r="AW584" s="187" t="str">
        <f t="shared" si="215"/>
        <v/>
      </c>
      <c r="AX584" s="187" t="str">
        <f t="shared" si="216"/>
        <v/>
      </c>
      <c r="AY584" s="187" t="str">
        <f t="shared" si="218"/>
        <v/>
      </c>
      <c r="AZ584" s="187" t="str">
        <f t="shared" si="217"/>
        <v/>
      </c>
      <c r="BA584" s="187" t="str">
        <f t="shared" ref="BA584:BA647" si="220">AT584&amp;" "&amp;AU584</f>
        <v xml:space="preserve"> </v>
      </c>
      <c r="BB584" s="187" t="str">
        <f>IFERROR(IF(AW584="","",VLOOKUP(AW584,SUSS!R:S,2,FALSE)),AY584*SUSS!$M$2)</f>
        <v/>
      </c>
      <c r="BC584" s="187" t="str">
        <f t="shared" si="219"/>
        <v/>
      </c>
    </row>
    <row r="585" spans="1:55" ht="15.75" thickBot="1">
      <c r="A585" s="183" t="s">
        <v>101</v>
      </c>
      <c r="B585" s="82">
        <v>2017</v>
      </c>
      <c r="C585" s="82">
        <v>8</v>
      </c>
      <c r="D585" s="82"/>
      <c r="E585" s="83" t="s">
        <v>11</v>
      </c>
      <c r="F585" s="83" t="s">
        <v>10</v>
      </c>
      <c r="G585" s="83" t="s">
        <v>10</v>
      </c>
      <c r="H585" s="84">
        <v>42989</v>
      </c>
      <c r="I585" s="85">
        <v>10460.57</v>
      </c>
      <c r="J585" s="86">
        <v>0</v>
      </c>
      <c r="K585" s="85">
        <v>10460.57</v>
      </c>
      <c r="N585" s="183" t="s">
        <v>101</v>
      </c>
      <c r="O585" s="82">
        <v>33</v>
      </c>
      <c r="P585" s="85">
        <v>9648.1299999999992</v>
      </c>
      <c r="Q585" s="83" t="s">
        <v>82</v>
      </c>
      <c r="R585" s="83" t="s">
        <v>10</v>
      </c>
      <c r="S585" s="83" t="s">
        <v>10</v>
      </c>
      <c r="T585" s="82" t="s">
        <v>173</v>
      </c>
      <c r="U585" s="82" t="s">
        <v>124</v>
      </c>
      <c r="AC585" s="187" t="str">
        <f t="shared" si="200"/>
        <v>M645044</v>
      </c>
      <c r="AD585" s="187" t="str">
        <f t="shared" si="201"/>
        <v>Contribuciones Seg. Social</v>
      </c>
      <c r="AE585" s="187" t="str">
        <f t="shared" si="202"/>
        <v>Declaración Jurada</v>
      </c>
      <c r="AF585" s="187" t="str">
        <f t="shared" si="203"/>
        <v>Declaración Jurada</v>
      </c>
      <c r="AG585" s="187">
        <f t="shared" si="204"/>
        <v>10460.57</v>
      </c>
      <c r="AH585" s="187">
        <f t="shared" si="205"/>
        <v>0</v>
      </c>
      <c r="AI585" s="187">
        <f t="shared" si="206"/>
        <v>10460.57</v>
      </c>
      <c r="AJ585" s="187">
        <f t="shared" si="207"/>
        <v>2017</v>
      </c>
      <c r="AK585" s="187">
        <f t="shared" si="208"/>
        <v>8</v>
      </c>
      <c r="AN585" s="187" t="str">
        <f t="shared" si="209"/>
        <v xml:space="preserve">2017/8 </v>
      </c>
      <c r="AO585" s="187" t="str">
        <f t="shared" si="210"/>
        <v>2017/8 Contribuciones Seg. Social</v>
      </c>
      <c r="AP585" s="187">
        <f t="shared" si="211"/>
        <v>10460.57</v>
      </c>
      <c r="AT585" s="187" t="str">
        <f t="shared" si="212"/>
        <v/>
      </c>
      <c r="AU585" s="187" t="str">
        <f t="shared" si="213"/>
        <v/>
      </c>
      <c r="AV585" s="187" t="str">
        <f t="shared" si="214"/>
        <v/>
      </c>
      <c r="AW585" s="187" t="str">
        <f t="shared" si="215"/>
        <v/>
      </c>
      <c r="AX585" s="187" t="str">
        <f t="shared" si="216"/>
        <v/>
      </c>
      <c r="AY585" s="187" t="str">
        <f t="shared" si="218"/>
        <v/>
      </c>
      <c r="AZ585" s="187" t="str">
        <f t="shared" si="217"/>
        <v/>
      </c>
      <c r="BA585" s="187" t="str">
        <f t="shared" si="220"/>
        <v xml:space="preserve"> </v>
      </c>
      <c r="BB585" s="187" t="str">
        <f>IFERROR(IF(AW585="","",VLOOKUP(AW585,SUSS!R:S,2,FALSE)),AY585*SUSS!$M$2)</f>
        <v/>
      </c>
      <c r="BC585" s="187" t="str">
        <f t="shared" si="219"/>
        <v/>
      </c>
    </row>
    <row r="586" spans="1:55" ht="15.75" thickBot="1">
      <c r="A586" s="183" t="s">
        <v>101</v>
      </c>
      <c r="B586" s="82">
        <v>2017</v>
      </c>
      <c r="C586" s="82">
        <v>8</v>
      </c>
      <c r="D586" s="82"/>
      <c r="E586" s="83" t="s">
        <v>11</v>
      </c>
      <c r="F586" s="83" t="s">
        <v>10</v>
      </c>
      <c r="G586" s="83" t="s">
        <v>83</v>
      </c>
      <c r="H586" s="84">
        <v>43199</v>
      </c>
      <c r="I586" s="85">
        <v>2186.2600000000002</v>
      </c>
      <c r="J586" s="85">
        <v>1705.48</v>
      </c>
      <c r="K586" s="86">
        <v>480.78</v>
      </c>
      <c r="N586" s="183" t="s">
        <v>101</v>
      </c>
      <c r="O586" s="82">
        <v>33</v>
      </c>
      <c r="P586" s="86">
        <v>105.62</v>
      </c>
      <c r="Q586" s="83" t="s">
        <v>82</v>
      </c>
      <c r="R586" s="83" t="s">
        <v>10</v>
      </c>
      <c r="S586" s="83" t="s">
        <v>83</v>
      </c>
      <c r="T586" s="82" t="s">
        <v>173</v>
      </c>
      <c r="U586" s="82" t="s">
        <v>124</v>
      </c>
      <c r="AC586" s="187" t="str">
        <f t="shared" si="200"/>
        <v/>
      </c>
      <c r="AD586" s="187" t="str">
        <f t="shared" si="201"/>
        <v/>
      </c>
      <c r="AE586" s="187" t="str">
        <f t="shared" si="202"/>
        <v/>
      </c>
      <c r="AF586" s="187" t="str">
        <f t="shared" si="203"/>
        <v/>
      </c>
      <c r="AG586" s="187" t="str">
        <f t="shared" si="204"/>
        <v/>
      </c>
      <c r="AH586" s="187" t="str">
        <f t="shared" si="205"/>
        <v/>
      </c>
      <c r="AI586" s="187" t="str">
        <f t="shared" si="206"/>
        <v/>
      </c>
      <c r="AJ586" s="187" t="str">
        <f t="shared" si="207"/>
        <v/>
      </c>
      <c r="AK586" s="187" t="str">
        <f t="shared" si="208"/>
        <v/>
      </c>
      <c r="AN586" s="187" t="str">
        <f t="shared" si="209"/>
        <v/>
      </c>
      <c r="AO586" s="187" t="str">
        <f t="shared" si="210"/>
        <v/>
      </c>
      <c r="AP586" s="187" t="str">
        <f t="shared" si="211"/>
        <v/>
      </c>
      <c r="AT586" s="187" t="str">
        <f t="shared" si="212"/>
        <v/>
      </c>
      <c r="AU586" s="187" t="str">
        <f t="shared" si="213"/>
        <v/>
      </c>
      <c r="AV586" s="187" t="str">
        <f t="shared" si="214"/>
        <v/>
      </c>
      <c r="AW586" s="187" t="str">
        <f t="shared" si="215"/>
        <v/>
      </c>
      <c r="AX586" s="187" t="str">
        <f t="shared" si="216"/>
        <v/>
      </c>
      <c r="AY586" s="187" t="str">
        <f t="shared" si="218"/>
        <v/>
      </c>
      <c r="AZ586" s="187" t="str">
        <f t="shared" si="217"/>
        <v/>
      </c>
      <c r="BA586" s="187" t="str">
        <f t="shared" si="220"/>
        <v xml:space="preserve"> </v>
      </c>
      <c r="BB586" s="187" t="str">
        <f>IFERROR(IF(AW586="","",VLOOKUP(AW586,SUSS!R:S,2,FALSE)),AY586*SUSS!$M$2)</f>
        <v/>
      </c>
      <c r="BC586" s="187" t="str">
        <f t="shared" si="219"/>
        <v/>
      </c>
    </row>
    <row r="587" spans="1:55" ht="15.75" thickBot="1">
      <c r="A587" s="183" t="s">
        <v>101</v>
      </c>
      <c r="B587" s="82">
        <v>2017</v>
      </c>
      <c r="C587" s="82">
        <v>8</v>
      </c>
      <c r="D587" s="82"/>
      <c r="E587" s="83" t="s">
        <v>11</v>
      </c>
      <c r="F587" s="83" t="s">
        <v>10</v>
      </c>
      <c r="G587" s="83" t="s">
        <v>84</v>
      </c>
      <c r="H587" s="84">
        <v>43798</v>
      </c>
      <c r="I587" s="85">
        <v>9705.67</v>
      </c>
      <c r="J587" s="85">
        <v>7571.31</v>
      </c>
      <c r="K587" s="85">
        <v>2134.36</v>
      </c>
      <c r="N587" s="183" t="s">
        <v>101</v>
      </c>
      <c r="O587" s="82">
        <v>33</v>
      </c>
      <c r="P587" s="86">
        <v>859.19</v>
      </c>
      <c r="Q587" s="83" t="s">
        <v>82</v>
      </c>
      <c r="R587" s="83" t="s">
        <v>10</v>
      </c>
      <c r="S587" s="83" t="s">
        <v>84</v>
      </c>
      <c r="T587" s="82" t="s">
        <v>173</v>
      </c>
      <c r="U587" s="82" t="s">
        <v>124</v>
      </c>
      <c r="AC587" s="187" t="str">
        <f t="shared" si="200"/>
        <v/>
      </c>
      <c r="AD587" s="187" t="str">
        <f t="shared" si="201"/>
        <v/>
      </c>
      <c r="AE587" s="187" t="str">
        <f t="shared" si="202"/>
        <v/>
      </c>
      <c r="AF587" s="187" t="str">
        <f t="shared" si="203"/>
        <v/>
      </c>
      <c r="AG587" s="187" t="str">
        <f t="shared" si="204"/>
        <v/>
      </c>
      <c r="AH587" s="187" t="str">
        <f t="shared" si="205"/>
        <v/>
      </c>
      <c r="AI587" s="187" t="str">
        <f t="shared" si="206"/>
        <v/>
      </c>
      <c r="AJ587" s="187" t="str">
        <f t="shared" si="207"/>
        <v/>
      </c>
      <c r="AK587" s="187" t="str">
        <f t="shared" si="208"/>
        <v/>
      </c>
      <c r="AN587" s="187" t="str">
        <f t="shared" si="209"/>
        <v/>
      </c>
      <c r="AO587" s="187" t="str">
        <f t="shared" si="210"/>
        <v/>
      </c>
      <c r="AP587" s="187" t="str">
        <f t="shared" si="211"/>
        <v/>
      </c>
      <c r="AT587" s="187" t="str">
        <f t="shared" si="212"/>
        <v/>
      </c>
      <c r="AU587" s="187" t="str">
        <f t="shared" si="213"/>
        <v/>
      </c>
      <c r="AV587" s="187" t="str">
        <f t="shared" si="214"/>
        <v/>
      </c>
      <c r="AW587" s="187" t="str">
        <f t="shared" si="215"/>
        <v/>
      </c>
      <c r="AX587" s="187" t="str">
        <f t="shared" si="216"/>
        <v/>
      </c>
      <c r="AY587" s="187" t="str">
        <f t="shared" si="218"/>
        <v/>
      </c>
      <c r="AZ587" s="187" t="str">
        <f t="shared" si="217"/>
        <v/>
      </c>
      <c r="BA587" s="187" t="str">
        <f t="shared" si="220"/>
        <v xml:space="preserve"> </v>
      </c>
      <c r="BB587" s="187" t="str">
        <f>IFERROR(IF(AW587="","",VLOOKUP(AW587,SUSS!R:S,2,FALSE)),AY587*SUSS!$M$2)</f>
        <v/>
      </c>
      <c r="BC587" s="187" t="str">
        <f t="shared" si="219"/>
        <v/>
      </c>
    </row>
    <row r="588" spans="1:55" ht="15.75" thickBot="1">
      <c r="A588" s="183" t="s">
        <v>101</v>
      </c>
      <c r="B588" s="82">
        <v>2017</v>
      </c>
      <c r="C588" s="82">
        <v>8</v>
      </c>
      <c r="D588" s="82"/>
      <c r="E588" s="83" t="s">
        <v>86</v>
      </c>
      <c r="F588" s="83" t="s">
        <v>10</v>
      </c>
      <c r="G588" s="83" t="s">
        <v>83</v>
      </c>
      <c r="H588" s="84">
        <v>43199</v>
      </c>
      <c r="I588" s="85">
        <v>1764.88</v>
      </c>
      <c r="J588" s="85">
        <v>1376.77</v>
      </c>
      <c r="K588" s="86">
        <v>388.11</v>
      </c>
      <c r="N588" s="183" t="s">
        <v>101</v>
      </c>
      <c r="O588" s="82">
        <v>33</v>
      </c>
      <c r="P588" s="85">
        <v>7856.95</v>
      </c>
      <c r="Q588" s="83" t="s">
        <v>82</v>
      </c>
      <c r="R588" s="83" t="s">
        <v>10</v>
      </c>
      <c r="S588" s="83" t="s">
        <v>10</v>
      </c>
      <c r="T588" s="82" t="s">
        <v>174</v>
      </c>
      <c r="U588" s="82" t="s">
        <v>124</v>
      </c>
      <c r="AC588" s="187" t="str">
        <f t="shared" si="200"/>
        <v/>
      </c>
      <c r="AD588" s="187" t="str">
        <f t="shared" si="201"/>
        <v/>
      </c>
      <c r="AE588" s="187" t="str">
        <f t="shared" si="202"/>
        <v/>
      </c>
      <c r="AF588" s="187" t="str">
        <f t="shared" si="203"/>
        <v/>
      </c>
      <c r="AG588" s="187" t="str">
        <f t="shared" si="204"/>
        <v/>
      </c>
      <c r="AH588" s="187" t="str">
        <f t="shared" si="205"/>
        <v/>
      </c>
      <c r="AI588" s="187" t="str">
        <f t="shared" si="206"/>
        <v/>
      </c>
      <c r="AJ588" s="187" t="str">
        <f t="shared" si="207"/>
        <v/>
      </c>
      <c r="AK588" s="187" t="str">
        <f t="shared" si="208"/>
        <v/>
      </c>
      <c r="AN588" s="187" t="str">
        <f t="shared" si="209"/>
        <v/>
      </c>
      <c r="AO588" s="187" t="str">
        <f t="shared" si="210"/>
        <v/>
      </c>
      <c r="AP588" s="187" t="str">
        <f t="shared" si="211"/>
        <v/>
      </c>
      <c r="AT588" s="187" t="str">
        <f t="shared" si="212"/>
        <v/>
      </c>
      <c r="AU588" s="187" t="str">
        <f t="shared" si="213"/>
        <v/>
      </c>
      <c r="AV588" s="187" t="str">
        <f t="shared" si="214"/>
        <v/>
      </c>
      <c r="AW588" s="187" t="str">
        <f t="shared" si="215"/>
        <v/>
      </c>
      <c r="AX588" s="187" t="str">
        <f t="shared" si="216"/>
        <v/>
      </c>
      <c r="AY588" s="187" t="str">
        <f t="shared" si="218"/>
        <v/>
      </c>
      <c r="AZ588" s="187" t="str">
        <f t="shared" si="217"/>
        <v/>
      </c>
      <c r="BA588" s="187" t="str">
        <f t="shared" si="220"/>
        <v xml:space="preserve"> </v>
      </c>
      <c r="BB588" s="187" t="str">
        <f>IFERROR(IF(AW588="","",VLOOKUP(AW588,SUSS!R:S,2,FALSE)),AY588*SUSS!$M$2)</f>
        <v/>
      </c>
      <c r="BC588" s="187" t="str">
        <f t="shared" si="219"/>
        <v/>
      </c>
    </row>
    <row r="589" spans="1:55" ht="15.75" thickBot="1">
      <c r="A589" s="183" t="s">
        <v>101</v>
      </c>
      <c r="B589" s="82">
        <v>2017</v>
      </c>
      <c r="C589" s="82">
        <v>8</v>
      </c>
      <c r="D589" s="82"/>
      <c r="E589" s="83" t="s">
        <v>86</v>
      </c>
      <c r="F589" s="83" t="s">
        <v>10</v>
      </c>
      <c r="G589" s="83" t="s">
        <v>84</v>
      </c>
      <c r="H589" s="84">
        <v>43798</v>
      </c>
      <c r="I589" s="85">
        <v>7835.01</v>
      </c>
      <c r="J589" s="85">
        <v>6112.02</v>
      </c>
      <c r="K589" s="85">
        <v>1722.99</v>
      </c>
      <c r="N589" s="183" t="s">
        <v>101</v>
      </c>
      <c r="O589" s="82">
        <v>33</v>
      </c>
      <c r="P589" s="86">
        <v>237.19</v>
      </c>
      <c r="Q589" s="83" t="s">
        <v>82</v>
      </c>
      <c r="R589" s="83" t="s">
        <v>10</v>
      </c>
      <c r="S589" s="83" t="s">
        <v>83</v>
      </c>
      <c r="T589" s="82" t="s">
        <v>174</v>
      </c>
      <c r="U589" s="82" t="s">
        <v>124</v>
      </c>
      <c r="AC589" s="187" t="str">
        <f t="shared" si="200"/>
        <v/>
      </c>
      <c r="AD589" s="187" t="str">
        <f t="shared" si="201"/>
        <v/>
      </c>
      <c r="AE589" s="187" t="str">
        <f t="shared" si="202"/>
        <v/>
      </c>
      <c r="AF589" s="187" t="str">
        <f t="shared" si="203"/>
        <v/>
      </c>
      <c r="AG589" s="187" t="str">
        <f t="shared" si="204"/>
        <v/>
      </c>
      <c r="AH589" s="187" t="str">
        <f t="shared" si="205"/>
        <v/>
      </c>
      <c r="AI589" s="187" t="str">
        <f t="shared" si="206"/>
        <v/>
      </c>
      <c r="AJ589" s="187" t="str">
        <f t="shared" si="207"/>
        <v/>
      </c>
      <c r="AK589" s="187" t="str">
        <f t="shared" si="208"/>
        <v/>
      </c>
      <c r="AN589" s="187" t="str">
        <f t="shared" si="209"/>
        <v/>
      </c>
      <c r="AO589" s="187" t="str">
        <f t="shared" si="210"/>
        <v/>
      </c>
      <c r="AP589" s="187" t="str">
        <f t="shared" si="211"/>
        <v/>
      </c>
      <c r="AT589" s="187" t="str">
        <f t="shared" si="212"/>
        <v/>
      </c>
      <c r="AU589" s="187" t="str">
        <f t="shared" si="213"/>
        <v/>
      </c>
      <c r="AV589" s="187" t="str">
        <f t="shared" si="214"/>
        <v/>
      </c>
      <c r="AW589" s="187" t="str">
        <f t="shared" si="215"/>
        <v/>
      </c>
      <c r="AX589" s="187" t="str">
        <f t="shared" si="216"/>
        <v/>
      </c>
      <c r="AY589" s="187" t="str">
        <f t="shared" si="218"/>
        <v/>
      </c>
      <c r="AZ589" s="187" t="str">
        <f t="shared" si="217"/>
        <v/>
      </c>
      <c r="BA589" s="187" t="str">
        <f t="shared" si="220"/>
        <v xml:space="preserve"> </v>
      </c>
      <c r="BB589" s="187" t="str">
        <f>IFERROR(IF(AW589="","",VLOOKUP(AW589,SUSS!R:S,2,FALSE)),AY589*SUSS!$M$2)</f>
        <v/>
      </c>
      <c r="BC589" s="187" t="str">
        <f t="shared" si="219"/>
        <v/>
      </c>
    </row>
    <row r="590" spans="1:55" ht="15.75" thickBot="1">
      <c r="A590" s="183" t="s">
        <v>101</v>
      </c>
      <c r="B590" s="82">
        <v>2017</v>
      </c>
      <c r="C590" s="82">
        <v>9</v>
      </c>
      <c r="D590" s="82"/>
      <c r="E590" s="83" t="s">
        <v>86</v>
      </c>
      <c r="F590" s="83" t="s">
        <v>10</v>
      </c>
      <c r="G590" s="83" t="s">
        <v>10</v>
      </c>
      <c r="H590" s="84">
        <v>43019</v>
      </c>
      <c r="I590" s="85">
        <v>8694.35</v>
      </c>
      <c r="J590" s="86">
        <v>0</v>
      </c>
      <c r="K590" s="85">
        <v>8694.35</v>
      </c>
      <c r="N590" s="183" t="s">
        <v>101</v>
      </c>
      <c r="O590" s="82">
        <v>33</v>
      </c>
      <c r="P590" s="86">
        <v>548.51</v>
      </c>
      <c r="Q590" s="83" t="s">
        <v>82</v>
      </c>
      <c r="R590" s="83" t="s">
        <v>10</v>
      </c>
      <c r="S590" s="83" t="s">
        <v>84</v>
      </c>
      <c r="T590" s="82" t="s">
        <v>174</v>
      </c>
      <c r="U590" s="82" t="s">
        <v>124</v>
      </c>
      <c r="AC590" s="187" t="str">
        <f t="shared" si="200"/>
        <v/>
      </c>
      <c r="AD590" s="187" t="str">
        <f t="shared" si="201"/>
        <v/>
      </c>
      <c r="AE590" s="187" t="str">
        <f t="shared" si="202"/>
        <v/>
      </c>
      <c r="AF590" s="187" t="str">
        <f t="shared" si="203"/>
        <v/>
      </c>
      <c r="AG590" s="187" t="str">
        <f t="shared" si="204"/>
        <v/>
      </c>
      <c r="AH590" s="187" t="str">
        <f t="shared" si="205"/>
        <v/>
      </c>
      <c r="AI590" s="187" t="str">
        <f t="shared" si="206"/>
        <v/>
      </c>
      <c r="AJ590" s="187" t="str">
        <f t="shared" si="207"/>
        <v/>
      </c>
      <c r="AK590" s="187" t="str">
        <f t="shared" si="208"/>
        <v/>
      </c>
      <c r="AN590" s="187" t="str">
        <f t="shared" si="209"/>
        <v/>
      </c>
      <c r="AO590" s="187" t="str">
        <f t="shared" si="210"/>
        <v/>
      </c>
      <c r="AP590" s="187" t="str">
        <f t="shared" si="211"/>
        <v/>
      </c>
      <c r="AT590" s="187" t="str">
        <f t="shared" si="212"/>
        <v/>
      </c>
      <c r="AU590" s="187" t="str">
        <f t="shared" si="213"/>
        <v/>
      </c>
      <c r="AV590" s="187" t="str">
        <f t="shared" si="214"/>
        <v/>
      </c>
      <c r="AW590" s="187" t="str">
        <f t="shared" si="215"/>
        <v/>
      </c>
      <c r="AX590" s="187" t="str">
        <f t="shared" si="216"/>
        <v/>
      </c>
      <c r="AY590" s="187" t="str">
        <f t="shared" si="218"/>
        <v/>
      </c>
      <c r="AZ590" s="187" t="str">
        <f t="shared" si="217"/>
        <v/>
      </c>
      <c r="BA590" s="187" t="str">
        <f t="shared" si="220"/>
        <v xml:space="preserve"> </v>
      </c>
      <c r="BB590" s="187" t="str">
        <f>IFERROR(IF(AW590="","",VLOOKUP(AW590,SUSS!R:S,2,FALSE)),AY590*SUSS!$M$2)</f>
        <v/>
      </c>
      <c r="BC590" s="187" t="str">
        <f t="shared" si="219"/>
        <v/>
      </c>
    </row>
    <row r="591" spans="1:55" ht="15.75" thickBot="1">
      <c r="A591" s="183" t="s">
        <v>101</v>
      </c>
      <c r="B591" s="82">
        <v>2017</v>
      </c>
      <c r="C591" s="82">
        <v>9</v>
      </c>
      <c r="D591" s="82"/>
      <c r="E591" s="83" t="s">
        <v>11</v>
      </c>
      <c r="F591" s="83" t="s">
        <v>10</v>
      </c>
      <c r="G591" s="83" t="s">
        <v>10</v>
      </c>
      <c r="H591" s="84">
        <v>43019</v>
      </c>
      <c r="I591" s="85">
        <v>10770.17</v>
      </c>
      <c r="J591" s="86">
        <v>0</v>
      </c>
      <c r="K591" s="85">
        <v>10770.17</v>
      </c>
      <c r="N591" s="183" t="s">
        <v>101</v>
      </c>
      <c r="O591" s="82">
        <v>33</v>
      </c>
      <c r="P591" s="85">
        <v>12284.9</v>
      </c>
      <c r="Q591" s="83" t="s">
        <v>82</v>
      </c>
      <c r="R591" s="83" t="s">
        <v>10</v>
      </c>
      <c r="S591" s="83" t="s">
        <v>10</v>
      </c>
      <c r="T591" s="82" t="s">
        <v>175</v>
      </c>
      <c r="U591" s="82" t="s">
        <v>124</v>
      </c>
      <c r="AC591" s="187" t="str">
        <f t="shared" si="200"/>
        <v>M645044</v>
      </c>
      <c r="AD591" s="187" t="str">
        <f t="shared" si="201"/>
        <v>Contribuciones Seg. Social</v>
      </c>
      <c r="AE591" s="187" t="str">
        <f t="shared" si="202"/>
        <v>Declaración Jurada</v>
      </c>
      <c r="AF591" s="187" t="str">
        <f t="shared" si="203"/>
        <v>Declaración Jurada</v>
      </c>
      <c r="AG591" s="187">
        <f t="shared" si="204"/>
        <v>10770.17</v>
      </c>
      <c r="AH591" s="187">
        <f t="shared" si="205"/>
        <v>0</v>
      </c>
      <c r="AI591" s="187">
        <f t="shared" si="206"/>
        <v>10770.17</v>
      </c>
      <c r="AJ591" s="187">
        <f t="shared" si="207"/>
        <v>2017</v>
      </c>
      <c r="AK591" s="187">
        <f t="shared" si="208"/>
        <v>9</v>
      </c>
      <c r="AN591" s="187" t="str">
        <f t="shared" si="209"/>
        <v xml:space="preserve">2017/9 </v>
      </c>
      <c r="AO591" s="187" t="str">
        <f t="shared" si="210"/>
        <v>2017/9 Contribuciones Seg. Social</v>
      </c>
      <c r="AP591" s="187">
        <f t="shared" si="211"/>
        <v>10770.17</v>
      </c>
      <c r="AT591" s="187" t="str">
        <f t="shared" si="212"/>
        <v/>
      </c>
      <c r="AU591" s="187" t="str">
        <f t="shared" si="213"/>
        <v/>
      </c>
      <c r="AV591" s="187" t="str">
        <f t="shared" si="214"/>
        <v/>
      </c>
      <c r="AW591" s="187" t="str">
        <f t="shared" si="215"/>
        <v/>
      </c>
      <c r="AX591" s="187" t="str">
        <f t="shared" si="216"/>
        <v/>
      </c>
      <c r="AY591" s="187" t="str">
        <f t="shared" si="218"/>
        <v/>
      </c>
      <c r="AZ591" s="187" t="str">
        <f t="shared" si="217"/>
        <v/>
      </c>
      <c r="BA591" s="187" t="str">
        <f t="shared" si="220"/>
        <v xml:space="preserve"> </v>
      </c>
      <c r="BB591" s="187" t="str">
        <f>IFERROR(IF(AW591="","",VLOOKUP(AW591,SUSS!R:S,2,FALSE)),AY591*SUSS!$M$2)</f>
        <v/>
      </c>
      <c r="BC591" s="187" t="str">
        <f t="shared" si="219"/>
        <v/>
      </c>
    </row>
    <row r="592" spans="1:55" ht="15.75" thickBot="1">
      <c r="A592" s="183" t="s">
        <v>101</v>
      </c>
      <c r="B592" s="82">
        <v>2017</v>
      </c>
      <c r="C592" s="82">
        <v>9</v>
      </c>
      <c r="D592" s="82"/>
      <c r="E592" s="83" t="s">
        <v>86</v>
      </c>
      <c r="F592" s="83" t="s">
        <v>10</v>
      </c>
      <c r="G592" s="83" t="s">
        <v>83</v>
      </c>
      <c r="H592" s="84">
        <v>43199</v>
      </c>
      <c r="I592" s="85">
        <v>1556.29</v>
      </c>
      <c r="J592" s="85">
        <v>1204.77</v>
      </c>
      <c r="K592" s="86">
        <v>351.52</v>
      </c>
      <c r="N592" s="183" t="s">
        <v>101</v>
      </c>
      <c r="O592" s="82">
        <v>33</v>
      </c>
      <c r="P592" s="86">
        <v>326.27999999999997</v>
      </c>
      <c r="Q592" s="83" t="s">
        <v>82</v>
      </c>
      <c r="R592" s="83" t="s">
        <v>10</v>
      </c>
      <c r="S592" s="83" t="s">
        <v>83</v>
      </c>
      <c r="T592" s="82" t="s">
        <v>175</v>
      </c>
      <c r="U592" s="82" t="s">
        <v>124</v>
      </c>
      <c r="AC592" s="187" t="str">
        <f t="shared" si="200"/>
        <v/>
      </c>
      <c r="AD592" s="187" t="str">
        <f t="shared" si="201"/>
        <v/>
      </c>
      <c r="AE592" s="187" t="str">
        <f t="shared" si="202"/>
        <v/>
      </c>
      <c r="AF592" s="187" t="str">
        <f t="shared" si="203"/>
        <v/>
      </c>
      <c r="AG592" s="187" t="str">
        <f t="shared" si="204"/>
        <v/>
      </c>
      <c r="AH592" s="187" t="str">
        <f t="shared" si="205"/>
        <v/>
      </c>
      <c r="AI592" s="187" t="str">
        <f t="shared" si="206"/>
        <v/>
      </c>
      <c r="AJ592" s="187" t="str">
        <f t="shared" si="207"/>
        <v/>
      </c>
      <c r="AK592" s="187" t="str">
        <f t="shared" si="208"/>
        <v/>
      </c>
      <c r="AN592" s="187" t="str">
        <f t="shared" si="209"/>
        <v/>
      </c>
      <c r="AO592" s="187" t="str">
        <f t="shared" si="210"/>
        <v/>
      </c>
      <c r="AP592" s="187" t="str">
        <f t="shared" si="211"/>
        <v/>
      </c>
      <c r="AT592" s="187" t="str">
        <f t="shared" si="212"/>
        <v/>
      </c>
      <c r="AU592" s="187" t="str">
        <f t="shared" si="213"/>
        <v/>
      </c>
      <c r="AV592" s="187" t="str">
        <f t="shared" si="214"/>
        <v/>
      </c>
      <c r="AW592" s="187" t="str">
        <f t="shared" si="215"/>
        <v/>
      </c>
      <c r="AX592" s="187" t="str">
        <f t="shared" si="216"/>
        <v/>
      </c>
      <c r="AY592" s="187" t="str">
        <f t="shared" si="218"/>
        <v/>
      </c>
      <c r="AZ592" s="187" t="str">
        <f t="shared" si="217"/>
        <v/>
      </c>
      <c r="BA592" s="187" t="str">
        <f t="shared" si="220"/>
        <v xml:space="preserve"> </v>
      </c>
      <c r="BB592" s="187" t="str">
        <f>IFERROR(IF(AW592="","",VLOOKUP(AW592,SUSS!R:S,2,FALSE)),AY592*SUSS!$M$2)</f>
        <v/>
      </c>
      <c r="BC592" s="187" t="str">
        <f t="shared" si="219"/>
        <v/>
      </c>
    </row>
    <row r="593" spans="1:55" ht="15.75" thickBot="1">
      <c r="A593" s="183" t="s">
        <v>101</v>
      </c>
      <c r="B593" s="82">
        <v>2017</v>
      </c>
      <c r="C593" s="82">
        <v>9</v>
      </c>
      <c r="D593" s="82"/>
      <c r="E593" s="83" t="s">
        <v>86</v>
      </c>
      <c r="F593" s="83" t="s">
        <v>10</v>
      </c>
      <c r="G593" s="83" t="s">
        <v>84</v>
      </c>
      <c r="H593" s="84">
        <v>43798</v>
      </c>
      <c r="I593" s="85">
        <v>8066.91</v>
      </c>
      <c r="J593" s="85">
        <v>6244.84</v>
      </c>
      <c r="K593" s="85">
        <v>1822.07</v>
      </c>
      <c r="N593" s="183" t="s">
        <v>101</v>
      </c>
      <c r="O593" s="82">
        <v>33</v>
      </c>
      <c r="P593" s="86">
        <v>230.78</v>
      </c>
      <c r="Q593" s="83" t="s">
        <v>82</v>
      </c>
      <c r="R593" s="83" t="s">
        <v>10</v>
      </c>
      <c r="S593" s="83" t="s">
        <v>84</v>
      </c>
      <c r="T593" s="82" t="s">
        <v>175</v>
      </c>
      <c r="U593" s="82" t="s">
        <v>124</v>
      </c>
      <c r="AC593" s="187" t="str">
        <f t="shared" si="200"/>
        <v/>
      </c>
      <c r="AD593" s="187" t="str">
        <f t="shared" si="201"/>
        <v/>
      </c>
      <c r="AE593" s="187" t="str">
        <f t="shared" si="202"/>
        <v/>
      </c>
      <c r="AF593" s="187" t="str">
        <f t="shared" si="203"/>
        <v/>
      </c>
      <c r="AG593" s="187" t="str">
        <f t="shared" si="204"/>
        <v/>
      </c>
      <c r="AH593" s="187" t="str">
        <f t="shared" si="205"/>
        <v/>
      </c>
      <c r="AI593" s="187" t="str">
        <f t="shared" si="206"/>
        <v/>
      </c>
      <c r="AJ593" s="187" t="str">
        <f t="shared" si="207"/>
        <v/>
      </c>
      <c r="AK593" s="187" t="str">
        <f t="shared" si="208"/>
        <v/>
      </c>
      <c r="AN593" s="187" t="str">
        <f t="shared" si="209"/>
        <v/>
      </c>
      <c r="AO593" s="187" t="str">
        <f t="shared" si="210"/>
        <v/>
      </c>
      <c r="AP593" s="187" t="str">
        <f t="shared" si="211"/>
        <v/>
      </c>
      <c r="AT593" s="187" t="str">
        <f t="shared" si="212"/>
        <v/>
      </c>
      <c r="AU593" s="187" t="str">
        <f t="shared" si="213"/>
        <v/>
      </c>
      <c r="AV593" s="187" t="str">
        <f t="shared" si="214"/>
        <v/>
      </c>
      <c r="AW593" s="187" t="str">
        <f t="shared" si="215"/>
        <v/>
      </c>
      <c r="AX593" s="187" t="str">
        <f t="shared" si="216"/>
        <v/>
      </c>
      <c r="AY593" s="187" t="str">
        <f t="shared" si="218"/>
        <v/>
      </c>
      <c r="AZ593" s="187" t="str">
        <f t="shared" si="217"/>
        <v/>
      </c>
      <c r="BA593" s="187" t="str">
        <f t="shared" si="220"/>
        <v xml:space="preserve"> </v>
      </c>
      <c r="BB593" s="187" t="str">
        <f>IFERROR(IF(AW593="","",VLOOKUP(AW593,SUSS!R:S,2,FALSE)),AY593*SUSS!$M$2)</f>
        <v/>
      </c>
      <c r="BC593" s="187" t="str">
        <f t="shared" si="219"/>
        <v/>
      </c>
    </row>
    <row r="594" spans="1:55" ht="15.75" thickBot="1">
      <c r="A594" s="183" t="s">
        <v>101</v>
      </c>
      <c r="B594" s="82">
        <v>2017</v>
      </c>
      <c r="C594" s="82">
        <v>9</v>
      </c>
      <c r="D594" s="82"/>
      <c r="E594" s="83" t="s">
        <v>11</v>
      </c>
      <c r="F594" s="83" t="s">
        <v>10</v>
      </c>
      <c r="G594" s="83" t="s">
        <v>83</v>
      </c>
      <c r="H594" s="84">
        <v>43199</v>
      </c>
      <c r="I594" s="85">
        <v>1927.86</v>
      </c>
      <c r="J594" s="85">
        <v>1492.41</v>
      </c>
      <c r="K594" s="86">
        <v>435.45</v>
      </c>
      <c r="N594" s="183" t="s">
        <v>101</v>
      </c>
      <c r="O594" s="82">
        <v>34</v>
      </c>
      <c r="P594" s="86">
        <v>669.19</v>
      </c>
      <c r="Q594" s="83" t="s">
        <v>103</v>
      </c>
      <c r="R594" s="83" t="s">
        <v>10</v>
      </c>
      <c r="S594" s="83" t="s">
        <v>10</v>
      </c>
      <c r="T594" s="82" t="s">
        <v>114</v>
      </c>
      <c r="U594" s="82" t="s">
        <v>124</v>
      </c>
      <c r="AC594" s="187" t="str">
        <f t="shared" si="200"/>
        <v/>
      </c>
      <c r="AD594" s="187" t="str">
        <f t="shared" si="201"/>
        <v/>
      </c>
      <c r="AE594" s="187" t="str">
        <f t="shared" si="202"/>
        <v/>
      </c>
      <c r="AF594" s="187" t="str">
        <f t="shared" si="203"/>
        <v/>
      </c>
      <c r="AG594" s="187" t="str">
        <f t="shared" si="204"/>
        <v/>
      </c>
      <c r="AH594" s="187" t="str">
        <f t="shared" si="205"/>
        <v/>
      </c>
      <c r="AI594" s="187" t="str">
        <f t="shared" si="206"/>
        <v/>
      </c>
      <c r="AJ594" s="187" t="str">
        <f t="shared" si="207"/>
        <v/>
      </c>
      <c r="AK594" s="187" t="str">
        <f t="shared" si="208"/>
        <v/>
      </c>
      <c r="AN594" s="187" t="str">
        <f t="shared" si="209"/>
        <v/>
      </c>
      <c r="AO594" s="187" t="str">
        <f t="shared" si="210"/>
        <v/>
      </c>
      <c r="AP594" s="187" t="str">
        <f t="shared" si="211"/>
        <v/>
      </c>
      <c r="AT594" s="187" t="str">
        <f t="shared" si="212"/>
        <v/>
      </c>
      <c r="AU594" s="187" t="str">
        <f t="shared" si="213"/>
        <v/>
      </c>
      <c r="AV594" s="187" t="str">
        <f t="shared" si="214"/>
        <v/>
      </c>
      <c r="AW594" s="187" t="str">
        <f t="shared" si="215"/>
        <v/>
      </c>
      <c r="AX594" s="187" t="str">
        <f t="shared" si="216"/>
        <v/>
      </c>
      <c r="AY594" s="187" t="str">
        <f t="shared" si="218"/>
        <v/>
      </c>
      <c r="AZ594" s="187" t="str">
        <f t="shared" si="217"/>
        <v/>
      </c>
      <c r="BA594" s="187" t="str">
        <f t="shared" si="220"/>
        <v xml:space="preserve"> </v>
      </c>
      <c r="BB594" s="187" t="str">
        <f>IFERROR(IF(AW594="","",VLOOKUP(AW594,SUSS!R:S,2,FALSE)),AY594*SUSS!$M$2)</f>
        <v/>
      </c>
      <c r="BC594" s="187" t="str">
        <f t="shared" si="219"/>
        <v/>
      </c>
    </row>
    <row r="595" spans="1:55" ht="15.75" thickBot="1">
      <c r="A595" s="183" t="s">
        <v>101</v>
      </c>
      <c r="B595" s="82">
        <v>2017</v>
      </c>
      <c r="C595" s="82">
        <v>9</v>
      </c>
      <c r="D595" s="82"/>
      <c r="E595" s="83" t="s">
        <v>11</v>
      </c>
      <c r="F595" s="83" t="s">
        <v>10</v>
      </c>
      <c r="G595" s="83" t="s">
        <v>84</v>
      </c>
      <c r="H595" s="84">
        <v>43798</v>
      </c>
      <c r="I595" s="85">
        <v>9992.92</v>
      </c>
      <c r="J595" s="85">
        <v>7735.82</v>
      </c>
      <c r="K595" s="85">
        <v>2257.1</v>
      </c>
      <c r="N595" s="183" t="s">
        <v>101</v>
      </c>
      <c r="O595" s="82">
        <v>34</v>
      </c>
      <c r="P595" s="86">
        <v>206.2</v>
      </c>
      <c r="Q595" s="83" t="s">
        <v>11</v>
      </c>
      <c r="R595" s="83" t="s">
        <v>10</v>
      </c>
      <c r="S595" s="83" t="s">
        <v>83</v>
      </c>
      <c r="T595" s="82" t="s">
        <v>135</v>
      </c>
      <c r="U595" s="82" t="s">
        <v>124</v>
      </c>
      <c r="AC595" s="187" t="str">
        <f t="shared" si="200"/>
        <v/>
      </c>
      <c r="AD595" s="187" t="str">
        <f t="shared" si="201"/>
        <v/>
      </c>
      <c r="AE595" s="187" t="str">
        <f t="shared" si="202"/>
        <v/>
      </c>
      <c r="AF595" s="187" t="str">
        <f t="shared" si="203"/>
        <v/>
      </c>
      <c r="AG595" s="187" t="str">
        <f t="shared" si="204"/>
        <v/>
      </c>
      <c r="AH595" s="187" t="str">
        <f t="shared" si="205"/>
        <v/>
      </c>
      <c r="AI595" s="187" t="str">
        <f t="shared" si="206"/>
        <v/>
      </c>
      <c r="AJ595" s="187" t="str">
        <f t="shared" si="207"/>
        <v/>
      </c>
      <c r="AK595" s="187" t="str">
        <f t="shared" si="208"/>
        <v/>
      </c>
      <c r="AN595" s="187" t="str">
        <f t="shared" si="209"/>
        <v/>
      </c>
      <c r="AO595" s="187" t="str">
        <f t="shared" si="210"/>
        <v/>
      </c>
      <c r="AP595" s="187" t="str">
        <f t="shared" si="211"/>
        <v/>
      </c>
      <c r="AT595" s="187" t="str">
        <f t="shared" si="212"/>
        <v>M645044</v>
      </c>
      <c r="AU595" s="187">
        <f t="shared" si="213"/>
        <v>34</v>
      </c>
      <c r="AV595" s="187">
        <f t="shared" si="214"/>
        <v>206.2</v>
      </c>
      <c r="AW595" s="187" t="str">
        <f t="shared" si="215"/>
        <v>2014/10</v>
      </c>
      <c r="AX595" s="187" t="str">
        <f t="shared" si="216"/>
        <v>2014/10 Contribuciones Seg. Social</v>
      </c>
      <c r="AY595" s="187">
        <f t="shared" si="218"/>
        <v>9298.06</v>
      </c>
      <c r="AZ595" s="187">
        <f t="shared" si="217"/>
        <v>2.2176669111621135E-2</v>
      </c>
      <c r="BA595" s="187" t="str">
        <f t="shared" si="220"/>
        <v>M645044 34</v>
      </c>
      <c r="BB595" s="187">
        <f>IFERROR(IF(AW595="","",VLOOKUP(AW595,SUSS!R:S,2,FALSE)),AY595*SUSS!$M$2)</f>
        <v>1115.7672</v>
      </c>
      <c r="BC595" s="187">
        <f t="shared" si="219"/>
        <v>24.744000000000003</v>
      </c>
    </row>
    <row r="596" spans="1:55" ht="15.75" thickBot="1">
      <c r="A596" s="183" t="s">
        <v>101</v>
      </c>
      <c r="B596" s="82">
        <v>2017</v>
      </c>
      <c r="C596" s="82">
        <v>10</v>
      </c>
      <c r="D596" s="82"/>
      <c r="E596" s="83" t="s">
        <v>86</v>
      </c>
      <c r="F596" s="83" t="s">
        <v>10</v>
      </c>
      <c r="G596" s="83" t="s">
        <v>10</v>
      </c>
      <c r="H596" s="84">
        <v>43048</v>
      </c>
      <c r="I596" s="85">
        <v>8470.64</v>
      </c>
      <c r="J596" s="86">
        <v>0</v>
      </c>
      <c r="K596" s="85">
        <v>8470.64</v>
      </c>
      <c r="N596" s="183" t="s">
        <v>101</v>
      </c>
      <c r="O596" s="82">
        <v>34</v>
      </c>
      <c r="P596" s="85">
        <v>4442.83</v>
      </c>
      <c r="Q596" s="83" t="s">
        <v>11</v>
      </c>
      <c r="R596" s="83" t="s">
        <v>10</v>
      </c>
      <c r="S596" s="83" t="s">
        <v>84</v>
      </c>
      <c r="T596" s="82" t="s">
        <v>135</v>
      </c>
      <c r="U596" s="82" t="s">
        <v>124</v>
      </c>
      <c r="AC596" s="187" t="str">
        <f t="shared" si="200"/>
        <v/>
      </c>
      <c r="AD596" s="187" t="str">
        <f t="shared" si="201"/>
        <v/>
      </c>
      <c r="AE596" s="187" t="str">
        <f t="shared" si="202"/>
        <v/>
      </c>
      <c r="AF596" s="187" t="str">
        <f t="shared" si="203"/>
        <v/>
      </c>
      <c r="AG596" s="187" t="str">
        <f t="shared" si="204"/>
        <v/>
      </c>
      <c r="AH596" s="187" t="str">
        <f t="shared" si="205"/>
        <v/>
      </c>
      <c r="AI596" s="187" t="str">
        <f t="shared" si="206"/>
        <v/>
      </c>
      <c r="AJ596" s="187" t="str">
        <f t="shared" si="207"/>
        <v/>
      </c>
      <c r="AK596" s="187" t="str">
        <f t="shared" si="208"/>
        <v/>
      </c>
      <c r="AN596" s="187" t="str">
        <f t="shared" si="209"/>
        <v/>
      </c>
      <c r="AO596" s="187" t="str">
        <f t="shared" si="210"/>
        <v/>
      </c>
      <c r="AP596" s="187" t="str">
        <f t="shared" si="211"/>
        <v/>
      </c>
      <c r="AT596" s="187" t="str">
        <f t="shared" si="212"/>
        <v>M645044</v>
      </c>
      <c r="AU596" s="187">
        <f t="shared" si="213"/>
        <v>34</v>
      </c>
      <c r="AV596" s="187">
        <f t="shared" si="214"/>
        <v>4442.83</v>
      </c>
      <c r="AW596" s="187" t="str">
        <f t="shared" si="215"/>
        <v>2014/10</v>
      </c>
      <c r="AX596" s="187" t="str">
        <f t="shared" si="216"/>
        <v>2014/10 Contribuciones Seg. Social</v>
      </c>
      <c r="AY596" s="187">
        <f t="shared" si="218"/>
        <v>9298.06</v>
      </c>
      <c r="AZ596" s="187">
        <f t="shared" si="217"/>
        <v>0.47782333088837886</v>
      </c>
      <c r="BA596" s="187" t="str">
        <f t="shared" si="220"/>
        <v>M645044 34</v>
      </c>
      <c r="BB596" s="187">
        <f>IFERROR(IF(AW596="","",VLOOKUP(AW596,SUSS!R:S,2,FALSE)),AY596*SUSS!$M$2)</f>
        <v>1115.7672</v>
      </c>
      <c r="BC596" s="187">
        <f t="shared" si="219"/>
        <v>533.13959999999997</v>
      </c>
    </row>
    <row r="597" spans="1:55" ht="29.25" thickBot="1">
      <c r="A597" s="183" t="s">
        <v>101</v>
      </c>
      <c r="B597" s="82">
        <v>2017</v>
      </c>
      <c r="C597" s="82">
        <v>10</v>
      </c>
      <c r="D597" s="82"/>
      <c r="E597" s="83" t="s">
        <v>11</v>
      </c>
      <c r="F597" s="83" t="s">
        <v>10</v>
      </c>
      <c r="G597" s="83" t="s">
        <v>10</v>
      </c>
      <c r="H597" s="84">
        <v>43048</v>
      </c>
      <c r="I597" s="85">
        <v>10493.06</v>
      </c>
      <c r="J597" s="86">
        <v>0</v>
      </c>
      <c r="K597" s="85">
        <v>10493.06</v>
      </c>
      <c r="N597" s="183" t="s">
        <v>101</v>
      </c>
      <c r="O597" s="82">
        <v>34</v>
      </c>
      <c r="P597" s="85">
        <v>2418.33</v>
      </c>
      <c r="Q597" s="83" t="s">
        <v>11</v>
      </c>
      <c r="R597" s="83" t="s">
        <v>108</v>
      </c>
      <c r="S597" s="83" t="s">
        <v>109</v>
      </c>
      <c r="T597" s="82" t="s">
        <v>135</v>
      </c>
      <c r="U597" s="82" t="s">
        <v>124</v>
      </c>
      <c r="AC597" s="187" t="str">
        <f t="shared" si="200"/>
        <v>M645044</v>
      </c>
      <c r="AD597" s="187" t="str">
        <f t="shared" si="201"/>
        <v>Contribuciones Seg. Social</v>
      </c>
      <c r="AE597" s="187" t="str">
        <f t="shared" si="202"/>
        <v>Declaración Jurada</v>
      </c>
      <c r="AF597" s="187" t="str">
        <f t="shared" si="203"/>
        <v>Declaración Jurada</v>
      </c>
      <c r="AG597" s="187">
        <f t="shared" si="204"/>
        <v>10493.06</v>
      </c>
      <c r="AH597" s="187">
        <f t="shared" si="205"/>
        <v>0</v>
      </c>
      <c r="AI597" s="187">
        <f t="shared" si="206"/>
        <v>10493.06</v>
      </c>
      <c r="AJ597" s="187">
        <f t="shared" si="207"/>
        <v>2017</v>
      </c>
      <c r="AK597" s="187">
        <f t="shared" si="208"/>
        <v>10</v>
      </c>
      <c r="AN597" s="187" t="str">
        <f t="shared" si="209"/>
        <v>2017/10</v>
      </c>
      <c r="AO597" s="187" t="str">
        <f t="shared" si="210"/>
        <v>2017/10 Contribuciones Seg. Social</v>
      </c>
      <c r="AP597" s="187">
        <f t="shared" si="211"/>
        <v>10493.06</v>
      </c>
      <c r="AT597" s="187" t="str">
        <f t="shared" si="212"/>
        <v>M645044</v>
      </c>
      <c r="AU597" s="187">
        <f t="shared" si="213"/>
        <v>34</v>
      </c>
      <c r="AV597" s="187">
        <f t="shared" si="214"/>
        <v>2418.33</v>
      </c>
      <c r="AW597" s="187" t="str">
        <f t="shared" si="215"/>
        <v>2014/10</v>
      </c>
      <c r="AX597" s="187" t="str">
        <f t="shared" si="216"/>
        <v>2014/10 Contribuciones Seg. Social</v>
      </c>
      <c r="AY597" s="187">
        <f t="shared" si="218"/>
        <v>9298.06</v>
      </c>
      <c r="AZ597" s="187">
        <f t="shared" si="217"/>
        <v>0.2600897391498872</v>
      </c>
      <c r="BA597" s="187" t="str">
        <f t="shared" si="220"/>
        <v>M645044 34</v>
      </c>
      <c r="BB597" s="187">
        <f>IFERROR(IF(AW597="","",VLOOKUP(AW597,SUSS!R:S,2,FALSE)),AY597*SUSS!$M$2)</f>
        <v>1115.7672</v>
      </c>
      <c r="BC597" s="187">
        <f t="shared" si="219"/>
        <v>290.19960000000003</v>
      </c>
    </row>
    <row r="598" spans="1:55" ht="29.25" thickBot="1">
      <c r="A598" s="183" t="s">
        <v>101</v>
      </c>
      <c r="B598" s="82">
        <v>2017</v>
      </c>
      <c r="C598" s="82">
        <v>10</v>
      </c>
      <c r="D598" s="82"/>
      <c r="E598" s="83" t="s">
        <v>86</v>
      </c>
      <c r="F598" s="83" t="s">
        <v>10</v>
      </c>
      <c r="G598" s="83" t="s">
        <v>83</v>
      </c>
      <c r="H598" s="84">
        <v>43199</v>
      </c>
      <c r="I598" s="85">
        <v>1270.5999999999999</v>
      </c>
      <c r="J598" s="86">
        <v>975.89</v>
      </c>
      <c r="K598" s="86">
        <v>294.70999999999998</v>
      </c>
      <c r="N598" s="183" t="s">
        <v>101</v>
      </c>
      <c r="O598" s="82">
        <v>34</v>
      </c>
      <c r="P598" s="86">
        <v>268.49</v>
      </c>
      <c r="Q598" s="83" t="s">
        <v>11</v>
      </c>
      <c r="R598" s="83" t="s">
        <v>108</v>
      </c>
      <c r="S598" s="83" t="s">
        <v>83</v>
      </c>
      <c r="T598" s="82" t="s">
        <v>135</v>
      </c>
      <c r="U598" s="82" t="s">
        <v>124</v>
      </c>
      <c r="AC598" s="187" t="str">
        <f t="shared" si="200"/>
        <v/>
      </c>
      <c r="AD598" s="187" t="str">
        <f t="shared" si="201"/>
        <v/>
      </c>
      <c r="AE598" s="187" t="str">
        <f t="shared" si="202"/>
        <v/>
      </c>
      <c r="AF598" s="187" t="str">
        <f t="shared" si="203"/>
        <v/>
      </c>
      <c r="AG598" s="187" t="str">
        <f t="shared" si="204"/>
        <v/>
      </c>
      <c r="AH598" s="187" t="str">
        <f t="shared" si="205"/>
        <v/>
      </c>
      <c r="AI598" s="187" t="str">
        <f t="shared" si="206"/>
        <v/>
      </c>
      <c r="AJ598" s="187" t="str">
        <f t="shared" si="207"/>
        <v/>
      </c>
      <c r="AK598" s="187" t="str">
        <f t="shared" si="208"/>
        <v/>
      </c>
      <c r="AN598" s="187" t="str">
        <f t="shared" si="209"/>
        <v/>
      </c>
      <c r="AO598" s="187" t="str">
        <f t="shared" si="210"/>
        <v/>
      </c>
      <c r="AP598" s="187" t="str">
        <f t="shared" si="211"/>
        <v/>
      </c>
      <c r="AT598" s="187" t="str">
        <f t="shared" si="212"/>
        <v>M645044</v>
      </c>
      <c r="AU598" s="187">
        <f t="shared" si="213"/>
        <v>34</v>
      </c>
      <c r="AV598" s="187">
        <f t="shared" si="214"/>
        <v>268.49</v>
      </c>
      <c r="AW598" s="187" t="str">
        <f t="shared" si="215"/>
        <v>2014/10</v>
      </c>
      <c r="AX598" s="187" t="str">
        <f t="shared" si="216"/>
        <v>2014/10 Contribuciones Seg. Social</v>
      </c>
      <c r="AY598" s="187">
        <f t="shared" si="218"/>
        <v>9298.06</v>
      </c>
      <c r="AZ598" s="187">
        <f t="shared" si="217"/>
        <v>2.887591605130533E-2</v>
      </c>
      <c r="BA598" s="187" t="str">
        <f t="shared" si="220"/>
        <v>M645044 34</v>
      </c>
      <c r="BB598" s="187">
        <f>IFERROR(IF(AW598="","",VLOOKUP(AW598,SUSS!R:S,2,FALSE)),AY598*SUSS!$M$2)</f>
        <v>1115.7672</v>
      </c>
      <c r="BC598" s="187">
        <f t="shared" si="219"/>
        <v>32.218800000000002</v>
      </c>
    </row>
    <row r="599" spans="1:55" ht="29.25" thickBot="1">
      <c r="A599" s="183" t="s">
        <v>101</v>
      </c>
      <c r="B599" s="82">
        <v>2017</v>
      </c>
      <c r="C599" s="82">
        <v>10</v>
      </c>
      <c r="D599" s="82"/>
      <c r="E599" s="83" t="s">
        <v>86</v>
      </c>
      <c r="F599" s="83" t="s">
        <v>10</v>
      </c>
      <c r="G599" s="83" t="s">
        <v>84</v>
      </c>
      <c r="H599" s="84">
        <v>43798</v>
      </c>
      <c r="I599" s="85">
        <v>7859.34</v>
      </c>
      <c r="J599" s="85">
        <v>6036.39</v>
      </c>
      <c r="K599" s="85">
        <v>1822.95</v>
      </c>
      <c r="N599" s="183" t="s">
        <v>101</v>
      </c>
      <c r="O599" s="82">
        <v>34</v>
      </c>
      <c r="P599" s="85">
        <v>2252.12</v>
      </c>
      <c r="Q599" s="83" t="s">
        <v>11</v>
      </c>
      <c r="R599" s="83" t="s">
        <v>108</v>
      </c>
      <c r="S599" s="83" t="s">
        <v>84</v>
      </c>
      <c r="T599" s="82" t="s">
        <v>135</v>
      </c>
      <c r="U599" s="82" t="s">
        <v>124</v>
      </c>
      <c r="AC599" s="187" t="str">
        <f t="shared" si="200"/>
        <v/>
      </c>
      <c r="AD599" s="187" t="str">
        <f t="shared" si="201"/>
        <v/>
      </c>
      <c r="AE599" s="187" t="str">
        <f t="shared" si="202"/>
        <v/>
      </c>
      <c r="AF599" s="187" t="str">
        <f t="shared" si="203"/>
        <v/>
      </c>
      <c r="AG599" s="187" t="str">
        <f t="shared" si="204"/>
        <v/>
      </c>
      <c r="AH599" s="187" t="str">
        <f t="shared" si="205"/>
        <v/>
      </c>
      <c r="AI599" s="187" t="str">
        <f t="shared" si="206"/>
        <v/>
      </c>
      <c r="AJ599" s="187" t="str">
        <f t="shared" si="207"/>
        <v/>
      </c>
      <c r="AK599" s="187" t="str">
        <f t="shared" si="208"/>
        <v/>
      </c>
      <c r="AN599" s="187" t="str">
        <f t="shared" si="209"/>
        <v/>
      </c>
      <c r="AO599" s="187" t="str">
        <f t="shared" si="210"/>
        <v/>
      </c>
      <c r="AP599" s="187" t="str">
        <f t="shared" si="211"/>
        <v/>
      </c>
      <c r="AT599" s="187" t="str">
        <f t="shared" si="212"/>
        <v>M645044</v>
      </c>
      <c r="AU599" s="187">
        <f t="shared" si="213"/>
        <v>34</v>
      </c>
      <c r="AV599" s="187">
        <f t="shared" si="214"/>
        <v>2252.12</v>
      </c>
      <c r="AW599" s="187" t="str">
        <f t="shared" si="215"/>
        <v>2014/10</v>
      </c>
      <c r="AX599" s="187" t="str">
        <f t="shared" si="216"/>
        <v>2014/10 Contribuciones Seg. Social</v>
      </c>
      <c r="AY599" s="187">
        <f t="shared" si="218"/>
        <v>9298.06</v>
      </c>
      <c r="AZ599" s="187">
        <f t="shared" si="217"/>
        <v>0.24221396721466629</v>
      </c>
      <c r="BA599" s="187" t="str">
        <f t="shared" si="220"/>
        <v>M645044 34</v>
      </c>
      <c r="BB599" s="187">
        <f>IFERROR(IF(AW599="","",VLOOKUP(AW599,SUSS!R:S,2,FALSE)),AY599*SUSS!$M$2)</f>
        <v>1115.7672</v>
      </c>
      <c r="BC599" s="187">
        <f t="shared" si="219"/>
        <v>270.25439999999998</v>
      </c>
    </row>
    <row r="600" spans="1:55" ht="15.75" thickBot="1">
      <c r="A600" s="183" t="s">
        <v>101</v>
      </c>
      <c r="B600" s="82">
        <v>2017</v>
      </c>
      <c r="C600" s="82">
        <v>10</v>
      </c>
      <c r="D600" s="82"/>
      <c r="E600" s="83" t="s">
        <v>11</v>
      </c>
      <c r="F600" s="83" t="s">
        <v>10</v>
      </c>
      <c r="G600" s="83" t="s">
        <v>83</v>
      </c>
      <c r="H600" s="84">
        <v>43199</v>
      </c>
      <c r="I600" s="85">
        <v>1573.96</v>
      </c>
      <c r="J600" s="85">
        <v>1208.8900000000001</v>
      </c>
      <c r="K600" s="86">
        <v>365.07</v>
      </c>
      <c r="N600" s="183" t="s">
        <v>101</v>
      </c>
      <c r="O600" s="82">
        <v>34</v>
      </c>
      <c r="P600" s="85">
        <v>9360.77</v>
      </c>
      <c r="Q600" s="83" t="s">
        <v>11</v>
      </c>
      <c r="R600" s="83" t="s">
        <v>10</v>
      </c>
      <c r="S600" s="83" t="s">
        <v>10</v>
      </c>
      <c r="T600" s="82" t="s">
        <v>136</v>
      </c>
      <c r="U600" s="82" t="s">
        <v>124</v>
      </c>
      <c r="AC600" s="187" t="str">
        <f t="shared" si="200"/>
        <v/>
      </c>
      <c r="AD600" s="187" t="str">
        <f t="shared" si="201"/>
        <v/>
      </c>
      <c r="AE600" s="187" t="str">
        <f t="shared" si="202"/>
        <v/>
      </c>
      <c r="AF600" s="187" t="str">
        <f t="shared" si="203"/>
        <v/>
      </c>
      <c r="AG600" s="187" t="str">
        <f t="shared" si="204"/>
        <v/>
      </c>
      <c r="AH600" s="187" t="str">
        <f t="shared" si="205"/>
        <v/>
      </c>
      <c r="AI600" s="187" t="str">
        <f t="shared" si="206"/>
        <v/>
      </c>
      <c r="AJ600" s="187" t="str">
        <f t="shared" si="207"/>
        <v/>
      </c>
      <c r="AK600" s="187" t="str">
        <f t="shared" si="208"/>
        <v/>
      </c>
      <c r="AN600" s="187" t="str">
        <f t="shared" si="209"/>
        <v/>
      </c>
      <c r="AO600" s="187" t="str">
        <f t="shared" si="210"/>
        <v/>
      </c>
      <c r="AP600" s="187" t="str">
        <f t="shared" si="211"/>
        <v/>
      </c>
      <c r="AT600" s="187" t="str">
        <f t="shared" si="212"/>
        <v>M645044</v>
      </c>
      <c r="AU600" s="187">
        <f t="shared" si="213"/>
        <v>34</v>
      </c>
      <c r="AV600" s="187">
        <f t="shared" si="214"/>
        <v>9360.77</v>
      </c>
      <c r="AW600" s="187" t="str">
        <f t="shared" si="215"/>
        <v>2014/11</v>
      </c>
      <c r="AX600" s="187" t="str">
        <f t="shared" si="216"/>
        <v>2014/11 Contribuciones Seg. Social</v>
      </c>
      <c r="AY600" s="187">
        <f t="shared" si="218"/>
        <v>9360.77</v>
      </c>
      <c r="AZ600" s="187">
        <f t="shared" si="217"/>
        <v>1</v>
      </c>
      <c r="BA600" s="187" t="str">
        <f t="shared" si="220"/>
        <v>M645044 34</v>
      </c>
      <c r="BB600" s="187">
        <f>IFERROR(IF(AW600="","",VLOOKUP(AW600,SUSS!R:S,2,FALSE)),AY600*SUSS!$M$2)</f>
        <v>1123.2924</v>
      </c>
      <c r="BC600" s="187">
        <f t="shared" si="219"/>
        <v>1123.2924</v>
      </c>
    </row>
    <row r="601" spans="1:55" ht="29.25" thickBot="1">
      <c r="A601" s="183" t="s">
        <v>101</v>
      </c>
      <c r="B601" s="82">
        <v>2017</v>
      </c>
      <c r="C601" s="82">
        <v>10</v>
      </c>
      <c r="D601" s="82"/>
      <c r="E601" s="83" t="s">
        <v>11</v>
      </c>
      <c r="F601" s="83" t="s">
        <v>10</v>
      </c>
      <c r="G601" s="83" t="s">
        <v>84</v>
      </c>
      <c r="H601" s="84">
        <v>43798</v>
      </c>
      <c r="I601" s="85">
        <v>9735.81</v>
      </c>
      <c r="J601" s="85">
        <v>7477.62</v>
      </c>
      <c r="K601" s="85">
        <v>2258.19</v>
      </c>
      <c r="N601" s="183" t="s">
        <v>101</v>
      </c>
      <c r="O601" s="82">
        <v>34</v>
      </c>
      <c r="P601" s="85">
        <v>3448.61</v>
      </c>
      <c r="Q601" s="83" t="s">
        <v>11</v>
      </c>
      <c r="R601" s="83" t="s">
        <v>108</v>
      </c>
      <c r="S601" s="83" t="s">
        <v>109</v>
      </c>
      <c r="T601" s="82" t="s">
        <v>136</v>
      </c>
      <c r="U601" s="82" t="s">
        <v>124</v>
      </c>
      <c r="AC601" s="187" t="str">
        <f t="shared" si="200"/>
        <v/>
      </c>
      <c r="AD601" s="187" t="str">
        <f t="shared" si="201"/>
        <v/>
      </c>
      <c r="AE601" s="187" t="str">
        <f t="shared" si="202"/>
        <v/>
      </c>
      <c r="AF601" s="187" t="str">
        <f t="shared" si="203"/>
        <v/>
      </c>
      <c r="AG601" s="187" t="str">
        <f t="shared" si="204"/>
        <v/>
      </c>
      <c r="AH601" s="187" t="str">
        <f t="shared" si="205"/>
        <v/>
      </c>
      <c r="AI601" s="187" t="str">
        <f t="shared" si="206"/>
        <v/>
      </c>
      <c r="AJ601" s="187" t="str">
        <f t="shared" si="207"/>
        <v/>
      </c>
      <c r="AK601" s="187" t="str">
        <f t="shared" si="208"/>
        <v/>
      </c>
      <c r="AN601" s="187" t="str">
        <f t="shared" si="209"/>
        <v/>
      </c>
      <c r="AO601" s="187" t="str">
        <f t="shared" si="210"/>
        <v/>
      </c>
      <c r="AP601" s="187" t="str">
        <f t="shared" si="211"/>
        <v/>
      </c>
      <c r="AT601" s="187" t="str">
        <f t="shared" si="212"/>
        <v>M645044</v>
      </c>
      <c r="AU601" s="187">
        <f t="shared" si="213"/>
        <v>34</v>
      </c>
      <c r="AV601" s="187">
        <f t="shared" si="214"/>
        <v>3448.61</v>
      </c>
      <c r="AW601" s="187" t="str">
        <f t="shared" si="215"/>
        <v>2014/11</v>
      </c>
      <c r="AX601" s="187" t="str">
        <f t="shared" si="216"/>
        <v>2014/11 Contribuciones Seg. Social</v>
      </c>
      <c r="AY601" s="187">
        <f t="shared" si="218"/>
        <v>9360.77</v>
      </c>
      <c r="AZ601" s="187">
        <f t="shared" si="217"/>
        <v>0.36841093200666186</v>
      </c>
      <c r="BA601" s="187" t="str">
        <f t="shared" si="220"/>
        <v>M645044 34</v>
      </c>
      <c r="BB601" s="187">
        <f>IFERROR(IF(AW601="","",VLOOKUP(AW601,SUSS!R:S,2,FALSE)),AY601*SUSS!$M$2)</f>
        <v>1123.2924</v>
      </c>
      <c r="BC601" s="187">
        <f t="shared" si="219"/>
        <v>413.83320000000003</v>
      </c>
    </row>
    <row r="602" spans="1:55" ht="15.75" thickBot="1">
      <c r="A602" s="183" t="s">
        <v>101</v>
      </c>
      <c r="B602" s="82">
        <v>2017</v>
      </c>
      <c r="C602" s="82">
        <v>11</v>
      </c>
      <c r="D602" s="82"/>
      <c r="E602" s="83" t="s">
        <v>86</v>
      </c>
      <c r="F602" s="83" t="s">
        <v>10</v>
      </c>
      <c r="G602" s="83" t="s">
        <v>10</v>
      </c>
      <c r="H602" s="84">
        <v>43081</v>
      </c>
      <c r="I602" s="85">
        <v>8470.64</v>
      </c>
      <c r="J602" s="86">
        <v>0</v>
      </c>
      <c r="K602" s="85">
        <v>8470.64</v>
      </c>
      <c r="N602" s="183" t="s">
        <v>101</v>
      </c>
      <c r="O602" s="82">
        <v>34</v>
      </c>
      <c r="P602" s="85">
        <v>7598.84</v>
      </c>
      <c r="Q602" s="83" t="s">
        <v>86</v>
      </c>
      <c r="R602" s="83" t="s">
        <v>10</v>
      </c>
      <c r="S602" s="83" t="s">
        <v>10</v>
      </c>
      <c r="T602" s="82" t="s">
        <v>139</v>
      </c>
      <c r="U602" s="82" t="s">
        <v>124</v>
      </c>
      <c r="AC602" s="187" t="str">
        <f t="shared" si="200"/>
        <v/>
      </c>
      <c r="AD602" s="187" t="str">
        <f t="shared" si="201"/>
        <v/>
      </c>
      <c r="AE602" s="187" t="str">
        <f t="shared" si="202"/>
        <v/>
      </c>
      <c r="AF602" s="187" t="str">
        <f t="shared" si="203"/>
        <v/>
      </c>
      <c r="AG602" s="187" t="str">
        <f t="shared" si="204"/>
        <v/>
      </c>
      <c r="AH602" s="187" t="str">
        <f t="shared" si="205"/>
        <v/>
      </c>
      <c r="AI602" s="187" t="str">
        <f t="shared" si="206"/>
        <v/>
      </c>
      <c r="AJ602" s="187" t="str">
        <f t="shared" si="207"/>
        <v/>
      </c>
      <c r="AK602" s="187" t="str">
        <f t="shared" si="208"/>
        <v/>
      </c>
      <c r="AN602" s="187" t="str">
        <f t="shared" si="209"/>
        <v/>
      </c>
      <c r="AO602" s="187" t="str">
        <f t="shared" si="210"/>
        <v/>
      </c>
      <c r="AP602" s="187" t="str">
        <f t="shared" si="211"/>
        <v/>
      </c>
      <c r="AT602" s="187" t="str">
        <f t="shared" si="212"/>
        <v/>
      </c>
      <c r="AU602" s="187" t="str">
        <f t="shared" si="213"/>
        <v/>
      </c>
      <c r="AV602" s="187" t="str">
        <f t="shared" si="214"/>
        <v/>
      </c>
      <c r="AW602" s="187" t="str">
        <f t="shared" si="215"/>
        <v/>
      </c>
      <c r="AX602" s="187" t="str">
        <f t="shared" si="216"/>
        <v/>
      </c>
      <c r="AY602" s="187" t="str">
        <f t="shared" si="218"/>
        <v/>
      </c>
      <c r="AZ602" s="187" t="str">
        <f t="shared" si="217"/>
        <v/>
      </c>
      <c r="BA602" s="187" t="str">
        <f t="shared" si="220"/>
        <v xml:space="preserve"> </v>
      </c>
      <c r="BB602" s="187" t="str">
        <f>IFERROR(IF(AW602="","",VLOOKUP(AW602,SUSS!R:S,2,FALSE)),AY602*SUSS!$M$2)</f>
        <v/>
      </c>
      <c r="BC602" s="187" t="str">
        <f t="shared" si="219"/>
        <v/>
      </c>
    </row>
    <row r="603" spans="1:55" ht="15.75" thickBot="1">
      <c r="A603" s="183" t="s">
        <v>101</v>
      </c>
      <c r="B603" s="82">
        <v>2017</v>
      </c>
      <c r="C603" s="82">
        <v>11</v>
      </c>
      <c r="D603" s="82"/>
      <c r="E603" s="83" t="s">
        <v>11</v>
      </c>
      <c r="F603" s="83" t="s">
        <v>10</v>
      </c>
      <c r="G603" s="83" t="s">
        <v>10</v>
      </c>
      <c r="H603" s="84">
        <v>43081</v>
      </c>
      <c r="I603" s="85">
        <v>10493.06</v>
      </c>
      <c r="J603" s="86">
        <v>0</v>
      </c>
      <c r="K603" s="85">
        <v>10493.06</v>
      </c>
      <c r="N603" s="183" t="s">
        <v>101</v>
      </c>
      <c r="O603" s="82">
        <v>34</v>
      </c>
      <c r="P603" s="86">
        <v>267.32</v>
      </c>
      <c r="Q603" s="83" t="s">
        <v>86</v>
      </c>
      <c r="R603" s="83" t="s">
        <v>10</v>
      </c>
      <c r="S603" s="83" t="s">
        <v>83</v>
      </c>
      <c r="T603" s="82" t="s">
        <v>139</v>
      </c>
      <c r="U603" s="82" t="s">
        <v>124</v>
      </c>
      <c r="AC603" s="187" t="str">
        <f t="shared" si="200"/>
        <v>M645044</v>
      </c>
      <c r="AD603" s="187" t="str">
        <f t="shared" si="201"/>
        <v>Contribuciones Seg. Social</v>
      </c>
      <c r="AE603" s="187" t="str">
        <f t="shared" si="202"/>
        <v>Declaración Jurada</v>
      </c>
      <c r="AF603" s="187" t="str">
        <f t="shared" si="203"/>
        <v>Declaración Jurada</v>
      </c>
      <c r="AG603" s="187">
        <f t="shared" si="204"/>
        <v>10493.06</v>
      </c>
      <c r="AH603" s="187">
        <f t="shared" si="205"/>
        <v>0</v>
      </c>
      <c r="AI603" s="187">
        <f t="shared" si="206"/>
        <v>10493.06</v>
      </c>
      <c r="AJ603" s="187">
        <f t="shared" si="207"/>
        <v>2017</v>
      </c>
      <c r="AK603" s="187">
        <f t="shared" si="208"/>
        <v>11</v>
      </c>
      <c r="AN603" s="187" t="str">
        <f t="shared" si="209"/>
        <v>2017/11</v>
      </c>
      <c r="AO603" s="187" t="str">
        <f t="shared" si="210"/>
        <v>2017/11 Contribuciones Seg. Social</v>
      </c>
      <c r="AP603" s="187">
        <f t="shared" si="211"/>
        <v>10493.06</v>
      </c>
      <c r="AT603" s="187" t="str">
        <f t="shared" si="212"/>
        <v/>
      </c>
      <c r="AU603" s="187" t="str">
        <f t="shared" si="213"/>
        <v/>
      </c>
      <c r="AV603" s="187" t="str">
        <f t="shared" si="214"/>
        <v/>
      </c>
      <c r="AW603" s="187" t="str">
        <f t="shared" si="215"/>
        <v/>
      </c>
      <c r="AX603" s="187" t="str">
        <f t="shared" si="216"/>
        <v/>
      </c>
      <c r="AY603" s="187" t="str">
        <f t="shared" si="218"/>
        <v/>
      </c>
      <c r="AZ603" s="187" t="str">
        <f t="shared" si="217"/>
        <v/>
      </c>
      <c r="BA603" s="187" t="str">
        <f t="shared" si="220"/>
        <v xml:space="preserve"> </v>
      </c>
      <c r="BB603" s="187" t="str">
        <f>IFERROR(IF(AW603="","",VLOOKUP(AW603,SUSS!R:S,2,FALSE)),AY603*SUSS!$M$2)</f>
        <v/>
      </c>
      <c r="BC603" s="187" t="str">
        <f t="shared" si="219"/>
        <v/>
      </c>
    </row>
    <row r="604" spans="1:55" ht="15.75" thickBot="1">
      <c r="A604" s="183" t="s">
        <v>101</v>
      </c>
      <c r="B604" s="82">
        <v>2017</v>
      </c>
      <c r="C604" s="82">
        <v>11</v>
      </c>
      <c r="D604" s="82"/>
      <c r="E604" s="83" t="s">
        <v>86</v>
      </c>
      <c r="F604" s="83" t="s">
        <v>10</v>
      </c>
      <c r="G604" s="83" t="s">
        <v>83</v>
      </c>
      <c r="H604" s="84">
        <v>43199</v>
      </c>
      <c r="I604" s="86">
        <v>999.54</v>
      </c>
      <c r="J604" s="86">
        <v>760.61</v>
      </c>
      <c r="K604" s="86">
        <v>238.93</v>
      </c>
      <c r="N604" s="183" t="s">
        <v>101</v>
      </c>
      <c r="O604" s="82">
        <v>34</v>
      </c>
      <c r="P604" s="85">
        <v>4963.97</v>
      </c>
      <c r="Q604" s="83" t="s">
        <v>86</v>
      </c>
      <c r="R604" s="83" t="s">
        <v>10</v>
      </c>
      <c r="S604" s="83" t="s">
        <v>84</v>
      </c>
      <c r="T604" s="82" t="s">
        <v>139</v>
      </c>
      <c r="U604" s="82" t="s">
        <v>124</v>
      </c>
      <c r="AC604" s="187" t="str">
        <f t="shared" si="200"/>
        <v/>
      </c>
      <c r="AD604" s="187" t="str">
        <f t="shared" si="201"/>
        <v/>
      </c>
      <c r="AE604" s="187" t="str">
        <f t="shared" si="202"/>
        <v/>
      </c>
      <c r="AF604" s="187" t="str">
        <f t="shared" si="203"/>
        <v/>
      </c>
      <c r="AG604" s="187" t="str">
        <f t="shared" si="204"/>
        <v/>
      </c>
      <c r="AH604" s="187" t="str">
        <f t="shared" si="205"/>
        <v/>
      </c>
      <c r="AI604" s="187" t="str">
        <f t="shared" si="206"/>
        <v/>
      </c>
      <c r="AJ604" s="187" t="str">
        <f t="shared" si="207"/>
        <v/>
      </c>
      <c r="AK604" s="187" t="str">
        <f t="shared" si="208"/>
        <v/>
      </c>
      <c r="AN604" s="187" t="str">
        <f t="shared" si="209"/>
        <v/>
      </c>
      <c r="AO604" s="187" t="str">
        <f t="shared" si="210"/>
        <v/>
      </c>
      <c r="AP604" s="187" t="str">
        <f t="shared" si="211"/>
        <v/>
      </c>
      <c r="AT604" s="187" t="str">
        <f t="shared" si="212"/>
        <v/>
      </c>
      <c r="AU604" s="187" t="str">
        <f t="shared" si="213"/>
        <v/>
      </c>
      <c r="AV604" s="187" t="str">
        <f t="shared" si="214"/>
        <v/>
      </c>
      <c r="AW604" s="187" t="str">
        <f t="shared" si="215"/>
        <v/>
      </c>
      <c r="AX604" s="187" t="str">
        <f t="shared" si="216"/>
        <v/>
      </c>
      <c r="AY604" s="187" t="str">
        <f t="shared" si="218"/>
        <v/>
      </c>
      <c r="AZ604" s="187" t="str">
        <f t="shared" si="217"/>
        <v/>
      </c>
      <c r="BA604" s="187" t="str">
        <f t="shared" si="220"/>
        <v xml:space="preserve"> </v>
      </c>
      <c r="BB604" s="187" t="str">
        <f>IFERROR(IF(AW604="","",VLOOKUP(AW604,SUSS!R:S,2,FALSE)),AY604*SUSS!$M$2)</f>
        <v/>
      </c>
      <c r="BC604" s="187" t="str">
        <f t="shared" si="219"/>
        <v/>
      </c>
    </row>
    <row r="605" spans="1:55" ht="15.75" thickBot="1">
      <c r="A605" s="183" t="s">
        <v>101</v>
      </c>
      <c r="B605" s="82">
        <v>2017</v>
      </c>
      <c r="C605" s="82">
        <v>11</v>
      </c>
      <c r="D605" s="82"/>
      <c r="E605" s="83" t="s">
        <v>86</v>
      </c>
      <c r="F605" s="83" t="s">
        <v>10</v>
      </c>
      <c r="G605" s="83" t="s">
        <v>84</v>
      </c>
      <c r="H605" s="84">
        <v>43798</v>
      </c>
      <c r="I605" s="85">
        <v>7859.34</v>
      </c>
      <c r="J605" s="85">
        <v>5980.61</v>
      </c>
      <c r="K605" s="85">
        <v>1878.73</v>
      </c>
      <c r="N605" s="183" t="s">
        <v>101</v>
      </c>
      <c r="O605" s="82">
        <v>34</v>
      </c>
      <c r="P605" s="85">
        <v>3426.05</v>
      </c>
      <c r="Q605" s="83" t="s">
        <v>86</v>
      </c>
      <c r="R605" s="83" t="s">
        <v>10</v>
      </c>
      <c r="S605" s="83" t="s">
        <v>10</v>
      </c>
      <c r="T605" s="82" t="s">
        <v>140</v>
      </c>
      <c r="U605" s="82" t="s">
        <v>124</v>
      </c>
      <c r="AC605" s="187" t="str">
        <f t="shared" si="200"/>
        <v/>
      </c>
      <c r="AD605" s="187" t="str">
        <f t="shared" si="201"/>
        <v/>
      </c>
      <c r="AE605" s="187" t="str">
        <f t="shared" si="202"/>
        <v/>
      </c>
      <c r="AF605" s="187" t="str">
        <f t="shared" si="203"/>
        <v/>
      </c>
      <c r="AG605" s="187" t="str">
        <f t="shared" si="204"/>
        <v/>
      </c>
      <c r="AH605" s="187" t="str">
        <f t="shared" si="205"/>
        <v/>
      </c>
      <c r="AI605" s="187" t="str">
        <f t="shared" si="206"/>
        <v/>
      </c>
      <c r="AJ605" s="187" t="str">
        <f t="shared" si="207"/>
        <v/>
      </c>
      <c r="AK605" s="187" t="str">
        <f t="shared" si="208"/>
        <v/>
      </c>
      <c r="AN605" s="187" t="str">
        <f t="shared" si="209"/>
        <v/>
      </c>
      <c r="AO605" s="187" t="str">
        <f t="shared" si="210"/>
        <v/>
      </c>
      <c r="AP605" s="187" t="str">
        <f t="shared" si="211"/>
        <v/>
      </c>
      <c r="AT605" s="187" t="str">
        <f t="shared" si="212"/>
        <v/>
      </c>
      <c r="AU605" s="187" t="str">
        <f t="shared" si="213"/>
        <v/>
      </c>
      <c r="AV605" s="187" t="str">
        <f t="shared" si="214"/>
        <v/>
      </c>
      <c r="AW605" s="187" t="str">
        <f t="shared" si="215"/>
        <v/>
      </c>
      <c r="AX605" s="187" t="str">
        <f t="shared" si="216"/>
        <v/>
      </c>
      <c r="AY605" s="187" t="str">
        <f t="shared" si="218"/>
        <v/>
      </c>
      <c r="AZ605" s="187" t="str">
        <f t="shared" si="217"/>
        <v/>
      </c>
      <c r="BA605" s="187" t="str">
        <f t="shared" si="220"/>
        <v xml:space="preserve"> </v>
      </c>
      <c r="BB605" s="187" t="str">
        <f>IFERROR(IF(AW605="","",VLOOKUP(AW605,SUSS!R:S,2,FALSE)),AY605*SUSS!$M$2)</f>
        <v/>
      </c>
      <c r="BC605" s="187" t="str">
        <f t="shared" si="219"/>
        <v/>
      </c>
    </row>
    <row r="606" spans="1:55" ht="15.75" thickBot="1">
      <c r="A606" s="183" t="s">
        <v>101</v>
      </c>
      <c r="B606" s="82">
        <v>2017</v>
      </c>
      <c r="C606" s="82">
        <v>11</v>
      </c>
      <c r="D606" s="82"/>
      <c r="E606" s="83" t="s">
        <v>11</v>
      </c>
      <c r="F606" s="83" t="s">
        <v>10</v>
      </c>
      <c r="G606" s="83" t="s">
        <v>83</v>
      </c>
      <c r="H606" s="84">
        <v>43199</v>
      </c>
      <c r="I606" s="85">
        <v>1238.18</v>
      </c>
      <c r="J606" s="86">
        <v>942.2</v>
      </c>
      <c r="K606" s="86">
        <v>295.98</v>
      </c>
      <c r="N606" s="183" t="s">
        <v>101</v>
      </c>
      <c r="O606" s="82">
        <v>34</v>
      </c>
      <c r="P606" s="85">
        <v>14119.33</v>
      </c>
      <c r="Q606" s="83" t="s">
        <v>102</v>
      </c>
      <c r="R606" s="83" t="s">
        <v>10</v>
      </c>
      <c r="S606" s="83" t="s">
        <v>10</v>
      </c>
      <c r="T606" s="82" t="s">
        <v>115</v>
      </c>
      <c r="U606" s="82" t="s">
        <v>124</v>
      </c>
      <c r="AC606" s="187" t="str">
        <f t="shared" ref="AC606:AC669" si="221">IF($E606=$AD$1,IF($G606=$AE$1,A606,""),"")</f>
        <v/>
      </c>
      <c r="AD606" s="187" t="str">
        <f t="shared" ref="AD606:AD669" si="222">IF($E606=$AD$1,IF($G606=$AE$1,E606,""),"")</f>
        <v/>
      </c>
      <c r="AE606" s="187" t="str">
        <f t="shared" ref="AE606:AE669" si="223">IF($E606=$AD$1,IF($G606=$AE$1,F606,""),"")</f>
        <v/>
      </c>
      <c r="AF606" s="187" t="str">
        <f t="shared" ref="AF606:AF669" si="224">IF($E606=$AD$1,IF($G606=$AE$1,G606,""),"")</f>
        <v/>
      </c>
      <c r="AG606" s="187" t="str">
        <f t="shared" ref="AG606:AG669" si="225">IF($E606=$AD$1,IF($G606=$AE$1,I606,""),"")</f>
        <v/>
      </c>
      <c r="AH606" s="187" t="str">
        <f t="shared" ref="AH606:AH669" si="226">IF($E606=$AD$1,IF($G606=$AE$1,J606,""),"")</f>
        <v/>
      </c>
      <c r="AI606" s="187" t="str">
        <f t="shared" ref="AI606:AI669" si="227">IF($E606=$AD$1,IF($G606=$AE$1,K606,""),"")</f>
        <v/>
      </c>
      <c r="AJ606" s="187" t="str">
        <f t="shared" ref="AJ606:AJ669" si="228">IF($E606=$AD$1,IF($G606=$AE$1,B606,""),"")</f>
        <v/>
      </c>
      <c r="AK606" s="187" t="str">
        <f t="shared" ref="AK606:AK669" si="229">IF($E606=$AD$1,IF($G606=$AE$1,C606,""),"")</f>
        <v/>
      </c>
      <c r="AN606" s="187" t="str">
        <f t="shared" ref="AN606:AN669" si="230">LEFT(AO606,7)</f>
        <v/>
      </c>
      <c r="AO606" s="187" t="str">
        <f t="shared" ref="AO606:AO669" si="231">IF(AF606=$AE$1,AJ606&amp;"/"&amp;AK606&amp;" "&amp;AD606,"")</f>
        <v/>
      </c>
      <c r="AP606" s="187" t="str">
        <f t="shared" ref="AP606:AP669" si="232">IF(AO606&lt;&gt;"",AI606,"")</f>
        <v/>
      </c>
      <c r="AT606" s="187" t="str">
        <f t="shared" ref="AT606:AT669" si="233">IF($Q606=$AD$1,N606,"")</f>
        <v/>
      </c>
      <c r="AU606" s="187" t="str">
        <f t="shared" ref="AU606:AU669" si="234">IF($Q606=$AD$1,O606,"")</f>
        <v/>
      </c>
      <c r="AV606" s="187" t="str">
        <f t="shared" ref="AV606:AV669" si="235">IF($Q606=$AD$1,P606,"")</f>
        <v/>
      </c>
      <c r="AW606" s="187" t="str">
        <f t="shared" ref="AW606:AW669" si="236">IF($Q606=$AD$1,T606,"")</f>
        <v/>
      </c>
      <c r="AX606" s="187" t="str">
        <f t="shared" ref="AX606:AX669" si="237">IF(AW606&lt;&gt;"",AW606&amp;" "&amp;$AD$1,"")</f>
        <v/>
      </c>
      <c r="AY606" s="187" t="str">
        <f t="shared" si="218"/>
        <v/>
      </c>
      <c r="AZ606" s="187" t="str">
        <f t="shared" ref="AZ606:AZ669" si="238">IF(AY606="","",AV606/AY606)</f>
        <v/>
      </c>
      <c r="BA606" s="187" t="str">
        <f t="shared" si="220"/>
        <v xml:space="preserve"> </v>
      </c>
      <c r="BB606" s="187" t="str">
        <f>IFERROR(IF(AW606="","",VLOOKUP(AW606,SUSS!R:S,2,FALSE)),AY606*SUSS!$M$2)</f>
        <v/>
      </c>
      <c r="BC606" s="187" t="str">
        <f t="shared" si="219"/>
        <v/>
      </c>
    </row>
    <row r="607" spans="1:55" ht="15.75" thickBot="1">
      <c r="A607" s="183" t="s">
        <v>101</v>
      </c>
      <c r="B607" s="82">
        <v>2017</v>
      </c>
      <c r="C607" s="82">
        <v>11</v>
      </c>
      <c r="D607" s="82"/>
      <c r="E607" s="83" t="s">
        <v>11</v>
      </c>
      <c r="F607" s="83" t="s">
        <v>10</v>
      </c>
      <c r="G607" s="83" t="s">
        <v>84</v>
      </c>
      <c r="H607" s="84">
        <v>43798</v>
      </c>
      <c r="I607" s="85">
        <v>9735.81</v>
      </c>
      <c r="J607" s="85">
        <v>7408.52</v>
      </c>
      <c r="K607" s="85">
        <v>2327.29</v>
      </c>
      <c r="N607" s="183" t="s">
        <v>101</v>
      </c>
      <c r="O607" s="82">
        <v>34</v>
      </c>
      <c r="P607" s="86">
        <v>6.27</v>
      </c>
      <c r="Q607" s="83" t="s">
        <v>104</v>
      </c>
      <c r="R607" s="83" t="s">
        <v>10</v>
      </c>
      <c r="S607" s="83" t="s">
        <v>105</v>
      </c>
      <c r="T607" s="82" t="s">
        <v>116</v>
      </c>
      <c r="U607" s="82" t="s">
        <v>124</v>
      </c>
      <c r="AC607" s="187" t="str">
        <f t="shared" si="221"/>
        <v/>
      </c>
      <c r="AD607" s="187" t="str">
        <f t="shared" si="222"/>
        <v/>
      </c>
      <c r="AE607" s="187" t="str">
        <f t="shared" si="223"/>
        <v/>
      </c>
      <c r="AF607" s="187" t="str">
        <f t="shared" si="224"/>
        <v/>
      </c>
      <c r="AG607" s="187" t="str">
        <f t="shared" si="225"/>
        <v/>
      </c>
      <c r="AH607" s="187" t="str">
        <f t="shared" si="226"/>
        <v/>
      </c>
      <c r="AI607" s="187" t="str">
        <f t="shared" si="227"/>
        <v/>
      </c>
      <c r="AJ607" s="187" t="str">
        <f t="shared" si="228"/>
        <v/>
      </c>
      <c r="AK607" s="187" t="str">
        <f t="shared" si="229"/>
        <v/>
      </c>
      <c r="AN607" s="187" t="str">
        <f t="shared" si="230"/>
        <v/>
      </c>
      <c r="AO607" s="187" t="str">
        <f t="shared" si="231"/>
        <v/>
      </c>
      <c r="AP607" s="187" t="str">
        <f t="shared" si="232"/>
        <v/>
      </c>
      <c r="AT607" s="187" t="str">
        <f t="shared" si="233"/>
        <v/>
      </c>
      <c r="AU607" s="187" t="str">
        <f t="shared" si="234"/>
        <v/>
      </c>
      <c r="AV607" s="187" t="str">
        <f t="shared" si="235"/>
        <v/>
      </c>
      <c r="AW607" s="187" t="str">
        <f t="shared" si="236"/>
        <v/>
      </c>
      <c r="AX607" s="187" t="str">
        <f t="shared" si="237"/>
        <v/>
      </c>
      <c r="AY607" s="187" t="str">
        <f t="shared" si="218"/>
        <v/>
      </c>
      <c r="AZ607" s="187" t="str">
        <f t="shared" si="238"/>
        <v/>
      </c>
      <c r="BA607" s="187" t="str">
        <f t="shared" si="220"/>
        <v xml:space="preserve"> </v>
      </c>
      <c r="BB607" s="187" t="str">
        <f>IFERROR(IF(AW607="","",VLOOKUP(AW607,SUSS!R:S,2,FALSE)),AY607*SUSS!$M$2)</f>
        <v/>
      </c>
      <c r="BC607" s="187" t="str">
        <f t="shared" si="219"/>
        <v/>
      </c>
    </row>
    <row r="608" spans="1:55" ht="15.75" thickBot="1">
      <c r="A608" s="183" t="s">
        <v>101</v>
      </c>
      <c r="B608" s="82">
        <v>2017</v>
      </c>
      <c r="C608" s="82">
        <v>12</v>
      </c>
      <c r="D608" s="82"/>
      <c r="E608" s="83" t="s">
        <v>86</v>
      </c>
      <c r="F608" s="83" t="s">
        <v>10</v>
      </c>
      <c r="G608" s="83" t="s">
        <v>10</v>
      </c>
      <c r="H608" s="84">
        <v>43110</v>
      </c>
      <c r="I608" s="85">
        <v>12118.9</v>
      </c>
      <c r="J608" s="86">
        <v>0</v>
      </c>
      <c r="K608" s="85">
        <v>12118.9</v>
      </c>
      <c r="N608" s="183" t="s">
        <v>101</v>
      </c>
      <c r="O608" s="82">
        <v>34</v>
      </c>
      <c r="P608" s="86">
        <v>18.809999999999999</v>
      </c>
      <c r="Q608" s="83" t="s">
        <v>106</v>
      </c>
      <c r="R608" s="83" t="s">
        <v>10</v>
      </c>
      <c r="S608" s="83" t="s">
        <v>105</v>
      </c>
      <c r="T608" s="82" t="s">
        <v>137</v>
      </c>
      <c r="U608" s="82" t="s">
        <v>124</v>
      </c>
      <c r="AC608" s="187" t="str">
        <f t="shared" si="221"/>
        <v/>
      </c>
      <c r="AD608" s="187" t="str">
        <f t="shared" si="222"/>
        <v/>
      </c>
      <c r="AE608" s="187" t="str">
        <f t="shared" si="223"/>
        <v/>
      </c>
      <c r="AF608" s="187" t="str">
        <f t="shared" si="224"/>
        <v/>
      </c>
      <c r="AG608" s="187" t="str">
        <f t="shared" si="225"/>
        <v/>
      </c>
      <c r="AH608" s="187" t="str">
        <f t="shared" si="226"/>
        <v/>
      </c>
      <c r="AI608" s="187" t="str">
        <f t="shared" si="227"/>
        <v/>
      </c>
      <c r="AJ608" s="187" t="str">
        <f t="shared" si="228"/>
        <v/>
      </c>
      <c r="AK608" s="187" t="str">
        <f t="shared" si="229"/>
        <v/>
      </c>
      <c r="AN608" s="187" t="str">
        <f t="shared" si="230"/>
        <v/>
      </c>
      <c r="AO608" s="187" t="str">
        <f t="shared" si="231"/>
        <v/>
      </c>
      <c r="AP608" s="187" t="str">
        <f t="shared" si="232"/>
        <v/>
      </c>
      <c r="AT608" s="187" t="str">
        <f t="shared" si="233"/>
        <v/>
      </c>
      <c r="AU608" s="187" t="str">
        <f t="shared" si="234"/>
        <v/>
      </c>
      <c r="AV608" s="187" t="str">
        <f t="shared" si="235"/>
        <v/>
      </c>
      <c r="AW608" s="187" t="str">
        <f t="shared" si="236"/>
        <v/>
      </c>
      <c r="AX608" s="187" t="str">
        <f t="shared" si="237"/>
        <v/>
      </c>
      <c r="AY608" s="187" t="str">
        <f t="shared" si="218"/>
        <v/>
      </c>
      <c r="AZ608" s="187" t="str">
        <f t="shared" si="238"/>
        <v/>
      </c>
      <c r="BA608" s="187" t="str">
        <f t="shared" si="220"/>
        <v xml:space="preserve"> </v>
      </c>
      <c r="BB608" s="187" t="str">
        <f>IFERROR(IF(AW608="","",VLOOKUP(AW608,SUSS!R:S,2,FALSE)),AY608*SUSS!$M$2)</f>
        <v/>
      </c>
      <c r="BC608" s="187" t="str">
        <f t="shared" si="219"/>
        <v/>
      </c>
    </row>
    <row r="609" spans="1:55" ht="15.75" thickBot="1">
      <c r="A609" s="183" t="s">
        <v>101</v>
      </c>
      <c r="B609" s="82">
        <v>2017</v>
      </c>
      <c r="C609" s="82">
        <v>12</v>
      </c>
      <c r="D609" s="82"/>
      <c r="E609" s="83" t="s">
        <v>86</v>
      </c>
      <c r="F609" s="83" t="s">
        <v>10</v>
      </c>
      <c r="G609" s="83" t="s">
        <v>105</v>
      </c>
      <c r="H609" s="84">
        <v>43110</v>
      </c>
      <c r="I609" s="86">
        <v>400</v>
      </c>
      <c r="J609" s="86">
        <v>0</v>
      </c>
      <c r="K609" s="86">
        <v>400</v>
      </c>
      <c r="N609" s="183" t="s">
        <v>101</v>
      </c>
      <c r="O609" s="82">
        <v>34</v>
      </c>
      <c r="P609" s="86">
        <v>12.54</v>
      </c>
      <c r="Q609" s="83" t="s">
        <v>107</v>
      </c>
      <c r="R609" s="83" t="s">
        <v>10</v>
      </c>
      <c r="S609" s="83" t="s">
        <v>105</v>
      </c>
      <c r="T609" s="82" t="s">
        <v>163</v>
      </c>
      <c r="U609" s="82" t="s">
        <v>124</v>
      </c>
      <c r="AC609" s="187" t="str">
        <f t="shared" si="221"/>
        <v/>
      </c>
      <c r="AD609" s="187" t="str">
        <f t="shared" si="222"/>
        <v/>
      </c>
      <c r="AE609" s="187" t="str">
        <f t="shared" si="223"/>
        <v/>
      </c>
      <c r="AF609" s="187" t="str">
        <f t="shared" si="224"/>
        <v/>
      </c>
      <c r="AG609" s="187" t="str">
        <f t="shared" si="225"/>
        <v/>
      </c>
      <c r="AH609" s="187" t="str">
        <f t="shared" si="226"/>
        <v/>
      </c>
      <c r="AI609" s="187" t="str">
        <f t="shared" si="227"/>
        <v/>
      </c>
      <c r="AJ609" s="187" t="str">
        <f t="shared" si="228"/>
        <v/>
      </c>
      <c r="AK609" s="187" t="str">
        <f t="shared" si="229"/>
        <v/>
      </c>
      <c r="AN609" s="187" t="str">
        <f t="shared" si="230"/>
        <v/>
      </c>
      <c r="AO609" s="187" t="str">
        <f t="shared" si="231"/>
        <v/>
      </c>
      <c r="AP609" s="187" t="str">
        <f t="shared" si="232"/>
        <v/>
      </c>
      <c r="AT609" s="187" t="str">
        <f t="shared" si="233"/>
        <v/>
      </c>
      <c r="AU609" s="187" t="str">
        <f t="shared" si="234"/>
        <v/>
      </c>
      <c r="AV609" s="187" t="str">
        <f t="shared" si="235"/>
        <v/>
      </c>
      <c r="AW609" s="187" t="str">
        <f t="shared" si="236"/>
        <v/>
      </c>
      <c r="AX609" s="187" t="str">
        <f t="shared" si="237"/>
        <v/>
      </c>
      <c r="AY609" s="187" t="str">
        <f t="shared" si="218"/>
        <v/>
      </c>
      <c r="AZ609" s="187" t="str">
        <f t="shared" si="238"/>
        <v/>
      </c>
      <c r="BA609" s="187" t="str">
        <f t="shared" si="220"/>
        <v xml:space="preserve"> </v>
      </c>
      <c r="BB609" s="187" t="str">
        <f>IFERROR(IF(AW609="","",VLOOKUP(AW609,SUSS!R:S,2,FALSE)),AY609*SUSS!$M$2)</f>
        <v/>
      </c>
      <c r="BC609" s="187" t="str">
        <f t="shared" si="219"/>
        <v/>
      </c>
    </row>
    <row r="610" spans="1:55" ht="15.75" thickBot="1">
      <c r="A610" s="183" t="s">
        <v>101</v>
      </c>
      <c r="B610" s="82">
        <v>2017</v>
      </c>
      <c r="C610" s="82">
        <v>12</v>
      </c>
      <c r="D610" s="82"/>
      <c r="E610" s="83" t="s">
        <v>11</v>
      </c>
      <c r="F610" s="83" t="s">
        <v>10</v>
      </c>
      <c r="G610" s="83" t="s">
        <v>10</v>
      </c>
      <c r="H610" s="84">
        <v>43110</v>
      </c>
      <c r="I610" s="85">
        <v>12103.01</v>
      </c>
      <c r="J610" s="86">
        <v>0</v>
      </c>
      <c r="K610" s="85">
        <v>12103.01</v>
      </c>
      <c r="N610" s="183" t="s">
        <v>101</v>
      </c>
      <c r="O610" s="82">
        <v>34</v>
      </c>
      <c r="P610" s="86">
        <v>671.43</v>
      </c>
      <c r="Q610" s="83" t="s">
        <v>82</v>
      </c>
      <c r="R610" s="83" t="s">
        <v>10</v>
      </c>
      <c r="S610" s="83" t="s">
        <v>84</v>
      </c>
      <c r="T610" s="82" t="s">
        <v>175</v>
      </c>
      <c r="U610" s="82" t="s">
        <v>124</v>
      </c>
      <c r="AC610" s="187" t="str">
        <f t="shared" si="221"/>
        <v>M645044</v>
      </c>
      <c r="AD610" s="187" t="str">
        <f t="shared" si="222"/>
        <v>Contribuciones Seg. Social</v>
      </c>
      <c r="AE610" s="187" t="str">
        <f t="shared" si="223"/>
        <v>Declaración Jurada</v>
      </c>
      <c r="AF610" s="187" t="str">
        <f t="shared" si="224"/>
        <v>Declaración Jurada</v>
      </c>
      <c r="AG610" s="187">
        <f t="shared" si="225"/>
        <v>12103.01</v>
      </c>
      <c r="AH610" s="187">
        <f t="shared" si="226"/>
        <v>0</v>
      </c>
      <c r="AI610" s="187">
        <f t="shared" si="227"/>
        <v>12103.01</v>
      </c>
      <c r="AJ610" s="187">
        <f t="shared" si="228"/>
        <v>2017</v>
      </c>
      <c r="AK610" s="187">
        <f t="shared" si="229"/>
        <v>12</v>
      </c>
      <c r="AN610" s="187" t="str">
        <f t="shared" si="230"/>
        <v>2017/12</v>
      </c>
      <c r="AO610" s="187" t="str">
        <f t="shared" si="231"/>
        <v>2017/12 Contribuciones Seg. Social</v>
      </c>
      <c r="AP610" s="187">
        <f t="shared" si="232"/>
        <v>12103.01</v>
      </c>
      <c r="AT610" s="187" t="str">
        <f t="shared" si="233"/>
        <v/>
      </c>
      <c r="AU610" s="187" t="str">
        <f t="shared" si="234"/>
        <v/>
      </c>
      <c r="AV610" s="187" t="str">
        <f t="shared" si="235"/>
        <v/>
      </c>
      <c r="AW610" s="187" t="str">
        <f t="shared" si="236"/>
        <v/>
      </c>
      <c r="AX610" s="187" t="str">
        <f t="shared" si="237"/>
        <v/>
      </c>
      <c r="AY610" s="187" t="str">
        <f t="shared" si="218"/>
        <v/>
      </c>
      <c r="AZ610" s="187" t="str">
        <f t="shared" si="238"/>
        <v/>
      </c>
      <c r="BA610" s="187" t="str">
        <f t="shared" si="220"/>
        <v xml:space="preserve"> </v>
      </c>
      <c r="BB610" s="187" t="str">
        <f>IFERROR(IF(AW610="","",VLOOKUP(AW610,SUSS!R:S,2,FALSE)),AY610*SUSS!$M$2)</f>
        <v/>
      </c>
      <c r="BC610" s="187" t="str">
        <f t="shared" si="219"/>
        <v/>
      </c>
    </row>
    <row r="611" spans="1:55" ht="15.75" thickBot="1">
      <c r="A611" s="183" t="s">
        <v>101</v>
      </c>
      <c r="B611" s="82">
        <v>2017</v>
      </c>
      <c r="C611" s="82">
        <v>12</v>
      </c>
      <c r="D611" s="82"/>
      <c r="E611" s="83" t="s">
        <v>86</v>
      </c>
      <c r="F611" s="83" t="s">
        <v>10</v>
      </c>
      <c r="G611" s="83" t="s">
        <v>83</v>
      </c>
      <c r="H611" s="84">
        <v>43361</v>
      </c>
      <c r="I611" s="85">
        <v>3005.49</v>
      </c>
      <c r="J611" s="85">
        <v>2225.92</v>
      </c>
      <c r="K611" s="86">
        <v>779.57</v>
      </c>
      <c r="N611" s="183" t="s">
        <v>101</v>
      </c>
      <c r="O611" s="82">
        <v>34</v>
      </c>
      <c r="P611" s="85">
        <v>19163.990000000002</v>
      </c>
      <c r="Q611" s="83" t="s">
        <v>82</v>
      </c>
      <c r="R611" s="83" t="s">
        <v>10</v>
      </c>
      <c r="S611" s="83" t="s">
        <v>10</v>
      </c>
      <c r="T611" s="82" t="s">
        <v>176</v>
      </c>
      <c r="U611" s="82" t="s">
        <v>124</v>
      </c>
      <c r="AC611" s="187" t="str">
        <f t="shared" si="221"/>
        <v/>
      </c>
      <c r="AD611" s="187" t="str">
        <f t="shared" si="222"/>
        <v/>
      </c>
      <c r="AE611" s="187" t="str">
        <f t="shared" si="223"/>
        <v/>
      </c>
      <c r="AF611" s="187" t="str">
        <f t="shared" si="224"/>
        <v/>
      </c>
      <c r="AG611" s="187" t="str">
        <f t="shared" si="225"/>
        <v/>
      </c>
      <c r="AH611" s="187" t="str">
        <f t="shared" si="226"/>
        <v/>
      </c>
      <c r="AI611" s="187" t="str">
        <f t="shared" si="227"/>
        <v/>
      </c>
      <c r="AJ611" s="187" t="str">
        <f t="shared" si="228"/>
        <v/>
      </c>
      <c r="AK611" s="187" t="str">
        <f t="shared" si="229"/>
        <v/>
      </c>
      <c r="AN611" s="187" t="str">
        <f t="shared" si="230"/>
        <v/>
      </c>
      <c r="AO611" s="187" t="str">
        <f t="shared" si="231"/>
        <v/>
      </c>
      <c r="AP611" s="187" t="str">
        <f t="shared" si="232"/>
        <v/>
      </c>
      <c r="AT611" s="187" t="str">
        <f t="shared" si="233"/>
        <v/>
      </c>
      <c r="AU611" s="187" t="str">
        <f t="shared" si="234"/>
        <v/>
      </c>
      <c r="AV611" s="187" t="str">
        <f t="shared" si="235"/>
        <v/>
      </c>
      <c r="AW611" s="187" t="str">
        <f t="shared" si="236"/>
        <v/>
      </c>
      <c r="AX611" s="187" t="str">
        <f t="shared" si="237"/>
        <v/>
      </c>
      <c r="AY611" s="187" t="str">
        <f t="shared" si="218"/>
        <v/>
      </c>
      <c r="AZ611" s="187" t="str">
        <f t="shared" si="238"/>
        <v/>
      </c>
      <c r="BA611" s="187" t="str">
        <f t="shared" si="220"/>
        <v xml:space="preserve"> </v>
      </c>
      <c r="BB611" s="187" t="str">
        <f>IFERROR(IF(AW611="","",VLOOKUP(AW611,SUSS!R:S,2,FALSE)),AY611*SUSS!$M$2)</f>
        <v/>
      </c>
      <c r="BC611" s="187" t="str">
        <f t="shared" si="219"/>
        <v/>
      </c>
    </row>
    <row r="612" spans="1:55" ht="15.75" thickBot="1">
      <c r="A612" s="183" t="s">
        <v>101</v>
      </c>
      <c r="B612" s="82">
        <v>2017</v>
      </c>
      <c r="C612" s="82">
        <v>12</v>
      </c>
      <c r="D612" s="82"/>
      <c r="E612" s="83" t="s">
        <v>86</v>
      </c>
      <c r="F612" s="83" t="s">
        <v>10</v>
      </c>
      <c r="G612" s="83" t="s">
        <v>84</v>
      </c>
      <c r="H612" s="84">
        <v>43798</v>
      </c>
      <c r="I612" s="85">
        <v>8675.11</v>
      </c>
      <c r="J612" s="85">
        <v>6424.95</v>
      </c>
      <c r="K612" s="85">
        <v>2250.16</v>
      </c>
      <c r="N612" s="183" t="s">
        <v>101</v>
      </c>
      <c r="O612" s="82">
        <v>34</v>
      </c>
      <c r="P612" s="86">
        <v>436.88</v>
      </c>
      <c r="Q612" s="83" t="s">
        <v>82</v>
      </c>
      <c r="R612" s="83" t="s">
        <v>10</v>
      </c>
      <c r="S612" s="83" t="s">
        <v>83</v>
      </c>
      <c r="T612" s="82" t="s">
        <v>176</v>
      </c>
      <c r="U612" s="82" t="s">
        <v>124</v>
      </c>
      <c r="AC612" s="187" t="str">
        <f t="shared" si="221"/>
        <v/>
      </c>
      <c r="AD612" s="187" t="str">
        <f t="shared" si="222"/>
        <v/>
      </c>
      <c r="AE612" s="187" t="str">
        <f t="shared" si="223"/>
        <v/>
      </c>
      <c r="AF612" s="187" t="str">
        <f t="shared" si="224"/>
        <v/>
      </c>
      <c r="AG612" s="187" t="str">
        <f t="shared" si="225"/>
        <v/>
      </c>
      <c r="AH612" s="187" t="str">
        <f t="shared" si="226"/>
        <v/>
      </c>
      <c r="AI612" s="187" t="str">
        <f t="shared" si="227"/>
        <v/>
      </c>
      <c r="AJ612" s="187" t="str">
        <f t="shared" si="228"/>
        <v/>
      </c>
      <c r="AK612" s="187" t="str">
        <f t="shared" si="229"/>
        <v/>
      </c>
      <c r="AN612" s="187" t="str">
        <f t="shared" si="230"/>
        <v/>
      </c>
      <c r="AO612" s="187" t="str">
        <f t="shared" si="231"/>
        <v/>
      </c>
      <c r="AP612" s="187" t="str">
        <f t="shared" si="232"/>
        <v/>
      </c>
      <c r="AT612" s="187" t="str">
        <f t="shared" si="233"/>
        <v/>
      </c>
      <c r="AU612" s="187" t="str">
        <f t="shared" si="234"/>
        <v/>
      </c>
      <c r="AV612" s="187" t="str">
        <f t="shared" si="235"/>
        <v/>
      </c>
      <c r="AW612" s="187" t="str">
        <f t="shared" si="236"/>
        <v/>
      </c>
      <c r="AX612" s="187" t="str">
        <f t="shared" si="237"/>
        <v/>
      </c>
      <c r="AY612" s="187" t="str">
        <f t="shared" si="218"/>
        <v/>
      </c>
      <c r="AZ612" s="187" t="str">
        <f t="shared" si="238"/>
        <v/>
      </c>
      <c r="BA612" s="187" t="str">
        <f t="shared" si="220"/>
        <v xml:space="preserve"> </v>
      </c>
      <c r="BB612" s="187" t="str">
        <f>IFERROR(IF(AW612="","",VLOOKUP(AW612,SUSS!R:S,2,FALSE)),AY612*SUSS!$M$2)</f>
        <v/>
      </c>
      <c r="BC612" s="187" t="str">
        <f t="shared" si="219"/>
        <v/>
      </c>
    </row>
    <row r="613" spans="1:55" ht="15.75" thickBot="1">
      <c r="A613" s="183" t="s">
        <v>101</v>
      </c>
      <c r="B613" s="82">
        <v>2017</v>
      </c>
      <c r="C613" s="82">
        <v>12</v>
      </c>
      <c r="D613" s="82"/>
      <c r="E613" s="83" t="s">
        <v>11</v>
      </c>
      <c r="F613" s="83" t="s">
        <v>10</v>
      </c>
      <c r="G613" s="83" t="s">
        <v>83</v>
      </c>
      <c r="H613" s="84">
        <v>43361</v>
      </c>
      <c r="I613" s="85">
        <v>3001.55</v>
      </c>
      <c r="J613" s="85">
        <v>2223.0100000000002</v>
      </c>
      <c r="K613" s="86">
        <v>778.54</v>
      </c>
      <c r="N613" s="183" t="s">
        <v>101</v>
      </c>
      <c r="O613" s="82">
        <v>34</v>
      </c>
      <c r="P613" s="85">
        <v>1479.52</v>
      </c>
      <c r="Q613" s="83" t="s">
        <v>82</v>
      </c>
      <c r="R613" s="83" t="s">
        <v>10</v>
      </c>
      <c r="S613" s="83" t="s">
        <v>84</v>
      </c>
      <c r="T613" s="82" t="s">
        <v>176</v>
      </c>
      <c r="U613" s="82" t="s">
        <v>124</v>
      </c>
      <c r="AC613" s="187" t="str">
        <f t="shared" si="221"/>
        <v/>
      </c>
      <c r="AD613" s="187" t="str">
        <f t="shared" si="222"/>
        <v/>
      </c>
      <c r="AE613" s="187" t="str">
        <f t="shared" si="223"/>
        <v/>
      </c>
      <c r="AF613" s="187" t="str">
        <f t="shared" si="224"/>
        <v/>
      </c>
      <c r="AG613" s="187" t="str">
        <f t="shared" si="225"/>
        <v/>
      </c>
      <c r="AH613" s="187" t="str">
        <f t="shared" si="226"/>
        <v/>
      </c>
      <c r="AI613" s="187" t="str">
        <f t="shared" si="227"/>
        <v/>
      </c>
      <c r="AJ613" s="187" t="str">
        <f t="shared" si="228"/>
        <v/>
      </c>
      <c r="AK613" s="187" t="str">
        <f t="shared" si="229"/>
        <v/>
      </c>
      <c r="AN613" s="187" t="str">
        <f t="shared" si="230"/>
        <v/>
      </c>
      <c r="AO613" s="187" t="str">
        <f t="shared" si="231"/>
        <v/>
      </c>
      <c r="AP613" s="187" t="str">
        <f t="shared" si="232"/>
        <v/>
      </c>
      <c r="AT613" s="187" t="str">
        <f t="shared" si="233"/>
        <v/>
      </c>
      <c r="AU613" s="187" t="str">
        <f t="shared" si="234"/>
        <v/>
      </c>
      <c r="AV613" s="187" t="str">
        <f t="shared" si="235"/>
        <v/>
      </c>
      <c r="AW613" s="187" t="str">
        <f t="shared" si="236"/>
        <v/>
      </c>
      <c r="AX613" s="187" t="str">
        <f t="shared" si="237"/>
        <v/>
      </c>
      <c r="AY613" s="187" t="str">
        <f t="shared" si="218"/>
        <v/>
      </c>
      <c r="AZ613" s="187" t="str">
        <f t="shared" si="238"/>
        <v/>
      </c>
      <c r="BA613" s="187" t="str">
        <f t="shared" si="220"/>
        <v xml:space="preserve"> </v>
      </c>
      <c r="BB613" s="187" t="str">
        <f>IFERROR(IF(AW613="","",VLOOKUP(AW613,SUSS!R:S,2,FALSE)),AY613*SUSS!$M$2)</f>
        <v/>
      </c>
      <c r="BC613" s="187" t="str">
        <f t="shared" si="219"/>
        <v/>
      </c>
    </row>
    <row r="614" spans="1:55" ht="15.75" thickBot="1">
      <c r="A614" s="183" t="s">
        <v>101</v>
      </c>
      <c r="B614" s="82">
        <v>2017</v>
      </c>
      <c r="C614" s="82">
        <v>12</v>
      </c>
      <c r="D614" s="82"/>
      <c r="E614" s="83" t="s">
        <v>11</v>
      </c>
      <c r="F614" s="83" t="s">
        <v>10</v>
      </c>
      <c r="G614" s="83" t="s">
        <v>84</v>
      </c>
      <c r="H614" s="84">
        <v>43798</v>
      </c>
      <c r="I614" s="85">
        <v>8663.74</v>
      </c>
      <c r="J614" s="85">
        <v>6416.53</v>
      </c>
      <c r="K614" s="85">
        <v>2247.21</v>
      </c>
      <c r="N614" s="183" t="s">
        <v>101</v>
      </c>
      <c r="O614" s="82">
        <v>34</v>
      </c>
      <c r="P614" s="85">
        <v>22530.400000000001</v>
      </c>
      <c r="Q614" s="83" t="s">
        <v>82</v>
      </c>
      <c r="R614" s="83" t="s">
        <v>10</v>
      </c>
      <c r="S614" s="83" t="s">
        <v>10</v>
      </c>
      <c r="T614" s="82" t="s">
        <v>177</v>
      </c>
      <c r="U614" s="82" t="s">
        <v>124</v>
      </c>
      <c r="AC614" s="187" t="str">
        <f t="shared" si="221"/>
        <v/>
      </c>
      <c r="AD614" s="187" t="str">
        <f t="shared" si="222"/>
        <v/>
      </c>
      <c r="AE614" s="187" t="str">
        <f t="shared" si="223"/>
        <v/>
      </c>
      <c r="AF614" s="187" t="str">
        <f t="shared" si="224"/>
        <v/>
      </c>
      <c r="AG614" s="187" t="str">
        <f t="shared" si="225"/>
        <v/>
      </c>
      <c r="AH614" s="187" t="str">
        <f t="shared" si="226"/>
        <v/>
      </c>
      <c r="AI614" s="187" t="str">
        <f t="shared" si="227"/>
        <v/>
      </c>
      <c r="AJ614" s="187" t="str">
        <f t="shared" si="228"/>
        <v/>
      </c>
      <c r="AK614" s="187" t="str">
        <f t="shared" si="229"/>
        <v/>
      </c>
      <c r="AN614" s="187" t="str">
        <f t="shared" si="230"/>
        <v/>
      </c>
      <c r="AO614" s="187" t="str">
        <f t="shared" si="231"/>
        <v/>
      </c>
      <c r="AP614" s="187" t="str">
        <f t="shared" si="232"/>
        <v/>
      </c>
      <c r="AT614" s="187" t="str">
        <f t="shared" si="233"/>
        <v/>
      </c>
      <c r="AU614" s="187" t="str">
        <f t="shared" si="234"/>
        <v/>
      </c>
      <c r="AV614" s="187" t="str">
        <f t="shared" si="235"/>
        <v/>
      </c>
      <c r="AW614" s="187" t="str">
        <f t="shared" si="236"/>
        <v/>
      </c>
      <c r="AX614" s="187" t="str">
        <f t="shared" si="237"/>
        <v/>
      </c>
      <c r="AY614" s="187" t="str">
        <f t="shared" si="218"/>
        <v/>
      </c>
      <c r="AZ614" s="187" t="str">
        <f t="shared" si="238"/>
        <v/>
      </c>
      <c r="BA614" s="187" t="str">
        <f t="shared" si="220"/>
        <v xml:space="preserve"> </v>
      </c>
      <c r="BB614" s="187" t="str">
        <f>IFERROR(IF(AW614="","",VLOOKUP(AW614,SUSS!R:S,2,FALSE)),AY614*SUSS!$M$2)</f>
        <v/>
      </c>
      <c r="BC614" s="187" t="str">
        <f t="shared" si="219"/>
        <v/>
      </c>
    </row>
    <row r="615" spans="1:55" ht="15.75" thickBot="1">
      <c r="A615" s="183" t="s">
        <v>101</v>
      </c>
      <c r="B615" s="82">
        <v>2018</v>
      </c>
      <c r="C615" s="82">
        <v>1</v>
      </c>
      <c r="D615" s="82"/>
      <c r="E615" s="83" t="s">
        <v>86</v>
      </c>
      <c r="F615" s="83" t="s">
        <v>10</v>
      </c>
      <c r="G615" s="83" t="s">
        <v>10</v>
      </c>
      <c r="H615" s="84">
        <v>43145</v>
      </c>
      <c r="I615" s="85">
        <v>9452.2199999999993</v>
      </c>
      <c r="J615" s="86">
        <v>0</v>
      </c>
      <c r="K615" s="85">
        <v>9452.2199999999993</v>
      </c>
      <c r="N615" s="183" t="s">
        <v>101</v>
      </c>
      <c r="O615" s="82">
        <v>35</v>
      </c>
      <c r="P615" s="86">
        <v>17.45</v>
      </c>
      <c r="Q615" s="83" t="s">
        <v>103</v>
      </c>
      <c r="R615" s="83" t="s">
        <v>10</v>
      </c>
      <c r="S615" s="83" t="s">
        <v>10</v>
      </c>
      <c r="T615" s="82" t="s">
        <v>114</v>
      </c>
      <c r="U615" s="82" t="s">
        <v>124</v>
      </c>
      <c r="AC615" s="187" t="str">
        <f t="shared" si="221"/>
        <v/>
      </c>
      <c r="AD615" s="187" t="str">
        <f t="shared" si="222"/>
        <v/>
      </c>
      <c r="AE615" s="187" t="str">
        <f t="shared" si="223"/>
        <v/>
      </c>
      <c r="AF615" s="187" t="str">
        <f t="shared" si="224"/>
        <v/>
      </c>
      <c r="AG615" s="187" t="str">
        <f t="shared" si="225"/>
        <v/>
      </c>
      <c r="AH615" s="187" t="str">
        <f t="shared" si="226"/>
        <v/>
      </c>
      <c r="AI615" s="187" t="str">
        <f t="shared" si="227"/>
        <v/>
      </c>
      <c r="AJ615" s="187" t="str">
        <f t="shared" si="228"/>
        <v/>
      </c>
      <c r="AK615" s="187" t="str">
        <f t="shared" si="229"/>
        <v/>
      </c>
      <c r="AN615" s="187" t="str">
        <f t="shared" si="230"/>
        <v/>
      </c>
      <c r="AO615" s="187" t="str">
        <f t="shared" si="231"/>
        <v/>
      </c>
      <c r="AP615" s="187" t="str">
        <f t="shared" si="232"/>
        <v/>
      </c>
      <c r="AT615" s="187" t="str">
        <f t="shared" si="233"/>
        <v/>
      </c>
      <c r="AU615" s="187" t="str">
        <f t="shared" si="234"/>
        <v/>
      </c>
      <c r="AV615" s="187" t="str">
        <f t="shared" si="235"/>
        <v/>
      </c>
      <c r="AW615" s="187" t="str">
        <f t="shared" si="236"/>
        <v/>
      </c>
      <c r="AX615" s="187" t="str">
        <f t="shared" si="237"/>
        <v/>
      </c>
      <c r="AY615" s="187" t="str">
        <f t="shared" si="218"/>
        <v/>
      </c>
      <c r="AZ615" s="187" t="str">
        <f t="shared" si="238"/>
        <v/>
      </c>
      <c r="BA615" s="187" t="str">
        <f t="shared" si="220"/>
        <v xml:space="preserve"> </v>
      </c>
      <c r="BB615" s="187" t="str">
        <f>IFERROR(IF(AW615="","",VLOOKUP(AW615,SUSS!R:S,2,FALSE)),AY615*SUSS!$M$2)</f>
        <v/>
      </c>
      <c r="BC615" s="187" t="str">
        <f t="shared" si="219"/>
        <v/>
      </c>
    </row>
    <row r="616" spans="1:55" ht="15.75" thickBot="1">
      <c r="A616" s="183" t="s">
        <v>101</v>
      </c>
      <c r="B616" s="82">
        <v>2018</v>
      </c>
      <c r="C616" s="82">
        <v>1</v>
      </c>
      <c r="D616" s="82"/>
      <c r="E616" s="83" t="s">
        <v>11</v>
      </c>
      <c r="F616" s="83" t="s">
        <v>10</v>
      </c>
      <c r="G616" s="83" t="s">
        <v>10</v>
      </c>
      <c r="H616" s="84">
        <v>43145</v>
      </c>
      <c r="I616" s="85">
        <v>11656.59</v>
      </c>
      <c r="J616" s="86">
        <v>0</v>
      </c>
      <c r="K616" s="85">
        <v>11656.59</v>
      </c>
      <c r="N616" s="183" t="s">
        <v>101</v>
      </c>
      <c r="O616" s="82">
        <v>35</v>
      </c>
      <c r="P616" s="86">
        <v>651.74</v>
      </c>
      <c r="Q616" s="83" t="s">
        <v>103</v>
      </c>
      <c r="R616" s="83" t="s">
        <v>10</v>
      </c>
      <c r="S616" s="83" t="s">
        <v>83</v>
      </c>
      <c r="T616" s="82" t="s">
        <v>114</v>
      </c>
      <c r="U616" s="82" t="s">
        <v>124</v>
      </c>
      <c r="AC616" s="187" t="str">
        <f t="shared" si="221"/>
        <v>M645044</v>
      </c>
      <c r="AD616" s="187" t="str">
        <f t="shared" si="222"/>
        <v>Contribuciones Seg. Social</v>
      </c>
      <c r="AE616" s="187" t="str">
        <f t="shared" si="223"/>
        <v>Declaración Jurada</v>
      </c>
      <c r="AF616" s="187" t="str">
        <f t="shared" si="224"/>
        <v>Declaración Jurada</v>
      </c>
      <c r="AG616" s="187">
        <f t="shared" si="225"/>
        <v>11656.59</v>
      </c>
      <c r="AH616" s="187">
        <f t="shared" si="226"/>
        <v>0</v>
      </c>
      <c r="AI616" s="187">
        <f t="shared" si="227"/>
        <v>11656.59</v>
      </c>
      <c r="AJ616" s="187">
        <f t="shared" si="228"/>
        <v>2018</v>
      </c>
      <c r="AK616" s="187">
        <f t="shared" si="229"/>
        <v>1</v>
      </c>
      <c r="AN616" s="187" t="str">
        <f t="shared" si="230"/>
        <v xml:space="preserve">2018/1 </v>
      </c>
      <c r="AO616" s="187" t="str">
        <f t="shared" si="231"/>
        <v>2018/1 Contribuciones Seg. Social</v>
      </c>
      <c r="AP616" s="187">
        <f t="shared" si="232"/>
        <v>11656.59</v>
      </c>
      <c r="AT616" s="187" t="str">
        <f t="shared" si="233"/>
        <v/>
      </c>
      <c r="AU616" s="187" t="str">
        <f t="shared" si="234"/>
        <v/>
      </c>
      <c r="AV616" s="187" t="str">
        <f t="shared" si="235"/>
        <v/>
      </c>
      <c r="AW616" s="187" t="str">
        <f t="shared" si="236"/>
        <v/>
      </c>
      <c r="AX616" s="187" t="str">
        <f t="shared" si="237"/>
        <v/>
      </c>
      <c r="AY616" s="187" t="str">
        <f t="shared" si="218"/>
        <v/>
      </c>
      <c r="AZ616" s="187" t="str">
        <f t="shared" si="238"/>
        <v/>
      </c>
      <c r="BA616" s="187" t="str">
        <f t="shared" si="220"/>
        <v xml:space="preserve"> </v>
      </c>
      <c r="BB616" s="187" t="str">
        <f>IFERROR(IF(AW616="","",VLOOKUP(AW616,SUSS!R:S,2,FALSE)),AY616*SUSS!$M$2)</f>
        <v/>
      </c>
      <c r="BC616" s="187" t="str">
        <f t="shared" si="219"/>
        <v/>
      </c>
    </row>
    <row r="617" spans="1:55" ht="15.75" thickBot="1">
      <c r="A617" s="183" t="s">
        <v>101</v>
      </c>
      <c r="B617" s="82">
        <v>2018</v>
      </c>
      <c r="C617" s="82">
        <v>1</v>
      </c>
      <c r="D617" s="82"/>
      <c r="E617" s="83" t="s">
        <v>86</v>
      </c>
      <c r="F617" s="83" t="s">
        <v>10</v>
      </c>
      <c r="G617" s="83" t="s">
        <v>83</v>
      </c>
      <c r="H617" s="84">
        <v>43242</v>
      </c>
      <c r="I617" s="86">
        <v>926.32</v>
      </c>
      <c r="J617" s="86">
        <v>830.68</v>
      </c>
      <c r="K617" s="86">
        <v>95.64</v>
      </c>
      <c r="N617" s="183" t="s">
        <v>101</v>
      </c>
      <c r="O617" s="82">
        <v>35</v>
      </c>
      <c r="P617" s="86">
        <v>206.78</v>
      </c>
      <c r="Q617" s="83" t="s">
        <v>11</v>
      </c>
      <c r="R617" s="83" t="s">
        <v>10</v>
      </c>
      <c r="S617" s="83" t="s">
        <v>83</v>
      </c>
      <c r="T617" s="82" t="s">
        <v>136</v>
      </c>
      <c r="U617" s="82" t="s">
        <v>124</v>
      </c>
      <c r="AC617" s="187" t="str">
        <f t="shared" si="221"/>
        <v/>
      </c>
      <c r="AD617" s="187" t="str">
        <f t="shared" si="222"/>
        <v/>
      </c>
      <c r="AE617" s="187" t="str">
        <f t="shared" si="223"/>
        <v/>
      </c>
      <c r="AF617" s="187" t="str">
        <f t="shared" si="224"/>
        <v/>
      </c>
      <c r="AG617" s="187" t="str">
        <f t="shared" si="225"/>
        <v/>
      </c>
      <c r="AH617" s="187" t="str">
        <f t="shared" si="226"/>
        <v/>
      </c>
      <c r="AI617" s="187" t="str">
        <f t="shared" si="227"/>
        <v/>
      </c>
      <c r="AJ617" s="187" t="str">
        <f t="shared" si="228"/>
        <v/>
      </c>
      <c r="AK617" s="187" t="str">
        <f t="shared" si="229"/>
        <v/>
      </c>
      <c r="AN617" s="187" t="str">
        <f t="shared" si="230"/>
        <v/>
      </c>
      <c r="AO617" s="187" t="str">
        <f t="shared" si="231"/>
        <v/>
      </c>
      <c r="AP617" s="187" t="str">
        <f t="shared" si="232"/>
        <v/>
      </c>
      <c r="AT617" s="187" t="str">
        <f t="shared" si="233"/>
        <v>M645044</v>
      </c>
      <c r="AU617" s="187">
        <f t="shared" si="234"/>
        <v>35</v>
      </c>
      <c r="AV617" s="187">
        <f t="shared" si="235"/>
        <v>206.78</v>
      </c>
      <c r="AW617" s="187" t="str">
        <f t="shared" si="236"/>
        <v>2014/11</v>
      </c>
      <c r="AX617" s="187" t="str">
        <f t="shared" si="237"/>
        <v>2014/11 Contribuciones Seg. Social</v>
      </c>
      <c r="AY617" s="187">
        <f t="shared" si="218"/>
        <v>9360.77</v>
      </c>
      <c r="AZ617" s="187">
        <f t="shared" si="238"/>
        <v>2.2090063103783128E-2</v>
      </c>
      <c r="BA617" s="187" t="str">
        <f t="shared" si="220"/>
        <v>M645044 35</v>
      </c>
      <c r="BB617" s="187">
        <f>IFERROR(IF(AW617="","",VLOOKUP(AW617,SUSS!R:S,2,FALSE)),AY617*SUSS!$M$2)</f>
        <v>1123.2924</v>
      </c>
      <c r="BC617" s="187">
        <f t="shared" si="219"/>
        <v>24.813600000000001</v>
      </c>
    </row>
    <row r="618" spans="1:55" ht="15.75" thickBot="1">
      <c r="A618" s="183" t="s">
        <v>101</v>
      </c>
      <c r="B618" s="82">
        <v>2018</v>
      </c>
      <c r="C618" s="82">
        <v>1</v>
      </c>
      <c r="D618" s="82"/>
      <c r="E618" s="83" t="s">
        <v>86</v>
      </c>
      <c r="F618" s="83" t="s">
        <v>10</v>
      </c>
      <c r="G618" s="83" t="s">
        <v>84</v>
      </c>
      <c r="H618" s="84">
        <v>43798</v>
      </c>
      <c r="I618" s="85">
        <v>8228.16</v>
      </c>
      <c r="J618" s="85">
        <v>7378.58</v>
      </c>
      <c r="K618" s="86">
        <v>849.58</v>
      </c>
      <c r="N618" s="183" t="s">
        <v>101</v>
      </c>
      <c r="O618" s="82">
        <v>35</v>
      </c>
      <c r="P618" s="85">
        <v>4473.6099999999997</v>
      </c>
      <c r="Q618" s="83" t="s">
        <v>11</v>
      </c>
      <c r="R618" s="83" t="s">
        <v>10</v>
      </c>
      <c r="S618" s="83" t="s">
        <v>84</v>
      </c>
      <c r="T618" s="82" t="s">
        <v>136</v>
      </c>
      <c r="U618" s="82" t="s">
        <v>124</v>
      </c>
      <c r="AC618" s="187" t="str">
        <f t="shared" si="221"/>
        <v/>
      </c>
      <c r="AD618" s="187" t="str">
        <f t="shared" si="222"/>
        <v/>
      </c>
      <c r="AE618" s="187" t="str">
        <f t="shared" si="223"/>
        <v/>
      </c>
      <c r="AF618" s="187" t="str">
        <f t="shared" si="224"/>
        <v/>
      </c>
      <c r="AG618" s="187" t="str">
        <f t="shared" si="225"/>
        <v/>
      </c>
      <c r="AH618" s="187" t="str">
        <f t="shared" si="226"/>
        <v/>
      </c>
      <c r="AI618" s="187" t="str">
        <f t="shared" si="227"/>
        <v/>
      </c>
      <c r="AJ618" s="187" t="str">
        <f t="shared" si="228"/>
        <v/>
      </c>
      <c r="AK618" s="187" t="str">
        <f t="shared" si="229"/>
        <v/>
      </c>
      <c r="AN618" s="187" t="str">
        <f t="shared" si="230"/>
        <v/>
      </c>
      <c r="AO618" s="187" t="str">
        <f t="shared" si="231"/>
        <v/>
      </c>
      <c r="AP618" s="187" t="str">
        <f t="shared" si="232"/>
        <v/>
      </c>
      <c r="AT618" s="187" t="str">
        <f t="shared" si="233"/>
        <v>M645044</v>
      </c>
      <c r="AU618" s="187">
        <f t="shared" si="234"/>
        <v>35</v>
      </c>
      <c r="AV618" s="187">
        <f t="shared" si="235"/>
        <v>4473.6099999999997</v>
      </c>
      <c r="AW618" s="187" t="str">
        <f t="shared" si="236"/>
        <v>2014/11</v>
      </c>
      <c r="AX618" s="187" t="str">
        <f t="shared" si="237"/>
        <v>2014/11 Contribuciones Seg. Social</v>
      </c>
      <c r="AY618" s="187">
        <f t="shared" si="218"/>
        <v>9360.77</v>
      </c>
      <c r="AZ618" s="187">
        <f t="shared" si="238"/>
        <v>0.47791047104030965</v>
      </c>
      <c r="BA618" s="187" t="str">
        <f t="shared" si="220"/>
        <v>M645044 35</v>
      </c>
      <c r="BB618" s="187">
        <f>IFERROR(IF(AW618="","",VLOOKUP(AW618,SUSS!R:S,2,FALSE)),AY618*SUSS!$M$2)</f>
        <v>1123.2924</v>
      </c>
      <c r="BC618" s="187">
        <f t="shared" si="219"/>
        <v>536.83319999999992</v>
      </c>
    </row>
    <row r="619" spans="1:55" ht="29.25" thickBot="1">
      <c r="A619" s="183" t="s">
        <v>101</v>
      </c>
      <c r="B619" s="82">
        <v>2018</v>
      </c>
      <c r="C619" s="82">
        <v>1</v>
      </c>
      <c r="D619" s="82"/>
      <c r="E619" s="83" t="s">
        <v>11</v>
      </c>
      <c r="F619" s="83" t="s">
        <v>10</v>
      </c>
      <c r="G619" s="83" t="s">
        <v>83</v>
      </c>
      <c r="H619" s="84">
        <v>43242</v>
      </c>
      <c r="I619" s="85">
        <v>1142.3499999999999</v>
      </c>
      <c r="J619" s="85">
        <v>1024.4000000000001</v>
      </c>
      <c r="K619" s="86">
        <v>117.95</v>
      </c>
      <c r="N619" s="183" t="s">
        <v>101</v>
      </c>
      <c r="O619" s="82">
        <v>35</v>
      </c>
      <c r="P619" s="85">
        <v>1626.6</v>
      </c>
      <c r="Q619" s="83" t="s">
        <v>11</v>
      </c>
      <c r="R619" s="83" t="s">
        <v>108</v>
      </c>
      <c r="S619" s="83" t="s">
        <v>109</v>
      </c>
      <c r="T619" s="82" t="s">
        <v>136</v>
      </c>
      <c r="U619" s="82" t="s">
        <v>124</v>
      </c>
      <c r="AC619" s="187" t="str">
        <f t="shared" si="221"/>
        <v/>
      </c>
      <c r="AD619" s="187" t="str">
        <f t="shared" si="222"/>
        <v/>
      </c>
      <c r="AE619" s="187" t="str">
        <f t="shared" si="223"/>
        <v/>
      </c>
      <c r="AF619" s="187" t="str">
        <f t="shared" si="224"/>
        <v/>
      </c>
      <c r="AG619" s="187" t="str">
        <f t="shared" si="225"/>
        <v/>
      </c>
      <c r="AH619" s="187" t="str">
        <f t="shared" si="226"/>
        <v/>
      </c>
      <c r="AI619" s="187" t="str">
        <f t="shared" si="227"/>
        <v/>
      </c>
      <c r="AJ619" s="187" t="str">
        <f t="shared" si="228"/>
        <v/>
      </c>
      <c r="AK619" s="187" t="str">
        <f t="shared" si="229"/>
        <v/>
      </c>
      <c r="AN619" s="187" t="str">
        <f t="shared" si="230"/>
        <v/>
      </c>
      <c r="AO619" s="187" t="str">
        <f t="shared" si="231"/>
        <v/>
      </c>
      <c r="AP619" s="187" t="str">
        <f t="shared" si="232"/>
        <v/>
      </c>
      <c r="AT619" s="187" t="str">
        <f t="shared" si="233"/>
        <v>M645044</v>
      </c>
      <c r="AU619" s="187">
        <f t="shared" si="234"/>
        <v>35</v>
      </c>
      <c r="AV619" s="187">
        <f t="shared" si="235"/>
        <v>1626.6</v>
      </c>
      <c r="AW619" s="187" t="str">
        <f t="shared" si="236"/>
        <v>2014/11</v>
      </c>
      <c r="AX619" s="187" t="str">
        <f t="shared" si="237"/>
        <v>2014/11 Contribuciones Seg. Social</v>
      </c>
      <c r="AY619" s="187">
        <f t="shared" si="218"/>
        <v>9360.77</v>
      </c>
      <c r="AZ619" s="187">
        <f t="shared" si="238"/>
        <v>0.17376775628500646</v>
      </c>
      <c r="BA619" s="187" t="str">
        <f t="shared" si="220"/>
        <v>M645044 35</v>
      </c>
      <c r="BB619" s="187">
        <f>IFERROR(IF(AW619="","",VLOOKUP(AW619,SUSS!R:S,2,FALSE)),AY619*SUSS!$M$2)</f>
        <v>1123.2924</v>
      </c>
      <c r="BC619" s="187">
        <f t="shared" si="219"/>
        <v>195.19200000000001</v>
      </c>
    </row>
    <row r="620" spans="1:55" ht="29.25" thickBot="1">
      <c r="A620" s="183" t="s">
        <v>101</v>
      </c>
      <c r="B620" s="82">
        <v>2018</v>
      </c>
      <c r="C620" s="82">
        <v>1</v>
      </c>
      <c r="D620" s="82"/>
      <c r="E620" s="83" t="s">
        <v>11</v>
      </c>
      <c r="F620" s="83" t="s">
        <v>10</v>
      </c>
      <c r="G620" s="83" t="s">
        <v>84</v>
      </c>
      <c r="H620" s="84">
        <v>43798</v>
      </c>
      <c r="I620" s="85">
        <v>10147.06</v>
      </c>
      <c r="J620" s="85">
        <v>9099.35</v>
      </c>
      <c r="K620" s="85">
        <v>1047.71</v>
      </c>
      <c r="N620" s="183" t="s">
        <v>101</v>
      </c>
      <c r="O620" s="82">
        <v>35</v>
      </c>
      <c r="P620" s="86">
        <v>242.52</v>
      </c>
      <c r="Q620" s="83" t="s">
        <v>11</v>
      </c>
      <c r="R620" s="83" t="s">
        <v>108</v>
      </c>
      <c r="S620" s="83" t="s">
        <v>83</v>
      </c>
      <c r="T620" s="82" t="s">
        <v>136</v>
      </c>
      <c r="U620" s="82" t="s">
        <v>124</v>
      </c>
      <c r="AC620" s="187" t="str">
        <f t="shared" si="221"/>
        <v/>
      </c>
      <c r="AD620" s="187" t="str">
        <f t="shared" si="222"/>
        <v/>
      </c>
      <c r="AE620" s="187" t="str">
        <f t="shared" si="223"/>
        <v/>
      </c>
      <c r="AF620" s="187" t="str">
        <f t="shared" si="224"/>
        <v/>
      </c>
      <c r="AG620" s="187" t="str">
        <f t="shared" si="225"/>
        <v/>
      </c>
      <c r="AH620" s="187" t="str">
        <f t="shared" si="226"/>
        <v/>
      </c>
      <c r="AI620" s="187" t="str">
        <f t="shared" si="227"/>
        <v/>
      </c>
      <c r="AJ620" s="187" t="str">
        <f t="shared" si="228"/>
        <v/>
      </c>
      <c r="AK620" s="187" t="str">
        <f t="shared" si="229"/>
        <v/>
      </c>
      <c r="AN620" s="187" t="str">
        <f t="shared" si="230"/>
        <v/>
      </c>
      <c r="AO620" s="187" t="str">
        <f t="shared" si="231"/>
        <v/>
      </c>
      <c r="AP620" s="187" t="str">
        <f t="shared" si="232"/>
        <v/>
      </c>
      <c r="AT620" s="187" t="str">
        <f t="shared" si="233"/>
        <v>M645044</v>
      </c>
      <c r="AU620" s="187">
        <f t="shared" si="234"/>
        <v>35</v>
      </c>
      <c r="AV620" s="187">
        <f t="shared" si="235"/>
        <v>242.52</v>
      </c>
      <c r="AW620" s="187" t="str">
        <f t="shared" si="236"/>
        <v>2014/11</v>
      </c>
      <c r="AX620" s="187" t="str">
        <f t="shared" si="237"/>
        <v>2014/11 Contribuciones Seg. Social</v>
      </c>
      <c r="AY620" s="187">
        <f t="shared" si="218"/>
        <v>9360.77</v>
      </c>
      <c r="AZ620" s="187">
        <f t="shared" si="238"/>
        <v>2.5908125079453934E-2</v>
      </c>
      <c r="BA620" s="187" t="str">
        <f t="shared" si="220"/>
        <v>M645044 35</v>
      </c>
      <c r="BB620" s="187">
        <f>IFERROR(IF(AW620="","",VLOOKUP(AW620,SUSS!R:S,2,FALSE)),AY620*SUSS!$M$2)</f>
        <v>1123.2924</v>
      </c>
      <c r="BC620" s="187">
        <f t="shared" si="219"/>
        <v>29.102399999999999</v>
      </c>
    </row>
    <row r="621" spans="1:55" ht="29.25" thickBot="1">
      <c r="A621" s="183" t="s">
        <v>101</v>
      </c>
      <c r="B621" s="82">
        <v>2018</v>
      </c>
      <c r="C621" s="82">
        <v>2</v>
      </c>
      <c r="D621" s="82"/>
      <c r="E621" s="83" t="s">
        <v>86</v>
      </c>
      <c r="F621" s="83" t="s">
        <v>10</v>
      </c>
      <c r="G621" s="83" t="s">
        <v>10</v>
      </c>
      <c r="H621" s="84">
        <v>43171</v>
      </c>
      <c r="I621" s="85">
        <v>9731.3700000000008</v>
      </c>
      <c r="J621" s="86">
        <v>0</v>
      </c>
      <c r="K621" s="85">
        <v>9731.3700000000008</v>
      </c>
      <c r="N621" s="183" t="s">
        <v>101</v>
      </c>
      <c r="O621" s="82">
        <v>35</v>
      </c>
      <c r="P621" s="85">
        <v>2295.09</v>
      </c>
      <c r="Q621" s="83" t="s">
        <v>11</v>
      </c>
      <c r="R621" s="83" t="s">
        <v>108</v>
      </c>
      <c r="S621" s="83" t="s">
        <v>84</v>
      </c>
      <c r="T621" s="82" t="s">
        <v>136</v>
      </c>
      <c r="U621" s="82" t="s">
        <v>124</v>
      </c>
      <c r="AC621" s="187" t="str">
        <f t="shared" si="221"/>
        <v/>
      </c>
      <c r="AD621" s="187" t="str">
        <f t="shared" si="222"/>
        <v/>
      </c>
      <c r="AE621" s="187" t="str">
        <f t="shared" si="223"/>
        <v/>
      </c>
      <c r="AF621" s="187" t="str">
        <f t="shared" si="224"/>
        <v/>
      </c>
      <c r="AG621" s="187" t="str">
        <f t="shared" si="225"/>
        <v/>
      </c>
      <c r="AH621" s="187" t="str">
        <f t="shared" si="226"/>
        <v/>
      </c>
      <c r="AI621" s="187" t="str">
        <f t="shared" si="227"/>
        <v/>
      </c>
      <c r="AJ621" s="187" t="str">
        <f t="shared" si="228"/>
        <v/>
      </c>
      <c r="AK621" s="187" t="str">
        <f t="shared" si="229"/>
        <v/>
      </c>
      <c r="AN621" s="187" t="str">
        <f t="shared" si="230"/>
        <v/>
      </c>
      <c r="AO621" s="187" t="str">
        <f t="shared" si="231"/>
        <v/>
      </c>
      <c r="AP621" s="187" t="str">
        <f t="shared" si="232"/>
        <v/>
      </c>
      <c r="AT621" s="187" t="str">
        <f t="shared" si="233"/>
        <v>M645044</v>
      </c>
      <c r="AU621" s="187">
        <f t="shared" si="234"/>
        <v>35</v>
      </c>
      <c r="AV621" s="187">
        <f t="shared" si="235"/>
        <v>2295.09</v>
      </c>
      <c r="AW621" s="187" t="str">
        <f t="shared" si="236"/>
        <v>2014/11</v>
      </c>
      <c r="AX621" s="187" t="str">
        <f t="shared" si="237"/>
        <v>2014/11 Contribuciones Seg. Social</v>
      </c>
      <c r="AY621" s="187">
        <f t="shared" si="218"/>
        <v>9360.77</v>
      </c>
      <c r="AZ621" s="187">
        <f t="shared" si="238"/>
        <v>0.24518175321047309</v>
      </c>
      <c r="BA621" s="187" t="str">
        <f t="shared" si="220"/>
        <v>M645044 35</v>
      </c>
      <c r="BB621" s="187">
        <f>IFERROR(IF(AW621="","",VLOOKUP(AW621,SUSS!R:S,2,FALSE)),AY621*SUSS!$M$2)</f>
        <v>1123.2924</v>
      </c>
      <c r="BC621" s="187">
        <f t="shared" si="219"/>
        <v>275.41080000000005</v>
      </c>
    </row>
    <row r="622" spans="1:55" ht="15.75" thickBot="1">
      <c r="A622" s="183" t="s">
        <v>101</v>
      </c>
      <c r="B622" s="82">
        <v>2018</v>
      </c>
      <c r="C622" s="82">
        <v>2</v>
      </c>
      <c r="D622" s="82"/>
      <c r="E622" s="83" t="s">
        <v>11</v>
      </c>
      <c r="F622" s="83" t="s">
        <v>10</v>
      </c>
      <c r="G622" s="83" t="s">
        <v>10</v>
      </c>
      <c r="H622" s="84">
        <v>43171</v>
      </c>
      <c r="I622" s="85">
        <v>11077.64</v>
      </c>
      <c r="J622" s="86">
        <v>0</v>
      </c>
      <c r="K622" s="85">
        <v>11077.64</v>
      </c>
      <c r="N622" s="183" t="s">
        <v>101</v>
      </c>
      <c r="O622" s="82">
        <v>35</v>
      </c>
      <c r="P622" s="85">
        <v>12960.58</v>
      </c>
      <c r="Q622" s="83" t="s">
        <v>11</v>
      </c>
      <c r="R622" s="83" t="s">
        <v>10</v>
      </c>
      <c r="S622" s="83" t="s">
        <v>10</v>
      </c>
      <c r="T622" s="82" t="s">
        <v>139</v>
      </c>
      <c r="U622" s="82" t="s">
        <v>124</v>
      </c>
      <c r="AC622" s="187" t="str">
        <f t="shared" si="221"/>
        <v>M645044</v>
      </c>
      <c r="AD622" s="187" t="str">
        <f t="shared" si="222"/>
        <v>Contribuciones Seg. Social</v>
      </c>
      <c r="AE622" s="187" t="str">
        <f t="shared" si="223"/>
        <v>Declaración Jurada</v>
      </c>
      <c r="AF622" s="187" t="str">
        <f t="shared" si="224"/>
        <v>Declaración Jurada</v>
      </c>
      <c r="AG622" s="187">
        <f t="shared" si="225"/>
        <v>11077.64</v>
      </c>
      <c r="AH622" s="187">
        <f t="shared" si="226"/>
        <v>0</v>
      </c>
      <c r="AI622" s="187">
        <f t="shared" si="227"/>
        <v>11077.64</v>
      </c>
      <c r="AJ622" s="187">
        <f t="shared" si="228"/>
        <v>2018</v>
      </c>
      <c r="AK622" s="187">
        <f t="shared" si="229"/>
        <v>2</v>
      </c>
      <c r="AN622" s="187" t="str">
        <f t="shared" si="230"/>
        <v xml:space="preserve">2018/2 </v>
      </c>
      <c r="AO622" s="187" t="str">
        <f t="shared" si="231"/>
        <v>2018/2 Contribuciones Seg. Social</v>
      </c>
      <c r="AP622" s="187">
        <f t="shared" si="232"/>
        <v>11077.64</v>
      </c>
      <c r="AT622" s="187" t="str">
        <f t="shared" si="233"/>
        <v>M645044</v>
      </c>
      <c r="AU622" s="187">
        <f t="shared" si="234"/>
        <v>35</v>
      </c>
      <c r="AV622" s="187">
        <f t="shared" si="235"/>
        <v>12960.58</v>
      </c>
      <c r="AW622" s="187" t="str">
        <f t="shared" si="236"/>
        <v>2014/12</v>
      </c>
      <c r="AX622" s="187" t="str">
        <f t="shared" si="237"/>
        <v>2014/12 Contribuciones Seg. Social</v>
      </c>
      <c r="AY622" s="187">
        <f t="shared" si="218"/>
        <v>12960.58</v>
      </c>
      <c r="AZ622" s="187">
        <f t="shared" si="238"/>
        <v>1</v>
      </c>
      <c r="BA622" s="187" t="str">
        <f t="shared" si="220"/>
        <v>M645044 35</v>
      </c>
      <c r="BB622" s="187">
        <f>IFERROR(IF(AW622="","",VLOOKUP(AW622,SUSS!R:S,2,FALSE)),AY622*SUSS!$M$2)</f>
        <v>1555.2695999999999</v>
      </c>
      <c r="BC622" s="187">
        <f t="shared" si="219"/>
        <v>1555.2695999999999</v>
      </c>
    </row>
    <row r="623" spans="1:55" ht="15.75" thickBot="1">
      <c r="A623" s="183" t="s">
        <v>101</v>
      </c>
      <c r="B623" s="82">
        <v>2018</v>
      </c>
      <c r="C623" s="82">
        <v>2</v>
      </c>
      <c r="D623" s="82"/>
      <c r="E623" s="83" t="s">
        <v>86</v>
      </c>
      <c r="F623" s="83" t="s">
        <v>10</v>
      </c>
      <c r="G623" s="83" t="s">
        <v>83</v>
      </c>
      <c r="H623" s="84">
        <v>43242</v>
      </c>
      <c r="I623" s="86">
        <v>681.2</v>
      </c>
      <c r="J623" s="86">
        <v>608.77</v>
      </c>
      <c r="K623" s="86">
        <v>72.430000000000007</v>
      </c>
      <c r="N623" s="183" t="s">
        <v>101</v>
      </c>
      <c r="O623" s="82">
        <v>35</v>
      </c>
      <c r="P623" s="86">
        <v>331.14</v>
      </c>
      <c r="Q623" s="83" t="s">
        <v>11</v>
      </c>
      <c r="R623" s="83" t="s">
        <v>10</v>
      </c>
      <c r="S623" s="83" t="s">
        <v>83</v>
      </c>
      <c r="T623" s="82" t="s">
        <v>139</v>
      </c>
      <c r="U623" s="82" t="s">
        <v>124</v>
      </c>
      <c r="AC623" s="187" t="str">
        <f t="shared" si="221"/>
        <v/>
      </c>
      <c r="AD623" s="187" t="str">
        <f t="shared" si="222"/>
        <v/>
      </c>
      <c r="AE623" s="187" t="str">
        <f t="shared" si="223"/>
        <v/>
      </c>
      <c r="AF623" s="187" t="str">
        <f t="shared" si="224"/>
        <v/>
      </c>
      <c r="AG623" s="187" t="str">
        <f t="shared" si="225"/>
        <v/>
      </c>
      <c r="AH623" s="187" t="str">
        <f t="shared" si="226"/>
        <v/>
      </c>
      <c r="AI623" s="187" t="str">
        <f t="shared" si="227"/>
        <v/>
      </c>
      <c r="AJ623" s="187" t="str">
        <f t="shared" si="228"/>
        <v/>
      </c>
      <c r="AK623" s="187" t="str">
        <f t="shared" si="229"/>
        <v/>
      </c>
      <c r="AN623" s="187" t="str">
        <f t="shared" si="230"/>
        <v/>
      </c>
      <c r="AO623" s="187" t="str">
        <f t="shared" si="231"/>
        <v/>
      </c>
      <c r="AP623" s="187" t="str">
        <f t="shared" si="232"/>
        <v/>
      </c>
      <c r="AT623" s="187" t="str">
        <f t="shared" si="233"/>
        <v>M645044</v>
      </c>
      <c r="AU623" s="187">
        <f t="shared" si="234"/>
        <v>35</v>
      </c>
      <c r="AV623" s="187">
        <f t="shared" si="235"/>
        <v>331.14</v>
      </c>
      <c r="AW623" s="187" t="str">
        <f t="shared" si="236"/>
        <v>2014/12</v>
      </c>
      <c r="AX623" s="187" t="str">
        <f t="shared" si="237"/>
        <v>2014/12 Contribuciones Seg. Social</v>
      </c>
      <c r="AY623" s="187">
        <f t="shared" si="218"/>
        <v>12960.58</v>
      </c>
      <c r="AZ623" s="187">
        <f t="shared" si="238"/>
        <v>2.554978249430195E-2</v>
      </c>
      <c r="BA623" s="187" t="str">
        <f t="shared" si="220"/>
        <v>M645044 35</v>
      </c>
      <c r="BB623" s="187">
        <f>IFERROR(IF(AW623="","",VLOOKUP(AW623,SUSS!R:S,2,FALSE)),AY623*SUSS!$M$2)</f>
        <v>1555.2695999999999</v>
      </c>
      <c r="BC623" s="187">
        <f t="shared" si="219"/>
        <v>39.736799999999995</v>
      </c>
    </row>
    <row r="624" spans="1:55" ht="15.75" thickBot="1">
      <c r="A624" s="183" t="s">
        <v>101</v>
      </c>
      <c r="B624" s="82">
        <v>2018</v>
      </c>
      <c r="C624" s="82">
        <v>2</v>
      </c>
      <c r="D624" s="82"/>
      <c r="E624" s="83" t="s">
        <v>86</v>
      </c>
      <c r="F624" s="83" t="s">
        <v>10</v>
      </c>
      <c r="G624" s="83" t="s">
        <v>84</v>
      </c>
      <c r="H624" s="84">
        <v>43798</v>
      </c>
      <c r="I624" s="85">
        <v>8471.16</v>
      </c>
      <c r="J624" s="85">
        <v>7570.45</v>
      </c>
      <c r="K624" s="86">
        <v>900.71</v>
      </c>
      <c r="N624" s="183" t="s">
        <v>101</v>
      </c>
      <c r="O624" s="82">
        <v>35</v>
      </c>
      <c r="P624" s="86">
        <v>261.02999999999997</v>
      </c>
      <c r="Q624" s="83" t="s">
        <v>11</v>
      </c>
      <c r="R624" s="83" t="s">
        <v>10</v>
      </c>
      <c r="S624" s="83" t="s">
        <v>84</v>
      </c>
      <c r="T624" s="82" t="s">
        <v>139</v>
      </c>
      <c r="U624" s="82" t="s">
        <v>124</v>
      </c>
      <c r="AC624" s="187" t="str">
        <f t="shared" si="221"/>
        <v/>
      </c>
      <c r="AD624" s="187" t="str">
        <f t="shared" si="222"/>
        <v/>
      </c>
      <c r="AE624" s="187" t="str">
        <f t="shared" si="223"/>
        <v/>
      </c>
      <c r="AF624" s="187" t="str">
        <f t="shared" si="224"/>
        <v/>
      </c>
      <c r="AG624" s="187" t="str">
        <f t="shared" si="225"/>
        <v/>
      </c>
      <c r="AH624" s="187" t="str">
        <f t="shared" si="226"/>
        <v/>
      </c>
      <c r="AI624" s="187" t="str">
        <f t="shared" si="227"/>
        <v/>
      </c>
      <c r="AJ624" s="187" t="str">
        <f t="shared" si="228"/>
        <v/>
      </c>
      <c r="AK624" s="187" t="str">
        <f t="shared" si="229"/>
        <v/>
      </c>
      <c r="AN624" s="187" t="str">
        <f t="shared" si="230"/>
        <v/>
      </c>
      <c r="AO624" s="187" t="str">
        <f t="shared" si="231"/>
        <v/>
      </c>
      <c r="AP624" s="187" t="str">
        <f t="shared" si="232"/>
        <v/>
      </c>
      <c r="AT624" s="187" t="str">
        <f t="shared" si="233"/>
        <v>M645044</v>
      </c>
      <c r="AU624" s="187">
        <f t="shared" si="234"/>
        <v>35</v>
      </c>
      <c r="AV624" s="187">
        <f t="shared" si="235"/>
        <v>261.02999999999997</v>
      </c>
      <c r="AW624" s="187" t="str">
        <f t="shared" si="236"/>
        <v>2014/12</v>
      </c>
      <c r="AX624" s="187" t="str">
        <f t="shared" si="237"/>
        <v>2014/12 Contribuciones Seg. Social</v>
      </c>
      <c r="AY624" s="187">
        <f t="shared" si="218"/>
        <v>12960.58</v>
      </c>
      <c r="AZ624" s="187">
        <f t="shared" si="238"/>
        <v>2.0140302363011529E-2</v>
      </c>
      <c r="BA624" s="187" t="str">
        <f t="shared" si="220"/>
        <v>M645044 35</v>
      </c>
      <c r="BB624" s="187">
        <f>IFERROR(IF(AW624="","",VLOOKUP(AW624,SUSS!R:S,2,FALSE)),AY624*SUSS!$M$2)</f>
        <v>1555.2695999999999</v>
      </c>
      <c r="BC624" s="187">
        <f t="shared" si="219"/>
        <v>31.323599999999992</v>
      </c>
    </row>
    <row r="625" spans="1:55" ht="15.75" thickBot="1">
      <c r="A625" s="183" t="s">
        <v>101</v>
      </c>
      <c r="B625" s="82">
        <v>2018</v>
      </c>
      <c r="C625" s="82">
        <v>2</v>
      </c>
      <c r="D625" s="82"/>
      <c r="E625" s="83" t="s">
        <v>11</v>
      </c>
      <c r="F625" s="83" t="s">
        <v>10</v>
      </c>
      <c r="G625" s="83" t="s">
        <v>83</v>
      </c>
      <c r="H625" s="84">
        <v>43242</v>
      </c>
      <c r="I625" s="86">
        <v>775.43</v>
      </c>
      <c r="J625" s="86">
        <v>692.98</v>
      </c>
      <c r="K625" s="86">
        <v>82.45</v>
      </c>
      <c r="N625" s="183" t="s">
        <v>101</v>
      </c>
      <c r="O625" s="82">
        <v>35</v>
      </c>
      <c r="P625" s="85">
        <v>3394.54</v>
      </c>
      <c r="Q625" s="83" t="s">
        <v>86</v>
      </c>
      <c r="R625" s="83" t="s">
        <v>10</v>
      </c>
      <c r="S625" s="83" t="s">
        <v>10</v>
      </c>
      <c r="T625" s="82" t="s">
        <v>140</v>
      </c>
      <c r="U625" s="82" t="s">
        <v>124</v>
      </c>
      <c r="AC625" s="187" t="str">
        <f t="shared" si="221"/>
        <v/>
      </c>
      <c r="AD625" s="187" t="str">
        <f t="shared" si="222"/>
        <v/>
      </c>
      <c r="AE625" s="187" t="str">
        <f t="shared" si="223"/>
        <v/>
      </c>
      <c r="AF625" s="187" t="str">
        <f t="shared" si="224"/>
        <v/>
      </c>
      <c r="AG625" s="187" t="str">
        <f t="shared" si="225"/>
        <v/>
      </c>
      <c r="AH625" s="187" t="str">
        <f t="shared" si="226"/>
        <v/>
      </c>
      <c r="AI625" s="187" t="str">
        <f t="shared" si="227"/>
        <v/>
      </c>
      <c r="AJ625" s="187" t="str">
        <f t="shared" si="228"/>
        <v/>
      </c>
      <c r="AK625" s="187" t="str">
        <f t="shared" si="229"/>
        <v/>
      </c>
      <c r="AN625" s="187" t="str">
        <f t="shared" si="230"/>
        <v/>
      </c>
      <c r="AO625" s="187" t="str">
        <f t="shared" si="231"/>
        <v/>
      </c>
      <c r="AP625" s="187" t="str">
        <f t="shared" si="232"/>
        <v/>
      </c>
      <c r="AT625" s="187" t="str">
        <f t="shared" si="233"/>
        <v/>
      </c>
      <c r="AU625" s="187" t="str">
        <f t="shared" si="234"/>
        <v/>
      </c>
      <c r="AV625" s="187" t="str">
        <f t="shared" si="235"/>
        <v/>
      </c>
      <c r="AW625" s="187" t="str">
        <f t="shared" si="236"/>
        <v/>
      </c>
      <c r="AX625" s="187" t="str">
        <f t="shared" si="237"/>
        <v/>
      </c>
      <c r="AY625" s="187" t="str">
        <f t="shared" si="218"/>
        <v/>
      </c>
      <c r="AZ625" s="187" t="str">
        <f t="shared" si="238"/>
        <v/>
      </c>
      <c r="BA625" s="187" t="str">
        <f t="shared" si="220"/>
        <v xml:space="preserve"> </v>
      </c>
      <c r="BB625" s="187" t="str">
        <f>IFERROR(IF(AW625="","",VLOOKUP(AW625,SUSS!R:S,2,FALSE)),AY625*SUSS!$M$2)</f>
        <v/>
      </c>
      <c r="BC625" s="187" t="str">
        <f t="shared" si="219"/>
        <v/>
      </c>
    </row>
    <row r="626" spans="1:55" ht="15.75" thickBot="1">
      <c r="A626" s="183" t="s">
        <v>101</v>
      </c>
      <c r="B626" s="82">
        <v>2018</v>
      </c>
      <c r="C626" s="82">
        <v>2</v>
      </c>
      <c r="D626" s="82"/>
      <c r="E626" s="83" t="s">
        <v>11</v>
      </c>
      <c r="F626" s="83" t="s">
        <v>10</v>
      </c>
      <c r="G626" s="83" t="s">
        <v>84</v>
      </c>
      <c r="H626" s="84">
        <v>43798</v>
      </c>
      <c r="I626" s="85">
        <v>9643.09</v>
      </c>
      <c r="J626" s="85">
        <v>8617.77</v>
      </c>
      <c r="K626" s="85">
        <v>1025.32</v>
      </c>
      <c r="N626" s="183" t="s">
        <v>101</v>
      </c>
      <c r="O626" s="82">
        <v>35</v>
      </c>
      <c r="P626" s="86">
        <v>131.37</v>
      </c>
      <c r="Q626" s="83" t="s">
        <v>86</v>
      </c>
      <c r="R626" s="83" t="s">
        <v>10</v>
      </c>
      <c r="S626" s="83" t="s">
        <v>83</v>
      </c>
      <c r="T626" s="82" t="s">
        <v>140</v>
      </c>
      <c r="U626" s="82" t="s">
        <v>124</v>
      </c>
      <c r="AC626" s="187" t="str">
        <f t="shared" si="221"/>
        <v/>
      </c>
      <c r="AD626" s="187" t="str">
        <f t="shared" si="222"/>
        <v/>
      </c>
      <c r="AE626" s="187" t="str">
        <f t="shared" si="223"/>
        <v/>
      </c>
      <c r="AF626" s="187" t="str">
        <f t="shared" si="224"/>
        <v/>
      </c>
      <c r="AG626" s="187" t="str">
        <f t="shared" si="225"/>
        <v/>
      </c>
      <c r="AH626" s="187" t="str">
        <f t="shared" si="226"/>
        <v/>
      </c>
      <c r="AI626" s="187" t="str">
        <f t="shared" si="227"/>
        <v/>
      </c>
      <c r="AJ626" s="187" t="str">
        <f t="shared" si="228"/>
        <v/>
      </c>
      <c r="AK626" s="187" t="str">
        <f t="shared" si="229"/>
        <v/>
      </c>
      <c r="AN626" s="187" t="str">
        <f t="shared" si="230"/>
        <v/>
      </c>
      <c r="AO626" s="187" t="str">
        <f t="shared" si="231"/>
        <v/>
      </c>
      <c r="AP626" s="187" t="str">
        <f t="shared" si="232"/>
        <v/>
      </c>
      <c r="AT626" s="187" t="str">
        <f t="shared" si="233"/>
        <v/>
      </c>
      <c r="AU626" s="187" t="str">
        <f t="shared" si="234"/>
        <v/>
      </c>
      <c r="AV626" s="187" t="str">
        <f t="shared" si="235"/>
        <v/>
      </c>
      <c r="AW626" s="187" t="str">
        <f t="shared" si="236"/>
        <v/>
      </c>
      <c r="AX626" s="187" t="str">
        <f t="shared" si="237"/>
        <v/>
      </c>
      <c r="AY626" s="187" t="str">
        <f t="shared" si="218"/>
        <v/>
      </c>
      <c r="AZ626" s="187" t="str">
        <f t="shared" si="238"/>
        <v/>
      </c>
      <c r="BA626" s="187" t="str">
        <f t="shared" si="220"/>
        <v xml:space="preserve"> </v>
      </c>
      <c r="BB626" s="187" t="str">
        <f>IFERROR(IF(AW626="","",VLOOKUP(AW626,SUSS!R:S,2,FALSE)),AY626*SUSS!$M$2)</f>
        <v/>
      </c>
      <c r="BC626" s="187" t="str">
        <f t="shared" si="219"/>
        <v/>
      </c>
    </row>
    <row r="627" spans="1:55" ht="15.75" thickBot="1">
      <c r="A627" s="183" t="s">
        <v>101</v>
      </c>
      <c r="B627" s="82">
        <v>2018</v>
      </c>
      <c r="C627" s="82">
        <v>3</v>
      </c>
      <c r="D627" s="82"/>
      <c r="E627" s="83" t="s">
        <v>86</v>
      </c>
      <c r="F627" s="83" t="s">
        <v>10</v>
      </c>
      <c r="G627" s="83" t="s">
        <v>10</v>
      </c>
      <c r="H627" s="84">
        <v>43200</v>
      </c>
      <c r="I627" s="85">
        <v>8246.31</v>
      </c>
      <c r="J627" s="86">
        <v>0</v>
      </c>
      <c r="K627" s="85">
        <v>8246.31</v>
      </c>
      <c r="N627" s="183" t="s">
        <v>101</v>
      </c>
      <c r="O627" s="82">
        <v>35</v>
      </c>
      <c r="P627" s="85">
        <v>3278.92</v>
      </c>
      <c r="Q627" s="83" t="s">
        <v>86</v>
      </c>
      <c r="R627" s="83" t="s">
        <v>10</v>
      </c>
      <c r="S627" s="83" t="s">
        <v>84</v>
      </c>
      <c r="T627" s="82" t="s">
        <v>140</v>
      </c>
      <c r="U627" s="82" t="s">
        <v>124</v>
      </c>
      <c r="AC627" s="187" t="str">
        <f t="shared" si="221"/>
        <v/>
      </c>
      <c r="AD627" s="187" t="str">
        <f t="shared" si="222"/>
        <v/>
      </c>
      <c r="AE627" s="187" t="str">
        <f t="shared" si="223"/>
        <v/>
      </c>
      <c r="AF627" s="187" t="str">
        <f t="shared" si="224"/>
        <v/>
      </c>
      <c r="AG627" s="187" t="str">
        <f t="shared" si="225"/>
        <v/>
      </c>
      <c r="AH627" s="187" t="str">
        <f t="shared" si="226"/>
        <v/>
      </c>
      <c r="AI627" s="187" t="str">
        <f t="shared" si="227"/>
        <v/>
      </c>
      <c r="AJ627" s="187" t="str">
        <f t="shared" si="228"/>
        <v/>
      </c>
      <c r="AK627" s="187" t="str">
        <f t="shared" si="229"/>
        <v/>
      </c>
      <c r="AN627" s="187" t="str">
        <f t="shared" si="230"/>
        <v/>
      </c>
      <c r="AO627" s="187" t="str">
        <f t="shared" si="231"/>
        <v/>
      </c>
      <c r="AP627" s="187" t="str">
        <f t="shared" si="232"/>
        <v/>
      </c>
      <c r="AT627" s="187" t="str">
        <f t="shared" si="233"/>
        <v/>
      </c>
      <c r="AU627" s="187" t="str">
        <f t="shared" si="234"/>
        <v/>
      </c>
      <c r="AV627" s="187" t="str">
        <f t="shared" si="235"/>
        <v/>
      </c>
      <c r="AW627" s="187" t="str">
        <f t="shared" si="236"/>
        <v/>
      </c>
      <c r="AX627" s="187" t="str">
        <f t="shared" si="237"/>
        <v/>
      </c>
      <c r="AY627" s="187" t="str">
        <f t="shared" si="218"/>
        <v/>
      </c>
      <c r="AZ627" s="187" t="str">
        <f t="shared" si="238"/>
        <v/>
      </c>
      <c r="BA627" s="187" t="str">
        <f t="shared" si="220"/>
        <v xml:space="preserve"> </v>
      </c>
      <c r="BB627" s="187" t="str">
        <f>IFERROR(IF(AW627="","",VLOOKUP(AW627,SUSS!R:S,2,FALSE)),AY627*SUSS!$M$2)</f>
        <v/>
      </c>
      <c r="BC627" s="187" t="str">
        <f t="shared" si="219"/>
        <v/>
      </c>
    </row>
    <row r="628" spans="1:55" ht="15.75" thickBot="1">
      <c r="A628" s="183" t="s">
        <v>101</v>
      </c>
      <c r="B628" s="82">
        <v>2018</v>
      </c>
      <c r="C628" s="82">
        <v>3</v>
      </c>
      <c r="D628" s="82"/>
      <c r="E628" s="83" t="s">
        <v>11</v>
      </c>
      <c r="F628" s="83" t="s">
        <v>10</v>
      </c>
      <c r="G628" s="83" t="s">
        <v>10</v>
      </c>
      <c r="H628" s="84">
        <v>43200</v>
      </c>
      <c r="I628" s="85">
        <v>6423.48</v>
      </c>
      <c r="J628" s="86">
        <v>0</v>
      </c>
      <c r="K628" s="85">
        <v>6423.48</v>
      </c>
      <c r="N628" s="183" t="s">
        <v>101</v>
      </c>
      <c r="O628" s="82">
        <v>35</v>
      </c>
      <c r="P628" s="85">
        <v>5888.69</v>
      </c>
      <c r="Q628" s="83" t="s">
        <v>86</v>
      </c>
      <c r="R628" s="83" t="s">
        <v>10</v>
      </c>
      <c r="S628" s="83" t="s">
        <v>10</v>
      </c>
      <c r="T628" s="82" t="s">
        <v>142</v>
      </c>
      <c r="U628" s="82" t="s">
        <v>124</v>
      </c>
      <c r="AC628" s="187" t="str">
        <f t="shared" si="221"/>
        <v>M645044</v>
      </c>
      <c r="AD628" s="187" t="str">
        <f t="shared" si="222"/>
        <v>Contribuciones Seg. Social</v>
      </c>
      <c r="AE628" s="187" t="str">
        <f t="shared" si="223"/>
        <v>Declaración Jurada</v>
      </c>
      <c r="AF628" s="187" t="str">
        <f t="shared" si="224"/>
        <v>Declaración Jurada</v>
      </c>
      <c r="AG628" s="187">
        <f t="shared" si="225"/>
        <v>6423.48</v>
      </c>
      <c r="AH628" s="187">
        <f t="shared" si="226"/>
        <v>0</v>
      </c>
      <c r="AI628" s="187">
        <f t="shared" si="227"/>
        <v>6423.48</v>
      </c>
      <c r="AJ628" s="187">
        <f t="shared" si="228"/>
        <v>2018</v>
      </c>
      <c r="AK628" s="187">
        <f t="shared" si="229"/>
        <v>3</v>
      </c>
      <c r="AN628" s="187" t="str">
        <f t="shared" si="230"/>
        <v xml:space="preserve">2018/3 </v>
      </c>
      <c r="AO628" s="187" t="str">
        <f t="shared" si="231"/>
        <v>2018/3 Contribuciones Seg. Social</v>
      </c>
      <c r="AP628" s="187">
        <f t="shared" si="232"/>
        <v>6423.48</v>
      </c>
      <c r="AT628" s="187" t="str">
        <f t="shared" si="233"/>
        <v/>
      </c>
      <c r="AU628" s="187" t="str">
        <f t="shared" si="234"/>
        <v/>
      </c>
      <c r="AV628" s="187" t="str">
        <f t="shared" si="235"/>
        <v/>
      </c>
      <c r="AW628" s="187" t="str">
        <f t="shared" si="236"/>
        <v/>
      </c>
      <c r="AX628" s="187" t="str">
        <f t="shared" si="237"/>
        <v/>
      </c>
      <c r="AY628" s="187" t="str">
        <f t="shared" si="218"/>
        <v/>
      </c>
      <c r="AZ628" s="187" t="str">
        <f t="shared" si="238"/>
        <v/>
      </c>
      <c r="BA628" s="187" t="str">
        <f t="shared" si="220"/>
        <v xml:space="preserve"> </v>
      </c>
      <c r="BB628" s="187" t="str">
        <f>IFERROR(IF(AW628="","",VLOOKUP(AW628,SUSS!R:S,2,FALSE)),AY628*SUSS!$M$2)</f>
        <v/>
      </c>
      <c r="BC628" s="187" t="str">
        <f t="shared" si="219"/>
        <v/>
      </c>
    </row>
    <row r="629" spans="1:55" ht="15.75" thickBot="1">
      <c r="A629" s="183" t="s">
        <v>101</v>
      </c>
      <c r="B629" s="82">
        <v>2018</v>
      </c>
      <c r="C629" s="82">
        <v>3</v>
      </c>
      <c r="D629" s="82"/>
      <c r="E629" s="83" t="s">
        <v>86</v>
      </c>
      <c r="F629" s="83" t="s">
        <v>10</v>
      </c>
      <c r="G629" s="83" t="s">
        <v>83</v>
      </c>
      <c r="H629" s="84">
        <v>43242</v>
      </c>
      <c r="I629" s="86">
        <v>346.35</v>
      </c>
      <c r="J629" s="86">
        <v>308.39</v>
      </c>
      <c r="K629" s="86">
        <v>37.96</v>
      </c>
      <c r="N629" s="183" t="s">
        <v>101</v>
      </c>
      <c r="O629" s="82">
        <v>35</v>
      </c>
      <c r="P629" s="86">
        <v>130.44</v>
      </c>
      <c r="Q629" s="83" t="s">
        <v>86</v>
      </c>
      <c r="R629" s="83" t="s">
        <v>10</v>
      </c>
      <c r="S629" s="83" t="s">
        <v>83</v>
      </c>
      <c r="T629" s="82" t="s">
        <v>142</v>
      </c>
      <c r="U629" s="82" t="s">
        <v>124</v>
      </c>
      <c r="AC629" s="187" t="str">
        <f t="shared" si="221"/>
        <v/>
      </c>
      <c r="AD629" s="187" t="str">
        <f t="shared" si="222"/>
        <v/>
      </c>
      <c r="AE629" s="187" t="str">
        <f t="shared" si="223"/>
        <v/>
      </c>
      <c r="AF629" s="187" t="str">
        <f t="shared" si="224"/>
        <v/>
      </c>
      <c r="AG629" s="187" t="str">
        <f t="shared" si="225"/>
        <v/>
      </c>
      <c r="AH629" s="187" t="str">
        <f t="shared" si="226"/>
        <v/>
      </c>
      <c r="AI629" s="187" t="str">
        <f t="shared" si="227"/>
        <v/>
      </c>
      <c r="AJ629" s="187" t="str">
        <f t="shared" si="228"/>
        <v/>
      </c>
      <c r="AK629" s="187" t="str">
        <f t="shared" si="229"/>
        <v/>
      </c>
      <c r="AN629" s="187" t="str">
        <f t="shared" si="230"/>
        <v/>
      </c>
      <c r="AO629" s="187" t="str">
        <f t="shared" si="231"/>
        <v/>
      </c>
      <c r="AP629" s="187" t="str">
        <f t="shared" si="232"/>
        <v/>
      </c>
      <c r="AT629" s="187" t="str">
        <f t="shared" si="233"/>
        <v/>
      </c>
      <c r="AU629" s="187" t="str">
        <f t="shared" si="234"/>
        <v/>
      </c>
      <c r="AV629" s="187" t="str">
        <f t="shared" si="235"/>
        <v/>
      </c>
      <c r="AW629" s="187" t="str">
        <f t="shared" si="236"/>
        <v/>
      </c>
      <c r="AX629" s="187" t="str">
        <f t="shared" si="237"/>
        <v/>
      </c>
      <c r="AY629" s="187" t="str">
        <f t="shared" si="218"/>
        <v/>
      </c>
      <c r="AZ629" s="187" t="str">
        <f t="shared" si="238"/>
        <v/>
      </c>
      <c r="BA629" s="187" t="str">
        <f t="shared" si="220"/>
        <v xml:space="preserve"> </v>
      </c>
      <c r="BB629" s="187" t="str">
        <f>IFERROR(IF(AW629="","",VLOOKUP(AW629,SUSS!R:S,2,FALSE)),AY629*SUSS!$M$2)</f>
        <v/>
      </c>
      <c r="BC629" s="187" t="str">
        <f t="shared" si="219"/>
        <v/>
      </c>
    </row>
    <row r="630" spans="1:55" ht="15.75" thickBot="1">
      <c r="A630" s="183" t="s">
        <v>101</v>
      </c>
      <c r="B630" s="82">
        <v>2018</v>
      </c>
      <c r="C630" s="82">
        <v>3</v>
      </c>
      <c r="D630" s="82"/>
      <c r="E630" s="83" t="s">
        <v>86</v>
      </c>
      <c r="F630" s="83" t="s">
        <v>10</v>
      </c>
      <c r="G630" s="83" t="s">
        <v>84</v>
      </c>
      <c r="H630" s="84">
        <v>43798</v>
      </c>
      <c r="I630" s="85">
        <v>7178.41</v>
      </c>
      <c r="J630" s="85">
        <v>6391.74</v>
      </c>
      <c r="K630" s="86">
        <v>786.67</v>
      </c>
      <c r="N630" s="183" t="s">
        <v>101</v>
      </c>
      <c r="O630" s="82">
        <v>35</v>
      </c>
      <c r="P630" s="85">
        <v>2813.91</v>
      </c>
      <c r="Q630" s="83" t="s">
        <v>86</v>
      </c>
      <c r="R630" s="83" t="s">
        <v>10</v>
      </c>
      <c r="S630" s="83" t="s">
        <v>84</v>
      </c>
      <c r="T630" s="82" t="s">
        <v>142</v>
      </c>
      <c r="U630" s="82" t="s">
        <v>124</v>
      </c>
      <c r="AC630" s="187" t="str">
        <f t="shared" si="221"/>
        <v/>
      </c>
      <c r="AD630" s="187" t="str">
        <f t="shared" si="222"/>
        <v/>
      </c>
      <c r="AE630" s="187" t="str">
        <f t="shared" si="223"/>
        <v/>
      </c>
      <c r="AF630" s="187" t="str">
        <f t="shared" si="224"/>
        <v/>
      </c>
      <c r="AG630" s="187" t="str">
        <f t="shared" si="225"/>
        <v/>
      </c>
      <c r="AH630" s="187" t="str">
        <f t="shared" si="226"/>
        <v/>
      </c>
      <c r="AI630" s="187" t="str">
        <f t="shared" si="227"/>
        <v/>
      </c>
      <c r="AJ630" s="187" t="str">
        <f t="shared" si="228"/>
        <v/>
      </c>
      <c r="AK630" s="187" t="str">
        <f t="shared" si="229"/>
        <v/>
      </c>
      <c r="AN630" s="187" t="str">
        <f t="shared" si="230"/>
        <v/>
      </c>
      <c r="AO630" s="187" t="str">
        <f t="shared" si="231"/>
        <v/>
      </c>
      <c r="AP630" s="187" t="str">
        <f t="shared" si="232"/>
        <v/>
      </c>
      <c r="AT630" s="187" t="str">
        <f t="shared" si="233"/>
        <v/>
      </c>
      <c r="AU630" s="187" t="str">
        <f t="shared" si="234"/>
        <v/>
      </c>
      <c r="AV630" s="187" t="str">
        <f t="shared" si="235"/>
        <v/>
      </c>
      <c r="AW630" s="187" t="str">
        <f t="shared" si="236"/>
        <v/>
      </c>
      <c r="AX630" s="187" t="str">
        <f t="shared" si="237"/>
        <v/>
      </c>
      <c r="AY630" s="187" t="str">
        <f t="shared" si="218"/>
        <v/>
      </c>
      <c r="AZ630" s="187" t="str">
        <f t="shared" si="238"/>
        <v/>
      </c>
      <c r="BA630" s="187" t="str">
        <f t="shared" si="220"/>
        <v xml:space="preserve"> </v>
      </c>
      <c r="BB630" s="187" t="str">
        <f>IFERROR(IF(AW630="","",VLOOKUP(AW630,SUSS!R:S,2,FALSE)),AY630*SUSS!$M$2)</f>
        <v/>
      </c>
      <c r="BC630" s="187" t="str">
        <f t="shared" si="219"/>
        <v/>
      </c>
    </row>
    <row r="631" spans="1:55" ht="15.75" thickBot="1">
      <c r="A631" s="183" t="s">
        <v>101</v>
      </c>
      <c r="B631" s="82">
        <v>2018</v>
      </c>
      <c r="C631" s="82">
        <v>3</v>
      </c>
      <c r="D631" s="82"/>
      <c r="E631" s="83" t="s">
        <v>11</v>
      </c>
      <c r="F631" s="83" t="s">
        <v>10</v>
      </c>
      <c r="G631" s="83" t="s">
        <v>83</v>
      </c>
      <c r="H631" s="84">
        <v>43242</v>
      </c>
      <c r="I631" s="86">
        <v>269.79000000000002</v>
      </c>
      <c r="J631" s="86">
        <v>240.22</v>
      </c>
      <c r="K631" s="86">
        <v>29.57</v>
      </c>
      <c r="N631" s="183" t="s">
        <v>101</v>
      </c>
      <c r="O631" s="82">
        <v>35</v>
      </c>
      <c r="P631" s="86">
        <v>618.30999999999995</v>
      </c>
      <c r="Q631" s="83" t="s">
        <v>86</v>
      </c>
      <c r="R631" s="83" t="s">
        <v>10</v>
      </c>
      <c r="S631" s="83" t="s">
        <v>10</v>
      </c>
      <c r="T631" s="82" t="s">
        <v>143</v>
      </c>
      <c r="U631" s="82" t="s">
        <v>124</v>
      </c>
      <c r="AC631" s="187" t="str">
        <f t="shared" si="221"/>
        <v/>
      </c>
      <c r="AD631" s="187" t="str">
        <f t="shared" si="222"/>
        <v/>
      </c>
      <c r="AE631" s="187" t="str">
        <f t="shared" si="223"/>
        <v/>
      </c>
      <c r="AF631" s="187" t="str">
        <f t="shared" si="224"/>
        <v/>
      </c>
      <c r="AG631" s="187" t="str">
        <f t="shared" si="225"/>
        <v/>
      </c>
      <c r="AH631" s="187" t="str">
        <f t="shared" si="226"/>
        <v/>
      </c>
      <c r="AI631" s="187" t="str">
        <f t="shared" si="227"/>
        <v/>
      </c>
      <c r="AJ631" s="187" t="str">
        <f t="shared" si="228"/>
        <v/>
      </c>
      <c r="AK631" s="187" t="str">
        <f t="shared" si="229"/>
        <v/>
      </c>
      <c r="AN631" s="187" t="str">
        <f t="shared" si="230"/>
        <v/>
      </c>
      <c r="AO631" s="187" t="str">
        <f t="shared" si="231"/>
        <v/>
      </c>
      <c r="AP631" s="187" t="str">
        <f t="shared" si="232"/>
        <v/>
      </c>
      <c r="AT631" s="187" t="str">
        <f t="shared" si="233"/>
        <v/>
      </c>
      <c r="AU631" s="187" t="str">
        <f t="shared" si="234"/>
        <v/>
      </c>
      <c r="AV631" s="187" t="str">
        <f t="shared" si="235"/>
        <v/>
      </c>
      <c r="AW631" s="187" t="str">
        <f t="shared" si="236"/>
        <v/>
      </c>
      <c r="AX631" s="187" t="str">
        <f t="shared" si="237"/>
        <v/>
      </c>
      <c r="AY631" s="187" t="str">
        <f t="shared" si="218"/>
        <v/>
      </c>
      <c r="AZ631" s="187" t="str">
        <f t="shared" si="238"/>
        <v/>
      </c>
      <c r="BA631" s="187" t="str">
        <f t="shared" si="220"/>
        <v xml:space="preserve"> </v>
      </c>
      <c r="BB631" s="187" t="str">
        <f>IFERROR(IF(AW631="","",VLOOKUP(AW631,SUSS!R:S,2,FALSE)),AY631*SUSS!$M$2)</f>
        <v/>
      </c>
      <c r="BC631" s="187" t="str">
        <f t="shared" si="219"/>
        <v/>
      </c>
    </row>
    <row r="632" spans="1:55" ht="15.75" thickBot="1">
      <c r="A632" s="183" t="s">
        <v>101</v>
      </c>
      <c r="B632" s="82">
        <v>2018</v>
      </c>
      <c r="C632" s="82">
        <v>3</v>
      </c>
      <c r="D632" s="82"/>
      <c r="E632" s="83" t="s">
        <v>11</v>
      </c>
      <c r="F632" s="83" t="s">
        <v>10</v>
      </c>
      <c r="G632" s="83" t="s">
        <v>84</v>
      </c>
      <c r="H632" s="84">
        <v>43798</v>
      </c>
      <c r="I632" s="85">
        <v>5591.64</v>
      </c>
      <c r="J632" s="85">
        <v>4978.8599999999997</v>
      </c>
      <c r="K632" s="86">
        <v>612.78</v>
      </c>
      <c r="N632" s="183" t="s">
        <v>101</v>
      </c>
      <c r="O632" s="82">
        <v>35</v>
      </c>
      <c r="P632" s="85">
        <v>14119.33</v>
      </c>
      <c r="Q632" s="83" t="s">
        <v>102</v>
      </c>
      <c r="R632" s="83" t="s">
        <v>10</v>
      </c>
      <c r="S632" s="83" t="s">
        <v>10</v>
      </c>
      <c r="T632" s="82" t="s">
        <v>115</v>
      </c>
      <c r="U632" s="82" t="s">
        <v>124</v>
      </c>
      <c r="AC632" s="187" t="str">
        <f t="shared" si="221"/>
        <v/>
      </c>
      <c r="AD632" s="187" t="str">
        <f t="shared" si="222"/>
        <v/>
      </c>
      <c r="AE632" s="187" t="str">
        <f t="shared" si="223"/>
        <v/>
      </c>
      <c r="AF632" s="187" t="str">
        <f t="shared" si="224"/>
        <v/>
      </c>
      <c r="AG632" s="187" t="str">
        <f t="shared" si="225"/>
        <v/>
      </c>
      <c r="AH632" s="187" t="str">
        <f t="shared" si="226"/>
        <v/>
      </c>
      <c r="AI632" s="187" t="str">
        <f t="shared" si="227"/>
        <v/>
      </c>
      <c r="AJ632" s="187" t="str">
        <f t="shared" si="228"/>
        <v/>
      </c>
      <c r="AK632" s="187" t="str">
        <f t="shared" si="229"/>
        <v/>
      </c>
      <c r="AN632" s="187" t="str">
        <f t="shared" si="230"/>
        <v/>
      </c>
      <c r="AO632" s="187" t="str">
        <f t="shared" si="231"/>
        <v/>
      </c>
      <c r="AP632" s="187" t="str">
        <f t="shared" si="232"/>
        <v/>
      </c>
      <c r="AT632" s="187" t="str">
        <f t="shared" si="233"/>
        <v/>
      </c>
      <c r="AU632" s="187" t="str">
        <f t="shared" si="234"/>
        <v/>
      </c>
      <c r="AV632" s="187" t="str">
        <f t="shared" si="235"/>
        <v/>
      </c>
      <c r="AW632" s="187" t="str">
        <f t="shared" si="236"/>
        <v/>
      </c>
      <c r="AX632" s="187" t="str">
        <f t="shared" si="237"/>
        <v/>
      </c>
      <c r="AY632" s="187" t="str">
        <f t="shared" si="218"/>
        <v/>
      </c>
      <c r="AZ632" s="187" t="str">
        <f t="shared" si="238"/>
        <v/>
      </c>
      <c r="BA632" s="187" t="str">
        <f t="shared" si="220"/>
        <v xml:space="preserve"> </v>
      </c>
      <c r="BB632" s="187" t="str">
        <f>IFERROR(IF(AW632="","",VLOOKUP(AW632,SUSS!R:S,2,FALSE)),AY632*SUSS!$M$2)</f>
        <v/>
      </c>
      <c r="BC632" s="187" t="str">
        <f t="shared" si="219"/>
        <v/>
      </c>
    </row>
    <row r="633" spans="1:55" ht="15.75" thickBot="1">
      <c r="A633" s="183" t="s">
        <v>101</v>
      </c>
      <c r="B633" s="82">
        <v>2018</v>
      </c>
      <c r="C633" s="82">
        <v>4</v>
      </c>
      <c r="D633" s="82"/>
      <c r="E633" s="83" t="s">
        <v>86</v>
      </c>
      <c r="F633" s="83" t="s">
        <v>10</v>
      </c>
      <c r="G633" s="83" t="s">
        <v>10</v>
      </c>
      <c r="H633" s="84">
        <v>43230</v>
      </c>
      <c r="I633" s="85">
        <v>13596.61</v>
      </c>
      <c r="J633" s="86">
        <v>0</v>
      </c>
      <c r="K633" s="85">
        <v>13596.61</v>
      </c>
      <c r="N633" s="183" t="s">
        <v>101</v>
      </c>
      <c r="O633" s="82">
        <v>35</v>
      </c>
      <c r="P633" s="86">
        <v>6.27</v>
      </c>
      <c r="Q633" s="83" t="s">
        <v>104</v>
      </c>
      <c r="R633" s="83" t="s">
        <v>10</v>
      </c>
      <c r="S633" s="83" t="s">
        <v>105</v>
      </c>
      <c r="T633" s="82" t="s">
        <v>116</v>
      </c>
      <c r="U633" s="82" t="s">
        <v>124</v>
      </c>
      <c r="AC633" s="187" t="str">
        <f t="shared" si="221"/>
        <v/>
      </c>
      <c r="AD633" s="187" t="str">
        <f t="shared" si="222"/>
        <v/>
      </c>
      <c r="AE633" s="187" t="str">
        <f t="shared" si="223"/>
        <v/>
      </c>
      <c r="AF633" s="187" t="str">
        <f t="shared" si="224"/>
        <v/>
      </c>
      <c r="AG633" s="187" t="str">
        <f t="shared" si="225"/>
        <v/>
      </c>
      <c r="AH633" s="187" t="str">
        <f t="shared" si="226"/>
        <v/>
      </c>
      <c r="AI633" s="187" t="str">
        <f t="shared" si="227"/>
        <v/>
      </c>
      <c r="AJ633" s="187" t="str">
        <f t="shared" si="228"/>
        <v/>
      </c>
      <c r="AK633" s="187" t="str">
        <f t="shared" si="229"/>
        <v/>
      </c>
      <c r="AN633" s="187" t="str">
        <f t="shared" si="230"/>
        <v/>
      </c>
      <c r="AO633" s="187" t="str">
        <f t="shared" si="231"/>
        <v/>
      </c>
      <c r="AP633" s="187" t="str">
        <f t="shared" si="232"/>
        <v/>
      </c>
      <c r="AT633" s="187" t="str">
        <f t="shared" si="233"/>
        <v/>
      </c>
      <c r="AU633" s="187" t="str">
        <f t="shared" si="234"/>
        <v/>
      </c>
      <c r="AV633" s="187" t="str">
        <f t="shared" si="235"/>
        <v/>
      </c>
      <c r="AW633" s="187" t="str">
        <f t="shared" si="236"/>
        <v/>
      </c>
      <c r="AX633" s="187" t="str">
        <f t="shared" si="237"/>
        <v/>
      </c>
      <c r="AY633" s="187" t="str">
        <f t="shared" si="218"/>
        <v/>
      </c>
      <c r="AZ633" s="187" t="str">
        <f t="shared" si="238"/>
        <v/>
      </c>
      <c r="BA633" s="187" t="str">
        <f t="shared" si="220"/>
        <v xml:space="preserve"> </v>
      </c>
      <c r="BB633" s="187" t="str">
        <f>IFERROR(IF(AW633="","",VLOOKUP(AW633,SUSS!R:S,2,FALSE)),AY633*SUSS!$M$2)</f>
        <v/>
      </c>
      <c r="BC633" s="187" t="str">
        <f t="shared" si="219"/>
        <v/>
      </c>
    </row>
    <row r="634" spans="1:55" ht="15.75" thickBot="1">
      <c r="A634" s="183" t="s">
        <v>101</v>
      </c>
      <c r="B634" s="82">
        <v>2018</v>
      </c>
      <c r="C634" s="82">
        <v>4</v>
      </c>
      <c r="D634" s="82"/>
      <c r="E634" s="83" t="s">
        <v>11</v>
      </c>
      <c r="F634" s="83" t="s">
        <v>10</v>
      </c>
      <c r="G634" s="83" t="s">
        <v>10</v>
      </c>
      <c r="H634" s="84">
        <v>43230</v>
      </c>
      <c r="I634" s="85">
        <v>16053.34</v>
      </c>
      <c r="J634" s="86">
        <v>0</v>
      </c>
      <c r="K634" s="85">
        <v>16053.34</v>
      </c>
      <c r="N634" s="183" t="s">
        <v>101</v>
      </c>
      <c r="O634" s="82">
        <v>35</v>
      </c>
      <c r="P634" s="86">
        <v>18.809999999999999</v>
      </c>
      <c r="Q634" s="83" t="s">
        <v>106</v>
      </c>
      <c r="R634" s="83" t="s">
        <v>10</v>
      </c>
      <c r="S634" s="83" t="s">
        <v>105</v>
      </c>
      <c r="T634" s="82" t="s">
        <v>137</v>
      </c>
      <c r="U634" s="82" t="s">
        <v>124</v>
      </c>
      <c r="AC634" s="187" t="str">
        <f t="shared" si="221"/>
        <v>M645044</v>
      </c>
      <c r="AD634" s="187" t="str">
        <f t="shared" si="222"/>
        <v>Contribuciones Seg. Social</v>
      </c>
      <c r="AE634" s="187" t="str">
        <f t="shared" si="223"/>
        <v>Declaración Jurada</v>
      </c>
      <c r="AF634" s="187" t="str">
        <f t="shared" si="224"/>
        <v>Declaración Jurada</v>
      </c>
      <c r="AG634" s="187">
        <f t="shared" si="225"/>
        <v>16053.34</v>
      </c>
      <c r="AH634" s="187">
        <f t="shared" si="226"/>
        <v>0</v>
      </c>
      <c r="AI634" s="187">
        <f t="shared" si="227"/>
        <v>16053.34</v>
      </c>
      <c r="AJ634" s="187">
        <f t="shared" si="228"/>
        <v>2018</v>
      </c>
      <c r="AK634" s="187">
        <f t="shared" si="229"/>
        <v>4</v>
      </c>
      <c r="AN634" s="187" t="str">
        <f t="shared" si="230"/>
        <v xml:space="preserve">2018/4 </v>
      </c>
      <c r="AO634" s="187" t="str">
        <f t="shared" si="231"/>
        <v>2018/4 Contribuciones Seg. Social</v>
      </c>
      <c r="AP634" s="187">
        <f t="shared" si="232"/>
        <v>16053.34</v>
      </c>
      <c r="AT634" s="187" t="str">
        <f t="shared" si="233"/>
        <v/>
      </c>
      <c r="AU634" s="187" t="str">
        <f t="shared" si="234"/>
        <v/>
      </c>
      <c r="AV634" s="187" t="str">
        <f t="shared" si="235"/>
        <v/>
      </c>
      <c r="AW634" s="187" t="str">
        <f t="shared" si="236"/>
        <v/>
      </c>
      <c r="AX634" s="187" t="str">
        <f t="shared" si="237"/>
        <v/>
      </c>
      <c r="AY634" s="187" t="str">
        <f t="shared" si="218"/>
        <v/>
      </c>
      <c r="AZ634" s="187" t="str">
        <f t="shared" si="238"/>
        <v/>
      </c>
      <c r="BA634" s="187" t="str">
        <f t="shared" si="220"/>
        <v xml:space="preserve"> </v>
      </c>
      <c r="BB634" s="187" t="str">
        <f>IFERROR(IF(AW634="","",VLOOKUP(AW634,SUSS!R:S,2,FALSE)),AY634*SUSS!$M$2)</f>
        <v/>
      </c>
      <c r="BC634" s="187" t="str">
        <f t="shared" si="219"/>
        <v/>
      </c>
    </row>
    <row r="635" spans="1:55" ht="15.75" thickBot="1">
      <c r="A635" s="183" t="s">
        <v>101</v>
      </c>
      <c r="B635" s="82">
        <v>2018</v>
      </c>
      <c r="C635" s="82">
        <v>4</v>
      </c>
      <c r="D635" s="82"/>
      <c r="E635" s="83" t="s">
        <v>86</v>
      </c>
      <c r="F635" s="83" t="s">
        <v>10</v>
      </c>
      <c r="G635" s="83" t="s">
        <v>83</v>
      </c>
      <c r="H635" s="84">
        <v>43361</v>
      </c>
      <c r="I635" s="85">
        <v>1740.37</v>
      </c>
      <c r="J635" s="85">
        <v>1534.12</v>
      </c>
      <c r="K635" s="86">
        <v>206.25</v>
      </c>
      <c r="N635" s="183" t="s">
        <v>101</v>
      </c>
      <c r="O635" s="82">
        <v>35</v>
      </c>
      <c r="P635" s="86">
        <v>12.54</v>
      </c>
      <c r="Q635" s="83" t="s">
        <v>107</v>
      </c>
      <c r="R635" s="83" t="s">
        <v>10</v>
      </c>
      <c r="S635" s="83" t="s">
        <v>105</v>
      </c>
      <c r="T635" s="82" t="s">
        <v>163</v>
      </c>
      <c r="U635" s="82" t="s">
        <v>124</v>
      </c>
      <c r="AC635" s="187" t="str">
        <f t="shared" si="221"/>
        <v/>
      </c>
      <c r="AD635" s="187" t="str">
        <f t="shared" si="222"/>
        <v/>
      </c>
      <c r="AE635" s="187" t="str">
        <f t="shared" si="223"/>
        <v/>
      </c>
      <c r="AF635" s="187" t="str">
        <f t="shared" si="224"/>
        <v/>
      </c>
      <c r="AG635" s="187" t="str">
        <f t="shared" si="225"/>
        <v/>
      </c>
      <c r="AH635" s="187" t="str">
        <f t="shared" si="226"/>
        <v/>
      </c>
      <c r="AI635" s="187" t="str">
        <f t="shared" si="227"/>
        <v/>
      </c>
      <c r="AJ635" s="187" t="str">
        <f t="shared" si="228"/>
        <v/>
      </c>
      <c r="AK635" s="187" t="str">
        <f t="shared" si="229"/>
        <v/>
      </c>
      <c r="AN635" s="187" t="str">
        <f t="shared" si="230"/>
        <v/>
      </c>
      <c r="AO635" s="187" t="str">
        <f t="shared" si="231"/>
        <v/>
      </c>
      <c r="AP635" s="187" t="str">
        <f t="shared" si="232"/>
        <v/>
      </c>
      <c r="AT635" s="187" t="str">
        <f t="shared" si="233"/>
        <v/>
      </c>
      <c r="AU635" s="187" t="str">
        <f t="shared" si="234"/>
        <v/>
      </c>
      <c r="AV635" s="187" t="str">
        <f t="shared" si="235"/>
        <v/>
      </c>
      <c r="AW635" s="187" t="str">
        <f t="shared" si="236"/>
        <v/>
      </c>
      <c r="AX635" s="187" t="str">
        <f t="shared" si="237"/>
        <v/>
      </c>
      <c r="AY635" s="187" t="str">
        <f t="shared" si="218"/>
        <v/>
      </c>
      <c r="AZ635" s="187" t="str">
        <f t="shared" si="238"/>
        <v/>
      </c>
      <c r="BA635" s="187" t="str">
        <f t="shared" si="220"/>
        <v xml:space="preserve"> </v>
      </c>
      <c r="BB635" s="187" t="str">
        <f>IFERROR(IF(AW635="","",VLOOKUP(AW635,SUSS!R:S,2,FALSE)),AY635*SUSS!$M$2)</f>
        <v/>
      </c>
      <c r="BC635" s="187" t="str">
        <f t="shared" si="219"/>
        <v/>
      </c>
    </row>
    <row r="636" spans="1:55" ht="15.75" thickBot="1">
      <c r="A636" s="183" t="s">
        <v>101</v>
      </c>
      <c r="B636" s="82">
        <v>2018</v>
      </c>
      <c r="C636" s="82">
        <v>4</v>
      </c>
      <c r="D636" s="82"/>
      <c r="E636" s="83" t="s">
        <v>86</v>
      </c>
      <c r="F636" s="83" t="s">
        <v>10</v>
      </c>
      <c r="G636" s="83" t="s">
        <v>84</v>
      </c>
      <c r="H636" s="84">
        <v>43798</v>
      </c>
      <c r="I636" s="85">
        <v>9732.91</v>
      </c>
      <c r="J636" s="85">
        <v>8579.49</v>
      </c>
      <c r="K636" s="85">
        <v>1153.42</v>
      </c>
      <c r="N636" s="183" t="s">
        <v>101</v>
      </c>
      <c r="O636" s="82">
        <v>35</v>
      </c>
      <c r="P636" s="85">
        <v>4220.58</v>
      </c>
      <c r="Q636" s="83" t="s">
        <v>82</v>
      </c>
      <c r="R636" s="83" t="s">
        <v>10</v>
      </c>
      <c r="S636" s="83" t="s">
        <v>10</v>
      </c>
      <c r="T636" s="82" t="s">
        <v>177</v>
      </c>
      <c r="U636" s="82" t="s">
        <v>124</v>
      </c>
      <c r="AC636" s="187" t="str">
        <f t="shared" si="221"/>
        <v/>
      </c>
      <c r="AD636" s="187" t="str">
        <f t="shared" si="222"/>
        <v/>
      </c>
      <c r="AE636" s="187" t="str">
        <f t="shared" si="223"/>
        <v/>
      </c>
      <c r="AF636" s="187" t="str">
        <f t="shared" si="224"/>
        <v/>
      </c>
      <c r="AG636" s="187" t="str">
        <f t="shared" si="225"/>
        <v/>
      </c>
      <c r="AH636" s="187" t="str">
        <f t="shared" si="226"/>
        <v/>
      </c>
      <c r="AI636" s="187" t="str">
        <f t="shared" si="227"/>
        <v/>
      </c>
      <c r="AJ636" s="187" t="str">
        <f t="shared" si="228"/>
        <v/>
      </c>
      <c r="AK636" s="187" t="str">
        <f t="shared" si="229"/>
        <v/>
      </c>
      <c r="AN636" s="187" t="str">
        <f t="shared" si="230"/>
        <v/>
      </c>
      <c r="AO636" s="187" t="str">
        <f t="shared" si="231"/>
        <v/>
      </c>
      <c r="AP636" s="187" t="str">
        <f t="shared" si="232"/>
        <v/>
      </c>
      <c r="AT636" s="187" t="str">
        <f t="shared" si="233"/>
        <v/>
      </c>
      <c r="AU636" s="187" t="str">
        <f t="shared" si="234"/>
        <v/>
      </c>
      <c r="AV636" s="187" t="str">
        <f t="shared" si="235"/>
        <v/>
      </c>
      <c r="AW636" s="187" t="str">
        <f t="shared" si="236"/>
        <v/>
      </c>
      <c r="AX636" s="187" t="str">
        <f t="shared" si="237"/>
        <v/>
      </c>
      <c r="AY636" s="187" t="str">
        <f t="shared" si="218"/>
        <v/>
      </c>
      <c r="AZ636" s="187" t="str">
        <f t="shared" si="238"/>
        <v/>
      </c>
      <c r="BA636" s="187" t="str">
        <f t="shared" si="220"/>
        <v xml:space="preserve"> </v>
      </c>
      <c r="BB636" s="187" t="str">
        <f>IFERROR(IF(AW636="","",VLOOKUP(AW636,SUSS!R:S,2,FALSE)),AY636*SUSS!$M$2)</f>
        <v/>
      </c>
      <c r="BC636" s="187" t="str">
        <f t="shared" si="219"/>
        <v/>
      </c>
    </row>
    <row r="637" spans="1:55" ht="15.75" thickBot="1">
      <c r="A637" s="183" t="s">
        <v>101</v>
      </c>
      <c r="B637" s="82">
        <v>2018</v>
      </c>
      <c r="C637" s="82">
        <v>4</v>
      </c>
      <c r="D637" s="82"/>
      <c r="E637" s="83" t="s">
        <v>11</v>
      </c>
      <c r="F637" s="83" t="s">
        <v>10</v>
      </c>
      <c r="G637" s="83" t="s">
        <v>83</v>
      </c>
      <c r="H637" s="84">
        <v>43361</v>
      </c>
      <c r="I637" s="85">
        <v>2054.83</v>
      </c>
      <c r="J637" s="85">
        <v>1811.32</v>
      </c>
      <c r="K637" s="86">
        <v>243.51</v>
      </c>
      <c r="N637" s="183" t="s">
        <v>101</v>
      </c>
      <c r="O637" s="82">
        <v>35</v>
      </c>
      <c r="P637" s="86">
        <v>506.14</v>
      </c>
      <c r="Q637" s="83" t="s">
        <v>82</v>
      </c>
      <c r="R637" s="83" t="s">
        <v>10</v>
      </c>
      <c r="S637" s="83" t="s">
        <v>83</v>
      </c>
      <c r="T637" s="82" t="s">
        <v>177</v>
      </c>
      <c r="U637" s="82" t="s">
        <v>124</v>
      </c>
      <c r="AC637" s="187" t="str">
        <f t="shared" si="221"/>
        <v/>
      </c>
      <c r="AD637" s="187" t="str">
        <f t="shared" si="222"/>
        <v/>
      </c>
      <c r="AE637" s="187" t="str">
        <f t="shared" si="223"/>
        <v/>
      </c>
      <c r="AF637" s="187" t="str">
        <f t="shared" si="224"/>
        <v/>
      </c>
      <c r="AG637" s="187" t="str">
        <f t="shared" si="225"/>
        <v/>
      </c>
      <c r="AH637" s="187" t="str">
        <f t="shared" si="226"/>
        <v/>
      </c>
      <c r="AI637" s="187" t="str">
        <f t="shared" si="227"/>
        <v/>
      </c>
      <c r="AJ637" s="187" t="str">
        <f t="shared" si="228"/>
        <v/>
      </c>
      <c r="AK637" s="187" t="str">
        <f t="shared" si="229"/>
        <v/>
      </c>
      <c r="AN637" s="187" t="str">
        <f t="shared" si="230"/>
        <v/>
      </c>
      <c r="AO637" s="187" t="str">
        <f t="shared" si="231"/>
        <v/>
      </c>
      <c r="AP637" s="187" t="str">
        <f t="shared" si="232"/>
        <v/>
      </c>
      <c r="AT637" s="187" t="str">
        <f t="shared" si="233"/>
        <v/>
      </c>
      <c r="AU637" s="187" t="str">
        <f t="shared" si="234"/>
        <v/>
      </c>
      <c r="AV637" s="187" t="str">
        <f t="shared" si="235"/>
        <v/>
      </c>
      <c r="AW637" s="187" t="str">
        <f t="shared" si="236"/>
        <v/>
      </c>
      <c r="AX637" s="187" t="str">
        <f t="shared" si="237"/>
        <v/>
      </c>
      <c r="AY637" s="187" t="str">
        <f t="shared" si="218"/>
        <v/>
      </c>
      <c r="AZ637" s="187" t="str">
        <f t="shared" si="238"/>
        <v/>
      </c>
      <c r="BA637" s="187" t="str">
        <f t="shared" si="220"/>
        <v xml:space="preserve"> </v>
      </c>
      <c r="BB637" s="187" t="str">
        <f>IFERROR(IF(AW637="","",VLOOKUP(AW637,SUSS!R:S,2,FALSE)),AY637*SUSS!$M$2)</f>
        <v/>
      </c>
      <c r="BC637" s="187" t="str">
        <f t="shared" si="219"/>
        <v/>
      </c>
    </row>
    <row r="638" spans="1:55" ht="15.75" thickBot="1">
      <c r="A638" s="183" t="s">
        <v>101</v>
      </c>
      <c r="B638" s="82">
        <v>2018</v>
      </c>
      <c r="C638" s="82">
        <v>4</v>
      </c>
      <c r="D638" s="82"/>
      <c r="E638" s="83" t="s">
        <v>11</v>
      </c>
      <c r="F638" s="83" t="s">
        <v>10</v>
      </c>
      <c r="G638" s="83" t="s">
        <v>84</v>
      </c>
      <c r="H638" s="84">
        <v>43798</v>
      </c>
      <c r="I638" s="85">
        <v>11491.52</v>
      </c>
      <c r="J638" s="85">
        <v>10129.700000000001</v>
      </c>
      <c r="K638" s="85">
        <v>1361.82</v>
      </c>
      <c r="N638" s="183" t="s">
        <v>101</v>
      </c>
      <c r="O638" s="82">
        <v>35</v>
      </c>
      <c r="P638" s="85">
        <v>2168.96</v>
      </c>
      <c r="Q638" s="83" t="s">
        <v>82</v>
      </c>
      <c r="R638" s="83" t="s">
        <v>10</v>
      </c>
      <c r="S638" s="83" t="s">
        <v>84</v>
      </c>
      <c r="T638" s="82" t="s">
        <v>177</v>
      </c>
      <c r="U638" s="82" t="s">
        <v>124</v>
      </c>
      <c r="AC638" s="187" t="str">
        <f t="shared" si="221"/>
        <v/>
      </c>
      <c r="AD638" s="187" t="str">
        <f t="shared" si="222"/>
        <v/>
      </c>
      <c r="AE638" s="187" t="str">
        <f t="shared" si="223"/>
        <v/>
      </c>
      <c r="AF638" s="187" t="str">
        <f t="shared" si="224"/>
        <v/>
      </c>
      <c r="AG638" s="187" t="str">
        <f t="shared" si="225"/>
        <v/>
      </c>
      <c r="AH638" s="187" t="str">
        <f t="shared" si="226"/>
        <v/>
      </c>
      <c r="AI638" s="187" t="str">
        <f t="shared" si="227"/>
        <v/>
      </c>
      <c r="AJ638" s="187" t="str">
        <f t="shared" si="228"/>
        <v/>
      </c>
      <c r="AK638" s="187" t="str">
        <f t="shared" si="229"/>
        <v/>
      </c>
      <c r="AN638" s="187" t="str">
        <f t="shared" si="230"/>
        <v/>
      </c>
      <c r="AO638" s="187" t="str">
        <f t="shared" si="231"/>
        <v/>
      </c>
      <c r="AP638" s="187" t="str">
        <f t="shared" si="232"/>
        <v/>
      </c>
      <c r="AT638" s="187" t="str">
        <f t="shared" si="233"/>
        <v/>
      </c>
      <c r="AU638" s="187" t="str">
        <f t="shared" si="234"/>
        <v/>
      </c>
      <c r="AV638" s="187" t="str">
        <f t="shared" si="235"/>
        <v/>
      </c>
      <c r="AW638" s="187" t="str">
        <f t="shared" si="236"/>
        <v/>
      </c>
      <c r="AX638" s="187" t="str">
        <f t="shared" si="237"/>
        <v/>
      </c>
      <c r="AY638" s="187" t="str">
        <f t="shared" si="218"/>
        <v/>
      </c>
      <c r="AZ638" s="187" t="str">
        <f t="shared" si="238"/>
        <v/>
      </c>
      <c r="BA638" s="187" t="str">
        <f t="shared" si="220"/>
        <v xml:space="preserve"> </v>
      </c>
      <c r="BB638" s="187" t="str">
        <f>IFERROR(IF(AW638="","",VLOOKUP(AW638,SUSS!R:S,2,FALSE)),AY638*SUSS!$M$2)</f>
        <v/>
      </c>
      <c r="BC638" s="187" t="str">
        <f t="shared" si="219"/>
        <v/>
      </c>
    </row>
    <row r="639" spans="1:55" ht="15.75" thickBot="1">
      <c r="A639" s="183" t="s">
        <v>101</v>
      </c>
      <c r="B639" s="82">
        <v>2018</v>
      </c>
      <c r="C639" s="82">
        <v>5</v>
      </c>
      <c r="D639" s="82"/>
      <c r="E639" s="83" t="s">
        <v>86</v>
      </c>
      <c r="F639" s="83" t="s">
        <v>10</v>
      </c>
      <c r="G639" s="83" t="s">
        <v>10</v>
      </c>
      <c r="H639" s="84">
        <v>43263</v>
      </c>
      <c r="I639" s="85">
        <v>3648.25</v>
      </c>
      <c r="J639" s="86">
        <v>0</v>
      </c>
      <c r="K639" s="85">
        <v>3648.25</v>
      </c>
      <c r="N639" s="183" t="s">
        <v>101</v>
      </c>
      <c r="O639" s="82">
        <v>35</v>
      </c>
      <c r="P639" s="85">
        <v>37386.54</v>
      </c>
      <c r="Q639" s="83" t="s">
        <v>82</v>
      </c>
      <c r="R639" s="83" t="s">
        <v>10</v>
      </c>
      <c r="S639" s="83" t="s">
        <v>10</v>
      </c>
      <c r="T639" s="82" t="s">
        <v>178</v>
      </c>
      <c r="U639" s="82" t="s">
        <v>124</v>
      </c>
      <c r="AC639" s="187" t="str">
        <f t="shared" si="221"/>
        <v/>
      </c>
      <c r="AD639" s="187" t="str">
        <f t="shared" si="222"/>
        <v/>
      </c>
      <c r="AE639" s="187" t="str">
        <f t="shared" si="223"/>
        <v/>
      </c>
      <c r="AF639" s="187" t="str">
        <f t="shared" si="224"/>
        <v/>
      </c>
      <c r="AG639" s="187" t="str">
        <f t="shared" si="225"/>
        <v/>
      </c>
      <c r="AH639" s="187" t="str">
        <f t="shared" si="226"/>
        <v/>
      </c>
      <c r="AI639" s="187" t="str">
        <f t="shared" si="227"/>
        <v/>
      </c>
      <c r="AJ639" s="187" t="str">
        <f t="shared" si="228"/>
        <v/>
      </c>
      <c r="AK639" s="187" t="str">
        <f t="shared" si="229"/>
        <v/>
      </c>
      <c r="AN639" s="187" t="str">
        <f t="shared" si="230"/>
        <v/>
      </c>
      <c r="AO639" s="187" t="str">
        <f t="shared" si="231"/>
        <v/>
      </c>
      <c r="AP639" s="187" t="str">
        <f t="shared" si="232"/>
        <v/>
      </c>
      <c r="AT639" s="187" t="str">
        <f t="shared" si="233"/>
        <v/>
      </c>
      <c r="AU639" s="187" t="str">
        <f t="shared" si="234"/>
        <v/>
      </c>
      <c r="AV639" s="187" t="str">
        <f t="shared" si="235"/>
        <v/>
      </c>
      <c r="AW639" s="187" t="str">
        <f t="shared" si="236"/>
        <v/>
      </c>
      <c r="AX639" s="187" t="str">
        <f t="shared" si="237"/>
        <v/>
      </c>
      <c r="AY639" s="187" t="str">
        <f t="shared" si="218"/>
        <v/>
      </c>
      <c r="AZ639" s="187" t="str">
        <f t="shared" si="238"/>
        <v/>
      </c>
      <c r="BA639" s="187" t="str">
        <f t="shared" si="220"/>
        <v xml:space="preserve"> </v>
      </c>
      <c r="BB639" s="187" t="str">
        <f>IFERROR(IF(AW639="","",VLOOKUP(AW639,SUSS!R:S,2,FALSE)),AY639*SUSS!$M$2)</f>
        <v/>
      </c>
      <c r="BC639" s="187" t="str">
        <f t="shared" si="219"/>
        <v/>
      </c>
    </row>
    <row r="640" spans="1:55" ht="15.75" thickBot="1">
      <c r="A640" s="183" t="s">
        <v>101</v>
      </c>
      <c r="B640" s="82">
        <v>2018</v>
      </c>
      <c r="C640" s="82">
        <v>5</v>
      </c>
      <c r="D640" s="82"/>
      <c r="E640" s="83" t="s">
        <v>11</v>
      </c>
      <c r="F640" s="83" t="s">
        <v>10</v>
      </c>
      <c r="G640" s="83" t="s">
        <v>10</v>
      </c>
      <c r="H640" s="84">
        <v>43263</v>
      </c>
      <c r="I640" s="85">
        <v>4206.41</v>
      </c>
      <c r="J640" s="86">
        <v>0</v>
      </c>
      <c r="K640" s="85">
        <v>4206.41</v>
      </c>
      <c r="N640" s="183" t="s">
        <v>101</v>
      </c>
      <c r="O640" s="82">
        <v>36</v>
      </c>
      <c r="P640" s="86">
        <v>669.19</v>
      </c>
      <c r="Q640" s="83" t="s">
        <v>103</v>
      </c>
      <c r="R640" s="83" t="s">
        <v>10</v>
      </c>
      <c r="S640" s="83" t="s">
        <v>83</v>
      </c>
      <c r="T640" s="82" t="s">
        <v>114</v>
      </c>
      <c r="U640" s="82" t="s">
        <v>124</v>
      </c>
      <c r="AC640" s="187" t="str">
        <f t="shared" si="221"/>
        <v>M645044</v>
      </c>
      <c r="AD640" s="187" t="str">
        <f t="shared" si="222"/>
        <v>Contribuciones Seg. Social</v>
      </c>
      <c r="AE640" s="187" t="str">
        <f t="shared" si="223"/>
        <v>Declaración Jurada</v>
      </c>
      <c r="AF640" s="187" t="str">
        <f t="shared" si="224"/>
        <v>Declaración Jurada</v>
      </c>
      <c r="AG640" s="187">
        <f t="shared" si="225"/>
        <v>4206.41</v>
      </c>
      <c r="AH640" s="187">
        <f t="shared" si="226"/>
        <v>0</v>
      </c>
      <c r="AI640" s="187">
        <f t="shared" si="227"/>
        <v>4206.41</v>
      </c>
      <c r="AJ640" s="187">
        <f t="shared" si="228"/>
        <v>2018</v>
      </c>
      <c r="AK640" s="187">
        <f t="shared" si="229"/>
        <v>5</v>
      </c>
      <c r="AN640" s="187" t="str">
        <f t="shared" si="230"/>
        <v xml:space="preserve">2018/5 </v>
      </c>
      <c r="AO640" s="187" t="str">
        <f t="shared" si="231"/>
        <v>2018/5 Contribuciones Seg. Social</v>
      </c>
      <c r="AP640" s="187">
        <f t="shared" si="232"/>
        <v>4206.41</v>
      </c>
      <c r="AT640" s="187" t="str">
        <f t="shared" si="233"/>
        <v/>
      </c>
      <c r="AU640" s="187" t="str">
        <f t="shared" si="234"/>
        <v/>
      </c>
      <c r="AV640" s="187" t="str">
        <f t="shared" si="235"/>
        <v/>
      </c>
      <c r="AW640" s="187" t="str">
        <f t="shared" si="236"/>
        <v/>
      </c>
      <c r="AX640" s="187" t="str">
        <f t="shared" si="237"/>
        <v/>
      </c>
      <c r="AY640" s="187" t="str">
        <f t="shared" si="218"/>
        <v/>
      </c>
      <c r="AZ640" s="187" t="str">
        <f t="shared" si="238"/>
        <v/>
      </c>
      <c r="BA640" s="187" t="str">
        <f t="shared" si="220"/>
        <v xml:space="preserve"> </v>
      </c>
      <c r="BB640" s="187" t="str">
        <f>IFERROR(IF(AW640="","",VLOOKUP(AW640,SUSS!R:S,2,FALSE)),AY640*SUSS!$M$2)</f>
        <v/>
      </c>
      <c r="BC640" s="187" t="str">
        <f t="shared" si="219"/>
        <v/>
      </c>
    </row>
    <row r="641" spans="1:55" ht="15.75" thickBot="1">
      <c r="A641" s="183" t="s">
        <v>101</v>
      </c>
      <c r="B641" s="82">
        <v>2018</v>
      </c>
      <c r="C641" s="82">
        <v>5</v>
      </c>
      <c r="D641" s="82"/>
      <c r="E641" s="83" t="s">
        <v>86</v>
      </c>
      <c r="F641" s="83" t="s">
        <v>10</v>
      </c>
      <c r="G641" s="83" t="s">
        <v>83</v>
      </c>
      <c r="H641" s="84">
        <v>43361</v>
      </c>
      <c r="I641" s="86">
        <v>350.23</v>
      </c>
      <c r="J641" s="86">
        <v>307.08999999999997</v>
      </c>
      <c r="K641" s="86">
        <v>43.14</v>
      </c>
      <c r="N641" s="183" t="s">
        <v>101</v>
      </c>
      <c r="O641" s="82">
        <v>36</v>
      </c>
      <c r="P641" s="85">
        <v>5888.12</v>
      </c>
      <c r="Q641" s="83" t="s">
        <v>11</v>
      </c>
      <c r="R641" s="83" t="s">
        <v>10</v>
      </c>
      <c r="S641" s="83" t="s">
        <v>84</v>
      </c>
      <c r="T641" s="82" t="s">
        <v>139</v>
      </c>
      <c r="U641" s="82" t="s">
        <v>124</v>
      </c>
      <c r="AC641" s="187" t="str">
        <f t="shared" si="221"/>
        <v/>
      </c>
      <c r="AD641" s="187" t="str">
        <f t="shared" si="222"/>
        <v/>
      </c>
      <c r="AE641" s="187" t="str">
        <f t="shared" si="223"/>
        <v/>
      </c>
      <c r="AF641" s="187" t="str">
        <f t="shared" si="224"/>
        <v/>
      </c>
      <c r="AG641" s="187" t="str">
        <f t="shared" si="225"/>
        <v/>
      </c>
      <c r="AH641" s="187" t="str">
        <f t="shared" si="226"/>
        <v/>
      </c>
      <c r="AI641" s="187" t="str">
        <f t="shared" si="227"/>
        <v/>
      </c>
      <c r="AJ641" s="187" t="str">
        <f t="shared" si="228"/>
        <v/>
      </c>
      <c r="AK641" s="187" t="str">
        <f t="shared" si="229"/>
        <v/>
      </c>
      <c r="AN641" s="187" t="str">
        <f t="shared" si="230"/>
        <v/>
      </c>
      <c r="AO641" s="187" t="str">
        <f t="shared" si="231"/>
        <v/>
      </c>
      <c r="AP641" s="187" t="str">
        <f t="shared" si="232"/>
        <v/>
      </c>
      <c r="AT641" s="187" t="str">
        <f t="shared" si="233"/>
        <v>M645044</v>
      </c>
      <c r="AU641" s="187">
        <f t="shared" si="234"/>
        <v>36</v>
      </c>
      <c r="AV641" s="187">
        <f t="shared" si="235"/>
        <v>5888.12</v>
      </c>
      <c r="AW641" s="187" t="str">
        <f t="shared" si="236"/>
        <v>2014/12</v>
      </c>
      <c r="AX641" s="187" t="str">
        <f t="shared" si="237"/>
        <v>2014/12 Contribuciones Seg. Social</v>
      </c>
      <c r="AY641" s="187">
        <f t="shared" si="218"/>
        <v>12960.58</v>
      </c>
      <c r="AZ641" s="187">
        <f t="shared" si="238"/>
        <v>0.45430991514268648</v>
      </c>
      <c r="BA641" s="187" t="str">
        <f t="shared" si="220"/>
        <v>M645044 36</v>
      </c>
      <c r="BB641" s="187">
        <f>IFERROR(IF(AW641="","",VLOOKUP(AW641,SUSS!R:S,2,FALSE)),AY641*SUSS!$M$2)</f>
        <v>1555.2695999999999</v>
      </c>
      <c r="BC641" s="187">
        <f t="shared" si="219"/>
        <v>706.57439999999986</v>
      </c>
    </row>
    <row r="642" spans="1:55" ht="15.75" thickBot="1">
      <c r="A642" s="183" t="s">
        <v>101</v>
      </c>
      <c r="B642" s="82">
        <v>2018</v>
      </c>
      <c r="C642" s="82">
        <v>5</v>
      </c>
      <c r="D642" s="82"/>
      <c r="E642" s="83" t="s">
        <v>86</v>
      </c>
      <c r="F642" s="83" t="s">
        <v>10</v>
      </c>
      <c r="G642" s="83" t="s">
        <v>84</v>
      </c>
      <c r="H642" s="84">
        <v>43798</v>
      </c>
      <c r="I642" s="85">
        <v>2611.54</v>
      </c>
      <c r="J642" s="85">
        <v>2289.86</v>
      </c>
      <c r="K642" s="86">
        <v>321.68</v>
      </c>
      <c r="N642" s="183" t="s">
        <v>101</v>
      </c>
      <c r="O642" s="82">
        <v>36</v>
      </c>
      <c r="P642" s="85">
        <v>8449.0400000000009</v>
      </c>
      <c r="Q642" s="83" t="s">
        <v>11</v>
      </c>
      <c r="R642" s="83" t="s">
        <v>10</v>
      </c>
      <c r="S642" s="83" t="s">
        <v>10</v>
      </c>
      <c r="T642" s="82" t="s">
        <v>140</v>
      </c>
      <c r="U642" s="82" t="s">
        <v>124</v>
      </c>
      <c r="AC642" s="187" t="str">
        <f t="shared" si="221"/>
        <v/>
      </c>
      <c r="AD642" s="187" t="str">
        <f t="shared" si="222"/>
        <v/>
      </c>
      <c r="AE642" s="187" t="str">
        <f t="shared" si="223"/>
        <v/>
      </c>
      <c r="AF642" s="187" t="str">
        <f t="shared" si="224"/>
        <v/>
      </c>
      <c r="AG642" s="187" t="str">
        <f t="shared" si="225"/>
        <v/>
      </c>
      <c r="AH642" s="187" t="str">
        <f t="shared" si="226"/>
        <v/>
      </c>
      <c r="AI642" s="187" t="str">
        <f t="shared" si="227"/>
        <v/>
      </c>
      <c r="AJ642" s="187" t="str">
        <f t="shared" si="228"/>
        <v/>
      </c>
      <c r="AK642" s="187" t="str">
        <f t="shared" si="229"/>
        <v/>
      </c>
      <c r="AN642" s="187" t="str">
        <f t="shared" si="230"/>
        <v/>
      </c>
      <c r="AO642" s="187" t="str">
        <f t="shared" si="231"/>
        <v/>
      </c>
      <c r="AP642" s="187" t="str">
        <f t="shared" si="232"/>
        <v/>
      </c>
      <c r="AT642" s="187" t="str">
        <f t="shared" si="233"/>
        <v>M645044</v>
      </c>
      <c r="AU642" s="187">
        <f t="shared" si="234"/>
        <v>36</v>
      </c>
      <c r="AV642" s="187">
        <f t="shared" si="235"/>
        <v>8449.0400000000009</v>
      </c>
      <c r="AW642" s="187" t="str">
        <f t="shared" si="236"/>
        <v>2015/1</v>
      </c>
      <c r="AX642" s="187" t="str">
        <f t="shared" si="237"/>
        <v>2015/1 Contribuciones Seg. Social</v>
      </c>
      <c r="AY642" s="187">
        <f t="shared" si="218"/>
        <v>8449.0400000000009</v>
      </c>
      <c r="AZ642" s="187">
        <f t="shared" si="238"/>
        <v>1</v>
      </c>
      <c r="BA642" s="187" t="str">
        <f t="shared" si="220"/>
        <v>M645044 36</v>
      </c>
      <c r="BB642" s="187">
        <f>IFERROR(IF(AW642="","",VLOOKUP(AW642,SUSS!R:S,2,FALSE)),AY642*SUSS!$M$2)</f>
        <v>1013.8848</v>
      </c>
      <c r="BC642" s="187">
        <f t="shared" si="219"/>
        <v>1013.8848</v>
      </c>
    </row>
    <row r="643" spans="1:55" ht="15.75" thickBot="1">
      <c r="A643" s="183" t="s">
        <v>101</v>
      </c>
      <c r="B643" s="82">
        <v>2018</v>
      </c>
      <c r="C643" s="82">
        <v>5</v>
      </c>
      <c r="D643" s="82"/>
      <c r="E643" s="83" t="s">
        <v>11</v>
      </c>
      <c r="F643" s="83" t="s">
        <v>10</v>
      </c>
      <c r="G643" s="83" t="s">
        <v>83</v>
      </c>
      <c r="H643" s="84">
        <v>43361</v>
      </c>
      <c r="I643" s="86">
        <v>403.82</v>
      </c>
      <c r="J643" s="86">
        <v>354.08</v>
      </c>
      <c r="K643" s="86">
        <v>49.74</v>
      </c>
      <c r="N643" s="183" t="s">
        <v>101</v>
      </c>
      <c r="O643" s="82">
        <v>36</v>
      </c>
      <c r="P643" s="86">
        <v>162.74</v>
      </c>
      <c r="Q643" s="83" t="s">
        <v>11</v>
      </c>
      <c r="R643" s="83" t="s">
        <v>10</v>
      </c>
      <c r="S643" s="83" t="s">
        <v>83</v>
      </c>
      <c r="T643" s="82" t="s">
        <v>140</v>
      </c>
      <c r="U643" s="82" t="s">
        <v>124</v>
      </c>
      <c r="AC643" s="187" t="str">
        <f t="shared" si="221"/>
        <v/>
      </c>
      <c r="AD643" s="187" t="str">
        <f t="shared" si="222"/>
        <v/>
      </c>
      <c r="AE643" s="187" t="str">
        <f t="shared" si="223"/>
        <v/>
      </c>
      <c r="AF643" s="187" t="str">
        <f t="shared" si="224"/>
        <v/>
      </c>
      <c r="AG643" s="187" t="str">
        <f t="shared" si="225"/>
        <v/>
      </c>
      <c r="AH643" s="187" t="str">
        <f t="shared" si="226"/>
        <v/>
      </c>
      <c r="AI643" s="187" t="str">
        <f t="shared" si="227"/>
        <v/>
      </c>
      <c r="AJ643" s="187" t="str">
        <f t="shared" si="228"/>
        <v/>
      </c>
      <c r="AK643" s="187" t="str">
        <f t="shared" si="229"/>
        <v/>
      </c>
      <c r="AN643" s="187" t="str">
        <f t="shared" si="230"/>
        <v/>
      </c>
      <c r="AO643" s="187" t="str">
        <f t="shared" si="231"/>
        <v/>
      </c>
      <c r="AP643" s="187" t="str">
        <f t="shared" si="232"/>
        <v/>
      </c>
      <c r="AT643" s="187" t="str">
        <f t="shared" si="233"/>
        <v>M645044</v>
      </c>
      <c r="AU643" s="187">
        <f t="shared" si="234"/>
        <v>36</v>
      </c>
      <c r="AV643" s="187">
        <f t="shared" si="235"/>
        <v>162.74</v>
      </c>
      <c r="AW643" s="187" t="str">
        <f t="shared" si="236"/>
        <v>2015/1</v>
      </c>
      <c r="AX643" s="187" t="str">
        <f t="shared" si="237"/>
        <v>2015/1 Contribuciones Seg. Social</v>
      </c>
      <c r="AY643" s="187">
        <f t="shared" si="218"/>
        <v>8449.0400000000009</v>
      </c>
      <c r="AZ643" s="187">
        <f t="shared" si="238"/>
        <v>1.926135987047049E-2</v>
      </c>
      <c r="BA643" s="187" t="str">
        <f t="shared" si="220"/>
        <v>M645044 36</v>
      </c>
      <c r="BB643" s="187">
        <f>IFERROR(IF(AW643="","",VLOOKUP(AW643,SUSS!R:S,2,FALSE)),AY643*SUSS!$M$2)</f>
        <v>1013.8848</v>
      </c>
      <c r="BC643" s="187">
        <f t="shared" si="219"/>
        <v>19.5288</v>
      </c>
    </row>
    <row r="644" spans="1:55" ht="15.75" thickBot="1">
      <c r="A644" s="183" t="s">
        <v>101</v>
      </c>
      <c r="B644" s="82">
        <v>2018</v>
      </c>
      <c r="C644" s="82">
        <v>5</v>
      </c>
      <c r="D644" s="82"/>
      <c r="E644" s="83" t="s">
        <v>11</v>
      </c>
      <c r="F644" s="83" t="s">
        <v>10</v>
      </c>
      <c r="G644" s="83" t="s">
        <v>84</v>
      </c>
      <c r="H644" s="84">
        <v>43798</v>
      </c>
      <c r="I644" s="85">
        <v>3011.09</v>
      </c>
      <c r="J644" s="85">
        <v>2640.19</v>
      </c>
      <c r="K644" s="86">
        <v>370.9</v>
      </c>
      <c r="N644" s="183" t="s">
        <v>101</v>
      </c>
      <c r="O644" s="82">
        <v>36</v>
      </c>
      <c r="P644" s="85">
        <v>4061.78</v>
      </c>
      <c r="Q644" s="83" t="s">
        <v>11</v>
      </c>
      <c r="R644" s="83" t="s">
        <v>10</v>
      </c>
      <c r="S644" s="83" t="s">
        <v>84</v>
      </c>
      <c r="T644" s="82" t="s">
        <v>140</v>
      </c>
      <c r="U644" s="82" t="s">
        <v>124</v>
      </c>
      <c r="AC644" s="187" t="str">
        <f t="shared" si="221"/>
        <v/>
      </c>
      <c r="AD644" s="187" t="str">
        <f t="shared" si="222"/>
        <v/>
      </c>
      <c r="AE644" s="187" t="str">
        <f t="shared" si="223"/>
        <v/>
      </c>
      <c r="AF644" s="187" t="str">
        <f t="shared" si="224"/>
        <v/>
      </c>
      <c r="AG644" s="187" t="str">
        <f t="shared" si="225"/>
        <v/>
      </c>
      <c r="AH644" s="187" t="str">
        <f t="shared" si="226"/>
        <v/>
      </c>
      <c r="AI644" s="187" t="str">
        <f t="shared" si="227"/>
        <v/>
      </c>
      <c r="AJ644" s="187" t="str">
        <f t="shared" si="228"/>
        <v/>
      </c>
      <c r="AK644" s="187" t="str">
        <f t="shared" si="229"/>
        <v/>
      </c>
      <c r="AN644" s="187" t="str">
        <f t="shared" si="230"/>
        <v/>
      </c>
      <c r="AO644" s="187" t="str">
        <f t="shared" si="231"/>
        <v/>
      </c>
      <c r="AP644" s="187" t="str">
        <f t="shared" si="232"/>
        <v/>
      </c>
      <c r="AT644" s="187" t="str">
        <f t="shared" si="233"/>
        <v>M645044</v>
      </c>
      <c r="AU644" s="187">
        <f t="shared" si="234"/>
        <v>36</v>
      </c>
      <c r="AV644" s="187">
        <f t="shared" si="235"/>
        <v>4061.78</v>
      </c>
      <c r="AW644" s="187" t="str">
        <f t="shared" si="236"/>
        <v>2015/1</v>
      </c>
      <c r="AX644" s="187" t="str">
        <f t="shared" si="237"/>
        <v>2015/1 Contribuciones Seg. Social</v>
      </c>
      <c r="AY644" s="187">
        <f t="shared" ref="AY644:AY707" si="239">VLOOKUP(AX644,AO:AP,2,FALSE)</f>
        <v>8449.0400000000009</v>
      </c>
      <c r="AZ644" s="187">
        <f t="shared" si="238"/>
        <v>0.48073864012952949</v>
      </c>
      <c r="BA644" s="187" t="str">
        <f t="shared" si="220"/>
        <v>M645044 36</v>
      </c>
      <c r="BB644" s="187">
        <f>IFERROR(IF(AW644="","",VLOOKUP(AW644,SUSS!R:S,2,FALSE)),AY644*SUSS!$M$2)</f>
        <v>1013.8848</v>
      </c>
      <c r="BC644" s="187">
        <f t="shared" si="219"/>
        <v>487.41360000000003</v>
      </c>
    </row>
    <row r="645" spans="1:55" ht="15.75" thickBot="1">
      <c r="A645" s="183" t="s">
        <v>101</v>
      </c>
      <c r="B645" s="82">
        <v>2018</v>
      </c>
      <c r="C645" s="82">
        <v>6</v>
      </c>
      <c r="D645" s="82"/>
      <c r="E645" s="83" t="s">
        <v>86</v>
      </c>
      <c r="F645" s="83" t="s">
        <v>10</v>
      </c>
      <c r="G645" s="83" t="s">
        <v>10</v>
      </c>
      <c r="H645" s="84">
        <v>43292</v>
      </c>
      <c r="I645" s="85">
        <v>5751.69</v>
      </c>
      <c r="J645" s="86">
        <v>0</v>
      </c>
      <c r="K645" s="85">
        <v>5751.69</v>
      </c>
      <c r="N645" s="183" t="s">
        <v>101</v>
      </c>
      <c r="O645" s="82">
        <v>36</v>
      </c>
      <c r="P645" s="85">
        <v>3835.67</v>
      </c>
      <c r="Q645" s="83" t="s">
        <v>11</v>
      </c>
      <c r="R645" s="83" t="s">
        <v>10</v>
      </c>
      <c r="S645" s="83" t="s">
        <v>10</v>
      </c>
      <c r="T645" s="82" t="s">
        <v>142</v>
      </c>
      <c r="U645" s="82" t="s">
        <v>124</v>
      </c>
      <c r="AC645" s="187" t="str">
        <f t="shared" si="221"/>
        <v/>
      </c>
      <c r="AD645" s="187" t="str">
        <f t="shared" si="222"/>
        <v/>
      </c>
      <c r="AE645" s="187" t="str">
        <f t="shared" si="223"/>
        <v/>
      </c>
      <c r="AF645" s="187" t="str">
        <f t="shared" si="224"/>
        <v/>
      </c>
      <c r="AG645" s="187" t="str">
        <f t="shared" si="225"/>
        <v/>
      </c>
      <c r="AH645" s="187" t="str">
        <f t="shared" si="226"/>
        <v/>
      </c>
      <c r="AI645" s="187" t="str">
        <f t="shared" si="227"/>
        <v/>
      </c>
      <c r="AJ645" s="187" t="str">
        <f t="shared" si="228"/>
        <v/>
      </c>
      <c r="AK645" s="187" t="str">
        <f t="shared" si="229"/>
        <v/>
      </c>
      <c r="AN645" s="187" t="str">
        <f t="shared" si="230"/>
        <v/>
      </c>
      <c r="AO645" s="187" t="str">
        <f t="shared" si="231"/>
        <v/>
      </c>
      <c r="AP645" s="187" t="str">
        <f t="shared" si="232"/>
        <v/>
      </c>
      <c r="AT645" s="187" t="str">
        <f t="shared" si="233"/>
        <v>M645044</v>
      </c>
      <c r="AU645" s="187">
        <f t="shared" si="234"/>
        <v>36</v>
      </c>
      <c r="AV645" s="187">
        <f t="shared" si="235"/>
        <v>3835.67</v>
      </c>
      <c r="AW645" s="187" t="str">
        <f t="shared" si="236"/>
        <v>2015/2</v>
      </c>
      <c r="AX645" s="187" t="str">
        <f t="shared" si="237"/>
        <v>2015/2 Contribuciones Seg. Social</v>
      </c>
      <c r="AY645" s="187">
        <f t="shared" si="239"/>
        <v>7294.64</v>
      </c>
      <c r="AZ645" s="187">
        <f t="shared" si="238"/>
        <v>0.52582032835067938</v>
      </c>
      <c r="BA645" s="187" t="str">
        <f t="shared" si="220"/>
        <v>M645044 36</v>
      </c>
      <c r="BB645" s="187">
        <f>IFERROR(IF(AW645="","",VLOOKUP(AW645,SUSS!R:S,2,FALSE)),AY645*SUSS!$M$2)</f>
        <v>875.35680000000002</v>
      </c>
      <c r="BC645" s="187">
        <f t="shared" ref="BC645:BC708" si="240">IFERROR(IF(BB645&lt;&gt;"",AZ645*BB645,""),"VER")</f>
        <v>460.28039999999999</v>
      </c>
    </row>
    <row r="646" spans="1:55" ht="15.75" thickBot="1">
      <c r="A646" s="183" t="s">
        <v>101</v>
      </c>
      <c r="B646" s="82">
        <v>2018</v>
      </c>
      <c r="C646" s="82">
        <v>6</v>
      </c>
      <c r="D646" s="82"/>
      <c r="E646" s="83" t="s">
        <v>11</v>
      </c>
      <c r="F646" s="83" t="s">
        <v>10</v>
      </c>
      <c r="G646" s="83" t="s">
        <v>10</v>
      </c>
      <c r="H646" s="84">
        <v>43292</v>
      </c>
      <c r="I646" s="85">
        <v>6884.84</v>
      </c>
      <c r="J646" s="86">
        <v>0</v>
      </c>
      <c r="K646" s="85">
        <v>6884.84</v>
      </c>
      <c r="N646" s="183" t="s">
        <v>101</v>
      </c>
      <c r="O646" s="82">
        <v>36</v>
      </c>
      <c r="P646" s="85">
        <v>5307.32</v>
      </c>
      <c r="Q646" s="83" t="s">
        <v>86</v>
      </c>
      <c r="R646" s="83" t="s">
        <v>10</v>
      </c>
      <c r="S646" s="83" t="s">
        <v>10</v>
      </c>
      <c r="T646" s="82" t="s">
        <v>143</v>
      </c>
      <c r="U646" s="82" t="s">
        <v>124</v>
      </c>
      <c r="AC646" s="187" t="str">
        <f t="shared" si="221"/>
        <v>M645044</v>
      </c>
      <c r="AD646" s="187" t="str">
        <f t="shared" si="222"/>
        <v>Contribuciones Seg. Social</v>
      </c>
      <c r="AE646" s="187" t="str">
        <f t="shared" si="223"/>
        <v>Declaración Jurada</v>
      </c>
      <c r="AF646" s="187" t="str">
        <f t="shared" si="224"/>
        <v>Declaración Jurada</v>
      </c>
      <c r="AG646" s="187">
        <f t="shared" si="225"/>
        <v>6884.84</v>
      </c>
      <c r="AH646" s="187">
        <f t="shared" si="226"/>
        <v>0</v>
      </c>
      <c r="AI646" s="187">
        <f t="shared" si="227"/>
        <v>6884.84</v>
      </c>
      <c r="AJ646" s="187">
        <f t="shared" si="228"/>
        <v>2018</v>
      </c>
      <c r="AK646" s="187">
        <f t="shared" si="229"/>
        <v>6</v>
      </c>
      <c r="AN646" s="187" t="str">
        <f t="shared" si="230"/>
        <v xml:space="preserve">2018/6 </v>
      </c>
      <c r="AO646" s="187" t="str">
        <f t="shared" si="231"/>
        <v>2018/6 Contribuciones Seg. Social</v>
      </c>
      <c r="AP646" s="187">
        <f t="shared" si="232"/>
        <v>6884.84</v>
      </c>
      <c r="AT646" s="187" t="str">
        <f t="shared" si="233"/>
        <v/>
      </c>
      <c r="AU646" s="187" t="str">
        <f t="shared" si="234"/>
        <v/>
      </c>
      <c r="AV646" s="187" t="str">
        <f t="shared" si="235"/>
        <v/>
      </c>
      <c r="AW646" s="187" t="str">
        <f t="shared" si="236"/>
        <v/>
      </c>
      <c r="AX646" s="187" t="str">
        <f t="shared" si="237"/>
        <v/>
      </c>
      <c r="AY646" s="187" t="str">
        <f t="shared" si="239"/>
        <v/>
      </c>
      <c r="AZ646" s="187" t="str">
        <f t="shared" si="238"/>
        <v/>
      </c>
      <c r="BA646" s="187" t="str">
        <f t="shared" si="220"/>
        <v xml:space="preserve"> </v>
      </c>
      <c r="BB646" s="187" t="str">
        <f>IFERROR(IF(AW646="","",VLOOKUP(AW646,SUSS!R:S,2,FALSE)),AY646*SUSS!$M$2)</f>
        <v/>
      </c>
      <c r="BC646" s="187" t="str">
        <f t="shared" si="240"/>
        <v/>
      </c>
    </row>
    <row r="647" spans="1:55" ht="15.75" thickBot="1">
      <c r="A647" s="183" t="s">
        <v>101</v>
      </c>
      <c r="B647" s="82">
        <v>2018</v>
      </c>
      <c r="C647" s="82">
        <v>6</v>
      </c>
      <c r="D647" s="82"/>
      <c r="E647" s="83" t="s">
        <v>86</v>
      </c>
      <c r="F647" s="83" t="s">
        <v>10</v>
      </c>
      <c r="G647" s="83" t="s">
        <v>83</v>
      </c>
      <c r="H647" s="84">
        <v>43361</v>
      </c>
      <c r="I647" s="86">
        <v>385.36</v>
      </c>
      <c r="J647" s="86">
        <v>336.13</v>
      </c>
      <c r="K647" s="86">
        <v>49.23</v>
      </c>
      <c r="N647" s="183" t="s">
        <v>101</v>
      </c>
      <c r="O647" s="82">
        <v>36</v>
      </c>
      <c r="P647" s="86">
        <v>147.47</v>
      </c>
      <c r="Q647" s="83" t="s">
        <v>86</v>
      </c>
      <c r="R647" s="83" t="s">
        <v>10</v>
      </c>
      <c r="S647" s="83" t="s">
        <v>83</v>
      </c>
      <c r="T647" s="82" t="s">
        <v>143</v>
      </c>
      <c r="U647" s="82" t="s">
        <v>124</v>
      </c>
      <c r="AC647" s="187" t="str">
        <f t="shared" si="221"/>
        <v/>
      </c>
      <c r="AD647" s="187" t="str">
        <f t="shared" si="222"/>
        <v/>
      </c>
      <c r="AE647" s="187" t="str">
        <f t="shared" si="223"/>
        <v/>
      </c>
      <c r="AF647" s="187" t="str">
        <f t="shared" si="224"/>
        <v/>
      </c>
      <c r="AG647" s="187" t="str">
        <f t="shared" si="225"/>
        <v/>
      </c>
      <c r="AH647" s="187" t="str">
        <f t="shared" si="226"/>
        <v/>
      </c>
      <c r="AI647" s="187" t="str">
        <f t="shared" si="227"/>
        <v/>
      </c>
      <c r="AJ647" s="187" t="str">
        <f t="shared" si="228"/>
        <v/>
      </c>
      <c r="AK647" s="187" t="str">
        <f t="shared" si="229"/>
        <v/>
      </c>
      <c r="AN647" s="187" t="str">
        <f t="shared" si="230"/>
        <v/>
      </c>
      <c r="AO647" s="187" t="str">
        <f t="shared" si="231"/>
        <v/>
      </c>
      <c r="AP647" s="187" t="str">
        <f t="shared" si="232"/>
        <v/>
      </c>
      <c r="AT647" s="187" t="str">
        <f t="shared" si="233"/>
        <v/>
      </c>
      <c r="AU647" s="187" t="str">
        <f t="shared" si="234"/>
        <v/>
      </c>
      <c r="AV647" s="187" t="str">
        <f t="shared" si="235"/>
        <v/>
      </c>
      <c r="AW647" s="187" t="str">
        <f t="shared" si="236"/>
        <v/>
      </c>
      <c r="AX647" s="187" t="str">
        <f t="shared" si="237"/>
        <v/>
      </c>
      <c r="AY647" s="187" t="str">
        <f t="shared" si="239"/>
        <v/>
      </c>
      <c r="AZ647" s="187" t="str">
        <f t="shared" si="238"/>
        <v/>
      </c>
      <c r="BA647" s="187" t="str">
        <f t="shared" si="220"/>
        <v xml:space="preserve"> </v>
      </c>
      <c r="BB647" s="187" t="str">
        <f>IFERROR(IF(AW647="","",VLOOKUP(AW647,SUSS!R:S,2,FALSE)),AY647*SUSS!$M$2)</f>
        <v/>
      </c>
      <c r="BC647" s="187" t="str">
        <f t="shared" si="240"/>
        <v/>
      </c>
    </row>
    <row r="648" spans="1:55" ht="15.75" thickBot="1">
      <c r="A648" s="183" t="s">
        <v>101</v>
      </c>
      <c r="B648" s="82">
        <v>2018</v>
      </c>
      <c r="C648" s="82">
        <v>6</v>
      </c>
      <c r="D648" s="82"/>
      <c r="E648" s="83" t="s">
        <v>86</v>
      </c>
      <c r="F648" s="83" t="s">
        <v>10</v>
      </c>
      <c r="G648" s="83" t="s">
        <v>84</v>
      </c>
      <c r="H648" s="84">
        <v>43798</v>
      </c>
      <c r="I648" s="85">
        <v>4117.25</v>
      </c>
      <c r="J648" s="85">
        <v>3591.31</v>
      </c>
      <c r="K648" s="86">
        <v>525.94000000000005</v>
      </c>
      <c r="N648" s="183" t="s">
        <v>101</v>
      </c>
      <c r="O648" s="82">
        <v>36</v>
      </c>
      <c r="P648" s="85">
        <v>2815.34</v>
      </c>
      <c r="Q648" s="83" t="s">
        <v>86</v>
      </c>
      <c r="R648" s="83" t="s">
        <v>10</v>
      </c>
      <c r="S648" s="83" t="s">
        <v>84</v>
      </c>
      <c r="T648" s="82" t="s">
        <v>143</v>
      </c>
      <c r="U648" s="82" t="s">
        <v>124</v>
      </c>
      <c r="AC648" s="187" t="str">
        <f t="shared" si="221"/>
        <v/>
      </c>
      <c r="AD648" s="187" t="str">
        <f t="shared" si="222"/>
        <v/>
      </c>
      <c r="AE648" s="187" t="str">
        <f t="shared" si="223"/>
        <v/>
      </c>
      <c r="AF648" s="187" t="str">
        <f t="shared" si="224"/>
        <v/>
      </c>
      <c r="AG648" s="187" t="str">
        <f t="shared" si="225"/>
        <v/>
      </c>
      <c r="AH648" s="187" t="str">
        <f t="shared" si="226"/>
        <v/>
      </c>
      <c r="AI648" s="187" t="str">
        <f t="shared" si="227"/>
        <v/>
      </c>
      <c r="AJ648" s="187" t="str">
        <f t="shared" si="228"/>
        <v/>
      </c>
      <c r="AK648" s="187" t="str">
        <f t="shared" si="229"/>
        <v/>
      </c>
      <c r="AN648" s="187" t="str">
        <f t="shared" si="230"/>
        <v/>
      </c>
      <c r="AO648" s="187" t="str">
        <f t="shared" si="231"/>
        <v/>
      </c>
      <c r="AP648" s="187" t="str">
        <f t="shared" si="232"/>
        <v/>
      </c>
      <c r="AT648" s="187" t="str">
        <f t="shared" si="233"/>
        <v/>
      </c>
      <c r="AU648" s="187" t="str">
        <f t="shared" si="234"/>
        <v/>
      </c>
      <c r="AV648" s="187" t="str">
        <f t="shared" si="235"/>
        <v/>
      </c>
      <c r="AW648" s="187" t="str">
        <f t="shared" si="236"/>
        <v/>
      </c>
      <c r="AX648" s="187" t="str">
        <f t="shared" si="237"/>
        <v/>
      </c>
      <c r="AY648" s="187" t="str">
        <f t="shared" si="239"/>
        <v/>
      </c>
      <c r="AZ648" s="187" t="str">
        <f t="shared" si="238"/>
        <v/>
      </c>
      <c r="BA648" s="187" t="str">
        <f t="shared" ref="BA648:BA711" si="241">AT648&amp;" "&amp;AU648</f>
        <v xml:space="preserve"> </v>
      </c>
      <c r="BB648" s="187" t="str">
        <f>IFERROR(IF(AW648="","",VLOOKUP(AW648,SUSS!R:S,2,FALSE)),AY648*SUSS!$M$2)</f>
        <v/>
      </c>
      <c r="BC648" s="187" t="str">
        <f t="shared" si="240"/>
        <v/>
      </c>
    </row>
    <row r="649" spans="1:55" ht="15.75" thickBot="1">
      <c r="A649" s="183" t="s">
        <v>101</v>
      </c>
      <c r="B649" s="82">
        <v>2018</v>
      </c>
      <c r="C649" s="82">
        <v>6</v>
      </c>
      <c r="D649" s="82"/>
      <c r="E649" s="83" t="s">
        <v>11</v>
      </c>
      <c r="F649" s="83" t="s">
        <v>10</v>
      </c>
      <c r="G649" s="83" t="s">
        <v>83</v>
      </c>
      <c r="H649" s="84">
        <v>43361</v>
      </c>
      <c r="I649" s="86">
        <v>461.28</v>
      </c>
      <c r="J649" s="86">
        <v>402.36</v>
      </c>
      <c r="K649" s="86">
        <v>58.92</v>
      </c>
      <c r="N649" s="183" t="s">
        <v>101</v>
      </c>
      <c r="O649" s="82">
        <v>36</v>
      </c>
      <c r="P649" s="85">
        <v>5888.69</v>
      </c>
      <c r="Q649" s="83" t="s">
        <v>86</v>
      </c>
      <c r="R649" s="83" t="s">
        <v>10</v>
      </c>
      <c r="S649" s="83" t="s">
        <v>10</v>
      </c>
      <c r="T649" s="82" t="s">
        <v>145</v>
      </c>
      <c r="U649" s="82" t="s">
        <v>124</v>
      </c>
      <c r="AC649" s="187" t="str">
        <f t="shared" si="221"/>
        <v/>
      </c>
      <c r="AD649" s="187" t="str">
        <f t="shared" si="222"/>
        <v/>
      </c>
      <c r="AE649" s="187" t="str">
        <f t="shared" si="223"/>
        <v/>
      </c>
      <c r="AF649" s="187" t="str">
        <f t="shared" si="224"/>
        <v/>
      </c>
      <c r="AG649" s="187" t="str">
        <f t="shared" si="225"/>
        <v/>
      </c>
      <c r="AH649" s="187" t="str">
        <f t="shared" si="226"/>
        <v/>
      </c>
      <c r="AI649" s="187" t="str">
        <f t="shared" si="227"/>
        <v/>
      </c>
      <c r="AJ649" s="187" t="str">
        <f t="shared" si="228"/>
        <v/>
      </c>
      <c r="AK649" s="187" t="str">
        <f t="shared" si="229"/>
        <v/>
      </c>
      <c r="AN649" s="187" t="str">
        <f t="shared" si="230"/>
        <v/>
      </c>
      <c r="AO649" s="187" t="str">
        <f t="shared" si="231"/>
        <v/>
      </c>
      <c r="AP649" s="187" t="str">
        <f t="shared" si="232"/>
        <v/>
      </c>
      <c r="AT649" s="187" t="str">
        <f t="shared" si="233"/>
        <v/>
      </c>
      <c r="AU649" s="187" t="str">
        <f t="shared" si="234"/>
        <v/>
      </c>
      <c r="AV649" s="187" t="str">
        <f t="shared" si="235"/>
        <v/>
      </c>
      <c r="AW649" s="187" t="str">
        <f t="shared" si="236"/>
        <v/>
      </c>
      <c r="AX649" s="187" t="str">
        <f t="shared" si="237"/>
        <v/>
      </c>
      <c r="AY649" s="187" t="str">
        <f t="shared" si="239"/>
        <v/>
      </c>
      <c r="AZ649" s="187" t="str">
        <f t="shared" si="238"/>
        <v/>
      </c>
      <c r="BA649" s="187" t="str">
        <f t="shared" si="241"/>
        <v xml:space="preserve"> </v>
      </c>
      <c r="BB649" s="187" t="str">
        <f>IFERROR(IF(AW649="","",VLOOKUP(AW649,SUSS!R:S,2,FALSE)),AY649*SUSS!$M$2)</f>
        <v/>
      </c>
      <c r="BC649" s="187" t="str">
        <f t="shared" si="240"/>
        <v/>
      </c>
    </row>
    <row r="650" spans="1:55" ht="15.75" thickBot="1">
      <c r="A650" s="183" t="s">
        <v>101</v>
      </c>
      <c r="B650" s="82">
        <v>2018</v>
      </c>
      <c r="C650" s="82">
        <v>6</v>
      </c>
      <c r="D650" s="82"/>
      <c r="E650" s="83" t="s">
        <v>11</v>
      </c>
      <c r="F650" s="83" t="s">
        <v>10</v>
      </c>
      <c r="G650" s="83" t="s">
        <v>84</v>
      </c>
      <c r="H650" s="84">
        <v>43798</v>
      </c>
      <c r="I650" s="85">
        <v>4928.3999999999996</v>
      </c>
      <c r="J650" s="85">
        <v>4298.84</v>
      </c>
      <c r="K650" s="86">
        <v>629.55999999999995</v>
      </c>
      <c r="N650" s="183" t="s">
        <v>101</v>
      </c>
      <c r="O650" s="82">
        <v>36</v>
      </c>
      <c r="P650" s="86">
        <v>107.6</v>
      </c>
      <c r="Q650" s="83" t="s">
        <v>86</v>
      </c>
      <c r="R650" s="83" t="s">
        <v>10</v>
      </c>
      <c r="S650" s="83" t="s">
        <v>83</v>
      </c>
      <c r="T650" s="82" t="s">
        <v>145</v>
      </c>
      <c r="U650" s="82" t="s">
        <v>124</v>
      </c>
      <c r="AC650" s="187" t="str">
        <f t="shared" si="221"/>
        <v/>
      </c>
      <c r="AD650" s="187" t="str">
        <f t="shared" si="222"/>
        <v/>
      </c>
      <c r="AE650" s="187" t="str">
        <f t="shared" si="223"/>
        <v/>
      </c>
      <c r="AF650" s="187" t="str">
        <f t="shared" si="224"/>
        <v/>
      </c>
      <c r="AG650" s="187" t="str">
        <f t="shared" si="225"/>
        <v/>
      </c>
      <c r="AH650" s="187" t="str">
        <f t="shared" si="226"/>
        <v/>
      </c>
      <c r="AI650" s="187" t="str">
        <f t="shared" si="227"/>
        <v/>
      </c>
      <c r="AJ650" s="187" t="str">
        <f t="shared" si="228"/>
        <v/>
      </c>
      <c r="AK650" s="187" t="str">
        <f t="shared" si="229"/>
        <v/>
      </c>
      <c r="AN650" s="187" t="str">
        <f t="shared" si="230"/>
        <v/>
      </c>
      <c r="AO650" s="187" t="str">
        <f t="shared" si="231"/>
        <v/>
      </c>
      <c r="AP650" s="187" t="str">
        <f t="shared" si="232"/>
        <v/>
      </c>
      <c r="AT650" s="187" t="str">
        <f t="shared" si="233"/>
        <v/>
      </c>
      <c r="AU650" s="187" t="str">
        <f t="shared" si="234"/>
        <v/>
      </c>
      <c r="AV650" s="187" t="str">
        <f t="shared" si="235"/>
        <v/>
      </c>
      <c r="AW650" s="187" t="str">
        <f t="shared" si="236"/>
        <v/>
      </c>
      <c r="AX650" s="187" t="str">
        <f t="shared" si="237"/>
        <v/>
      </c>
      <c r="AY650" s="187" t="str">
        <f t="shared" si="239"/>
        <v/>
      </c>
      <c r="AZ650" s="187" t="str">
        <f t="shared" si="238"/>
        <v/>
      </c>
      <c r="BA650" s="187" t="str">
        <f t="shared" si="241"/>
        <v xml:space="preserve"> </v>
      </c>
      <c r="BB650" s="187" t="str">
        <f>IFERROR(IF(AW650="","",VLOOKUP(AW650,SUSS!R:S,2,FALSE)),AY650*SUSS!$M$2)</f>
        <v/>
      </c>
      <c r="BC650" s="187" t="str">
        <f t="shared" si="240"/>
        <v/>
      </c>
    </row>
    <row r="651" spans="1:55" ht="15.75" thickBot="1">
      <c r="A651" s="183" t="s">
        <v>101</v>
      </c>
      <c r="B651" s="82">
        <v>2018</v>
      </c>
      <c r="C651" s="82">
        <v>8</v>
      </c>
      <c r="D651" s="82"/>
      <c r="E651" s="83" t="s">
        <v>86</v>
      </c>
      <c r="F651" s="83" t="s">
        <v>10</v>
      </c>
      <c r="G651" s="83" t="s">
        <v>10</v>
      </c>
      <c r="H651" s="84">
        <v>43354</v>
      </c>
      <c r="I651" s="85">
        <v>3788.41</v>
      </c>
      <c r="J651" s="86">
        <v>0</v>
      </c>
      <c r="K651" s="85">
        <v>3788.41</v>
      </c>
      <c r="N651" s="183" t="s">
        <v>101</v>
      </c>
      <c r="O651" s="82">
        <v>36</v>
      </c>
      <c r="P651" s="85">
        <v>1989.76</v>
      </c>
      <c r="Q651" s="83" t="s">
        <v>86</v>
      </c>
      <c r="R651" s="83" t="s">
        <v>10</v>
      </c>
      <c r="S651" s="83" t="s">
        <v>84</v>
      </c>
      <c r="T651" s="82" t="s">
        <v>145</v>
      </c>
      <c r="U651" s="82" t="s">
        <v>124</v>
      </c>
      <c r="AC651" s="187" t="str">
        <f t="shared" si="221"/>
        <v/>
      </c>
      <c r="AD651" s="187" t="str">
        <f t="shared" si="222"/>
        <v/>
      </c>
      <c r="AE651" s="187" t="str">
        <f t="shared" si="223"/>
        <v/>
      </c>
      <c r="AF651" s="187" t="str">
        <f t="shared" si="224"/>
        <v/>
      </c>
      <c r="AG651" s="187" t="str">
        <f t="shared" si="225"/>
        <v/>
      </c>
      <c r="AH651" s="187" t="str">
        <f t="shared" si="226"/>
        <v/>
      </c>
      <c r="AI651" s="187" t="str">
        <f t="shared" si="227"/>
        <v/>
      </c>
      <c r="AJ651" s="187" t="str">
        <f t="shared" si="228"/>
        <v/>
      </c>
      <c r="AK651" s="187" t="str">
        <f t="shared" si="229"/>
        <v/>
      </c>
      <c r="AN651" s="187" t="str">
        <f t="shared" si="230"/>
        <v/>
      </c>
      <c r="AO651" s="187" t="str">
        <f t="shared" si="231"/>
        <v/>
      </c>
      <c r="AP651" s="187" t="str">
        <f t="shared" si="232"/>
        <v/>
      </c>
      <c r="AT651" s="187" t="str">
        <f t="shared" si="233"/>
        <v/>
      </c>
      <c r="AU651" s="187" t="str">
        <f t="shared" si="234"/>
        <v/>
      </c>
      <c r="AV651" s="187" t="str">
        <f t="shared" si="235"/>
        <v/>
      </c>
      <c r="AW651" s="187" t="str">
        <f t="shared" si="236"/>
        <v/>
      </c>
      <c r="AX651" s="187" t="str">
        <f t="shared" si="237"/>
        <v/>
      </c>
      <c r="AY651" s="187" t="str">
        <f t="shared" si="239"/>
        <v/>
      </c>
      <c r="AZ651" s="187" t="str">
        <f t="shared" si="238"/>
        <v/>
      </c>
      <c r="BA651" s="187" t="str">
        <f t="shared" si="241"/>
        <v xml:space="preserve"> </v>
      </c>
      <c r="BB651" s="187" t="str">
        <f>IFERROR(IF(AW651="","",VLOOKUP(AW651,SUSS!R:S,2,FALSE)),AY651*SUSS!$M$2)</f>
        <v/>
      </c>
      <c r="BC651" s="187" t="str">
        <f t="shared" si="240"/>
        <v/>
      </c>
    </row>
    <row r="652" spans="1:55" ht="15.75" thickBot="1">
      <c r="A652" s="183" t="s">
        <v>101</v>
      </c>
      <c r="B652" s="82">
        <v>2018</v>
      </c>
      <c r="C652" s="82">
        <v>8</v>
      </c>
      <c r="D652" s="82"/>
      <c r="E652" s="83" t="s">
        <v>11</v>
      </c>
      <c r="F652" s="83" t="s">
        <v>10</v>
      </c>
      <c r="G652" s="83" t="s">
        <v>10</v>
      </c>
      <c r="H652" s="84">
        <v>43354</v>
      </c>
      <c r="I652" s="85">
        <v>3272.08</v>
      </c>
      <c r="J652" s="86">
        <v>0</v>
      </c>
      <c r="K652" s="85">
        <v>3272.08</v>
      </c>
      <c r="N652" s="183" t="s">
        <v>101</v>
      </c>
      <c r="O652" s="82">
        <v>36</v>
      </c>
      <c r="P652" s="85">
        <v>14119.33</v>
      </c>
      <c r="Q652" s="83" t="s">
        <v>102</v>
      </c>
      <c r="R652" s="83" t="s">
        <v>10</v>
      </c>
      <c r="S652" s="83" t="s">
        <v>10</v>
      </c>
      <c r="T652" s="82" t="s">
        <v>115</v>
      </c>
      <c r="U652" s="82" t="s">
        <v>124</v>
      </c>
      <c r="AC652" s="187" t="str">
        <f t="shared" si="221"/>
        <v>M645044</v>
      </c>
      <c r="AD652" s="187" t="str">
        <f t="shared" si="222"/>
        <v>Contribuciones Seg. Social</v>
      </c>
      <c r="AE652" s="187" t="str">
        <f t="shared" si="223"/>
        <v>Declaración Jurada</v>
      </c>
      <c r="AF652" s="187" t="str">
        <f t="shared" si="224"/>
        <v>Declaración Jurada</v>
      </c>
      <c r="AG652" s="187">
        <f t="shared" si="225"/>
        <v>3272.08</v>
      </c>
      <c r="AH652" s="187">
        <f t="shared" si="226"/>
        <v>0</v>
      </c>
      <c r="AI652" s="187">
        <f t="shared" si="227"/>
        <v>3272.08</v>
      </c>
      <c r="AJ652" s="187">
        <f t="shared" si="228"/>
        <v>2018</v>
      </c>
      <c r="AK652" s="187">
        <f t="shared" si="229"/>
        <v>8</v>
      </c>
      <c r="AN652" s="187" t="str">
        <f t="shared" si="230"/>
        <v xml:space="preserve">2018/8 </v>
      </c>
      <c r="AO652" s="187" t="str">
        <f t="shared" si="231"/>
        <v>2018/8 Contribuciones Seg. Social</v>
      </c>
      <c r="AP652" s="187">
        <f t="shared" si="232"/>
        <v>3272.08</v>
      </c>
      <c r="AT652" s="187" t="str">
        <f t="shared" si="233"/>
        <v/>
      </c>
      <c r="AU652" s="187" t="str">
        <f t="shared" si="234"/>
        <v/>
      </c>
      <c r="AV652" s="187" t="str">
        <f t="shared" si="235"/>
        <v/>
      </c>
      <c r="AW652" s="187" t="str">
        <f t="shared" si="236"/>
        <v/>
      </c>
      <c r="AX652" s="187" t="str">
        <f t="shared" si="237"/>
        <v/>
      </c>
      <c r="AY652" s="187" t="str">
        <f t="shared" si="239"/>
        <v/>
      </c>
      <c r="AZ652" s="187" t="str">
        <f t="shared" si="238"/>
        <v/>
      </c>
      <c r="BA652" s="187" t="str">
        <f t="shared" si="241"/>
        <v xml:space="preserve"> </v>
      </c>
      <c r="BB652" s="187" t="str">
        <f>IFERROR(IF(AW652="","",VLOOKUP(AW652,SUSS!R:S,2,FALSE)),AY652*SUSS!$M$2)</f>
        <v/>
      </c>
      <c r="BC652" s="187" t="str">
        <f t="shared" si="240"/>
        <v/>
      </c>
    </row>
    <row r="653" spans="1:55" ht="15.75" thickBot="1">
      <c r="A653" s="183" t="s">
        <v>101</v>
      </c>
      <c r="B653" s="82">
        <v>2018</v>
      </c>
      <c r="C653" s="82">
        <v>8</v>
      </c>
      <c r="D653" s="82"/>
      <c r="E653" s="83" t="s">
        <v>86</v>
      </c>
      <c r="F653" s="83" t="s">
        <v>10</v>
      </c>
      <c r="G653" s="83" t="s">
        <v>83</v>
      </c>
      <c r="H653" s="84">
        <v>43549</v>
      </c>
      <c r="I653" s="86">
        <v>774.73</v>
      </c>
      <c r="J653" s="86">
        <v>656.74</v>
      </c>
      <c r="K653" s="86">
        <v>117.99</v>
      </c>
      <c r="N653" s="183" t="s">
        <v>101</v>
      </c>
      <c r="O653" s="82">
        <v>36</v>
      </c>
      <c r="P653" s="86">
        <v>6.27</v>
      </c>
      <c r="Q653" s="83" t="s">
        <v>104</v>
      </c>
      <c r="R653" s="83" t="s">
        <v>10</v>
      </c>
      <c r="S653" s="83" t="s">
        <v>105</v>
      </c>
      <c r="T653" s="82" t="s">
        <v>116</v>
      </c>
      <c r="U653" s="82" t="s">
        <v>124</v>
      </c>
      <c r="AC653" s="187" t="str">
        <f t="shared" si="221"/>
        <v/>
      </c>
      <c r="AD653" s="187" t="str">
        <f t="shared" si="222"/>
        <v/>
      </c>
      <c r="AE653" s="187" t="str">
        <f t="shared" si="223"/>
        <v/>
      </c>
      <c r="AF653" s="187" t="str">
        <f t="shared" si="224"/>
        <v/>
      </c>
      <c r="AG653" s="187" t="str">
        <f t="shared" si="225"/>
        <v/>
      </c>
      <c r="AH653" s="187" t="str">
        <f t="shared" si="226"/>
        <v/>
      </c>
      <c r="AI653" s="187" t="str">
        <f t="shared" si="227"/>
        <v/>
      </c>
      <c r="AJ653" s="187" t="str">
        <f t="shared" si="228"/>
        <v/>
      </c>
      <c r="AK653" s="187" t="str">
        <f t="shared" si="229"/>
        <v/>
      </c>
      <c r="AN653" s="187" t="str">
        <f t="shared" si="230"/>
        <v/>
      </c>
      <c r="AO653" s="187" t="str">
        <f t="shared" si="231"/>
        <v/>
      </c>
      <c r="AP653" s="187" t="str">
        <f t="shared" si="232"/>
        <v/>
      </c>
      <c r="AT653" s="187" t="str">
        <f t="shared" si="233"/>
        <v/>
      </c>
      <c r="AU653" s="187" t="str">
        <f t="shared" si="234"/>
        <v/>
      </c>
      <c r="AV653" s="187" t="str">
        <f t="shared" si="235"/>
        <v/>
      </c>
      <c r="AW653" s="187" t="str">
        <f t="shared" si="236"/>
        <v/>
      </c>
      <c r="AX653" s="187" t="str">
        <f t="shared" si="237"/>
        <v/>
      </c>
      <c r="AY653" s="187" t="str">
        <f t="shared" si="239"/>
        <v/>
      </c>
      <c r="AZ653" s="187" t="str">
        <f t="shared" si="238"/>
        <v/>
      </c>
      <c r="BA653" s="187" t="str">
        <f t="shared" si="241"/>
        <v xml:space="preserve"> </v>
      </c>
      <c r="BB653" s="187" t="str">
        <f>IFERROR(IF(AW653="","",VLOOKUP(AW653,SUSS!R:S,2,FALSE)),AY653*SUSS!$M$2)</f>
        <v/>
      </c>
      <c r="BC653" s="187" t="str">
        <f t="shared" si="240"/>
        <v/>
      </c>
    </row>
    <row r="654" spans="1:55" ht="15.75" thickBot="1">
      <c r="A654" s="183" t="s">
        <v>101</v>
      </c>
      <c r="B654" s="82">
        <v>2018</v>
      </c>
      <c r="C654" s="82">
        <v>8</v>
      </c>
      <c r="D654" s="82"/>
      <c r="E654" s="83" t="s">
        <v>86</v>
      </c>
      <c r="F654" s="83" t="s">
        <v>10</v>
      </c>
      <c r="G654" s="83" t="s">
        <v>84</v>
      </c>
      <c r="H654" s="84">
        <v>43798</v>
      </c>
      <c r="I654" s="85">
        <v>1712.74</v>
      </c>
      <c r="J654" s="85">
        <v>1451.89</v>
      </c>
      <c r="K654" s="86">
        <v>260.85000000000002</v>
      </c>
      <c r="N654" s="183" t="s">
        <v>101</v>
      </c>
      <c r="O654" s="82">
        <v>36</v>
      </c>
      <c r="P654" s="86">
        <v>18.809999999999999</v>
      </c>
      <c r="Q654" s="83" t="s">
        <v>106</v>
      </c>
      <c r="R654" s="83" t="s">
        <v>10</v>
      </c>
      <c r="S654" s="83" t="s">
        <v>105</v>
      </c>
      <c r="T654" s="82" t="s">
        <v>137</v>
      </c>
      <c r="U654" s="82" t="s">
        <v>124</v>
      </c>
      <c r="AC654" s="187" t="str">
        <f t="shared" si="221"/>
        <v/>
      </c>
      <c r="AD654" s="187" t="str">
        <f t="shared" si="222"/>
        <v/>
      </c>
      <c r="AE654" s="187" t="str">
        <f t="shared" si="223"/>
        <v/>
      </c>
      <c r="AF654" s="187" t="str">
        <f t="shared" si="224"/>
        <v/>
      </c>
      <c r="AG654" s="187" t="str">
        <f t="shared" si="225"/>
        <v/>
      </c>
      <c r="AH654" s="187" t="str">
        <f t="shared" si="226"/>
        <v/>
      </c>
      <c r="AI654" s="187" t="str">
        <f t="shared" si="227"/>
        <v/>
      </c>
      <c r="AJ654" s="187" t="str">
        <f t="shared" si="228"/>
        <v/>
      </c>
      <c r="AK654" s="187" t="str">
        <f t="shared" si="229"/>
        <v/>
      </c>
      <c r="AN654" s="187" t="str">
        <f t="shared" si="230"/>
        <v/>
      </c>
      <c r="AO654" s="187" t="str">
        <f t="shared" si="231"/>
        <v/>
      </c>
      <c r="AP654" s="187" t="str">
        <f t="shared" si="232"/>
        <v/>
      </c>
      <c r="AT654" s="187" t="str">
        <f t="shared" si="233"/>
        <v/>
      </c>
      <c r="AU654" s="187" t="str">
        <f t="shared" si="234"/>
        <v/>
      </c>
      <c r="AV654" s="187" t="str">
        <f t="shared" si="235"/>
        <v/>
      </c>
      <c r="AW654" s="187" t="str">
        <f t="shared" si="236"/>
        <v/>
      </c>
      <c r="AX654" s="187" t="str">
        <f t="shared" si="237"/>
        <v/>
      </c>
      <c r="AY654" s="187" t="str">
        <f t="shared" si="239"/>
        <v/>
      </c>
      <c r="AZ654" s="187" t="str">
        <f t="shared" si="238"/>
        <v/>
      </c>
      <c r="BA654" s="187" t="str">
        <f t="shared" si="241"/>
        <v xml:space="preserve"> </v>
      </c>
      <c r="BB654" s="187" t="str">
        <f>IFERROR(IF(AW654="","",VLOOKUP(AW654,SUSS!R:S,2,FALSE)),AY654*SUSS!$M$2)</f>
        <v/>
      </c>
      <c r="BC654" s="187" t="str">
        <f t="shared" si="240"/>
        <v/>
      </c>
    </row>
    <row r="655" spans="1:55" ht="15.75" thickBot="1">
      <c r="A655" s="183" t="s">
        <v>101</v>
      </c>
      <c r="B655" s="82">
        <v>2018</v>
      </c>
      <c r="C655" s="82">
        <v>8</v>
      </c>
      <c r="D655" s="82"/>
      <c r="E655" s="83" t="s">
        <v>11</v>
      </c>
      <c r="F655" s="83" t="s">
        <v>10</v>
      </c>
      <c r="G655" s="83" t="s">
        <v>83</v>
      </c>
      <c r="H655" s="84">
        <v>43549</v>
      </c>
      <c r="I655" s="86">
        <v>669.14</v>
      </c>
      <c r="J655" s="86">
        <v>567.23</v>
      </c>
      <c r="K655" s="86">
        <v>101.91</v>
      </c>
      <c r="N655" s="183" t="s">
        <v>101</v>
      </c>
      <c r="O655" s="82">
        <v>36</v>
      </c>
      <c r="P655" s="86">
        <v>12.54</v>
      </c>
      <c r="Q655" s="83" t="s">
        <v>107</v>
      </c>
      <c r="R655" s="83" t="s">
        <v>10</v>
      </c>
      <c r="S655" s="83" t="s">
        <v>105</v>
      </c>
      <c r="T655" s="82" t="s">
        <v>163</v>
      </c>
      <c r="U655" s="82" t="s">
        <v>124</v>
      </c>
      <c r="AC655" s="187" t="str">
        <f t="shared" si="221"/>
        <v/>
      </c>
      <c r="AD655" s="187" t="str">
        <f t="shared" si="222"/>
        <v/>
      </c>
      <c r="AE655" s="187" t="str">
        <f t="shared" si="223"/>
        <v/>
      </c>
      <c r="AF655" s="187" t="str">
        <f t="shared" si="224"/>
        <v/>
      </c>
      <c r="AG655" s="187" t="str">
        <f t="shared" si="225"/>
        <v/>
      </c>
      <c r="AH655" s="187" t="str">
        <f t="shared" si="226"/>
        <v/>
      </c>
      <c r="AI655" s="187" t="str">
        <f t="shared" si="227"/>
        <v/>
      </c>
      <c r="AJ655" s="187" t="str">
        <f t="shared" si="228"/>
        <v/>
      </c>
      <c r="AK655" s="187" t="str">
        <f t="shared" si="229"/>
        <v/>
      </c>
      <c r="AN655" s="187" t="str">
        <f t="shared" si="230"/>
        <v/>
      </c>
      <c r="AO655" s="187" t="str">
        <f t="shared" si="231"/>
        <v/>
      </c>
      <c r="AP655" s="187" t="str">
        <f t="shared" si="232"/>
        <v/>
      </c>
      <c r="AT655" s="187" t="str">
        <f t="shared" si="233"/>
        <v/>
      </c>
      <c r="AU655" s="187" t="str">
        <f t="shared" si="234"/>
        <v/>
      </c>
      <c r="AV655" s="187" t="str">
        <f t="shared" si="235"/>
        <v/>
      </c>
      <c r="AW655" s="187" t="str">
        <f t="shared" si="236"/>
        <v/>
      </c>
      <c r="AX655" s="187" t="str">
        <f t="shared" si="237"/>
        <v/>
      </c>
      <c r="AY655" s="187" t="str">
        <f t="shared" si="239"/>
        <v/>
      </c>
      <c r="AZ655" s="187" t="str">
        <f t="shared" si="238"/>
        <v/>
      </c>
      <c r="BA655" s="187" t="str">
        <f t="shared" si="241"/>
        <v xml:space="preserve"> </v>
      </c>
      <c r="BB655" s="187" t="str">
        <f>IFERROR(IF(AW655="","",VLOOKUP(AW655,SUSS!R:S,2,FALSE)),AY655*SUSS!$M$2)</f>
        <v/>
      </c>
      <c r="BC655" s="187" t="str">
        <f t="shared" si="240"/>
        <v/>
      </c>
    </row>
    <row r="656" spans="1:55" ht="15.75" thickBot="1">
      <c r="A656" s="183" t="s">
        <v>101</v>
      </c>
      <c r="B656" s="82">
        <v>2018</v>
      </c>
      <c r="C656" s="82">
        <v>8</v>
      </c>
      <c r="D656" s="82"/>
      <c r="E656" s="83" t="s">
        <v>11</v>
      </c>
      <c r="F656" s="83" t="s">
        <v>10</v>
      </c>
      <c r="G656" s="83" t="s">
        <v>84</v>
      </c>
      <c r="H656" s="84">
        <v>43798</v>
      </c>
      <c r="I656" s="85">
        <v>1479.31</v>
      </c>
      <c r="J656" s="85">
        <v>1254.01</v>
      </c>
      <c r="K656" s="86">
        <v>225.3</v>
      </c>
      <c r="N656" s="183" t="s">
        <v>101</v>
      </c>
      <c r="O656" s="82">
        <v>36</v>
      </c>
      <c r="P656" s="85">
        <v>44282.22</v>
      </c>
      <c r="Q656" s="83" t="s">
        <v>82</v>
      </c>
      <c r="R656" s="83" t="s">
        <v>10</v>
      </c>
      <c r="S656" s="83" t="s">
        <v>10</v>
      </c>
      <c r="T656" s="82" t="s">
        <v>178</v>
      </c>
      <c r="U656" s="82" t="s">
        <v>124</v>
      </c>
      <c r="AC656" s="187" t="str">
        <f t="shared" si="221"/>
        <v/>
      </c>
      <c r="AD656" s="187" t="str">
        <f t="shared" si="222"/>
        <v/>
      </c>
      <c r="AE656" s="187" t="str">
        <f t="shared" si="223"/>
        <v/>
      </c>
      <c r="AF656" s="187" t="str">
        <f t="shared" si="224"/>
        <v/>
      </c>
      <c r="AG656" s="187" t="str">
        <f t="shared" si="225"/>
        <v/>
      </c>
      <c r="AH656" s="187" t="str">
        <f t="shared" si="226"/>
        <v/>
      </c>
      <c r="AI656" s="187" t="str">
        <f t="shared" si="227"/>
        <v/>
      </c>
      <c r="AJ656" s="187" t="str">
        <f t="shared" si="228"/>
        <v/>
      </c>
      <c r="AK656" s="187" t="str">
        <f t="shared" si="229"/>
        <v/>
      </c>
      <c r="AN656" s="187" t="str">
        <f t="shared" si="230"/>
        <v/>
      </c>
      <c r="AO656" s="187" t="str">
        <f t="shared" si="231"/>
        <v/>
      </c>
      <c r="AP656" s="187" t="str">
        <f t="shared" si="232"/>
        <v/>
      </c>
      <c r="AT656" s="187" t="str">
        <f t="shared" si="233"/>
        <v/>
      </c>
      <c r="AU656" s="187" t="str">
        <f t="shared" si="234"/>
        <v/>
      </c>
      <c r="AV656" s="187" t="str">
        <f t="shared" si="235"/>
        <v/>
      </c>
      <c r="AW656" s="187" t="str">
        <f t="shared" si="236"/>
        <v/>
      </c>
      <c r="AX656" s="187" t="str">
        <f t="shared" si="237"/>
        <v/>
      </c>
      <c r="AY656" s="187" t="str">
        <f t="shared" si="239"/>
        <v/>
      </c>
      <c r="AZ656" s="187" t="str">
        <f t="shared" si="238"/>
        <v/>
      </c>
      <c r="BA656" s="187" t="str">
        <f t="shared" si="241"/>
        <v xml:space="preserve"> </v>
      </c>
      <c r="BB656" s="187" t="str">
        <f>IFERROR(IF(AW656="","",VLOOKUP(AW656,SUSS!R:S,2,FALSE)),AY656*SUSS!$M$2)</f>
        <v/>
      </c>
      <c r="BC656" s="187" t="str">
        <f t="shared" si="240"/>
        <v/>
      </c>
    </row>
    <row r="657" spans="1:55" ht="15.75" thickBot="1">
      <c r="A657" s="183" t="s">
        <v>101</v>
      </c>
      <c r="B657" s="82">
        <v>2018</v>
      </c>
      <c r="C657" s="82">
        <v>9</v>
      </c>
      <c r="D657" s="82"/>
      <c r="E657" s="83" t="s">
        <v>86</v>
      </c>
      <c r="F657" s="83" t="s">
        <v>10</v>
      </c>
      <c r="G657" s="83" t="s">
        <v>10</v>
      </c>
      <c r="H657" s="84">
        <v>43383</v>
      </c>
      <c r="I657" s="85">
        <v>3788.41</v>
      </c>
      <c r="J657" s="86">
        <v>0</v>
      </c>
      <c r="K657" s="85">
        <v>3788.41</v>
      </c>
      <c r="N657" s="183" t="s">
        <v>101</v>
      </c>
      <c r="O657" s="82">
        <v>37</v>
      </c>
      <c r="P657" s="86">
        <v>669.19</v>
      </c>
      <c r="Q657" s="83" t="s">
        <v>103</v>
      </c>
      <c r="R657" s="83" t="s">
        <v>10</v>
      </c>
      <c r="S657" s="83" t="s">
        <v>83</v>
      </c>
      <c r="T657" s="82" t="s">
        <v>114</v>
      </c>
      <c r="U657" s="82" t="s">
        <v>124</v>
      </c>
      <c r="AC657" s="187" t="str">
        <f t="shared" si="221"/>
        <v/>
      </c>
      <c r="AD657" s="187" t="str">
        <f t="shared" si="222"/>
        <v/>
      </c>
      <c r="AE657" s="187" t="str">
        <f t="shared" si="223"/>
        <v/>
      </c>
      <c r="AF657" s="187" t="str">
        <f t="shared" si="224"/>
        <v/>
      </c>
      <c r="AG657" s="187" t="str">
        <f t="shared" si="225"/>
        <v/>
      </c>
      <c r="AH657" s="187" t="str">
        <f t="shared" si="226"/>
        <v/>
      </c>
      <c r="AI657" s="187" t="str">
        <f t="shared" si="227"/>
        <v/>
      </c>
      <c r="AJ657" s="187" t="str">
        <f t="shared" si="228"/>
        <v/>
      </c>
      <c r="AK657" s="187" t="str">
        <f t="shared" si="229"/>
        <v/>
      </c>
      <c r="AN657" s="187" t="str">
        <f t="shared" si="230"/>
        <v/>
      </c>
      <c r="AO657" s="187" t="str">
        <f t="shared" si="231"/>
        <v/>
      </c>
      <c r="AP657" s="187" t="str">
        <f t="shared" si="232"/>
        <v/>
      </c>
      <c r="AT657" s="187" t="str">
        <f t="shared" si="233"/>
        <v/>
      </c>
      <c r="AU657" s="187" t="str">
        <f t="shared" si="234"/>
        <v/>
      </c>
      <c r="AV657" s="187" t="str">
        <f t="shared" si="235"/>
        <v/>
      </c>
      <c r="AW657" s="187" t="str">
        <f t="shared" si="236"/>
        <v/>
      </c>
      <c r="AX657" s="187" t="str">
        <f t="shared" si="237"/>
        <v/>
      </c>
      <c r="AY657" s="187" t="str">
        <f t="shared" si="239"/>
        <v/>
      </c>
      <c r="AZ657" s="187" t="str">
        <f t="shared" si="238"/>
        <v/>
      </c>
      <c r="BA657" s="187" t="str">
        <f t="shared" si="241"/>
        <v xml:space="preserve"> </v>
      </c>
      <c r="BB657" s="187" t="str">
        <f>IFERROR(IF(AW657="","",VLOOKUP(AW657,SUSS!R:S,2,FALSE)),AY657*SUSS!$M$2)</f>
        <v/>
      </c>
      <c r="BC657" s="187" t="str">
        <f t="shared" si="240"/>
        <v/>
      </c>
    </row>
    <row r="658" spans="1:55" ht="15.75" thickBot="1">
      <c r="A658" s="183" t="s">
        <v>101</v>
      </c>
      <c r="B658" s="82">
        <v>2018</v>
      </c>
      <c r="C658" s="82">
        <v>9</v>
      </c>
      <c r="D658" s="82"/>
      <c r="E658" s="83" t="s">
        <v>11</v>
      </c>
      <c r="F658" s="83" t="s">
        <v>10</v>
      </c>
      <c r="G658" s="83" t="s">
        <v>10</v>
      </c>
      <c r="H658" s="84">
        <v>43383</v>
      </c>
      <c r="I658" s="85">
        <v>4384.88</v>
      </c>
      <c r="J658" s="86">
        <v>0</v>
      </c>
      <c r="K658" s="85">
        <v>4384.88</v>
      </c>
      <c r="N658" s="183" t="s">
        <v>101</v>
      </c>
      <c r="O658" s="82">
        <v>37</v>
      </c>
      <c r="P658" s="85">
        <v>3458.97</v>
      </c>
      <c r="Q658" s="83" t="s">
        <v>11</v>
      </c>
      <c r="R658" s="83" t="s">
        <v>10</v>
      </c>
      <c r="S658" s="83" t="s">
        <v>10</v>
      </c>
      <c r="T658" s="82" t="s">
        <v>142</v>
      </c>
      <c r="U658" s="82" t="s">
        <v>124</v>
      </c>
      <c r="AC658" s="187" t="str">
        <f t="shared" si="221"/>
        <v>M645044</v>
      </c>
      <c r="AD658" s="187" t="str">
        <f t="shared" si="222"/>
        <v>Contribuciones Seg. Social</v>
      </c>
      <c r="AE658" s="187" t="str">
        <f t="shared" si="223"/>
        <v>Declaración Jurada</v>
      </c>
      <c r="AF658" s="187" t="str">
        <f t="shared" si="224"/>
        <v>Declaración Jurada</v>
      </c>
      <c r="AG658" s="187">
        <f t="shared" si="225"/>
        <v>4384.88</v>
      </c>
      <c r="AH658" s="187">
        <f t="shared" si="226"/>
        <v>0</v>
      </c>
      <c r="AI658" s="187">
        <f t="shared" si="227"/>
        <v>4384.88</v>
      </c>
      <c r="AJ658" s="187">
        <f t="shared" si="228"/>
        <v>2018</v>
      </c>
      <c r="AK658" s="187">
        <f t="shared" si="229"/>
        <v>9</v>
      </c>
      <c r="AN658" s="187" t="str">
        <f t="shared" si="230"/>
        <v xml:space="preserve">2018/9 </v>
      </c>
      <c r="AO658" s="187" t="str">
        <f t="shared" si="231"/>
        <v>2018/9 Contribuciones Seg. Social</v>
      </c>
      <c r="AP658" s="187">
        <f t="shared" si="232"/>
        <v>4384.88</v>
      </c>
      <c r="AT658" s="187" t="str">
        <f t="shared" si="233"/>
        <v>M645044</v>
      </c>
      <c r="AU658" s="187">
        <f t="shared" si="234"/>
        <v>37</v>
      </c>
      <c r="AV658" s="187">
        <f t="shared" si="235"/>
        <v>3458.97</v>
      </c>
      <c r="AW658" s="187" t="str">
        <f t="shared" si="236"/>
        <v>2015/2</v>
      </c>
      <c r="AX658" s="187" t="str">
        <f t="shared" si="237"/>
        <v>2015/2 Contribuciones Seg. Social</v>
      </c>
      <c r="AY658" s="187">
        <f t="shared" si="239"/>
        <v>7294.64</v>
      </c>
      <c r="AZ658" s="187">
        <f t="shared" si="238"/>
        <v>0.47417967164932057</v>
      </c>
      <c r="BA658" s="187" t="str">
        <f t="shared" si="241"/>
        <v>M645044 37</v>
      </c>
      <c r="BB658" s="187">
        <f>IFERROR(IF(AW658="","",VLOOKUP(AW658,SUSS!R:S,2,FALSE)),AY658*SUSS!$M$2)</f>
        <v>875.35680000000002</v>
      </c>
      <c r="BC658" s="187">
        <f t="shared" si="240"/>
        <v>415.07639999999998</v>
      </c>
    </row>
    <row r="659" spans="1:55" ht="15.75" thickBot="1">
      <c r="A659" s="183" t="s">
        <v>101</v>
      </c>
      <c r="B659" s="82">
        <v>2018</v>
      </c>
      <c r="C659" s="82">
        <v>9</v>
      </c>
      <c r="D659" s="82"/>
      <c r="E659" s="83" t="s">
        <v>86</v>
      </c>
      <c r="F659" s="83" t="s">
        <v>10</v>
      </c>
      <c r="G659" s="83" t="s">
        <v>83</v>
      </c>
      <c r="H659" s="84">
        <v>43549</v>
      </c>
      <c r="I659" s="86">
        <v>664.87</v>
      </c>
      <c r="J659" s="86">
        <v>558.92999999999995</v>
      </c>
      <c r="K659" s="86">
        <v>105.94</v>
      </c>
      <c r="N659" s="183" t="s">
        <v>101</v>
      </c>
      <c r="O659" s="82">
        <v>37</v>
      </c>
      <c r="P659" s="85">
        <v>3647.32</v>
      </c>
      <c r="Q659" s="83" t="s">
        <v>11</v>
      </c>
      <c r="R659" s="83" t="s">
        <v>10</v>
      </c>
      <c r="S659" s="83" t="s">
        <v>84</v>
      </c>
      <c r="T659" s="82" t="s">
        <v>142</v>
      </c>
      <c r="U659" s="82" t="s">
        <v>124</v>
      </c>
      <c r="AC659" s="187" t="str">
        <f t="shared" si="221"/>
        <v/>
      </c>
      <c r="AD659" s="187" t="str">
        <f t="shared" si="222"/>
        <v/>
      </c>
      <c r="AE659" s="187" t="str">
        <f t="shared" si="223"/>
        <v/>
      </c>
      <c r="AF659" s="187" t="str">
        <f t="shared" si="224"/>
        <v/>
      </c>
      <c r="AG659" s="187" t="str">
        <f t="shared" si="225"/>
        <v/>
      </c>
      <c r="AH659" s="187" t="str">
        <f t="shared" si="226"/>
        <v/>
      </c>
      <c r="AI659" s="187" t="str">
        <f t="shared" si="227"/>
        <v/>
      </c>
      <c r="AJ659" s="187" t="str">
        <f t="shared" si="228"/>
        <v/>
      </c>
      <c r="AK659" s="187" t="str">
        <f t="shared" si="229"/>
        <v/>
      </c>
      <c r="AN659" s="187" t="str">
        <f t="shared" si="230"/>
        <v/>
      </c>
      <c r="AO659" s="187" t="str">
        <f t="shared" si="231"/>
        <v/>
      </c>
      <c r="AP659" s="187" t="str">
        <f t="shared" si="232"/>
        <v/>
      </c>
      <c r="AT659" s="187" t="str">
        <f t="shared" si="233"/>
        <v>M645044</v>
      </c>
      <c r="AU659" s="187">
        <f t="shared" si="234"/>
        <v>37</v>
      </c>
      <c r="AV659" s="187">
        <f t="shared" si="235"/>
        <v>3647.32</v>
      </c>
      <c r="AW659" s="187" t="str">
        <f t="shared" si="236"/>
        <v>2015/2</v>
      </c>
      <c r="AX659" s="187" t="str">
        <f t="shared" si="237"/>
        <v>2015/2 Contribuciones Seg. Social</v>
      </c>
      <c r="AY659" s="187">
        <f t="shared" si="239"/>
        <v>7294.64</v>
      </c>
      <c r="AZ659" s="187">
        <f t="shared" si="238"/>
        <v>0.5</v>
      </c>
      <c r="BA659" s="187" t="str">
        <f t="shared" si="241"/>
        <v>M645044 37</v>
      </c>
      <c r="BB659" s="187">
        <f>IFERROR(IF(AW659="","",VLOOKUP(AW659,SUSS!R:S,2,FALSE)),AY659*SUSS!$M$2)</f>
        <v>875.35680000000002</v>
      </c>
      <c r="BC659" s="187">
        <f t="shared" si="240"/>
        <v>437.67840000000001</v>
      </c>
    </row>
    <row r="660" spans="1:55" ht="29.25" thickBot="1">
      <c r="A660" s="183" t="s">
        <v>101</v>
      </c>
      <c r="B660" s="82">
        <v>2018</v>
      </c>
      <c r="C660" s="82">
        <v>9</v>
      </c>
      <c r="D660" s="82"/>
      <c r="E660" s="83" t="s">
        <v>86</v>
      </c>
      <c r="F660" s="83" t="s">
        <v>10</v>
      </c>
      <c r="G660" s="83" t="s">
        <v>84</v>
      </c>
      <c r="H660" s="84">
        <v>43798</v>
      </c>
      <c r="I660" s="85">
        <v>1712.74</v>
      </c>
      <c r="J660" s="85">
        <v>1439.84</v>
      </c>
      <c r="K660" s="86">
        <v>272.89999999999998</v>
      </c>
      <c r="N660" s="183" t="s">
        <v>101</v>
      </c>
      <c r="O660" s="82">
        <v>37</v>
      </c>
      <c r="P660" s="85">
        <v>3955</v>
      </c>
      <c r="Q660" s="83" t="s">
        <v>11</v>
      </c>
      <c r="R660" s="83" t="s">
        <v>108</v>
      </c>
      <c r="S660" s="83" t="s">
        <v>109</v>
      </c>
      <c r="T660" s="82" t="s">
        <v>142</v>
      </c>
      <c r="U660" s="82" t="s">
        <v>124</v>
      </c>
      <c r="AC660" s="187" t="str">
        <f t="shared" si="221"/>
        <v/>
      </c>
      <c r="AD660" s="187" t="str">
        <f t="shared" si="222"/>
        <v/>
      </c>
      <c r="AE660" s="187" t="str">
        <f t="shared" si="223"/>
        <v/>
      </c>
      <c r="AF660" s="187" t="str">
        <f t="shared" si="224"/>
        <v/>
      </c>
      <c r="AG660" s="187" t="str">
        <f t="shared" si="225"/>
        <v/>
      </c>
      <c r="AH660" s="187" t="str">
        <f t="shared" si="226"/>
        <v/>
      </c>
      <c r="AI660" s="187" t="str">
        <f t="shared" si="227"/>
        <v/>
      </c>
      <c r="AJ660" s="187" t="str">
        <f t="shared" si="228"/>
        <v/>
      </c>
      <c r="AK660" s="187" t="str">
        <f t="shared" si="229"/>
        <v/>
      </c>
      <c r="AN660" s="187" t="str">
        <f t="shared" si="230"/>
        <v/>
      </c>
      <c r="AO660" s="187" t="str">
        <f t="shared" si="231"/>
        <v/>
      </c>
      <c r="AP660" s="187" t="str">
        <f t="shared" si="232"/>
        <v/>
      </c>
      <c r="AT660" s="187" t="str">
        <f t="shared" si="233"/>
        <v>M645044</v>
      </c>
      <c r="AU660" s="187">
        <f t="shared" si="234"/>
        <v>37</v>
      </c>
      <c r="AV660" s="187">
        <f t="shared" si="235"/>
        <v>3955</v>
      </c>
      <c r="AW660" s="187" t="str">
        <f t="shared" si="236"/>
        <v>2015/2</v>
      </c>
      <c r="AX660" s="187" t="str">
        <f t="shared" si="237"/>
        <v>2015/2 Contribuciones Seg. Social</v>
      </c>
      <c r="AY660" s="187">
        <f t="shared" si="239"/>
        <v>7294.64</v>
      </c>
      <c r="AZ660" s="187">
        <f t="shared" si="238"/>
        <v>0.54217891492931791</v>
      </c>
      <c r="BA660" s="187" t="str">
        <f t="shared" si="241"/>
        <v>M645044 37</v>
      </c>
      <c r="BB660" s="187">
        <f>IFERROR(IF(AW660="","",VLOOKUP(AW660,SUSS!R:S,2,FALSE)),AY660*SUSS!$M$2)</f>
        <v>875.35680000000002</v>
      </c>
      <c r="BC660" s="187">
        <f t="shared" si="240"/>
        <v>474.59999999999997</v>
      </c>
    </row>
    <row r="661" spans="1:55" ht="29.25" thickBot="1">
      <c r="A661" s="183" t="s">
        <v>101</v>
      </c>
      <c r="B661" s="82">
        <v>2018</v>
      </c>
      <c r="C661" s="82">
        <v>9</v>
      </c>
      <c r="D661" s="82"/>
      <c r="E661" s="83" t="s">
        <v>11</v>
      </c>
      <c r="F661" s="83" t="s">
        <v>10</v>
      </c>
      <c r="G661" s="83" t="s">
        <v>83</v>
      </c>
      <c r="H661" s="84">
        <v>43549</v>
      </c>
      <c r="I661" s="86">
        <v>769.55</v>
      </c>
      <c r="J661" s="86">
        <v>646.92999999999995</v>
      </c>
      <c r="K661" s="86">
        <v>122.62</v>
      </c>
      <c r="N661" s="183" t="s">
        <v>101</v>
      </c>
      <c r="O661" s="82">
        <v>37</v>
      </c>
      <c r="P661" s="86">
        <v>327.05</v>
      </c>
      <c r="Q661" s="83" t="s">
        <v>11</v>
      </c>
      <c r="R661" s="83" t="s">
        <v>108</v>
      </c>
      <c r="S661" s="83" t="s">
        <v>83</v>
      </c>
      <c r="T661" s="82" t="s">
        <v>142</v>
      </c>
      <c r="U661" s="82" t="s">
        <v>124</v>
      </c>
      <c r="AC661" s="187" t="str">
        <f t="shared" si="221"/>
        <v/>
      </c>
      <c r="AD661" s="187" t="str">
        <f t="shared" si="222"/>
        <v/>
      </c>
      <c r="AE661" s="187" t="str">
        <f t="shared" si="223"/>
        <v/>
      </c>
      <c r="AF661" s="187" t="str">
        <f t="shared" si="224"/>
        <v/>
      </c>
      <c r="AG661" s="187" t="str">
        <f t="shared" si="225"/>
        <v/>
      </c>
      <c r="AH661" s="187" t="str">
        <f t="shared" si="226"/>
        <v/>
      </c>
      <c r="AI661" s="187" t="str">
        <f t="shared" si="227"/>
        <v/>
      </c>
      <c r="AJ661" s="187" t="str">
        <f t="shared" si="228"/>
        <v/>
      </c>
      <c r="AK661" s="187" t="str">
        <f t="shared" si="229"/>
        <v/>
      </c>
      <c r="AN661" s="187" t="str">
        <f t="shared" si="230"/>
        <v/>
      </c>
      <c r="AO661" s="187" t="str">
        <f t="shared" si="231"/>
        <v/>
      </c>
      <c r="AP661" s="187" t="str">
        <f t="shared" si="232"/>
        <v/>
      </c>
      <c r="AT661" s="187" t="str">
        <f t="shared" si="233"/>
        <v>M645044</v>
      </c>
      <c r="AU661" s="187">
        <f t="shared" si="234"/>
        <v>37</v>
      </c>
      <c r="AV661" s="187">
        <f t="shared" si="235"/>
        <v>327.05</v>
      </c>
      <c r="AW661" s="187" t="str">
        <f t="shared" si="236"/>
        <v>2015/2</v>
      </c>
      <c r="AX661" s="187" t="str">
        <f t="shared" si="237"/>
        <v>2015/2 Contribuciones Seg. Social</v>
      </c>
      <c r="AY661" s="187">
        <f t="shared" si="239"/>
        <v>7294.64</v>
      </c>
      <c r="AZ661" s="187">
        <f t="shared" si="238"/>
        <v>4.4834289286380134E-2</v>
      </c>
      <c r="BA661" s="187" t="str">
        <f t="shared" si="241"/>
        <v>M645044 37</v>
      </c>
      <c r="BB661" s="187">
        <f>IFERROR(IF(AW661="","",VLOOKUP(AW661,SUSS!R:S,2,FALSE)),AY661*SUSS!$M$2)</f>
        <v>875.35680000000002</v>
      </c>
      <c r="BC661" s="187">
        <f t="shared" si="240"/>
        <v>39.246000000000002</v>
      </c>
    </row>
    <row r="662" spans="1:55" ht="29.25" thickBot="1">
      <c r="A662" s="183" t="s">
        <v>101</v>
      </c>
      <c r="B662" s="82">
        <v>2018</v>
      </c>
      <c r="C662" s="82">
        <v>9</v>
      </c>
      <c r="D662" s="82"/>
      <c r="E662" s="83" t="s">
        <v>11</v>
      </c>
      <c r="F662" s="83" t="s">
        <v>10</v>
      </c>
      <c r="G662" s="83" t="s">
        <v>84</v>
      </c>
      <c r="H662" s="84">
        <v>43798</v>
      </c>
      <c r="I662" s="85">
        <v>1982.4</v>
      </c>
      <c r="J662" s="85">
        <v>1666.53</v>
      </c>
      <c r="K662" s="86">
        <v>315.87</v>
      </c>
      <c r="N662" s="183" t="s">
        <v>101</v>
      </c>
      <c r="O662" s="82">
        <v>37</v>
      </c>
      <c r="P662" s="85">
        <v>1650.45</v>
      </c>
      <c r="Q662" s="83" t="s">
        <v>11</v>
      </c>
      <c r="R662" s="83" t="s">
        <v>108</v>
      </c>
      <c r="S662" s="83" t="s">
        <v>84</v>
      </c>
      <c r="T662" s="82" t="s">
        <v>142</v>
      </c>
      <c r="U662" s="82" t="s">
        <v>124</v>
      </c>
      <c r="AC662" s="187" t="str">
        <f t="shared" si="221"/>
        <v/>
      </c>
      <c r="AD662" s="187" t="str">
        <f t="shared" si="222"/>
        <v/>
      </c>
      <c r="AE662" s="187" t="str">
        <f t="shared" si="223"/>
        <v/>
      </c>
      <c r="AF662" s="187" t="str">
        <f t="shared" si="224"/>
        <v/>
      </c>
      <c r="AG662" s="187" t="str">
        <f t="shared" si="225"/>
        <v/>
      </c>
      <c r="AH662" s="187" t="str">
        <f t="shared" si="226"/>
        <v/>
      </c>
      <c r="AI662" s="187" t="str">
        <f t="shared" si="227"/>
        <v/>
      </c>
      <c r="AJ662" s="187" t="str">
        <f t="shared" si="228"/>
        <v/>
      </c>
      <c r="AK662" s="187" t="str">
        <f t="shared" si="229"/>
        <v/>
      </c>
      <c r="AN662" s="187" t="str">
        <f t="shared" si="230"/>
        <v/>
      </c>
      <c r="AO662" s="187" t="str">
        <f t="shared" si="231"/>
        <v/>
      </c>
      <c r="AP662" s="187" t="str">
        <f t="shared" si="232"/>
        <v/>
      </c>
      <c r="AT662" s="187" t="str">
        <f t="shared" si="233"/>
        <v>M645044</v>
      </c>
      <c r="AU662" s="187">
        <f t="shared" si="234"/>
        <v>37</v>
      </c>
      <c r="AV662" s="187">
        <f t="shared" si="235"/>
        <v>1650.45</v>
      </c>
      <c r="AW662" s="187" t="str">
        <f t="shared" si="236"/>
        <v>2015/2</v>
      </c>
      <c r="AX662" s="187" t="str">
        <f t="shared" si="237"/>
        <v>2015/2 Contribuciones Seg. Social</v>
      </c>
      <c r="AY662" s="187">
        <f t="shared" si="239"/>
        <v>7294.64</v>
      </c>
      <c r="AZ662" s="187">
        <f t="shared" si="238"/>
        <v>0.22625516817827884</v>
      </c>
      <c r="BA662" s="187" t="str">
        <f t="shared" si="241"/>
        <v>M645044 37</v>
      </c>
      <c r="BB662" s="187">
        <f>IFERROR(IF(AW662="","",VLOOKUP(AW662,SUSS!R:S,2,FALSE)),AY662*SUSS!$M$2)</f>
        <v>875.35680000000002</v>
      </c>
      <c r="BC662" s="187">
        <f t="shared" si="240"/>
        <v>198.054</v>
      </c>
    </row>
    <row r="663" spans="1:55" ht="15.75" thickBot="1">
      <c r="A663" s="183" t="s">
        <v>101</v>
      </c>
      <c r="B663" s="82">
        <v>2018</v>
      </c>
      <c r="C663" s="82">
        <v>10</v>
      </c>
      <c r="D663" s="82"/>
      <c r="E663" s="83" t="s">
        <v>86</v>
      </c>
      <c r="F663" s="83" t="s">
        <v>10</v>
      </c>
      <c r="G663" s="83" t="s">
        <v>10</v>
      </c>
      <c r="H663" s="84">
        <v>43416</v>
      </c>
      <c r="I663" s="85">
        <v>4154.1099999999997</v>
      </c>
      <c r="J663" s="86">
        <v>0</v>
      </c>
      <c r="K663" s="85">
        <v>4154.1099999999997</v>
      </c>
      <c r="N663" s="183" t="s">
        <v>101</v>
      </c>
      <c r="O663" s="82">
        <v>37</v>
      </c>
      <c r="P663" s="85">
        <v>7340.39</v>
      </c>
      <c r="Q663" s="83" t="s">
        <v>11</v>
      </c>
      <c r="R663" s="83" t="s">
        <v>10</v>
      </c>
      <c r="S663" s="83" t="s">
        <v>10</v>
      </c>
      <c r="T663" s="82" t="s">
        <v>143</v>
      </c>
      <c r="U663" s="82" t="s">
        <v>124</v>
      </c>
      <c r="AC663" s="187" t="str">
        <f t="shared" si="221"/>
        <v/>
      </c>
      <c r="AD663" s="187" t="str">
        <f t="shared" si="222"/>
        <v/>
      </c>
      <c r="AE663" s="187" t="str">
        <f t="shared" si="223"/>
        <v/>
      </c>
      <c r="AF663" s="187" t="str">
        <f t="shared" si="224"/>
        <v/>
      </c>
      <c r="AG663" s="187" t="str">
        <f t="shared" si="225"/>
        <v/>
      </c>
      <c r="AH663" s="187" t="str">
        <f t="shared" si="226"/>
        <v/>
      </c>
      <c r="AI663" s="187" t="str">
        <f t="shared" si="227"/>
        <v/>
      </c>
      <c r="AJ663" s="187" t="str">
        <f t="shared" si="228"/>
        <v/>
      </c>
      <c r="AK663" s="187" t="str">
        <f t="shared" si="229"/>
        <v/>
      </c>
      <c r="AN663" s="187" t="str">
        <f t="shared" si="230"/>
        <v/>
      </c>
      <c r="AO663" s="187" t="str">
        <f t="shared" si="231"/>
        <v/>
      </c>
      <c r="AP663" s="187" t="str">
        <f t="shared" si="232"/>
        <v/>
      </c>
      <c r="AT663" s="187" t="str">
        <f t="shared" si="233"/>
        <v>M645044</v>
      </c>
      <c r="AU663" s="187">
        <f t="shared" si="234"/>
        <v>37</v>
      </c>
      <c r="AV663" s="187">
        <f t="shared" si="235"/>
        <v>7340.39</v>
      </c>
      <c r="AW663" s="187" t="str">
        <f t="shared" si="236"/>
        <v>2015/3</v>
      </c>
      <c r="AX663" s="187" t="str">
        <f t="shared" si="237"/>
        <v>2015/3 Contribuciones Seg. Social</v>
      </c>
      <c r="AY663" s="187">
        <f t="shared" si="239"/>
        <v>7340.39</v>
      </c>
      <c r="AZ663" s="187">
        <f t="shared" si="238"/>
        <v>1</v>
      </c>
      <c r="BA663" s="187" t="str">
        <f t="shared" si="241"/>
        <v>M645044 37</v>
      </c>
      <c r="BB663" s="187">
        <f>IFERROR(IF(AW663="","",VLOOKUP(AW663,SUSS!R:S,2,FALSE)),AY663*SUSS!$M$2)</f>
        <v>880.84680000000003</v>
      </c>
      <c r="BC663" s="187">
        <f t="shared" si="240"/>
        <v>880.84680000000003</v>
      </c>
    </row>
    <row r="664" spans="1:55" ht="29.25" thickBot="1">
      <c r="A664" s="183" t="s">
        <v>101</v>
      </c>
      <c r="B664" s="82">
        <v>2018</v>
      </c>
      <c r="C664" s="82">
        <v>10</v>
      </c>
      <c r="D664" s="82"/>
      <c r="E664" s="83" t="s">
        <v>11</v>
      </c>
      <c r="F664" s="83" t="s">
        <v>10</v>
      </c>
      <c r="G664" s="83" t="s">
        <v>10</v>
      </c>
      <c r="H664" s="84">
        <v>43416</v>
      </c>
      <c r="I664" s="85">
        <v>4850.57</v>
      </c>
      <c r="J664" s="86">
        <v>0</v>
      </c>
      <c r="K664" s="85">
        <v>4850.57</v>
      </c>
      <c r="N664" s="183" t="s">
        <v>101</v>
      </c>
      <c r="O664" s="82">
        <v>37</v>
      </c>
      <c r="P664" s="85">
        <v>2018.17</v>
      </c>
      <c r="Q664" s="83" t="s">
        <v>11</v>
      </c>
      <c r="R664" s="83" t="s">
        <v>108</v>
      </c>
      <c r="S664" s="83" t="s">
        <v>109</v>
      </c>
      <c r="T664" s="82" t="s">
        <v>143</v>
      </c>
      <c r="U664" s="82" t="s">
        <v>124</v>
      </c>
      <c r="AC664" s="187" t="str">
        <f t="shared" si="221"/>
        <v>M645044</v>
      </c>
      <c r="AD664" s="187" t="str">
        <f t="shared" si="222"/>
        <v>Contribuciones Seg. Social</v>
      </c>
      <c r="AE664" s="187" t="str">
        <f t="shared" si="223"/>
        <v>Declaración Jurada</v>
      </c>
      <c r="AF664" s="187" t="str">
        <f t="shared" si="224"/>
        <v>Declaración Jurada</v>
      </c>
      <c r="AG664" s="187">
        <f t="shared" si="225"/>
        <v>4850.57</v>
      </c>
      <c r="AH664" s="187">
        <f t="shared" si="226"/>
        <v>0</v>
      </c>
      <c r="AI664" s="187">
        <f t="shared" si="227"/>
        <v>4850.57</v>
      </c>
      <c r="AJ664" s="187">
        <f t="shared" si="228"/>
        <v>2018</v>
      </c>
      <c r="AK664" s="187">
        <f t="shared" si="229"/>
        <v>10</v>
      </c>
      <c r="AN664" s="187" t="str">
        <f t="shared" si="230"/>
        <v>2018/10</v>
      </c>
      <c r="AO664" s="187" t="str">
        <f t="shared" si="231"/>
        <v>2018/10 Contribuciones Seg. Social</v>
      </c>
      <c r="AP664" s="187">
        <f t="shared" si="232"/>
        <v>4850.57</v>
      </c>
      <c r="AT664" s="187" t="str">
        <f t="shared" si="233"/>
        <v>M645044</v>
      </c>
      <c r="AU664" s="187">
        <f t="shared" si="234"/>
        <v>37</v>
      </c>
      <c r="AV664" s="187">
        <f t="shared" si="235"/>
        <v>2018.17</v>
      </c>
      <c r="AW664" s="187" t="str">
        <f t="shared" si="236"/>
        <v>2015/3</v>
      </c>
      <c r="AX664" s="187" t="str">
        <f t="shared" si="237"/>
        <v>2015/3 Contribuciones Seg. Social</v>
      </c>
      <c r="AY664" s="187">
        <f t="shared" si="239"/>
        <v>7340.39</v>
      </c>
      <c r="AZ664" s="187">
        <f t="shared" si="238"/>
        <v>0.27494043232035353</v>
      </c>
      <c r="BA664" s="187" t="str">
        <f t="shared" si="241"/>
        <v>M645044 37</v>
      </c>
      <c r="BB664" s="187">
        <f>IFERROR(IF(AW664="","",VLOOKUP(AW664,SUSS!R:S,2,FALSE)),AY664*SUSS!$M$2)</f>
        <v>880.84680000000003</v>
      </c>
      <c r="BC664" s="187">
        <f t="shared" si="240"/>
        <v>242.18039999999999</v>
      </c>
    </row>
    <row r="665" spans="1:55" ht="15.75" thickBot="1">
      <c r="A665" s="183" t="s">
        <v>101</v>
      </c>
      <c r="B665" s="82">
        <v>2018</v>
      </c>
      <c r="C665" s="82">
        <v>10</v>
      </c>
      <c r="D665" s="82"/>
      <c r="E665" s="83" t="s">
        <v>86</v>
      </c>
      <c r="F665" s="83" t="s">
        <v>10</v>
      </c>
      <c r="G665" s="83" t="s">
        <v>83</v>
      </c>
      <c r="H665" s="84">
        <v>43549</v>
      </c>
      <c r="I665" s="86">
        <v>596.11</v>
      </c>
      <c r="J665" s="86">
        <v>496.02</v>
      </c>
      <c r="K665" s="86">
        <v>100.09</v>
      </c>
      <c r="N665" s="183" t="s">
        <v>101</v>
      </c>
      <c r="O665" s="82">
        <v>37</v>
      </c>
      <c r="P665" s="86">
        <v>846.98</v>
      </c>
      <c r="Q665" s="83" t="s">
        <v>86</v>
      </c>
      <c r="R665" s="83" t="s">
        <v>10</v>
      </c>
      <c r="S665" s="83" t="s">
        <v>84</v>
      </c>
      <c r="T665" s="82" t="s">
        <v>145</v>
      </c>
      <c r="U665" s="82" t="s">
        <v>124</v>
      </c>
      <c r="AC665" s="187" t="str">
        <f t="shared" si="221"/>
        <v/>
      </c>
      <c r="AD665" s="187" t="str">
        <f t="shared" si="222"/>
        <v/>
      </c>
      <c r="AE665" s="187" t="str">
        <f t="shared" si="223"/>
        <v/>
      </c>
      <c r="AF665" s="187" t="str">
        <f t="shared" si="224"/>
        <v/>
      </c>
      <c r="AG665" s="187" t="str">
        <f t="shared" si="225"/>
        <v/>
      </c>
      <c r="AH665" s="187" t="str">
        <f t="shared" si="226"/>
        <v/>
      </c>
      <c r="AI665" s="187" t="str">
        <f t="shared" si="227"/>
        <v/>
      </c>
      <c r="AJ665" s="187" t="str">
        <f t="shared" si="228"/>
        <v/>
      </c>
      <c r="AK665" s="187" t="str">
        <f t="shared" si="229"/>
        <v/>
      </c>
      <c r="AN665" s="187" t="str">
        <f t="shared" si="230"/>
        <v/>
      </c>
      <c r="AO665" s="187" t="str">
        <f t="shared" si="231"/>
        <v/>
      </c>
      <c r="AP665" s="187" t="str">
        <f t="shared" si="232"/>
        <v/>
      </c>
      <c r="AT665" s="187" t="str">
        <f t="shared" si="233"/>
        <v/>
      </c>
      <c r="AU665" s="187" t="str">
        <f t="shared" si="234"/>
        <v/>
      </c>
      <c r="AV665" s="187" t="str">
        <f t="shared" si="235"/>
        <v/>
      </c>
      <c r="AW665" s="187" t="str">
        <f t="shared" si="236"/>
        <v/>
      </c>
      <c r="AX665" s="187" t="str">
        <f t="shared" si="237"/>
        <v/>
      </c>
      <c r="AY665" s="187" t="str">
        <f t="shared" si="239"/>
        <v/>
      </c>
      <c r="AZ665" s="187" t="str">
        <f t="shared" si="238"/>
        <v/>
      </c>
      <c r="BA665" s="187" t="str">
        <f t="shared" si="241"/>
        <v xml:space="preserve"> </v>
      </c>
      <c r="BB665" s="187" t="str">
        <f>IFERROR(IF(AW665="","",VLOOKUP(AW665,SUSS!R:S,2,FALSE)),AY665*SUSS!$M$2)</f>
        <v/>
      </c>
      <c r="BC665" s="187" t="str">
        <f t="shared" si="240"/>
        <v/>
      </c>
    </row>
    <row r="666" spans="1:55" ht="15.75" thickBot="1">
      <c r="A666" s="183" t="s">
        <v>101</v>
      </c>
      <c r="B666" s="82">
        <v>2018</v>
      </c>
      <c r="C666" s="82">
        <v>10</v>
      </c>
      <c r="D666" s="82"/>
      <c r="E666" s="83" t="s">
        <v>86</v>
      </c>
      <c r="F666" s="83" t="s">
        <v>10</v>
      </c>
      <c r="G666" s="83" t="s">
        <v>84</v>
      </c>
      <c r="H666" s="84">
        <v>43798</v>
      </c>
      <c r="I666" s="85">
        <v>1878.07</v>
      </c>
      <c r="J666" s="85">
        <v>1562.74</v>
      </c>
      <c r="K666" s="86">
        <v>315.33</v>
      </c>
      <c r="N666" s="183" t="s">
        <v>101</v>
      </c>
      <c r="O666" s="82">
        <v>37</v>
      </c>
      <c r="P666" s="85">
        <v>7799.43</v>
      </c>
      <c r="Q666" s="83" t="s">
        <v>86</v>
      </c>
      <c r="R666" s="83" t="s">
        <v>10</v>
      </c>
      <c r="S666" s="83" t="s">
        <v>10</v>
      </c>
      <c r="T666" s="82" t="s">
        <v>146</v>
      </c>
      <c r="U666" s="82" t="s">
        <v>124</v>
      </c>
      <c r="AC666" s="187" t="str">
        <f t="shared" si="221"/>
        <v/>
      </c>
      <c r="AD666" s="187" t="str">
        <f t="shared" si="222"/>
        <v/>
      </c>
      <c r="AE666" s="187" t="str">
        <f t="shared" si="223"/>
        <v/>
      </c>
      <c r="AF666" s="187" t="str">
        <f t="shared" si="224"/>
        <v/>
      </c>
      <c r="AG666" s="187" t="str">
        <f t="shared" si="225"/>
        <v/>
      </c>
      <c r="AH666" s="187" t="str">
        <f t="shared" si="226"/>
        <v/>
      </c>
      <c r="AI666" s="187" t="str">
        <f t="shared" si="227"/>
        <v/>
      </c>
      <c r="AJ666" s="187" t="str">
        <f t="shared" si="228"/>
        <v/>
      </c>
      <c r="AK666" s="187" t="str">
        <f t="shared" si="229"/>
        <v/>
      </c>
      <c r="AN666" s="187" t="str">
        <f t="shared" si="230"/>
        <v/>
      </c>
      <c r="AO666" s="187" t="str">
        <f t="shared" si="231"/>
        <v/>
      </c>
      <c r="AP666" s="187" t="str">
        <f t="shared" si="232"/>
        <v/>
      </c>
      <c r="AT666" s="187" t="str">
        <f t="shared" si="233"/>
        <v/>
      </c>
      <c r="AU666" s="187" t="str">
        <f t="shared" si="234"/>
        <v/>
      </c>
      <c r="AV666" s="187" t="str">
        <f t="shared" si="235"/>
        <v/>
      </c>
      <c r="AW666" s="187" t="str">
        <f t="shared" si="236"/>
        <v/>
      </c>
      <c r="AX666" s="187" t="str">
        <f t="shared" si="237"/>
        <v/>
      </c>
      <c r="AY666" s="187" t="str">
        <f t="shared" si="239"/>
        <v/>
      </c>
      <c r="AZ666" s="187" t="str">
        <f t="shared" si="238"/>
        <v/>
      </c>
      <c r="BA666" s="187" t="str">
        <f t="shared" si="241"/>
        <v xml:space="preserve"> </v>
      </c>
      <c r="BB666" s="187" t="str">
        <f>IFERROR(IF(AW666="","",VLOOKUP(AW666,SUSS!R:S,2,FALSE)),AY666*SUSS!$M$2)</f>
        <v/>
      </c>
      <c r="BC666" s="187" t="str">
        <f t="shared" si="240"/>
        <v/>
      </c>
    </row>
    <row r="667" spans="1:55" ht="15.75" thickBot="1">
      <c r="A667" s="183" t="s">
        <v>101</v>
      </c>
      <c r="B667" s="82">
        <v>2018</v>
      </c>
      <c r="C667" s="82">
        <v>10</v>
      </c>
      <c r="D667" s="82"/>
      <c r="E667" s="83" t="s">
        <v>11</v>
      </c>
      <c r="F667" s="83" t="s">
        <v>10</v>
      </c>
      <c r="G667" s="83" t="s">
        <v>83</v>
      </c>
      <c r="H667" s="84">
        <v>43549</v>
      </c>
      <c r="I667" s="86">
        <v>696.06</v>
      </c>
      <c r="J667" s="86">
        <v>579.19000000000005</v>
      </c>
      <c r="K667" s="86">
        <v>116.87</v>
      </c>
      <c r="N667" s="183" t="s">
        <v>101</v>
      </c>
      <c r="O667" s="82">
        <v>37</v>
      </c>
      <c r="P667" s="86">
        <v>187.15</v>
      </c>
      <c r="Q667" s="83" t="s">
        <v>86</v>
      </c>
      <c r="R667" s="83" t="s">
        <v>10</v>
      </c>
      <c r="S667" s="83" t="s">
        <v>83</v>
      </c>
      <c r="T667" s="82" t="s">
        <v>146</v>
      </c>
      <c r="U667" s="82" t="s">
        <v>124</v>
      </c>
      <c r="AC667" s="187" t="str">
        <f t="shared" si="221"/>
        <v/>
      </c>
      <c r="AD667" s="187" t="str">
        <f t="shared" si="222"/>
        <v/>
      </c>
      <c r="AE667" s="187" t="str">
        <f t="shared" si="223"/>
        <v/>
      </c>
      <c r="AF667" s="187" t="str">
        <f t="shared" si="224"/>
        <v/>
      </c>
      <c r="AG667" s="187" t="str">
        <f t="shared" si="225"/>
        <v/>
      </c>
      <c r="AH667" s="187" t="str">
        <f t="shared" si="226"/>
        <v/>
      </c>
      <c r="AI667" s="187" t="str">
        <f t="shared" si="227"/>
        <v/>
      </c>
      <c r="AJ667" s="187" t="str">
        <f t="shared" si="228"/>
        <v/>
      </c>
      <c r="AK667" s="187" t="str">
        <f t="shared" si="229"/>
        <v/>
      </c>
      <c r="AN667" s="187" t="str">
        <f t="shared" si="230"/>
        <v/>
      </c>
      <c r="AO667" s="187" t="str">
        <f t="shared" si="231"/>
        <v/>
      </c>
      <c r="AP667" s="187" t="str">
        <f t="shared" si="232"/>
        <v/>
      </c>
      <c r="AT667" s="187" t="str">
        <f t="shared" si="233"/>
        <v/>
      </c>
      <c r="AU667" s="187" t="str">
        <f t="shared" si="234"/>
        <v/>
      </c>
      <c r="AV667" s="187" t="str">
        <f t="shared" si="235"/>
        <v/>
      </c>
      <c r="AW667" s="187" t="str">
        <f t="shared" si="236"/>
        <v/>
      </c>
      <c r="AX667" s="187" t="str">
        <f t="shared" si="237"/>
        <v/>
      </c>
      <c r="AY667" s="187" t="str">
        <f t="shared" si="239"/>
        <v/>
      </c>
      <c r="AZ667" s="187" t="str">
        <f t="shared" si="238"/>
        <v/>
      </c>
      <c r="BA667" s="187" t="str">
        <f t="shared" si="241"/>
        <v xml:space="preserve"> </v>
      </c>
      <c r="BB667" s="187" t="str">
        <f>IFERROR(IF(AW667="","",VLOOKUP(AW667,SUSS!R:S,2,FALSE)),AY667*SUSS!$M$2)</f>
        <v/>
      </c>
      <c r="BC667" s="187" t="str">
        <f t="shared" si="240"/>
        <v/>
      </c>
    </row>
    <row r="668" spans="1:55" ht="15.75" thickBot="1">
      <c r="A668" s="183" t="s">
        <v>101</v>
      </c>
      <c r="B668" s="82">
        <v>2018</v>
      </c>
      <c r="C668" s="82">
        <v>10</v>
      </c>
      <c r="D668" s="82"/>
      <c r="E668" s="83" t="s">
        <v>11</v>
      </c>
      <c r="F668" s="83" t="s">
        <v>10</v>
      </c>
      <c r="G668" s="83" t="s">
        <v>84</v>
      </c>
      <c r="H668" s="84">
        <v>43798</v>
      </c>
      <c r="I668" s="85">
        <v>2192.94</v>
      </c>
      <c r="J668" s="85">
        <v>1824.75</v>
      </c>
      <c r="K668" s="86">
        <v>368.19</v>
      </c>
      <c r="N668" s="183" t="s">
        <v>101</v>
      </c>
      <c r="O668" s="82">
        <v>37</v>
      </c>
      <c r="P668" s="85">
        <v>3712.57</v>
      </c>
      <c r="Q668" s="83" t="s">
        <v>86</v>
      </c>
      <c r="R668" s="83" t="s">
        <v>10</v>
      </c>
      <c r="S668" s="83" t="s">
        <v>84</v>
      </c>
      <c r="T668" s="82" t="s">
        <v>146</v>
      </c>
      <c r="U668" s="82" t="s">
        <v>124</v>
      </c>
      <c r="AC668" s="187" t="str">
        <f t="shared" si="221"/>
        <v/>
      </c>
      <c r="AD668" s="187" t="str">
        <f t="shared" si="222"/>
        <v/>
      </c>
      <c r="AE668" s="187" t="str">
        <f t="shared" si="223"/>
        <v/>
      </c>
      <c r="AF668" s="187" t="str">
        <f t="shared" si="224"/>
        <v/>
      </c>
      <c r="AG668" s="187" t="str">
        <f t="shared" si="225"/>
        <v/>
      </c>
      <c r="AH668" s="187" t="str">
        <f t="shared" si="226"/>
        <v/>
      </c>
      <c r="AI668" s="187" t="str">
        <f t="shared" si="227"/>
        <v/>
      </c>
      <c r="AJ668" s="187" t="str">
        <f t="shared" si="228"/>
        <v/>
      </c>
      <c r="AK668" s="187" t="str">
        <f t="shared" si="229"/>
        <v/>
      </c>
      <c r="AN668" s="187" t="str">
        <f t="shared" si="230"/>
        <v/>
      </c>
      <c r="AO668" s="187" t="str">
        <f t="shared" si="231"/>
        <v/>
      </c>
      <c r="AP668" s="187" t="str">
        <f t="shared" si="232"/>
        <v/>
      </c>
      <c r="AT668" s="187" t="str">
        <f t="shared" si="233"/>
        <v/>
      </c>
      <c r="AU668" s="187" t="str">
        <f t="shared" si="234"/>
        <v/>
      </c>
      <c r="AV668" s="187" t="str">
        <f t="shared" si="235"/>
        <v/>
      </c>
      <c r="AW668" s="187" t="str">
        <f t="shared" si="236"/>
        <v/>
      </c>
      <c r="AX668" s="187" t="str">
        <f t="shared" si="237"/>
        <v/>
      </c>
      <c r="AY668" s="187" t="str">
        <f t="shared" si="239"/>
        <v/>
      </c>
      <c r="AZ668" s="187" t="str">
        <f t="shared" si="238"/>
        <v/>
      </c>
      <c r="BA668" s="187" t="str">
        <f t="shared" si="241"/>
        <v xml:space="preserve"> </v>
      </c>
      <c r="BB668" s="187" t="str">
        <f>IFERROR(IF(AW668="","",VLOOKUP(AW668,SUSS!R:S,2,FALSE)),AY668*SUSS!$M$2)</f>
        <v/>
      </c>
      <c r="BC668" s="187" t="str">
        <f t="shared" si="240"/>
        <v/>
      </c>
    </row>
    <row r="669" spans="1:55" ht="15.75" thickBot="1">
      <c r="A669" s="183" t="s">
        <v>101</v>
      </c>
      <c r="B669" s="82">
        <v>2018</v>
      </c>
      <c r="C669" s="82">
        <v>11</v>
      </c>
      <c r="D669" s="82"/>
      <c r="E669" s="83" t="s">
        <v>86</v>
      </c>
      <c r="F669" s="83" t="s">
        <v>10</v>
      </c>
      <c r="G669" s="83" t="s">
        <v>10</v>
      </c>
      <c r="H669" s="84">
        <v>43445</v>
      </c>
      <c r="I669" s="85">
        <v>4154.1099999999997</v>
      </c>
      <c r="J669" s="86">
        <v>0</v>
      </c>
      <c r="K669" s="85">
        <v>4154.1099999999997</v>
      </c>
      <c r="N669" s="183" t="s">
        <v>101</v>
      </c>
      <c r="O669" s="82">
        <v>37</v>
      </c>
      <c r="P669" s="85">
        <v>3710.05</v>
      </c>
      <c r="Q669" s="83" t="s">
        <v>86</v>
      </c>
      <c r="R669" s="83" t="s">
        <v>10</v>
      </c>
      <c r="S669" s="83" t="s">
        <v>10</v>
      </c>
      <c r="T669" s="82" t="s">
        <v>179</v>
      </c>
      <c r="U669" s="82" t="s">
        <v>124</v>
      </c>
      <c r="AC669" s="187" t="str">
        <f t="shared" si="221"/>
        <v/>
      </c>
      <c r="AD669" s="187" t="str">
        <f t="shared" si="222"/>
        <v/>
      </c>
      <c r="AE669" s="187" t="str">
        <f t="shared" si="223"/>
        <v/>
      </c>
      <c r="AF669" s="187" t="str">
        <f t="shared" si="224"/>
        <v/>
      </c>
      <c r="AG669" s="187" t="str">
        <f t="shared" si="225"/>
        <v/>
      </c>
      <c r="AH669" s="187" t="str">
        <f t="shared" si="226"/>
        <v/>
      </c>
      <c r="AI669" s="187" t="str">
        <f t="shared" si="227"/>
        <v/>
      </c>
      <c r="AJ669" s="187" t="str">
        <f t="shared" si="228"/>
        <v/>
      </c>
      <c r="AK669" s="187" t="str">
        <f t="shared" si="229"/>
        <v/>
      </c>
      <c r="AN669" s="187" t="str">
        <f t="shared" si="230"/>
        <v/>
      </c>
      <c r="AO669" s="187" t="str">
        <f t="shared" si="231"/>
        <v/>
      </c>
      <c r="AP669" s="187" t="str">
        <f t="shared" si="232"/>
        <v/>
      </c>
      <c r="AT669" s="187" t="str">
        <f t="shared" si="233"/>
        <v/>
      </c>
      <c r="AU669" s="187" t="str">
        <f t="shared" si="234"/>
        <v/>
      </c>
      <c r="AV669" s="187" t="str">
        <f t="shared" si="235"/>
        <v/>
      </c>
      <c r="AW669" s="187" t="str">
        <f t="shared" si="236"/>
        <v/>
      </c>
      <c r="AX669" s="187" t="str">
        <f t="shared" si="237"/>
        <v/>
      </c>
      <c r="AY669" s="187" t="str">
        <f t="shared" si="239"/>
        <v/>
      </c>
      <c r="AZ669" s="187" t="str">
        <f t="shared" si="238"/>
        <v/>
      </c>
      <c r="BA669" s="187" t="str">
        <f t="shared" si="241"/>
        <v xml:space="preserve"> </v>
      </c>
      <c r="BB669" s="187" t="str">
        <f>IFERROR(IF(AW669="","",VLOOKUP(AW669,SUSS!R:S,2,FALSE)),AY669*SUSS!$M$2)</f>
        <v/>
      </c>
      <c r="BC669" s="187" t="str">
        <f t="shared" si="240"/>
        <v/>
      </c>
    </row>
    <row r="670" spans="1:55" ht="15.75" thickBot="1">
      <c r="A670" s="183" t="s">
        <v>101</v>
      </c>
      <c r="B670" s="82">
        <v>2018</v>
      </c>
      <c r="C670" s="82">
        <v>11</v>
      </c>
      <c r="D670" s="82"/>
      <c r="E670" s="83" t="s">
        <v>11</v>
      </c>
      <c r="F670" s="83" t="s">
        <v>10</v>
      </c>
      <c r="G670" s="83" t="s">
        <v>10</v>
      </c>
      <c r="H670" s="84">
        <v>43445</v>
      </c>
      <c r="I670" s="85">
        <v>4850.57</v>
      </c>
      <c r="J670" s="86">
        <v>0</v>
      </c>
      <c r="K670" s="85">
        <v>4850.57</v>
      </c>
      <c r="N670" s="183" t="s">
        <v>101</v>
      </c>
      <c r="O670" s="82">
        <v>37</v>
      </c>
      <c r="P670" s="85">
        <v>14119.33</v>
      </c>
      <c r="Q670" s="83" t="s">
        <v>102</v>
      </c>
      <c r="R670" s="83" t="s">
        <v>10</v>
      </c>
      <c r="S670" s="83" t="s">
        <v>10</v>
      </c>
      <c r="T670" s="82" t="s">
        <v>115</v>
      </c>
      <c r="U670" s="82" t="s">
        <v>124</v>
      </c>
      <c r="AC670" s="187" t="str">
        <f t="shared" ref="AC670:AC733" si="242">IF($E670=$AD$1,IF($G670=$AE$1,A670,""),"")</f>
        <v>M645044</v>
      </c>
      <c r="AD670" s="187" t="str">
        <f t="shared" ref="AD670:AD733" si="243">IF($E670=$AD$1,IF($G670=$AE$1,E670,""),"")</f>
        <v>Contribuciones Seg. Social</v>
      </c>
      <c r="AE670" s="187" t="str">
        <f t="shared" ref="AE670:AE733" si="244">IF($E670=$AD$1,IF($G670=$AE$1,F670,""),"")</f>
        <v>Declaración Jurada</v>
      </c>
      <c r="AF670" s="187" t="str">
        <f t="shared" ref="AF670:AF733" si="245">IF($E670=$AD$1,IF($G670=$AE$1,G670,""),"")</f>
        <v>Declaración Jurada</v>
      </c>
      <c r="AG670" s="187">
        <f t="shared" ref="AG670:AG733" si="246">IF($E670=$AD$1,IF($G670=$AE$1,I670,""),"")</f>
        <v>4850.57</v>
      </c>
      <c r="AH670" s="187">
        <f t="shared" ref="AH670:AH733" si="247">IF($E670=$AD$1,IF($G670=$AE$1,J670,""),"")</f>
        <v>0</v>
      </c>
      <c r="AI670" s="187">
        <f t="shared" ref="AI670:AI733" si="248">IF($E670=$AD$1,IF($G670=$AE$1,K670,""),"")</f>
        <v>4850.57</v>
      </c>
      <c r="AJ670" s="187">
        <f t="shared" ref="AJ670:AJ733" si="249">IF($E670=$AD$1,IF($G670=$AE$1,B670,""),"")</f>
        <v>2018</v>
      </c>
      <c r="AK670" s="187">
        <f t="shared" ref="AK670:AK733" si="250">IF($E670=$AD$1,IF($G670=$AE$1,C670,""),"")</f>
        <v>11</v>
      </c>
      <c r="AN670" s="187" t="str">
        <f t="shared" ref="AN670:AN733" si="251">LEFT(AO670,7)</f>
        <v>2018/11</v>
      </c>
      <c r="AO670" s="187" t="str">
        <f t="shared" ref="AO670:AO733" si="252">IF(AF670=$AE$1,AJ670&amp;"/"&amp;AK670&amp;" "&amp;AD670,"")</f>
        <v>2018/11 Contribuciones Seg. Social</v>
      </c>
      <c r="AP670" s="187">
        <f t="shared" ref="AP670:AP733" si="253">IF(AO670&lt;&gt;"",AI670,"")</f>
        <v>4850.57</v>
      </c>
      <c r="AT670" s="187" t="str">
        <f t="shared" ref="AT670:AT733" si="254">IF($Q670=$AD$1,N670,"")</f>
        <v/>
      </c>
      <c r="AU670" s="187" t="str">
        <f t="shared" ref="AU670:AU733" si="255">IF($Q670=$AD$1,O670,"")</f>
        <v/>
      </c>
      <c r="AV670" s="187" t="str">
        <f t="shared" ref="AV670:AV733" si="256">IF($Q670=$AD$1,P670,"")</f>
        <v/>
      </c>
      <c r="AW670" s="187" t="str">
        <f t="shared" ref="AW670:AW733" si="257">IF($Q670=$AD$1,T670,"")</f>
        <v/>
      </c>
      <c r="AX670" s="187" t="str">
        <f t="shared" ref="AX670:AX733" si="258">IF(AW670&lt;&gt;"",AW670&amp;" "&amp;$AD$1,"")</f>
        <v/>
      </c>
      <c r="AY670" s="187" t="str">
        <f t="shared" si="239"/>
        <v/>
      </c>
      <c r="AZ670" s="187" t="str">
        <f t="shared" ref="AZ670:AZ733" si="259">IF(AY670="","",AV670/AY670)</f>
        <v/>
      </c>
      <c r="BA670" s="187" t="str">
        <f t="shared" si="241"/>
        <v xml:space="preserve"> </v>
      </c>
      <c r="BB670" s="187" t="str">
        <f>IFERROR(IF(AW670="","",VLOOKUP(AW670,SUSS!R:S,2,FALSE)),AY670*SUSS!$M$2)</f>
        <v/>
      </c>
      <c r="BC670" s="187" t="str">
        <f t="shared" si="240"/>
        <v/>
      </c>
    </row>
    <row r="671" spans="1:55" ht="15.75" thickBot="1">
      <c r="A671" s="183" t="s">
        <v>101</v>
      </c>
      <c r="B671" s="82">
        <v>2018</v>
      </c>
      <c r="C671" s="82">
        <v>11</v>
      </c>
      <c r="D671" s="82"/>
      <c r="E671" s="83" t="s">
        <v>86</v>
      </c>
      <c r="F671" s="83" t="s">
        <v>10</v>
      </c>
      <c r="G671" s="83" t="s">
        <v>83</v>
      </c>
      <c r="H671" s="84">
        <v>43549</v>
      </c>
      <c r="I671" s="86">
        <v>475.65</v>
      </c>
      <c r="J671" s="86">
        <v>391.7</v>
      </c>
      <c r="K671" s="86">
        <v>83.95</v>
      </c>
      <c r="N671" s="183" t="s">
        <v>101</v>
      </c>
      <c r="O671" s="82">
        <v>37</v>
      </c>
      <c r="P671" s="86">
        <v>6.27</v>
      </c>
      <c r="Q671" s="83" t="s">
        <v>104</v>
      </c>
      <c r="R671" s="83" t="s">
        <v>10</v>
      </c>
      <c r="S671" s="83" t="s">
        <v>105</v>
      </c>
      <c r="T671" s="82" t="s">
        <v>116</v>
      </c>
      <c r="U671" s="82" t="s">
        <v>124</v>
      </c>
      <c r="AC671" s="187" t="str">
        <f t="shared" si="242"/>
        <v/>
      </c>
      <c r="AD671" s="187" t="str">
        <f t="shared" si="243"/>
        <v/>
      </c>
      <c r="AE671" s="187" t="str">
        <f t="shared" si="244"/>
        <v/>
      </c>
      <c r="AF671" s="187" t="str">
        <f t="shared" si="245"/>
        <v/>
      </c>
      <c r="AG671" s="187" t="str">
        <f t="shared" si="246"/>
        <v/>
      </c>
      <c r="AH671" s="187" t="str">
        <f t="shared" si="247"/>
        <v/>
      </c>
      <c r="AI671" s="187" t="str">
        <f t="shared" si="248"/>
        <v/>
      </c>
      <c r="AJ671" s="187" t="str">
        <f t="shared" si="249"/>
        <v/>
      </c>
      <c r="AK671" s="187" t="str">
        <f t="shared" si="250"/>
        <v/>
      </c>
      <c r="AN671" s="187" t="str">
        <f t="shared" si="251"/>
        <v/>
      </c>
      <c r="AO671" s="187" t="str">
        <f t="shared" si="252"/>
        <v/>
      </c>
      <c r="AP671" s="187" t="str">
        <f t="shared" si="253"/>
        <v/>
      </c>
      <c r="AT671" s="187" t="str">
        <f t="shared" si="254"/>
        <v/>
      </c>
      <c r="AU671" s="187" t="str">
        <f t="shared" si="255"/>
        <v/>
      </c>
      <c r="AV671" s="187" t="str">
        <f t="shared" si="256"/>
        <v/>
      </c>
      <c r="AW671" s="187" t="str">
        <f t="shared" si="257"/>
        <v/>
      </c>
      <c r="AX671" s="187" t="str">
        <f t="shared" si="258"/>
        <v/>
      </c>
      <c r="AY671" s="187" t="str">
        <f t="shared" si="239"/>
        <v/>
      </c>
      <c r="AZ671" s="187" t="str">
        <f t="shared" si="259"/>
        <v/>
      </c>
      <c r="BA671" s="187" t="str">
        <f t="shared" si="241"/>
        <v xml:space="preserve"> </v>
      </c>
      <c r="BB671" s="187" t="str">
        <f>IFERROR(IF(AW671="","",VLOOKUP(AW671,SUSS!R:S,2,FALSE)),AY671*SUSS!$M$2)</f>
        <v/>
      </c>
      <c r="BC671" s="187" t="str">
        <f t="shared" si="240"/>
        <v/>
      </c>
    </row>
    <row r="672" spans="1:55" ht="15.75" thickBot="1">
      <c r="A672" s="183" t="s">
        <v>101</v>
      </c>
      <c r="B672" s="82">
        <v>2018</v>
      </c>
      <c r="C672" s="82">
        <v>11</v>
      </c>
      <c r="D672" s="82"/>
      <c r="E672" s="83" t="s">
        <v>86</v>
      </c>
      <c r="F672" s="83" t="s">
        <v>10</v>
      </c>
      <c r="G672" s="83" t="s">
        <v>84</v>
      </c>
      <c r="H672" s="84">
        <v>43798</v>
      </c>
      <c r="I672" s="85">
        <v>1878.07</v>
      </c>
      <c r="J672" s="85">
        <v>1546.61</v>
      </c>
      <c r="K672" s="86">
        <v>331.46</v>
      </c>
      <c r="N672" s="183" t="s">
        <v>101</v>
      </c>
      <c r="O672" s="82">
        <v>37</v>
      </c>
      <c r="P672" s="86">
        <v>18.809999999999999</v>
      </c>
      <c r="Q672" s="83" t="s">
        <v>106</v>
      </c>
      <c r="R672" s="83" t="s">
        <v>10</v>
      </c>
      <c r="S672" s="83" t="s">
        <v>105</v>
      </c>
      <c r="T672" s="82" t="s">
        <v>137</v>
      </c>
      <c r="U672" s="82" t="s">
        <v>124</v>
      </c>
      <c r="AC672" s="187" t="str">
        <f t="shared" si="242"/>
        <v/>
      </c>
      <c r="AD672" s="187" t="str">
        <f t="shared" si="243"/>
        <v/>
      </c>
      <c r="AE672" s="187" t="str">
        <f t="shared" si="244"/>
        <v/>
      </c>
      <c r="AF672" s="187" t="str">
        <f t="shared" si="245"/>
        <v/>
      </c>
      <c r="AG672" s="187" t="str">
        <f t="shared" si="246"/>
        <v/>
      </c>
      <c r="AH672" s="187" t="str">
        <f t="shared" si="247"/>
        <v/>
      </c>
      <c r="AI672" s="187" t="str">
        <f t="shared" si="248"/>
        <v/>
      </c>
      <c r="AJ672" s="187" t="str">
        <f t="shared" si="249"/>
        <v/>
      </c>
      <c r="AK672" s="187" t="str">
        <f t="shared" si="250"/>
        <v/>
      </c>
      <c r="AN672" s="187" t="str">
        <f t="shared" si="251"/>
        <v/>
      </c>
      <c r="AO672" s="187" t="str">
        <f t="shared" si="252"/>
        <v/>
      </c>
      <c r="AP672" s="187" t="str">
        <f t="shared" si="253"/>
        <v/>
      </c>
      <c r="AT672" s="187" t="str">
        <f t="shared" si="254"/>
        <v/>
      </c>
      <c r="AU672" s="187" t="str">
        <f t="shared" si="255"/>
        <v/>
      </c>
      <c r="AV672" s="187" t="str">
        <f t="shared" si="256"/>
        <v/>
      </c>
      <c r="AW672" s="187" t="str">
        <f t="shared" si="257"/>
        <v/>
      </c>
      <c r="AX672" s="187" t="str">
        <f t="shared" si="258"/>
        <v/>
      </c>
      <c r="AY672" s="187" t="str">
        <f t="shared" si="239"/>
        <v/>
      </c>
      <c r="AZ672" s="187" t="str">
        <f t="shared" si="259"/>
        <v/>
      </c>
      <c r="BA672" s="187" t="str">
        <f t="shared" si="241"/>
        <v xml:space="preserve"> </v>
      </c>
      <c r="BB672" s="187" t="str">
        <f>IFERROR(IF(AW672="","",VLOOKUP(AW672,SUSS!R:S,2,FALSE)),AY672*SUSS!$M$2)</f>
        <v/>
      </c>
      <c r="BC672" s="187" t="str">
        <f t="shared" si="240"/>
        <v/>
      </c>
    </row>
    <row r="673" spans="1:55" ht="15.75" thickBot="1">
      <c r="A673" s="183" t="s">
        <v>101</v>
      </c>
      <c r="B673" s="82">
        <v>2018</v>
      </c>
      <c r="C673" s="82">
        <v>11</v>
      </c>
      <c r="D673" s="82"/>
      <c r="E673" s="83" t="s">
        <v>11</v>
      </c>
      <c r="F673" s="83" t="s">
        <v>10</v>
      </c>
      <c r="G673" s="83" t="s">
        <v>83</v>
      </c>
      <c r="H673" s="84">
        <v>43549</v>
      </c>
      <c r="I673" s="86">
        <v>555.39</v>
      </c>
      <c r="J673" s="86">
        <v>457.37</v>
      </c>
      <c r="K673" s="86">
        <v>98.02</v>
      </c>
      <c r="N673" s="183" t="s">
        <v>101</v>
      </c>
      <c r="O673" s="82">
        <v>37</v>
      </c>
      <c r="P673" s="86">
        <v>12.54</v>
      </c>
      <c r="Q673" s="83" t="s">
        <v>107</v>
      </c>
      <c r="R673" s="83" t="s">
        <v>10</v>
      </c>
      <c r="S673" s="83" t="s">
        <v>105</v>
      </c>
      <c r="T673" s="82" t="s">
        <v>163</v>
      </c>
      <c r="U673" s="82" t="s">
        <v>124</v>
      </c>
      <c r="AC673" s="187" t="str">
        <f t="shared" si="242"/>
        <v/>
      </c>
      <c r="AD673" s="187" t="str">
        <f t="shared" si="243"/>
        <v/>
      </c>
      <c r="AE673" s="187" t="str">
        <f t="shared" si="244"/>
        <v/>
      </c>
      <c r="AF673" s="187" t="str">
        <f t="shared" si="245"/>
        <v/>
      </c>
      <c r="AG673" s="187" t="str">
        <f t="shared" si="246"/>
        <v/>
      </c>
      <c r="AH673" s="187" t="str">
        <f t="shared" si="247"/>
        <v/>
      </c>
      <c r="AI673" s="187" t="str">
        <f t="shared" si="248"/>
        <v/>
      </c>
      <c r="AJ673" s="187" t="str">
        <f t="shared" si="249"/>
        <v/>
      </c>
      <c r="AK673" s="187" t="str">
        <f t="shared" si="250"/>
        <v/>
      </c>
      <c r="AN673" s="187" t="str">
        <f t="shared" si="251"/>
        <v/>
      </c>
      <c r="AO673" s="187" t="str">
        <f t="shared" si="252"/>
        <v/>
      </c>
      <c r="AP673" s="187" t="str">
        <f t="shared" si="253"/>
        <v/>
      </c>
      <c r="AT673" s="187" t="str">
        <f t="shared" si="254"/>
        <v/>
      </c>
      <c r="AU673" s="187" t="str">
        <f t="shared" si="255"/>
        <v/>
      </c>
      <c r="AV673" s="187" t="str">
        <f t="shared" si="256"/>
        <v/>
      </c>
      <c r="AW673" s="187" t="str">
        <f t="shared" si="257"/>
        <v/>
      </c>
      <c r="AX673" s="187" t="str">
        <f t="shared" si="258"/>
        <v/>
      </c>
      <c r="AY673" s="187" t="str">
        <f t="shared" si="239"/>
        <v/>
      </c>
      <c r="AZ673" s="187" t="str">
        <f t="shared" si="259"/>
        <v/>
      </c>
      <c r="BA673" s="187" t="str">
        <f t="shared" si="241"/>
        <v xml:space="preserve"> </v>
      </c>
      <c r="BB673" s="187" t="str">
        <f>IFERROR(IF(AW673="","",VLOOKUP(AW673,SUSS!R:S,2,FALSE)),AY673*SUSS!$M$2)</f>
        <v/>
      </c>
      <c r="BC673" s="187" t="str">
        <f t="shared" si="240"/>
        <v/>
      </c>
    </row>
    <row r="674" spans="1:55" ht="15.75" thickBot="1">
      <c r="A674" s="183" t="s">
        <v>101</v>
      </c>
      <c r="B674" s="82">
        <v>2018</v>
      </c>
      <c r="C674" s="82">
        <v>11</v>
      </c>
      <c r="D674" s="82"/>
      <c r="E674" s="83" t="s">
        <v>11</v>
      </c>
      <c r="F674" s="83" t="s">
        <v>10</v>
      </c>
      <c r="G674" s="83" t="s">
        <v>84</v>
      </c>
      <c r="H674" s="84">
        <v>43798</v>
      </c>
      <c r="I674" s="85">
        <v>2192.94</v>
      </c>
      <c r="J674" s="85">
        <v>1805.9</v>
      </c>
      <c r="K674" s="86">
        <v>387.04</v>
      </c>
      <c r="N674" s="183" t="s">
        <v>101</v>
      </c>
      <c r="O674" s="82">
        <v>37</v>
      </c>
      <c r="P674" s="85">
        <v>38979.800000000003</v>
      </c>
      <c r="Q674" s="83" t="s">
        <v>82</v>
      </c>
      <c r="R674" s="83" t="s">
        <v>10</v>
      </c>
      <c r="S674" s="83" t="s">
        <v>10</v>
      </c>
      <c r="T674" s="82" t="s">
        <v>178</v>
      </c>
      <c r="U674" s="82" t="s">
        <v>124</v>
      </c>
      <c r="AC674" s="187" t="str">
        <f t="shared" si="242"/>
        <v/>
      </c>
      <c r="AD674" s="187" t="str">
        <f t="shared" si="243"/>
        <v/>
      </c>
      <c r="AE674" s="187" t="str">
        <f t="shared" si="244"/>
        <v/>
      </c>
      <c r="AF674" s="187" t="str">
        <f t="shared" si="245"/>
        <v/>
      </c>
      <c r="AG674" s="187" t="str">
        <f t="shared" si="246"/>
        <v/>
      </c>
      <c r="AH674" s="187" t="str">
        <f t="shared" si="247"/>
        <v/>
      </c>
      <c r="AI674" s="187" t="str">
        <f t="shared" si="248"/>
        <v/>
      </c>
      <c r="AJ674" s="187" t="str">
        <f t="shared" si="249"/>
        <v/>
      </c>
      <c r="AK674" s="187" t="str">
        <f t="shared" si="250"/>
        <v/>
      </c>
      <c r="AN674" s="187" t="str">
        <f t="shared" si="251"/>
        <v/>
      </c>
      <c r="AO674" s="187" t="str">
        <f t="shared" si="252"/>
        <v/>
      </c>
      <c r="AP674" s="187" t="str">
        <f t="shared" si="253"/>
        <v/>
      </c>
      <c r="AT674" s="187" t="str">
        <f t="shared" si="254"/>
        <v/>
      </c>
      <c r="AU674" s="187" t="str">
        <f t="shared" si="255"/>
        <v/>
      </c>
      <c r="AV674" s="187" t="str">
        <f t="shared" si="256"/>
        <v/>
      </c>
      <c r="AW674" s="187" t="str">
        <f t="shared" si="257"/>
        <v/>
      </c>
      <c r="AX674" s="187" t="str">
        <f t="shared" si="258"/>
        <v/>
      </c>
      <c r="AY674" s="187" t="str">
        <f t="shared" si="239"/>
        <v/>
      </c>
      <c r="AZ674" s="187" t="str">
        <f t="shared" si="259"/>
        <v/>
      </c>
      <c r="BA674" s="187" t="str">
        <f t="shared" si="241"/>
        <v xml:space="preserve"> </v>
      </c>
      <c r="BB674" s="187" t="str">
        <f>IFERROR(IF(AW674="","",VLOOKUP(AW674,SUSS!R:S,2,FALSE)),AY674*SUSS!$M$2)</f>
        <v/>
      </c>
      <c r="BC674" s="187" t="str">
        <f t="shared" si="240"/>
        <v/>
      </c>
    </row>
    <row r="675" spans="1:55" ht="15.75" thickBot="1">
      <c r="A675" s="183" t="s">
        <v>101</v>
      </c>
      <c r="B675" s="82">
        <v>2018</v>
      </c>
      <c r="C675" s="82">
        <v>12</v>
      </c>
      <c r="D675" s="82"/>
      <c r="E675" s="83" t="s">
        <v>86</v>
      </c>
      <c r="F675" s="83" t="s">
        <v>10</v>
      </c>
      <c r="G675" s="83" t="s">
        <v>10</v>
      </c>
      <c r="H675" s="84">
        <v>43475</v>
      </c>
      <c r="I675" s="85">
        <v>6264.67</v>
      </c>
      <c r="J675" s="86">
        <v>0</v>
      </c>
      <c r="K675" s="85">
        <v>6264.67</v>
      </c>
      <c r="N675" s="183" t="s">
        <v>101</v>
      </c>
      <c r="O675" s="82">
        <v>37</v>
      </c>
      <c r="P675" s="85">
        <v>1687.15</v>
      </c>
      <c r="Q675" s="83" t="s">
        <v>82</v>
      </c>
      <c r="R675" s="83" t="s">
        <v>10</v>
      </c>
      <c r="S675" s="83" t="s">
        <v>83</v>
      </c>
      <c r="T675" s="82" t="s">
        <v>178</v>
      </c>
      <c r="U675" s="82" t="s">
        <v>124</v>
      </c>
      <c r="AC675" s="187" t="str">
        <f t="shared" si="242"/>
        <v/>
      </c>
      <c r="AD675" s="187" t="str">
        <f t="shared" si="243"/>
        <v/>
      </c>
      <c r="AE675" s="187" t="str">
        <f t="shared" si="244"/>
        <v/>
      </c>
      <c r="AF675" s="187" t="str">
        <f t="shared" si="245"/>
        <v/>
      </c>
      <c r="AG675" s="187" t="str">
        <f t="shared" si="246"/>
        <v/>
      </c>
      <c r="AH675" s="187" t="str">
        <f t="shared" si="247"/>
        <v/>
      </c>
      <c r="AI675" s="187" t="str">
        <f t="shared" si="248"/>
        <v/>
      </c>
      <c r="AJ675" s="187" t="str">
        <f t="shared" si="249"/>
        <v/>
      </c>
      <c r="AK675" s="187" t="str">
        <f t="shared" si="250"/>
        <v/>
      </c>
      <c r="AN675" s="187" t="str">
        <f t="shared" si="251"/>
        <v/>
      </c>
      <c r="AO675" s="187" t="str">
        <f t="shared" si="252"/>
        <v/>
      </c>
      <c r="AP675" s="187" t="str">
        <f t="shared" si="253"/>
        <v/>
      </c>
      <c r="AT675" s="187" t="str">
        <f t="shared" si="254"/>
        <v/>
      </c>
      <c r="AU675" s="187" t="str">
        <f t="shared" si="255"/>
        <v/>
      </c>
      <c r="AV675" s="187" t="str">
        <f t="shared" si="256"/>
        <v/>
      </c>
      <c r="AW675" s="187" t="str">
        <f t="shared" si="257"/>
        <v/>
      </c>
      <c r="AX675" s="187" t="str">
        <f t="shared" si="258"/>
        <v/>
      </c>
      <c r="AY675" s="187" t="str">
        <f t="shared" si="239"/>
        <v/>
      </c>
      <c r="AZ675" s="187" t="str">
        <f t="shared" si="259"/>
        <v/>
      </c>
      <c r="BA675" s="187" t="str">
        <f t="shared" si="241"/>
        <v xml:space="preserve"> </v>
      </c>
      <c r="BB675" s="187" t="str">
        <f>IFERROR(IF(AW675="","",VLOOKUP(AW675,SUSS!R:S,2,FALSE)),AY675*SUSS!$M$2)</f>
        <v/>
      </c>
      <c r="BC675" s="187" t="str">
        <f t="shared" si="240"/>
        <v/>
      </c>
    </row>
    <row r="676" spans="1:55" ht="15.75" thickBot="1">
      <c r="A676" s="183" t="s">
        <v>101</v>
      </c>
      <c r="B676" s="82">
        <v>2018</v>
      </c>
      <c r="C676" s="82">
        <v>12</v>
      </c>
      <c r="D676" s="82"/>
      <c r="E676" s="83" t="s">
        <v>11</v>
      </c>
      <c r="F676" s="83" t="s">
        <v>10</v>
      </c>
      <c r="G676" s="83" t="s">
        <v>10</v>
      </c>
      <c r="H676" s="84">
        <v>43475</v>
      </c>
      <c r="I676" s="85">
        <v>7538.05</v>
      </c>
      <c r="J676" s="86">
        <v>0</v>
      </c>
      <c r="K676" s="85">
        <v>7538.05</v>
      </c>
      <c r="N676" s="183" t="s">
        <v>101</v>
      </c>
      <c r="O676" s="82">
        <v>37</v>
      </c>
      <c r="P676" s="85">
        <v>3615.27</v>
      </c>
      <c r="Q676" s="83" t="s">
        <v>82</v>
      </c>
      <c r="R676" s="83" t="s">
        <v>10</v>
      </c>
      <c r="S676" s="83" t="s">
        <v>84</v>
      </c>
      <c r="T676" s="82" t="s">
        <v>178</v>
      </c>
      <c r="U676" s="82" t="s">
        <v>124</v>
      </c>
      <c r="AC676" s="187" t="str">
        <f t="shared" si="242"/>
        <v>M645044</v>
      </c>
      <c r="AD676" s="187" t="str">
        <f t="shared" si="243"/>
        <v>Contribuciones Seg. Social</v>
      </c>
      <c r="AE676" s="187" t="str">
        <f t="shared" si="244"/>
        <v>Declaración Jurada</v>
      </c>
      <c r="AF676" s="187" t="str">
        <f t="shared" si="245"/>
        <v>Declaración Jurada</v>
      </c>
      <c r="AG676" s="187">
        <f t="shared" si="246"/>
        <v>7538.05</v>
      </c>
      <c r="AH676" s="187">
        <f t="shared" si="247"/>
        <v>0</v>
      </c>
      <c r="AI676" s="187">
        <f t="shared" si="248"/>
        <v>7538.05</v>
      </c>
      <c r="AJ676" s="187">
        <f t="shared" si="249"/>
        <v>2018</v>
      </c>
      <c r="AK676" s="187">
        <f t="shared" si="250"/>
        <v>12</v>
      </c>
      <c r="AN676" s="187" t="str">
        <f t="shared" si="251"/>
        <v>2018/12</v>
      </c>
      <c r="AO676" s="187" t="str">
        <f t="shared" si="252"/>
        <v>2018/12 Contribuciones Seg. Social</v>
      </c>
      <c r="AP676" s="187">
        <f t="shared" si="253"/>
        <v>7538.05</v>
      </c>
      <c r="AT676" s="187" t="str">
        <f t="shared" si="254"/>
        <v/>
      </c>
      <c r="AU676" s="187" t="str">
        <f t="shared" si="255"/>
        <v/>
      </c>
      <c r="AV676" s="187" t="str">
        <f t="shared" si="256"/>
        <v/>
      </c>
      <c r="AW676" s="187" t="str">
        <f t="shared" si="257"/>
        <v/>
      </c>
      <c r="AX676" s="187" t="str">
        <f t="shared" si="258"/>
        <v/>
      </c>
      <c r="AY676" s="187" t="str">
        <f t="shared" si="239"/>
        <v/>
      </c>
      <c r="AZ676" s="187" t="str">
        <f t="shared" si="259"/>
        <v/>
      </c>
      <c r="BA676" s="187" t="str">
        <f t="shared" si="241"/>
        <v xml:space="preserve"> </v>
      </c>
      <c r="BB676" s="187" t="str">
        <f>IFERROR(IF(AW676="","",VLOOKUP(AW676,SUSS!R:S,2,FALSE)),AY676*SUSS!$M$2)</f>
        <v/>
      </c>
      <c r="BC676" s="187" t="str">
        <f t="shared" si="240"/>
        <v/>
      </c>
    </row>
    <row r="677" spans="1:55" ht="15.75" thickBot="1">
      <c r="A677" s="183" t="s">
        <v>101</v>
      </c>
      <c r="B677" s="82">
        <v>2018</v>
      </c>
      <c r="C677" s="82">
        <v>12</v>
      </c>
      <c r="D677" s="82"/>
      <c r="E677" s="83" t="s">
        <v>86</v>
      </c>
      <c r="F677" s="83" t="s">
        <v>10</v>
      </c>
      <c r="G677" s="83" t="s">
        <v>83</v>
      </c>
      <c r="H677" s="84">
        <v>43549</v>
      </c>
      <c r="I677" s="86">
        <v>535.63</v>
      </c>
      <c r="J677" s="86">
        <v>436</v>
      </c>
      <c r="K677" s="86">
        <v>99.63</v>
      </c>
      <c r="N677" s="183" t="s">
        <v>101</v>
      </c>
      <c r="O677" s="82">
        <v>38</v>
      </c>
      <c r="P677" s="86">
        <v>669.19</v>
      </c>
      <c r="Q677" s="83" t="s">
        <v>103</v>
      </c>
      <c r="R677" s="83" t="s">
        <v>10</v>
      </c>
      <c r="S677" s="83" t="s">
        <v>83</v>
      </c>
      <c r="T677" s="82" t="s">
        <v>114</v>
      </c>
      <c r="U677" s="82" t="s">
        <v>124</v>
      </c>
      <c r="AC677" s="187" t="str">
        <f t="shared" si="242"/>
        <v/>
      </c>
      <c r="AD677" s="187" t="str">
        <f t="shared" si="243"/>
        <v/>
      </c>
      <c r="AE677" s="187" t="str">
        <f t="shared" si="244"/>
        <v/>
      </c>
      <c r="AF677" s="187" t="str">
        <f t="shared" si="245"/>
        <v/>
      </c>
      <c r="AG677" s="187" t="str">
        <f t="shared" si="246"/>
        <v/>
      </c>
      <c r="AH677" s="187" t="str">
        <f t="shared" si="247"/>
        <v/>
      </c>
      <c r="AI677" s="187" t="str">
        <f t="shared" si="248"/>
        <v/>
      </c>
      <c r="AJ677" s="187" t="str">
        <f t="shared" si="249"/>
        <v/>
      </c>
      <c r="AK677" s="187" t="str">
        <f t="shared" si="250"/>
        <v/>
      </c>
      <c r="AN677" s="187" t="str">
        <f t="shared" si="251"/>
        <v/>
      </c>
      <c r="AO677" s="187" t="str">
        <f t="shared" si="252"/>
        <v/>
      </c>
      <c r="AP677" s="187" t="str">
        <f t="shared" si="253"/>
        <v/>
      </c>
      <c r="AT677" s="187" t="str">
        <f t="shared" si="254"/>
        <v/>
      </c>
      <c r="AU677" s="187" t="str">
        <f t="shared" si="255"/>
        <v/>
      </c>
      <c r="AV677" s="187" t="str">
        <f t="shared" si="256"/>
        <v/>
      </c>
      <c r="AW677" s="187" t="str">
        <f t="shared" si="257"/>
        <v/>
      </c>
      <c r="AX677" s="187" t="str">
        <f t="shared" si="258"/>
        <v/>
      </c>
      <c r="AY677" s="187" t="str">
        <f t="shared" si="239"/>
        <v/>
      </c>
      <c r="AZ677" s="187" t="str">
        <f t="shared" si="259"/>
        <v/>
      </c>
      <c r="BA677" s="187" t="str">
        <f t="shared" si="241"/>
        <v xml:space="preserve"> </v>
      </c>
      <c r="BB677" s="187" t="str">
        <f>IFERROR(IF(AW677="","",VLOOKUP(AW677,SUSS!R:S,2,FALSE)),AY677*SUSS!$M$2)</f>
        <v/>
      </c>
      <c r="BC677" s="187" t="str">
        <f t="shared" si="240"/>
        <v/>
      </c>
    </row>
    <row r="678" spans="1:55" ht="15.75" thickBot="1">
      <c r="A678" s="183" t="s">
        <v>101</v>
      </c>
      <c r="B678" s="82">
        <v>2018</v>
      </c>
      <c r="C678" s="82">
        <v>12</v>
      </c>
      <c r="D678" s="82"/>
      <c r="E678" s="83" t="s">
        <v>86</v>
      </c>
      <c r="F678" s="83" t="s">
        <v>10</v>
      </c>
      <c r="G678" s="83" t="s">
        <v>84</v>
      </c>
      <c r="H678" s="84">
        <v>43798</v>
      </c>
      <c r="I678" s="85">
        <v>2832.26</v>
      </c>
      <c r="J678" s="85">
        <v>2305.4299999999998</v>
      </c>
      <c r="K678" s="86">
        <v>526.83000000000004</v>
      </c>
      <c r="N678" s="183" t="s">
        <v>101</v>
      </c>
      <c r="O678" s="82">
        <v>38</v>
      </c>
      <c r="P678" s="86">
        <v>182.68</v>
      </c>
      <c r="Q678" s="83" t="s">
        <v>11</v>
      </c>
      <c r="R678" s="83" t="s">
        <v>10</v>
      </c>
      <c r="S678" s="83" t="s">
        <v>83</v>
      </c>
      <c r="T678" s="82" t="s">
        <v>143</v>
      </c>
      <c r="U678" s="82" t="s">
        <v>124</v>
      </c>
      <c r="AC678" s="187" t="str">
        <f t="shared" si="242"/>
        <v/>
      </c>
      <c r="AD678" s="187" t="str">
        <f t="shared" si="243"/>
        <v/>
      </c>
      <c r="AE678" s="187" t="str">
        <f t="shared" si="244"/>
        <v/>
      </c>
      <c r="AF678" s="187" t="str">
        <f t="shared" si="245"/>
        <v/>
      </c>
      <c r="AG678" s="187" t="str">
        <f t="shared" si="246"/>
        <v/>
      </c>
      <c r="AH678" s="187" t="str">
        <f t="shared" si="247"/>
        <v/>
      </c>
      <c r="AI678" s="187" t="str">
        <f t="shared" si="248"/>
        <v/>
      </c>
      <c r="AJ678" s="187" t="str">
        <f t="shared" si="249"/>
        <v/>
      </c>
      <c r="AK678" s="187" t="str">
        <f t="shared" si="250"/>
        <v/>
      </c>
      <c r="AN678" s="187" t="str">
        <f t="shared" si="251"/>
        <v/>
      </c>
      <c r="AO678" s="187" t="str">
        <f t="shared" si="252"/>
        <v/>
      </c>
      <c r="AP678" s="187" t="str">
        <f t="shared" si="253"/>
        <v/>
      </c>
      <c r="AT678" s="187" t="str">
        <f t="shared" si="254"/>
        <v>M645044</v>
      </c>
      <c r="AU678" s="187">
        <f t="shared" si="255"/>
        <v>38</v>
      </c>
      <c r="AV678" s="187">
        <f t="shared" si="256"/>
        <v>182.68</v>
      </c>
      <c r="AW678" s="187" t="str">
        <f t="shared" si="257"/>
        <v>2015/3</v>
      </c>
      <c r="AX678" s="187" t="str">
        <f t="shared" si="258"/>
        <v>2015/3 Contribuciones Seg. Social</v>
      </c>
      <c r="AY678" s="187">
        <f t="shared" si="239"/>
        <v>7340.39</v>
      </c>
      <c r="AZ678" s="187">
        <f t="shared" si="259"/>
        <v>2.4886961047028835E-2</v>
      </c>
      <c r="BA678" s="187" t="str">
        <f t="shared" si="241"/>
        <v>M645044 38</v>
      </c>
      <c r="BB678" s="187">
        <f>IFERROR(IF(AW678="","",VLOOKUP(AW678,SUSS!R:S,2,FALSE)),AY678*SUSS!$M$2)</f>
        <v>880.84680000000003</v>
      </c>
      <c r="BC678" s="187">
        <f t="shared" si="240"/>
        <v>21.921599999999998</v>
      </c>
    </row>
    <row r="679" spans="1:55" ht="15.75" thickBot="1">
      <c r="A679" s="183" t="s">
        <v>101</v>
      </c>
      <c r="B679" s="82">
        <v>2018</v>
      </c>
      <c r="C679" s="82">
        <v>12</v>
      </c>
      <c r="D679" s="82"/>
      <c r="E679" s="83" t="s">
        <v>11</v>
      </c>
      <c r="F679" s="83" t="s">
        <v>10</v>
      </c>
      <c r="G679" s="83" t="s">
        <v>83</v>
      </c>
      <c r="H679" s="84">
        <v>43549</v>
      </c>
      <c r="I679" s="86">
        <v>644.5</v>
      </c>
      <c r="J679" s="86">
        <v>524.62</v>
      </c>
      <c r="K679" s="86">
        <v>119.88</v>
      </c>
      <c r="N679" s="183" t="s">
        <v>101</v>
      </c>
      <c r="O679" s="82">
        <v>38</v>
      </c>
      <c r="P679" s="85">
        <v>3487.51</v>
      </c>
      <c r="Q679" s="83" t="s">
        <v>11</v>
      </c>
      <c r="R679" s="83" t="s">
        <v>10</v>
      </c>
      <c r="S679" s="83" t="s">
        <v>84</v>
      </c>
      <c r="T679" s="82" t="s">
        <v>143</v>
      </c>
      <c r="U679" s="82" t="s">
        <v>124</v>
      </c>
      <c r="AC679" s="187" t="str">
        <f t="shared" si="242"/>
        <v/>
      </c>
      <c r="AD679" s="187" t="str">
        <f t="shared" si="243"/>
        <v/>
      </c>
      <c r="AE679" s="187" t="str">
        <f t="shared" si="244"/>
        <v/>
      </c>
      <c r="AF679" s="187" t="str">
        <f t="shared" si="245"/>
        <v/>
      </c>
      <c r="AG679" s="187" t="str">
        <f t="shared" si="246"/>
        <v/>
      </c>
      <c r="AH679" s="187" t="str">
        <f t="shared" si="247"/>
        <v/>
      </c>
      <c r="AI679" s="187" t="str">
        <f t="shared" si="248"/>
        <v/>
      </c>
      <c r="AJ679" s="187" t="str">
        <f t="shared" si="249"/>
        <v/>
      </c>
      <c r="AK679" s="187" t="str">
        <f t="shared" si="250"/>
        <v/>
      </c>
      <c r="AN679" s="187" t="str">
        <f t="shared" si="251"/>
        <v/>
      </c>
      <c r="AO679" s="187" t="str">
        <f t="shared" si="252"/>
        <v/>
      </c>
      <c r="AP679" s="187" t="str">
        <f t="shared" si="253"/>
        <v/>
      </c>
      <c r="AT679" s="187" t="str">
        <f t="shared" si="254"/>
        <v>M645044</v>
      </c>
      <c r="AU679" s="187">
        <f t="shared" si="255"/>
        <v>38</v>
      </c>
      <c r="AV679" s="187">
        <f t="shared" si="256"/>
        <v>3487.51</v>
      </c>
      <c r="AW679" s="187" t="str">
        <f t="shared" si="257"/>
        <v>2015/3</v>
      </c>
      <c r="AX679" s="187" t="str">
        <f t="shared" si="258"/>
        <v>2015/3 Contribuciones Seg. Social</v>
      </c>
      <c r="AY679" s="187">
        <f t="shared" si="239"/>
        <v>7340.39</v>
      </c>
      <c r="AZ679" s="187">
        <f t="shared" si="259"/>
        <v>0.47511235779025368</v>
      </c>
      <c r="BA679" s="187" t="str">
        <f t="shared" si="241"/>
        <v>M645044 38</v>
      </c>
      <c r="BB679" s="187">
        <f>IFERROR(IF(AW679="","",VLOOKUP(AW679,SUSS!R:S,2,FALSE)),AY679*SUSS!$M$2)</f>
        <v>880.84680000000003</v>
      </c>
      <c r="BC679" s="187">
        <f t="shared" si="240"/>
        <v>418.50120000000004</v>
      </c>
    </row>
    <row r="680" spans="1:55" ht="29.25" thickBot="1">
      <c r="A680" s="183" t="s">
        <v>101</v>
      </c>
      <c r="B680" s="82">
        <v>2018</v>
      </c>
      <c r="C680" s="82">
        <v>12</v>
      </c>
      <c r="D680" s="82"/>
      <c r="E680" s="83" t="s">
        <v>11</v>
      </c>
      <c r="F680" s="83" t="s">
        <v>10</v>
      </c>
      <c r="G680" s="83" t="s">
        <v>84</v>
      </c>
      <c r="H680" s="84">
        <v>43798</v>
      </c>
      <c r="I680" s="85">
        <v>3407.95</v>
      </c>
      <c r="J680" s="85">
        <v>2774.03</v>
      </c>
      <c r="K680" s="86">
        <v>633.91999999999996</v>
      </c>
      <c r="N680" s="183" t="s">
        <v>101</v>
      </c>
      <c r="O680" s="82">
        <v>38</v>
      </c>
      <c r="P680" s="85">
        <v>1961.64</v>
      </c>
      <c r="Q680" s="83" t="s">
        <v>11</v>
      </c>
      <c r="R680" s="83" t="s">
        <v>108</v>
      </c>
      <c r="S680" s="83" t="s">
        <v>109</v>
      </c>
      <c r="T680" s="82" t="s">
        <v>143</v>
      </c>
      <c r="U680" s="82" t="s">
        <v>124</v>
      </c>
      <c r="AC680" s="187" t="str">
        <f t="shared" si="242"/>
        <v/>
      </c>
      <c r="AD680" s="187" t="str">
        <f t="shared" si="243"/>
        <v/>
      </c>
      <c r="AE680" s="187" t="str">
        <f t="shared" si="244"/>
        <v/>
      </c>
      <c r="AF680" s="187" t="str">
        <f t="shared" si="245"/>
        <v/>
      </c>
      <c r="AG680" s="187" t="str">
        <f t="shared" si="246"/>
        <v/>
      </c>
      <c r="AH680" s="187" t="str">
        <f t="shared" si="247"/>
        <v/>
      </c>
      <c r="AI680" s="187" t="str">
        <f t="shared" si="248"/>
        <v/>
      </c>
      <c r="AJ680" s="187" t="str">
        <f t="shared" si="249"/>
        <v/>
      </c>
      <c r="AK680" s="187" t="str">
        <f t="shared" si="250"/>
        <v/>
      </c>
      <c r="AN680" s="187" t="str">
        <f t="shared" si="251"/>
        <v/>
      </c>
      <c r="AO680" s="187" t="str">
        <f t="shared" si="252"/>
        <v/>
      </c>
      <c r="AP680" s="187" t="str">
        <f t="shared" si="253"/>
        <v/>
      </c>
      <c r="AT680" s="187" t="str">
        <f t="shared" si="254"/>
        <v>M645044</v>
      </c>
      <c r="AU680" s="187">
        <f t="shared" si="255"/>
        <v>38</v>
      </c>
      <c r="AV680" s="187">
        <f t="shared" si="256"/>
        <v>1961.64</v>
      </c>
      <c r="AW680" s="187" t="str">
        <f t="shared" si="257"/>
        <v>2015/3</v>
      </c>
      <c r="AX680" s="187" t="str">
        <f t="shared" si="258"/>
        <v>2015/3 Contribuciones Seg. Social</v>
      </c>
      <c r="AY680" s="187">
        <f t="shared" si="239"/>
        <v>7340.39</v>
      </c>
      <c r="AZ680" s="187">
        <f t="shared" si="259"/>
        <v>0.26723920663615969</v>
      </c>
      <c r="BA680" s="187" t="str">
        <f t="shared" si="241"/>
        <v>M645044 38</v>
      </c>
      <c r="BB680" s="187">
        <f>IFERROR(IF(AW680="","",VLOOKUP(AW680,SUSS!R:S,2,FALSE)),AY680*SUSS!$M$2)</f>
        <v>880.84680000000003</v>
      </c>
      <c r="BC680" s="187">
        <f t="shared" si="240"/>
        <v>235.39680000000004</v>
      </c>
    </row>
    <row r="681" spans="1:55" ht="29.25" thickBot="1">
      <c r="A681" s="183" t="s">
        <v>101</v>
      </c>
      <c r="B681" s="82">
        <v>2019</v>
      </c>
      <c r="C681" s="82">
        <v>1</v>
      </c>
      <c r="D681" s="82"/>
      <c r="E681" s="83" t="s">
        <v>86</v>
      </c>
      <c r="F681" s="83" t="s">
        <v>10</v>
      </c>
      <c r="G681" s="83" t="s">
        <v>10</v>
      </c>
      <c r="H681" s="84">
        <v>43508</v>
      </c>
      <c r="I681" s="85">
        <v>4385.9399999999996</v>
      </c>
      <c r="J681" s="86">
        <v>0</v>
      </c>
      <c r="K681" s="85">
        <v>4385.9399999999996</v>
      </c>
      <c r="N681" s="183" t="s">
        <v>101</v>
      </c>
      <c r="O681" s="82">
        <v>38</v>
      </c>
      <c r="P681" s="86">
        <v>97.31</v>
      </c>
      <c r="Q681" s="83" t="s">
        <v>11</v>
      </c>
      <c r="R681" s="83" t="s">
        <v>108</v>
      </c>
      <c r="S681" s="83" t="s">
        <v>83</v>
      </c>
      <c r="T681" s="82" t="s">
        <v>143</v>
      </c>
      <c r="U681" s="82" t="s">
        <v>124</v>
      </c>
      <c r="AC681" s="187" t="str">
        <f t="shared" si="242"/>
        <v/>
      </c>
      <c r="AD681" s="187" t="str">
        <f t="shared" si="243"/>
        <v/>
      </c>
      <c r="AE681" s="187" t="str">
        <f t="shared" si="244"/>
        <v/>
      </c>
      <c r="AF681" s="187" t="str">
        <f t="shared" si="245"/>
        <v/>
      </c>
      <c r="AG681" s="187" t="str">
        <f t="shared" si="246"/>
        <v/>
      </c>
      <c r="AH681" s="187" t="str">
        <f t="shared" si="247"/>
        <v/>
      </c>
      <c r="AI681" s="187" t="str">
        <f t="shared" si="248"/>
        <v/>
      </c>
      <c r="AJ681" s="187" t="str">
        <f t="shared" si="249"/>
        <v/>
      </c>
      <c r="AK681" s="187" t="str">
        <f t="shared" si="250"/>
        <v/>
      </c>
      <c r="AN681" s="187" t="str">
        <f t="shared" si="251"/>
        <v/>
      </c>
      <c r="AO681" s="187" t="str">
        <f t="shared" si="252"/>
        <v/>
      </c>
      <c r="AP681" s="187" t="str">
        <f t="shared" si="253"/>
        <v/>
      </c>
      <c r="AT681" s="187" t="str">
        <f t="shared" si="254"/>
        <v>M645044</v>
      </c>
      <c r="AU681" s="187">
        <f t="shared" si="255"/>
        <v>38</v>
      </c>
      <c r="AV681" s="187">
        <f t="shared" si="256"/>
        <v>97.31</v>
      </c>
      <c r="AW681" s="187" t="str">
        <f t="shared" si="257"/>
        <v>2015/3</v>
      </c>
      <c r="AX681" s="187" t="str">
        <f t="shared" si="258"/>
        <v>2015/3 Contribuciones Seg. Social</v>
      </c>
      <c r="AY681" s="187">
        <f t="shared" si="239"/>
        <v>7340.39</v>
      </c>
      <c r="AZ681" s="187">
        <f t="shared" si="259"/>
        <v>1.3256788808224085E-2</v>
      </c>
      <c r="BA681" s="187" t="str">
        <f t="shared" si="241"/>
        <v>M645044 38</v>
      </c>
      <c r="BB681" s="187">
        <f>IFERROR(IF(AW681="","",VLOOKUP(AW681,SUSS!R:S,2,FALSE)),AY681*SUSS!$M$2)</f>
        <v>880.84680000000003</v>
      </c>
      <c r="BC681" s="187">
        <f t="shared" si="240"/>
        <v>11.677199999999999</v>
      </c>
    </row>
    <row r="682" spans="1:55" ht="29.25" thickBot="1">
      <c r="A682" s="183" t="s">
        <v>101</v>
      </c>
      <c r="B682" s="82">
        <v>2019</v>
      </c>
      <c r="C682" s="82">
        <v>1</v>
      </c>
      <c r="D682" s="82"/>
      <c r="E682" s="83" t="s">
        <v>11</v>
      </c>
      <c r="F682" s="83" t="s">
        <v>10</v>
      </c>
      <c r="G682" s="83" t="s">
        <v>10</v>
      </c>
      <c r="H682" s="84">
        <v>43508</v>
      </c>
      <c r="I682" s="85">
        <v>4456.3500000000004</v>
      </c>
      <c r="J682" s="86">
        <v>0</v>
      </c>
      <c r="K682" s="85">
        <v>4456.3500000000004</v>
      </c>
      <c r="N682" s="183" t="s">
        <v>101</v>
      </c>
      <c r="O682" s="82">
        <v>38</v>
      </c>
      <c r="P682" s="85">
        <v>1892.59</v>
      </c>
      <c r="Q682" s="83" t="s">
        <v>11</v>
      </c>
      <c r="R682" s="83" t="s">
        <v>108</v>
      </c>
      <c r="S682" s="83" t="s">
        <v>84</v>
      </c>
      <c r="T682" s="82" t="s">
        <v>143</v>
      </c>
      <c r="U682" s="82" t="s">
        <v>124</v>
      </c>
      <c r="AC682" s="187" t="str">
        <f t="shared" si="242"/>
        <v>M645044</v>
      </c>
      <c r="AD682" s="187" t="str">
        <f t="shared" si="243"/>
        <v>Contribuciones Seg. Social</v>
      </c>
      <c r="AE682" s="187" t="str">
        <f t="shared" si="244"/>
        <v>Declaración Jurada</v>
      </c>
      <c r="AF682" s="187" t="str">
        <f t="shared" si="245"/>
        <v>Declaración Jurada</v>
      </c>
      <c r="AG682" s="187">
        <f t="shared" si="246"/>
        <v>4456.3500000000004</v>
      </c>
      <c r="AH682" s="187">
        <f t="shared" si="247"/>
        <v>0</v>
      </c>
      <c r="AI682" s="187">
        <f t="shared" si="248"/>
        <v>4456.3500000000004</v>
      </c>
      <c r="AJ682" s="187">
        <f t="shared" si="249"/>
        <v>2019</v>
      </c>
      <c r="AK682" s="187">
        <f t="shared" si="250"/>
        <v>1</v>
      </c>
      <c r="AN682" s="187" t="str">
        <f t="shared" si="251"/>
        <v xml:space="preserve">2019/1 </v>
      </c>
      <c r="AO682" s="187" t="str">
        <f t="shared" si="252"/>
        <v>2019/1 Contribuciones Seg. Social</v>
      </c>
      <c r="AP682" s="187">
        <f t="shared" si="253"/>
        <v>4456.3500000000004</v>
      </c>
      <c r="AT682" s="187" t="str">
        <f t="shared" si="254"/>
        <v>M645044</v>
      </c>
      <c r="AU682" s="187">
        <f t="shared" si="255"/>
        <v>38</v>
      </c>
      <c r="AV682" s="187">
        <f t="shared" si="256"/>
        <v>1892.59</v>
      </c>
      <c r="AW682" s="187" t="str">
        <f t="shared" si="257"/>
        <v>2015/3</v>
      </c>
      <c r="AX682" s="187" t="str">
        <f t="shared" si="258"/>
        <v>2015/3 Contribuciones Seg. Social</v>
      </c>
      <c r="AY682" s="187">
        <f t="shared" si="239"/>
        <v>7340.39</v>
      </c>
      <c r="AZ682" s="187">
        <f t="shared" si="259"/>
        <v>0.25783234950731498</v>
      </c>
      <c r="BA682" s="187" t="str">
        <f t="shared" si="241"/>
        <v>M645044 38</v>
      </c>
      <c r="BB682" s="187">
        <f>IFERROR(IF(AW682="","",VLOOKUP(AW682,SUSS!R:S,2,FALSE)),AY682*SUSS!$M$2)</f>
        <v>880.84680000000003</v>
      </c>
      <c r="BC682" s="187">
        <f t="shared" si="240"/>
        <v>227.11079999999998</v>
      </c>
    </row>
    <row r="683" spans="1:55" ht="15.75" thickBot="1">
      <c r="A683" s="183" t="s">
        <v>101</v>
      </c>
      <c r="B683" s="82">
        <v>2019</v>
      </c>
      <c r="C683" s="82">
        <v>1</v>
      </c>
      <c r="D683" s="82"/>
      <c r="E683" s="83" t="s">
        <v>86</v>
      </c>
      <c r="F683" s="83" t="s">
        <v>10</v>
      </c>
      <c r="G683" s="83" t="s">
        <v>83</v>
      </c>
      <c r="H683" s="84">
        <v>43588</v>
      </c>
      <c r="I683" s="86">
        <v>468.68</v>
      </c>
      <c r="J683" s="86">
        <v>374.39</v>
      </c>
      <c r="K683" s="86">
        <v>94.29</v>
      </c>
      <c r="N683" s="183" t="s">
        <v>101</v>
      </c>
      <c r="O683" s="82">
        <v>38</v>
      </c>
      <c r="P683" s="85">
        <v>7294.64</v>
      </c>
      <c r="Q683" s="83" t="s">
        <v>11</v>
      </c>
      <c r="R683" s="83" t="s">
        <v>10</v>
      </c>
      <c r="S683" s="83" t="s">
        <v>10</v>
      </c>
      <c r="T683" s="82" t="s">
        <v>145</v>
      </c>
      <c r="U683" s="82" t="s">
        <v>124</v>
      </c>
      <c r="AC683" s="187" t="str">
        <f t="shared" si="242"/>
        <v/>
      </c>
      <c r="AD683" s="187" t="str">
        <f t="shared" si="243"/>
        <v/>
      </c>
      <c r="AE683" s="187" t="str">
        <f t="shared" si="244"/>
        <v/>
      </c>
      <c r="AF683" s="187" t="str">
        <f t="shared" si="245"/>
        <v/>
      </c>
      <c r="AG683" s="187" t="str">
        <f t="shared" si="246"/>
        <v/>
      </c>
      <c r="AH683" s="187" t="str">
        <f t="shared" si="247"/>
        <v/>
      </c>
      <c r="AI683" s="187" t="str">
        <f t="shared" si="248"/>
        <v/>
      </c>
      <c r="AJ683" s="187" t="str">
        <f t="shared" si="249"/>
        <v/>
      </c>
      <c r="AK683" s="187" t="str">
        <f t="shared" si="250"/>
        <v/>
      </c>
      <c r="AN683" s="187" t="str">
        <f t="shared" si="251"/>
        <v/>
      </c>
      <c r="AO683" s="187" t="str">
        <f t="shared" si="252"/>
        <v/>
      </c>
      <c r="AP683" s="187" t="str">
        <f t="shared" si="253"/>
        <v/>
      </c>
      <c r="AT683" s="187" t="str">
        <f t="shared" si="254"/>
        <v>M645044</v>
      </c>
      <c r="AU683" s="187">
        <f t="shared" si="255"/>
        <v>38</v>
      </c>
      <c r="AV683" s="187">
        <f t="shared" si="256"/>
        <v>7294.64</v>
      </c>
      <c r="AW683" s="187" t="str">
        <f t="shared" si="257"/>
        <v>2015/4</v>
      </c>
      <c r="AX683" s="187" t="str">
        <f t="shared" si="258"/>
        <v>2015/4 Contribuciones Seg. Social</v>
      </c>
      <c r="AY683" s="187">
        <f t="shared" si="239"/>
        <v>7294.64</v>
      </c>
      <c r="AZ683" s="187">
        <f t="shared" si="259"/>
        <v>1</v>
      </c>
      <c r="BA683" s="187" t="str">
        <f t="shared" si="241"/>
        <v>M645044 38</v>
      </c>
      <c r="BB683" s="187">
        <f>IFERROR(IF(AW683="","",VLOOKUP(AW683,SUSS!R:S,2,FALSE)),AY683*SUSS!$M$2)</f>
        <v>875.35680000000002</v>
      </c>
      <c r="BC683" s="187">
        <f t="shared" si="240"/>
        <v>875.35680000000002</v>
      </c>
    </row>
    <row r="684" spans="1:55" ht="15.75" thickBot="1">
      <c r="A684" s="183" t="s">
        <v>101</v>
      </c>
      <c r="B684" s="82">
        <v>2019</v>
      </c>
      <c r="C684" s="82">
        <v>1</v>
      </c>
      <c r="D684" s="82"/>
      <c r="E684" s="83" t="s">
        <v>86</v>
      </c>
      <c r="F684" s="83" t="s">
        <v>10</v>
      </c>
      <c r="G684" s="83" t="s">
        <v>84</v>
      </c>
      <c r="H684" s="84">
        <v>43798</v>
      </c>
      <c r="I684" s="85">
        <v>1711.35</v>
      </c>
      <c r="J684" s="85">
        <v>1367.05</v>
      </c>
      <c r="K684" s="86">
        <v>344.3</v>
      </c>
      <c r="N684" s="183" t="s">
        <v>101</v>
      </c>
      <c r="O684" s="82">
        <v>38</v>
      </c>
      <c r="P684" s="86">
        <v>133.29</v>
      </c>
      <c r="Q684" s="83" t="s">
        <v>11</v>
      </c>
      <c r="R684" s="83" t="s">
        <v>10</v>
      </c>
      <c r="S684" s="83" t="s">
        <v>83</v>
      </c>
      <c r="T684" s="82" t="s">
        <v>145</v>
      </c>
      <c r="U684" s="82" t="s">
        <v>124</v>
      </c>
      <c r="AC684" s="187" t="str">
        <f t="shared" si="242"/>
        <v/>
      </c>
      <c r="AD684" s="187" t="str">
        <f t="shared" si="243"/>
        <v/>
      </c>
      <c r="AE684" s="187" t="str">
        <f t="shared" si="244"/>
        <v/>
      </c>
      <c r="AF684" s="187" t="str">
        <f t="shared" si="245"/>
        <v/>
      </c>
      <c r="AG684" s="187" t="str">
        <f t="shared" si="246"/>
        <v/>
      </c>
      <c r="AH684" s="187" t="str">
        <f t="shared" si="247"/>
        <v/>
      </c>
      <c r="AI684" s="187" t="str">
        <f t="shared" si="248"/>
        <v/>
      </c>
      <c r="AJ684" s="187" t="str">
        <f t="shared" si="249"/>
        <v/>
      </c>
      <c r="AK684" s="187" t="str">
        <f t="shared" si="250"/>
        <v/>
      </c>
      <c r="AN684" s="187" t="str">
        <f t="shared" si="251"/>
        <v/>
      </c>
      <c r="AO684" s="187" t="str">
        <f t="shared" si="252"/>
        <v/>
      </c>
      <c r="AP684" s="187" t="str">
        <f t="shared" si="253"/>
        <v/>
      </c>
      <c r="AT684" s="187" t="str">
        <f t="shared" si="254"/>
        <v>M645044</v>
      </c>
      <c r="AU684" s="187">
        <f t="shared" si="255"/>
        <v>38</v>
      </c>
      <c r="AV684" s="187">
        <f t="shared" si="256"/>
        <v>133.29</v>
      </c>
      <c r="AW684" s="187" t="str">
        <f t="shared" si="257"/>
        <v>2015/4</v>
      </c>
      <c r="AX684" s="187" t="str">
        <f t="shared" si="258"/>
        <v>2015/4 Contribuciones Seg. Social</v>
      </c>
      <c r="AY684" s="187">
        <f t="shared" si="239"/>
        <v>7294.64</v>
      </c>
      <c r="AZ684" s="187">
        <f t="shared" si="259"/>
        <v>1.8272320498338504E-2</v>
      </c>
      <c r="BA684" s="187" t="str">
        <f t="shared" si="241"/>
        <v>M645044 38</v>
      </c>
      <c r="BB684" s="187">
        <f>IFERROR(IF(AW684="","",VLOOKUP(AW684,SUSS!R:S,2,FALSE)),AY684*SUSS!$M$2)</f>
        <v>875.35680000000002</v>
      </c>
      <c r="BC684" s="187">
        <f t="shared" si="240"/>
        <v>15.994799999999998</v>
      </c>
    </row>
    <row r="685" spans="1:55" ht="15.75" thickBot="1">
      <c r="A685" s="183" t="s">
        <v>101</v>
      </c>
      <c r="B685" s="82">
        <v>2019</v>
      </c>
      <c r="C685" s="82">
        <v>1</v>
      </c>
      <c r="D685" s="82"/>
      <c r="E685" s="83" t="s">
        <v>11</v>
      </c>
      <c r="F685" s="83" t="s">
        <v>10</v>
      </c>
      <c r="G685" s="83" t="s">
        <v>83</v>
      </c>
      <c r="H685" s="84">
        <v>43588</v>
      </c>
      <c r="I685" s="86">
        <v>476.21</v>
      </c>
      <c r="J685" s="86">
        <v>380.4</v>
      </c>
      <c r="K685" s="86">
        <v>95.81</v>
      </c>
      <c r="N685" s="183" t="s">
        <v>101</v>
      </c>
      <c r="O685" s="82">
        <v>38</v>
      </c>
      <c r="P685" s="85">
        <v>3514.03</v>
      </c>
      <c r="Q685" s="83" t="s">
        <v>11</v>
      </c>
      <c r="R685" s="83" t="s">
        <v>10</v>
      </c>
      <c r="S685" s="83" t="s">
        <v>84</v>
      </c>
      <c r="T685" s="82" t="s">
        <v>145</v>
      </c>
      <c r="U685" s="82" t="s">
        <v>124</v>
      </c>
      <c r="AC685" s="187" t="str">
        <f t="shared" si="242"/>
        <v/>
      </c>
      <c r="AD685" s="187" t="str">
        <f t="shared" si="243"/>
        <v/>
      </c>
      <c r="AE685" s="187" t="str">
        <f t="shared" si="244"/>
        <v/>
      </c>
      <c r="AF685" s="187" t="str">
        <f t="shared" si="245"/>
        <v/>
      </c>
      <c r="AG685" s="187" t="str">
        <f t="shared" si="246"/>
        <v/>
      </c>
      <c r="AH685" s="187" t="str">
        <f t="shared" si="247"/>
        <v/>
      </c>
      <c r="AI685" s="187" t="str">
        <f t="shared" si="248"/>
        <v/>
      </c>
      <c r="AJ685" s="187" t="str">
        <f t="shared" si="249"/>
        <v/>
      </c>
      <c r="AK685" s="187" t="str">
        <f t="shared" si="250"/>
        <v/>
      </c>
      <c r="AN685" s="187" t="str">
        <f t="shared" si="251"/>
        <v/>
      </c>
      <c r="AO685" s="187" t="str">
        <f t="shared" si="252"/>
        <v/>
      </c>
      <c r="AP685" s="187" t="str">
        <f t="shared" si="253"/>
        <v/>
      </c>
      <c r="AT685" s="187" t="str">
        <f t="shared" si="254"/>
        <v>M645044</v>
      </c>
      <c r="AU685" s="187">
        <f t="shared" si="255"/>
        <v>38</v>
      </c>
      <c r="AV685" s="187">
        <f t="shared" si="256"/>
        <v>3514.03</v>
      </c>
      <c r="AW685" s="187" t="str">
        <f t="shared" si="257"/>
        <v>2015/4</v>
      </c>
      <c r="AX685" s="187" t="str">
        <f t="shared" si="258"/>
        <v>2015/4 Contribuciones Seg. Social</v>
      </c>
      <c r="AY685" s="187">
        <f t="shared" si="239"/>
        <v>7294.64</v>
      </c>
      <c r="AZ685" s="187">
        <f t="shared" si="259"/>
        <v>0.48172767950166151</v>
      </c>
      <c r="BA685" s="187" t="str">
        <f t="shared" si="241"/>
        <v>M645044 38</v>
      </c>
      <c r="BB685" s="187">
        <f>IFERROR(IF(AW685="","",VLOOKUP(AW685,SUSS!R:S,2,FALSE)),AY685*SUSS!$M$2)</f>
        <v>875.35680000000002</v>
      </c>
      <c r="BC685" s="187">
        <f t="shared" si="240"/>
        <v>421.68360000000001</v>
      </c>
    </row>
    <row r="686" spans="1:55" ht="15.75" thickBot="1">
      <c r="A686" s="183" t="s">
        <v>101</v>
      </c>
      <c r="B686" s="82">
        <v>2019</v>
      </c>
      <c r="C686" s="82">
        <v>1</v>
      </c>
      <c r="D686" s="82"/>
      <c r="E686" s="83" t="s">
        <v>11</v>
      </c>
      <c r="F686" s="83" t="s">
        <v>10</v>
      </c>
      <c r="G686" s="83" t="s">
        <v>84</v>
      </c>
      <c r="H686" s="84">
        <v>43798</v>
      </c>
      <c r="I686" s="85">
        <v>1738.82</v>
      </c>
      <c r="J686" s="85">
        <v>1388.99</v>
      </c>
      <c r="K686" s="86">
        <v>349.83</v>
      </c>
      <c r="N686" s="183" t="s">
        <v>101</v>
      </c>
      <c r="O686" s="82">
        <v>38</v>
      </c>
      <c r="P686" s="85">
        <v>3833.66</v>
      </c>
      <c r="Q686" s="83" t="s">
        <v>11</v>
      </c>
      <c r="R686" s="83" t="s">
        <v>10</v>
      </c>
      <c r="S686" s="83" t="s">
        <v>10</v>
      </c>
      <c r="T686" s="82" t="s">
        <v>146</v>
      </c>
      <c r="U686" s="82" t="s">
        <v>124</v>
      </c>
      <c r="AC686" s="187" t="str">
        <f t="shared" si="242"/>
        <v/>
      </c>
      <c r="AD686" s="187" t="str">
        <f t="shared" si="243"/>
        <v/>
      </c>
      <c r="AE686" s="187" t="str">
        <f t="shared" si="244"/>
        <v/>
      </c>
      <c r="AF686" s="187" t="str">
        <f t="shared" si="245"/>
        <v/>
      </c>
      <c r="AG686" s="187" t="str">
        <f t="shared" si="246"/>
        <v/>
      </c>
      <c r="AH686" s="187" t="str">
        <f t="shared" si="247"/>
        <v/>
      </c>
      <c r="AI686" s="187" t="str">
        <f t="shared" si="248"/>
        <v/>
      </c>
      <c r="AJ686" s="187" t="str">
        <f t="shared" si="249"/>
        <v/>
      </c>
      <c r="AK686" s="187" t="str">
        <f t="shared" si="250"/>
        <v/>
      </c>
      <c r="AN686" s="187" t="str">
        <f t="shared" si="251"/>
        <v/>
      </c>
      <c r="AO686" s="187" t="str">
        <f t="shared" si="252"/>
        <v/>
      </c>
      <c r="AP686" s="187" t="str">
        <f t="shared" si="253"/>
        <v/>
      </c>
      <c r="AT686" s="187" t="str">
        <f t="shared" si="254"/>
        <v>M645044</v>
      </c>
      <c r="AU686" s="187">
        <f t="shared" si="255"/>
        <v>38</v>
      </c>
      <c r="AV686" s="187">
        <f t="shared" si="256"/>
        <v>3833.66</v>
      </c>
      <c r="AW686" s="187" t="str">
        <f t="shared" si="257"/>
        <v>2015/5</v>
      </c>
      <c r="AX686" s="187" t="str">
        <f t="shared" si="258"/>
        <v>2015/5 Contribuciones Seg. Social</v>
      </c>
      <c r="AY686" s="187">
        <f t="shared" si="239"/>
        <v>9661.5400000000009</v>
      </c>
      <c r="AZ686" s="187">
        <f t="shared" si="259"/>
        <v>0.3967959559242108</v>
      </c>
      <c r="BA686" s="187" t="str">
        <f t="shared" si="241"/>
        <v>M645044 38</v>
      </c>
      <c r="BB686" s="187">
        <f>IFERROR(IF(AW686="","",VLOOKUP(AW686,SUSS!R:S,2,FALSE)),AY686*SUSS!$M$2)</f>
        <v>1159.3848</v>
      </c>
      <c r="BC686" s="187">
        <f t="shared" si="240"/>
        <v>460.03919999999999</v>
      </c>
    </row>
    <row r="687" spans="1:55" ht="15.75" thickBot="1">
      <c r="A687" s="183" t="s">
        <v>101</v>
      </c>
      <c r="B687" s="82">
        <v>2019</v>
      </c>
      <c r="C687" s="82">
        <v>2</v>
      </c>
      <c r="D687" s="82"/>
      <c r="E687" s="83" t="s">
        <v>86</v>
      </c>
      <c r="F687" s="83" t="s">
        <v>10</v>
      </c>
      <c r="G687" s="83" t="s">
        <v>10</v>
      </c>
      <c r="H687" s="84">
        <v>43536</v>
      </c>
      <c r="I687" s="85">
        <v>5440.7</v>
      </c>
      <c r="J687" s="86">
        <v>0</v>
      </c>
      <c r="K687" s="85">
        <v>5440.7</v>
      </c>
      <c r="N687" s="183" t="s">
        <v>101</v>
      </c>
      <c r="O687" s="82">
        <v>38</v>
      </c>
      <c r="P687" s="85">
        <v>6941.2</v>
      </c>
      <c r="Q687" s="83" t="s">
        <v>86</v>
      </c>
      <c r="R687" s="83" t="s">
        <v>10</v>
      </c>
      <c r="S687" s="83" t="s">
        <v>10</v>
      </c>
      <c r="T687" s="82" t="s">
        <v>179</v>
      </c>
      <c r="U687" s="82" t="s">
        <v>124</v>
      </c>
      <c r="AC687" s="187" t="str">
        <f t="shared" si="242"/>
        <v/>
      </c>
      <c r="AD687" s="187" t="str">
        <f t="shared" si="243"/>
        <v/>
      </c>
      <c r="AE687" s="187" t="str">
        <f t="shared" si="244"/>
        <v/>
      </c>
      <c r="AF687" s="187" t="str">
        <f t="shared" si="245"/>
        <v/>
      </c>
      <c r="AG687" s="187" t="str">
        <f t="shared" si="246"/>
        <v/>
      </c>
      <c r="AH687" s="187" t="str">
        <f t="shared" si="247"/>
        <v/>
      </c>
      <c r="AI687" s="187" t="str">
        <f t="shared" si="248"/>
        <v/>
      </c>
      <c r="AJ687" s="187" t="str">
        <f t="shared" si="249"/>
        <v/>
      </c>
      <c r="AK687" s="187" t="str">
        <f t="shared" si="250"/>
        <v/>
      </c>
      <c r="AN687" s="187" t="str">
        <f t="shared" si="251"/>
        <v/>
      </c>
      <c r="AO687" s="187" t="str">
        <f t="shared" si="252"/>
        <v/>
      </c>
      <c r="AP687" s="187" t="str">
        <f t="shared" si="253"/>
        <v/>
      </c>
      <c r="AT687" s="187" t="str">
        <f t="shared" si="254"/>
        <v/>
      </c>
      <c r="AU687" s="187" t="str">
        <f t="shared" si="255"/>
        <v/>
      </c>
      <c r="AV687" s="187" t="str">
        <f t="shared" si="256"/>
        <v/>
      </c>
      <c r="AW687" s="187" t="str">
        <f t="shared" si="257"/>
        <v/>
      </c>
      <c r="AX687" s="187" t="str">
        <f t="shared" si="258"/>
        <v/>
      </c>
      <c r="AY687" s="187" t="str">
        <f t="shared" si="239"/>
        <v/>
      </c>
      <c r="AZ687" s="187" t="str">
        <f t="shared" si="259"/>
        <v/>
      </c>
      <c r="BA687" s="187" t="str">
        <f t="shared" si="241"/>
        <v xml:space="preserve"> </v>
      </c>
      <c r="BB687" s="187" t="str">
        <f>IFERROR(IF(AW687="","",VLOOKUP(AW687,SUSS!R:S,2,FALSE)),AY687*SUSS!$M$2)</f>
        <v/>
      </c>
      <c r="BC687" s="187" t="str">
        <f t="shared" si="240"/>
        <v/>
      </c>
    </row>
    <row r="688" spans="1:55" ht="15.75" thickBot="1">
      <c r="A688" s="183" t="s">
        <v>101</v>
      </c>
      <c r="B688" s="82">
        <v>2019</v>
      </c>
      <c r="C688" s="82">
        <v>2</v>
      </c>
      <c r="D688" s="82"/>
      <c r="E688" s="83" t="s">
        <v>11</v>
      </c>
      <c r="F688" s="83" t="s">
        <v>10</v>
      </c>
      <c r="G688" s="83" t="s">
        <v>10</v>
      </c>
      <c r="H688" s="84">
        <v>43536</v>
      </c>
      <c r="I688" s="85">
        <v>5835.93</v>
      </c>
      <c r="J688" s="86">
        <v>0</v>
      </c>
      <c r="K688" s="85">
        <v>5835.93</v>
      </c>
      <c r="N688" s="183" t="s">
        <v>101</v>
      </c>
      <c r="O688" s="82">
        <v>38</v>
      </c>
      <c r="P688" s="86">
        <v>257.75</v>
      </c>
      <c r="Q688" s="83" t="s">
        <v>86</v>
      </c>
      <c r="R688" s="83" t="s">
        <v>10</v>
      </c>
      <c r="S688" s="83" t="s">
        <v>83</v>
      </c>
      <c r="T688" s="82" t="s">
        <v>179</v>
      </c>
      <c r="U688" s="82" t="s">
        <v>124</v>
      </c>
      <c r="AC688" s="187" t="str">
        <f t="shared" si="242"/>
        <v>M645044</v>
      </c>
      <c r="AD688" s="187" t="str">
        <f t="shared" si="243"/>
        <v>Contribuciones Seg. Social</v>
      </c>
      <c r="AE688" s="187" t="str">
        <f t="shared" si="244"/>
        <v>Declaración Jurada</v>
      </c>
      <c r="AF688" s="187" t="str">
        <f t="shared" si="245"/>
        <v>Declaración Jurada</v>
      </c>
      <c r="AG688" s="187">
        <f t="shared" si="246"/>
        <v>5835.93</v>
      </c>
      <c r="AH688" s="187">
        <f t="shared" si="247"/>
        <v>0</v>
      </c>
      <c r="AI688" s="187">
        <f t="shared" si="248"/>
        <v>5835.93</v>
      </c>
      <c r="AJ688" s="187">
        <f t="shared" si="249"/>
        <v>2019</v>
      </c>
      <c r="AK688" s="187">
        <f t="shared" si="250"/>
        <v>2</v>
      </c>
      <c r="AN688" s="187" t="str">
        <f t="shared" si="251"/>
        <v xml:space="preserve">2019/2 </v>
      </c>
      <c r="AO688" s="187" t="str">
        <f t="shared" si="252"/>
        <v>2019/2 Contribuciones Seg. Social</v>
      </c>
      <c r="AP688" s="187">
        <f t="shared" si="253"/>
        <v>5835.93</v>
      </c>
      <c r="AT688" s="187" t="str">
        <f t="shared" si="254"/>
        <v/>
      </c>
      <c r="AU688" s="187" t="str">
        <f t="shared" si="255"/>
        <v/>
      </c>
      <c r="AV688" s="187" t="str">
        <f t="shared" si="256"/>
        <v/>
      </c>
      <c r="AW688" s="187" t="str">
        <f t="shared" si="257"/>
        <v/>
      </c>
      <c r="AX688" s="187" t="str">
        <f t="shared" si="258"/>
        <v/>
      </c>
      <c r="AY688" s="187" t="str">
        <f t="shared" si="239"/>
        <v/>
      </c>
      <c r="AZ688" s="187" t="str">
        <f t="shared" si="259"/>
        <v/>
      </c>
      <c r="BA688" s="187" t="str">
        <f t="shared" si="241"/>
        <v xml:space="preserve"> </v>
      </c>
      <c r="BB688" s="187" t="str">
        <f>IFERROR(IF(AW688="","",VLOOKUP(AW688,SUSS!R:S,2,FALSE)),AY688*SUSS!$M$2)</f>
        <v/>
      </c>
      <c r="BC688" s="187" t="str">
        <f t="shared" si="240"/>
        <v/>
      </c>
    </row>
    <row r="689" spans="1:55" ht="15.75" thickBot="1">
      <c r="A689" s="183" t="s">
        <v>101</v>
      </c>
      <c r="B689" s="82">
        <v>2019</v>
      </c>
      <c r="C689" s="82">
        <v>2</v>
      </c>
      <c r="D689" s="82"/>
      <c r="E689" s="83" t="s">
        <v>86</v>
      </c>
      <c r="F689" s="83" t="s">
        <v>10</v>
      </c>
      <c r="G689" s="83" t="s">
        <v>83</v>
      </c>
      <c r="H689" s="84">
        <v>43588</v>
      </c>
      <c r="I689" s="86">
        <v>380.09</v>
      </c>
      <c r="J689" s="86">
        <v>297.47000000000003</v>
      </c>
      <c r="K689" s="86">
        <v>82.62</v>
      </c>
      <c r="N689" s="183" t="s">
        <v>101</v>
      </c>
      <c r="O689" s="82">
        <v>38</v>
      </c>
      <c r="P689" s="85">
        <v>5067.88</v>
      </c>
      <c r="Q689" s="83" t="s">
        <v>86</v>
      </c>
      <c r="R689" s="83" t="s">
        <v>10</v>
      </c>
      <c r="S689" s="83" t="s">
        <v>84</v>
      </c>
      <c r="T689" s="82" t="s">
        <v>179</v>
      </c>
      <c r="U689" s="82" t="s">
        <v>124</v>
      </c>
      <c r="AC689" s="187" t="str">
        <f t="shared" si="242"/>
        <v/>
      </c>
      <c r="AD689" s="187" t="str">
        <f t="shared" si="243"/>
        <v/>
      </c>
      <c r="AE689" s="187" t="str">
        <f t="shared" si="244"/>
        <v/>
      </c>
      <c r="AF689" s="187" t="str">
        <f t="shared" si="245"/>
        <v/>
      </c>
      <c r="AG689" s="187" t="str">
        <f t="shared" si="246"/>
        <v/>
      </c>
      <c r="AH689" s="187" t="str">
        <f t="shared" si="247"/>
        <v/>
      </c>
      <c r="AI689" s="187" t="str">
        <f t="shared" si="248"/>
        <v/>
      </c>
      <c r="AJ689" s="187" t="str">
        <f t="shared" si="249"/>
        <v/>
      </c>
      <c r="AK689" s="187" t="str">
        <f t="shared" si="250"/>
        <v/>
      </c>
      <c r="AN689" s="187" t="str">
        <f t="shared" si="251"/>
        <v/>
      </c>
      <c r="AO689" s="187" t="str">
        <f t="shared" si="252"/>
        <v/>
      </c>
      <c r="AP689" s="187" t="str">
        <f t="shared" si="253"/>
        <v/>
      </c>
      <c r="AT689" s="187" t="str">
        <f t="shared" si="254"/>
        <v/>
      </c>
      <c r="AU689" s="187" t="str">
        <f t="shared" si="255"/>
        <v/>
      </c>
      <c r="AV689" s="187" t="str">
        <f t="shared" si="256"/>
        <v/>
      </c>
      <c r="AW689" s="187" t="str">
        <f t="shared" si="257"/>
        <v/>
      </c>
      <c r="AX689" s="187" t="str">
        <f t="shared" si="258"/>
        <v/>
      </c>
      <c r="AY689" s="187" t="str">
        <f t="shared" si="239"/>
        <v/>
      </c>
      <c r="AZ689" s="187" t="str">
        <f t="shared" si="259"/>
        <v/>
      </c>
      <c r="BA689" s="187" t="str">
        <f t="shared" si="241"/>
        <v xml:space="preserve"> </v>
      </c>
      <c r="BB689" s="187" t="str">
        <f>IFERROR(IF(AW689="","",VLOOKUP(AW689,SUSS!R:S,2,FALSE)),AY689*SUSS!$M$2)</f>
        <v/>
      </c>
      <c r="BC689" s="187" t="str">
        <f t="shared" si="240"/>
        <v/>
      </c>
    </row>
    <row r="690" spans="1:55" ht="15.75" thickBot="1">
      <c r="A690" s="183" t="s">
        <v>101</v>
      </c>
      <c r="B690" s="82">
        <v>2019</v>
      </c>
      <c r="C690" s="82">
        <v>2</v>
      </c>
      <c r="D690" s="82"/>
      <c r="E690" s="83" t="s">
        <v>86</v>
      </c>
      <c r="F690" s="83" t="s">
        <v>10</v>
      </c>
      <c r="G690" s="83" t="s">
        <v>84</v>
      </c>
      <c r="H690" s="84">
        <v>43798</v>
      </c>
      <c r="I690" s="85">
        <v>2122.91</v>
      </c>
      <c r="J690" s="85">
        <v>1661.46</v>
      </c>
      <c r="K690" s="86">
        <v>461.45</v>
      </c>
      <c r="N690" s="183" t="s">
        <v>101</v>
      </c>
      <c r="O690" s="82">
        <v>38</v>
      </c>
      <c r="P690" s="85">
        <v>3989.35</v>
      </c>
      <c r="Q690" s="83" t="s">
        <v>86</v>
      </c>
      <c r="R690" s="83" t="s">
        <v>10</v>
      </c>
      <c r="S690" s="83" t="s">
        <v>10</v>
      </c>
      <c r="T690" s="82" t="s">
        <v>147</v>
      </c>
      <c r="U690" s="82" t="s">
        <v>124</v>
      </c>
      <c r="AC690" s="187" t="str">
        <f t="shared" si="242"/>
        <v/>
      </c>
      <c r="AD690" s="187" t="str">
        <f t="shared" si="243"/>
        <v/>
      </c>
      <c r="AE690" s="187" t="str">
        <f t="shared" si="244"/>
        <v/>
      </c>
      <c r="AF690" s="187" t="str">
        <f t="shared" si="245"/>
        <v/>
      </c>
      <c r="AG690" s="187" t="str">
        <f t="shared" si="246"/>
        <v/>
      </c>
      <c r="AH690" s="187" t="str">
        <f t="shared" si="247"/>
        <v/>
      </c>
      <c r="AI690" s="187" t="str">
        <f t="shared" si="248"/>
        <v/>
      </c>
      <c r="AJ690" s="187" t="str">
        <f t="shared" si="249"/>
        <v/>
      </c>
      <c r="AK690" s="187" t="str">
        <f t="shared" si="250"/>
        <v/>
      </c>
      <c r="AN690" s="187" t="str">
        <f t="shared" si="251"/>
        <v/>
      </c>
      <c r="AO690" s="187" t="str">
        <f t="shared" si="252"/>
        <v/>
      </c>
      <c r="AP690" s="187" t="str">
        <f t="shared" si="253"/>
        <v/>
      </c>
      <c r="AT690" s="187" t="str">
        <f t="shared" si="254"/>
        <v/>
      </c>
      <c r="AU690" s="187" t="str">
        <f t="shared" si="255"/>
        <v/>
      </c>
      <c r="AV690" s="187" t="str">
        <f t="shared" si="256"/>
        <v/>
      </c>
      <c r="AW690" s="187" t="str">
        <f t="shared" si="257"/>
        <v/>
      </c>
      <c r="AX690" s="187" t="str">
        <f t="shared" si="258"/>
        <v/>
      </c>
      <c r="AY690" s="187" t="str">
        <f t="shared" si="239"/>
        <v/>
      </c>
      <c r="AZ690" s="187" t="str">
        <f t="shared" si="259"/>
        <v/>
      </c>
      <c r="BA690" s="187" t="str">
        <f t="shared" si="241"/>
        <v xml:space="preserve"> </v>
      </c>
      <c r="BB690" s="187" t="str">
        <f>IFERROR(IF(AW690="","",VLOOKUP(AW690,SUSS!R:S,2,FALSE)),AY690*SUSS!$M$2)</f>
        <v/>
      </c>
      <c r="BC690" s="187" t="str">
        <f t="shared" si="240"/>
        <v/>
      </c>
    </row>
    <row r="691" spans="1:55" ht="15.75" thickBot="1">
      <c r="A691" s="183" t="s">
        <v>101</v>
      </c>
      <c r="B691" s="82">
        <v>2019</v>
      </c>
      <c r="C691" s="82">
        <v>2</v>
      </c>
      <c r="D691" s="82"/>
      <c r="E691" s="83" t="s">
        <v>11</v>
      </c>
      <c r="F691" s="83" t="s">
        <v>10</v>
      </c>
      <c r="G691" s="83" t="s">
        <v>83</v>
      </c>
      <c r="H691" s="84">
        <v>43588</v>
      </c>
      <c r="I691" s="86">
        <v>407.7</v>
      </c>
      <c r="J691" s="86">
        <v>319.08</v>
      </c>
      <c r="K691" s="86">
        <v>88.62</v>
      </c>
      <c r="N691" s="183" t="s">
        <v>101</v>
      </c>
      <c r="O691" s="82">
        <v>38</v>
      </c>
      <c r="P691" s="85">
        <v>14119.33</v>
      </c>
      <c r="Q691" s="83" t="s">
        <v>102</v>
      </c>
      <c r="R691" s="83" t="s">
        <v>10</v>
      </c>
      <c r="S691" s="83" t="s">
        <v>10</v>
      </c>
      <c r="T691" s="82" t="s">
        <v>115</v>
      </c>
      <c r="U691" s="82" t="s">
        <v>124</v>
      </c>
      <c r="AC691" s="187" t="str">
        <f t="shared" si="242"/>
        <v/>
      </c>
      <c r="AD691" s="187" t="str">
        <f t="shared" si="243"/>
        <v/>
      </c>
      <c r="AE691" s="187" t="str">
        <f t="shared" si="244"/>
        <v/>
      </c>
      <c r="AF691" s="187" t="str">
        <f t="shared" si="245"/>
        <v/>
      </c>
      <c r="AG691" s="187" t="str">
        <f t="shared" si="246"/>
        <v/>
      </c>
      <c r="AH691" s="187" t="str">
        <f t="shared" si="247"/>
        <v/>
      </c>
      <c r="AI691" s="187" t="str">
        <f t="shared" si="248"/>
        <v/>
      </c>
      <c r="AJ691" s="187" t="str">
        <f t="shared" si="249"/>
        <v/>
      </c>
      <c r="AK691" s="187" t="str">
        <f t="shared" si="250"/>
        <v/>
      </c>
      <c r="AN691" s="187" t="str">
        <f t="shared" si="251"/>
        <v/>
      </c>
      <c r="AO691" s="187" t="str">
        <f t="shared" si="252"/>
        <v/>
      </c>
      <c r="AP691" s="187" t="str">
        <f t="shared" si="253"/>
        <v/>
      </c>
      <c r="AT691" s="187" t="str">
        <f t="shared" si="254"/>
        <v/>
      </c>
      <c r="AU691" s="187" t="str">
        <f t="shared" si="255"/>
        <v/>
      </c>
      <c r="AV691" s="187" t="str">
        <f t="shared" si="256"/>
        <v/>
      </c>
      <c r="AW691" s="187" t="str">
        <f t="shared" si="257"/>
        <v/>
      </c>
      <c r="AX691" s="187" t="str">
        <f t="shared" si="258"/>
        <v/>
      </c>
      <c r="AY691" s="187" t="str">
        <f t="shared" si="239"/>
        <v/>
      </c>
      <c r="AZ691" s="187" t="str">
        <f t="shared" si="259"/>
        <v/>
      </c>
      <c r="BA691" s="187" t="str">
        <f t="shared" si="241"/>
        <v xml:space="preserve"> </v>
      </c>
      <c r="BB691" s="187" t="str">
        <f>IFERROR(IF(AW691="","",VLOOKUP(AW691,SUSS!R:S,2,FALSE)),AY691*SUSS!$M$2)</f>
        <v/>
      </c>
      <c r="BC691" s="187" t="str">
        <f t="shared" si="240"/>
        <v/>
      </c>
    </row>
    <row r="692" spans="1:55" ht="15.75" thickBot="1">
      <c r="A692" s="183" t="s">
        <v>101</v>
      </c>
      <c r="B692" s="82">
        <v>2019</v>
      </c>
      <c r="C692" s="82">
        <v>2</v>
      </c>
      <c r="D692" s="82"/>
      <c r="E692" s="83" t="s">
        <v>11</v>
      </c>
      <c r="F692" s="83" t="s">
        <v>10</v>
      </c>
      <c r="G692" s="83" t="s">
        <v>84</v>
      </c>
      <c r="H692" s="84">
        <v>43798</v>
      </c>
      <c r="I692" s="85">
        <v>2277.12</v>
      </c>
      <c r="J692" s="85">
        <v>1782.15</v>
      </c>
      <c r="K692" s="86">
        <v>494.97</v>
      </c>
      <c r="N692" s="183" t="s">
        <v>101</v>
      </c>
      <c r="O692" s="82">
        <v>38</v>
      </c>
      <c r="P692" s="86">
        <v>6.27</v>
      </c>
      <c r="Q692" s="83" t="s">
        <v>104</v>
      </c>
      <c r="R692" s="83" t="s">
        <v>10</v>
      </c>
      <c r="S692" s="83" t="s">
        <v>105</v>
      </c>
      <c r="T692" s="82" t="s">
        <v>116</v>
      </c>
      <c r="U692" s="82" t="s">
        <v>124</v>
      </c>
      <c r="AC692" s="187" t="str">
        <f t="shared" si="242"/>
        <v/>
      </c>
      <c r="AD692" s="187" t="str">
        <f t="shared" si="243"/>
        <v/>
      </c>
      <c r="AE692" s="187" t="str">
        <f t="shared" si="244"/>
        <v/>
      </c>
      <c r="AF692" s="187" t="str">
        <f t="shared" si="245"/>
        <v/>
      </c>
      <c r="AG692" s="187" t="str">
        <f t="shared" si="246"/>
        <v/>
      </c>
      <c r="AH692" s="187" t="str">
        <f t="shared" si="247"/>
        <v/>
      </c>
      <c r="AI692" s="187" t="str">
        <f t="shared" si="248"/>
        <v/>
      </c>
      <c r="AJ692" s="187" t="str">
        <f t="shared" si="249"/>
        <v/>
      </c>
      <c r="AK692" s="187" t="str">
        <f t="shared" si="250"/>
        <v/>
      </c>
      <c r="AN692" s="187" t="str">
        <f t="shared" si="251"/>
        <v/>
      </c>
      <c r="AO692" s="187" t="str">
        <f t="shared" si="252"/>
        <v/>
      </c>
      <c r="AP692" s="187" t="str">
        <f t="shared" si="253"/>
        <v/>
      </c>
      <c r="AT692" s="187" t="str">
        <f t="shared" si="254"/>
        <v/>
      </c>
      <c r="AU692" s="187" t="str">
        <f t="shared" si="255"/>
        <v/>
      </c>
      <c r="AV692" s="187" t="str">
        <f t="shared" si="256"/>
        <v/>
      </c>
      <c r="AW692" s="187" t="str">
        <f t="shared" si="257"/>
        <v/>
      </c>
      <c r="AX692" s="187" t="str">
        <f t="shared" si="258"/>
        <v/>
      </c>
      <c r="AY692" s="187" t="str">
        <f t="shared" si="239"/>
        <v/>
      </c>
      <c r="AZ692" s="187" t="str">
        <f t="shared" si="259"/>
        <v/>
      </c>
      <c r="BA692" s="187" t="str">
        <f t="shared" si="241"/>
        <v xml:space="preserve"> </v>
      </c>
      <c r="BB692" s="187" t="str">
        <f>IFERROR(IF(AW692="","",VLOOKUP(AW692,SUSS!R:S,2,FALSE)),AY692*SUSS!$M$2)</f>
        <v/>
      </c>
      <c r="BC692" s="187" t="str">
        <f t="shared" si="240"/>
        <v/>
      </c>
    </row>
    <row r="693" spans="1:55" ht="15.75" thickBot="1">
      <c r="A693" s="183" t="s">
        <v>101</v>
      </c>
      <c r="B693" s="82">
        <v>2019</v>
      </c>
      <c r="C693" s="82">
        <v>3</v>
      </c>
      <c r="D693" s="82"/>
      <c r="E693" s="83" t="s">
        <v>11</v>
      </c>
      <c r="F693" s="83" t="s">
        <v>10</v>
      </c>
      <c r="G693" s="83" t="s">
        <v>10</v>
      </c>
      <c r="H693" s="84">
        <v>43565</v>
      </c>
      <c r="I693" s="85">
        <v>2634.32</v>
      </c>
      <c r="J693" s="86">
        <v>0</v>
      </c>
      <c r="K693" s="85">
        <v>2634.32</v>
      </c>
      <c r="N693" s="183" t="s">
        <v>101</v>
      </c>
      <c r="O693" s="82">
        <v>38</v>
      </c>
      <c r="P693" s="86">
        <v>18.809999999999999</v>
      </c>
      <c r="Q693" s="83" t="s">
        <v>106</v>
      </c>
      <c r="R693" s="83" t="s">
        <v>10</v>
      </c>
      <c r="S693" s="83" t="s">
        <v>105</v>
      </c>
      <c r="T693" s="82" t="s">
        <v>137</v>
      </c>
      <c r="U693" s="82" t="s">
        <v>124</v>
      </c>
      <c r="AC693" s="187" t="str">
        <f t="shared" si="242"/>
        <v>M645044</v>
      </c>
      <c r="AD693" s="187" t="str">
        <f t="shared" si="243"/>
        <v>Contribuciones Seg. Social</v>
      </c>
      <c r="AE693" s="187" t="str">
        <f t="shared" si="244"/>
        <v>Declaración Jurada</v>
      </c>
      <c r="AF693" s="187" t="str">
        <f t="shared" si="245"/>
        <v>Declaración Jurada</v>
      </c>
      <c r="AG693" s="187">
        <f t="shared" si="246"/>
        <v>2634.32</v>
      </c>
      <c r="AH693" s="187">
        <f t="shared" si="247"/>
        <v>0</v>
      </c>
      <c r="AI693" s="187">
        <f t="shared" si="248"/>
        <v>2634.32</v>
      </c>
      <c r="AJ693" s="187">
        <f t="shared" si="249"/>
        <v>2019</v>
      </c>
      <c r="AK693" s="187">
        <f t="shared" si="250"/>
        <v>3</v>
      </c>
      <c r="AN693" s="187" t="str">
        <f t="shared" si="251"/>
        <v xml:space="preserve">2019/3 </v>
      </c>
      <c r="AO693" s="187" t="str">
        <f t="shared" si="252"/>
        <v>2019/3 Contribuciones Seg. Social</v>
      </c>
      <c r="AP693" s="187">
        <f t="shared" si="253"/>
        <v>2634.32</v>
      </c>
      <c r="AT693" s="187" t="str">
        <f t="shared" si="254"/>
        <v/>
      </c>
      <c r="AU693" s="187" t="str">
        <f t="shared" si="255"/>
        <v/>
      </c>
      <c r="AV693" s="187" t="str">
        <f t="shared" si="256"/>
        <v/>
      </c>
      <c r="AW693" s="187" t="str">
        <f t="shared" si="257"/>
        <v/>
      </c>
      <c r="AX693" s="187" t="str">
        <f t="shared" si="258"/>
        <v/>
      </c>
      <c r="AY693" s="187" t="str">
        <f t="shared" si="239"/>
        <v/>
      </c>
      <c r="AZ693" s="187" t="str">
        <f t="shared" si="259"/>
        <v/>
      </c>
      <c r="BA693" s="187" t="str">
        <f t="shared" si="241"/>
        <v xml:space="preserve"> </v>
      </c>
      <c r="BB693" s="187" t="str">
        <f>IFERROR(IF(AW693="","",VLOOKUP(AW693,SUSS!R:S,2,FALSE)),AY693*SUSS!$M$2)</f>
        <v/>
      </c>
      <c r="BC693" s="187" t="str">
        <f t="shared" si="240"/>
        <v/>
      </c>
    </row>
    <row r="694" spans="1:55" ht="15.75" thickBot="1">
      <c r="A694" s="183" t="s">
        <v>101</v>
      </c>
      <c r="B694" s="82">
        <v>2019</v>
      </c>
      <c r="C694" s="82">
        <v>3</v>
      </c>
      <c r="D694" s="82"/>
      <c r="E694" s="83" t="s">
        <v>11</v>
      </c>
      <c r="F694" s="83" t="s">
        <v>10</v>
      </c>
      <c r="G694" s="83" t="s">
        <v>83</v>
      </c>
      <c r="H694" s="84">
        <v>43735</v>
      </c>
      <c r="I694" s="86">
        <v>629.64</v>
      </c>
      <c r="J694" s="86">
        <v>461.55</v>
      </c>
      <c r="K694" s="86">
        <v>168.09</v>
      </c>
      <c r="N694" s="183" t="s">
        <v>101</v>
      </c>
      <c r="O694" s="82">
        <v>38</v>
      </c>
      <c r="P694" s="86">
        <v>12.54</v>
      </c>
      <c r="Q694" s="83" t="s">
        <v>107</v>
      </c>
      <c r="R694" s="83" t="s">
        <v>10</v>
      </c>
      <c r="S694" s="83" t="s">
        <v>105</v>
      </c>
      <c r="T694" s="82" t="s">
        <v>163</v>
      </c>
      <c r="U694" s="82" t="s">
        <v>124</v>
      </c>
      <c r="AC694" s="187" t="str">
        <f t="shared" si="242"/>
        <v/>
      </c>
      <c r="AD694" s="187" t="str">
        <f t="shared" si="243"/>
        <v/>
      </c>
      <c r="AE694" s="187" t="str">
        <f t="shared" si="244"/>
        <v/>
      </c>
      <c r="AF694" s="187" t="str">
        <f t="shared" si="245"/>
        <v/>
      </c>
      <c r="AG694" s="187" t="str">
        <f t="shared" si="246"/>
        <v/>
      </c>
      <c r="AH694" s="187" t="str">
        <f t="shared" si="247"/>
        <v/>
      </c>
      <c r="AI694" s="187" t="str">
        <f t="shared" si="248"/>
        <v/>
      </c>
      <c r="AJ694" s="187" t="str">
        <f t="shared" si="249"/>
        <v/>
      </c>
      <c r="AK694" s="187" t="str">
        <f t="shared" si="250"/>
        <v/>
      </c>
      <c r="AN694" s="187" t="str">
        <f t="shared" si="251"/>
        <v/>
      </c>
      <c r="AO694" s="187" t="str">
        <f t="shared" si="252"/>
        <v/>
      </c>
      <c r="AP694" s="187" t="str">
        <f t="shared" si="253"/>
        <v/>
      </c>
      <c r="AT694" s="187" t="str">
        <f t="shared" si="254"/>
        <v/>
      </c>
      <c r="AU694" s="187" t="str">
        <f t="shared" si="255"/>
        <v/>
      </c>
      <c r="AV694" s="187" t="str">
        <f t="shared" si="256"/>
        <v/>
      </c>
      <c r="AW694" s="187" t="str">
        <f t="shared" si="257"/>
        <v/>
      </c>
      <c r="AX694" s="187" t="str">
        <f t="shared" si="258"/>
        <v/>
      </c>
      <c r="AY694" s="187" t="str">
        <f t="shared" si="239"/>
        <v/>
      </c>
      <c r="AZ694" s="187" t="str">
        <f t="shared" si="259"/>
        <v/>
      </c>
      <c r="BA694" s="187" t="str">
        <f t="shared" si="241"/>
        <v xml:space="preserve"> </v>
      </c>
      <c r="BB694" s="187" t="str">
        <f>IFERROR(IF(AW694="","",VLOOKUP(AW694,SUSS!R:S,2,FALSE)),AY694*SUSS!$M$2)</f>
        <v/>
      </c>
      <c r="BC694" s="187" t="str">
        <f t="shared" si="240"/>
        <v/>
      </c>
    </row>
    <row r="695" spans="1:55" ht="15.75" thickBot="1">
      <c r="A695" s="183" t="s">
        <v>101</v>
      </c>
      <c r="B695" s="82">
        <v>2019</v>
      </c>
      <c r="C695" s="82">
        <v>3</v>
      </c>
      <c r="D695" s="82"/>
      <c r="E695" s="83" t="s">
        <v>11</v>
      </c>
      <c r="F695" s="83" t="s">
        <v>10</v>
      </c>
      <c r="G695" s="83" t="s">
        <v>84</v>
      </c>
      <c r="H695" s="84">
        <v>43798</v>
      </c>
      <c r="I695" s="86">
        <v>357.11</v>
      </c>
      <c r="J695" s="86">
        <v>261.77</v>
      </c>
      <c r="K695" s="86">
        <v>95.34</v>
      </c>
      <c r="N695" s="183" t="s">
        <v>101</v>
      </c>
      <c r="O695" s="82">
        <v>38</v>
      </c>
      <c r="P695" s="85">
        <v>6762.43</v>
      </c>
      <c r="Q695" s="83" t="s">
        <v>82</v>
      </c>
      <c r="R695" s="83" t="s">
        <v>10</v>
      </c>
      <c r="S695" s="83" t="s">
        <v>84</v>
      </c>
      <c r="T695" s="82" t="s">
        <v>178</v>
      </c>
      <c r="U695" s="82" t="s">
        <v>124</v>
      </c>
      <c r="AC695" s="187" t="str">
        <f t="shared" si="242"/>
        <v/>
      </c>
      <c r="AD695" s="187" t="str">
        <f t="shared" si="243"/>
        <v/>
      </c>
      <c r="AE695" s="187" t="str">
        <f t="shared" si="244"/>
        <v/>
      </c>
      <c r="AF695" s="187" t="str">
        <f t="shared" si="245"/>
        <v/>
      </c>
      <c r="AG695" s="187" t="str">
        <f t="shared" si="246"/>
        <v/>
      </c>
      <c r="AH695" s="187" t="str">
        <f t="shared" si="247"/>
        <v/>
      </c>
      <c r="AI695" s="187" t="str">
        <f t="shared" si="248"/>
        <v/>
      </c>
      <c r="AJ695" s="187" t="str">
        <f t="shared" si="249"/>
        <v/>
      </c>
      <c r="AK695" s="187" t="str">
        <f t="shared" si="250"/>
        <v/>
      </c>
      <c r="AN695" s="187" t="str">
        <f t="shared" si="251"/>
        <v/>
      </c>
      <c r="AO695" s="187" t="str">
        <f t="shared" si="252"/>
        <v/>
      </c>
      <c r="AP695" s="187" t="str">
        <f t="shared" si="253"/>
        <v/>
      </c>
      <c r="AT695" s="187" t="str">
        <f t="shared" si="254"/>
        <v/>
      </c>
      <c r="AU695" s="187" t="str">
        <f t="shared" si="255"/>
        <v/>
      </c>
      <c r="AV695" s="187" t="str">
        <f t="shared" si="256"/>
        <v/>
      </c>
      <c r="AW695" s="187" t="str">
        <f t="shared" si="257"/>
        <v/>
      </c>
      <c r="AX695" s="187" t="str">
        <f t="shared" si="258"/>
        <v/>
      </c>
      <c r="AY695" s="187" t="str">
        <f t="shared" si="239"/>
        <v/>
      </c>
      <c r="AZ695" s="187" t="str">
        <f t="shared" si="259"/>
        <v/>
      </c>
      <c r="BA695" s="187" t="str">
        <f t="shared" si="241"/>
        <v xml:space="preserve"> </v>
      </c>
      <c r="BB695" s="187" t="str">
        <f>IFERROR(IF(AW695="","",VLOOKUP(AW695,SUSS!R:S,2,FALSE)),AY695*SUSS!$M$2)</f>
        <v/>
      </c>
      <c r="BC695" s="187" t="str">
        <f t="shared" si="240"/>
        <v/>
      </c>
    </row>
    <row r="696" spans="1:55" ht="46.5" thickBot="1">
      <c r="A696" s="183" t="s">
        <v>194</v>
      </c>
      <c r="B696" s="184" t="s">
        <v>81</v>
      </c>
      <c r="C696" s="185"/>
      <c r="D696" s="185"/>
      <c r="E696" s="185"/>
      <c r="F696" s="185"/>
      <c r="G696" s="185"/>
      <c r="H696" s="185"/>
      <c r="I696" s="185"/>
      <c r="J696" s="185"/>
      <c r="K696" s="185"/>
      <c r="N696" s="183" t="s">
        <v>101</v>
      </c>
      <c r="O696" s="82">
        <v>38</v>
      </c>
      <c r="P696" s="85">
        <v>28143.62</v>
      </c>
      <c r="Q696" s="83" t="s">
        <v>82</v>
      </c>
      <c r="R696" s="83" t="s">
        <v>10</v>
      </c>
      <c r="S696" s="83" t="s">
        <v>10</v>
      </c>
      <c r="T696" s="82" t="s">
        <v>180</v>
      </c>
      <c r="U696" s="82" t="s">
        <v>124</v>
      </c>
      <c r="AC696" s="187" t="str">
        <f t="shared" si="242"/>
        <v/>
      </c>
      <c r="AD696" s="187" t="str">
        <f t="shared" si="243"/>
        <v/>
      </c>
      <c r="AE696" s="187" t="str">
        <f t="shared" si="244"/>
        <v/>
      </c>
      <c r="AF696" s="187" t="str">
        <f t="shared" si="245"/>
        <v/>
      </c>
      <c r="AG696" s="187" t="str">
        <f t="shared" si="246"/>
        <v/>
      </c>
      <c r="AH696" s="187" t="str">
        <f t="shared" si="247"/>
        <v/>
      </c>
      <c r="AI696" s="187" t="str">
        <f t="shared" si="248"/>
        <v/>
      </c>
      <c r="AJ696" s="187" t="str">
        <f t="shared" si="249"/>
        <v/>
      </c>
      <c r="AK696" s="187" t="str">
        <f t="shared" si="250"/>
        <v/>
      </c>
      <c r="AN696" s="187" t="str">
        <f t="shared" si="251"/>
        <v/>
      </c>
      <c r="AO696" s="187" t="str">
        <f t="shared" si="252"/>
        <v/>
      </c>
      <c r="AP696" s="187" t="str">
        <f t="shared" si="253"/>
        <v/>
      </c>
      <c r="AT696" s="187" t="str">
        <f t="shared" si="254"/>
        <v/>
      </c>
      <c r="AU696" s="187" t="str">
        <f t="shared" si="255"/>
        <v/>
      </c>
      <c r="AV696" s="187" t="str">
        <f t="shared" si="256"/>
        <v/>
      </c>
      <c r="AW696" s="187" t="str">
        <f t="shared" si="257"/>
        <v/>
      </c>
      <c r="AX696" s="187" t="str">
        <f t="shared" si="258"/>
        <v/>
      </c>
      <c r="AY696" s="187" t="str">
        <f t="shared" si="239"/>
        <v/>
      </c>
      <c r="AZ696" s="187" t="str">
        <f t="shared" si="259"/>
        <v/>
      </c>
      <c r="BA696" s="187" t="str">
        <f t="shared" si="241"/>
        <v xml:space="preserve"> </v>
      </c>
      <c r="BB696" s="187" t="str">
        <f>IFERROR(IF(AW696="","",VLOOKUP(AW696,SUSS!R:S,2,FALSE)),AY696*SUSS!$M$2)</f>
        <v/>
      </c>
      <c r="BC696" s="187" t="str">
        <f t="shared" si="240"/>
        <v/>
      </c>
    </row>
    <row r="697" spans="1:55" ht="15.75" thickBot="1">
      <c r="A697" s="183" t="s">
        <v>194</v>
      </c>
      <c r="B697" s="87" t="s">
        <v>0</v>
      </c>
      <c r="C697" s="87" t="s">
        <v>1</v>
      </c>
      <c r="D697" s="87" t="s">
        <v>2</v>
      </c>
      <c r="E697" s="87" t="s">
        <v>3</v>
      </c>
      <c r="F697" s="87" t="s">
        <v>4</v>
      </c>
      <c r="G697" s="87" t="s">
        <v>5</v>
      </c>
      <c r="H697" s="87" t="s">
        <v>6</v>
      </c>
      <c r="I697" s="87" t="s">
        <v>7</v>
      </c>
      <c r="J697" s="87" t="s">
        <v>8</v>
      </c>
      <c r="K697" s="87" t="s">
        <v>9</v>
      </c>
      <c r="N697" s="183" t="s">
        <v>101</v>
      </c>
      <c r="O697" s="82">
        <v>38</v>
      </c>
      <c r="P697" s="86">
        <v>568.91999999999996</v>
      </c>
      <c r="Q697" s="83" t="s">
        <v>82</v>
      </c>
      <c r="R697" s="83" t="s">
        <v>10</v>
      </c>
      <c r="S697" s="83" t="s">
        <v>83</v>
      </c>
      <c r="T697" s="82" t="s">
        <v>180</v>
      </c>
      <c r="U697" s="82" t="s">
        <v>124</v>
      </c>
      <c r="AC697" s="187" t="str">
        <f t="shared" si="242"/>
        <v/>
      </c>
      <c r="AD697" s="187" t="str">
        <f t="shared" si="243"/>
        <v/>
      </c>
      <c r="AE697" s="187" t="str">
        <f t="shared" si="244"/>
        <v/>
      </c>
      <c r="AF697" s="187" t="str">
        <f t="shared" si="245"/>
        <v/>
      </c>
      <c r="AG697" s="187" t="str">
        <f t="shared" si="246"/>
        <v/>
      </c>
      <c r="AH697" s="187" t="str">
        <f t="shared" si="247"/>
        <v/>
      </c>
      <c r="AI697" s="187" t="str">
        <f t="shared" si="248"/>
        <v/>
      </c>
      <c r="AJ697" s="187" t="str">
        <f t="shared" si="249"/>
        <v/>
      </c>
      <c r="AK697" s="187" t="str">
        <f t="shared" si="250"/>
        <v/>
      </c>
      <c r="AN697" s="187" t="str">
        <f t="shared" si="251"/>
        <v/>
      </c>
      <c r="AO697" s="187" t="str">
        <f t="shared" si="252"/>
        <v/>
      </c>
      <c r="AP697" s="187" t="str">
        <f t="shared" si="253"/>
        <v/>
      </c>
      <c r="AT697" s="187" t="str">
        <f t="shared" si="254"/>
        <v/>
      </c>
      <c r="AU697" s="187" t="str">
        <f t="shared" si="255"/>
        <v/>
      </c>
      <c r="AV697" s="187" t="str">
        <f t="shared" si="256"/>
        <v/>
      </c>
      <c r="AW697" s="187" t="str">
        <f t="shared" si="257"/>
        <v/>
      </c>
      <c r="AX697" s="187" t="str">
        <f t="shared" si="258"/>
        <v/>
      </c>
      <c r="AY697" s="187" t="str">
        <f t="shared" si="239"/>
        <v/>
      </c>
      <c r="AZ697" s="187" t="str">
        <f t="shared" si="259"/>
        <v/>
      </c>
      <c r="BA697" s="187" t="str">
        <f t="shared" si="241"/>
        <v xml:space="preserve"> </v>
      </c>
      <c r="BB697" s="187" t="str">
        <f>IFERROR(IF(AW697="","",VLOOKUP(AW697,SUSS!R:S,2,FALSE)),AY697*SUSS!$M$2)</f>
        <v/>
      </c>
      <c r="BC697" s="187" t="str">
        <f t="shared" si="240"/>
        <v/>
      </c>
    </row>
    <row r="698" spans="1:55" ht="15.75" thickBot="1">
      <c r="A698" s="183" t="s">
        <v>194</v>
      </c>
      <c r="B698" s="77">
        <v>2017</v>
      </c>
      <c r="C698" s="77">
        <v>1</v>
      </c>
      <c r="D698" s="77"/>
      <c r="E698" s="78" t="s">
        <v>82</v>
      </c>
      <c r="F698" s="78" t="s">
        <v>10</v>
      </c>
      <c r="G698" s="78" t="s">
        <v>10</v>
      </c>
      <c r="H698" s="79">
        <v>42786</v>
      </c>
      <c r="I698" s="80">
        <v>192964.63</v>
      </c>
      <c r="J698" s="80">
        <v>192964.63</v>
      </c>
      <c r="K698" s="81">
        <v>0</v>
      </c>
      <c r="N698" s="183" t="s">
        <v>101</v>
      </c>
      <c r="O698" s="82">
        <v>38</v>
      </c>
      <c r="P698" s="85">
        <v>2245.4499999999998</v>
      </c>
      <c r="Q698" s="83" t="s">
        <v>82</v>
      </c>
      <c r="R698" s="83" t="s">
        <v>10</v>
      </c>
      <c r="S698" s="83" t="s">
        <v>84</v>
      </c>
      <c r="T698" s="82" t="s">
        <v>180</v>
      </c>
      <c r="U698" s="82" t="s">
        <v>124</v>
      </c>
      <c r="AC698" s="187" t="str">
        <f t="shared" si="242"/>
        <v/>
      </c>
      <c r="AD698" s="187" t="str">
        <f t="shared" si="243"/>
        <v/>
      </c>
      <c r="AE698" s="187" t="str">
        <f t="shared" si="244"/>
        <v/>
      </c>
      <c r="AF698" s="187" t="str">
        <f t="shared" si="245"/>
        <v/>
      </c>
      <c r="AG698" s="187" t="str">
        <f t="shared" si="246"/>
        <v/>
      </c>
      <c r="AH698" s="187" t="str">
        <f t="shared" si="247"/>
        <v/>
      </c>
      <c r="AI698" s="187" t="str">
        <f t="shared" si="248"/>
        <v/>
      </c>
      <c r="AJ698" s="187" t="str">
        <f t="shared" si="249"/>
        <v/>
      </c>
      <c r="AK698" s="187" t="str">
        <f t="shared" si="250"/>
        <v/>
      </c>
      <c r="AN698" s="187" t="str">
        <f t="shared" si="251"/>
        <v/>
      </c>
      <c r="AO698" s="187" t="str">
        <f t="shared" si="252"/>
        <v/>
      </c>
      <c r="AP698" s="187" t="str">
        <f t="shared" si="253"/>
        <v/>
      </c>
      <c r="AT698" s="187" t="str">
        <f t="shared" si="254"/>
        <v/>
      </c>
      <c r="AU698" s="187" t="str">
        <f t="shared" si="255"/>
        <v/>
      </c>
      <c r="AV698" s="187" t="str">
        <f t="shared" si="256"/>
        <v/>
      </c>
      <c r="AW698" s="187" t="str">
        <f t="shared" si="257"/>
        <v/>
      </c>
      <c r="AX698" s="187" t="str">
        <f t="shared" si="258"/>
        <v/>
      </c>
      <c r="AY698" s="187" t="str">
        <f t="shared" si="239"/>
        <v/>
      </c>
      <c r="AZ698" s="187" t="str">
        <f t="shared" si="259"/>
        <v/>
      </c>
      <c r="BA698" s="187" t="str">
        <f t="shared" si="241"/>
        <v xml:space="preserve"> </v>
      </c>
      <c r="BB698" s="187" t="str">
        <f>IFERROR(IF(AW698="","",VLOOKUP(AW698,SUSS!R:S,2,FALSE)),AY698*SUSS!$M$2)</f>
        <v/>
      </c>
      <c r="BC698" s="187" t="str">
        <f t="shared" si="240"/>
        <v/>
      </c>
    </row>
    <row r="699" spans="1:55" ht="15.75" thickBot="1">
      <c r="A699" s="183" t="s">
        <v>194</v>
      </c>
      <c r="B699" s="82">
        <v>2017</v>
      </c>
      <c r="C699" s="82">
        <v>1</v>
      </c>
      <c r="D699" s="82"/>
      <c r="E699" s="83" t="s">
        <v>82</v>
      </c>
      <c r="F699" s="83" t="s">
        <v>10</v>
      </c>
      <c r="G699" s="83" t="s">
        <v>83</v>
      </c>
      <c r="H699" s="84">
        <v>43390</v>
      </c>
      <c r="I699" s="85">
        <v>115199.88</v>
      </c>
      <c r="J699" s="85">
        <v>115199.88</v>
      </c>
      <c r="K699" s="86">
        <v>0</v>
      </c>
      <c r="N699" s="183" t="s">
        <v>101</v>
      </c>
      <c r="O699" s="82">
        <v>38</v>
      </c>
      <c r="P699" s="86">
        <v>400</v>
      </c>
      <c r="Q699" s="83" t="s">
        <v>82</v>
      </c>
      <c r="R699" s="83" t="s">
        <v>10</v>
      </c>
      <c r="S699" s="83" t="s">
        <v>105</v>
      </c>
      <c r="T699" s="82" t="s">
        <v>180</v>
      </c>
      <c r="U699" s="82" t="s">
        <v>124</v>
      </c>
      <c r="AC699" s="187" t="str">
        <f t="shared" si="242"/>
        <v/>
      </c>
      <c r="AD699" s="187" t="str">
        <f t="shared" si="243"/>
        <v/>
      </c>
      <c r="AE699" s="187" t="str">
        <f t="shared" si="244"/>
        <v/>
      </c>
      <c r="AF699" s="187" t="str">
        <f t="shared" si="245"/>
        <v/>
      </c>
      <c r="AG699" s="187" t="str">
        <f t="shared" si="246"/>
        <v/>
      </c>
      <c r="AH699" s="187" t="str">
        <f t="shared" si="247"/>
        <v/>
      </c>
      <c r="AI699" s="187" t="str">
        <f t="shared" si="248"/>
        <v/>
      </c>
      <c r="AJ699" s="187" t="str">
        <f t="shared" si="249"/>
        <v/>
      </c>
      <c r="AK699" s="187" t="str">
        <f t="shared" si="250"/>
        <v/>
      </c>
      <c r="AN699" s="187" t="str">
        <f t="shared" si="251"/>
        <v/>
      </c>
      <c r="AO699" s="187" t="str">
        <f t="shared" si="252"/>
        <v/>
      </c>
      <c r="AP699" s="187" t="str">
        <f t="shared" si="253"/>
        <v/>
      </c>
      <c r="AT699" s="187" t="str">
        <f t="shared" si="254"/>
        <v/>
      </c>
      <c r="AU699" s="187" t="str">
        <f t="shared" si="255"/>
        <v/>
      </c>
      <c r="AV699" s="187" t="str">
        <f t="shared" si="256"/>
        <v/>
      </c>
      <c r="AW699" s="187" t="str">
        <f t="shared" si="257"/>
        <v/>
      </c>
      <c r="AX699" s="187" t="str">
        <f t="shared" si="258"/>
        <v/>
      </c>
      <c r="AY699" s="187" t="str">
        <f t="shared" si="239"/>
        <v/>
      </c>
      <c r="AZ699" s="187" t="str">
        <f t="shared" si="259"/>
        <v/>
      </c>
      <c r="BA699" s="187" t="str">
        <f t="shared" si="241"/>
        <v xml:space="preserve"> </v>
      </c>
      <c r="BB699" s="187" t="str">
        <f>IFERROR(IF(AW699="","",VLOOKUP(AW699,SUSS!R:S,2,FALSE)),AY699*SUSS!$M$2)</f>
        <v/>
      </c>
      <c r="BC699" s="187" t="str">
        <f t="shared" si="240"/>
        <v/>
      </c>
    </row>
    <row r="700" spans="1:55" ht="15.75" thickBot="1">
      <c r="A700" s="183" t="s">
        <v>194</v>
      </c>
      <c r="B700" s="82">
        <v>2017</v>
      </c>
      <c r="C700" s="82">
        <v>1</v>
      </c>
      <c r="D700" s="82"/>
      <c r="E700" s="83" t="s">
        <v>82</v>
      </c>
      <c r="F700" s="83" t="s">
        <v>10</v>
      </c>
      <c r="G700" s="83" t="s">
        <v>84</v>
      </c>
      <c r="H700" s="84">
        <v>43784</v>
      </c>
      <c r="I700" s="85">
        <v>124824.96000000001</v>
      </c>
      <c r="J700" s="85">
        <v>124824.96000000001</v>
      </c>
      <c r="K700" s="86">
        <v>0</v>
      </c>
      <c r="N700" s="183" t="s">
        <v>101</v>
      </c>
      <c r="O700" s="82">
        <v>38</v>
      </c>
      <c r="P700" s="85">
        <v>6161.8</v>
      </c>
      <c r="Q700" s="83" t="s">
        <v>82</v>
      </c>
      <c r="R700" s="83" t="s">
        <v>10</v>
      </c>
      <c r="S700" s="83" t="s">
        <v>10</v>
      </c>
      <c r="T700" s="82" t="s">
        <v>181</v>
      </c>
      <c r="U700" s="82" t="s">
        <v>124</v>
      </c>
      <c r="AC700" s="187" t="str">
        <f t="shared" si="242"/>
        <v/>
      </c>
      <c r="AD700" s="187" t="str">
        <f t="shared" si="243"/>
        <v/>
      </c>
      <c r="AE700" s="187" t="str">
        <f t="shared" si="244"/>
        <v/>
      </c>
      <c r="AF700" s="187" t="str">
        <f t="shared" si="245"/>
        <v/>
      </c>
      <c r="AG700" s="187" t="str">
        <f t="shared" si="246"/>
        <v/>
      </c>
      <c r="AH700" s="187" t="str">
        <f t="shared" si="247"/>
        <v/>
      </c>
      <c r="AI700" s="187" t="str">
        <f t="shared" si="248"/>
        <v/>
      </c>
      <c r="AJ700" s="187" t="str">
        <f t="shared" si="249"/>
        <v/>
      </c>
      <c r="AK700" s="187" t="str">
        <f t="shared" si="250"/>
        <v/>
      </c>
      <c r="AN700" s="187" t="str">
        <f t="shared" si="251"/>
        <v/>
      </c>
      <c r="AO700" s="187" t="str">
        <f t="shared" si="252"/>
        <v/>
      </c>
      <c r="AP700" s="187" t="str">
        <f t="shared" si="253"/>
        <v/>
      </c>
      <c r="AT700" s="187" t="str">
        <f t="shared" si="254"/>
        <v/>
      </c>
      <c r="AU700" s="187" t="str">
        <f t="shared" si="255"/>
        <v/>
      </c>
      <c r="AV700" s="187" t="str">
        <f t="shared" si="256"/>
        <v/>
      </c>
      <c r="AW700" s="187" t="str">
        <f t="shared" si="257"/>
        <v/>
      </c>
      <c r="AX700" s="187" t="str">
        <f t="shared" si="258"/>
        <v/>
      </c>
      <c r="AY700" s="187" t="str">
        <f t="shared" si="239"/>
        <v/>
      </c>
      <c r="AZ700" s="187" t="str">
        <f t="shared" si="259"/>
        <v/>
      </c>
      <c r="BA700" s="187" t="str">
        <f t="shared" si="241"/>
        <v xml:space="preserve"> </v>
      </c>
      <c r="BB700" s="187" t="str">
        <f>IFERROR(IF(AW700="","",VLOOKUP(AW700,SUSS!R:S,2,FALSE)),AY700*SUSS!$M$2)</f>
        <v/>
      </c>
      <c r="BC700" s="187" t="str">
        <f t="shared" si="240"/>
        <v/>
      </c>
    </row>
    <row r="701" spans="1:55" ht="15.75" thickBot="1">
      <c r="A701" s="183" t="s">
        <v>194</v>
      </c>
      <c r="B701" s="82">
        <v>2017</v>
      </c>
      <c r="C701" s="82">
        <v>4</v>
      </c>
      <c r="D701" s="82"/>
      <c r="E701" s="83" t="s">
        <v>82</v>
      </c>
      <c r="F701" s="83" t="s">
        <v>10</v>
      </c>
      <c r="G701" s="83" t="s">
        <v>10</v>
      </c>
      <c r="H701" s="84">
        <v>42877</v>
      </c>
      <c r="I701" s="85">
        <v>55404.13</v>
      </c>
      <c r="J701" s="86">
        <v>0</v>
      </c>
      <c r="K701" s="85">
        <v>55404.13</v>
      </c>
      <c r="N701" s="183" t="s">
        <v>101</v>
      </c>
      <c r="O701" s="82">
        <v>39</v>
      </c>
      <c r="P701" s="86">
        <v>669.19</v>
      </c>
      <c r="Q701" s="83" t="s">
        <v>103</v>
      </c>
      <c r="R701" s="83" t="s">
        <v>10</v>
      </c>
      <c r="S701" s="83" t="s">
        <v>83</v>
      </c>
      <c r="T701" s="82" t="s">
        <v>114</v>
      </c>
      <c r="U701" s="82" t="s">
        <v>124</v>
      </c>
      <c r="AC701" s="187" t="str">
        <f t="shared" si="242"/>
        <v/>
      </c>
      <c r="AD701" s="187" t="str">
        <f t="shared" si="243"/>
        <v/>
      </c>
      <c r="AE701" s="187" t="str">
        <f t="shared" si="244"/>
        <v/>
      </c>
      <c r="AF701" s="187" t="str">
        <f t="shared" si="245"/>
        <v/>
      </c>
      <c r="AG701" s="187" t="str">
        <f t="shared" si="246"/>
        <v/>
      </c>
      <c r="AH701" s="187" t="str">
        <f t="shared" si="247"/>
        <v/>
      </c>
      <c r="AI701" s="187" t="str">
        <f t="shared" si="248"/>
        <v/>
      </c>
      <c r="AJ701" s="187" t="str">
        <f t="shared" si="249"/>
        <v/>
      </c>
      <c r="AK701" s="187" t="str">
        <f t="shared" si="250"/>
        <v/>
      </c>
      <c r="AN701" s="187" t="str">
        <f t="shared" si="251"/>
        <v/>
      </c>
      <c r="AO701" s="187" t="str">
        <f t="shared" si="252"/>
        <v/>
      </c>
      <c r="AP701" s="187" t="str">
        <f t="shared" si="253"/>
        <v/>
      </c>
      <c r="AT701" s="187" t="str">
        <f t="shared" si="254"/>
        <v/>
      </c>
      <c r="AU701" s="187" t="str">
        <f t="shared" si="255"/>
        <v/>
      </c>
      <c r="AV701" s="187" t="str">
        <f t="shared" si="256"/>
        <v/>
      </c>
      <c r="AW701" s="187" t="str">
        <f t="shared" si="257"/>
        <v/>
      </c>
      <c r="AX701" s="187" t="str">
        <f t="shared" si="258"/>
        <v/>
      </c>
      <c r="AY701" s="187" t="str">
        <f t="shared" si="239"/>
        <v/>
      </c>
      <c r="AZ701" s="187" t="str">
        <f t="shared" si="259"/>
        <v/>
      </c>
      <c r="BA701" s="187" t="str">
        <f t="shared" si="241"/>
        <v xml:space="preserve"> </v>
      </c>
      <c r="BB701" s="187" t="str">
        <f>IFERROR(IF(AW701="","",VLOOKUP(AW701,SUSS!R:S,2,FALSE)),AY701*SUSS!$M$2)</f>
        <v/>
      </c>
      <c r="BC701" s="187" t="str">
        <f t="shared" si="240"/>
        <v/>
      </c>
    </row>
    <row r="702" spans="1:55" ht="15.75" thickBot="1">
      <c r="A702" s="183" t="s">
        <v>194</v>
      </c>
      <c r="B702" s="82">
        <v>2017</v>
      </c>
      <c r="C702" s="82">
        <v>4</v>
      </c>
      <c r="D702" s="82"/>
      <c r="E702" s="83" t="s">
        <v>82</v>
      </c>
      <c r="F702" s="83" t="s">
        <v>10</v>
      </c>
      <c r="G702" s="83" t="s">
        <v>83</v>
      </c>
      <c r="H702" s="84">
        <v>43390</v>
      </c>
      <c r="I702" s="85">
        <v>27979.09</v>
      </c>
      <c r="J702" s="85">
        <v>21906.61</v>
      </c>
      <c r="K702" s="85">
        <v>6072.48</v>
      </c>
      <c r="N702" s="183" t="s">
        <v>101</v>
      </c>
      <c r="O702" s="82">
        <v>39</v>
      </c>
      <c r="P702" s="85">
        <v>5827.88</v>
      </c>
      <c r="Q702" s="83" t="s">
        <v>11</v>
      </c>
      <c r="R702" s="83" t="s">
        <v>10</v>
      </c>
      <c r="S702" s="83" t="s">
        <v>10</v>
      </c>
      <c r="T702" s="82" t="s">
        <v>146</v>
      </c>
      <c r="U702" s="82" t="s">
        <v>124</v>
      </c>
      <c r="AC702" s="187" t="str">
        <f t="shared" si="242"/>
        <v/>
      </c>
      <c r="AD702" s="187" t="str">
        <f t="shared" si="243"/>
        <v/>
      </c>
      <c r="AE702" s="187" t="str">
        <f t="shared" si="244"/>
        <v/>
      </c>
      <c r="AF702" s="187" t="str">
        <f t="shared" si="245"/>
        <v/>
      </c>
      <c r="AG702" s="187" t="str">
        <f t="shared" si="246"/>
        <v/>
      </c>
      <c r="AH702" s="187" t="str">
        <f t="shared" si="247"/>
        <v/>
      </c>
      <c r="AI702" s="187" t="str">
        <f t="shared" si="248"/>
        <v/>
      </c>
      <c r="AJ702" s="187" t="str">
        <f t="shared" si="249"/>
        <v/>
      </c>
      <c r="AK702" s="187" t="str">
        <f t="shared" si="250"/>
        <v/>
      </c>
      <c r="AN702" s="187" t="str">
        <f t="shared" si="251"/>
        <v/>
      </c>
      <c r="AO702" s="187" t="str">
        <f t="shared" si="252"/>
        <v/>
      </c>
      <c r="AP702" s="187" t="str">
        <f t="shared" si="253"/>
        <v/>
      </c>
      <c r="AT702" s="187" t="str">
        <f t="shared" si="254"/>
        <v>M645044</v>
      </c>
      <c r="AU702" s="187">
        <f t="shared" si="255"/>
        <v>39</v>
      </c>
      <c r="AV702" s="187">
        <f t="shared" si="256"/>
        <v>5827.88</v>
      </c>
      <c r="AW702" s="187" t="str">
        <f t="shared" si="257"/>
        <v>2015/5</v>
      </c>
      <c r="AX702" s="187" t="str">
        <f t="shared" si="258"/>
        <v>2015/5 Contribuciones Seg. Social</v>
      </c>
      <c r="AY702" s="187">
        <f t="shared" si="239"/>
        <v>9661.5400000000009</v>
      </c>
      <c r="AZ702" s="187">
        <f t="shared" si="259"/>
        <v>0.60320404407578909</v>
      </c>
      <c r="BA702" s="187" t="str">
        <f t="shared" si="241"/>
        <v>M645044 39</v>
      </c>
      <c r="BB702" s="187">
        <f>IFERROR(IF(AW702="","",VLOOKUP(AW702,SUSS!R:S,2,FALSE)),AY702*SUSS!$M$2)</f>
        <v>1159.3848</v>
      </c>
      <c r="BC702" s="187">
        <f t="shared" si="240"/>
        <v>699.34559999999999</v>
      </c>
    </row>
    <row r="703" spans="1:55" ht="15.75" thickBot="1">
      <c r="A703" s="183" t="s">
        <v>194</v>
      </c>
      <c r="B703" s="82">
        <v>2017</v>
      </c>
      <c r="C703" s="82">
        <v>4</v>
      </c>
      <c r="D703" s="82"/>
      <c r="E703" s="83" t="s">
        <v>82</v>
      </c>
      <c r="F703" s="83" t="s">
        <v>10</v>
      </c>
      <c r="G703" s="83" t="s">
        <v>84</v>
      </c>
      <c r="H703" s="84">
        <v>43784</v>
      </c>
      <c r="I703" s="85">
        <v>35839.82</v>
      </c>
      <c r="J703" s="85">
        <v>28061.27</v>
      </c>
      <c r="K703" s="85">
        <v>7778.55</v>
      </c>
      <c r="N703" s="183" t="s">
        <v>101</v>
      </c>
      <c r="O703" s="82">
        <v>39</v>
      </c>
      <c r="P703" s="86">
        <v>231.83</v>
      </c>
      <c r="Q703" s="83" t="s">
        <v>11</v>
      </c>
      <c r="R703" s="83" t="s">
        <v>10</v>
      </c>
      <c r="S703" s="83" t="s">
        <v>83</v>
      </c>
      <c r="T703" s="82" t="s">
        <v>146</v>
      </c>
      <c r="U703" s="82" t="s">
        <v>124</v>
      </c>
      <c r="AC703" s="187" t="str">
        <f t="shared" si="242"/>
        <v/>
      </c>
      <c r="AD703" s="187" t="str">
        <f t="shared" si="243"/>
        <v/>
      </c>
      <c r="AE703" s="187" t="str">
        <f t="shared" si="244"/>
        <v/>
      </c>
      <c r="AF703" s="187" t="str">
        <f t="shared" si="245"/>
        <v/>
      </c>
      <c r="AG703" s="187" t="str">
        <f t="shared" si="246"/>
        <v/>
      </c>
      <c r="AH703" s="187" t="str">
        <f t="shared" si="247"/>
        <v/>
      </c>
      <c r="AI703" s="187" t="str">
        <f t="shared" si="248"/>
        <v/>
      </c>
      <c r="AJ703" s="187" t="str">
        <f t="shared" si="249"/>
        <v/>
      </c>
      <c r="AK703" s="187" t="str">
        <f t="shared" si="250"/>
        <v/>
      </c>
      <c r="AN703" s="187" t="str">
        <f t="shared" si="251"/>
        <v/>
      </c>
      <c r="AO703" s="187" t="str">
        <f t="shared" si="252"/>
        <v/>
      </c>
      <c r="AP703" s="187" t="str">
        <f t="shared" si="253"/>
        <v/>
      </c>
      <c r="AT703" s="187" t="str">
        <f t="shared" si="254"/>
        <v>M645044</v>
      </c>
      <c r="AU703" s="187">
        <f t="shared" si="255"/>
        <v>39</v>
      </c>
      <c r="AV703" s="187">
        <f t="shared" si="256"/>
        <v>231.83</v>
      </c>
      <c r="AW703" s="187" t="str">
        <f t="shared" si="257"/>
        <v>2015/5</v>
      </c>
      <c r="AX703" s="187" t="str">
        <f t="shared" si="258"/>
        <v>2015/5 Contribuciones Seg. Social</v>
      </c>
      <c r="AY703" s="187">
        <f t="shared" si="239"/>
        <v>9661.5400000000009</v>
      </c>
      <c r="AZ703" s="187">
        <f t="shared" si="259"/>
        <v>2.3995139491219824E-2</v>
      </c>
      <c r="BA703" s="187" t="str">
        <f t="shared" si="241"/>
        <v>M645044 39</v>
      </c>
      <c r="BB703" s="187">
        <f>IFERROR(IF(AW703="","",VLOOKUP(AW703,SUSS!R:S,2,FALSE)),AY703*SUSS!$M$2)</f>
        <v>1159.3848</v>
      </c>
      <c r="BC703" s="187">
        <f t="shared" si="240"/>
        <v>27.819599999999998</v>
      </c>
    </row>
    <row r="704" spans="1:55" ht="15.75" thickBot="1">
      <c r="A704" s="183" t="s">
        <v>194</v>
      </c>
      <c r="B704" s="82">
        <v>2017</v>
      </c>
      <c r="C704" s="82">
        <v>5</v>
      </c>
      <c r="D704" s="82"/>
      <c r="E704" s="83" t="s">
        <v>82</v>
      </c>
      <c r="F704" s="83" t="s">
        <v>10</v>
      </c>
      <c r="G704" s="83" t="s">
        <v>10</v>
      </c>
      <c r="H704" s="84">
        <v>42908</v>
      </c>
      <c r="I704" s="85">
        <v>6351.02</v>
      </c>
      <c r="J704" s="86">
        <v>0</v>
      </c>
      <c r="K704" s="85">
        <v>6351.02</v>
      </c>
      <c r="N704" s="183" t="s">
        <v>101</v>
      </c>
      <c r="O704" s="82">
        <v>39</v>
      </c>
      <c r="P704" s="85">
        <v>4598.9399999999996</v>
      </c>
      <c r="Q704" s="83" t="s">
        <v>11</v>
      </c>
      <c r="R704" s="83" t="s">
        <v>10</v>
      </c>
      <c r="S704" s="83" t="s">
        <v>84</v>
      </c>
      <c r="T704" s="82" t="s">
        <v>146</v>
      </c>
      <c r="U704" s="82" t="s">
        <v>124</v>
      </c>
      <c r="AC704" s="187" t="str">
        <f t="shared" si="242"/>
        <v/>
      </c>
      <c r="AD704" s="187" t="str">
        <f t="shared" si="243"/>
        <v/>
      </c>
      <c r="AE704" s="187" t="str">
        <f t="shared" si="244"/>
        <v/>
      </c>
      <c r="AF704" s="187" t="str">
        <f t="shared" si="245"/>
        <v/>
      </c>
      <c r="AG704" s="187" t="str">
        <f t="shared" si="246"/>
        <v/>
      </c>
      <c r="AH704" s="187" t="str">
        <f t="shared" si="247"/>
        <v/>
      </c>
      <c r="AI704" s="187" t="str">
        <f t="shared" si="248"/>
        <v/>
      </c>
      <c r="AJ704" s="187" t="str">
        <f t="shared" si="249"/>
        <v/>
      </c>
      <c r="AK704" s="187" t="str">
        <f t="shared" si="250"/>
        <v/>
      </c>
      <c r="AN704" s="187" t="str">
        <f t="shared" si="251"/>
        <v/>
      </c>
      <c r="AO704" s="187" t="str">
        <f t="shared" si="252"/>
        <v/>
      </c>
      <c r="AP704" s="187" t="str">
        <f t="shared" si="253"/>
        <v/>
      </c>
      <c r="AT704" s="187" t="str">
        <f t="shared" si="254"/>
        <v>M645044</v>
      </c>
      <c r="AU704" s="187">
        <f t="shared" si="255"/>
        <v>39</v>
      </c>
      <c r="AV704" s="187">
        <f t="shared" si="256"/>
        <v>4598.9399999999996</v>
      </c>
      <c r="AW704" s="187" t="str">
        <f t="shared" si="257"/>
        <v>2015/5</v>
      </c>
      <c r="AX704" s="187" t="str">
        <f t="shared" si="258"/>
        <v>2015/5 Contribuciones Seg. Social</v>
      </c>
      <c r="AY704" s="187">
        <f t="shared" si="239"/>
        <v>9661.5400000000009</v>
      </c>
      <c r="AZ704" s="187">
        <f t="shared" si="259"/>
        <v>0.4760048605087801</v>
      </c>
      <c r="BA704" s="187" t="str">
        <f t="shared" si="241"/>
        <v>M645044 39</v>
      </c>
      <c r="BB704" s="187">
        <f>IFERROR(IF(AW704="","",VLOOKUP(AW704,SUSS!R:S,2,FALSE)),AY704*SUSS!$M$2)</f>
        <v>1159.3848</v>
      </c>
      <c r="BC704" s="187">
        <f t="shared" si="240"/>
        <v>551.87279999999998</v>
      </c>
    </row>
    <row r="705" spans="1:55" ht="15.75" thickBot="1">
      <c r="A705" s="183" t="s">
        <v>194</v>
      </c>
      <c r="B705" s="82">
        <v>2017</v>
      </c>
      <c r="C705" s="82">
        <v>5</v>
      </c>
      <c r="D705" s="82"/>
      <c r="E705" s="83" t="s">
        <v>82</v>
      </c>
      <c r="F705" s="83" t="s">
        <v>10</v>
      </c>
      <c r="G705" s="83" t="s">
        <v>83</v>
      </c>
      <c r="H705" s="84">
        <v>43390</v>
      </c>
      <c r="I705" s="85">
        <v>3016.73</v>
      </c>
      <c r="J705" s="85">
        <v>2344.48</v>
      </c>
      <c r="K705" s="86">
        <v>672.25</v>
      </c>
      <c r="N705" s="183" t="s">
        <v>101</v>
      </c>
      <c r="O705" s="82">
        <v>39</v>
      </c>
      <c r="P705" s="85">
        <v>11738.7</v>
      </c>
      <c r="Q705" s="83" t="s">
        <v>11</v>
      </c>
      <c r="R705" s="83" t="s">
        <v>10</v>
      </c>
      <c r="S705" s="83" t="s">
        <v>10</v>
      </c>
      <c r="T705" s="82" t="s">
        <v>179</v>
      </c>
      <c r="U705" s="82" t="s">
        <v>124</v>
      </c>
      <c r="AC705" s="187" t="str">
        <f t="shared" si="242"/>
        <v/>
      </c>
      <c r="AD705" s="187" t="str">
        <f t="shared" si="243"/>
        <v/>
      </c>
      <c r="AE705" s="187" t="str">
        <f t="shared" si="244"/>
        <v/>
      </c>
      <c r="AF705" s="187" t="str">
        <f t="shared" si="245"/>
        <v/>
      </c>
      <c r="AG705" s="187" t="str">
        <f t="shared" si="246"/>
        <v/>
      </c>
      <c r="AH705" s="187" t="str">
        <f t="shared" si="247"/>
        <v/>
      </c>
      <c r="AI705" s="187" t="str">
        <f t="shared" si="248"/>
        <v/>
      </c>
      <c r="AJ705" s="187" t="str">
        <f t="shared" si="249"/>
        <v/>
      </c>
      <c r="AK705" s="187" t="str">
        <f t="shared" si="250"/>
        <v/>
      </c>
      <c r="AN705" s="187" t="str">
        <f t="shared" si="251"/>
        <v/>
      </c>
      <c r="AO705" s="187" t="str">
        <f t="shared" si="252"/>
        <v/>
      </c>
      <c r="AP705" s="187" t="str">
        <f t="shared" si="253"/>
        <v/>
      </c>
      <c r="AT705" s="187" t="str">
        <f t="shared" si="254"/>
        <v>M645044</v>
      </c>
      <c r="AU705" s="187">
        <f t="shared" si="255"/>
        <v>39</v>
      </c>
      <c r="AV705" s="187">
        <f t="shared" si="256"/>
        <v>11738.7</v>
      </c>
      <c r="AW705" s="187" t="str">
        <f t="shared" si="257"/>
        <v>2015/6</v>
      </c>
      <c r="AX705" s="187" t="str">
        <f t="shared" si="258"/>
        <v>2015/6 Contribuciones Seg. Social</v>
      </c>
      <c r="AY705" s="187">
        <f t="shared" si="239"/>
        <v>12623.06</v>
      </c>
      <c r="AZ705" s="187">
        <f t="shared" si="259"/>
        <v>0.9299409176538812</v>
      </c>
      <c r="BA705" s="187" t="str">
        <f t="shared" si="241"/>
        <v>M645044 39</v>
      </c>
      <c r="BB705" s="187">
        <f>IFERROR(IF(AW705="","",VLOOKUP(AW705,SUSS!R:S,2,FALSE)),AY705*SUSS!$M$2)</f>
        <v>1514.7671999999998</v>
      </c>
      <c r="BC705" s="187">
        <f t="shared" si="240"/>
        <v>1408.644</v>
      </c>
    </row>
    <row r="706" spans="1:55" ht="15.75" thickBot="1">
      <c r="A706" s="183" t="s">
        <v>194</v>
      </c>
      <c r="B706" s="82">
        <v>2017</v>
      </c>
      <c r="C706" s="82">
        <v>5</v>
      </c>
      <c r="D706" s="82"/>
      <c r="E706" s="83" t="s">
        <v>82</v>
      </c>
      <c r="F706" s="83" t="s">
        <v>10</v>
      </c>
      <c r="G706" s="83" t="s">
        <v>84</v>
      </c>
      <c r="H706" s="84">
        <v>43784</v>
      </c>
      <c r="I706" s="85">
        <v>4108.3500000000004</v>
      </c>
      <c r="J706" s="85">
        <v>3192.84</v>
      </c>
      <c r="K706" s="86">
        <v>915.51</v>
      </c>
      <c r="N706" s="183" t="s">
        <v>101</v>
      </c>
      <c r="O706" s="82">
        <v>39</v>
      </c>
      <c r="P706" s="85">
        <v>1189.25</v>
      </c>
      <c r="Q706" s="83" t="s">
        <v>86</v>
      </c>
      <c r="R706" s="83" t="s">
        <v>10</v>
      </c>
      <c r="S706" s="83" t="s">
        <v>10</v>
      </c>
      <c r="T706" s="82" t="s">
        <v>147</v>
      </c>
      <c r="U706" s="82" t="s">
        <v>124</v>
      </c>
      <c r="AC706" s="187" t="str">
        <f t="shared" si="242"/>
        <v/>
      </c>
      <c r="AD706" s="187" t="str">
        <f t="shared" si="243"/>
        <v/>
      </c>
      <c r="AE706" s="187" t="str">
        <f t="shared" si="244"/>
        <v/>
      </c>
      <c r="AF706" s="187" t="str">
        <f t="shared" si="245"/>
        <v/>
      </c>
      <c r="AG706" s="187" t="str">
        <f t="shared" si="246"/>
        <v/>
      </c>
      <c r="AH706" s="187" t="str">
        <f t="shared" si="247"/>
        <v/>
      </c>
      <c r="AI706" s="187" t="str">
        <f t="shared" si="248"/>
        <v/>
      </c>
      <c r="AJ706" s="187" t="str">
        <f t="shared" si="249"/>
        <v/>
      </c>
      <c r="AK706" s="187" t="str">
        <f t="shared" si="250"/>
        <v/>
      </c>
      <c r="AN706" s="187" t="str">
        <f t="shared" si="251"/>
        <v/>
      </c>
      <c r="AO706" s="187" t="str">
        <f t="shared" si="252"/>
        <v/>
      </c>
      <c r="AP706" s="187" t="str">
        <f t="shared" si="253"/>
        <v/>
      </c>
      <c r="AT706" s="187" t="str">
        <f t="shared" si="254"/>
        <v/>
      </c>
      <c r="AU706" s="187" t="str">
        <f t="shared" si="255"/>
        <v/>
      </c>
      <c r="AV706" s="187" t="str">
        <f t="shared" si="256"/>
        <v/>
      </c>
      <c r="AW706" s="187" t="str">
        <f t="shared" si="257"/>
        <v/>
      </c>
      <c r="AX706" s="187" t="str">
        <f t="shared" si="258"/>
        <v/>
      </c>
      <c r="AY706" s="187" t="str">
        <f t="shared" si="239"/>
        <v/>
      </c>
      <c r="AZ706" s="187" t="str">
        <f t="shared" si="259"/>
        <v/>
      </c>
      <c r="BA706" s="187" t="str">
        <f t="shared" si="241"/>
        <v xml:space="preserve"> </v>
      </c>
      <c r="BB706" s="187" t="str">
        <f>IFERROR(IF(AW706="","",VLOOKUP(AW706,SUSS!R:S,2,FALSE)),AY706*SUSS!$M$2)</f>
        <v/>
      </c>
      <c r="BC706" s="187" t="str">
        <f t="shared" si="240"/>
        <v/>
      </c>
    </row>
    <row r="707" spans="1:55" ht="15.75" thickBot="1">
      <c r="A707" s="183" t="s">
        <v>194</v>
      </c>
      <c r="B707" s="82">
        <v>2017</v>
      </c>
      <c r="C707" s="82">
        <v>6</v>
      </c>
      <c r="D707" s="82"/>
      <c r="E707" s="83" t="s">
        <v>82</v>
      </c>
      <c r="F707" s="83" t="s">
        <v>10</v>
      </c>
      <c r="G707" s="83" t="s">
        <v>10</v>
      </c>
      <c r="H707" s="84">
        <v>42936</v>
      </c>
      <c r="I707" s="85">
        <v>39998.44</v>
      </c>
      <c r="J707" s="86">
        <v>0</v>
      </c>
      <c r="K707" s="85">
        <v>39998.44</v>
      </c>
      <c r="N707" s="183" t="s">
        <v>101</v>
      </c>
      <c r="O707" s="82">
        <v>39</v>
      </c>
      <c r="P707" s="86">
        <v>90.28</v>
      </c>
      <c r="Q707" s="83" t="s">
        <v>86</v>
      </c>
      <c r="R707" s="83" t="s">
        <v>10</v>
      </c>
      <c r="S707" s="83" t="s">
        <v>83</v>
      </c>
      <c r="T707" s="82" t="s">
        <v>147</v>
      </c>
      <c r="U707" s="82" t="s">
        <v>124</v>
      </c>
      <c r="AC707" s="187" t="str">
        <f t="shared" si="242"/>
        <v/>
      </c>
      <c r="AD707" s="187" t="str">
        <f t="shared" si="243"/>
        <v/>
      </c>
      <c r="AE707" s="187" t="str">
        <f t="shared" si="244"/>
        <v/>
      </c>
      <c r="AF707" s="187" t="str">
        <f t="shared" si="245"/>
        <v/>
      </c>
      <c r="AG707" s="187" t="str">
        <f t="shared" si="246"/>
        <v/>
      </c>
      <c r="AH707" s="187" t="str">
        <f t="shared" si="247"/>
        <v/>
      </c>
      <c r="AI707" s="187" t="str">
        <f t="shared" si="248"/>
        <v/>
      </c>
      <c r="AJ707" s="187" t="str">
        <f t="shared" si="249"/>
        <v/>
      </c>
      <c r="AK707" s="187" t="str">
        <f t="shared" si="250"/>
        <v/>
      </c>
      <c r="AN707" s="187" t="str">
        <f t="shared" si="251"/>
        <v/>
      </c>
      <c r="AO707" s="187" t="str">
        <f t="shared" si="252"/>
        <v/>
      </c>
      <c r="AP707" s="187" t="str">
        <f t="shared" si="253"/>
        <v/>
      </c>
      <c r="AT707" s="187" t="str">
        <f t="shared" si="254"/>
        <v/>
      </c>
      <c r="AU707" s="187" t="str">
        <f t="shared" si="255"/>
        <v/>
      </c>
      <c r="AV707" s="187" t="str">
        <f t="shared" si="256"/>
        <v/>
      </c>
      <c r="AW707" s="187" t="str">
        <f t="shared" si="257"/>
        <v/>
      </c>
      <c r="AX707" s="187" t="str">
        <f t="shared" si="258"/>
        <v/>
      </c>
      <c r="AY707" s="187" t="str">
        <f t="shared" si="239"/>
        <v/>
      </c>
      <c r="AZ707" s="187" t="str">
        <f t="shared" si="259"/>
        <v/>
      </c>
      <c r="BA707" s="187" t="str">
        <f t="shared" si="241"/>
        <v xml:space="preserve"> </v>
      </c>
      <c r="BB707" s="187" t="str">
        <f>IFERROR(IF(AW707="","",VLOOKUP(AW707,SUSS!R:S,2,FALSE)),AY707*SUSS!$M$2)</f>
        <v/>
      </c>
      <c r="BC707" s="187" t="str">
        <f t="shared" si="240"/>
        <v/>
      </c>
    </row>
    <row r="708" spans="1:55" ht="15.75" thickBot="1">
      <c r="A708" s="183" t="s">
        <v>194</v>
      </c>
      <c r="B708" s="82">
        <v>2017</v>
      </c>
      <c r="C708" s="82">
        <v>6</v>
      </c>
      <c r="D708" s="82"/>
      <c r="E708" s="83" t="s">
        <v>82</v>
      </c>
      <c r="F708" s="83" t="s">
        <v>10</v>
      </c>
      <c r="G708" s="83" t="s">
        <v>83</v>
      </c>
      <c r="H708" s="84">
        <v>43390</v>
      </c>
      <c r="I708" s="85">
        <v>17879.3</v>
      </c>
      <c r="J708" s="85">
        <v>13793.09</v>
      </c>
      <c r="K708" s="85">
        <v>4086.21</v>
      </c>
      <c r="N708" s="183" t="s">
        <v>101</v>
      </c>
      <c r="O708" s="82">
        <v>39</v>
      </c>
      <c r="P708" s="85">
        <v>2499.02</v>
      </c>
      <c r="Q708" s="83" t="s">
        <v>86</v>
      </c>
      <c r="R708" s="83" t="s">
        <v>10</v>
      </c>
      <c r="S708" s="83" t="s">
        <v>84</v>
      </c>
      <c r="T708" s="82" t="s">
        <v>147</v>
      </c>
      <c r="U708" s="82" t="s">
        <v>124</v>
      </c>
      <c r="AC708" s="187" t="str">
        <f t="shared" si="242"/>
        <v/>
      </c>
      <c r="AD708" s="187" t="str">
        <f t="shared" si="243"/>
        <v/>
      </c>
      <c r="AE708" s="187" t="str">
        <f t="shared" si="244"/>
        <v/>
      </c>
      <c r="AF708" s="187" t="str">
        <f t="shared" si="245"/>
        <v/>
      </c>
      <c r="AG708" s="187" t="str">
        <f t="shared" si="246"/>
        <v/>
      </c>
      <c r="AH708" s="187" t="str">
        <f t="shared" si="247"/>
        <v/>
      </c>
      <c r="AI708" s="187" t="str">
        <f t="shared" si="248"/>
        <v/>
      </c>
      <c r="AJ708" s="187" t="str">
        <f t="shared" si="249"/>
        <v/>
      </c>
      <c r="AK708" s="187" t="str">
        <f t="shared" si="250"/>
        <v/>
      </c>
      <c r="AN708" s="187" t="str">
        <f t="shared" si="251"/>
        <v/>
      </c>
      <c r="AO708" s="187" t="str">
        <f t="shared" si="252"/>
        <v/>
      </c>
      <c r="AP708" s="187" t="str">
        <f t="shared" si="253"/>
        <v/>
      </c>
      <c r="AT708" s="187" t="str">
        <f t="shared" si="254"/>
        <v/>
      </c>
      <c r="AU708" s="187" t="str">
        <f t="shared" si="255"/>
        <v/>
      </c>
      <c r="AV708" s="187" t="str">
        <f t="shared" si="256"/>
        <v/>
      </c>
      <c r="AW708" s="187" t="str">
        <f t="shared" si="257"/>
        <v/>
      </c>
      <c r="AX708" s="187" t="str">
        <f t="shared" si="258"/>
        <v/>
      </c>
      <c r="AY708" s="187" t="str">
        <f t="shared" ref="AY708:AY771" si="260">VLOOKUP(AX708,AO:AP,2,FALSE)</f>
        <v/>
      </c>
      <c r="AZ708" s="187" t="str">
        <f t="shared" si="259"/>
        <v/>
      </c>
      <c r="BA708" s="187" t="str">
        <f t="shared" si="241"/>
        <v xml:space="preserve"> </v>
      </c>
      <c r="BB708" s="187" t="str">
        <f>IFERROR(IF(AW708="","",VLOOKUP(AW708,SUSS!R:S,2,FALSE)),AY708*SUSS!$M$2)</f>
        <v/>
      </c>
      <c r="BC708" s="187" t="str">
        <f t="shared" si="240"/>
        <v/>
      </c>
    </row>
    <row r="709" spans="1:55" ht="15.75" thickBot="1">
      <c r="A709" s="183" t="s">
        <v>194</v>
      </c>
      <c r="B709" s="82">
        <v>2017</v>
      </c>
      <c r="C709" s="82">
        <v>6</v>
      </c>
      <c r="D709" s="82"/>
      <c r="E709" s="83" t="s">
        <v>82</v>
      </c>
      <c r="F709" s="83" t="s">
        <v>10</v>
      </c>
      <c r="G709" s="83" t="s">
        <v>84</v>
      </c>
      <c r="H709" s="84">
        <v>43784</v>
      </c>
      <c r="I709" s="85">
        <v>25874.19</v>
      </c>
      <c r="J709" s="85">
        <v>19960.79</v>
      </c>
      <c r="K709" s="85">
        <v>5913.4</v>
      </c>
      <c r="N709" s="183" t="s">
        <v>101</v>
      </c>
      <c r="O709" s="82">
        <v>39</v>
      </c>
      <c r="P709" s="85">
        <v>5205.92</v>
      </c>
      <c r="Q709" s="83" t="s">
        <v>86</v>
      </c>
      <c r="R709" s="83" t="s">
        <v>10</v>
      </c>
      <c r="S709" s="83" t="s">
        <v>10</v>
      </c>
      <c r="T709" s="82" t="s">
        <v>148</v>
      </c>
      <c r="U709" s="82" t="s">
        <v>124</v>
      </c>
      <c r="AC709" s="187" t="str">
        <f t="shared" si="242"/>
        <v/>
      </c>
      <c r="AD709" s="187" t="str">
        <f t="shared" si="243"/>
        <v/>
      </c>
      <c r="AE709" s="187" t="str">
        <f t="shared" si="244"/>
        <v/>
      </c>
      <c r="AF709" s="187" t="str">
        <f t="shared" si="245"/>
        <v/>
      </c>
      <c r="AG709" s="187" t="str">
        <f t="shared" si="246"/>
        <v/>
      </c>
      <c r="AH709" s="187" t="str">
        <f t="shared" si="247"/>
        <v/>
      </c>
      <c r="AI709" s="187" t="str">
        <f t="shared" si="248"/>
        <v/>
      </c>
      <c r="AJ709" s="187" t="str">
        <f t="shared" si="249"/>
        <v/>
      </c>
      <c r="AK709" s="187" t="str">
        <f t="shared" si="250"/>
        <v/>
      </c>
      <c r="AN709" s="187" t="str">
        <f t="shared" si="251"/>
        <v/>
      </c>
      <c r="AO709" s="187" t="str">
        <f t="shared" si="252"/>
        <v/>
      </c>
      <c r="AP709" s="187" t="str">
        <f t="shared" si="253"/>
        <v/>
      </c>
      <c r="AT709" s="187" t="str">
        <f t="shared" si="254"/>
        <v/>
      </c>
      <c r="AU709" s="187" t="str">
        <f t="shared" si="255"/>
        <v/>
      </c>
      <c r="AV709" s="187" t="str">
        <f t="shared" si="256"/>
        <v/>
      </c>
      <c r="AW709" s="187" t="str">
        <f t="shared" si="257"/>
        <v/>
      </c>
      <c r="AX709" s="187" t="str">
        <f t="shared" si="258"/>
        <v/>
      </c>
      <c r="AY709" s="187" t="str">
        <f t="shared" si="260"/>
        <v/>
      </c>
      <c r="AZ709" s="187" t="str">
        <f t="shared" si="259"/>
        <v/>
      </c>
      <c r="BA709" s="187" t="str">
        <f t="shared" si="241"/>
        <v xml:space="preserve"> </v>
      </c>
      <c r="BB709" s="187" t="str">
        <f>IFERROR(IF(AW709="","",VLOOKUP(AW709,SUSS!R:S,2,FALSE)),AY709*SUSS!$M$2)</f>
        <v/>
      </c>
      <c r="BC709" s="187" t="str">
        <f t="shared" ref="BC709:BC772" si="261">IFERROR(IF(BB709&lt;&gt;"",AZ709*BB709,""),"VER")</f>
        <v/>
      </c>
    </row>
    <row r="710" spans="1:55" ht="15.75" thickBot="1">
      <c r="A710" s="183" t="s">
        <v>194</v>
      </c>
      <c r="B710" s="82">
        <v>2017</v>
      </c>
      <c r="C710" s="82">
        <v>7</v>
      </c>
      <c r="D710" s="82"/>
      <c r="E710" s="83" t="s">
        <v>82</v>
      </c>
      <c r="F710" s="83" t="s">
        <v>10</v>
      </c>
      <c r="G710" s="83" t="s">
        <v>10</v>
      </c>
      <c r="H710" s="84">
        <v>42970</v>
      </c>
      <c r="I710" s="85">
        <v>111299.98</v>
      </c>
      <c r="J710" s="86">
        <v>0</v>
      </c>
      <c r="K710" s="85">
        <v>111299.98</v>
      </c>
      <c r="N710" s="183" t="s">
        <v>101</v>
      </c>
      <c r="O710" s="82">
        <v>39</v>
      </c>
      <c r="P710" s="86">
        <v>118.23</v>
      </c>
      <c r="Q710" s="83" t="s">
        <v>86</v>
      </c>
      <c r="R710" s="83" t="s">
        <v>10</v>
      </c>
      <c r="S710" s="83" t="s">
        <v>83</v>
      </c>
      <c r="T710" s="82" t="s">
        <v>148</v>
      </c>
      <c r="U710" s="82" t="s">
        <v>124</v>
      </c>
      <c r="AC710" s="187" t="str">
        <f t="shared" si="242"/>
        <v/>
      </c>
      <c r="AD710" s="187" t="str">
        <f t="shared" si="243"/>
        <v/>
      </c>
      <c r="AE710" s="187" t="str">
        <f t="shared" si="244"/>
        <v/>
      </c>
      <c r="AF710" s="187" t="str">
        <f t="shared" si="245"/>
        <v/>
      </c>
      <c r="AG710" s="187" t="str">
        <f t="shared" si="246"/>
        <v/>
      </c>
      <c r="AH710" s="187" t="str">
        <f t="shared" si="247"/>
        <v/>
      </c>
      <c r="AI710" s="187" t="str">
        <f t="shared" si="248"/>
        <v/>
      </c>
      <c r="AJ710" s="187" t="str">
        <f t="shared" si="249"/>
        <v/>
      </c>
      <c r="AK710" s="187" t="str">
        <f t="shared" si="250"/>
        <v/>
      </c>
      <c r="AN710" s="187" t="str">
        <f t="shared" si="251"/>
        <v/>
      </c>
      <c r="AO710" s="187" t="str">
        <f t="shared" si="252"/>
        <v/>
      </c>
      <c r="AP710" s="187" t="str">
        <f t="shared" si="253"/>
        <v/>
      </c>
      <c r="AT710" s="187" t="str">
        <f t="shared" si="254"/>
        <v/>
      </c>
      <c r="AU710" s="187" t="str">
        <f t="shared" si="255"/>
        <v/>
      </c>
      <c r="AV710" s="187" t="str">
        <f t="shared" si="256"/>
        <v/>
      </c>
      <c r="AW710" s="187" t="str">
        <f t="shared" si="257"/>
        <v/>
      </c>
      <c r="AX710" s="187" t="str">
        <f t="shared" si="258"/>
        <v/>
      </c>
      <c r="AY710" s="187" t="str">
        <f t="shared" si="260"/>
        <v/>
      </c>
      <c r="AZ710" s="187" t="str">
        <f t="shared" si="259"/>
        <v/>
      </c>
      <c r="BA710" s="187" t="str">
        <f t="shared" si="241"/>
        <v xml:space="preserve"> </v>
      </c>
      <c r="BB710" s="187" t="str">
        <f>IFERROR(IF(AW710="","",VLOOKUP(AW710,SUSS!R:S,2,FALSE)),AY710*SUSS!$M$2)</f>
        <v/>
      </c>
      <c r="BC710" s="187" t="str">
        <f t="shared" si="261"/>
        <v/>
      </c>
    </row>
    <row r="711" spans="1:55" ht="15.75" thickBot="1">
      <c r="A711" s="183" t="s">
        <v>194</v>
      </c>
      <c r="B711" s="82">
        <v>2017</v>
      </c>
      <c r="C711" s="82">
        <v>7</v>
      </c>
      <c r="D711" s="82"/>
      <c r="E711" s="83" t="s">
        <v>82</v>
      </c>
      <c r="F711" s="83" t="s">
        <v>10</v>
      </c>
      <c r="G711" s="83" t="s">
        <v>83</v>
      </c>
      <c r="H711" s="84">
        <v>43390</v>
      </c>
      <c r="I711" s="85">
        <v>46078.19</v>
      </c>
      <c r="J711" s="85">
        <v>35219.71</v>
      </c>
      <c r="K711" s="85">
        <v>10858.48</v>
      </c>
      <c r="N711" s="183" t="s">
        <v>101</v>
      </c>
      <c r="O711" s="82">
        <v>39</v>
      </c>
      <c r="P711" s="85">
        <v>2484.73</v>
      </c>
      <c r="Q711" s="83" t="s">
        <v>86</v>
      </c>
      <c r="R711" s="83" t="s">
        <v>10</v>
      </c>
      <c r="S711" s="83" t="s">
        <v>84</v>
      </c>
      <c r="T711" s="82" t="s">
        <v>148</v>
      </c>
      <c r="U711" s="82" t="s">
        <v>124</v>
      </c>
      <c r="AC711" s="187" t="str">
        <f t="shared" si="242"/>
        <v/>
      </c>
      <c r="AD711" s="187" t="str">
        <f t="shared" si="243"/>
        <v/>
      </c>
      <c r="AE711" s="187" t="str">
        <f t="shared" si="244"/>
        <v/>
      </c>
      <c r="AF711" s="187" t="str">
        <f t="shared" si="245"/>
        <v/>
      </c>
      <c r="AG711" s="187" t="str">
        <f t="shared" si="246"/>
        <v/>
      </c>
      <c r="AH711" s="187" t="str">
        <f t="shared" si="247"/>
        <v/>
      </c>
      <c r="AI711" s="187" t="str">
        <f t="shared" si="248"/>
        <v/>
      </c>
      <c r="AJ711" s="187" t="str">
        <f t="shared" si="249"/>
        <v/>
      </c>
      <c r="AK711" s="187" t="str">
        <f t="shared" si="250"/>
        <v/>
      </c>
      <c r="AN711" s="187" t="str">
        <f t="shared" si="251"/>
        <v/>
      </c>
      <c r="AO711" s="187" t="str">
        <f t="shared" si="252"/>
        <v/>
      </c>
      <c r="AP711" s="187" t="str">
        <f t="shared" si="253"/>
        <v/>
      </c>
      <c r="AT711" s="187" t="str">
        <f t="shared" si="254"/>
        <v/>
      </c>
      <c r="AU711" s="187" t="str">
        <f t="shared" si="255"/>
        <v/>
      </c>
      <c r="AV711" s="187" t="str">
        <f t="shared" si="256"/>
        <v/>
      </c>
      <c r="AW711" s="187" t="str">
        <f t="shared" si="257"/>
        <v/>
      </c>
      <c r="AX711" s="187" t="str">
        <f t="shared" si="258"/>
        <v/>
      </c>
      <c r="AY711" s="187" t="str">
        <f t="shared" si="260"/>
        <v/>
      </c>
      <c r="AZ711" s="187" t="str">
        <f t="shared" si="259"/>
        <v/>
      </c>
      <c r="BA711" s="187" t="str">
        <f t="shared" si="241"/>
        <v xml:space="preserve"> </v>
      </c>
      <c r="BB711" s="187" t="str">
        <f>IFERROR(IF(AW711="","",VLOOKUP(AW711,SUSS!R:S,2,FALSE)),AY711*SUSS!$M$2)</f>
        <v/>
      </c>
      <c r="BC711" s="187" t="str">
        <f t="shared" si="261"/>
        <v/>
      </c>
    </row>
    <row r="712" spans="1:55" ht="15.75" thickBot="1">
      <c r="A712" s="183" t="s">
        <v>194</v>
      </c>
      <c r="B712" s="82">
        <v>2017</v>
      </c>
      <c r="C712" s="82">
        <v>7</v>
      </c>
      <c r="D712" s="82"/>
      <c r="E712" s="83" t="s">
        <v>82</v>
      </c>
      <c r="F712" s="83" t="s">
        <v>10</v>
      </c>
      <c r="G712" s="83" t="s">
        <v>84</v>
      </c>
      <c r="H712" s="84">
        <v>43784</v>
      </c>
      <c r="I712" s="85">
        <v>71997.73</v>
      </c>
      <c r="J712" s="85">
        <v>55031.22</v>
      </c>
      <c r="K712" s="85">
        <v>16966.509999999998</v>
      </c>
      <c r="N712" s="183" t="s">
        <v>101</v>
      </c>
      <c r="O712" s="82">
        <v>39</v>
      </c>
      <c r="P712" s="85">
        <v>4668.75</v>
      </c>
      <c r="Q712" s="83" t="s">
        <v>86</v>
      </c>
      <c r="R712" s="83" t="s">
        <v>10</v>
      </c>
      <c r="S712" s="83" t="s">
        <v>10</v>
      </c>
      <c r="T712" s="82" t="s">
        <v>182</v>
      </c>
      <c r="U712" s="82" t="s">
        <v>124</v>
      </c>
      <c r="AC712" s="187" t="str">
        <f t="shared" si="242"/>
        <v/>
      </c>
      <c r="AD712" s="187" t="str">
        <f t="shared" si="243"/>
        <v/>
      </c>
      <c r="AE712" s="187" t="str">
        <f t="shared" si="244"/>
        <v/>
      </c>
      <c r="AF712" s="187" t="str">
        <f t="shared" si="245"/>
        <v/>
      </c>
      <c r="AG712" s="187" t="str">
        <f t="shared" si="246"/>
        <v/>
      </c>
      <c r="AH712" s="187" t="str">
        <f t="shared" si="247"/>
        <v/>
      </c>
      <c r="AI712" s="187" t="str">
        <f t="shared" si="248"/>
        <v/>
      </c>
      <c r="AJ712" s="187" t="str">
        <f t="shared" si="249"/>
        <v/>
      </c>
      <c r="AK712" s="187" t="str">
        <f t="shared" si="250"/>
        <v/>
      </c>
      <c r="AN712" s="187" t="str">
        <f t="shared" si="251"/>
        <v/>
      </c>
      <c r="AO712" s="187" t="str">
        <f t="shared" si="252"/>
        <v/>
      </c>
      <c r="AP712" s="187" t="str">
        <f t="shared" si="253"/>
        <v/>
      </c>
      <c r="AT712" s="187" t="str">
        <f t="shared" si="254"/>
        <v/>
      </c>
      <c r="AU712" s="187" t="str">
        <f t="shared" si="255"/>
        <v/>
      </c>
      <c r="AV712" s="187" t="str">
        <f t="shared" si="256"/>
        <v/>
      </c>
      <c r="AW712" s="187" t="str">
        <f t="shared" si="257"/>
        <v/>
      </c>
      <c r="AX712" s="187" t="str">
        <f t="shared" si="258"/>
        <v/>
      </c>
      <c r="AY712" s="187" t="str">
        <f t="shared" si="260"/>
        <v/>
      </c>
      <c r="AZ712" s="187" t="str">
        <f t="shared" si="259"/>
        <v/>
      </c>
      <c r="BA712" s="187" t="str">
        <f t="shared" ref="BA712:BA775" si="262">AT712&amp;" "&amp;AU712</f>
        <v xml:space="preserve"> </v>
      </c>
      <c r="BB712" s="187" t="str">
        <f>IFERROR(IF(AW712="","",VLOOKUP(AW712,SUSS!R:S,2,FALSE)),AY712*SUSS!$M$2)</f>
        <v/>
      </c>
      <c r="BC712" s="187" t="str">
        <f t="shared" si="261"/>
        <v/>
      </c>
    </row>
    <row r="713" spans="1:55" ht="15.75" thickBot="1">
      <c r="A713" s="183" t="s">
        <v>194</v>
      </c>
      <c r="B713" s="82">
        <v>2017</v>
      </c>
      <c r="C713" s="82">
        <v>8</v>
      </c>
      <c r="D713" s="82"/>
      <c r="E713" s="83" t="s">
        <v>82</v>
      </c>
      <c r="F713" s="83" t="s">
        <v>10</v>
      </c>
      <c r="G713" s="83" t="s">
        <v>10</v>
      </c>
      <c r="H713" s="84">
        <v>42998</v>
      </c>
      <c r="I713" s="85">
        <v>110414.71</v>
      </c>
      <c r="J713" s="86">
        <v>0</v>
      </c>
      <c r="K713" s="85">
        <v>110414.71</v>
      </c>
      <c r="N713" s="183" t="s">
        <v>101</v>
      </c>
      <c r="O713" s="82">
        <v>39</v>
      </c>
      <c r="P713" s="85">
        <v>14119.33</v>
      </c>
      <c r="Q713" s="83" t="s">
        <v>102</v>
      </c>
      <c r="R713" s="83" t="s">
        <v>10</v>
      </c>
      <c r="S713" s="83" t="s">
        <v>10</v>
      </c>
      <c r="T713" s="82" t="s">
        <v>115</v>
      </c>
      <c r="U713" s="82" t="s">
        <v>124</v>
      </c>
      <c r="AC713" s="187" t="str">
        <f t="shared" si="242"/>
        <v/>
      </c>
      <c r="AD713" s="187" t="str">
        <f t="shared" si="243"/>
        <v/>
      </c>
      <c r="AE713" s="187" t="str">
        <f t="shared" si="244"/>
        <v/>
      </c>
      <c r="AF713" s="187" t="str">
        <f t="shared" si="245"/>
        <v/>
      </c>
      <c r="AG713" s="187" t="str">
        <f t="shared" si="246"/>
        <v/>
      </c>
      <c r="AH713" s="187" t="str">
        <f t="shared" si="247"/>
        <v/>
      </c>
      <c r="AI713" s="187" t="str">
        <f t="shared" si="248"/>
        <v/>
      </c>
      <c r="AJ713" s="187" t="str">
        <f t="shared" si="249"/>
        <v/>
      </c>
      <c r="AK713" s="187" t="str">
        <f t="shared" si="250"/>
        <v/>
      </c>
      <c r="AN713" s="187" t="str">
        <f t="shared" si="251"/>
        <v/>
      </c>
      <c r="AO713" s="187" t="str">
        <f t="shared" si="252"/>
        <v/>
      </c>
      <c r="AP713" s="187" t="str">
        <f t="shared" si="253"/>
        <v/>
      </c>
      <c r="AT713" s="187" t="str">
        <f t="shared" si="254"/>
        <v/>
      </c>
      <c r="AU713" s="187" t="str">
        <f t="shared" si="255"/>
        <v/>
      </c>
      <c r="AV713" s="187" t="str">
        <f t="shared" si="256"/>
        <v/>
      </c>
      <c r="AW713" s="187" t="str">
        <f t="shared" si="257"/>
        <v/>
      </c>
      <c r="AX713" s="187" t="str">
        <f t="shared" si="258"/>
        <v/>
      </c>
      <c r="AY713" s="187" t="str">
        <f t="shared" si="260"/>
        <v/>
      </c>
      <c r="AZ713" s="187" t="str">
        <f t="shared" si="259"/>
        <v/>
      </c>
      <c r="BA713" s="187" t="str">
        <f t="shared" si="262"/>
        <v xml:space="preserve"> </v>
      </c>
      <c r="BB713" s="187" t="str">
        <f>IFERROR(IF(AW713="","",VLOOKUP(AW713,SUSS!R:S,2,FALSE)),AY713*SUSS!$M$2)</f>
        <v/>
      </c>
      <c r="BC713" s="187" t="str">
        <f t="shared" si="261"/>
        <v/>
      </c>
    </row>
    <row r="714" spans="1:55" ht="15.75" thickBot="1">
      <c r="A714" s="183" t="s">
        <v>194</v>
      </c>
      <c r="B714" s="82">
        <v>2017</v>
      </c>
      <c r="C714" s="82">
        <v>8</v>
      </c>
      <c r="D714" s="82"/>
      <c r="E714" s="83" t="s">
        <v>82</v>
      </c>
      <c r="F714" s="83" t="s">
        <v>10</v>
      </c>
      <c r="G714" s="83" t="s">
        <v>83</v>
      </c>
      <c r="H714" s="84">
        <v>43390</v>
      </c>
      <c r="I714" s="85">
        <v>42730.49</v>
      </c>
      <c r="J714" s="85">
        <v>32397.93</v>
      </c>
      <c r="K714" s="85">
        <v>10332.56</v>
      </c>
      <c r="N714" s="183" t="s">
        <v>101</v>
      </c>
      <c r="O714" s="82">
        <v>39</v>
      </c>
      <c r="P714" s="86">
        <v>6.27</v>
      </c>
      <c r="Q714" s="83" t="s">
        <v>104</v>
      </c>
      <c r="R714" s="83" t="s">
        <v>10</v>
      </c>
      <c r="S714" s="83" t="s">
        <v>105</v>
      </c>
      <c r="T714" s="82" t="s">
        <v>116</v>
      </c>
      <c r="U714" s="82" t="s">
        <v>124</v>
      </c>
      <c r="AC714" s="187" t="str">
        <f t="shared" si="242"/>
        <v/>
      </c>
      <c r="AD714" s="187" t="str">
        <f t="shared" si="243"/>
        <v/>
      </c>
      <c r="AE714" s="187" t="str">
        <f t="shared" si="244"/>
        <v/>
      </c>
      <c r="AF714" s="187" t="str">
        <f t="shared" si="245"/>
        <v/>
      </c>
      <c r="AG714" s="187" t="str">
        <f t="shared" si="246"/>
        <v/>
      </c>
      <c r="AH714" s="187" t="str">
        <f t="shared" si="247"/>
        <v/>
      </c>
      <c r="AI714" s="187" t="str">
        <f t="shared" si="248"/>
        <v/>
      </c>
      <c r="AJ714" s="187" t="str">
        <f t="shared" si="249"/>
        <v/>
      </c>
      <c r="AK714" s="187" t="str">
        <f t="shared" si="250"/>
        <v/>
      </c>
      <c r="AN714" s="187" t="str">
        <f t="shared" si="251"/>
        <v/>
      </c>
      <c r="AO714" s="187" t="str">
        <f t="shared" si="252"/>
        <v/>
      </c>
      <c r="AP714" s="187" t="str">
        <f t="shared" si="253"/>
        <v/>
      </c>
      <c r="AT714" s="187" t="str">
        <f t="shared" si="254"/>
        <v/>
      </c>
      <c r="AU714" s="187" t="str">
        <f t="shared" si="255"/>
        <v/>
      </c>
      <c r="AV714" s="187" t="str">
        <f t="shared" si="256"/>
        <v/>
      </c>
      <c r="AW714" s="187" t="str">
        <f t="shared" si="257"/>
        <v/>
      </c>
      <c r="AX714" s="187" t="str">
        <f t="shared" si="258"/>
        <v/>
      </c>
      <c r="AY714" s="187" t="str">
        <f t="shared" si="260"/>
        <v/>
      </c>
      <c r="AZ714" s="187" t="str">
        <f t="shared" si="259"/>
        <v/>
      </c>
      <c r="BA714" s="187" t="str">
        <f t="shared" si="262"/>
        <v xml:space="preserve"> </v>
      </c>
      <c r="BB714" s="187" t="str">
        <f>IFERROR(IF(AW714="","",VLOOKUP(AW714,SUSS!R:S,2,FALSE)),AY714*SUSS!$M$2)</f>
        <v/>
      </c>
      <c r="BC714" s="187" t="str">
        <f t="shared" si="261"/>
        <v/>
      </c>
    </row>
    <row r="715" spans="1:55" ht="15.75" thickBot="1">
      <c r="A715" s="183" t="s">
        <v>194</v>
      </c>
      <c r="B715" s="82">
        <v>2017</v>
      </c>
      <c r="C715" s="82">
        <v>8</v>
      </c>
      <c r="D715" s="82"/>
      <c r="E715" s="83" t="s">
        <v>82</v>
      </c>
      <c r="F715" s="83" t="s">
        <v>10</v>
      </c>
      <c r="G715" s="83" t="s">
        <v>84</v>
      </c>
      <c r="H715" s="84">
        <v>43784</v>
      </c>
      <c r="I715" s="85">
        <v>71425.070000000007</v>
      </c>
      <c r="J715" s="85">
        <v>54153.95</v>
      </c>
      <c r="K715" s="85">
        <v>17271.12</v>
      </c>
      <c r="N715" s="183" t="s">
        <v>101</v>
      </c>
      <c r="O715" s="82">
        <v>39</v>
      </c>
      <c r="P715" s="86">
        <v>13.83</v>
      </c>
      <c r="Q715" s="83" t="s">
        <v>106</v>
      </c>
      <c r="R715" s="83" t="s">
        <v>10</v>
      </c>
      <c r="S715" s="83" t="s">
        <v>105</v>
      </c>
      <c r="T715" s="82" t="s">
        <v>137</v>
      </c>
      <c r="U715" s="82" t="s">
        <v>124</v>
      </c>
      <c r="AC715" s="187" t="str">
        <f t="shared" si="242"/>
        <v/>
      </c>
      <c r="AD715" s="187" t="str">
        <f t="shared" si="243"/>
        <v/>
      </c>
      <c r="AE715" s="187" t="str">
        <f t="shared" si="244"/>
        <v/>
      </c>
      <c r="AF715" s="187" t="str">
        <f t="shared" si="245"/>
        <v/>
      </c>
      <c r="AG715" s="187" t="str">
        <f t="shared" si="246"/>
        <v/>
      </c>
      <c r="AH715" s="187" t="str">
        <f t="shared" si="247"/>
        <v/>
      </c>
      <c r="AI715" s="187" t="str">
        <f t="shared" si="248"/>
        <v/>
      </c>
      <c r="AJ715" s="187" t="str">
        <f t="shared" si="249"/>
        <v/>
      </c>
      <c r="AK715" s="187" t="str">
        <f t="shared" si="250"/>
        <v/>
      </c>
      <c r="AN715" s="187" t="str">
        <f t="shared" si="251"/>
        <v/>
      </c>
      <c r="AO715" s="187" t="str">
        <f t="shared" si="252"/>
        <v/>
      </c>
      <c r="AP715" s="187" t="str">
        <f t="shared" si="253"/>
        <v/>
      </c>
      <c r="AT715" s="187" t="str">
        <f t="shared" si="254"/>
        <v/>
      </c>
      <c r="AU715" s="187" t="str">
        <f t="shared" si="255"/>
        <v/>
      </c>
      <c r="AV715" s="187" t="str">
        <f t="shared" si="256"/>
        <v/>
      </c>
      <c r="AW715" s="187" t="str">
        <f t="shared" si="257"/>
        <v/>
      </c>
      <c r="AX715" s="187" t="str">
        <f t="shared" si="258"/>
        <v/>
      </c>
      <c r="AY715" s="187" t="str">
        <f t="shared" si="260"/>
        <v/>
      </c>
      <c r="AZ715" s="187" t="str">
        <f t="shared" si="259"/>
        <v/>
      </c>
      <c r="BA715" s="187" t="str">
        <f t="shared" si="262"/>
        <v xml:space="preserve"> </v>
      </c>
      <c r="BB715" s="187" t="str">
        <f>IFERROR(IF(AW715="","",VLOOKUP(AW715,SUSS!R:S,2,FALSE)),AY715*SUSS!$M$2)</f>
        <v/>
      </c>
      <c r="BC715" s="187" t="str">
        <f t="shared" si="261"/>
        <v/>
      </c>
    </row>
    <row r="716" spans="1:55" ht="15.75" thickBot="1">
      <c r="A716" s="183" t="s">
        <v>194</v>
      </c>
      <c r="B716" s="82">
        <v>2018</v>
      </c>
      <c r="C716" s="82">
        <v>2</v>
      </c>
      <c r="D716" s="82"/>
      <c r="E716" s="83" t="s">
        <v>82</v>
      </c>
      <c r="F716" s="83" t="s">
        <v>10</v>
      </c>
      <c r="G716" s="83" t="s">
        <v>10</v>
      </c>
      <c r="H716" s="84">
        <v>43180</v>
      </c>
      <c r="I716" s="85">
        <v>2579.9</v>
      </c>
      <c r="J716" s="86">
        <v>0</v>
      </c>
      <c r="K716" s="85">
        <v>2579.9</v>
      </c>
      <c r="N716" s="183" t="s">
        <v>101</v>
      </c>
      <c r="O716" s="82">
        <v>39</v>
      </c>
      <c r="P716" s="86">
        <v>4.9800000000000004</v>
      </c>
      <c r="Q716" s="83" t="s">
        <v>106</v>
      </c>
      <c r="R716" s="83" t="s">
        <v>10</v>
      </c>
      <c r="S716" s="83" t="s">
        <v>105</v>
      </c>
      <c r="T716" s="82" t="s">
        <v>163</v>
      </c>
      <c r="U716" s="82" t="s">
        <v>124</v>
      </c>
      <c r="AC716" s="187" t="str">
        <f t="shared" si="242"/>
        <v/>
      </c>
      <c r="AD716" s="187" t="str">
        <f t="shared" si="243"/>
        <v/>
      </c>
      <c r="AE716" s="187" t="str">
        <f t="shared" si="244"/>
        <v/>
      </c>
      <c r="AF716" s="187" t="str">
        <f t="shared" si="245"/>
        <v/>
      </c>
      <c r="AG716" s="187" t="str">
        <f t="shared" si="246"/>
        <v/>
      </c>
      <c r="AH716" s="187" t="str">
        <f t="shared" si="247"/>
        <v/>
      </c>
      <c r="AI716" s="187" t="str">
        <f t="shared" si="248"/>
        <v/>
      </c>
      <c r="AJ716" s="187" t="str">
        <f t="shared" si="249"/>
        <v/>
      </c>
      <c r="AK716" s="187" t="str">
        <f t="shared" si="250"/>
        <v/>
      </c>
      <c r="AN716" s="187" t="str">
        <f t="shared" si="251"/>
        <v/>
      </c>
      <c r="AO716" s="187" t="str">
        <f t="shared" si="252"/>
        <v/>
      </c>
      <c r="AP716" s="187" t="str">
        <f t="shared" si="253"/>
        <v/>
      </c>
      <c r="AT716" s="187" t="str">
        <f t="shared" si="254"/>
        <v/>
      </c>
      <c r="AU716" s="187" t="str">
        <f t="shared" si="255"/>
        <v/>
      </c>
      <c r="AV716" s="187" t="str">
        <f t="shared" si="256"/>
        <v/>
      </c>
      <c r="AW716" s="187" t="str">
        <f t="shared" si="257"/>
        <v/>
      </c>
      <c r="AX716" s="187" t="str">
        <f t="shared" si="258"/>
        <v/>
      </c>
      <c r="AY716" s="187" t="str">
        <f t="shared" si="260"/>
        <v/>
      </c>
      <c r="AZ716" s="187" t="str">
        <f t="shared" si="259"/>
        <v/>
      </c>
      <c r="BA716" s="187" t="str">
        <f t="shared" si="262"/>
        <v xml:space="preserve"> </v>
      </c>
      <c r="BB716" s="187" t="str">
        <f>IFERROR(IF(AW716="","",VLOOKUP(AW716,SUSS!R:S,2,FALSE)),AY716*SUSS!$M$2)</f>
        <v/>
      </c>
      <c r="BC716" s="187" t="str">
        <f t="shared" si="261"/>
        <v/>
      </c>
    </row>
    <row r="717" spans="1:55" ht="15.75" thickBot="1">
      <c r="A717" s="183" t="s">
        <v>194</v>
      </c>
      <c r="B717" s="82">
        <v>2018</v>
      </c>
      <c r="C717" s="82">
        <v>2</v>
      </c>
      <c r="D717" s="82"/>
      <c r="E717" s="83" t="s">
        <v>82</v>
      </c>
      <c r="F717" s="83" t="s">
        <v>10</v>
      </c>
      <c r="G717" s="83" t="s">
        <v>83</v>
      </c>
      <c r="H717" s="84">
        <v>43390</v>
      </c>
      <c r="I717" s="86">
        <v>531.46</v>
      </c>
      <c r="J717" s="86">
        <v>469.15</v>
      </c>
      <c r="K717" s="86">
        <v>62.31</v>
      </c>
      <c r="N717" s="183" t="s">
        <v>101</v>
      </c>
      <c r="O717" s="82">
        <v>39</v>
      </c>
      <c r="P717" s="86">
        <v>12.54</v>
      </c>
      <c r="Q717" s="83" t="s">
        <v>107</v>
      </c>
      <c r="R717" s="83" t="s">
        <v>10</v>
      </c>
      <c r="S717" s="83" t="s">
        <v>105</v>
      </c>
      <c r="T717" s="82" t="s">
        <v>163</v>
      </c>
      <c r="U717" s="82" t="s">
        <v>124</v>
      </c>
      <c r="AC717" s="187" t="str">
        <f t="shared" si="242"/>
        <v/>
      </c>
      <c r="AD717" s="187" t="str">
        <f t="shared" si="243"/>
        <v/>
      </c>
      <c r="AE717" s="187" t="str">
        <f t="shared" si="244"/>
        <v/>
      </c>
      <c r="AF717" s="187" t="str">
        <f t="shared" si="245"/>
        <v/>
      </c>
      <c r="AG717" s="187" t="str">
        <f t="shared" si="246"/>
        <v/>
      </c>
      <c r="AH717" s="187" t="str">
        <f t="shared" si="247"/>
        <v/>
      </c>
      <c r="AI717" s="187" t="str">
        <f t="shared" si="248"/>
        <v/>
      </c>
      <c r="AJ717" s="187" t="str">
        <f t="shared" si="249"/>
        <v/>
      </c>
      <c r="AK717" s="187" t="str">
        <f t="shared" si="250"/>
        <v/>
      </c>
      <c r="AN717" s="187" t="str">
        <f t="shared" si="251"/>
        <v/>
      </c>
      <c r="AO717" s="187" t="str">
        <f t="shared" si="252"/>
        <v/>
      </c>
      <c r="AP717" s="187" t="str">
        <f t="shared" si="253"/>
        <v/>
      </c>
      <c r="AT717" s="187" t="str">
        <f t="shared" si="254"/>
        <v/>
      </c>
      <c r="AU717" s="187" t="str">
        <f t="shared" si="255"/>
        <v/>
      </c>
      <c r="AV717" s="187" t="str">
        <f t="shared" si="256"/>
        <v/>
      </c>
      <c r="AW717" s="187" t="str">
        <f t="shared" si="257"/>
        <v/>
      </c>
      <c r="AX717" s="187" t="str">
        <f t="shared" si="258"/>
        <v/>
      </c>
      <c r="AY717" s="187" t="str">
        <f t="shared" si="260"/>
        <v/>
      </c>
      <c r="AZ717" s="187" t="str">
        <f t="shared" si="259"/>
        <v/>
      </c>
      <c r="BA717" s="187" t="str">
        <f t="shared" si="262"/>
        <v xml:space="preserve"> </v>
      </c>
      <c r="BB717" s="187" t="str">
        <f>IFERROR(IF(AW717="","",VLOOKUP(AW717,SUSS!R:S,2,FALSE)),AY717*SUSS!$M$2)</f>
        <v/>
      </c>
      <c r="BC717" s="187" t="str">
        <f t="shared" si="261"/>
        <v/>
      </c>
    </row>
    <row r="718" spans="1:55" ht="15.75" thickBot="1">
      <c r="A718" s="183" t="s">
        <v>194</v>
      </c>
      <c r="B718" s="82">
        <v>2018</v>
      </c>
      <c r="C718" s="82">
        <v>2</v>
      </c>
      <c r="D718" s="82"/>
      <c r="E718" s="83" t="s">
        <v>82</v>
      </c>
      <c r="F718" s="83" t="s">
        <v>10</v>
      </c>
      <c r="G718" s="83" t="s">
        <v>84</v>
      </c>
      <c r="H718" s="84">
        <v>43784</v>
      </c>
      <c r="I718" s="85">
        <v>1668.89</v>
      </c>
      <c r="J718" s="85">
        <v>1473.21</v>
      </c>
      <c r="K718" s="86">
        <v>195.68</v>
      </c>
      <c r="N718" s="183" t="s">
        <v>101</v>
      </c>
      <c r="O718" s="82">
        <v>39</v>
      </c>
      <c r="P718" s="85">
        <v>44282.22</v>
      </c>
      <c r="Q718" s="83" t="s">
        <v>82</v>
      </c>
      <c r="R718" s="83" t="s">
        <v>10</v>
      </c>
      <c r="S718" s="83" t="s">
        <v>10</v>
      </c>
      <c r="T718" s="82" t="s">
        <v>181</v>
      </c>
      <c r="U718" s="82" t="s">
        <v>124</v>
      </c>
      <c r="AC718" s="187" t="str">
        <f t="shared" si="242"/>
        <v/>
      </c>
      <c r="AD718" s="187" t="str">
        <f t="shared" si="243"/>
        <v/>
      </c>
      <c r="AE718" s="187" t="str">
        <f t="shared" si="244"/>
        <v/>
      </c>
      <c r="AF718" s="187" t="str">
        <f t="shared" si="245"/>
        <v/>
      </c>
      <c r="AG718" s="187" t="str">
        <f t="shared" si="246"/>
        <v/>
      </c>
      <c r="AH718" s="187" t="str">
        <f t="shared" si="247"/>
        <v/>
      </c>
      <c r="AI718" s="187" t="str">
        <f t="shared" si="248"/>
        <v/>
      </c>
      <c r="AJ718" s="187" t="str">
        <f t="shared" si="249"/>
        <v/>
      </c>
      <c r="AK718" s="187" t="str">
        <f t="shared" si="250"/>
        <v/>
      </c>
      <c r="AN718" s="187" t="str">
        <f t="shared" si="251"/>
        <v/>
      </c>
      <c r="AO718" s="187" t="str">
        <f t="shared" si="252"/>
        <v/>
      </c>
      <c r="AP718" s="187" t="str">
        <f t="shared" si="253"/>
        <v/>
      </c>
      <c r="AT718" s="187" t="str">
        <f t="shared" si="254"/>
        <v/>
      </c>
      <c r="AU718" s="187" t="str">
        <f t="shared" si="255"/>
        <v/>
      </c>
      <c r="AV718" s="187" t="str">
        <f t="shared" si="256"/>
        <v/>
      </c>
      <c r="AW718" s="187" t="str">
        <f t="shared" si="257"/>
        <v/>
      </c>
      <c r="AX718" s="187" t="str">
        <f t="shared" si="258"/>
        <v/>
      </c>
      <c r="AY718" s="187" t="str">
        <f t="shared" si="260"/>
        <v/>
      </c>
      <c r="AZ718" s="187" t="str">
        <f t="shared" si="259"/>
        <v/>
      </c>
      <c r="BA718" s="187" t="str">
        <f t="shared" si="262"/>
        <v xml:space="preserve"> </v>
      </c>
      <c r="BB718" s="187" t="str">
        <f>IFERROR(IF(AW718="","",VLOOKUP(AW718,SUSS!R:S,2,FALSE)),AY718*SUSS!$M$2)</f>
        <v/>
      </c>
      <c r="BC718" s="187" t="str">
        <f t="shared" si="261"/>
        <v/>
      </c>
    </row>
    <row r="719" spans="1:55" ht="16.5" thickBot="1">
      <c r="A719" s="183" t="s">
        <v>194</v>
      </c>
      <c r="B719" s="184" t="s">
        <v>85</v>
      </c>
      <c r="C719" s="185"/>
      <c r="D719" s="185"/>
      <c r="E719" s="185"/>
      <c r="F719" s="185"/>
      <c r="G719" s="185"/>
      <c r="H719" s="185"/>
      <c r="I719" s="185"/>
      <c r="J719" s="185"/>
      <c r="K719" s="185"/>
      <c r="N719" s="183" t="s">
        <v>101</v>
      </c>
      <c r="O719" s="82">
        <v>40</v>
      </c>
      <c r="P719" s="86">
        <v>669.19</v>
      </c>
      <c r="Q719" s="83" t="s">
        <v>103</v>
      </c>
      <c r="R719" s="83" t="s">
        <v>10</v>
      </c>
      <c r="S719" s="83" t="s">
        <v>83</v>
      </c>
      <c r="T719" s="82" t="s">
        <v>114</v>
      </c>
      <c r="U719" s="82" t="s">
        <v>124</v>
      </c>
      <c r="AC719" s="187" t="str">
        <f t="shared" si="242"/>
        <v/>
      </c>
      <c r="AD719" s="187" t="str">
        <f t="shared" si="243"/>
        <v/>
      </c>
      <c r="AE719" s="187" t="str">
        <f t="shared" si="244"/>
        <v/>
      </c>
      <c r="AF719" s="187" t="str">
        <f t="shared" si="245"/>
        <v/>
      </c>
      <c r="AG719" s="187" t="str">
        <f t="shared" si="246"/>
        <v/>
      </c>
      <c r="AH719" s="187" t="str">
        <f t="shared" si="247"/>
        <v/>
      </c>
      <c r="AI719" s="187" t="str">
        <f t="shared" si="248"/>
        <v/>
      </c>
      <c r="AJ719" s="187" t="str">
        <f t="shared" si="249"/>
        <v/>
      </c>
      <c r="AK719" s="187" t="str">
        <f t="shared" si="250"/>
        <v/>
      </c>
      <c r="AN719" s="187" t="str">
        <f t="shared" si="251"/>
        <v/>
      </c>
      <c r="AO719" s="187" t="str">
        <f t="shared" si="252"/>
        <v/>
      </c>
      <c r="AP719" s="187" t="str">
        <f t="shared" si="253"/>
        <v/>
      </c>
      <c r="AT719" s="187" t="str">
        <f t="shared" si="254"/>
        <v/>
      </c>
      <c r="AU719" s="187" t="str">
        <f t="shared" si="255"/>
        <v/>
      </c>
      <c r="AV719" s="187" t="str">
        <f t="shared" si="256"/>
        <v/>
      </c>
      <c r="AW719" s="187" t="str">
        <f t="shared" si="257"/>
        <v/>
      </c>
      <c r="AX719" s="187" t="str">
        <f t="shared" si="258"/>
        <v/>
      </c>
      <c r="AY719" s="187" t="str">
        <f t="shared" si="260"/>
        <v/>
      </c>
      <c r="AZ719" s="187" t="str">
        <f t="shared" si="259"/>
        <v/>
      </c>
      <c r="BA719" s="187" t="str">
        <f t="shared" si="262"/>
        <v xml:space="preserve"> </v>
      </c>
      <c r="BB719" s="187" t="str">
        <f>IFERROR(IF(AW719="","",VLOOKUP(AW719,SUSS!R:S,2,FALSE)),AY719*SUSS!$M$2)</f>
        <v/>
      </c>
      <c r="BC719" s="187" t="str">
        <f t="shared" si="261"/>
        <v/>
      </c>
    </row>
    <row r="720" spans="1:55" ht="15.75" thickBot="1">
      <c r="A720" s="183" t="s">
        <v>194</v>
      </c>
      <c r="B720" s="87" t="s">
        <v>0</v>
      </c>
      <c r="C720" s="87" t="s">
        <v>1</v>
      </c>
      <c r="D720" s="87" t="s">
        <v>2</v>
      </c>
      <c r="E720" s="87" t="s">
        <v>3</v>
      </c>
      <c r="F720" s="87" t="s">
        <v>4</v>
      </c>
      <c r="G720" s="87" t="s">
        <v>5</v>
      </c>
      <c r="H720" s="87" t="s">
        <v>6</v>
      </c>
      <c r="I720" s="87" t="s">
        <v>7</v>
      </c>
      <c r="J720" s="87" t="s">
        <v>8</v>
      </c>
      <c r="K720" s="87" t="s">
        <v>9</v>
      </c>
      <c r="N720" s="183" t="s">
        <v>101</v>
      </c>
      <c r="O720" s="82">
        <v>40</v>
      </c>
      <c r="P720" s="86">
        <v>884.36</v>
      </c>
      <c r="Q720" s="83" t="s">
        <v>11</v>
      </c>
      <c r="R720" s="83" t="s">
        <v>10</v>
      </c>
      <c r="S720" s="83" t="s">
        <v>10</v>
      </c>
      <c r="T720" s="82" t="s">
        <v>179</v>
      </c>
      <c r="U720" s="82" t="s">
        <v>124</v>
      </c>
      <c r="AC720" s="187" t="str">
        <f t="shared" si="242"/>
        <v/>
      </c>
      <c r="AD720" s="187" t="str">
        <f t="shared" si="243"/>
        <v/>
      </c>
      <c r="AE720" s="187" t="str">
        <f t="shared" si="244"/>
        <v/>
      </c>
      <c r="AF720" s="187" t="str">
        <f t="shared" si="245"/>
        <v/>
      </c>
      <c r="AG720" s="187" t="str">
        <f t="shared" si="246"/>
        <v/>
      </c>
      <c r="AH720" s="187" t="str">
        <f t="shared" si="247"/>
        <v/>
      </c>
      <c r="AI720" s="187" t="str">
        <f t="shared" si="248"/>
        <v/>
      </c>
      <c r="AJ720" s="187" t="str">
        <f t="shared" si="249"/>
        <v/>
      </c>
      <c r="AK720" s="187" t="str">
        <f t="shared" si="250"/>
        <v/>
      </c>
      <c r="AN720" s="187" t="str">
        <f t="shared" si="251"/>
        <v/>
      </c>
      <c r="AO720" s="187" t="str">
        <f t="shared" si="252"/>
        <v/>
      </c>
      <c r="AP720" s="187" t="str">
        <f t="shared" si="253"/>
        <v/>
      </c>
      <c r="AT720" s="187" t="str">
        <f t="shared" si="254"/>
        <v>M645044</v>
      </c>
      <c r="AU720" s="187">
        <f t="shared" si="255"/>
        <v>40</v>
      </c>
      <c r="AV720" s="187">
        <f t="shared" si="256"/>
        <v>884.36</v>
      </c>
      <c r="AW720" s="187" t="str">
        <f t="shared" si="257"/>
        <v>2015/6</v>
      </c>
      <c r="AX720" s="187" t="str">
        <f t="shared" si="258"/>
        <v>2015/6 Contribuciones Seg. Social</v>
      </c>
      <c r="AY720" s="187">
        <f t="shared" si="260"/>
        <v>12623.06</v>
      </c>
      <c r="AZ720" s="187">
        <f t="shared" si="259"/>
        <v>7.0059082346118934E-2</v>
      </c>
      <c r="BA720" s="187" t="str">
        <f t="shared" si="262"/>
        <v>M645044 40</v>
      </c>
      <c r="BB720" s="187">
        <f>IFERROR(IF(AW720="","",VLOOKUP(AW720,SUSS!R:S,2,FALSE)),AY720*SUSS!$M$2)</f>
        <v>1514.7671999999998</v>
      </c>
      <c r="BC720" s="187">
        <f t="shared" si="261"/>
        <v>106.1232</v>
      </c>
    </row>
    <row r="721" spans="1:55" ht="15.75" thickBot="1">
      <c r="A721" s="183" t="s">
        <v>194</v>
      </c>
      <c r="B721" s="77">
        <v>2018</v>
      </c>
      <c r="C721" s="77">
        <v>7</v>
      </c>
      <c r="D721" s="77"/>
      <c r="E721" s="78" t="s">
        <v>86</v>
      </c>
      <c r="F721" s="78" t="s">
        <v>10</v>
      </c>
      <c r="G721" s="78" t="s">
        <v>10</v>
      </c>
      <c r="H721" s="79">
        <v>43322</v>
      </c>
      <c r="I721" s="80">
        <v>3624.33</v>
      </c>
      <c r="J721" s="80">
        <v>1889.64</v>
      </c>
      <c r="K721" s="80">
        <v>1734.69</v>
      </c>
      <c r="N721" s="183" t="s">
        <v>101</v>
      </c>
      <c r="O721" s="82">
        <v>40</v>
      </c>
      <c r="P721" s="86">
        <v>305.47000000000003</v>
      </c>
      <c r="Q721" s="83" t="s">
        <v>11</v>
      </c>
      <c r="R721" s="83" t="s">
        <v>10</v>
      </c>
      <c r="S721" s="83" t="s">
        <v>83</v>
      </c>
      <c r="T721" s="82" t="s">
        <v>179</v>
      </c>
      <c r="U721" s="82" t="s">
        <v>124</v>
      </c>
      <c r="AC721" s="187" t="str">
        <f t="shared" si="242"/>
        <v/>
      </c>
      <c r="AD721" s="187" t="str">
        <f t="shared" si="243"/>
        <v/>
      </c>
      <c r="AE721" s="187" t="str">
        <f t="shared" si="244"/>
        <v/>
      </c>
      <c r="AF721" s="187" t="str">
        <f t="shared" si="245"/>
        <v/>
      </c>
      <c r="AG721" s="187" t="str">
        <f t="shared" si="246"/>
        <v/>
      </c>
      <c r="AH721" s="187" t="str">
        <f t="shared" si="247"/>
        <v/>
      </c>
      <c r="AI721" s="187" t="str">
        <f t="shared" si="248"/>
        <v/>
      </c>
      <c r="AJ721" s="187" t="str">
        <f t="shared" si="249"/>
        <v/>
      </c>
      <c r="AK721" s="187" t="str">
        <f t="shared" si="250"/>
        <v/>
      </c>
      <c r="AN721" s="187" t="str">
        <f t="shared" si="251"/>
        <v/>
      </c>
      <c r="AO721" s="187" t="str">
        <f t="shared" si="252"/>
        <v/>
      </c>
      <c r="AP721" s="187" t="str">
        <f t="shared" si="253"/>
        <v/>
      </c>
      <c r="AT721" s="187" t="str">
        <f t="shared" si="254"/>
        <v>M645044</v>
      </c>
      <c r="AU721" s="187">
        <f t="shared" si="255"/>
        <v>40</v>
      </c>
      <c r="AV721" s="187">
        <f t="shared" si="256"/>
        <v>305.47000000000003</v>
      </c>
      <c r="AW721" s="187" t="str">
        <f t="shared" si="257"/>
        <v>2015/6</v>
      </c>
      <c r="AX721" s="187" t="str">
        <f t="shared" si="258"/>
        <v>2015/6 Contribuciones Seg. Social</v>
      </c>
      <c r="AY721" s="187">
        <f t="shared" si="260"/>
        <v>12623.06</v>
      </c>
      <c r="AZ721" s="187">
        <f t="shared" si="259"/>
        <v>2.4199362119802968E-2</v>
      </c>
      <c r="BA721" s="187" t="str">
        <f t="shared" si="262"/>
        <v>M645044 40</v>
      </c>
      <c r="BB721" s="187">
        <f>IFERROR(IF(AW721="","",VLOOKUP(AW721,SUSS!R:S,2,FALSE)),AY721*SUSS!$M$2)</f>
        <v>1514.7671999999998</v>
      </c>
      <c r="BC721" s="187">
        <f t="shared" si="261"/>
        <v>36.656399999999998</v>
      </c>
    </row>
    <row r="722" spans="1:55" ht="15.75" thickBot="1">
      <c r="A722" s="183" t="s">
        <v>194</v>
      </c>
      <c r="B722" s="82">
        <v>2018</v>
      </c>
      <c r="C722" s="82">
        <v>7</v>
      </c>
      <c r="D722" s="82"/>
      <c r="E722" s="83" t="s">
        <v>86</v>
      </c>
      <c r="F722" s="83" t="s">
        <v>10</v>
      </c>
      <c r="G722" s="83" t="s">
        <v>83</v>
      </c>
      <c r="H722" s="84">
        <v>43390</v>
      </c>
      <c r="I722" s="86">
        <v>126.61</v>
      </c>
      <c r="J722" s="86">
        <v>126.61</v>
      </c>
      <c r="K722" s="86">
        <v>0</v>
      </c>
      <c r="N722" s="183" t="s">
        <v>101</v>
      </c>
      <c r="O722" s="82">
        <v>40</v>
      </c>
      <c r="P722" s="85">
        <v>6006.06</v>
      </c>
      <c r="Q722" s="83" t="s">
        <v>11</v>
      </c>
      <c r="R722" s="83" t="s">
        <v>10</v>
      </c>
      <c r="S722" s="83" t="s">
        <v>84</v>
      </c>
      <c r="T722" s="82" t="s">
        <v>179</v>
      </c>
      <c r="U722" s="82" t="s">
        <v>124</v>
      </c>
      <c r="AC722" s="187" t="str">
        <f t="shared" si="242"/>
        <v/>
      </c>
      <c r="AD722" s="187" t="str">
        <f t="shared" si="243"/>
        <v/>
      </c>
      <c r="AE722" s="187" t="str">
        <f t="shared" si="244"/>
        <v/>
      </c>
      <c r="AF722" s="187" t="str">
        <f t="shared" si="245"/>
        <v/>
      </c>
      <c r="AG722" s="187" t="str">
        <f t="shared" si="246"/>
        <v/>
      </c>
      <c r="AH722" s="187" t="str">
        <f t="shared" si="247"/>
        <v/>
      </c>
      <c r="AI722" s="187" t="str">
        <f t="shared" si="248"/>
        <v/>
      </c>
      <c r="AJ722" s="187" t="str">
        <f t="shared" si="249"/>
        <v/>
      </c>
      <c r="AK722" s="187" t="str">
        <f t="shared" si="250"/>
        <v/>
      </c>
      <c r="AN722" s="187" t="str">
        <f t="shared" si="251"/>
        <v/>
      </c>
      <c r="AO722" s="187" t="str">
        <f t="shared" si="252"/>
        <v/>
      </c>
      <c r="AP722" s="187" t="str">
        <f t="shared" si="253"/>
        <v/>
      </c>
      <c r="AT722" s="187" t="str">
        <f t="shared" si="254"/>
        <v>M645044</v>
      </c>
      <c r="AU722" s="187">
        <f t="shared" si="255"/>
        <v>40</v>
      </c>
      <c r="AV722" s="187">
        <f t="shared" si="256"/>
        <v>6006.06</v>
      </c>
      <c r="AW722" s="187" t="str">
        <f t="shared" si="257"/>
        <v>2015/6</v>
      </c>
      <c r="AX722" s="187" t="str">
        <f t="shared" si="258"/>
        <v>2015/6 Contribuciones Seg. Social</v>
      </c>
      <c r="AY722" s="187">
        <f t="shared" si="260"/>
        <v>12623.06</v>
      </c>
      <c r="AZ722" s="187">
        <f t="shared" si="259"/>
        <v>0.47580063788019711</v>
      </c>
      <c r="BA722" s="187" t="str">
        <f t="shared" si="262"/>
        <v>M645044 40</v>
      </c>
      <c r="BB722" s="187">
        <f>IFERROR(IF(AW722="","",VLOOKUP(AW722,SUSS!R:S,2,FALSE)),AY722*SUSS!$M$2)</f>
        <v>1514.7671999999998</v>
      </c>
      <c r="BC722" s="187">
        <f t="shared" si="261"/>
        <v>720.72720000000004</v>
      </c>
    </row>
    <row r="723" spans="1:55" ht="15.75" thickBot="1">
      <c r="A723" s="183" t="s">
        <v>194</v>
      </c>
      <c r="B723" s="82">
        <v>2018</v>
      </c>
      <c r="C723" s="82">
        <v>7</v>
      </c>
      <c r="D723" s="82"/>
      <c r="E723" s="83" t="s">
        <v>86</v>
      </c>
      <c r="F723" s="83" t="s">
        <v>10</v>
      </c>
      <c r="G723" s="83" t="s">
        <v>83</v>
      </c>
      <c r="H723" s="84">
        <v>43390</v>
      </c>
      <c r="I723" s="86">
        <v>116.22</v>
      </c>
      <c r="J723" s="86">
        <v>99.94</v>
      </c>
      <c r="K723" s="86">
        <v>16.28</v>
      </c>
      <c r="N723" s="183" t="s">
        <v>101</v>
      </c>
      <c r="O723" s="82">
        <v>40</v>
      </c>
      <c r="P723" s="85">
        <v>6415.01</v>
      </c>
      <c r="Q723" s="83" t="s">
        <v>11</v>
      </c>
      <c r="R723" s="83" t="s">
        <v>10</v>
      </c>
      <c r="S723" s="83" t="s">
        <v>10</v>
      </c>
      <c r="T723" s="82" t="s">
        <v>147</v>
      </c>
      <c r="U723" s="82" t="s">
        <v>124</v>
      </c>
      <c r="AC723" s="187" t="str">
        <f t="shared" si="242"/>
        <v/>
      </c>
      <c r="AD723" s="187" t="str">
        <f t="shared" si="243"/>
        <v/>
      </c>
      <c r="AE723" s="187" t="str">
        <f t="shared" si="244"/>
        <v/>
      </c>
      <c r="AF723" s="187" t="str">
        <f t="shared" si="245"/>
        <v/>
      </c>
      <c r="AG723" s="187" t="str">
        <f t="shared" si="246"/>
        <v/>
      </c>
      <c r="AH723" s="187" t="str">
        <f t="shared" si="247"/>
        <v/>
      </c>
      <c r="AI723" s="187" t="str">
        <f t="shared" si="248"/>
        <v/>
      </c>
      <c r="AJ723" s="187" t="str">
        <f t="shared" si="249"/>
        <v/>
      </c>
      <c r="AK723" s="187" t="str">
        <f t="shared" si="250"/>
        <v/>
      </c>
      <c r="AN723" s="187" t="str">
        <f t="shared" si="251"/>
        <v/>
      </c>
      <c r="AO723" s="187" t="str">
        <f t="shared" si="252"/>
        <v/>
      </c>
      <c r="AP723" s="187" t="str">
        <f t="shared" si="253"/>
        <v/>
      </c>
      <c r="AT723" s="187" t="str">
        <f t="shared" si="254"/>
        <v>M645044</v>
      </c>
      <c r="AU723" s="187">
        <f t="shared" si="255"/>
        <v>40</v>
      </c>
      <c r="AV723" s="187">
        <f t="shared" si="256"/>
        <v>6415.01</v>
      </c>
      <c r="AW723" s="187" t="str">
        <f t="shared" si="257"/>
        <v>2015/7</v>
      </c>
      <c r="AX723" s="187" t="str">
        <f t="shared" si="258"/>
        <v>2015/7 Contribuciones Seg. Social</v>
      </c>
      <c r="AY723" s="187">
        <f t="shared" si="260"/>
        <v>6415.01</v>
      </c>
      <c r="AZ723" s="187">
        <f t="shared" si="259"/>
        <v>1</v>
      </c>
      <c r="BA723" s="187" t="str">
        <f t="shared" si="262"/>
        <v>M645044 40</v>
      </c>
      <c r="BB723" s="187">
        <f>IFERROR(IF(AW723="","",VLOOKUP(AW723,SUSS!R:S,2,FALSE)),AY723*SUSS!$M$2)</f>
        <v>769.80119999999999</v>
      </c>
      <c r="BC723" s="187">
        <f t="shared" si="261"/>
        <v>769.80119999999999</v>
      </c>
    </row>
    <row r="724" spans="1:55" ht="15.75" thickBot="1">
      <c r="A724" s="183" t="s">
        <v>194</v>
      </c>
      <c r="B724" s="82">
        <v>2018</v>
      </c>
      <c r="C724" s="82">
        <v>7</v>
      </c>
      <c r="D724" s="82"/>
      <c r="E724" s="83" t="s">
        <v>86</v>
      </c>
      <c r="F724" s="83" t="s">
        <v>10</v>
      </c>
      <c r="G724" s="83" t="s">
        <v>84</v>
      </c>
      <c r="H724" s="84">
        <v>43784</v>
      </c>
      <c r="I724" s="85">
        <v>1222.3699999999999</v>
      </c>
      <c r="J724" s="85">
        <v>1222.3699999999999</v>
      </c>
      <c r="K724" s="86">
        <v>0</v>
      </c>
      <c r="N724" s="183" t="s">
        <v>101</v>
      </c>
      <c r="O724" s="82">
        <v>40</v>
      </c>
      <c r="P724" s="86">
        <v>111.83</v>
      </c>
      <c r="Q724" s="83" t="s">
        <v>11</v>
      </c>
      <c r="R724" s="83" t="s">
        <v>10</v>
      </c>
      <c r="S724" s="83" t="s">
        <v>83</v>
      </c>
      <c r="T724" s="82" t="s">
        <v>147</v>
      </c>
      <c r="U724" s="82" t="s">
        <v>124</v>
      </c>
      <c r="AC724" s="187" t="str">
        <f t="shared" si="242"/>
        <v/>
      </c>
      <c r="AD724" s="187" t="str">
        <f t="shared" si="243"/>
        <v/>
      </c>
      <c r="AE724" s="187" t="str">
        <f t="shared" si="244"/>
        <v/>
      </c>
      <c r="AF724" s="187" t="str">
        <f t="shared" si="245"/>
        <v/>
      </c>
      <c r="AG724" s="187" t="str">
        <f t="shared" si="246"/>
        <v/>
      </c>
      <c r="AH724" s="187" t="str">
        <f t="shared" si="247"/>
        <v/>
      </c>
      <c r="AI724" s="187" t="str">
        <f t="shared" si="248"/>
        <v/>
      </c>
      <c r="AJ724" s="187" t="str">
        <f t="shared" si="249"/>
        <v/>
      </c>
      <c r="AK724" s="187" t="str">
        <f t="shared" si="250"/>
        <v/>
      </c>
      <c r="AN724" s="187" t="str">
        <f t="shared" si="251"/>
        <v/>
      </c>
      <c r="AO724" s="187" t="str">
        <f t="shared" si="252"/>
        <v/>
      </c>
      <c r="AP724" s="187" t="str">
        <f t="shared" si="253"/>
        <v/>
      </c>
      <c r="AT724" s="187" t="str">
        <f t="shared" si="254"/>
        <v>M645044</v>
      </c>
      <c r="AU724" s="187">
        <f t="shared" si="255"/>
        <v>40</v>
      </c>
      <c r="AV724" s="187">
        <f t="shared" si="256"/>
        <v>111.83</v>
      </c>
      <c r="AW724" s="187" t="str">
        <f t="shared" si="257"/>
        <v>2015/7</v>
      </c>
      <c r="AX724" s="187" t="str">
        <f t="shared" si="258"/>
        <v>2015/7 Contribuciones Seg. Social</v>
      </c>
      <c r="AY724" s="187">
        <f t="shared" si="260"/>
        <v>6415.01</v>
      </c>
      <c r="AZ724" s="187">
        <f t="shared" si="259"/>
        <v>1.7432552716207767E-2</v>
      </c>
      <c r="BA724" s="187" t="str">
        <f t="shared" si="262"/>
        <v>M645044 40</v>
      </c>
      <c r="BB724" s="187">
        <f>IFERROR(IF(AW724="","",VLOOKUP(AW724,SUSS!R:S,2,FALSE)),AY724*SUSS!$M$2)</f>
        <v>769.80119999999999</v>
      </c>
      <c r="BC724" s="187">
        <f t="shared" si="261"/>
        <v>13.419599999999999</v>
      </c>
    </row>
    <row r="725" spans="1:55" ht="15.75" thickBot="1">
      <c r="A725" s="183" t="s">
        <v>194</v>
      </c>
      <c r="B725" s="82">
        <v>2018</v>
      </c>
      <c r="C725" s="82">
        <v>7</v>
      </c>
      <c r="D725" s="82"/>
      <c r="E725" s="83" t="s">
        <v>86</v>
      </c>
      <c r="F725" s="83" t="s">
        <v>10</v>
      </c>
      <c r="G725" s="83" t="s">
        <v>84</v>
      </c>
      <c r="H725" s="84">
        <v>43784</v>
      </c>
      <c r="I725" s="85">
        <v>1122.1400000000001</v>
      </c>
      <c r="J725" s="86">
        <v>964.95</v>
      </c>
      <c r="K725" s="86">
        <v>157.19</v>
      </c>
      <c r="N725" s="183" t="s">
        <v>101</v>
      </c>
      <c r="O725" s="82">
        <v>40</v>
      </c>
      <c r="P725" s="85">
        <v>3095.68</v>
      </c>
      <c r="Q725" s="83" t="s">
        <v>11</v>
      </c>
      <c r="R725" s="83" t="s">
        <v>10</v>
      </c>
      <c r="S725" s="83" t="s">
        <v>84</v>
      </c>
      <c r="T725" s="82" t="s">
        <v>147</v>
      </c>
      <c r="U725" s="82" t="s">
        <v>124</v>
      </c>
      <c r="AC725" s="187" t="str">
        <f t="shared" si="242"/>
        <v/>
      </c>
      <c r="AD725" s="187" t="str">
        <f t="shared" si="243"/>
        <v/>
      </c>
      <c r="AE725" s="187" t="str">
        <f t="shared" si="244"/>
        <v/>
      </c>
      <c r="AF725" s="187" t="str">
        <f t="shared" si="245"/>
        <v/>
      </c>
      <c r="AG725" s="187" t="str">
        <f t="shared" si="246"/>
        <v/>
      </c>
      <c r="AH725" s="187" t="str">
        <f t="shared" si="247"/>
        <v/>
      </c>
      <c r="AI725" s="187" t="str">
        <f t="shared" si="248"/>
        <v/>
      </c>
      <c r="AJ725" s="187" t="str">
        <f t="shared" si="249"/>
        <v/>
      </c>
      <c r="AK725" s="187" t="str">
        <f t="shared" si="250"/>
        <v/>
      </c>
      <c r="AN725" s="187" t="str">
        <f t="shared" si="251"/>
        <v/>
      </c>
      <c r="AO725" s="187" t="str">
        <f t="shared" si="252"/>
        <v/>
      </c>
      <c r="AP725" s="187" t="str">
        <f t="shared" si="253"/>
        <v/>
      </c>
      <c r="AT725" s="187" t="str">
        <f t="shared" si="254"/>
        <v>M645044</v>
      </c>
      <c r="AU725" s="187">
        <f t="shared" si="255"/>
        <v>40</v>
      </c>
      <c r="AV725" s="187">
        <f t="shared" si="256"/>
        <v>3095.68</v>
      </c>
      <c r="AW725" s="187" t="str">
        <f t="shared" si="257"/>
        <v>2015/7</v>
      </c>
      <c r="AX725" s="187" t="str">
        <f t="shared" si="258"/>
        <v>2015/7 Contribuciones Seg. Social</v>
      </c>
      <c r="AY725" s="187">
        <f t="shared" si="260"/>
        <v>6415.01</v>
      </c>
      <c r="AZ725" s="187">
        <f t="shared" si="259"/>
        <v>0.48256822670580402</v>
      </c>
      <c r="BA725" s="187" t="str">
        <f t="shared" si="262"/>
        <v>M645044 40</v>
      </c>
      <c r="BB725" s="187">
        <f>IFERROR(IF(AW725="","",VLOOKUP(AW725,SUSS!R:S,2,FALSE)),AY725*SUSS!$M$2)</f>
        <v>769.80119999999999</v>
      </c>
      <c r="BC725" s="187">
        <f t="shared" si="261"/>
        <v>371.48159999999996</v>
      </c>
    </row>
    <row r="726" spans="1:55" ht="15.75" thickBot="1">
      <c r="A726" s="183" t="s">
        <v>194</v>
      </c>
      <c r="B726" s="82">
        <v>2018</v>
      </c>
      <c r="C726" s="82">
        <v>7</v>
      </c>
      <c r="D726" s="82"/>
      <c r="E726" s="83" t="s">
        <v>11</v>
      </c>
      <c r="F726" s="83" t="s">
        <v>10</v>
      </c>
      <c r="G726" s="83" t="s">
        <v>10</v>
      </c>
      <c r="H726" s="84">
        <v>43322</v>
      </c>
      <c r="I726" s="85">
        <v>4175.97</v>
      </c>
      <c r="J726" s="85">
        <v>2177.25</v>
      </c>
      <c r="K726" s="85">
        <v>1998.72</v>
      </c>
      <c r="N726" s="183" t="s">
        <v>101</v>
      </c>
      <c r="O726" s="82">
        <v>40</v>
      </c>
      <c r="P726" s="85">
        <v>5578.94</v>
      </c>
      <c r="Q726" s="83" t="s">
        <v>11</v>
      </c>
      <c r="R726" s="83" t="s">
        <v>10</v>
      </c>
      <c r="S726" s="83" t="s">
        <v>10</v>
      </c>
      <c r="T726" s="82" t="s">
        <v>148</v>
      </c>
      <c r="U726" s="82" t="s">
        <v>124</v>
      </c>
      <c r="AC726" s="187" t="str">
        <f t="shared" si="242"/>
        <v>M645045</v>
      </c>
      <c r="AD726" s="187" t="str">
        <f t="shared" si="243"/>
        <v>Contribuciones Seg. Social</v>
      </c>
      <c r="AE726" s="187" t="str">
        <f t="shared" si="244"/>
        <v>Declaración Jurada</v>
      </c>
      <c r="AF726" s="187" t="str">
        <f t="shared" si="245"/>
        <v>Declaración Jurada</v>
      </c>
      <c r="AG726" s="187">
        <f t="shared" si="246"/>
        <v>4175.97</v>
      </c>
      <c r="AH726" s="187">
        <f t="shared" si="247"/>
        <v>2177.25</v>
      </c>
      <c r="AI726" s="187">
        <f t="shared" si="248"/>
        <v>1998.72</v>
      </c>
      <c r="AJ726" s="187">
        <f t="shared" si="249"/>
        <v>2018</v>
      </c>
      <c r="AK726" s="187">
        <f t="shared" si="250"/>
        <v>7</v>
      </c>
      <c r="AN726" s="187" t="str">
        <f t="shared" si="251"/>
        <v xml:space="preserve">2018/7 </v>
      </c>
      <c r="AO726" s="187" t="str">
        <f t="shared" si="252"/>
        <v>2018/7 Contribuciones Seg. Social</v>
      </c>
      <c r="AP726" s="187">
        <f t="shared" si="253"/>
        <v>1998.72</v>
      </c>
      <c r="AT726" s="187" t="str">
        <f t="shared" si="254"/>
        <v>M645044</v>
      </c>
      <c r="AU726" s="187">
        <f t="shared" si="255"/>
        <v>40</v>
      </c>
      <c r="AV726" s="187">
        <f t="shared" si="256"/>
        <v>5578.94</v>
      </c>
      <c r="AW726" s="187" t="str">
        <f t="shared" si="257"/>
        <v>2015/8</v>
      </c>
      <c r="AX726" s="187" t="str">
        <f t="shared" si="258"/>
        <v>2015/8 Contribuciones Seg. Social</v>
      </c>
      <c r="AY726" s="187">
        <f t="shared" si="260"/>
        <v>6225.88</v>
      </c>
      <c r="AZ726" s="187">
        <f t="shared" si="259"/>
        <v>0.89608858506749234</v>
      </c>
      <c r="BA726" s="187" t="str">
        <f t="shared" si="262"/>
        <v>M645044 40</v>
      </c>
      <c r="BB726" s="187">
        <f>IFERROR(IF(AW726="","",VLOOKUP(AW726,SUSS!R:S,2,FALSE)),AY726*SUSS!$M$2)</f>
        <v>747.10559999999998</v>
      </c>
      <c r="BC726" s="187">
        <f t="shared" si="261"/>
        <v>669.47279999999989</v>
      </c>
    </row>
    <row r="727" spans="1:55" ht="15.75" thickBot="1">
      <c r="A727" s="183" t="s">
        <v>194</v>
      </c>
      <c r="B727" s="82">
        <v>2018</v>
      </c>
      <c r="C727" s="82">
        <v>7</v>
      </c>
      <c r="D727" s="82"/>
      <c r="E727" s="83" t="s">
        <v>11</v>
      </c>
      <c r="F727" s="83" t="s">
        <v>10</v>
      </c>
      <c r="G727" s="83" t="s">
        <v>83</v>
      </c>
      <c r="H727" s="84">
        <v>43390</v>
      </c>
      <c r="I727" s="86">
        <v>145.88</v>
      </c>
      <c r="J727" s="86">
        <v>145.88</v>
      </c>
      <c r="K727" s="86">
        <v>0</v>
      </c>
      <c r="N727" s="183" t="s">
        <v>101</v>
      </c>
      <c r="O727" s="82">
        <v>40</v>
      </c>
      <c r="P727" s="86">
        <v>357.17</v>
      </c>
      <c r="Q727" s="83" t="s">
        <v>86</v>
      </c>
      <c r="R727" s="83" t="s">
        <v>10</v>
      </c>
      <c r="S727" s="83" t="s">
        <v>10</v>
      </c>
      <c r="T727" s="82" t="s">
        <v>182</v>
      </c>
      <c r="U727" s="82" t="s">
        <v>124</v>
      </c>
      <c r="AC727" s="187" t="str">
        <f t="shared" si="242"/>
        <v/>
      </c>
      <c r="AD727" s="187" t="str">
        <f t="shared" si="243"/>
        <v/>
      </c>
      <c r="AE727" s="187" t="str">
        <f t="shared" si="244"/>
        <v/>
      </c>
      <c r="AF727" s="187" t="str">
        <f t="shared" si="245"/>
        <v/>
      </c>
      <c r="AG727" s="187" t="str">
        <f t="shared" si="246"/>
        <v/>
      </c>
      <c r="AH727" s="187" t="str">
        <f t="shared" si="247"/>
        <v/>
      </c>
      <c r="AI727" s="187" t="str">
        <f t="shared" si="248"/>
        <v/>
      </c>
      <c r="AJ727" s="187" t="str">
        <f t="shared" si="249"/>
        <v/>
      </c>
      <c r="AK727" s="187" t="str">
        <f t="shared" si="250"/>
        <v/>
      </c>
      <c r="AN727" s="187" t="str">
        <f t="shared" si="251"/>
        <v/>
      </c>
      <c r="AO727" s="187" t="str">
        <f t="shared" si="252"/>
        <v/>
      </c>
      <c r="AP727" s="187" t="str">
        <f t="shared" si="253"/>
        <v/>
      </c>
      <c r="AT727" s="187" t="str">
        <f t="shared" si="254"/>
        <v/>
      </c>
      <c r="AU727" s="187" t="str">
        <f t="shared" si="255"/>
        <v/>
      </c>
      <c r="AV727" s="187" t="str">
        <f t="shared" si="256"/>
        <v/>
      </c>
      <c r="AW727" s="187" t="str">
        <f t="shared" si="257"/>
        <v/>
      </c>
      <c r="AX727" s="187" t="str">
        <f t="shared" si="258"/>
        <v/>
      </c>
      <c r="AY727" s="187" t="str">
        <f t="shared" si="260"/>
        <v/>
      </c>
      <c r="AZ727" s="187" t="str">
        <f t="shared" si="259"/>
        <v/>
      </c>
      <c r="BA727" s="187" t="str">
        <f t="shared" si="262"/>
        <v xml:space="preserve"> </v>
      </c>
      <c r="BB727" s="187" t="str">
        <f>IFERROR(IF(AW727="","",VLOOKUP(AW727,SUSS!R:S,2,FALSE)),AY727*SUSS!$M$2)</f>
        <v/>
      </c>
      <c r="BC727" s="187" t="str">
        <f t="shared" si="261"/>
        <v/>
      </c>
    </row>
    <row r="728" spans="1:55" ht="15.75" thickBot="1">
      <c r="A728" s="183" t="s">
        <v>194</v>
      </c>
      <c r="B728" s="82">
        <v>2018</v>
      </c>
      <c r="C728" s="82">
        <v>7</v>
      </c>
      <c r="D728" s="82"/>
      <c r="E728" s="83" t="s">
        <v>11</v>
      </c>
      <c r="F728" s="83" t="s">
        <v>10</v>
      </c>
      <c r="G728" s="83" t="s">
        <v>83</v>
      </c>
      <c r="H728" s="84">
        <v>43390</v>
      </c>
      <c r="I728" s="86">
        <v>133.91</v>
      </c>
      <c r="J728" s="86">
        <v>115.15</v>
      </c>
      <c r="K728" s="86">
        <v>18.760000000000002</v>
      </c>
      <c r="N728" s="183" t="s">
        <v>101</v>
      </c>
      <c r="O728" s="82">
        <v>40</v>
      </c>
      <c r="P728" s="86">
        <v>205.02</v>
      </c>
      <c r="Q728" s="83" t="s">
        <v>86</v>
      </c>
      <c r="R728" s="83" t="s">
        <v>10</v>
      </c>
      <c r="S728" s="83" t="s">
        <v>83</v>
      </c>
      <c r="T728" s="82" t="s">
        <v>182</v>
      </c>
      <c r="U728" s="82" t="s">
        <v>124</v>
      </c>
      <c r="AC728" s="187" t="str">
        <f t="shared" si="242"/>
        <v/>
      </c>
      <c r="AD728" s="187" t="str">
        <f t="shared" si="243"/>
        <v/>
      </c>
      <c r="AE728" s="187" t="str">
        <f t="shared" si="244"/>
        <v/>
      </c>
      <c r="AF728" s="187" t="str">
        <f t="shared" si="245"/>
        <v/>
      </c>
      <c r="AG728" s="187" t="str">
        <f t="shared" si="246"/>
        <v/>
      </c>
      <c r="AH728" s="187" t="str">
        <f t="shared" si="247"/>
        <v/>
      </c>
      <c r="AI728" s="187" t="str">
        <f t="shared" si="248"/>
        <v/>
      </c>
      <c r="AJ728" s="187" t="str">
        <f t="shared" si="249"/>
        <v/>
      </c>
      <c r="AK728" s="187" t="str">
        <f t="shared" si="250"/>
        <v/>
      </c>
      <c r="AN728" s="187" t="str">
        <f t="shared" si="251"/>
        <v/>
      </c>
      <c r="AO728" s="187" t="str">
        <f t="shared" si="252"/>
        <v/>
      </c>
      <c r="AP728" s="187" t="str">
        <f t="shared" si="253"/>
        <v/>
      </c>
      <c r="AT728" s="187" t="str">
        <f t="shared" si="254"/>
        <v/>
      </c>
      <c r="AU728" s="187" t="str">
        <f t="shared" si="255"/>
        <v/>
      </c>
      <c r="AV728" s="187" t="str">
        <f t="shared" si="256"/>
        <v/>
      </c>
      <c r="AW728" s="187" t="str">
        <f t="shared" si="257"/>
        <v/>
      </c>
      <c r="AX728" s="187" t="str">
        <f t="shared" si="258"/>
        <v/>
      </c>
      <c r="AY728" s="187" t="str">
        <f t="shared" si="260"/>
        <v/>
      </c>
      <c r="AZ728" s="187" t="str">
        <f t="shared" si="259"/>
        <v/>
      </c>
      <c r="BA728" s="187" t="str">
        <f t="shared" si="262"/>
        <v xml:space="preserve"> </v>
      </c>
      <c r="BB728" s="187" t="str">
        <f>IFERROR(IF(AW728="","",VLOOKUP(AW728,SUSS!R:S,2,FALSE)),AY728*SUSS!$M$2)</f>
        <v/>
      </c>
      <c r="BC728" s="187" t="str">
        <f t="shared" si="261"/>
        <v/>
      </c>
    </row>
    <row r="729" spans="1:55" ht="15.75" thickBot="1">
      <c r="A729" s="183" t="s">
        <v>194</v>
      </c>
      <c r="B729" s="82">
        <v>2018</v>
      </c>
      <c r="C729" s="82">
        <v>7</v>
      </c>
      <c r="D729" s="82"/>
      <c r="E729" s="83" t="s">
        <v>11</v>
      </c>
      <c r="F729" s="83" t="s">
        <v>10</v>
      </c>
      <c r="G729" s="83" t="s">
        <v>84</v>
      </c>
      <c r="H729" s="84">
        <v>43784</v>
      </c>
      <c r="I729" s="85">
        <v>1408.42</v>
      </c>
      <c r="J729" s="85">
        <v>1408.42</v>
      </c>
      <c r="K729" s="86">
        <v>0</v>
      </c>
      <c r="N729" s="183" t="s">
        <v>101</v>
      </c>
      <c r="O729" s="82">
        <v>40</v>
      </c>
      <c r="P729" s="85">
        <v>2307.94</v>
      </c>
      <c r="Q729" s="83" t="s">
        <v>86</v>
      </c>
      <c r="R729" s="83" t="s">
        <v>10</v>
      </c>
      <c r="S729" s="83" t="s">
        <v>84</v>
      </c>
      <c r="T729" s="82" t="s">
        <v>182</v>
      </c>
      <c r="U729" s="82" t="s">
        <v>124</v>
      </c>
      <c r="AC729" s="187" t="str">
        <f t="shared" si="242"/>
        <v/>
      </c>
      <c r="AD729" s="187" t="str">
        <f t="shared" si="243"/>
        <v/>
      </c>
      <c r="AE729" s="187" t="str">
        <f t="shared" si="244"/>
        <v/>
      </c>
      <c r="AF729" s="187" t="str">
        <f t="shared" si="245"/>
        <v/>
      </c>
      <c r="AG729" s="187" t="str">
        <f t="shared" si="246"/>
        <v/>
      </c>
      <c r="AH729" s="187" t="str">
        <f t="shared" si="247"/>
        <v/>
      </c>
      <c r="AI729" s="187" t="str">
        <f t="shared" si="248"/>
        <v/>
      </c>
      <c r="AJ729" s="187" t="str">
        <f t="shared" si="249"/>
        <v/>
      </c>
      <c r="AK729" s="187" t="str">
        <f t="shared" si="250"/>
        <v/>
      </c>
      <c r="AN729" s="187" t="str">
        <f t="shared" si="251"/>
        <v/>
      </c>
      <c r="AO729" s="187" t="str">
        <f t="shared" si="252"/>
        <v/>
      </c>
      <c r="AP729" s="187" t="str">
        <f t="shared" si="253"/>
        <v/>
      </c>
      <c r="AT729" s="187" t="str">
        <f t="shared" si="254"/>
        <v/>
      </c>
      <c r="AU729" s="187" t="str">
        <f t="shared" si="255"/>
        <v/>
      </c>
      <c r="AV729" s="187" t="str">
        <f t="shared" si="256"/>
        <v/>
      </c>
      <c r="AW729" s="187" t="str">
        <f t="shared" si="257"/>
        <v/>
      </c>
      <c r="AX729" s="187" t="str">
        <f t="shared" si="258"/>
        <v/>
      </c>
      <c r="AY729" s="187" t="str">
        <f t="shared" si="260"/>
        <v/>
      </c>
      <c r="AZ729" s="187" t="str">
        <f t="shared" si="259"/>
        <v/>
      </c>
      <c r="BA729" s="187" t="str">
        <f t="shared" si="262"/>
        <v xml:space="preserve"> </v>
      </c>
      <c r="BB729" s="187" t="str">
        <f>IFERROR(IF(AW729="","",VLOOKUP(AW729,SUSS!R:S,2,FALSE)),AY729*SUSS!$M$2)</f>
        <v/>
      </c>
      <c r="BC729" s="187" t="str">
        <f t="shared" si="261"/>
        <v/>
      </c>
    </row>
    <row r="730" spans="1:55" ht="15.75" thickBot="1">
      <c r="A730" s="183" t="s">
        <v>194</v>
      </c>
      <c r="B730" s="82">
        <v>2018</v>
      </c>
      <c r="C730" s="82">
        <v>7</v>
      </c>
      <c r="D730" s="82"/>
      <c r="E730" s="83" t="s">
        <v>11</v>
      </c>
      <c r="F730" s="83" t="s">
        <v>10</v>
      </c>
      <c r="G730" s="83" t="s">
        <v>84</v>
      </c>
      <c r="H730" s="84">
        <v>43784</v>
      </c>
      <c r="I730" s="85">
        <v>1292.93</v>
      </c>
      <c r="J730" s="85">
        <v>1111.82</v>
      </c>
      <c r="K730" s="86">
        <v>181.11</v>
      </c>
      <c r="N730" s="183" t="s">
        <v>101</v>
      </c>
      <c r="O730" s="82">
        <v>40</v>
      </c>
      <c r="P730" s="85">
        <v>3450.27</v>
      </c>
      <c r="Q730" s="83" t="s">
        <v>86</v>
      </c>
      <c r="R730" s="83" t="s">
        <v>10</v>
      </c>
      <c r="S730" s="83" t="s">
        <v>10</v>
      </c>
      <c r="T730" s="82" t="s">
        <v>149</v>
      </c>
      <c r="U730" s="82" t="s">
        <v>124</v>
      </c>
      <c r="AC730" s="187" t="str">
        <f t="shared" si="242"/>
        <v/>
      </c>
      <c r="AD730" s="187" t="str">
        <f t="shared" si="243"/>
        <v/>
      </c>
      <c r="AE730" s="187" t="str">
        <f t="shared" si="244"/>
        <v/>
      </c>
      <c r="AF730" s="187" t="str">
        <f t="shared" si="245"/>
        <v/>
      </c>
      <c r="AG730" s="187" t="str">
        <f t="shared" si="246"/>
        <v/>
      </c>
      <c r="AH730" s="187" t="str">
        <f t="shared" si="247"/>
        <v/>
      </c>
      <c r="AI730" s="187" t="str">
        <f t="shared" si="248"/>
        <v/>
      </c>
      <c r="AJ730" s="187" t="str">
        <f t="shared" si="249"/>
        <v/>
      </c>
      <c r="AK730" s="187" t="str">
        <f t="shared" si="250"/>
        <v/>
      </c>
      <c r="AN730" s="187" t="str">
        <f t="shared" si="251"/>
        <v/>
      </c>
      <c r="AO730" s="187" t="str">
        <f t="shared" si="252"/>
        <v/>
      </c>
      <c r="AP730" s="187" t="str">
        <f t="shared" si="253"/>
        <v/>
      </c>
      <c r="AT730" s="187" t="str">
        <f t="shared" si="254"/>
        <v/>
      </c>
      <c r="AU730" s="187" t="str">
        <f t="shared" si="255"/>
        <v/>
      </c>
      <c r="AV730" s="187" t="str">
        <f t="shared" si="256"/>
        <v/>
      </c>
      <c r="AW730" s="187" t="str">
        <f t="shared" si="257"/>
        <v/>
      </c>
      <c r="AX730" s="187" t="str">
        <f t="shared" si="258"/>
        <v/>
      </c>
      <c r="AY730" s="187" t="str">
        <f t="shared" si="260"/>
        <v/>
      </c>
      <c r="AZ730" s="187" t="str">
        <f t="shared" si="259"/>
        <v/>
      </c>
      <c r="BA730" s="187" t="str">
        <f t="shared" si="262"/>
        <v xml:space="preserve"> </v>
      </c>
      <c r="BB730" s="187" t="str">
        <f>IFERROR(IF(AW730="","",VLOOKUP(AW730,SUSS!R:S,2,FALSE)),AY730*SUSS!$M$2)</f>
        <v/>
      </c>
      <c r="BC730" s="187" t="str">
        <f t="shared" si="261"/>
        <v/>
      </c>
    </row>
    <row r="731" spans="1:55" ht="46.5" thickBot="1">
      <c r="A731" s="183" t="s">
        <v>195</v>
      </c>
      <c r="B731" s="184" t="s">
        <v>81</v>
      </c>
      <c r="C731" s="185"/>
      <c r="D731" s="185"/>
      <c r="E731" s="185"/>
      <c r="F731" s="185"/>
      <c r="G731" s="185"/>
      <c r="H731" s="185"/>
      <c r="I731" s="185"/>
      <c r="J731" s="185"/>
      <c r="K731" s="185"/>
      <c r="N731" s="183" t="s">
        <v>101</v>
      </c>
      <c r="O731" s="82">
        <v>40</v>
      </c>
      <c r="P731" s="86">
        <v>172.58</v>
      </c>
      <c r="Q731" s="83" t="s">
        <v>86</v>
      </c>
      <c r="R731" s="83" t="s">
        <v>10</v>
      </c>
      <c r="S731" s="83" t="s">
        <v>83</v>
      </c>
      <c r="T731" s="82" t="s">
        <v>149</v>
      </c>
      <c r="U731" s="82" t="s">
        <v>124</v>
      </c>
      <c r="AC731" s="187" t="str">
        <f t="shared" si="242"/>
        <v/>
      </c>
      <c r="AD731" s="187" t="str">
        <f t="shared" si="243"/>
        <v/>
      </c>
      <c r="AE731" s="187" t="str">
        <f t="shared" si="244"/>
        <v/>
      </c>
      <c r="AF731" s="187" t="str">
        <f t="shared" si="245"/>
        <v/>
      </c>
      <c r="AG731" s="187" t="str">
        <f t="shared" si="246"/>
        <v/>
      </c>
      <c r="AH731" s="187" t="str">
        <f t="shared" si="247"/>
        <v/>
      </c>
      <c r="AI731" s="187" t="str">
        <f t="shared" si="248"/>
        <v/>
      </c>
      <c r="AJ731" s="187" t="str">
        <f t="shared" si="249"/>
        <v/>
      </c>
      <c r="AK731" s="187" t="str">
        <f t="shared" si="250"/>
        <v/>
      </c>
      <c r="AN731" s="187" t="str">
        <f t="shared" si="251"/>
        <v/>
      </c>
      <c r="AO731" s="187" t="str">
        <f t="shared" si="252"/>
        <v/>
      </c>
      <c r="AP731" s="187" t="str">
        <f t="shared" si="253"/>
        <v/>
      </c>
      <c r="AT731" s="187" t="str">
        <f t="shared" si="254"/>
        <v/>
      </c>
      <c r="AU731" s="187" t="str">
        <f t="shared" si="255"/>
        <v/>
      </c>
      <c r="AV731" s="187" t="str">
        <f t="shared" si="256"/>
        <v/>
      </c>
      <c r="AW731" s="187" t="str">
        <f t="shared" si="257"/>
        <v/>
      </c>
      <c r="AX731" s="187" t="str">
        <f t="shared" si="258"/>
        <v/>
      </c>
      <c r="AY731" s="187" t="str">
        <f t="shared" si="260"/>
        <v/>
      </c>
      <c r="AZ731" s="187" t="str">
        <f t="shared" si="259"/>
        <v/>
      </c>
      <c r="BA731" s="187" t="str">
        <f t="shared" si="262"/>
        <v xml:space="preserve"> </v>
      </c>
      <c r="BB731" s="187" t="str">
        <f>IFERROR(IF(AW731="","",VLOOKUP(AW731,SUSS!R:S,2,FALSE)),AY731*SUSS!$M$2)</f>
        <v/>
      </c>
      <c r="BC731" s="187" t="str">
        <f t="shared" si="261"/>
        <v/>
      </c>
    </row>
    <row r="732" spans="1:55" ht="15.75" thickBot="1">
      <c r="A732" s="183" t="s">
        <v>195</v>
      </c>
      <c r="B732" s="87" t="s">
        <v>0</v>
      </c>
      <c r="C732" s="87" t="s">
        <v>1</v>
      </c>
      <c r="D732" s="87" t="s">
        <v>2</v>
      </c>
      <c r="E732" s="87" t="s">
        <v>3</v>
      </c>
      <c r="F732" s="87" t="s">
        <v>4</v>
      </c>
      <c r="G732" s="87" t="s">
        <v>5</v>
      </c>
      <c r="H732" s="87" t="s">
        <v>6</v>
      </c>
      <c r="I732" s="87" t="s">
        <v>7</v>
      </c>
      <c r="J732" s="87" t="s">
        <v>8</v>
      </c>
      <c r="K732" s="87" t="s">
        <v>9</v>
      </c>
      <c r="N732" s="183" t="s">
        <v>101</v>
      </c>
      <c r="O732" s="82">
        <v>40</v>
      </c>
      <c r="P732" s="85">
        <v>1552.55</v>
      </c>
      <c r="Q732" s="83" t="s">
        <v>86</v>
      </c>
      <c r="R732" s="83" t="s">
        <v>10</v>
      </c>
      <c r="S732" s="83" t="s">
        <v>84</v>
      </c>
      <c r="T732" s="82" t="s">
        <v>149</v>
      </c>
      <c r="U732" s="82" t="s">
        <v>124</v>
      </c>
      <c r="AC732" s="187" t="str">
        <f t="shared" si="242"/>
        <v/>
      </c>
      <c r="AD732" s="187" t="str">
        <f t="shared" si="243"/>
        <v/>
      </c>
      <c r="AE732" s="187" t="str">
        <f t="shared" si="244"/>
        <v/>
      </c>
      <c r="AF732" s="187" t="str">
        <f t="shared" si="245"/>
        <v/>
      </c>
      <c r="AG732" s="187" t="str">
        <f t="shared" si="246"/>
        <v/>
      </c>
      <c r="AH732" s="187" t="str">
        <f t="shared" si="247"/>
        <v/>
      </c>
      <c r="AI732" s="187" t="str">
        <f t="shared" si="248"/>
        <v/>
      </c>
      <c r="AJ732" s="187" t="str">
        <f t="shared" si="249"/>
        <v/>
      </c>
      <c r="AK732" s="187" t="str">
        <f t="shared" si="250"/>
        <v/>
      </c>
      <c r="AN732" s="187" t="str">
        <f t="shared" si="251"/>
        <v/>
      </c>
      <c r="AO732" s="187" t="str">
        <f t="shared" si="252"/>
        <v/>
      </c>
      <c r="AP732" s="187" t="str">
        <f t="shared" si="253"/>
        <v/>
      </c>
      <c r="AT732" s="187" t="str">
        <f t="shared" si="254"/>
        <v/>
      </c>
      <c r="AU732" s="187" t="str">
        <f t="shared" si="255"/>
        <v/>
      </c>
      <c r="AV732" s="187" t="str">
        <f t="shared" si="256"/>
        <v/>
      </c>
      <c r="AW732" s="187" t="str">
        <f t="shared" si="257"/>
        <v/>
      </c>
      <c r="AX732" s="187" t="str">
        <f t="shared" si="258"/>
        <v/>
      </c>
      <c r="AY732" s="187" t="str">
        <f t="shared" si="260"/>
        <v/>
      </c>
      <c r="AZ732" s="187" t="str">
        <f t="shared" si="259"/>
        <v/>
      </c>
      <c r="BA732" s="187" t="str">
        <f t="shared" si="262"/>
        <v xml:space="preserve"> </v>
      </c>
      <c r="BB732" s="187" t="str">
        <f>IFERROR(IF(AW732="","",VLOOKUP(AW732,SUSS!R:S,2,FALSE)),AY732*SUSS!$M$2)</f>
        <v/>
      </c>
      <c r="BC732" s="187" t="str">
        <f t="shared" si="261"/>
        <v/>
      </c>
    </row>
    <row r="733" spans="1:55" ht="15.75" thickBot="1">
      <c r="A733" s="183" t="s">
        <v>195</v>
      </c>
      <c r="B733" s="77">
        <v>2018</v>
      </c>
      <c r="C733" s="77"/>
      <c r="D733" s="77"/>
      <c r="E733" s="78" t="s">
        <v>102</v>
      </c>
      <c r="F733" s="78" t="s">
        <v>10</v>
      </c>
      <c r="G733" s="78" t="s">
        <v>10</v>
      </c>
      <c r="H733" s="79">
        <v>43600</v>
      </c>
      <c r="I733" s="80">
        <v>571865.43999999994</v>
      </c>
      <c r="J733" s="81">
        <v>0</v>
      </c>
      <c r="K733" s="80">
        <v>571865.43999999994</v>
      </c>
      <c r="N733" s="183" t="s">
        <v>101</v>
      </c>
      <c r="O733" s="82">
        <v>40</v>
      </c>
      <c r="P733" s="85">
        <v>5465.15</v>
      </c>
      <c r="Q733" s="83" t="s">
        <v>86</v>
      </c>
      <c r="R733" s="83" t="s">
        <v>10</v>
      </c>
      <c r="S733" s="83" t="s">
        <v>10</v>
      </c>
      <c r="T733" s="82" t="s">
        <v>150</v>
      </c>
      <c r="U733" s="82" t="s">
        <v>124</v>
      </c>
      <c r="AC733" s="187" t="str">
        <f t="shared" si="242"/>
        <v/>
      </c>
      <c r="AD733" s="187" t="str">
        <f t="shared" si="243"/>
        <v/>
      </c>
      <c r="AE733" s="187" t="str">
        <f t="shared" si="244"/>
        <v/>
      </c>
      <c r="AF733" s="187" t="str">
        <f t="shared" si="245"/>
        <v/>
      </c>
      <c r="AG733" s="187" t="str">
        <f t="shared" si="246"/>
        <v/>
      </c>
      <c r="AH733" s="187" t="str">
        <f t="shared" si="247"/>
        <v/>
      </c>
      <c r="AI733" s="187" t="str">
        <f t="shared" si="248"/>
        <v/>
      </c>
      <c r="AJ733" s="187" t="str">
        <f t="shared" si="249"/>
        <v/>
      </c>
      <c r="AK733" s="187" t="str">
        <f t="shared" si="250"/>
        <v/>
      </c>
      <c r="AN733" s="187" t="str">
        <f t="shared" si="251"/>
        <v/>
      </c>
      <c r="AO733" s="187" t="str">
        <f t="shared" si="252"/>
        <v/>
      </c>
      <c r="AP733" s="187" t="str">
        <f t="shared" si="253"/>
        <v/>
      </c>
      <c r="AT733" s="187" t="str">
        <f t="shared" si="254"/>
        <v/>
      </c>
      <c r="AU733" s="187" t="str">
        <f t="shared" si="255"/>
        <v/>
      </c>
      <c r="AV733" s="187" t="str">
        <f t="shared" si="256"/>
        <v/>
      </c>
      <c r="AW733" s="187" t="str">
        <f t="shared" si="257"/>
        <v/>
      </c>
      <c r="AX733" s="187" t="str">
        <f t="shared" si="258"/>
        <v/>
      </c>
      <c r="AY733" s="187" t="str">
        <f t="shared" si="260"/>
        <v/>
      </c>
      <c r="AZ733" s="187" t="str">
        <f t="shared" si="259"/>
        <v/>
      </c>
      <c r="BA733" s="187" t="str">
        <f t="shared" si="262"/>
        <v xml:space="preserve"> </v>
      </c>
      <c r="BB733" s="187" t="str">
        <f>IFERROR(IF(AW733="","",VLOOKUP(AW733,SUSS!R:S,2,FALSE)),AY733*SUSS!$M$2)</f>
        <v/>
      </c>
      <c r="BC733" s="187" t="str">
        <f t="shared" si="261"/>
        <v/>
      </c>
    </row>
    <row r="734" spans="1:55" ht="15.75" thickBot="1">
      <c r="A734" s="183" t="s">
        <v>195</v>
      </c>
      <c r="B734" s="82">
        <v>2018</v>
      </c>
      <c r="C734" s="82"/>
      <c r="D734" s="82"/>
      <c r="E734" s="83" t="s">
        <v>102</v>
      </c>
      <c r="F734" s="83" t="s">
        <v>10</v>
      </c>
      <c r="G734" s="83" t="s">
        <v>83</v>
      </c>
      <c r="H734" s="84">
        <v>43796</v>
      </c>
      <c r="I734" s="85">
        <v>172440.3</v>
      </c>
      <c r="J734" s="85">
        <v>137230.68</v>
      </c>
      <c r="K734" s="85">
        <v>35209.620000000003</v>
      </c>
      <c r="N734" s="183" t="s">
        <v>101</v>
      </c>
      <c r="O734" s="82">
        <v>40</v>
      </c>
      <c r="P734" s="86">
        <v>192.82</v>
      </c>
      <c r="Q734" s="83" t="s">
        <v>86</v>
      </c>
      <c r="R734" s="83" t="s">
        <v>10</v>
      </c>
      <c r="S734" s="83" t="s">
        <v>83</v>
      </c>
      <c r="T734" s="82" t="s">
        <v>150</v>
      </c>
      <c r="U734" s="82" t="s">
        <v>124</v>
      </c>
      <c r="AC734" s="187" t="str">
        <f t="shared" ref="AC734:AC797" si="263">IF($E734=$AD$1,IF($G734=$AE$1,A734,""),"")</f>
        <v/>
      </c>
      <c r="AD734" s="187" t="str">
        <f t="shared" ref="AD734:AD797" si="264">IF($E734=$AD$1,IF($G734=$AE$1,E734,""),"")</f>
        <v/>
      </c>
      <c r="AE734" s="187" t="str">
        <f t="shared" ref="AE734:AE797" si="265">IF($E734=$AD$1,IF($G734=$AE$1,F734,""),"")</f>
        <v/>
      </c>
      <c r="AF734" s="187" t="str">
        <f t="shared" ref="AF734:AF797" si="266">IF($E734=$AD$1,IF($G734=$AE$1,G734,""),"")</f>
        <v/>
      </c>
      <c r="AG734" s="187" t="str">
        <f t="shared" ref="AG734:AG797" si="267">IF($E734=$AD$1,IF($G734=$AE$1,I734,""),"")</f>
        <v/>
      </c>
      <c r="AH734" s="187" t="str">
        <f t="shared" ref="AH734:AH797" si="268">IF($E734=$AD$1,IF($G734=$AE$1,J734,""),"")</f>
        <v/>
      </c>
      <c r="AI734" s="187" t="str">
        <f t="shared" ref="AI734:AI797" si="269">IF($E734=$AD$1,IF($G734=$AE$1,K734,""),"")</f>
        <v/>
      </c>
      <c r="AJ734" s="187" t="str">
        <f t="shared" ref="AJ734:AJ797" si="270">IF($E734=$AD$1,IF($G734=$AE$1,B734,""),"")</f>
        <v/>
      </c>
      <c r="AK734" s="187" t="str">
        <f t="shared" ref="AK734:AK797" si="271">IF($E734=$AD$1,IF($G734=$AE$1,C734,""),"")</f>
        <v/>
      </c>
      <c r="AN734" s="187" t="str">
        <f t="shared" ref="AN734:AN797" si="272">LEFT(AO734,7)</f>
        <v/>
      </c>
      <c r="AO734" s="187" t="str">
        <f t="shared" ref="AO734:AO797" si="273">IF(AF734=$AE$1,AJ734&amp;"/"&amp;AK734&amp;" "&amp;AD734,"")</f>
        <v/>
      </c>
      <c r="AP734" s="187" t="str">
        <f t="shared" ref="AP734:AP797" si="274">IF(AO734&lt;&gt;"",AI734,"")</f>
        <v/>
      </c>
      <c r="AT734" s="187" t="str">
        <f t="shared" ref="AT734:AT797" si="275">IF($Q734=$AD$1,N734,"")</f>
        <v/>
      </c>
      <c r="AU734" s="187" t="str">
        <f t="shared" ref="AU734:AU797" si="276">IF($Q734=$AD$1,O734,"")</f>
        <v/>
      </c>
      <c r="AV734" s="187" t="str">
        <f t="shared" ref="AV734:AV797" si="277">IF($Q734=$AD$1,P734,"")</f>
        <v/>
      </c>
      <c r="AW734" s="187" t="str">
        <f t="shared" ref="AW734:AW797" si="278">IF($Q734=$AD$1,T734,"")</f>
        <v/>
      </c>
      <c r="AX734" s="187" t="str">
        <f t="shared" ref="AX734:AX797" si="279">IF(AW734&lt;&gt;"",AW734&amp;" "&amp;$AD$1,"")</f>
        <v/>
      </c>
      <c r="AY734" s="187" t="str">
        <f t="shared" si="260"/>
        <v/>
      </c>
      <c r="AZ734" s="187" t="str">
        <f t="shared" ref="AZ734:AZ797" si="280">IF(AY734="","",AV734/AY734)</f>
        <v/>
      </c>
      <c r="BA734" s="187" t="str">
        <f t="shared" si="262"/>
        <v xml:space="preserve"> </v>
      </c>
      <c r="BB734" s="187" t="str">
        <f>IFERROR(IF(AW734="","",VLOOKUP(AW734,SUSS!R:S,2,FALSE)),AY734*SUSS!$M$2)</f>
        <v/>
      </c>
      <c r="BC734" s="187" t="str">
        <f t="shared" si="261"/>
        <v/>
      </c>
    </row>
    <row r="735" spans="1:55" ht="15.75" thickBot="1">
      <c r="A735" s="183" t="s">
        <v>195</v>
      </c>
      <c r="B735" s="82">
        <v>2018</v>
      </c>
      <c r="C735" s="82"/>
      <c r="D735" s="82"/>
      <c r="E735" s="83" t="s">
        <v>102</v>
      </c>
      <c r="F735" s="83" t="s">
        <v>10</v>
      </c>
      <c r="G735" s="83" t="s">
        <v>84</v>
      </c>
      <c r="H735" s="84">
        <v>43908</v>
      </c>
      <c r="I735" s="85">
        <v>107632.7</v>
      </c>
      <c r="J735" s="85">
        <v>85655.78</v>
      </c>
      <c r="K735" s="85">
        <v>21976.92</v>
      </c>
      <c r="N735" s="183" t="s">
        <v>101</v>
      </c>
      <c r="O735" s="82">
        <v>40</v>
      </c>
      <c r="P735" s="85">
        <v>2539.75</v>
      </c>
      <c r="Q735" s="83" t="s">
        <v>86</v>
      </c>
      <c r="R735" s="83" t="s">
        <v>10</v>
      </c>
      <c r="S735" s="83" t="s">
        <v>84</v>
      </c>
      <c r="T735" s="82" t="s">
        <v>150</v>
      </c>
      <c r="U735" s="82" t="s">
        <v>124</v>
      </c>
      <c r="AC735" s="187" t="str">
        <f t="shared" si="263"/>
        <v/>
      </c>
      <c r="AD735" s="187" t="str">
        <f t="shared" si="264"/>
        <v/>
      </c>
      <c r="AE735" s="187" t="str">
        <f t="shared" si="265"/>
        <v/>
      </c>
      <c r="AF735" s="187" t="str">
        <f t="shared" si="266"/>
        <v/>
      </c>
      <c r="AG735" s="187" t="str">
        <f t="shared" si="267"/>
        <v/>
      </c>
      <c r="AH735" s="187" t="str">
        <f t="shared" si="268"/>
        <v/>
      </c>
      <c r="AI735" s="187" t="str">
        <f t="shared" si="269"/>
        <v/>
      </c>
      <c r="AJ735" s="187" t="str">
        <f t="shared" si="270"/>
        <v/>
      </c>
      <c r="AK735" s="187" t="str">
        <f t="shared" si="271"/>
        <v/>
      </c>
      <c r="AN735" s="187" t="str">
        <f t="shared" si="272"/>
        <v/>
      </c>
      <c r="AO735" s="187" t="str">
        <f t="shared" si="273"/>
        <v/>
      </c>
      <c r="AP735" s="187" t="str">
        <f t="shared" si="274"/>
        <v/>
      </c>
      <c r="AT735" s="187" t="str">
        <f t="shared" si="275"/>
        <v/>
      </c>
      <c r="AU735" s="187" t="str">
        <f t="shared" si="276"/>
        <v/>
      </c>
      <c r="AV735" s="187" t="str">
        <f t="shared" si="277"/>
        <v/>
      </c>
      <c r="AW735" s="187" t="str">
        <f t="shared" si="278"/>
        <v/>
      </c>
      <c r="AX735" s="187" t="str">
        <f t="shared" si="279"/>
        <v/>
      </c>
      <c r="AY735" s="187" t="str">
        <f t="shared" si="260"/>
        <v/>
      </c>
      <c r="AZ735" s="187" t="str">
        <f t="shared" si="280"/>
        <v/>
      </c>
      <c r="BA735" s="187" t="str">
        <f t="shared" si="262"/>
        <v xml:space="preserve"> </v>
      </c>
      <c r="BB735" s="187" t="str">
        <f>IFERROR(IF(AW735="","",VLOOKUP(AW735,SUSS!R:S,2,FALSE)),AY735*SUSS!$M$2)</f>
        <v/>
      </c>
      <c r="BC735" s="187" t="str">
        <f t="shared" si="261"/>
        <v/>
      </c>
    </row>
    <row r="736" spans="1:55" ht="15.75" thickBot="1">
      <c r="A736" s="183" t="s">
        <v>195</v>
      </c>
      <c r="B736" s="82">
        <v>2019</v>
      </c>
      <c r="C736" s="82">
        <v>9</v>
      </c>
      <c r="D736" s="82"/>
      <c r="E736" s="83" t="s">
        <v>82</v>
      </c>
      <c r="F736" s="83" t="s">
        <v>10</v>
      </c>
      <c r="G736" s="83" t="s">
        <v>10</v>
      </c>
      <c r="H736" s="84">
        <v>43760</v>
      </c>
      <c r="I736" s="85">
        <v>64658.29</v>
      </c>
      <c r="J736" s="86">
        <v>0</v>
      </c>
      <c r="K736" s="85">
        <v>64658.29</v>
      </c>
      <c r="N736" s="183" t="s">
        <v>101</v>
      </c>
      <c r="O736" s="82">
        <v>40</v>
      </c>
      <c r="P736" s="86">
        <v>12.93</v>
      </c>
      <c r="Q736" s="83" t="s">
        <v>86</v>
      </c>
      <c r="R736" s="83" t="s">
        <v>10</v>
      </c>
      <c r="S736" s="83" t="s">
        <v>10</v>
      </c>
      <c r="T736" s="82" t="s">
        <v>151</v>
      </c>
      <c r="U736" s="82" t="s">
        <v>124</v>
      </c>
      <c r="AC736" s="187" t="str">
        <f t="shared" si="263"/>
        <v/>
      </c>
      <c r="AD736" s="187" t="str">
        <f t="shared" si="264"/>
        <v/>
      </c>
      <c r="AE736" s="187" t="str">
        <f t="shared" si="265"/>
        <v/>
      </c>
      <c r="AF736" s="187" t="str">
        <f t="shared" si="266"/>
        <v/>
      </c>
      <c r="AG736" s="187" t="str">
        <f t="shared" si="267"/>
        <v/>
      </c>
      <c r="AH736" s="187" t="str">
        <f t="shared" si="268"/>
        <v/>
      </c>
      <c r="AI736" s="187" t="str">
        <f t="shared" si="269"/>
        <v/>
      </c>
      <c r="AJ736" s="187" t="str">
        <f t="shared" si="270"/>
        <v/>
      </c>
      <c r="AK736" s="187" t="str">
        <f t="shared" si="271"/>
        <v/>
      </c>
      <c r="AN736" s="187" t="str">
        <f t="shared" si="272"/>
        <v/>
      </c>
      <c r="AO736" s="187" t="str">
        <f t="shared" si="273"/>
        <v/>
      </c>
      <c r="AP736" s="187" t="str">
        <f t="shared" si="274"/>
        <v/>
      </c>
      <c r="AT736" s="187" t="str">
        <f t="shared" si="275"/>
        <v/>
      </c>
      <c r="AU736" s="187" t="str">
        <f t="shared" si="276"/>
        <v/>
      </c>
      <c r="AV736" s="187" t="str">
        <f t="shared" si="277"/>
        <v/>
      </c>
      <c r="AW736" s="187" t="str">
        <f t="shared" si="278"/>
        <v/>
      </c>
      <c r="AX736" s="187" t="str">
        <f t="shared" si="279"/>
        <v/>
      </c>
      <c r="AY736" s="187" t="str">
        <f t="shared" si="260"/>
        <v/>
      </c>
      <c r="AZ736" s="187" t="str">
        <f t="shared" si="280"/>
        <v/>
      </c>
      <c r="BA736" s="187" t="str">
        <f t="shared" si="262"/>
        <v xml:space="preserve"> </v>
      </c>
      <c r="BB736" s="187" t="str">
        <f>IFERROR(IF(AW736="","",VLOOKUP(AW736,SUSS!R:S,2,FALSE)),AY736*SUSS!$M$2)</f>
        <v/>
      </c>
      <c r="BC736" s="187" t="str">
        <f t="shared" si="261"/>
        <v/>
      </c>
    </row>
    <row r="737" spans="1:55" ht="15.75" thickBot="1">
      <c r="A737" s="183" t="s">
        <v>195</v>
      </c>
      <c r="B737" s="82">
        <v>2019</v>
      </c>
      <c r="C737" s="82">
        <v>9</v>
      </c>
      <c r="D737" s="82"/>
      <c r="E737" s="83" t="s">
        <v>82</v>
      </c>
      <c r="F737" s="83" t="s">
        <v>10</v>
      </c>
      <c r="G737" s="83" t="s">
        <v>83</v>
      </c>
      <c r="H737" s="84">
        <v>43796</v>
      </c>
      <c r="I737" s="85">
        <v>4028.21</v>
      </c>
      <c r="J737" s="85">
        <v>2420.23</v>
      </c>
      <c r="K737" s="85">
        <v>1607.98</v>
      </c>
      <c r="N737" s="183" t="s">
        <v>101</v>
      </c>
      <c r="O737" s="82">
        <v>40</v>
      </c>
      <c r="P737" s="85">
        <v>14119.33</v>
      </c>
      <c r="Q737" s="83" t="s">
        <v>102</v>
      </c>
      <c r="R737" s="83" t="s">
        <v>10</v>
      </c>
      <c r="S737" s="83" t="s">
        <v>10</v>
      </c>
      <c r="T737" s="82" t="s">
        <v>115</v>
      </c>
      <c r="U737" s="82" t="s">
        <v>124</v>
      </c>
      <c r="AC737" s="187" t="str">
        <f t="shared" si="263"/>
        <v/>
      </c>
      <c r="AD737" s="187" t="str">
        <f t="shared" si="264"/>
        <v/>
      </c>
      <c r="AE737" s="187" t="str">
        <f t="shared" si="265"/>
        <v/>
      </c>
      <c r="AF737" s="187" t="str">
        <f t="shared" si="266"/>
        <v/>
      </c>
      <c r="AG737" s="187" t="str">
        <f t="shared" si="267"/>
        <v/>
      </c>
      <c r="AH737" s="187" t="str">
        <f t="shared" si="268"/>
        <v/>
      </c>
      <c r="AI737" s="187" t="str">
        <f t="shared" si="269"/>
        <v/>
      </c>
      <c r="AJ737" s="187" t="str">
        <f t="shared" si="270"/>
        <v/>
      </c>
      <c r="AK737" s="187" t="str">
        <f t="shared" si="271"/>
        <v/>
      </c>
      <c r="AN737" s="187" t="str">
        <f t="shared" si="272"/>
        <v/>
      </c>
      <c r="AO737" s="187" t="str">
        <f t="shared" si="273"/>
        <v/>
      </c>
      <c r="AP737" s="187" t="str">
        <f t="shared" si="274"/>
        <v/>
      </c>
      <c r="AT737" s="187" t="str">
        <f t="shared" si="275"/>
        <v/>
      </c>
      <c r="AU737" s="187" t="str">
        <f t="shared" si="276"/>
        <v/>
      </c>
      <c r="AV737" s="187" t="str">
        <f t="shared" si="277"/>
        <v/>
      </c>
      <c r="AW737" s="187" t="str">
        <f t="shared" si="278"/>
        <v/>
      </c>
      <c r="AX737" s="187" t="str">
        <f t="shared" si="279"/>
        <v/>
      </c>
      <c r="AY737" s="187" t="str">
        <f t="shared" si="260"/>
        <v/>
      </c>
      <c r="AZ737" s="187" t="str">
        <f t="shared" si="280"/>
        <v/>
      </c>
      <c r="BA737" s="187" t="str">
        <f t="shared" si="262"/>
        <v xml:space="preserve"> </v>
      </c>
      <c r="BB737" s="187" t="str">
        <f>IFERROR(IF(AW737="","",VLOOKUP(AW737,SUSS!R:S,2,FALSE)),AY737*SUSS!$M$2)</f>
        <v/>
      </c>
      <c r="BC737" s="187" t="str">
        <f t="shared" si="261"/>
        <v/>
      </c>
    </row>
    <row r="738" spans="1:55" ht="15.75" thickBot="1">
      <c r="A738" s="183" t="s">
        <v>195</v>
      </c>
      <c r="B738" s="82">
        <v>2019</v>
      </c>
      <c r="C738" s="82">
        <v>9</v>
      </c>
      <c r="D738" s="82"/>
      <c r="E738" s="83" t="s">
        <v>82</v>
      </c>
      <c r="F738" s="83" t="s">
        <v>10</v>
      </c>
      <c r="G738" s="83" t="s">
        <v>84</v>
      </c>
      <c r="H738" s="84">
        <v>43908</v>
      </c>
      <c r="I738" s="85">
        <v>12169.55</v>
      </c>
      <c r="J738" s="85">
        <v>7311.7</v>
      </c>
      <c r="K738" s="85">
        <v>4857.8500000000004</v>
      </c>
      <c r="N738" s="183" t="s">
        <v>101</v>
      </c>
      <c r="O738" s="82">
        <v>40</v>
      </c>
      <c r="P738" s="86">
        <v>6.27</v>
      </c>
      <c r="Q738" s="83" t="s">
        <v>104</v>
      </c>
      <c r="R738" s="83" t="s">
        <v>10</v>
      </c>
      <c r="S738" s="83" t="s">
        <v>105</v>
      </c>
      <c r="T738" s="82" t="s">
        <v>116</v>
      </c>
      <c r="U738" s="82" t="s">
        <v>124</v>
      </c>
      <c r="AC738" s="187" t="str">
        <f t="shared" si="263"/>
        <v/>
      </c>
      <c r="AD738" s="187" t="str">
        <f t="shared" si="264"/>
        <v/>
      </c>
      <c r="AE738" s="187" t="str">
        <f t="shared" si="265"/>
        <v/>
      </c>
      <c r="AF738" s="187" t="str">
        <f t="shared" si="266"/>
        <v/>
      </c>
      <c r="AG738" s="187" t="str">
        <f t="shared" si="267"/>
        <v/>
      </c>
      <c r="AH738" s="187" t="str">
        <f t="shared" si="268"/>
        <v/>
      </c>
      <c r="AI738" s="187" t="str">
        <f t="shared" si="269"/>
        <v/>
      </c>
      <c r="AJ738" s="187" t="str">
        <f t="shared" si="270"/>
        <v/>
      </c>
      <c r="AK738" s="187" t="str">
        <f t="shared" si="271"/>
        <v/>
      </c>
      <c r="AN738" s="187" t="str">
        <f t="shared" si="272"/>
        <v/>
      </c>
      <c r="AO738" s="187" t="str">
        <f t="shared" si="273"/>
        <v/>
      </c>
      <c r="AP738" s="187" t="str">
        <f t="shared" si="274"/>
        <v/>
      </c>
      <c r="AT738" s="187" t="str">
        <f t="shared" si="275"/>
        <v/>
      </c>
      <c r="AU738" s="187" t="str">
        <f t="shared" si="276"/>
        <v/>
      </c>
      <c r="AV738" s="187" t="str">
        <f t="shared" si="277"/>
        <v/>
      </c>
      <c r="AW738" s="187" t="str">
        <f t="shared" si="278"/>
        <v/>
      </c>
      <c r="AX738" s="187" t="str">
        <f t="shared" si="279"/>
        <v/>
      </c>
      <c r="AY738" s="187" t="str">
        <f t="shared" si="260"/>
        <v/>
      </c>
      <c r="AZ738" s="187" t="str">
        <f t="shared" si="280"/>
        <v/>
      </c>
      <c r="BA738" s="187" t="str">
        <f t="shared" si="262"/>
        <v xml:space="preserve"> </v>
      </c>
      <c r="BB738" s="187" t="str">
        <f>IFERROR(IF(AW738="","",VLOOKUP(AW738,SUSS!R:S,2,FALSE)),AY738*SUSS!$M$2)</f>
        <v/>
      </c>
      <c r="BC738" s="187" t="str">
        <f t="shared" si="261"/>
        <v/>
      </c>
    </row>
    <row r="739" spans="1:55" ht="46.5" thickBot="1">
      <c r="A739" s="183" t="s">
        <v>197</v>
      </c>
      <c r="B739" s="184" t="s">
        <v>81</v>
      </c>
      <c r="C739" s="185"/>
      <c r="D739" s="185"/>
      <c r="E739" s="185"/>
      <c r="F739" s="185"/>
      <c r="G739" s="185"/>
      <c r="H739" s="185"/>
      <c r="I739" s="185"/>
      <c r="J739" s="185"/>
      <c r="K739" s="185"/>
      <c r="N739" s="183" t="s">
        <v>101</v>
      </c>
      <c r="O739" s="82">
        <v>40</v>
      </c>
      <c r="P739" s="86">
        <v>18.809999999999999</v>
      </c>
      <c r="Q739" s="83" t="s">
        <v>106</v>
      </c>
      <c r="R739" s="83" t="s">
        <v>10</v>
      </c>
      <c r="S739" s="83" t="s">
        <v>105</v>
      </c>
      <c r="T739" s="82" t="s">
        <v>163</v>
      </c>
      <c r="U739" s="82" t="s">
        <v>124</v>
      </c>
      <c r="AC739" s="187" t="str">
        <f t="shared" si="263"/>
        <v/>
      </c>
      <c r="AD739" s="187" t="str">
        <f t="shared" si="264"/>
        <v/>
      </c>
      <c r="AE739" s="187" t="str">
        <f t="shared" si="265"/>
        <v/>
      </c>
      <c r="AF739" s="187" t="str">
        <f t="shared" si="266"/>
        <v/>
      </c>
      <c r="AG739" s="187" t="str">
        <f t="shared" si="267"/>
        <v/>
      </c>
      <c r="AH739" s="187" t="str">
        <f t="shared" si="268"/>
        <v/>
      </c>
      <c r="AI739" s="187" t="str">
        <f t="shared" si="269"/>
        <v/>
      </c>
      <c r="AJ739" s="187" t="str">
        <f t="shared" si="270"/>
        <v/>
      </c>
      <c r="AK739" s="187" t="str">
        <f t="shared" si="271"/>
        <v/>
      </c>
      <c r="AN739" s="187" t="str">
        <f t="shared" si="272"/>
        <v/>
      </c>
      <c r="AO739" s="187" t="str">
        <f t="shared" si="273"/>
        <v/>
      </c>
      <c r="AP739" s="187" t="str">
        <f t="shared" si="274"/>
        <v/>
      </c>
      <c r="AT739" s="187" t="str">
        <f t="shared" si="275"/>
        <v/>
      </c>
      <c r="AU739" s="187" t="str">
        <f t="shared" si="276"/>
        <v/>
      </c>
      <c r="AV739" s="187" t="str">
        <f t="shared" si="277"/>
        <v/>
      </c>
      <c r="AW739" s="187" t="str">
        <f t="shared" si="278"/>
        <v/>
      </c>
      <c r="AX739" s="187" t="str">
        <f t="shared" si="279"/>
        <v/>
      </c>
      <c r="AY739" s="187" t="str">
        <f t="shared" si="260"/>
        <v/>
      </c>
      <c r="AZ739" s="187" t="str">
        <f t="shared" si="280"/>
        <v/>
      </c>
      <c r="BA739" s="187" t="str">
        <f t="shared" si="262"/>
        <v xml:space="preserve"> </v>
      </c>
      <c r="BB739" s="187" t="str">
        <f>IFERROR(IF(AW739="","",VLOOKUP(AW739,SUSS!R:S,2,FALSE)),AY739*SUSS!$M$2)</f>
        <v/>
      </c>
      <c r="BC739" s="187" t="str">
        <f t="shared" si="261"/>
        <v/>
      </c>
    </row>
    <row r="740" spans="1:55" ht="15.75" thickBot="1">
      <c r="A740" s="183" t="s">
        <v>197</v>
      </c>
      <c r="B740" s="87" t="s">
        <v>0</v>
      </c>
      <c r="C740" s="87" t="s">
        <v>1</v>
      </c>
      <c r="D740" s="87" t="s">
        <v>2</v>
      </c>
      <c r="E740" s="87" t="s">
        <v>3</v>
      </c>
      <c r="F740" s="87" t="s">
        <v>4</v>
      </c>
      <c r="G740" s="87" t="s">
        <v>5</v>
      </c>
      <c r="H740" s="87" t="s">
        <v>6</v>
      </c>
      <c r="I740" s="87" t="s">
        <v>7</v>
      </c>
      <c r="J740" s="87" t="s">
        <v>8</v>
      </c>
      <c r="K740" s="87" t="s">
        <v>9</v>
      </c>
      <c r="N740" s="183" t="s">
        <v>101</v>
      </c>
      <c r="O740" s="82">
        <v>40</v>
      </c>
      <c r="P740" s="86">
        <v>12.54</v>
      </c>
      <c r="Q740" s="83" t="s">
        <v>107</v>
      </c>
      <c r="R740" s="83" t="s">
        <v>10</v>
      </c>
      <c r="S740" s="83" t="s">
        <v>105</v>
      </c>
      <c r="T740" s="82" t="s">
        <v>163</v>
      </c>
      <c r="U740" s="82" t="s">
        <v>124</v>
      </c>
      <c r="AC740" s="187" t="str">
        <f t="shared" si="263"/>
        <v/>
      </c>
      <c r="AD740" s="187" t="str">
        <f t="shared" si="264"/>
        <v/>
      </c>
      <c r="AE740" s="187" t="str">
        <f t="shared" si="265"/>
        <v/>
      </c>
      <c r="AF740" s="187" t="str">
        <f t="shared" si="266"/>
        <v/>
      </c>
      <c r="AG740" s="187" t="str">
        <f t="shared" si="267"/>
        <v/>
      </c>
      <c r="AH740" s="187" t="str">
        <f t="shared" si="268"/>
        <v/>
      </c>
      <c r="AI740" s="187" t="str">
        <f t="shared" si="269"/>
        <v/>
      </c>
      <c r="AJ740" s="187" t="str">
        <f t="shared" si="270"/>
        <v/>
      </c>
      <c r="AK740" s="187" t="str">
        <f t="shared" si="271"/>
        <v/>
      </c>
      <c r="AN740" s="187" t="str">
        <f t="shared" si="272"/>
        <v/>
      </c>
      <c r="AO740" s="187" t="str">
        <f t="shared" si="273"/>
        <v/>
      </c>
      <c r="AP740" s="187" t="str">
        <f t="shared" si="274"/>
        <v/>
      </c>
      <c r="AT740" s="187" t="str">
        <f t="shared" si="275"/>
        <v/>
      </c>
      <c r="AU740" s="187" t="str">
        <f t="shared" si="276"/>
        <v/>
      </c>
      <c r="AV740" s="187" t="str">
        <f t="shared" si="277"/>
        <v/>
      </c>
      <c r="AW740" s="187" t="str">
        <f t="shared" si="278"/>
        <v/>
      </c>
      <c r="AX740" s="187" t="str">
        <f t="shared" si="279"/>
        <v/>
      </c>
      <c r="AY740" s="187" t="str">
        <f t="shared" si="260"/>
        <v/>
      </c>
      <c r="AZ740" s="187" t="str">
        <f t="shared" si="280"/>
        <v/>
      </c>
      <c r="BA740" s="187" t="str">
        <f t="shared" si="262"/>
        <v xml:space="preserve"> </v>
      </c>
      <c r="BB740" s="187" t="str">
        <f>IFERROR(IF(AW740="","",VLOOKUP(AW740,SUSS!R:S,2,FALSE)),AY740*SUSS!$M$2)</f>
        <v/>
      </c>
      <c r="BC740" s="187" t="str">
        <f t="shared" si="261"/>
        <v/>
      </c>
    </row>
    <row r="741" spans="1:55" ht="15.75" thickBot="1">
      <c r="A741" s="183" t="s">
        <v>197</v>
      </c>
      <c r="B741" s="77">
        <v>2018</v>
      </c>
      <c r="C741" s="77">
        <v>2</v>
      </c>
      <c r="D741" s="77"/>
      <c r="E741" s="78" t="s">
        <v>82</v>
      </c>
      <c r="F741" s="78" t="s">
        <v>10</v>
      </c>
      <c r="G741" s="78" t="s">
        <v>10</v>
      </c>
      <c r="H741" s="79">
        <v>43180</v>
      </c>
      <c r="I741" s="80">
        <v>45669.02</v>
      </c>
      <c r="J741" s="81">
        <v>0</v>
      </c>
      <c r="K741" s="80">
        <v>45669.02</v>
      </c>
      <c r="N741" s="183" t="s">
        <v>101</v>
      </c>
      <c r="O741" s="82">
        <v>40</v>
      </c>
      <c r="P741" s="85">
        <v>44282.22</v>
      </c>
      <c r="Q741" s="83" t="s">
        <v>82</v>
      </c>
      <c r="R741" s="83" t="s">
        <v>10</v>
      </c>
      <c r="S741" s="83" t="s">
        <v>10</v>
      </c>
      <c r="T741" s="82" t="s">
        <v>181</v>
      </c>
      <c r="U741" s="82" t="s">
        <v>124</v>
      </c>
      <c r="AC741" s="187" t="str">
        <f t="shared" si="263"/>
        <v/>
      </c>
      <c r="AD741" s="187" t="str">
        <f t="shared" si="264"/>
        <v/>
      </c>
      <c r="AE741" s="187" t="str">
        <f t="shared" si="265"/>
        <v/>
      </c>
      <c r="AF741" s="187" t="str">
        <f t="shared" si="266"/>
        <v/>
      </c>
      <c r="AG741" s="187" t="str">
        <f t="shared" si="267"/>
        <v/>
      </c>
      <c r="AH741" s="187" t="str">
        <f t="shared" si="268"/>
        <v/>
      </c>
      <c r="AI741" s="187" t="str">
        <f t="shared" si="269"/>
        <v/>
      </c>
      <c r="AJ741" s="187" t="str">
        <f t="shared" si="270"/>
        <v/>
      </c>
      <c r="AK741" s="187" t="str">
        <f t="shared" si="271"/>
        <v/>
      </c>
      <c r="AN741" s="187" t="str">
        <f t="shared" si="272"/>
        <v/>
      </c>
      <c r="AO741" s="187" t="str">
        <f t="shared" si="273"/>
        <v/>
      </c>
      <c r="AP741" s="187" t="str">
        <f t="shared" si="274"/>
        <v/>
      </c>
      <c r="AT741" s="187" t="str">
        <f t="shared" si="275"/>
        <v/>
      </c>
      <c r="AU741" s="187" t="str">
        <f t="shared" si="276"/>
        <v/>
      </c>
      <c r="AV741" s="187" t="str">
        <f t="shared" si="277"/>
        <v/>
      </c>
      <c r="AW741" s="187" t="str">
        <f t="shared" si="278"/>
        <v/>
      </c>
      <c r="AX741" s="187" t="str">
        <f t="shared" si="279"/>
        <v/>
      </c>
      <c r="AY741" s="187" t="str">
        <f t="shared" si="260"/>
        <v/>
      </c>
      <c r="AZ741" s="187" t="str">
        <f t="shared" si="280"/>
        <v/>
      </c>
      <c r="BA741" s="187" t="str">
        <f t="shared" si="262"/>
        <v xml:space="preserve"> </v>
      </c>
      <c r="BB741" s="187" t="str">
        <f>IFERROR(IF(AW741="","",VLOOKUP(AW741,SUSS!R:S,2,FALSE)),AY741*SUSS!$M$2)</f>
        <v/>
      </c>
      <c r="BC741" s="187" t="str">
        <f t="shared" si="261"/>
        <v/>
      </c>
    </row>
    <row r="742" spans="1:55" ht="15.75" thickBot="1">
      <c r="A742" s="183" t="s">
        <v>197</v>
      </c>
      <c r="B742" s="82">
        <v>2018</v>
      </c>
      <c r="C742" s="82">
        <v>2</v>
      </c>
      <c r="D742" s="82"/>
      <c r="E742" s="83" t="s">
        <v>82</v>
      </c>
      <c r="F742" s="83" t="s">
        <v>10</v>
      </c>
      <c r="G742" s="83" t="s">
        <v>83</v>
      </c>
      <c r="H742" s="84">
        <v>43949</v>
      </c>
      <c r="I742" s="85">
        <v>42678.31</v>
      </c>
      <c r="J742" s="85">
        <v>38111.410000000003</v>
      </c>
      <c r="K742" s="85">
        <v>4566.8999999999996</v>
      </c>
      <c r="N742" s="183" t="s">
        <v>101</v>
      </c>
      <c r="O742" s="82">
        <v>41</v>
      </c>
      <c r="P742" s="86">
        <v>669.19</v>
      </c>
      <c r="Q742" s="83" t="s">
        <v>103</v>
      </c>
      <c r="R742" s="83" t="s">
        <v>10</v>
      </c>
      <c r="S742" s="83" t="s">
        <v>83</v>
      </c>
      <c r="T742" s="82" t="s">
        <v>114</v>
      </c>
      <c r="U742" s="82" t="s">
        <v>124</v>
      </c>
      <c r="AC742" s="187" t="str">
        <f t="shared" si="263"/>
        <v/>
      </c>
      <c r="AD742" s="187" t="str">
        <f t="shared" si="264"/>
        <v/>
      </c>
      <c r="AE742" s="187" t="str">
        <f t="shared" si="265"/>
        <v/>
      </c>
      <c r="AF742" s="187" t="str">
        <f t="shared" si="266"/>
        <v/>
      </c>
      <c r="AG742" s="187" t="str">
        <f t="shared" si="267"/>
        <v/>
      </c>
      <c r="AH742" s="187" t="str">
        <f t="shared" si="268"/>
        <v/>
      </c>
      <c r="AI742" s="187" t="str">
        <f t="shared" si="269"/>
        <v/>
      </c>
      <c r="AJ742" s="187" t="str">
        <f t="shared" si="270"/>
        <v/>
      </c>
      <c r="AK742" s="187" t="str">
        <f t="shared" si="271"/>
        <v/>
      </c>
      <c r="AN742" s="187" t="str">
        <f t="shared" si="272"/>
        <v/>
      </c>
      <c r="AO742" s="187" t="str">
        <f t="shared" si="273"/>
        <v/>
      </c>
      <c r="AP742" s="187" t="str">
        <f t="shared" si="274"/>
        <v/>
      </c>
      <c r="AT742" s="187" t="str">
        <f t="shared" si="275"/>
        <v/>
      </c>
      <c r="AU742" s="187" t="str">
        <f t="shared" si="276"/>
        <v/>
      </c>
      <c r="AV742" s="187" t="str">
        <f t="shared" si="277"/>
        <v/>
      </c>
      <c r="AW742" s="187" t="str">
        <f t="shared" si="278"/>
        <v/>
      </c>
      <c r="AX742" s="187" t="str">
        <f t="shared" si="279"/>
        <v/>
      </c>
      <c r="AY742" s="187" t="str">
        <f t="shared" si="260"/>
        <v/>
      </c>
      <c r="AZ742" s="187" t="str">
        <f t="shared" si="280"/>
        <v/>
      </c>
      <c r="BA742" s="187" t="str">
        <f t="shared" si="262"/>
        <v xml:space="preserve"> </v>
      </c>
      <c r="BB742" s="187" t="str">
        <f>IFERROR(IF(AW742="","",VLOOKUP(AW742,SUSS!R:S,2,FALSE)),AY742*SUSS!$M$2)</f>
        <v/>
      </c>
      <c r="BC742" s="187" t="str">
        <f t="shared" si="261"/>
        <v/>
      </c>
    </row>
    <row r="743" spans="1:55" ht="46.5" thickBot="1">
      <c r="A743" s="183" t="s">
        <v>198</v>
      </c>
      <c r="B743" s="184" t="s">
        <v>81</v>
      </c>
      <c r="C743" s="185"/>
      <c r="D743" s="185"/>
      <c r="E743" s="185"/>
      <c r="F743" s="185"/>
      <c r="G743" s="185"/>
      <c r="H743" s="185"/>
      <c r="I743" s="185"/>
      <c r="J743" s="185"/>
      <c r="K743" s="185"/>
      <c r="N743" s="183" t="s">
        <v>101</v>
      </c>
      <c r="O743" s="82">
        <v>41</v>
      </c>
      <c r="P743" s="86">
        <v>646.94000000000005</v>
      </c>
      <c r="Q743" s="83" t="s">
        <v>11</v>
      </c>
      <c r="R743" s="83" t="s">
        <v>10</v>
      </c>
      <c r="S743" s="83" t="s">
        <v>10</v>
      </c>
      <c r="T743" s="82" t="s">
        <v>148</v>
      </c>
      <c r="U743" s="82" t="s">
        <v>124</v>
      </c>
      <c r="AC743" s="187" t="str">
        <f t="shared" si="263"/>
        <v/>
      </c>
      <c r="AD743" s="187" t="str">
        <f t="shared" si="264"/>
        <v/>
      </c>
      <c r="AE743" s="187" t="str">
        <f t="shared" si="265"/>
        <v/>
      </c>
      <c r="AF743" s="187" t="str">
        <f t="shared" si="266"/>
        <v/>
      </c>
      <c r="AG743" s="187" t="str">
        <f t="shared" si="267"/>
        <v/>
      </c>
      <c r="AH743" s="187" t="str">
        <f t="shared" si="268"/>
        <v/>
      </c>
      <c r="AI743" s="187" t="str">
        <f t="shared" si="269"/>
        <v/>
      </c>
      <c r="AJ743" s="187" t="str">
        <f t="shared" si="270"/>
        <v/>
      </c>
      <c r="AK743" s="187" t="str">
        <f t="shared" si="271"/>
        <v/>
      </c>
      <c r="AN743" s="187" t="str">
        <f t="shared" si="272"/>
        <v/>
      </c>
      <c r="AO743" s="187" t="str">
        <f t="shared" si="273"/>
        <v/>
      </c>
      <c r="AP743" s="187" t="str">
        <f t="shared" si="274"/>
        <v/>
      </c>
      <c r="AT743" s="187" t="str">
        <f t="shared" si="275"/>
        <v>M645044</v>
      </c>
      <c r="AU743" s="187">
        <f t="shared" si="276"/>
        <v>41</v>
      </c>
      <c r="AV743" s="187">
        <f t="shared" si="277"/>
        <v>646.94000000000005</v>
      </c>
      <c r="AW743" s="187" t="str">
        <f t="shared" si="278"/>
        <v>2015/8</v>
      </c>
      <c r="AX743" s="187" t="str">
        <f t="shared" si="279"/>
        <v>2015/8 Contribuciones Seg. Social</v>
      </c>
      <c r="AY743" s="187">
        <f t="shared" si="260"/>
        <v>6225.88</v>
      </c>
      <c r="AZ743" s="187">
        <f t="shared" si="280"/>
        <v>0.10391141493250754</v>
      </c>
      <c r="BA743" s="187" t="str">
        <f t="shared" si="262"/>
        <v>M645044 41</v>
      </c>
      <c r="BB743" s="187">
        <f>IFERROR(IF(AW743="","",VLOOKUP(AW743,SUSS!R:S,2,FALSE)),AY743*SUSS!$M$2)</f>
        <v>747.10559999999998</v>
      </c>
      <c r="BC743" s="187">
        <f t="shared" si="261"/>
        <v>77.632800000000003</v>
      </c>
    </row>
    <row r="744" spans="1:55" ht="15.75" thickBot="1">
      <c r="A744" s="183" t="s">
        <v>198</v>
      </c>
      <c r="B744" s="87" t="s">
        <v>0</v>
      </c>
      <c r="C744" s="87" t="s">
        <v>1</v>
      </c>
      <c r="D744" s="87" t="s">
        <v>2</v>
      </c>
      <c r="E744" s="87" t="s">
        <v>3</v>
      </c>
      <c r="F744" s="87" t="s">
        <v>4</v>
      </c>
      <c r="G744" s="87" t="s">
        <v>5</v>
      </c>
      <c r="H744" s="87" t="s">
        <v>6</v>
      </c>
      <c r="I744" s="87" t="s">
        <v>7</v>
      </c>
      <c r="J744" s="87" t="s">
        <v>8</v>
      </c>
      <c r="K744" s="87" t="s">
        <v>9</v>
      </c>
      <c r="N744" s="183" t="s">
        <v>101</v>
      </c>
      <c r="O744" s="82">
        <v>41</v>
      </c>
      <c r="P744" s="86">
        <v>141.4</v>
      </c>
      <c r="Q744" s="83" t="s">
        <v>11</v>
      </c>
      <c r="R744" s="83" t="s">
        <v>10</v>
      </c>
      <c r="S744" s="83" t="s">
        <v>83</v>
      </c>
      <c r="T744" s="82" t="s">
        <v>148</v>
      </c>
      <c r="U744" s="82" t="s">
        <v>124</v>
      </c>
      <c r="AC744" s="187" t="str">
        <f t="shared" si="263"/>
        <v/>
      </c>
      <c r="AD744" s="187" t="str">
        <f t="shared" si="264"/>
        <v/>
      </c>
      <c r="AE744" s="187" t="str">
        <f t="shared" si="265"/>
        <v/>
      </c>
      <c r="AF744" s="187" t="str">
        <f t="shared" si="266"/>
        <v/>
      </c>
      <c r="AG744" s="187" t="str">
        <f t="shared" si="267"/>
        <v/>
      </c>
      <c r="AH744" s="187" t="str">
        <f t="shared" si="268"/>
        <v/>
      </c>
      <c r="AI744" s="187" t="str">
        <f t="shared" si="269"/>
        <v/>
      </c>
      <c r="AJ744" s="187" t="str">
        <f t="shared" si="270"/>
        <v/>
      </c>
      <c r="AK744" s="187" t="str">
        <f t="shared" si="271"/>
        <v/>
      </c>
      <c r="AN744" s="187" t="str">
        <f t="shared" si="272"/>
        <v/>
      </c>
      <c r="AO744" s="187" t="str">
        <f t="shared" si="273"/>
        <v/>
      </c>
      <c r="AP744" s="187" t="str">
        <f t="shared" si="274"/>
        <v/>
      </c>
      <c r="AT744" s="187" t="str">
        <f t="shared" si="275"/>
        <v>M645044</v>
      </c>
      <c r="AU744" s="187">
        <f t="shared" si="276"/>
        <v>41</v>
      </c>
      <c r="AV744" s="187">
        <f t="shared" si="277"/>
        <v>141.4</v>
      </c>
      <c r="AW744" s="187" t="str">
        <f t="shared" si="278"/>
        <v>2015/8</v>
      </c>
      <c r="AX744" s="187" t="str">
        <f t="shared" si="279"/>
        <v>2015/8 Contribuciones Seg. Social</v>
      </c>
      <c r="AY744" s="187">
        <f t="shared" si="260"/>
        <v>6225.88</v>
      </c>
      <c r="AZ744" s="187">
        <f t="shared" si="280"/>
        <v>2.2711648795029779E-2</v>
      </c>
      <c r="BA744" s="187" t="str">
        <f t="shared" si="262"/>
        <v>M645044 41</v>
      </c>
      <c r="BB744" s="187">
        <f>IFERROR(IF(AW744="","",VLOOKUP(AW744,SUSS!R:S,2,FALSE)),AY744*SUSS!$M$2)</f>
        <v>747.10559999999998</v>
      </c>
      <c r="BC744" s="187">
        <f t="shared" si="261"/>
        <v>16.968</v>
      </c>
    </row>
    <row r="745" spans="1:55" ht="15.75" thickBot="1">
      <c r="A745" s="183" t="s">
        <v>198</v>
      </c>
      <c r="B745" s="77">
        <v>2008</v>
      </c>
      <c r="C745" s="77">
        <v>10</v>
      </c>
      <c r="D745" s="77"/>
      <c r="E745" s="78" t="s">
        <v>82</v>
      </c>
      <c r="F745" s="78" t="s">
        <v>10</v>
      </c>
      <c r="G745" s="78" t="s">
        <v>10</v>
      </c>
      <c r="H745" s="79">
        <v>39772</v>
      </c>
      <c r="I745" s="81">
        <v>295.88</v>
      </c>
      <c r="J745" s="81">
        <v>0</v>
      </c>
      <c r="K745" s="81">
        <v>295.88</v>
      </c>
      <c r="N745" s="183" t="s">
        <v>101</v>
      </c>
      <c r="O745" s="82">
        <v>41</v>
      </c>
      <c r="P745" s="85">
        <v>2971.54</v>
      </c>
      <c r="Q745" s="83" t="s">
        <v>11</v>
      </c>
      <c r="R745" s="83" t="s">
        <v>10</v>
      </c>
      <c r="S745" s="83" t="s">
        <v>84</v>
      </c>
      <c r="T745" s="82" t="s">
        <v>148</v>
      </c>
      <c r="U745" s="82" t="s">
        <v>124</v>
      </c>
      <c r="AC745" s="187" t="str">
        <f t="shared" si="263"/>
        <v/>
      </c>
      <c r="AD745" s="187" t="str">
        <f t="shared" si="264"/>
        <v/>
      </c>
      <c r="AE745" s="187" t="str">
        <f t="shared" si="265"/>
        <v/>
      </c>
      <c r="AF745" s="187" t="str">
        <f t="shared" si="266"/>
        <v/>
      </c>
      <c r="AG745" s="187" t="str">
        <f t="shared" si="267"/>
        <v/>
      </c>
      <c r="AH745" s="187" t="str">
        <f t="shared" si="268"/>
        <v/>
      </c>
      <c r="AI745" s="187" t="str">
        <f t="shared" si="269"/>
        <v/>
      </c>
      <c r="AJ745" s="187" t="str">
        <f t="shared" si="270"/>
        <v/>
      </c>
      <c r="AK745" s="187" t="str">
        <f t="shared" si="271"/>
        <v/>
      </c>
      <c r="AN745" s="187" t="str">
        <f t="shared" si="272"/>
        <v/>
      </c>
      <c r="AO745" s="187" t="str">
        <f t="shared" si="273"/>
        <v/>
      </c>
      <c r="AP745" s="187" t="str">
        <f t="shared" si="274"/>
        <v/>
      </c>
      <c r="AT745" s="187" t="str">
        <f t="shared" si="275"/>
        <v>M645044</v>
      </c>
      <c r="AU745" s="187">
        <f t="shared" si="276"/>
        <v>41</v>
      </c>
      <c r="AV745" s="187">
        <f t="shared" si="277"/>
        <v>2971.54</v>
      </c>
      <c r="AW745" s="187" t="str">
        <f t="shared" si="278"/>
        <v>2015/8</v>
      </c>
      <c r="AX745" s="187" t="str">
        <f t="shared" si="279"/>
        <v>2015/8 Contribuciones Seg. Social</v>
      </c>
      <c r="AY745" s="187">
        <f t="shared" si="260"/>
        <v>6225.88</v>
      </c>
      <c r="AZ745" s="187">
        <f t="shared" si="280"/>
        <v>0.47728835120497021</v>
      </c>
      <c r="BA745" s="187" t="str">
        <f t="shared" si="262"/>
        <v>M645044 41</v>
      </c>
      <c r="BB745" s="187">
        <f>IFERROR(IF(AW745="","",VLOOKUP(AW745,SUSS!R:S,2,FALSE)),AY745*SUSS!$M$2)</f>
        <v>747.10559999999998</v>
      </c>
      <c r="BC745" s="187">
        <f t="shared" si="261"/>
        <v>356.58479999999997</v>
      </c>
    </row>
    <row r="746" spans="1:55" ht="15.75" thickBot="1">
      <c r="A746" s="183" t="s">
        <v>198</v>
      </c>
      <c r="B746" s="82">
        <v>2008</v>
      </c>
      <c r="C746" s="82">
        <v>10</v>
      </c>
      <c r="D746" s="82"/>
      <c r="E746" s="83" t="s">
        <v>82</v>
      </c>
      <c r="F746" s="83" t="s">
        <v>10</v>
      </c>
      <c r="G746" s="83" t="s">
        <v>83</v>
      </c>
      <c r="H746" s="84">
        <v>43980</v>
      </c>
      <c r="I746" s="85">
        <v>1203.8399999999999</v>
      </c>
      <c r="J746" s="86">
        <v>981.93</v>
      </c>
      <c r="K746" s="86">
        <v>221.91</v>
      </c>
      <c r="N746" s="183" t="s">
        <v>101</v>
      </c>
      <c r="O746" s="82">
        <v>41</v>
      </c>
      <c r="P746" s="85">
        <v>6225.88</v>
      </c>
      <c r="Q746" s="83" t="s">
        <v>11</v>
      </c>
      <c r="R746" s="83" t="s">
        <v>10</v>
      </c>
      <c r="S746" s="83" t="s">
        <v>10</v>
      </c>
      <c r="T746" s="82" t="s">
        <v>182</v>
      </c>
      <c r="U746" s="82" t="s">
        <v>124</v>
      </c>
      <c r="AC746" s="187" t="str">
        <f t="shared" si="263"/>
        <v/>
      </c>
      <c r="AD746" s="187" t="str">
        <f t="shared" si="264"/>
        <v/>
      </c>
      <c r="AE746" s="187" t="str">
        <f t="shared" si="265"/>
        <v/>
      </c>
      <c r="AF746" s="187" t="str">
        <f t="shared" si="266"/>
        <v/>
      </c>
      <c r="AG746" s="187" t="str">
        <f t="shared" si="267"/>
        <v/>
      </c>
      <c r="AH746" s="187" t="str">
        <f t="shared" si="268"/>
        <v/>
      </c>
      <c r="AI746" s="187" t="str">
        <f t="shared" si="269"/>
        <v/>
      </c>
      <c r="AJ746" s="187" t="str">
        <f t="shared" si="270"/>
        <v/>
      </c>
      <c r="AK746" s="187" t="str">
        <f t="shared" si="271"/>
        <v/>
      </c>
      <c r="AN746" s="187" t="str">
        <f t="shared" si="272"/>
        <v/>
      </c>
      <c r="AO746" s="187" t="str">
        <f t="shared" si="273"/>
        <v/>
      </c>
      <c r="AP746" s="187" t="str">
        <f t="shared" si="274"/>
        <v/>
      </c>
      <c r="AT746" s="187" t="str">
        <f t="shared" si="275"/>
        <v>M645044</v>
      </c>
      <c r="AU746" s="187">
        <f t="shared" si="276"/>
        <v>41</v>
      </c>
      <c r="AV746" s="187">
        <f t="shared" si="277"/>
        <v>6225.88</v>
      </c>
      <c r="AW746" s="187" t="str">
        <f t="shared" si="278"/>
        <v>2015/9</v>
      </c>
      <c r="AX746" s="187" t="str">
        <f t="shared" si="279"/>
        <v>2015/9 Contribuciones Seg. Social</v>
      </c>
      <c r="AY746" s="187">
        <f t="shared" si="260"/>
        <v>6225.88</v>
      </c>
      <c r="AZ746" s="187">
        <f t="shared" si="280"/>
        <v>1</v>
      </c>
      <c r="BA746" s="187" t="str">
        <f t="shared" si="262"/>
        <v>M645044 41</v>
      </c>
      <c r="BB746" s="187">
        <f>IFERROR(IF(AW746="","",VLOOKUP(AW746,SUSS!R:S,2,FALSE)),AY746*SUSS!$M$2)</f>
        <v>747.10559999999998</v>
      </c>
      <c r="BC746" s="187">
        <f t="shared" si="261"/>
        <v>747.10559999999998</v>
      </c>
    </row>
    <row r="747" spans="1:55" ht="15.75" thickBot="1">
      <c r="A747" s="183" t="s">
        <v>198</v>
      </c>
      <c r="B747" s="82">
        <v>2008</v>
      </c>
      <c r="C747" s="82">
        <v>11</v>
      </c>
      <c r="D747" s="82"/>
      <c r="E747" s="83" t="s">
        <v>82</v>
      </c>
      <c r="F747" s="83" t="s">
        <v>10</v>
      </c>
      <c r="G747" s="83" t="s">
        <v>10</v>
      </c>
      <c r="H747" s="84">
        <v>39804</v>
      </c>
      <c r="I747" s="86">
        <v>711.41</v>
      </c>
      <c r="J747" s="86">
        <v>0</v>
      </c>
      <c r="K747" s="86">
        <v>711.41</v>
      </c>
      <c r="N747" s="183" t="s">
        <v>101</v>
      </c>
      <c r="O747" s="82">
        <v>41</v>
      </c>
      <c r="P747" s="86">
        <v>253.96</v>
      </c>
      <c r="Q747" s="83" t="s">
        <v>11</v>
      </c>
      <c r="R747" s="83" t="s">
        <v>10</v>
      </c>
      <c r="S747" s="83" t="s">
        <v>83</v>
      </c>
      <c r="T747" s="82" t="s">
        <v>182</v>
      </c>
      <c r="U747" s="82" t="s">
        <v>124</v>
      </c>
      <c r="AC747" s="187" t="str">
        <f t="shared" si="263"/>
        <v/>
      </c>
      <c r="AD747" s="187" t="str">
        <f t="shared" si="264"/>
        <v/>
      </c>
      <c r="AE747" s="187" t="str">
        <f t="shared" si="265"/>
        <v/>
      </c>
      <c r="AF747" s="187" t="str">
        <f t="shared" si="266"/>
        <v/>
      </c>
      <c r="AG747" s="187" t="str">
        <f t="shared" si="267"/>
        <v/>
      </c>
      <c r="AH747" s="187" t="str">
        <f t="shared" si="268"/>
        <v/>
      </c>
      <c r="AI747" s="187" t="str">
        <f t="shared" si="269"/>
        <v/>
      </c>
      <c r="AJ747" s="187" t="str">
        <f t="shared" si="270"/>
        <v/>
      </c>
      <c r="AK747" s="187" t="str">
        <f t="shared" si="271"/>
        <v/>
      </c>
      <c r="AN747" s="187" t="str">
        <f t="shared" si="272"/>
        <v/>
      </c>
      <c r="AO747" s="187" t="str">
        <f t="shared" si="273"/>
        <v/>
      </c>
      <c r="AP747" s="187" t="str">
        <f t="shared" si="274"/>
        <v/>
      </c>
      <c r="AT747" s="187" t="str">
        <f t="shared" si="275"/>
        <v>M645044</v>
      </c>
      <c r="AU747" s="187">
        <f t="shared" si="276"/>
        <v>41</v>
      </c>
      <c r="AV747" s="187">
        <f t="shared" si="277"/>
        <v>253.96</v>
      </c>
      <c r="AW747" s="187" t="str">
        <f t="shared" si="278"/>
        <v>2015/9</v>
      </c>
      <c r="AX747" s="187" t="str">
        <f t="shared" si="279"/>
        <v>2015/9 Contribuciones Seg. Social</v>
      </c>
      <c r="AY747" s="187">
        <f t="shared" si="260"/>
        <v>6225.88</v>
      </c>
      <c r="AZ747" s="187">
        <f t="shared" si="280"/>
        <v>4.0791020707112893E-2</v>
      </c>
      <c r="BA747" s="187" t="str">
        <f t="shared" si="262"/>
        <v>M645044 41</v>
      </c>
      <c r="BB747" s="187">
        <f>IFERROR(IF(AW747="","",VLOOKUP(AW747,SUSS!R:S,2,FALSE)),AY747*SUSS!$M$2)</f>
        <v>747.10559999999998</v>
      </c>
      <c r="BC747" s="187">
        <f t="shared" si="261"/>
        <v>30.475200000000001</v>
      </c>
    </row>
    <row r="748" spans="1:55" ht="15.75" thickBot="1">
      <c r="A748" s="183" t="s">
        <v>198</v>
      </c>
      <c r="B748" s="82">
        <v>2008</v>
      </c>
      <c r="C748" s="82">
        <v>11</v>
      </c>
      <c r="D748" s="82"/>
      <c r="E748" s="83" t="s">
        <v>82</v>
      </c>
      <c r="F748" s="83" t="s">
        <v>10</v>
      </c>
      <c r="G748" s="83" t="s">
        <v>83</v>
      </c>
      <c r="H748" s="84">
        <v>43980</v>
      </c>
      <c r="I748" s="85">
        <v>2879.32</v>
      </c>
      <c r="J748" s="85">
        <v>2345.7600000000002</v>
      </c>
      <c r="K748" s="86">
        <v>533.55999999999995</v>
      </c>
      <c r="N748" s="183" t="s">
        <v>101</v>
      </c>
      <c r="O748" s="82">
        <v>41</v>
      </c>
      <c r="P748" s="85">
        <v>2858.98</v>
      </c>
      <c r="Q748" s="83" t="s">
        <v>11</v>
      </c>
      <c r="R748" s="83" t="s">
        <v>10</v>
      </c>
      <c r="S748" s="83" t="s">
        <v>84</v>
      </c>
      <c r="T748" s="82" t="s">
        <v>182</v>
      </c>
      <c r="U748" s="82" t="s">
        <v>124</v>
      </c>
      <c r="AC748" s="187" t="str">
        <f t="shared" si="263"/>
        <v/>
      </c>
      <c r="AD748" s="187" t="str">
        <f t="shared" si="264"/>
        <v/>
      </c>
      <c r="AE748" s="187" t="str">
        <f t="shared" si="265"/>
        <v/>
      </c>
      <c r="AF748" s="187" t="str">
        <f t="shared" si="266"/>
        <v/>
      </c>
      <c r="AG748" s="187" t="str">
        <f t="shared" si="267"/>
        <v/>
      </c>
      <c r="AH748" s="187" t="str">
        <f t="shared" si="268"/>
        <v/>
      </c>
      <c r="AI748" s="187" t="str">
        <f t="shared" si="269"/>
        <v/>
      </c>
      <c r="AJ748" s="187" t="str">
        <f t="shared" si="270"/>
        <v/>
      </c>
      <c r="AK748" s="187" t="str">
        <f t="shared" si="271"/>
        <v/>
      </c>
      <c r="AN748" s="187" t="str">
        <f t="shared" si="272"/>
        <v/>
      </c>
      <c r="AO748" s="187" t="str">
        <f t="shared" si="273"/>
        <v/>
      </c>
      <c r="AP748" s="187" t="str">
        <f t="shared" si="274"/>
        <v/>
      </c>
      <c r="AT748" s="187" t="str">
        <f t="shared" si="275"/>
        <v>M645044</v>
      </c>
      <c r="AU748" s="187">
        <f t="shared" si="276"/>
        <v>41</v>
      </c>
      <c r="AV748" s="187">
        <f t="shared" si="277"/>
        <v>2858.98</v>
      </c>
      <c r="AW748" s="187" t="str">
        <f t="shared" si="278"/>
        <v>2015/9</v>
      </c>
      <c r="AX748" s="187" t="str">
        <f t="shared" si="279"/>
        <v>2015/9 Contribuciones Seg. Social</v>
      </c>
      <c r="AY748" s="187">
        <f t="shared" si="260"/>
        <v>6225.88</v>
      </c>
      <c r="AZ748" s="187">
        <f t="shared" si="280"/>
        <v>0.45920897929288712</v>
      </c>
      <c r="BA748" s="187" t="str">
        <f t="shared" si="262"/>
        <v>M645044 41</v>
      </c>
      <c r="BB748" s="187">
        <f>IFERROR(IF(AW748="","",VLOOKUP(AW748,SUSS!R:S,2,FALSE)),AY748*SUSS!$M$2)</f>
        <v>747.10559999999998</v>
      </c>
      <c r="BC748" s="187">
        <f t="shared" si="261"/>
        <v>343.07760000000002</v>
      </c>
    </row>
    <row r="749" spans="1:55" ht="15.75" thickBot="1">
      <c r="A749" s="183" t="s">
        <v>198</v>
      </c>
      <c r="B749" s="82">
        <v>2009</v>
      </c>
      <c r="C749" s="82">
        <v>3</v>
      </c>
      <c r="D749" s="82"/>
      <c r="E749" s="83" t="s">
        <v>82</v>
      </c>
      <c r="F749" s="83" t="s">
        <v>10</v>
      </c>
      <c r="G749" s="83" t="s">
        <v>10</v>
      </c>
      <c r="H749" s="84">
        <v>39925</v>
      </c>
      <c r="I749" s="85">
        <v>15070.17</v>
      </c>
      <c r="J749" s="86">
        <v>0</v>
      </c>
      <c r="K749" s="85">
        <v>15070.17</v>
      </c>
      <c r="N749" s="183" t="s">
        <v>101</v>
      </c>
      <c r="O749" s="82">
        <v>41</v>
      </c>
      <c r="P749" s="85">
        <v>4272.63</v>
      </c>
      <c r="Q749" s="83" t="s">
        <v>11</v>
      </c>
      <c r="R749" s="83" t="s">
        <v>10</v>
      </c>
      <c r="S749" s="83" t="s">
        <v>10</v>
      </c>
      <c r="T749" s="82" t="s">
        <v>149</v>
      </c>
      <c r="U749" s="82" t="s">
        <v>124</v>
      </c>
      <c r="AC749" s="187" t="str">
        <f t="shared" si="263"/>
        <v/>
      </c>
      <c r="AD749" s="187" t="str">
        <f t="shared" si="264"/>
        <v/>
      </c>
      <c r="AE749" s="187" t="str">
        <f t="shared" si="265"/>
        <v/>
      </c>
      <c r="AF749" s="187" t="str">
        <f t="shared" si="266"/>
        <v/>
      </c>
      <c r="AG749" s="187" t="str">
        <f t="shared" si="267"/>
        <v/>
      </c>
      <c r="AH749" s="187" t="str">
        <f t="shared" si="268"/>
        <v/>
      </c>
      <c r="AI749" s="187" t="str">
        <f t="shared" si="269"/>
        <v/>
      </c>
      <c r="AJ749" s="187" t="str">
        <f t="shared" si="270"/>
        <v/>
      </c>
      <c r="AK749" s="187" t="str">
        <f t="shared" si="271"/>
        <v/>
      </c>
      <c r="AN749" s="187" t="str">
        <f t="shared" si="272"/>
        <v/>
      </c>
      <c r="AO749" s="187" t="str">
        <f t="shared" si="273"/>
        <v/>
      </c>
      <c r="AP749" s="187" t="str">
        <f t="shared" si="274"/>
        <v/>
      </c>
      <c r="AT749" s="187" t="str">
        <f t="shared" si="275"/>
        <v>M645044</v>
      </c>
      <c r="AU749" s="187">
        <f t="shared" si="276"/>
        <v>41</v>
      </c>
      <c r="AV749" s="187">
        <f t="shared" si="277"/>
        <v>4272.63</v>
      </c>
      <c r="AW749" s="187" t="str">
        <f t="shared" si="278"/>
        <v>2015/10</v>
      </c>
      <c r="AX749" s="187" t="str">
        <f t="shared" si="279"/>
        <v>2015/10 Contribuciones Seg. Social</v>
      </c>
      <c r="AY749" s="187">
        <f t="shared" si="260"/>
        <v>4272.63</v>
      </c>
      <c r="AZ749" s="187">
        <f t="shared" si="280"/>
        <v>1</v>
      </c>
      <c r="BA749" s="187" t="str">
        <f t="shared" si="262"/>
        <v>M645044 41</v>
      </c>
      <c r="BB749" s="187">
        <f>IFERROR(IF(AW749="","",VLOOKUP(AW749,SUSS!R:S,2,FALSE)),AY749*SUSS!$M$2)</f>
        <v>512.71559999999999</v>
      </c>
      <c r="BC749" s="187">
        <f t="shared" si="261"/>
        <v>512.71559999999999</v>
      </c>
    </row>
    <row r="750" spans="1:55" ht="15.75" thickBot="1">
      <c r="A750" s="183" t="s">
        <v>198</v>
      </c>
      <c r="B750" s="82">
        <v>2009</v>
      </c>
      <c r="C750" s="82">
        <v>3</v>
      </c>
      <c r="D750" s="82"/>
      <c r="E750" s="83" t="s">
        <v>82</v>
      </c>
      <c r="F750" s="83" t="s">
        <v>10</v>
      </c>
      <c r="G750" s="83" t="s">
        <v>83</v>
      </c>
      <c r="H750" s="84">
        <v>43980</v>
      </c>
      <c r="I750" s="85">
        <v>59788.59</v>
      </c>
      <c r="J750" s="85">
        <v>48485.96</v>
      </c>
      <c r="K750" s="85">
        <v>11302.63</v>
      </c>
      <c r="N750" s="183" t="s">
        <v>101</v>
      </c>
      <c r="O750" s="82">
        <v>41</v>
      </c>
      <c r="P750" s="86">
        <v>180.12</v>
      </c>
      <c r="Q750" s="83" t="s">
        <v>11</v>
      </c>
      <c r="R750" s="83" t="s">
        <v>10</v>
      </c>
      <c r="S750" s="83" t="s">
        <v>83</v>
      </c>
      <c r="T750" s="82" t="s">
        <v>149</v>
      </c>
      <c r="U750" s="82" t="s">
        <v>124</v>
      </c>
      <c r="AC750" s="187" t="str">
        <f t="shared" si="263"/>
        <v/>
      </c>
      <c r="AD750" s="187" t="str">
        <f t="shared" si="264"/>
        <v/>
      </c>
      <c r="AE750" s="187" t="str">
        <f t="shared" si="265"/>
        <v/>
      </c>
      <c r="AF750" s="187" t="str">
        <f t="shared" si="266"/>
        <v/>
      </c>
      <c r="AG750" s="187" t="str">
        <f t="shared" si="267"/>
        <v/>
      </c>
      <c r="AH750" s="187" t="str">
        <f t="shared" si="268"/>
        <v/>
      </c>
      <c r="AI750" s="187" t="str">
        <f t="shared" si="269"/>
        <v/>
      </c>
      <c r="AJ750" s="187" t="str">
        <f t="shared" si="270"/>
        <v/>
      </c>
      <c r="AK750" s="187" t="str">
        <f t="shared" si="271"/>
        <v/>
      </c>
      <c r="AN750" s="187" t="str">
        <f t="shared" si="272"/>
        <v/>
      </c>
      <c r="AO750" s="187" t="str">
        <f t="shared" si="273"/>
        <v/>
      </c>
      <c r="AP750" s="187" t="str">
        <f t="shared" si="274"/>
        <v/>
      </c>
      <c r="AT750" s="187" t="str">
        <f t="shared" si="275"/>
        <v>M645044</v>
      </c>
      <c r="AU750" s="187">
        <f t="shared" si="276"/>
        <v>41</v>
      </c>
      <c r="AV750" s="187">
        <f t="shared" si="277"/>
        <v>180.12</v>
      </c>
      <c r="AW750" s="187" t="str">
        <f t="shared" si="278"/>
        <v>2015/10</v>
      </c>
      <c r="AX750" s="187" t="str">
        <f t="shared" si="279"/>
        <v>2015/10 Contribuciones Seg. Social</v>
      </c>
      <c r="AY750" s="187">
        <f t="shared" si="260"/>
        <v>4272.63</v>
      </c>
      <c r="AZ750" s="187">
        <f t="shared" si="280"/>
        <v>4.2156704418589958E-2</v>
      </c>
      <c r="BA750" s="187" t="str">
        <f t="shared" si="262"/>
        <v>M645044 41</v>
      </c>
      <c r="BB750" s="187">
        <f>IFERROR(IF(AW750="","",VLOOKUP(AW750,SUSS!R:S,2,FALSE)),AY750*SUSS!$M$2)</f>
        <v>512.71559999999999</v>
      </c>
      <c r="BC750" s="187">
        <f t="shared" si="261"/>
        <v>21.6144</v>
      </c>
    </row>
    <row r="751" spans="1:55" ht="15.75" thickBot="1">
      <c r="A751" s="183" t="s">
        <v>198</v>
      </c>
      <c r="B751" s="82">
        <v>2009</v>
      </c>
      <c r="C751" s="82">
        <v>4</v>
      </c>
      <c r="D751" s="82"/>
      <c r="E751" s="83" t="s">
        <v>82</v>
      </c>
      <c r="F751" s="83" t="s">
        <v>10</v>
      </c>
      <c r="G751" s="83" t="s">
        <v>10</v>
      </c>
      <c r="H751" s="84">
        <v>39953</v>
      </c>
      <c r="I751" s="85">
        <v>7547.01</v>
      </c>
      <c r="J751" s="86">
        <v>0</v>
      </c>
      <c r="K751" s="85">
        <v>7547.01</v>
      </c>
      <c r="N751" s="183" t="s">
        <v>101</v>
      </c>
      <c r="O751" s="82">
        <v>41</v>
      </c>
      <c r="P751" s="85">
        <v>1956.2</v>
      </c>
      <c r="Q751" s="83" t="s">
        <v>11</v>
      </c>
      <c r="R751" s="83" t="s">
        <v>10</v>
      </c>
      <c r="S751" s="83" t="s">
        <v>84</v>
      </c>
      <c r="T751" s="82" t="s">
        <v>149</v>
      </c>
      <c r="U751" s="82" t="s">
        <v>124</v>
      </c>
      <c r="AC751" s="187" t="str">
        <f t="shared" si="263"/>
        <v/>
      </c>
      <c r="AD751" s="187" t="str">
        <f t="shared" si="264"/>
        <v/>
      </c>
      <c r="AE751" s="187" t="str">
        <f t="shared" si="265"/>
        <v/>
      </c>
      <c r="AF751" s="187" t="str">
        <f t="shared" si="266"/>
        <v/>
      </c>
      <c r="AG751" s="187" t="str">
        <f t="shared" si="267"/>
        <v/>
      </c>
      <c r="AH751" s="187" t="str">
        <f t="shared" si="268"/>
        <v/>
      </c>
      <c r="AI751" s="187" t="str">
        <f t="shared" si="269"/>
        <v/>
      </c>
      <c r="AJ751" s="187" t="str">
        <f t="shared" si="270"/>
        <v/>
      </c>
      <c r="AK751" s="187" t="str">
        <f t="shared" si="271"/>
        <v/>
      </c>
      <c r="AN751" s="187" t="str">
        <f t="shared" si="272"/>
        <v/>
      </c>
      <c r="AO751" s="187" t="str">
        <f t="shared" si="273"/>
        <v/>
      </c>
      <c r="AP751" s="187" t="str">
        <f t="shared" si="274"/>
        <v/>
      </c>
      <c r="AT751" s="187" t="str">
        <f t="shared" si="275"/>
        <v>M645044</v>
      </c>
      <c r="AU751" s="187">
        <f t="shared" si="276"/>
        <v>41</v>
      </c>
      <c r="AV751" s="187">
        <f t="shared" si="277"/>
        <v>1956.2</v>
      </c>
      <c r="AW751" s="187" t="str">
        <f t="shared" si="278"/>
        <v>2015/10</v>
      </c>
      <c r="AX751" s="187" t="str">
        <f t="shared" si="279"/>
        <v>2015/10 Contribuciones Seg. Social</v>
      </c>
      <c r="AY751" s="187">
        <f t="shared" si="260"/>
        <v>4272.63</v>
      </c>
      <c r="AZ751" s="187">
        <f t="shared" si="280"/>
        <v>0.45784446582081761</v>
      </c>
      <c r="BA751" s="187" t="str">
        <f t="shared" si="262"/>
        <v>M645044 41</v>
      </c>
      <c r="BB751" s="187">
        <f>IFERROR(IF(AW751="","",VLOOKUP(AW751,SUSS!R:S,2,FALSE)),AY751*SUSS!$M$2)</f>
        <v>512.71559999999999</v>
      </c>
      <c r="BC751" s="187">
        <f t="shared" si="261"/>
        <v>234.744</v>
      </c>
    </row>
    <row r="752" spans="1:55" ht="15.75" thickBot="1">
      <c r="A752" s="183" t="s">
        <v>198</v>
      </c>
      <c r="B752" s="82">
        <v>2009</v>
      </c>
      <c r="C752" s="82">
        <v>4</v>
      </c>
      <c r="D752" s="82"/>
      <c r="E752" s="83" t="s">
        <v>82</v>
      </c>
      <c r="F752" s="83" t="s">
        <v>10</v>
      </c>
      <c r="G752" s="83" t="s">
        <v>83</v>
      </c>
      <c r="H752" s="84">
        <v>43980</v>
      </c>
      <c r="I752" s="85">
        <v>29800.73</v>
      </c>
      <c r="J752" s="85">
        <v>24140.47</v>
      </c>
      <c r="K752" s="85">
        <v>5660.26</v>
      </c>
      <c r="N752" s="183" t="s">
        <v>101</v>
      </c>
      <c r="O752" s="82">
        <v>41</v>
      </c>
      <c r="P752" s="85">
        <v>2889.7</v>
      </c>
      <c r="Q752" s="83" t="s">
        <v>11</v>
      </c>
      <c r="R752" s="83" t="s">
        <v>10</v>
      </c>
      <c r="S752" s="83" t="s">
        <v>10</v>
      </c>
      <c r="T752" s="82" t="s">
        <v>150</v>
      </c>
      <c r="U752" s="82" t="s">
        <v>124</v>
      </c>
      <c r="AC752" s="187" t="str">
        <f t="shared" si="263"/>
        <v/>
      </c>
      <c r="AD752" s="187" t="str">
        <f t="shared" si="264"/>
        <v/>
      </c>
      <c r="AE752" s="187" t="str">
        <f t="shared" si="265"/>
        <v/>
      </c>
      <c r="AF752" s="187" t="str">
        <f t="shared" si="266"/>
        <v/>
      </c>
      <c r="AG752" s="187" t="str">
        <f t="shared" si="267"/>
        <v/>
      </c>
      <c r="AH752" s="187" t="str">
        <f t="shared" si="268"/>
        <v/>
      </c>
      <c r="AI752" s="187" t="str">
        <f t="shared" si="269"/>
        <v/>
      </c>
      <c r="AJ752" s="187" t="str">
        <f t="shared" si="270"/>
        <v/>
      </c>
      <c r="AK752" s="187" t="str">
        <f t="shared" si="271"/>
        <v/>
      </c>
      <c r="AN752" s="187" t="str">
        <f t="shared" si="272"/>
        <v/>
      </c>
      <c r="AO752" s="187" t="str">
        <f t="shared" si="273"/>
        <v/>
      </c>
      <c r="AP752" s="187" t="str">
        <f t="shared" si="274"/>
        <v/>
      </c>
      <c r="AT752" s="187" t="str">
        <f t="shared" si="275"/>
        <v>M645044</v>
      </c>
      <c r="AU752" s="187">
        <f t="shared" si="276"/>
        <v>41</v>
      </c>
      <c r="AV752" s="187">
        <f t="shared" si="277"/>
        <v>2889.7</v>
      </c>
      <c r="AW752" s="187" t="str">
        <f t="shared" si="278"/>
        <v>2015/11</v>
      </c>
      <c r="AX752" s="187" t="str">
        <f t="shared" si="279"/>
        <v>2015/11 Contribuciones Seg. Social</v>
      </c>
      <c r="AY752" s="187">
        <f t="shared" si="260"/>
        <v>6769.97</v>
      </c>
      <c r="AZ752" s="187">
        <f t="shared" si="280"/>
        <v>0.42684088703494988</v>
      </c>
      <c r="BA752" s="187" t="str">
        <f t="shared" si="262"/>
        <v>M645044 41</v>
      </c>
      <c r="BB752" s="187">
        <f>IFERROR(IF(AW752="","",VLOOKUP(AW752,SUSS!R:S,2,FALSE)),AY752*SUSS!$M$2)</f>
        <v>812.39639999999997</v>
      </c>
      <c r="BC752" s="187">
        <f t="shared" si="261"/>
        <v>346.76399999999995</v>
      </c>
    </row>
    <row r="753" spans="1:55" ht="15.75" thickBot="1">
      <c r="A753" s="183" t="s">
        <v>198</v>
      </c>
      <c r="B753" s="82">
        <v>2009</v>
      </c>
      <c r="C753" s="82">
        <v>5</v>
      </c>
      <c r="D753" s="82"/>
      <c r="E753" s="83" t="s">
        <v>82</v>
      </c>
      <c r="F753" s="83" t="s">
        <v>10</v>
      </c>
      <c r="G753" s="83" t="s">
        <v>10</v>
      </c>
      <c r="H753" s="84">
        <v>39986</v>
      </c>
      <c r="I753" s="85">
        <v>5696.54</v>
      </c>
      <c r="J753" s="86">
        <v>0</v>
      </c>
      <c r="K753" s="85">
        <v>5696.54</v>
      </c>
      <c r="N753" s="183" t="s">
        <v>101</v>
      </c>
      <c r="O753" s="82">
        <v>41</v>
      </c>
      <c r="P753" s="85">
        <v>8210.4</v>
      </c>
      <c r="Q753" s="83" t="s">
        <v>86</v>
      </c>
      <c r="R753" s="83" t="s">
        <v>10</v>
      </c>
      <c r="S753" s="83" t="s">
        <v>10</v>
      </c>
      <c r="T753" s="82" t="s">
        <v>151</v>
      </c>
      <c r="U753" s="82" t="s">
        <v>124</v>
      </c>
      <c r="AC753" s="187" t="str">
        <f t="shared" si="263"/>
        <v/>
      </c>
      <c r="AD753" s="187" t="str">
        <f t="shared" si="264"/>
        <v/>
      </c>
      <c r="AE753" s="187" t="str">
        <f t="shared" si="265"/>
        <v/>
      </c>
      <c r="AF753" s="187" t="str">
        <f t="shared" si="266"/>
        <v/>
      </c>
      <c r="AG753" s="187" t="str">
        <f t="shared" si="267"/>
        <v/>
      </c>
      <c r="AH753" s="187" t="str">
        <f t="shared" si="268"/>
        <v/>
      </c>
      <c r="AI753" s="187" t="str">
        <f t="shared" si="269"/>
        <v/>
      </c>
      <c r="AJ753" s="187" t="str">
        <f t="shared" si="270"/>
        <v/>
      </c>
      <c r="AK753" s="187" t="str">
        <f t="shared" si="271"/>
        <v/>
      </c>
      <c r="AN753" s="187" t="str">
        <f t="shared" si="272"/>
        <v/>
      </c>
      <c r="AO753" s="187" t="str">
        <f t="shared" si="273"/>
        <v/>
      </c>
      <c r="AP753" s="187" t="str">
        <f t="shared" si="274"/>
        <v/>
      </c>
      <c r="AT753" s="187" t="str">
        <f t="shared" si="275"/>
        <v/>
      </c>
      <c r="AU753" s="187" t="str">
        <f t="shared" si="276"/>
        <v/>
      </c>
      <c r="AV753" s="187" t="str">
        <f t="shared" si="277"/>
        <v/>
      </c>
      <c r="AW753" s="187" t="str">
        <f t="shared" si="278"/>
        <v/>
      </c>
      <c r="AX753" s="187" t="str">
        <f t="shared" si="279"/>
        <v/>
      </c>
      <c r="AY753" s="187" t="str">
        <f t="shared" si="260"/>
        <v/>
      </c>
      <c r="AZ753" s="187" t="str">
        <f t="shared" si="280"/>
        <v/>
      </c>
      <c r="BA753" s="187" t="str">
        <f t="shared" si="262"/>
        <v xml:space="preserve"> </v>
      </c>
      <c r="BB753" s="187" t="str">
        <f>IFERROR(IF(AW753="","",VLOOKUP(AW753,SUSS!R:S,2,FALSE)),AY753*SUSS!$M$2)</f>
        <v/>
      </c>
      <c r="BC753" s="187" t="str">
        <f t="shared" si="261"/>
        <v/>
      </c>
    </row>
    <row r="754" spans="1:55" ht="15.75" thickBot="1">
      <c r="A754" s="183" t="s">
        <v>198</v>
      </c>
      <c r="B754" s="82">
        <v>2009</v>
      </c>
      <c r="C754" s="82">
        <v>5</v>
      </c>
      <c r="D754" s="82"/>
      <c r="E754" s="83" t="s">
        <v>82</v>
      </c>
      <c r="F754" s="83" t="s">
        <v>10</v>
      </c>
      <c r="G754" s="83" t="s">
        <v>83</v>
      </c>
      <c r="H754" s="84">
        <v>43980</v>
      </c>
      <c r="I754" s="85">
        <v>22372.29</v>
      </c>
      <c r="J754" s="85">
        <v>18099.88</v>
      </c>
      <c r="K754" s="85">
        <v>4272.41</v>
      </c>
      <c r="N754" s="183" t="s">
        <v>101</v>
      </c>
      <c r="O754" s="82">
        <v>41</v>
      </c>
      <c r="P754" s="86">
        <v>231.89</v>
      </c>
      <c r="Q754" s="83" t="s">
        <v>86</v>
      </c>
      <c r="R754" s="83" t="s">
        <v>10</v>
      </c>
      <c r="S754" s="83" t="s">
        <v>83</v>
      </c>
      <c r="T754" s="82" t="s">
        <v>151</v>
      </c>
      <c r="U754" s="82" t="s">
        <v>124</v>
      </c>
      <c r="AC754" s="187" t="str">
        <f t="shared" si="263"/>
        <v/>
      </c>
      <c r="AD754" s="187" t="str">
        <f t="shared" si="264"/>
        <v/>
      </c>
      <c r="AE754" s="187" t="str">
        <f t="shared" si="265"/>
        <v/>
      </c>
      <c r="AF754" s="187" t="str">
        <f t="shared" si="266"/>
        <v/>
      </c>
      <c r="AG754" s="187" t="str">
        <f t="shared" si="267"/>
        <v/>
      </c>
      <c r="AH754" s="187" t="str">
        <f t="shared" si="268"/>
        <v/>
      </c>
      <c r="AI754" s="187" t="str">
        <f t="shared" si="269"/>
        <v/>
      </c>
      <c r="AJ754" s="187" t="str">
        <f t="shared" si="270"/>
        <v/>
      </c>
      <c r="AK754" s="187" t="str">
        <f t="shared" si="271"/>
        <v/>
      </c>
      <c r="AN754" s="187" t="str">
        <f t="shared" si="272"/>
        <v/>
      </c>
      <c r="AO754" s="187" t="str">
        <f t="shared" si="273"/>
        <v/>
      </c>
      <c r="AP754" s="187" t="str">
        <f t="shared" si="274"/>
        <v/>
      </c>
      <c r="AT754" s="187" t="str">
        <f t="shared" si="275"/>
        <v/>
      </c>
      <c r="AU754" s="187" t="str">
        <f t="shared" si="276"/>
        <v/>
      </c>
      <c r="AV754" s="187" t="str">
        <f t="shared" si="277"/>
        <v/>
      </c>
      <c r="AW754" s="187" t="str">
        <f t="shared" si="278"/>
        <v/>
      </c>
      <c r="AX754" s="187" t="str">
        <f t="shared" si="279"/>
        <v/>
      </c>
      <c r="AY754" s="187" t="str">
        <f t="shared" si="260"/>
        <v/>
      </c>
      <c r="AZ754" s="187" t="str">
        <f t="shared" si="280"/>
        <v/>
      </c>
      <c r="BA754" s="187" t="str">
        <f t="shared" si="262"/>
        <v xml:space="preserve"> </v>
      </c>
      <c r="BB754" s="187" t="str">
        <f>IFERROR(IF(AW754="","",VLOOKUP(AW754,SUSS!R:S,2,FALSE)),AY754*SUSS!$M$2)</f>
        <v/>
      </c>
      <c r="BC754" s="187" t="str">
        <f t="shared" si="261"/>
        <v/>
      </c>
    </row>
    <row r="755" spans="1:55" ht="15.75" thickBot="1">
      <c r="A755" s="183" t="s">
        <v>198</v>
      </c>
      <c r="B755" s="82">
        <v>2009</v>
      </c>
      <c r="C755" s="82">
        <v>6</v>
      </c>
      <c r="D755" s="82"/>
      <c r="E755" s="83" t="s">
        <v>82</v>
      </c>
      <c r="F755" s="83" t="s">
        <v>10</v>
      </c>
      <c r="G755" s="83" t="s">
        <v>10</v>
      </c>
      <c r="H755" s="84">
        <v>40016</v>
      </c>
      <c r="I755" s="85">
        <v>17151.55</v>
      </c>
      <c r="J755" s="86">
        <v>0</v>
      </c>
      <c r="K755" s="85">
        <v>17151.55</v>
      </c>
      <c r="N755" s="183" t="s">
        <v>101</v>
      </c>
      <c r="O755" s="82">
        <v>41</v>
      </c>
      <c r="P755" s="85">
        <v>3879.78</v>
      </c>
      <c r="Q755" s="83" t="s">
        <v>86</v>
      </c>
      <c r="R755" s="83" t="s">
        <v>10</v>
      </c>
      <c r="S755" s="83" t="s">
        <v>84</v>
      </c>
      <c r="T755" s="82" t="s">
        <v>151</v>
      </c>
      <c r="U755" s="82" t="s">
        <v>124</v>
      </c>
      <c r="AC755" s="187" t="str">
        <f t="shared" si="263"/>
        <v/>
      </c>
      <c r="AD755" s="187" t="str">
        <f t="shared" si="264"/>
        <v/>
      </c>
      <c r="AE755" s="187" t="str">
        <f t="shared" si="265"/>
        <v/>
      </c>
      <c r="AF755" s="187" t="str">
        <f t="shared" si="266"/>
        <v/>
      </c>
      <c r="AG755" s="187" t="str">
        <f t="shared" si="267"/>
        <v/>
      </c>
      <c r="AH755" s="187" t="str">
        <f t="shared" si="268"/>
        <v/>
      </c>
      <c r="AI755" s="187" t="str">
        <f t="shared" si="269"/>
        <v/>
      </c>
      <c r="AJ755" s="187" t="str">
        <f t="shared" si="270"/>
        <v/>
      </c>
      <c r="AK755" s="187" t="str">
        <f t="shared" si="271"/>
        <v/>
      </c>
      <c r="AN755" s="187" t="str">
        <f t="shared" si="272"/>
        <v/>
      </c>
      <c r="AO755" s="187" t="str">
        <f t="shared" si="273"/>
        <v/>
      </c>
      <c r="AP755" s="187" t="str">
        <f t="shared" si="274"/>
        <v/>
      </c>
      <c r="AT755" s="187" t="str">
        <f t="shared" si="275"/>
        <v/>
      </c>
      <c r="AU755" s="187" t="str">
        <f t="shared" si="276"/>
        <v/>
      </c>
      <c r="AV755" s="187" t="str">
        <f t="shared" si="277"/>
        <v/>
      </c>
      <c r="AW755" s="187" t="str">
        <f t="shared" si="278"/>
        <v/>
      </c>
      <c r="AX755" s="187" t="str">
        <f t="shared" si="279"/>
        <v/>
      </c>
      <c r="AY755" s="187" t="str">
        <f t="shared" si="260"/>
        <v/>
      </c>
      <c r="AZ755" s="187" t="str">
        <f t="shared" si="280"/>
        <v/>
      </c>
      <c r="BA755" s="187" t="str">
        <f t="shared" si="262"/>
        <v xml:space="preserve"> </v>
      </c>
      <c r="BB755" s="187" t="str">
        <f>IFERROR(IF(AW755="","",VLOOKUP(AW755,SUSS!R:S,2,FALSE)),AY755*SUSS!$M$2)</f>
        <v/>
      </c>
      <c r="BC755" s="187" t="str">
        <f t="shared" si="261"/>
        <v/>
      </c>
    </row>
    <row r="756" spans="1:55" ht="15.75" thickBot="1">
      <c r="A756" s="183" t="s">
        <v>198</v>
      </c>
      <c r="B756" s="82">
        <v>2009</v>
      </c>
      <c r="C756" s="82">
        <v>6</v>
      </c>
      <c r="D756" s="82"/>
      <c r="E756" s="83" t="s">
        <v>82</v>
      </c>
      <c r="F756" s="83" t="s">
        <v>10</v>
      </c>
      <c r="G756" s="83" t="s">
        <v>83</v>
      </c>
      <c r="H756" s="84">
        <v>43980</v>
      </c>
      <c r="I756" s="85">
        <v>67017.05</v>
      </c>
      <c r="J756" s="85">
        <v>54153.39</v>
      </c>
      <c r="K756" s="85">
        <v>12863.66</v>
      </c>
      <c r="N756" s="183" t="s">
        <v>101</v>
      </c>
      <c r="O756" s="82">
        <v>41</v>
      </c>
      <c r="P756" s="85">
        <v>4001.88</v>
      </c>
      <c r="Q756" s="83" t="s">
        <v>102</v>
      </c>
      <c r="R756" s="83" t="s">
        <v>10</v>
      </c>
      <c r="S756" s="83" t="s">
        <v>10</v>
      </c>
      <c r="T756" s="82" t="s">
        <v>115</v>
      </c>
      <c r="U756" s="82" t="s">
        <v>124</v>
      </c>
      <c r="AC756" s="187" t="str">
        <f t="shared" si="263"/>
        <v/>
      </c>
      <c r="AD756" s="187" t="str">
        <f t="shared" si="264"/>
        <v/>
      </c>
      <c r="AE756" s="187" t="str">
        <f t="shared" si="265"/>
        <v/>
      </c>
      <c r="AF756" s="187" t="str">
        <f t="shared" si="266"/>
        <v/>
      </c>
      <c r="AG756" s="187" t="str">
        <f t="shared" si="267"/>
        <v/>
      </c>
      <c r="AH756" s="187" t="str">
        <f t="shared" si="268"/>
        <v/>
      </c>
      <c r="AI756" s="187" t="str">
        <f t="shared" si="269"/>
        <v/>
      </c>
      <c r="AJ756" s="187" t="str">
        <f t="shared" si="270"/>
        <v/>
      </c>
      <c r="AK756" s="187" t="str">
        <f t="shared" si="271"/>
        <v/>
      </c>
      <c r="AN756" s="187" t="str">
        <f t="shared" si="272"/>
        <v/>
      </c>
      <c r="AO756" s="187" t="str">
        <f t="shared" si="273"/>
        <v/>
      </c>
      <c r="AP756" s="187" t="str">
        <f t="shared" si="274"/>
        <v/>
      </c>
      <c r="AT756" s="187" t="str">
        <f t="shared" si="275"/>
        <v/>
      </c>
      <c r="AU756" s="187" t="str">
        <f t="shared" si="276"/>
        <v/>
      </c>
      <c r="AV756" s="187" t="str">
        <f t="shared" si="277"/>
        <v/>
      </c>
      <c r="AW756" s="187" t="str">
        <f t="shared" si="278"/>
        <v/>
      </c>
      <c r="AX756" s="187" t="str">
        <f t="shared" si="279"/>
        <v/>
      </c>
      <c r="AY756" s="187" t="str">
        <f t="shared" si="260"/>
        <v/>
      </c>
      <c r="AZ756" s="187" t="str">
        <f t="shared" si="280"/>
        <v/>
      </c>
      <c r="BA756" s="187" t="str">
        <f t="shared" si="262"/>
        <v xml:space="preserve"> </v>
      </c>
      <c r="BB756" s="187" t="str">
        <f>IFERROR(IF(AW756="","",VLOOKUP(AW756,SUSS!R:S,2,FALSE)),AY756*SUSS!$M$2)</f>
        <v/>
      </c>
      <c r="BC756" s="187" t="str">
        <f t="shared" si="261"/>
        <v/>
      </c>
    </row>
    <row r="757" spans="1:55" ht="15.75" thickBot="1">
      <c r="A757" s="183" t="s">
        <v>198</v>
      </c>
      <c r="B757" s="82">
        <v>2009</v>
      </c>
      <c r="C757" s="82">
        <v>7</v>
      </c>
      <c r="D757" s="82"/>
      <c r="E757" s="83" t="s">
        <v>82</v>
      </c>
      <c r="F757" s="83" t="s">
        <v>10</v>
      </c>
      <c r="G757" s="83" t="s">
        <v>10</v>
      </c>
      <c r="H757" s="84">
        <v>40045</v>
      </c>
      <c r="I757" s="85">
        <v>25269.97</v>
      </c>
      <c r="J757" s="86">
        <v>0</v>
      </c>
      <c r="K757" s="85">
        <v>25269.97</v>
      </c>
      <c r="N757" s="183" t="s">
        <v>101</v>
      </c>
      <c r="O757" s="82">
        <v>41</v>
      </c>
      <c r="P757" s="85">
        <v>9717.4500000000007</v>
      </c>
      <c r="Q757" s="83" t="s">
        <v>102</v>
      </c>
      <c r="R757" s="83" t="s">
        <v>10</v>
      </c>
      <c r="S757" s="83" t="s">
        <v>83</v>
      </c>
      <c r="T757" s="82" t="s">
        <v>115</v>
      </c>
      <c r="U757" s="82" t="s">
        <v>124</v>
      </c>
      <c r="AC757" s="187" t="str">
        <f t="shared" si="263"/>
        <v/>
      </c>
      <c r="AD757" s="187" t="str">
        <f t="shared" si="264"/>
        <v/>
      </c>
      <c r="AE757" s="187" t="str">
        <f t="shared" si="265"/>
        <v/>
      </c>
      <c r="AF757" s="187" t="str">
        <f t="shared" si="266"/>
        <v/>
      </c>
      <c r="AG757" s="187" t="str">
        <f t="shared" si="267"/>
        <v/>
      </c>
      <c r="AH757" s="187" t="str">
        <f t="shared" si="268"/>
        <v/>
      </c>
      <c r="AI757" s="187" t="str">
        <f t="shared" si="269"/>
        <v/>
      </c>
      <c r="AJ757" s="187" t="str">
        <f t="shared" si="270"/>
        <v/>
      </c>
      <c r="AK757" s="187" t="str">
        <f t="shared" si="271"/>
        <v/>
      </c>
      <c r="AN757" s="187" t="str">
        <f t="shared" si="272"/>
        <v/>
      </c>
      <c r="AO757" s="187" t="str">
        <f t="shared" si="273"/>
        <v/>
      </c>
      <c r="AP757" s="187" t="str">
        <f t="shared" si="274"/>
        <v/>
      </c>
      <c r="AT757" s="187" t="str">
        <f t="shared" si="275"/>
        <v/>
      </c>
      <c r="AU757" s="187" t="str">
        <f t="shared" si="276"/>
        <v/>
      </c>
      <c r="AV757" s="187" t="str">
        <f t="shared" si="277"/>
        <v/>
      </c>
      <c r="AW757" s="187" t="str">
        <f t="shared" si="278"/>
        <v/>
      </c>
      <c r="AX757" s="187" t="str">
        <f t="shared" si="279"/>
        <v/>
      </c>
      <c r="AY757" s="187" t="str">
        <f t="shared" si="260"/>
        <v/>
      </c>
      <c r="AZ757" s="187" t="str">
        <f t="shared" si="280"/>
        <v/>
      </c>
      <c r="BA757" s="187" t="str">
        <f t="shared" si="262"/>
        <v xml:space="preserve"> </v>
      </c>
      <c r="BB757" s="187" t="str">
        <f>IFERROR(IF(AW757="","",VLOOKUP(AW757,SUSS!R:S,2,FALSE)),AY757*SUSS!$M$2)</f>
        <v/>
      </c>
      <c r="BC757" s="187" t="str">
        <f t="shared" si="261"/>
        <v/>
      </c>
    </row>
    <row r="758" spans="1:55" ht="15.75" thickBot="1">
      <c r="A758" s="183" t="s">
        <v>198</v>
      </c>
      <c r="B758" s="82">
        <v>2009</v>
      </c>
      <c r="C758" s="82">
        <v>7</v>
      </c>
      <c r="D758" s="82"/>
      <c r="E758" s="83" t="s">
        <v>82</v>
      </c>
      <c r="F758" s="83" t="s">
        <v>10</v>
      </c>
      <c r="G758" s="83" t="s">
        <v>83</v>
      </c>
      <c r="H758" s="84">
        <v>43980</v>
      </c>
      <c r="I758" s="85">
        <v>98266.83</v>
      </c>
      <c r="J758" s="85">
        <v>79314.350000000006</v>
      </c>
      <c r="K758" s="85">
        <v>18952.48</v>
      </c>
      <c r="N758" s="183" t="s">
        <v>101</v>
      </c>
      <c r="O758" s="82">
        <v>41</v>
      </c>
      <c r="P758" s="86">
        <v>400</v>
      </c>
      <c r="Q758" s="83" t="s">
        <v>102</v>
      </c>
      <c r="R758" s="83" t="s">
        <v>10</v>
      </c>
      <c r="S758" s="83" t="s">
        <v>105</v>
      </c>
      <c r="T758" s="82" t="s">
        <v>115</v>
      </c>
      <c r="U758" s="82" t="s">
        <v>124</v>
      </c>
      <c r="AC758" s="187" t="str">
        <f t="shared" si="263"/>
        <v/>
      </c>
      <c r="AD758" s="187" t="str">
        <f t="shared" si="264"/>
        <v/>
      </c>
      <c r="AE758" s="187" t="str">
        <f t="shared" si="265"/>
        <v/>
      </c>
      <c r="AF758" s="187" t="str">
        <f t="shared" si="266"/>
        <v/>
      </c>
      <c r="AG758" s="187" t="str">
        <f t="shared" si="267"/>
        <v/>
      </c>
      <c r="AH758" s="187" t="str">
        <f t="shared" si="268"/>
        <v/>
      </c>
      <c r="AI758" s="187" t="str">
        <f t="shared" si="269"/>
        <v/>
      </c>
      <c r="AJ758" s="187" t="str">
        <f t="shared" si="270"/>
        <v/>
      </c>
      <c r="AK758" s="187" t="str">
        <f t="shared" si="271"/>
        <v/>
      </c>
      <c r="AN758" s="187" t="str">
        <f t="shared" si="272"/>
        <v/>
      </c>
      <c r="AO758" s="187" t="str">
        <f t="shared" si="273"/>
        <v/>
      </c>
      <c r="AP758" s="187" t="str">
        <f t="shared" si="274"/>
        <v/>
      </c>
      <c r="AT758" s="187" t="str">
        <f t="shared" si="275"/>
        <v/>
      </c>
      <c r="AU758" s="187" t="str">
        <f t="shared" si="276"/>
        <v/>
      </c>
      <c r="AV758" s="187" t="str">
        <f t="shared" si="277"/>
        <v/>
      </c>
      <c r="AW758" s="187" t="str">
        <f t="shared" si="278"/>
        <v/>
      </c>
      <c r="AX758" s="187" t="str">
        <f t="shared" si="279"/>
        <v/>
      </c>
      <c r="AY758" s="187" t="str">
        <f t="shared" si="260"/>
        <v/>
      </c>
      <c r="AZ758" s="187" t="str">
        <f t="shared" si="280"/>
        <v/>
      </c>
      <c r="BA758" s="187" t="str">
        <f t="shared" si="262"/>
        <v xml:space="preserve"> </v>
      </c>
      <c r="BB758" s="187" t="str">
        <f>IFERROR(IF(AW758="","",VLOOKUP(AW758,SUSS!R:S,2,FALSE)),AY758*SUSS!$M$2)</f>
        <v/>
      </c>
      <c r="BC758" s="187" t="str">
        <f t="shared" si="261"/>
        <v/>
      </c>
    </row>
    <row r="759" spans="1:55" ht="15.75" thickBot="1">
      <c r="A759" s="183" t="s">
        <v>198</v>
      </c>
      <c r="B759" s="82">
        <v>2009</v>
      </c>
      <c r="C759" s="82"/>
      <c r="D759" s="82"/>
      <c r="E759" s="83" t="s">
        <v>102</v>
      </c>
      <c r="F759" s="83" t="s">
        <v>10</v>
      </c>
      <c r="G759" s="83" t="s">
        <v>10</v>
      </c>
      <c r="H759" s="84">
        <v>40310</v>
      </c>
      <c r="I759" s="85">
        <v>8438.7900000000009</v>
      </c>
      <c r="J759" s="86">
        <v>0</v>
      </c>
      <c r="K759" s="85">
        <v>8438.7900000000009</v>
      </c>
      <c r="N759" s="183" t="s">
        <v>101</v>
      </c>
      <c r="O759" s="82">
        <v>41</v>
      </c>
      <c r="P759" s="85">
        <v>3934.11</v>
      </c>
      <c r="Q759" s="83" t="s">
        <v>86</v>
      </c>
      <c r="R759" s="83" t="s">
        <v>10</v>
      </c>
      <c r="S759" s="83" t="s">
        <v>10</v>
      </c>
      <c r="T759" s="82" t="s">
        <v>152</v>
      </c>
      <c r="U759" s="82" t="s">
        <v>124</v>
      </c>
      <c r="AC759" s="187" t="str">
        <f t="shared" si="263"/>
        <v/>
      </c>
      <c r="AD759" s="187" t="str">
        <f t="shared" si="264"/>
        <v/>
      </c>
      <c r="AE759" s="187" t="str">
        <f t="shared" si="265"/>
        <v/>
      </c>
      <c r="AF759" s="187" t="str">
        <f t="shared" si="266"/>
        <v/>
      </c>
      <c r="AG759" s="187" t="str">
        <f t="shared" si="267"/>
        <v/>
      </c>
      <c r="AH759" s="187" t="str">
        <f t="shared" si="268"/>
        <v/>
      </c>
      <c r="AI759" s="187" t="str">
        <f t="shared" si="269"/>
        <v/>
      </c>
      <c r="AJ759" s="187" t="str">
        <f t="shared" si="270"/>
        <v/>
      </c>
      <c r="AK759" s="187" t="str">
        <f t="shared" si="271"/>
        <v/>
      </c>
      <c r="AN759" s="187" t="str">
        <f t="shared" si="272"/>
        <v/>
      </c>
      <c r="AO759" s="187" t="str">
        <f t="shared" si="273"/>
        <v/>
      </c>
      <c r="AP759" s="187" t="str">
        <f t="shared" si="274"/>
        <v/>
      </c>
      <c r="AT759" s="187" t="str">
        <f t="shared" si="275"/>
        <v/>
      </c>
      <c r="AU759" s="187" t="str">
        <f t="shared" si="276"/>
        <v/>
      </c>
      <c r="AV759" s="187" t="str">
        <f t="shared" si="277"/>
        <v/>
      </c>
      <c r="AW759" s="187" t="str">
        <f t="shared" si="278"/>
        <v/>
      </c>
      <c r="AX759" s="187" t="str">
        <f t="shared" si="279"/>
        <v/>
      </c>
      <c r="AY759" s="187" t="str">
        <f t="shared" si="260"/>
        <v/>
      </c>
      <c r="AZ759" s="187" t="str">
        <f t="shared" si="280"/>
        <v/>
      </c>
      <c r="BA759" s="187" t="str">
        <f t="shared" si="262"/>
        <v xml:space="preserve"> </v>
      </c>
      <c r="BB759" s="187" t="str">
        <f>IFERROR(IF(AW759="","",VLOOKUP(AW759,SUSS!R:S,2,FALSE)),AY759*SUSS!$M$2)</f>
        <v/>
      </c>
      <c r="BC759" s="187" t="str">
        <f t="shared" si="261"/>
        <v/>
      </c>
    </row>
    <row r="760" spans="1:55" ht="15.75" thickBot="1">
      <c r="A760" s="183" t="s">
        <v>198</v>
      </c>
      <c r="B760" s="82">
        <v>2009</v>
      </c>
      <c r="C760" s="82"/>
      <c r="D760" s="82"/>
      <c r="E760" s="83" t="s">
        <v>102</v>
      </c>
      <c r="F760" s="83" t="s">
        <v>10</v>
      </c>
      <c r="G760" s="83" t="s">
        <v>83</v>
      </c>
      <c r="H760" s="84">
        <v>43980</v>
      </c>
      <c r="I760" s="85">
        <v>31341.78</v>
      </c>
      <c r="J760" s="85">
        <v>25012.69</v>
      </c>
      <c r="K760" s="85">
        <v>6329.09</v>
      </c>
      <c r="N760" s="183" t="s">
        <v>101</v>
      </c>
      <c r="O760" s="82">
        <v>41</v>
      </c>
      <c r="P760" s="86">
        <v>6.27</v>
      </c>
      <c r="Q760" s="83" t="s">
        <v>104</v>
      </c>
      <c r="R760" s="83" t="s">
        <v>10</v>
      </c>
      <c r="S760" s="83" t="s">
        <v>105</v>
      </c>
      <c r="T760" s="82" t="s">
        <v>116</v>
      </c>
      <c r="U760" s="82" t="s">
        <v>124</v>
      </c>
      <c r="AC760" s="187" t="str">
        <f t="shared" si="263"/>
        <v/>
      </c>
      <c r="AD760" s="187" t="str">
        <f t="shared" si="264"/>
        <v/>
      </c>
      <c r="AE760" s="187" t="str">
        <f t="shared" si="265"/>
        <v/>
      </c>
      <c r="AF760" s="187" t="str">
        <f t="shared" si="266"/>
        <v/>
      </c>
      <c r="AG760" s="187" t="str">
        <f t="shared" si="267"/>
        <v/>
      </c>
      <c r="AH760" s="187" t="str">
        <f t="shared" si="268"/>
        <v/>
      </c>
      <c r="AI760" s="187" t="str">
        <f t="shared" si="269"/>
        <v/>
      </c>
      <c r="AJ760" s="187" t="str">
        <f t="shared" si="270"/>
        <v/>
      </c>
      <c r="AK760" s="187" t="str">
        <f t="shared" si="271"/>
        <v/>
      </c>
      <c r="AN760" s="187" t="str">
        <f t="shared" si="272"/>
        <v/>
      </c>
      <c r="AO760" s="187" t="str">
        <f t="shared" si="273"/>
        <v/>
      </c>
      <c r="AP760" s="187" t="str">
        <f t="shared" si="274"/>
        <v/>
      </c>
      <c r="AT760" s="187" t="str">
        <f t="shared" si="275"/>
        <v/>
      </c>
      <c r="AU760" s="187" t="str">
        <f t="shared" si="276"/>
        <v/>
      </c>
      <c r="AV760" s="187" t="str">
        <f t="shared" si="277"/>
        <v/>
      </c>
      <c r="AW760" s="187" t="str">
        <f t="shared" si="278"/>
        <v/>
      </c>
      <c r="AX760" s="187" t="str">
        <f t="shared" si="279"/>
        <v/>
      </c>
      <c r="AY760" s="187" t="str">
        <f t="shared" si="260"/>
        <v/>
      </c>
      <c r="AZ760" s="187" t="str">
        <f t="shared" si="280"/>
        <v/>
      </c>
      <c r="BA760" s="187" t="str">
        <f t="shared" si="262"/>
        <v xml:space="preserve"> </v>
      </c>
      <c r="BB760" s="187" t="str">
        <f>IFERROR(IF(AW760="","",VLOOKUP(AW760,SUSS!R:S,2,FALSE)),AY760*SUSS!$M$2)</f>
        <v/>
      </c>
      <c r="BC760" s="187" t="str">
        <f t="shared" si="261"/>
        <v/>
      </c>
    </row>
    <row r="761" spans="1:55" ht="15.75" thickBot="1">
      <c r="A761" s="183" t="s">
        <v>198</v>
      </c>
      <c r="B761" s="82">
        <v>2009</v>
      </c>
      <c r="C761" s="82"/>
      <c r="D761" s="82"/>
      <c r="E761" s="83" t="s">
        <v>107</v>
      </c>
      <c r="F761" s="83" t="s">
        <v>10</v>
      </c>
      <c r="G761" s="83" t="s">
        <v>10</v>
      </c>
      <c r="H761" s="84">
        <v>40311</v>
      </c>
      <c r="I761" s="86">
        <v>144.16</v>
      </c>
      <c r="J761" s="86">
        <v>0</v>
      </c>
      <c r="K761" s="86">
        <v>144.16</v>
      </c>
      <c r="N761" s="183" t="s">
        <v>101</v>
      </c>
      <c r="O761" s="82">
        <v>41</v>
      </c>
      <c r="P761" s="86">
        <v>12.54</v>
      </c>
      <c r="Q761" s="83" t="s">
        <v>107</v>
      </c>
      <c r="R761" s="83" t="s">
        <v>10</v>
      </c>
      <c r="S761" s="83" t="s">
        <v>105</v>
      </c>
      <c r="T761" s="82" t="s">
        <v>163</v>
      </c>
      <c r="U761" s="82" t="s">
        <v>124</v>
      </c>
      <c r="AC761" s="187" t="str">
        <f t="shared" si="263"/>
        <v/>
      </c>
      <c r="AD761" s="187" t="str">
        <f t="shared" si="264"/>
        <v/>
      </c>
      <c r="AE761" s="187" t="str">
        <f t="shared" si="265"/>
        <v/>
      </c>
      <c r="AF761" s="187" t="str">
        <f t="shared" si="266"/>
        <v/>
      </c>
      <c r="AG761" s="187" t="str">
        <f t="shared" si="267"/>
        <v/>
      </c>
      <c r="AH761" s="187" t="str">
        <f t="shared" si="268"/>
        <v/>
      </c>
      <c r="AI761" s="187" t="str">
        <f t="shared" si="269"/>
        <v/>
      </c>
      <c r="AJ761" s="187" t="str">
        <f t="shared" si="270"/>
        <v/>
      </c>
      <c r="AK761" s="187" t="str">
        <f t="shared" si="271"/>
        <v/>
      </c>
      <c r="AN761" s="187" t="str">
        <f t="shared" si="272"/>
        <v/>
      </c>
      <c r="AO761" s="187" t="str">
        <f t="shared" si="273"/>
        <v/>
      </c>
      <c r="AP761" s="187" t="str">
        <f t="shared" si="274"/>
        <v/>
      </c>
      <c r="AT761" s="187" t="str">
        <f t="shared" si="275"/>
        <v/>
      </c>
      <c r="AU761" s="187" t="str">
        <f t="shared" si="276"/>
        <v/>
      </c>
      <c r="AV761" s="187" t="str">
        <f t="shared" si="277"/>
        <v/>
      </c>
      <c r="AW761" s="187" t="str">
        <f t="shared" si="278"/>
        <v/>
      </c>
      <c r="AX761" s="187" t="str">
        <f t="shared" si="279"/>
        <v/>
      </c>
      <c r="AY761" s="187" t="str">
        <f t="shared" si="260"/>
        <v/>
      </c>
      <c r="AZ761" s="187" t="str">
        <f t="shared" si="280"/>
        <v/>
      </c>
      <c r="BA761" s="187" t="str">
        <f t="shared" si="262"/>
        <v xml:space="preserve"> </v>
      </c>
      <c r="BB761" s="187" t="str">
        <f>IFERROR(IF(AW761="","",VLOOKUP(AW761,SUSS!R:S,2,FALSE)),AY761*SUSS!$M$2)</f>
        <v/>
      </c>
      <c r="BC761" s="187" t="str">
        <f t="shared" si="261"/>
        <v/>
      </c>
    </row>
    <row r="762" spans="1:55" ht="15.75" thickBot="1">
      <c r="A762" s="183" t="s">
        <v>198</v>
      </c>
      <c r="B762" s="82">
        <v>2009</v>
      </c>
      <c r="C762" s="82"/>
      <c r="D762" s="82"/>
      <c r="E762" s="83" t="s">
        <v>107</v>
      </c>
      <c r="F762" s="83" t="s">
        <v>10</v>
      </c>
      <c r="G762" s="83" t="s">
        <v>83</v>
      </c>
      <c r="H762" s="84">
        <v>43980</v>
      </c>
      <c r="I762" s="86">
        <v>535.32000000000005</v>
      </c>
      <c r="J762" s="86">
        <v>427.2</v>
      </c>
      <c r="K762" s="86">
        <v>108.12</v>
      </c>
      <c r="N762" s="183" t="s">
        <v>101</v>
      </c>
      <c r="O762" s="82">
        <v>41</v>
      </c>
      <c r="P762" s="86">
        <v>18.809999999999999</v>
      </c>
      <c r="Q762" s="83" t="s">
        <v>106</v>
      </c>
      <c r="R762" s="83" t="s">
        <v>10</v>
      </c>
      <c r="S762" s="83" t="s">
        <v>105</v>
      </c>
      <c r="T762" s="82" t="s">
        <v>163</v>
      </c>
      <c r="U762" s="82" t="s">
        <v>124</v>
      </c>
      <c r="AC762" s="187" t="str">
        <f t="shared" si="263"/>
        <v/>
      </c>
      <c r="AD762" s="187" t="str">
        <f t="shared" si="264"/>
        <v/>
      </c>
      <c r="AE762" s="187" t="str">
        <f t="shared" si="265"/>
        <v/>
      </c>
      <c r="AF762" s="187" t="str">
        <f t="shared" si="266"/>
        <v/>
      </c>
      <c r="AG762" s="187" t="str">
        <f t="shared" si="267"/>
        <v/>
      </c>
      <c r="AH762" s="187" t="str">
        <f t="shared" si="268"/>
        <v/>
      </c>
      <c r="AI762" s="187" t="str">
        <f t="shared" si="269"/>
        <v/>
      </c>
      <c r="AJ762" s="187" t="str">
        <f t="shared" si="270"/>
        <v/>
      </c>
      <c r="AK762" s="187" t="str">
        <f t="shared" si="271"/>
        <v/>
      </c>
      <c r="AN762" s="187" t="str">
        <f t="shared" si="272"/>
        <v/>
      </c>
      <c r="AO762" s="187" t="str">
        <f t="shared" si="273"/>
        <v/>
      </c>
      <c r="AP762" s="187" t="str">
        <f t="shared" si="274"/>
        <v/>
      </c>
      <c r="AT762" s="187" t="str">
        <f t="shared" si="275"/>
        <v/>
      </c>
      <c r="AU762" s="187" t="str">
        <f t="shared" si="276"/>
        <v/>
      </c>
      <c r="AV762" s="187" t="str">
        <f t="shared" si="277"/>
        <v/>
      </c>
      <c r="AW762" s="187" t="str">
        <f t="shared" si="278"/>
        <v/>
      </c>
      <c r="AX762" s="187" t="str">
        <f t="shared" si="279"/>
        <v/>
      </c>
      <c r="AY762" s="187" t="str">
        <f t="shared" si="260"/>
        <v/>
      </c>
      <c r="AZ762" s="187" t="str">
        <f t="shared" si="280"/>
        <v/>
      </c>
      <c r="BA762" s="187" t="str">
        <f t="shared" si="262"/>
        <v xml:space="preserve"> </v>
      </c>
      <c r="BB762" s="187" t="str">
        <f>IFERROR(IF(AW762="","",VLOOKUP(AW762,SUSS!R:S,2,FALSE)),AY762*SUSS!$M$2)</f>
        <v/>
      </c>
      <c r="BC762" s="187" t="str">
        <f t="shared" si="261"/>
        <v/>
      </c>
    </row>
    <row r="763" spans="1:55" ht="15.75" thickBot="1">
      <c r="A763" s="183" t="s">
        <v>198</v>
      </c>
      <c r="B763" s="82">
        <v>2010</v>
      </c>
      <c r="C763" s="82">
        <v>7</v>
      </c>
      <c r="D763" s="82"/>
      <c r="E763" s="83" t="s">
        <v>82</v>
      </c>
      <c r="F763" s="83" t="s">
        <v>10</v>
      </c>
      <c r="G763" s="83" t="s">
        <v>10</v>
      </c>
      <c r="H763" s="84">
        <v>40410</v>
      </c>
      <c r="I763" s="85">
        <v>31084.99</v>
      </c>
      <c r="J763" s="86">
        <v>0</v>
      </c>
      <c r="K763" s="85">
        <v>31084.99</v>
      </c>
      <c r="N763" s="183" t="s">
        <v>101</v>
      </c>
      <c r="O763" s="82">
        <v>41</v>
      </c>
      <c r="P763" s="85">
        <v>44282.22</v>
      </c>
      <c r="Q763" s="83" t="s">
        <v>82</v>
      </c>
      <c r="R763" s="83" t="s">
        <v>10</v>
      </c>
      <c r="S763" s="83" t="s">
        <v>10</v>
      </c>
      <c r="T763" s="82" t="s">
        <v>181</v>
      </c>
      <c r="U763" s="82" t="s">
        <v>124</v>
      </c>
      <c r="AC763" s="187" t="str">
        <f t="shared" si="263"/>
        <v/>
      </c>
      <c r="AD763" s="187" t="str">
        <f t="shared" si="264"/>
        <v/>
      </c>
      <c r="AE763" s="187" t="str">
        <f t="shared" si="265"/>
        <v/>
      </c>
      <c r="AF763" s="187" t="str">
        <f t="shared" si="266"/>
        <v/>
      </c>
      <c r="AG763" s="187" t="str">
        <f t="shared" si="267"/>
        <v/>
      </c>
      <c r="AH763" s="187" t="str">
        <f t="shared" si="268"/>
        <v/>
      </c>
      <c r="AI763" s="187" t="str">
        <f t="shared" si="269"/>
        <v/>
      </c>
      <c r="AJ763" s="187" t="str">
        <f t="shared" si="270"/>
        <v/>
      </c>
      <c r="AK763" s="187" t="str">
        <f t="shared" si="271"/>
        <v/>
      </c>
      <c r="AN763" s="187" t="str">
        <f t="shared" si="272"/>
        <v/>
      </c>
      <c r="AO763" s="187" t="str">
        <f t="shared" si="273"/>
        <v/>
      </c>
      <c r="AP763" s="187" t="str">
        <f t="shared" si="274"/>
        <v/>
      </c>
      <c r="AT763" s="187" t="str">
        <f t="shared" si="275"/>
        <v/>
      </c>
      <c r="AU763" s="187" t="str">
        <f t="shared" si="276"/>
        <v/>
      </c>
      <c r="AV763" s="187" t="str">
        <f t="shared" si="277"/>
        <v/>
      </c>
      <c r="AW763" s="187" t="str">
        <f t="shared" si="278"/>
        <v/>
      </c>
      <c r="AX763" s="187" t="str">
        <f t="shared" si="279"/>
        <v/>
      </c>
      <c r="AY763" s="187" t="str">
        <f t="shared" si="260"/>
        <v/>
      </c>
      <c r="AZ763" s="187" t="str">
        <f t="shared" si="280"/>
        <v/>
      </c>
      <c r="BA763" s="187" t="str">
        <f t="shared" si="262"/>
        <v xml:space="preserve"> </v>
      </c>
      <c r="BB763" s="187" t="str">
        <f>IFERROR(IF(AW763="","",VLOOKUP(AW763,SUSS!R:S,2,FALSE)),AY763*SUSS!$M$2)</f>
        <v/>
      </c>
      <c r="BC763" s="187" t="str">
        <f t="shared" si="261"/>
        <v/>
      </c>
    </row>
    <row r="764" spans="1:55" ht="15.75" thickBot="1">
      <c r="A764" s="183" t="s">
        <v>198</v>
      </c>
      <c r="B764" s="82">
        <v>2010</v>
      </c>
      <c r="C764" s="82">
        <v>7</v>
      </c>
      <c r="D764" s="82"/>
      <c r="E764" s="83" t="s">
        <v>82</v>
      </c>
      <c r="F764" s="83" t="s">
        <v>10</v>
      </c>
      <c r="G764" s="83" t="s">
        <v>83</v>
      </c>
      <c r="H764" s="84">
        <v>43980</v>
      </c>
      <c r="I764" s="85">
        <v>113419.18</v>
      </c>
      <c r="J764" s="85">
        <v>90105.44</v>
      </c>
      <c r="K764" s="85">
        <v>23313.74</v>
      </c>
      <c r="N764" s="183" t="s">
        <v>101</v>
      </c>
      <c r="O764" s="82">
        <v>42</v>
      </c>
      <c r="P764" s="86">
        <v>508.37</v>
      </c>
      <c r="Q764" s="83" t="s">
        <v>103</v>
      </c>
      <c r="R764" s="83" t="s">
        <v>10</v>
      </c>
      <c r="S764" s="83" t="s">
        <v>83</v>
      </c>
      <c r="T764" s="82" t="s">
        <v>114</v>
      </c>
      <c r="U764" s="82" t="s">
        <v>124</v>
      </c>
      <c r="AC764" s="187" t="str">
        <f t="shared" si="263"/>
        <v/>
      </c>
      <c r="AD764" s="187" t="str">
        <f t="shared" si="264"/>
        <v/>
      </c>
      <c r="AE764" s="187" t="str">
        <f t="shared" si="265"/>
        <v/>
      </c>
      <c r="AF764" s="187" t="str">
        <f t="shared" si="266"/>
        <v/>
      </c>
      <c r="AG764" s="187" t="str">
        <f t="shared" si="267"/>
        <v/>
      </c>
      <c r="AH764" s="187" t="str">
        <f t="shared" si="268"/>
        <v/>
      </c>
      <c r="AI764" s="187" t="str">
        <f t="shared" si="269"/>
        <v/>
      </c>
      <c r="AJ764" s="187" t="str">
        <f t="shared" si="270"/>
        <v/>
      </c>
      <c r="AK764" s="187" t="str">
        <f t="shared" si="271"/>
        <v/>
      </c>
      <c r="AN764" s="187" t="str">
        <f t="shared" si="272"/>
        <v/>
      </c>
      <c r="AO764" s="187" t="str">
        <f t="shared" si="273"/>
        <v/>
      </c>
      <c r="AP764" s="187" t="str">
        <f t="shared" si="274"/>
        <v/>
      </c>
      <c r="AT764" s="187" t="str">
        <f t="shared" si="275"/>
        <v/>
      </c>
      <c r="AU764" s="187" t="str">
        <f t="shared" si="276"/>
        <v/>
      </c>
      <c r="AV764" s="187" t="str">
        <f t="shared" si="277"/>
        <v/>
      </c>
      <c r="AW764" s="187" t="str">
        <f t="shared" si="278"/>
        <v/>
      </c>
      <c r="AX764" s="187" t="str">
        <f t="shared" si="279"/>
        <v/>
      </c>
      <c r="AY764" s="187" t="str">
        <f t="shared" si="260"/>
        <v/>
      </c>
      <c r="AZ764" s="187" t="str">
        <f t="shared" si="280"/>
        <v/>
      </c>
      <c r="BA764" s="187" t="str">
        <f t="shared" si="262"/>
        <v xml:space="preserve"> </v>
      </c>
      <c r="BB764" s="187" t="str">
        <f>IFERROR(IF(AW764="","",VLOOKUP(AW764,SUSS!R:S,2,FALSE)),AY764*SUSS!$M$2)</f>
        <v/>
      </c>
      <c r="BC764" s="187" t="str">
        <f t="shared" si="261"/>
        <v/>
      </c>
    </row>
    <row r="765" spans="1:55" ht="15.75" thickBot="1">
      <c r="A765" s="183" t="s">
        <v>198</v>
      </c>
      <c r="B765" s="82">
        <v>2010</v>
      </c>
      <c r="C765" s="82">
        <v>8</v>
      </c>
      <c r="D765" s="82"/>
      <c r="E765" s="83" t="s">
        <v>82</v>
      </c>
      <c r="F765" s="83" t="s">
        <v>10</v>
      </c>
      <c r="G765" s="83" t="s">
        <v>10</v>
      </c>
      <c r="H765" s="84">
        <v>40443</v>
      </c>
      <c r="I765" s="85">
        <v>38291.760000000002</v>
      </c>
      <c r="J765" s="86">
        <v>0</v>
      </c>
      <c r="K765" s="85">
        <v>38291.760000000002</v>
      </c>
      <c r="N765" s="183" t="s">
        <v>101</v>
      </c>
      <c r="O765" s="82">
        <v>42</v>
      </c>
      <c r="P765" s="86">
        <v>160.82</v>
      </c>
      <c r="Q765" s="83" t="s">
        <v>103</v>
      </c>
      <c r="R765" s="83" t="s">
        <v>10</v>
      </c>
      <c r="S765" s="83" t="s">
        <v>84</v>
      </c>
      <c r="T765" s="82" t="s">
        <v>114</v>
      </c>
      <c r="U765" s="82" t="s">
        <v>124</v>
      </c>
      <c r="AC765" s="187" t="str">
        <f t="shared" si="263"/>
        <v/>
      </c>
      <c r="AD765" s="187" t="str">
        <f t="shared" si="264"/>
        <v/>
      </c>
      <c r="AE765" s="187" t="str">
        <f t="shared" si="265"/>
        <v/>
      </c>
      <c r="AF765" s="187" t="str">
        <f t="shared" si="266"/>
        <v/>
      </c>
      <c r="AG765" s="187" t="str">
        <f t="shared" si="267"/>
        <v/>
      </c>
      <c r="AH765" s="187" t="str">
        <f t="shared" si="268"/>
        <v/>
      </c>
      <c r="AI765" s="187" t="str">
        <f t="shared" si="269"/>
        <v/>
      </c>
      <c r="AJ765" s="187" t="str">
        <f t="shared" si="270"/>
        <v/>
      </c>
      <c r="AK765" s="187" t="str">
        <f t="shared" si="271"/>
        <v/>
      </c>
      <c r="AN765" s="187" t="str">
        <f t="shared" si="272"/>
        <v/>
      </c>
      <c r="AO765" s="187" t="str">
        <f t="shared" si="273"/>
        <v/>
      </c>
      <c r="AP765" s="187" t="str">
        <f t="shared" si="274"/>
        <v/>
      </c>
      <c r="AT765" s="187" t="str">
        <f t="shared" si="275"/>
        <v/>
      </c>
      <c r="AU765" s="187" t="str">
        <f t="shared" si="276"/>
        <v/>
      </c>
      <c r="AV765" s="187" t="str">
        <f t="shared" si="277"/>
        <v/>
      </c>
      <c r="AW765" s="187" t="str">
        <f t="shared" si="278"/>
        <v/>
      </c>
      <c r="AX765" s="187" t="str">
        <f t="shared" si="279"/>
        <v/>
      </c>
      <c r="AY765" s="187" t="str">
        <f t="shared" si="260"/>
        <v/>
      </c>
      <c r="AZ765" s="187" t="str">
        <f t="shared" si="280"/>
        <v/>
      </c>
      <c r="BA765" s="187" t="str">
        <f t="shared" si="262"/>
        <v xml:space="preserve"> </v>
      </c>
      <c r="BB765" s="187" t="str">
        <f>IFERROR(IF(AW765="","",VLOOKUP(AW765,SUSS!R:S,2,FALSE)),AY765*SUSS!$M$2)</f>
        <v/>
      </c>
      <c r="BC765" s="187" t="str">
        <f t="shared" si="261"/>
        <v/>
      </c>
    </row>
    <row r="766" spans="1:55" ht="15.75" thickBot="1">
      <c r="A766" s="183" t="s">
        <v>198</v>
      </c>
      <c r="B766" s="82">
        <v>2010</v>
      </c>
      <c r="C766" s="82">
        <v>8</v>
      </c>
      <c r="D766" s="82"/>
      <c r="E766" s="83" t="s">
        <v>82</v>
      </c>
      <c r="F766" s="83" t="s">
        <v>10</v>
      </c>
      <c r="G766" s="83" t="s">
        <v>83</v>
      </c>
      <c r="H766" s="84">
        <v>43980</v>
      </c>
      <c r="I766" s="85">
        <v>138897.49</v>
      </c>
      <c r="J766" s="85">
        <v>110178.67</v>
      </c>
      <c r="K766" s="85">
        <v>28718.82</v>
      </c>
      <c r="N766" s="183" t="s">
        <v>101</v>
      </c>
      <c r="O766" s="82">
        <v>42</v>
      </c>
      <c r="P766" s="85">
        <v>3880.27</v>
      </c>
      <c r="Q766" s="83" t="s">
        <v>11</v>
      </c>
      <c r="R766" s="83" t="s">
        <v>10</v>
      </c>
      <c r="S766" s="83" t="s">
        <v>10</v>
      </c>
      <c r="T766" s="82" t="s">
        <v>150</v>
      </c>
      <c r="U766" s="82" t="s">
        <v>124</v>
      </c>
      <c r="AC766" s="187" t="str">
        <f t="shared" si="263"/>
        <v/>
      </c>
      <c r="AD766" s="187" t="str">
        <f t="shared" si="264"/>
        <v/>
      </c>
      <c r="AE766" s="187" t="str">
        <f t="shared" si="265"/>
        <v/>
      </c>
      <c r="AF766" s="187" t="str">
        <f t="shared" si="266"/>
        <v/>
      </c>
      <c r="AG766" s="187" t="str">
        <f t="shared" si="267"/>
        <v/>
      </c>
      <c r="AH766" s="187" t="str">
        <f t="shared" si="268"/>
        <v/>
      </c>
      <c r="AI766" s="187" t="str">
        <f t="shared" si="269"/>
        <v/>
      </c>
      <c r="AJ766" s="187" t="str">
        <f t="shared" si="270"/>
        <v/>
      </c>
      <c r="AK766" s="187" t="str">
        <f t="shared" si="271"/>
        <v/>
      </c>
      <c r="AN766" s="187" t="str">
        <f t="shared" si="272"/>
        <v/>
      </c>
      <c r="AO766" s="187" t="str">
        <f t="shared" si="273"/>
        <v/>
      </c>
      <c r="AP766" s="187" t="str">
        <f t="shared" si="274"/>
        <v/>
      </c>
      <c r="AT766" s="187" t="str">
        <f t="shared" si="275"/>
        <v>M645044</v>
      </c>
      <c r="AU766" s="187">
        <f t="shared" si="276"/>
        <v>42</v>
      </c>
      <c r="AV766" s="187">
        <f t="shared" si="277"/>
        <v>3880.27</v>
      </c>
      <c r="AW766" s="187" t="str">
        <f t="shared" si="278"/>
        <v>2015/11</v>
      </c>
      <c r="AX766" s="187" t="str">
        <f t="shared" si="279"/>
        <v>2015/11 Contribuciones Seg. Social</v>
      </c>
      <c r="AY766" s="187">
        <f t="shared" si="260"/>
        <v>6769.97</v>
      </c>
      <c r="AZ766" s="187">
        <f t="shared" si="280"/>
        <v>0.57315911296505007</v>
      </c>
      <c r="BA766" s="187" t="str">
        <f t="shared" si="262"/>
        <v>M645044 42</v>
      </c>
      <c r="BB766" s="187">
        <f>IFERROR(IF(AW766="","",VLOOKUP(AW766,SUSS!R:S,2,FALSE)),AY766*SUSS!$M$2)</f>
        <v>812.39639999999997</v>
      </c>
      <c r="BC766" s="187">
        <f t="shared" si="261"/>
        <v>465.63239999999996</v>
      </c>
    </row>
    <row r="767" spans="1:55" ht="15.75" thickBot="1">
      <c r="A767" s="183" t="s">
        <v>198</v>
      </c>
      <c r="B767" s="82">
        <v>2010</v>
      </c>
      <c r="C767" s="82">
        <v>9</v>
      </c>
      <c r="D767" s="82"/>
      <c r="E767" s="83" t="s">
        <v>82</v>
      </c>
      <c r="F767" s="83" t="s">
        <v>10</v>
      </c>
      <c r="G767" s="83" t="s">
        <v>10</v>
      </c>
      <c r="H767" s="84">
        <v>40471</v>
      </c>
      <c r="I767" s="85">
        <v>71652.929999999993</v>
      </c>
      <c r="J767" s="86">
        <v>0</v>
      </c>
      <c r="K767" s="85">
        <v>71652.929999999993</v>
      </c>
      <c r="N767" s="183" t="s">
        <v>101</v>
      </c>
      <c r="O767" s="82">
        <v>42</v>
      </c>
      <c r="P767" s="86">
        <v>238.86</v>
      </c>
      <c r="Q767" s="83" t="s">
        <v>11</v>
      </c>
      <c r="R767" s="83" t="s">
        <v>10</v>
      </c>
      <c r="S767" s="83" t="s">
        <v>83</v>
      </c>
      <c r="T767" s="82" t="s">
        <v>150</v>
      </c>
      <c r="U767" s="82" t="s">
        <v>124</v>
      </c>
      <c r="AC767" s="187" t="str">
        <f t="shared" si="263"/>
        <v/>
      </c>
      <c r="AD767" s="187" t="str">
        <f t="shared" si="264"/>
        <v/>
      </c>
      <c r="AE767" s="187" t="str">
        <f t="shared" si="265"/>
        <v/>
      </c>
      <c r="AF767" s="187" t="str">
        <f t="shared" si="266"/>
        <v/>
      </c>
      <c r="AG767" s="187" t="str">
        <f t="shared" si="267"/>
        <v/>
      </c>
      <c r="AH767" s="187" t="str">
        <f t="shared" si="268"/>
        <v/>
      </c>
      <c r="AI767" s="187" t="str">
        <f t="shared" si="269"/>
        <v/>
      </c>
      <c r="AJ767" s="187" t="str">
        <f t="shared" si="270"/>
        <v/>
      </c>
      <c r="AK767" s="187" t="str">
        <f t="shared" si="271"/>
        <v/>
      </c>
      <c r="AN767" s="187" t="str">
        <f t="shared" si="272"/>
        <v/>
      </c>
      <c r="AO767" s="187" t="str">
        <f t="shared" si="273"/>
        <v/>
      </c>
      <c r="AP767" s="187" t="str">
        <f t="shared" si="274"/>
        <v/>
      </c>
      <c r="AT767" s="187" t="str">
        <f t="shared" si="275"/>
        <v>M645044</v>
      </c>
      <c r="AU767" s="187">
        <f t="shared" si="276"/>
        <v>42</v>
      </c>
      <c r="AV767" s="187">
        <f t="shared" si="277"/>
        <v>238.86</v>
      </c>
      <c r="AW767" s="187" t="str">
        <f t="shared" si="278"/>
        <v>2015/11</v>
      </c>
      <c r="AX767" s="187" t="str">
        <f t="shared" si="279"/>
        <v>2015/11 Contribuciones Seg. Social</v>
      </c>
      <c r="AY767" s="187">
        <f t="shared" si="260"/>
        <v>6769.97</v>
      </c>
      <c r="AZ767" s="187">
        <f t="shared" si="280"/>
        <v>3.528228337791748E-2</v>
      </c>
      <c r="BA767" s="187" t="str">
        <f t="shared" si="262"/>
        <v>M645044 42</v>
      </c>
      <c r="BB767" s="187">
        <f>IFERROR(IF(AW767="","",VLOOKUP(AW767,SUSS!R:S,2,FALSE)),AY767*SUSS!$M$2)</f>
        <v>812.39639999999997</v>
      </c>
      <c r="BC767" s="187">
        <f t="shared" si="261"/>
        <v>28.6632</v>
      </c>
    </row>
    <row r="768" spans="1:55" ht="15.75" thickBot="1">
      <c r="A768" s="183" t="s">
        <v>198</v>
      </c>
      <c r="B768" s="82">
        <v>2010</v>
      </c>
      <c r="C768" s="82">
        <v>9</v>
      </c>
      <c r="D768" s="82"/>
      <c r="E768" s="83" t="s">
        <v>82</v>
      </c>
      <c r="F768" s="83" t="s">
        <v>10</v>
      </c>
      <c r="G768" s="83" t="s">
        <v>83</v>
      </c>
      <c r="H768" s="84">
        <v>43980</v>
      </c>
      <c r="I768" s="85">
        <v>258572.5</v>
      </c>
      <c r="J768" s="85">
        <v>204832.8</v>
      </c>
      <c r="K768" s="85">
        <v>53739.7</v>
      </c>
      <c r="N768" s="183" t="s">
        <v>101</v>
      </c>
      <c r="O768" s="82">
        <v>42</v>
      </c>
      <c r="P768" s="85">
        <v>3146.12</v>
      </c>
      <c r="Q768" s="83" t="s">
        <v>11</v>
      </c>
      <c r="R768" s="83" t="s">
        <v>10</v>
      </c>
      <c r="S768" s="83" t="s">
        <v>84</v>
      </c>
      <c r="T768" s="82" t="s">
        <v>150</v>
      </c>
      <c r="U768" s="82" t="s">
        <v>124</v>
      </c>
      <c r="AC768" s="187" t="str">
        <f t="shared" si="263"/>
        <v/>
      </c>
      <c r="AD768" s="187" t="str">
        <f t="shared" si="264"/>
        <v/>
      </c>
      <c r="AE768" s="187" t="str">
        <f t="shared" si="265"/>
        <v/>
      </c>
      <c r="AF768" s="187" t="str">
        <f t="shared" si="266"/>
        <v/>
      </c>
      <c r="AG768" s="187" t="str">
        <f t="shared" si="267"/>
        <v/>
      </c>
      <c r="AH768" s="187" t="str">
        <f t="shared" si="268"/>
        <v/>
      </c>
      <c r="AI768" s="187" t="str">
        <f t="shared" si="269"/>
        <v/>
      </c>
      <c r="AJ768" s="187" t="str">
        <f t="shared" si="270"/>
        <v/>
      </c>
      <c r="AK768" s="187" t="str">
        <f t="shared" si="271"/>
        <v/>
      </c>
      <c r="AN768" s="187" t="str">
        <f t="shared" si="272"/>
        <v/>
      </c>
      <c r="AO768" s="187" t="str">
        <f t="shared" si="273"/>
        <v/>
      </c>
      <c r="AP768" s="187" t="str">
        <f t="shared" si="274"/>
        <v/>
      </c>
      <c r="AT768" s="187" t="str">
        <f t="shared" si="275"/>
        <v>M645044</v>
      </c>
      <c r="AU768" s="187">
        <f t="shared" si="276"/>
        <v>42</v>
      </c>
      <c r="AV768" s="187">
        <f t="shared" si="277"/>
        <v>3146.12</v>
      </c>
      <c r="AW768" s="187" t="str">
        <f t="shared" si="278"/>
        <v>2015/11</v>
      </c>
      <c r="AX768" s="187" t="str">
        <f t="shared" si="279"/>
        <v>2015/11 Contribuciones Seg. Social</v>
      </c>
      <c r="AY768" s="187">
        <f t="shared" si="260"/>
        <v>6769.97</v>
      </c>
      <c r="AZ768" s="187">
        <f t="shared" si="280"/>
        <v>0.46471697806637247</v>
      </c>
      <c r="BA768" s="187" t="str">
        <f t="shared" si="262"/>
        <v>M645044 42</v>
      </c>
      <c r="BB768" s="187">
        <f>IFERROR(IF(AW768="","",VLOOKUP(AW768,SUSS!R:S,2,FALSE)),AY768*SUSS!$M$2)</f>
        <v>812.39639999999997</v>
      </c>
      <c r="BC768" s="187">
        <f t="shared" si="261"/>
        <v>377.53439999999995</v>
      </c>
    </row>
    <row r="769" spans="1:55" ht="15.75" thickBot="1">
      <c r="A769" s="183" t="s">
        <v>198</v>
      </c>
      <c r="B769" s="82">
        <v>2010</v>
      </c>
      <c r="C769" s="82"/>
      <c r="D769" s="82"/>
      <c r="E769" s="83" t="s">
        <v>102</v>
      </c>
      <c r="F769" s="83" t="s">
        <v>10</v>
      </c>
      <c r="G769" s="83" t="s">
        <v>10</v>
      </c>
      <c r="H769" s="84">
        <v>40674</v>
      </c>
      <c r="I769" s="85">
        <v>235832.23</v>
      </c>
      <c r="J769" s="86">
        <v>0</v>
      </c>
      <c r="K769" s="85">
        <v>235832.23</v>
      </c>
      <c r="N769" s="183" t="s">
        <v>101</v>
      </c>
      <c r="O769" s="82">
        <v>42</v>
      </c>
      <c r="P769" s="85">
        <v>10186.700000000001</v>
      </c>
      <c r="Q769" s="83" t="s">
        <v>11</v>
      </c>
      <c r="R769" s="83" t="s">
        <v>10</v>
      </c>
      <c r="S769" s="83" t="s">
        <v>10</v>
      </c>
      <c r="T769" s="82" t="s">
        <v>151</v>
      </c>
      <c r="U769" s="82" t="s">
        <v>124</v>
      </c>
      <c r="AC769" s="187" t="str">
        <f t="shared" si="263"/>
        <v/>
      </c>
      <c r="AD769" s="187" t="str">
        <f t="shared" si="264"/>
        <v/>
      </c>
      <c r="AE769" s="187" t="str">
        <f t="shared" si="265"/>
        <v/>
      </c>
      <c r="AF769" s="187" t="str">
        <f t="shared" si="266"/>
        <v/>
      </c>
      <c r="AG769" s="187" t="str">
        <f t="shared" si="267"/>
        <v/>
      </c>
      <c r="AH769" s="187" t="str">
        <f t="shared" si="268"/>
        <v/>
      </c>
      <c r="AI769" s="187" t="str">
        <f t="shared" si="269"/>
        <v/>
      </c>
      <c r="AJ769" s="187" t="str">
        <f t="shared" si="270"/>
        <v/>
      </c>
      <c r="AK769" s="187" t="str">
        <f t="shared" si="271"/>
        <v/>
      </c>
      <c r="AN769" s="187" t="str">
        <f t="shared" si="272"/>
        <v/>
      </c>
      <c r="AO769" s="187" t="str">
        <f t="shared" si="273"/>
        <v/>
      </c>
      <c r="AP769" s="187" t="str">
        <f t="shared" si="274"/>
        <v/>
      </c>
      <c r="AT769" s="187" t="str">
        <f t="shared" si="275"/>
        <v>M645044</v>
      </c>
      <c r="AU769" s="187">
        <f t="shared" si="276"/>
        <v>42</v>
      </c>
      <c r="AV769" s="187">
        <f t="shared" si="277"/>
        <v>10186.700000000001</v>
      </c>
      <c r="AW769" s="187" t="str">
        <f t="shared" si="278"/>
        <v>2015/12</v>
      </c>
      <c r="AX769" s="187" t="str">
        <f t="shared" si="279"/>
        <v>2015/12 Contribuciones Seg. Social</v>
      </c>
      <c r="AY769" s="187">
        <f t="shared" si="260"/>
        <v>10186.700000000001</v>
      </c>
      <c r="AZ769" s="187">
        <f t="shared" si="280"/>
        <v>1</v>
      </c>
      <c r="BA769" s="187" t="str">
        <f t="shared" si="262"/>
        <v>M645044 42</v>
      </c>
      <c r="BB769" s="187">
        <f>IFERROR(IF(AW769="","",VLOOKUP(AW769,SUSS!R:S,2,FALSE)),AY769*SUSS!$M$2)</f>
        <v>1222.404</v>
      </c>
      <c r="BC769" s="187">
        <f t="shared" si="261"/>
        <v>1222.404</v>
      </c>
    </row>
    <row r="770" spans="1:55" ht="15.75" thickBot="1">
      <c r="A770" s="183" t="s">
        <v>198</v>
      </c>
      <c r="B770" s="82">
        <v>2010</v>
      </c>
      <c r="C770" s="82"/>
      <c r="D770" s="82"/>
      <c r="E770" s="83" t="s">
        <v>102</v>
      </c>
      <c r="F770" s="83" t="s">
        <v>10</v>
      </c>
      <c r="G770" s="83" t="s">
        <v>83</v>
      </c>
      <c r="H770" s="84">
        <v>43980</v>
      </c>
      <c r="I770" s="85">
        <v>808986.3</v>
      </c>
      <c r="J770" s="85">
        <v>632112.13</v>
      </c>
      <c r="K770" s="85">
        <v>176874.17</v>
      </c>
      <c r="N770" s="183" t="s">
        <v>101</v>
      </c>
      <c r="O770" s="82">
        <v>42</v>
      </c>
      <c r="P770" s="86">
        <v>287.25</v>
      </c>
      <c r="Q770" s="83" t="s">
        <v>11</v>
      </c>
      <c r="R770" s="83" t="s">
        <v>10</v>
      </c>
      <c r="S770" s="83" t="s">
        <v>83</v>
      </c>
      <c r="T770" s="82" t="s">
        <v>151</v>
      </c>
      <c r="U770" s="82" t="s">
        <v>124</v>
      </c>
      <c r="AC770" s="187" t="str">
        <f t="shared" si="263"/>
        <v/>
      </c>
      <c r="AD770" s="187" t="str">
        <f t="shared" si="264"/>
        <v/>
      </c>
      <c r="AE770" s="187" t="str">
        <f t="shared" si="265"/>
        <v/>
      </c>
      <c r="AF770" s="187" t="str">
        <f t="shared" si="266"/>
        <v/>
      </c>
      <c r="AG770" s="187" t="str">
        <f t="shared" si="267"/>
        <v/>
      </c>
      <c r="AH770" s="187" t="str">
        <f t="shared" si="268"/>
        <v/>
      </c>
      <c r="AI770" s="187" t="str">
        <f t="shared" si="269"/>
        <v/>
      </c>
      <c r="AJ770" s="187" t="str">
        <f t="shared" si="270"/>
        <v/>
      </c>
      <c r="AK770" s="187" t="str">
        <f t="shared" si="271"/>
        <v/>
      </c>
      <c r="AN770" s="187" t="str">
        <f t="shared" si="272"/>
        <v/>
      </c>
      <c r="AO770" s="187" t="str">
        <f t="shared" si="273"/>
        <v/>
      </c>
      <c r="AP770" s="187" t="str">
        <f t="shared" si="274"/>
        <v/>
      </c>
      <c r="AT770" s="187" t="str">
        <f t="shared" si="275"/>
        <v>M645044</v>
      </c>
      <c r="AU770" s="187">
        <f t="shared" si="276"/>
        <v>42</v>
      </c>
      <c r="AV770" s="187">
        <f t="shared" si="277"/>
        <v>287.25</v>
      </c>
      <c r="AW770" s="187" t="str">
        <f t="shared" si="278"/>
        <v>2015/12</v>
      </c>
      <c r="AX770" s="187" t="str">
        <f t="shared" si="279"/>
        <v>2015/12 Contribuciones Seg. Social</v>
      </c>
      <c r="AY770" s="187">
        <f t="shared" si="260"/>
        <v>10186.700000000001</v>
      </c>
      <c r="AZ770" s="187">
        <f t="shared" si="280"/>
        <v>2.8198533381762491E-2</v>
      </c>
      <c r="BA770" s="187" t="str">
        <f t="shared" si="262"/>
        <v>M645044 42</v>
      </c>
      <c r="BB770" s="187">
        <f>IFERROR(IF(AW770="","",VLOOKUP(AW770,SUSS!R:S,2,FALSE)),AY770*SUSS!$M$2)</f>
        <v>1222.404</v>
      </c>
      <c r="BC770" s="187">
        <f t="shared" si="261"/>
        <v>34.47</v>
      </c>
    </row>
    <row r="771" spans="1:55" ht="15.75" thickBot="1">
      <c r="A771" s="183" t="s">
        <v>198</v>
      </c>
      <c r="B771" s="82">
        <v>2010</v>
      </c>
      <c r="C771" s="82"/>
      <c r="D771" s="82"/>
      <c r="E771" s="83" t="s">
        <v>107</v>
      </c>
      <c r="F771" s="83" t="s">
        <v>10</v>
      </c>
      <c r="G771" s="83" t="s">
        <v>10</v>
      </c>
      <c r="H771" s="84">
        <v>40675</v>
      </c>
      <c r="I771" s="85">
        <v>3808.62</v>
      </c>
      <c r="J771" s="86">
        <v>0</v>
      </c>
      <c r="K771" s="85">
        <v>3808.62</v>
      </c>
      <c r="N771" s="183" t="s">
        <v>101</v>
      </c>
      <c r="O771" s="82">
        <v>42</v>
      </c>
      <c r="P771" s="85">
        <v>4658.1499999999996</v>
      </c>
      <c r="Q771" s="83" t="s">
        <v>11</v>
      </c>
      <c r="R771" s="83" t="s">
        <v>10</v>
      </c>
      <c r="S771" s="83" t="s">
        <v>84</v>
      </c>
      <c r="T771" s="82" t="s">
        <v>151</v>
      </c>
      <c r="U771" s="82" t="s">
        <v>124</v>
      </c>
      <c r="AC771" s="187" t="str">
        <f t="shared" si="263"/>
        <v/>
      </c>
      <c r="AD771" s="187" t="str">
        <f t="shared" si="264"/>
        <v/>
      </c>
      <c r="AE771" s="187" t="str">
        <f t="shared" si="265"/>
        <v/>
      </c>
      <c r="AF771" s="187" t="str">
        <f t="shared" si="266"/>
        <v/>
      </c>
      <c r="AG771" s="187" t="str">
        <f t="shared" si="267"/>
        <v/>
      </c>
      <c r="AH771" s="187" t="str">
        <f t="shared" si="268"/>
        <v/>
      </c>
      <c r="AI771" s="187" t="str">
        <f t="shared" si="269"/>
        <v/>
      </c>
      <c r="AJ771" s="187" t="str">
        <f t="shared" si="270"/>
        <v/>
      </c>
      <c r="AK771" s="187" t="str">
        <f t="shared" si="271"/>
        <v/>
      </c>
      <c r="AN771" s="187" t="str">
        <f t="shared" si="272"/>
        <v/>
      </c>
      <c r="AO771" s="187" t="str">
        <f t="shared" si="273"/>
        <v/>
      </c>
      <c r="AP771" s="187" t="str">
        <f t="shared" si="274"/>
        <v/>
      </c>
      <c r="AT771" s="187" t="str">
        <f t="shared" si="275"/>
        <v>M645044</v>
      </c>
      <c r="AU771" s="187">
        <f t="shared" si="276"/>
        <v>42</v>
      </c>
      <c r="AV771" s="187">
        <f t="shared" si="277"/>
        <v>4658.1499999999996</v>
      </c>
      <c r="AW771" s="187" t="str">
        <f t="shared" si="278"/>
        <v>2015/12</v>
      </c>
      <c r="AX771" s="187" t="str">
        <f t="shared" si="279"/>
        <v>2015/12 Contribuciones Seg. Social</v>
      </c>
      <c r="AY771" s="187">
        <f t="shared" si="260"/>
        <v>10186.700000000001</v>
      </c>
      <c r="AZ771" s="187">
        <f t="shared" si="280"/>
        <v>0.45727762670933664</v>
      </c>
      <c r="BA771" s="187" t="str">
        <f t="shared" si="262"/>
        <v>M645044 42</v>
      </c>
      <c r="BB771" s="187">
        <f>IFERROR(IF(AW771="","",VLOOKUP(AW771,SUSS!R:S,2,FALSE)),AY771*SUSS!$M$2)</f>
        <v>1222.404</v>
      </c>
      <c r="BC771" s="187">
        <f t="shared" si="261"/>
        <v>558.97799999999995</v>
      </c>
    </row>
    <row r="772" spans="1:55" ht="15.75" thickBot="1">
      <c r="A772" s="183" t="s">
        <v>198</v>
      </c>
      <c r="B772" s="82">
        <v>2010</v>
      </c>
      <c r="C772" s="82"/>
      <c r="D772" s="82"/>
      <c r="E772" s="83" t="s">
        <v>107</v>
      </c>
      <c r="F772" s="83" t="s">
        <v>10</v>
      </c>
      <c r="G772" s="83" t="s">
        <v>83</v>
      </c>
      <c r="H772" s="84">
        <v>43980</v>
      </c>
      <c r="I772" s="85">
        <v>13061.08</v>
      </c>
      <c r="J772" s="85">
        <v>10204.61</v>
      </c>
      <c r="K772" s="85">
        <v>2856.47</v>
      </c>
      <c r="N772" s="183" t="s">
        <v>101</v>
      </c>
      <c r="O772" s="82">
        <v>42</v>
      </c>
      <c r="P772" s="85">
        <v>14119.33</v>
      </c>
      <c r="Q772" s="83" t="s">
        <v>102</v>
      </c>
      <c r="R772" s="83" t="s">
        <v>10</v>
      </c>
      <c r="S772" s="83" t="s">
        <v>83</v>
      </c>
      <c r="T772" s="82" t="s">
        <v>115</v>
      </c>
      <c r="U772" s="82" t="s">
        <v>124</v>
      </c>
      <c r="AC772" s="187" t="str">
        <f t="shared" si="263"/>
        <v/>
      </c>
      <c r="AD772" s="187" t="str">
        <f t="shared" si="264"/>
        <v/>
      </c>
      <c r="AE772" s="187" t="str">
        <f t="shared" si="265"/>
        <v/>
      </c>
      <c r="AF772" s="187" t="str">
        <f t="shared" si="266"/>
        <v/>
      </c>
      <c r="AG772" s="187" t="str">
        <f t="shared" si="267"/>
        <v/>
      </c>
      <c r="AH772" s="187" t="str">
        <f t="shared" si="268"/>
        <v/>
      </c>
      <c r="AI772" s="187" t="str">
        <f t="shared" si="269"/>
        <v/>
      </c>
      <c r="AJ772" s="187" t="str">
        <f t="shared" si="270"/>
        <v/>
      </c>
      <c r="AK772" s="187" t="str">
        <f t="shared" si="271"/>
        <v/>
      </c>
      <c r="AN772" s="187" t="str">
        <f t="shared" si="272"/>
        <v/>
      </c>
      <c r="AO772" s="187" t="str">
        <f t="shared" si="273"/>
        <v/>
      </c>
      <c r="AP772" s="187" t="str">
        <f t="shared" si="274"/>
        <v/>
      </c>
      <c r="AT772" s="187" t="str">
        <f t="shared" si="275"/>
        <v/>
      </c>
      <c r="AU772" s="187" t="str">
        <f t="shared" si="276"/>
        <v/>
      </c>
      <c r="AV772" s="187" t="str">
        <f t="shared" si="277"/>
        <v/>
      </c>
      <c r="AW772" s="187" t="str">
        <f t="shared" si="278"/>
        <v/>
      </c>
      <c r="AX772" s="187" t="str">
        <f t="shared" si="279"/>
        <v/>
      </c>
      <c r="AY772" s="187" t="str">
        <f t="shared" ref="AY772:AY835" si="281">VLOOKUP(AX772,AO:AP,2,FALSE)</f>
        <v/>
      </c>
      <c r="AZ772" s="187" t="str">
        <f t="shared" si="280"/>
        <v/>
      </c>
      <c r="BA772" s="187" t="str">
        <f t="shared" si="262"/>
        <v xml:space="preserve"> </v>
      </c>
      <c r="BB772" s="187" t="str">
        <f>IFERROR(IF(AW772="","",VLOOKUP(AW772,SUSS!R:S,2,FALSE)),AY772*SUSS!$M$2)</f>
        <v/>
      </c>
      <c r="BC772" s="187" t="str">
        <f t="shared" si="261"/>
        <v/>
      </c>
    </row>
    <row r="773" spans="1:55" ht="15.75" thickBot="1">
      <c r="A773" s="183" t="s">
        <v>198</v>
      </c>
      <c r="B773" s="82">
        <v>2011</v>
      </c>
      <c r="C773" s="82">
        <v>1</v>
      </c>
      <c r="D773" s="82"/>
      <c r="E773" s="83" t="s">
        <v>82</v>
      </c>
      <c r="F773" s="83" t="s">
        <v>10</v>
      </c>
      <c r="G773" s="83" t="s">
        <v>10</v>
      </c>
      <c r="H773" s="84">
        <v>40596</v>
      </c>
      <c r="I773" s="85">
        <v>4807.26</v>
      </c>
      <c r="J773" s="86">
        <v>0</v>
      </c>
      <c r="K773" s="85">
        <v>4807.26</v>
      </c>
      <c r="N773" s="183" t="s">
        <v>101</v>
      </c>
      <c r="O773" s="82">
        <v>42</v>
      </c>
      <c r="P773" s="85">
        <v>1801.49</v>
      </c>
      <c r="Q773" s="83" t="s">
        <v>86</v>
      </c>
      <c r="R773" s="83" t="s">
        <v>10</v>
      </c>
      <c r="S773" s="83" t="s">
        <v>10</v>
      </c>
      <c r="T773" s="82" t="s">
        <v>152</v>
      </c>
      <c r="U773" s="82" t="s">
        <v>124</v>
      </c>
      <c r="AC773" s="187" t="str">
        <f t="shared" si="263"/>
        <v/>
      </c>
      <c r="AD773" s="187" t="str">
        <f t="shared" si="264"/>
        <v/>
      </c>
      <c r="AE773" s="187" t="str">
        <f t="shared" si="265"/>
        <v/>
      </c>
      <c r="AF773" s="187" t="str">
        <f t="shared" si="266"/>
        <v/>
      </c>
      <c r="AG773" s="187" t="str">
        <f t="shared" si="267"/>
        <v/>
      </c>
      <c r="AH773" s="187" t="str">
        <f t="shared" si="268"/>
        <v/>
      </c>
      <c r="AI773" s="187" t="str">
        <f t="shared" si="269"/>
        <v/>
      </c>
      <c r="AJ773" s="187" t="str">
        <f t="shared" si="270"/>
        <v/>
      </c>
      <c r="AK773" s="187" t="str">
        <f t="shared" si="271"/>
        <v/>
      </c>
      <c r="AN773" s="187" t="str">
        <f t="shared" si="272"/>
        <v/>
      </c>
      <c r="AO773" s="187" t="str">
        <f t="shared" si="273"/>
        <v/>
      </c>
      <c r="AP773" s="187" t="str">
        <f t="shared" si="274"/>
        <v/>
      </c>
      <c r="AT773" s="187" t="str">
        <f t="shared" si="275"/>
        <v/>
      </c>
      <c r="AU773" s="187" t="str">
        <f t="shared" si="276"/>
        <v/>
      </c>
      <c r="AV773" s="187" t="str">
        <f t="shared" si="277"/>
        <v/>
      </c>
      <c r="AW773" s="187" t="str">
        <f t="shared" si="278"/>
        <v/>
      </c>
      <c r="AX773" s="187" t="str">
        <f t="shared" si="279"/>
        <v/>
      </c>
      <c r="AY773" s="187" t="str">
        <f t="shared" si="281"/>
        <v/>
      </c>
      <c r="AZ773" s="187" t="str">
        <f t="shared" si="280"/>
        <v/>
      </c>
      <c r="BA773" s="187" t="str">
        <f t="shared" si="262"/>
        <v xml:space="preserve"> </v>
      </c>
      <c r="BB773" s="187" t="str">
        <f>IFERROR(IF(AW773="","",VLOOKUP(AW773,SUSS!R:S,2,FALSE)),AY773*SUSS!$M$2)</f>
        <v/>
      </c>
      <c r="BC773" s="187" t="str">
        <f t="shared" ref="BC773:BC836" si="282">IFERROR(IF(BB773&lt;&gt;"",AZ773*BB773,""),"VER")</f>
        <v/>
      </c>
    </row>
    <row r="774" spans="1:55" ht="15.75" thickBot="1">
      <c r="A774" s="183" t="s">
        <v>198</v>
      </c>
      <c r="B774" s="82">
        <v>2011</v>
      </c>
      <c r="C774" s="82">
        <v>1</v>
      </c>
      <c r="D774" s="82"/>
      <c r="E774" s="83" t="s">
        <v>82</v>
      </c>
      <c r="F774" s="83" t="s">
        <v>10</v>
      </c>
      <c r="G774" s="83" t="s">
        <v>83</v>
      </c>
      <c r="H774" s="84">
        <v>43980</v>
      </c>
      <c r="I774" s="85">
        <v>16870.34</v>
      </c>
      <c r="J774" s="85">
        <v>13264.89</v>
      </c>
      <c r="K774" s="85">
        <v>3605.45</v>
      </c>
      <c r="N774" s="183" t="s">
        <v>101</v>
      </c>
      <c r="O774" s="82">
        <v>42</v>
      </c>
      <c r="P774" s="86">
        <v>81.03</v>
      </c>
      <c r="Q774" s="83" t="s">
        <v>86</v>
      </c>
      <c r="R774" s="83" t="s">
        <v>10</v>
      </c>
      <c r="S774" s="83" t="s">
        <v>83</v>
      </c>
      <c r="T774" s="82" t="s">
        <v>152</v>
      </c>
      <c r="U774" s="82" t="s">
        <v>124</v>
      </c>
      <c r="AC774" s="187" t="str">
        <f t="shared" si="263"/>
        <v/>
      </c>
      <c r="AD774" s="187" t="str">
        <f t="shared" si="264"/>
        <v/>
      </c>
      <c r="AE774" s="187" t="str">
        <f t="shared" si="265"/>
        <v/>
      </c>
      <c r="AF774" s="187" t="str">
        <f t="shared" si="266"/>
        <v/>
      </c>
      <c r="AG774" s="187" t="str">
        <f t="shared" si="267"/>
        <v/>
      </c>
      <c r="AH774" s="187" t="str">
        <f t="shared" si="268"/>
        <v/>
      </c>
      <c r="AI774" s="187" t="str">
        <f t="shared" si="269"/>
        <v/>
      </c>
      <c r="AJ774" s="187" t="str">
        <f t="shared" si="270"/>
        <v/>
      </c>
      <c r="AK774" s="187" t="str">
        <f t="shared" si="271"/>
        <v/>
      </c>
      <c r="AN774" s="187" t="str">
        <f t="shared" si="272"/>
        <v/>
      </c>
      <c r="AO774" s="187" t="str">
        <f t="shared" si="273"/>
        <v/>
      </c>
      <c r="AP774" s="187" t="str">
        <f t="shared" si="274"/>
        <v/>
      </c>
      <c r="AT774" s="187" t="str">
        <f t="shared" si="275"/>
        <v/>
      </c>
      <c r="AU774" s="187" t="str">
        <f t="shared" si="276"/>
        <v/>
      </c>
      <c r="AV774" s="187" t="str">
        <f t="shared" si="277"/>
        <v/>
      </c>
      <c r="AW774" s="187" t="str">
        <f t="shared" si="278"/>
        <v/>
      </c>
      <c r="AX774" s="187" t="str">
        <f t="shared" si="279"/>
        <v/>
      </c>
      <c r="AY774" s="187" t="str">
        <f t="shared" si="281"/>
        <v/>
      </c>
      <c r="AZ774" s="187" t="str">
        <f t="shared" si="280"/>
        <v/>
      </c>
      <c r="BA774" s="187" t="str">
        <f t="shared" si="262"/>
        <v xml:space="preserve"> </v>
      </c>
      <c r="BB774" s="187" t="str">
        <f>IFERROR(IF(AW774="","",VLOOKUP(AW774,SUSS!R:S,2,FALSE)),AY774*SUSS!$M$2)</f>
        <v/>
      </c>
      <c r="BC774" s="187" t="str">
        <f t="shared" si="282"/>
        <v/>
      </c>
    </row>
    <row r="775" spans="1:55" ht="15.75" thickBot="1">
      <c r="A775" s="183" t="s">
        <v>198</v>
      </c>
      <c r="B775" s="82">
        <v>2011</v>
      </c>
      <c r="C775" s="82">
        <v>2</v>
      </c>
      <c r="D775" s="82"/>
      <c r="E775" s="83" t="s">
        <v>82</v>
      </c>
      <c r="F775" s="83" t="s">
        <v>10</v>
      </c>
      <c r="G775" s="83" t="s">
        <v>10</v>
      </c>
      <c r="H775" s="84">
        <v>40624</v>
      </c>
      <c r="I775" s="85">
        <v>334297.53999999998</v>
      </c>
      <c r="J775" s="86">
        <v>0</v>
      </c>
      <c r="K775" s="85">
        <v>334297.53999999998</v>
      </c>
      <c r="N775" s="183" t="s">
        <v>101</v>
      </c>
      <c r="O775" s="82">
        <v>42</v>
      </c>
      <c r="P775" s="85">
        <v>1352.87</v>
      </c>
      <c r="Q775" s="83" t="s">
        <v>86</v>
      </c>
      <c r="R775" s="83" t="s">
        <v>10</v>
      </c>
      <c r="S775" s="83" t="s">
        <v>84</v>
      </c>
      <c r="T775" s="82" t="s">
        <v>152</v>
      </c>
      <c r="U775" s="82" t="s">
        <v>124</v>
      </c>
      <c r="AC775" s="187" t="str">
        <f t="shared" si="263"/>
        <v/>
      </c>
      <c r="AD775" s="187" t="str">
        <f t="shared" si="264"/>
        <v/>
      </c>
      <c r="AE775" s="187" t="str">
        <f t="shared" si="265"/>
        <v/>
      </c>
      <c r="AF775" s="187" t="str">
        <f t="shared" si="266"/>
        <v/>
      </c>
      <c r="AG775" s="187" t="str">
        <f t="shared" si="267"/>
        <v/>
      </c>
      <c r="AH775" s="187" t="str">
        <f t="shared" si="268"/>
        <v/>
      </c>
      <c r="AI775" s="187" t="str">
        <f t="shared" si="269"/>
        <v/>
      </c>
      <c r="AJ775" s="187" t="str">
        <f t="shared" si="270"/>
        <v/>
      </c>
      <c r="AK775" s="187" t="str">
        <f t="shared" si="271"/>
        <v/>
      </c>
      <c r="AN775" s="187" t="str">
        <f t="shared" si="272"/>
        <v/>
      </c>
      <c r="AO775" s="187" t="str">
        <f t="shared" si="273"/>
        <v/>
      </c>
      <c r="AP775" s="187" t="str">
        <f t="shared" si="274"/>
        <v/>
      </c>
      <c r="AT775" s="187" t="str">
        <f t="shared" si="275"/>
        <v/>
      </c>
      <c r="AU775" s="187" t="str">
        <f t="shared" si="276"/>
        <v/>
      </c>
      <c r="AV775" s="187" t="str">
        <f t="shared" si="277"/>
        <v/>
      </c>
      <c r="AW775" s="187" t="str">
        <f t="shared" si="278"/>
        <v/>
      </c>
      <c r="AX775" s="187" t="str">
        <f t="shared" si="279"/>
        <v/>
      </c>
      <c r="AY775" s="187" t="str">
        <f t="shared" si="281"/>
        <v/>
      </c>
      <c r="AZ775" s="187" t="str">
        <f t="shared" si="280"/>
        <v/>
      </c>
      <c r="BA775" s="187" t="str">
        <f t="shared" si="262"/>
        <v xml:space="preserve"> </v>
      </c>
      <c r="BB775" s="187" t="str">
        <f>IFERROR(IF(AW775="","",VLOOKUP(AW775,SUSS!R:S,2,FALSE)),AY775*SUSS!$M$2)</f>
        <v/>
      </c>
      <c r="BC775" s="187" t="str">
        <f t="shared" si="282"/>
        <v/>
      </c>
    </row>
    <row r="776" spans="1:55" ht="15.75" thickBot="1">
      <c r="A776" s="183" t="s">
        <v>198</v>
      </c>
      <c r="B776" s="82">
        <v>2011</v>
      </c>
      <c r="C776" s="82">
        <v>2</v>
      </c>
      <c r="D776" s="82"/>
      <c r="E776" s="83" t="s">
        <v>82</v>
      </c>
      <c r="F776" s="83" t="s">
        <v>10</v>
      </c>
      <c r="G776" s="83" t="s">
        <v>83</v>
      </c>
      <c r="H776" s="84">
        <v>43980</v>
      </c>
      <c r="I776" s="85">
        <v>1163137.03</v>
      </c>
      <c r="J776" s="85">
        <v>912413.87</v>
      </c>
      <c r="K776" s="85">
        <v>250723.16</v>
      </c>
      <c r="N776" s="183" t="s">
        <v>101</v>
      </c>
      <c r="O776" s="82">
        <v>42</v>
      </c>
      <c r="P776" s="85">
        <v>5168.6400000000003</v>
      </c>
      <c r="Q776" s="83" t="s">
        <v>86</v>
      </c>
      <c r="R776" s="83" t="s">
        <v>10</v>
      </c>
      <c r="S776" s="83" t="s">
        <v>10</v>
      </c>
      <c r="T776" s="82" t="s">
        <v>183</v>
      </c>
      <c r="U776" s="82" t="s">
        <v>124</v>
      </c>
      <c r="AC776" s="187" t="str">
        <f t="shared" si="263"/>
        <v/>
      </c>
      <c r="AD776" s="187" t="str">
        <f t="shared" si="264"/>
        <v/>
      </c>
      <c r="AE776" s="187" t="str">
        <f t="shared" si="265"/>
        <v/>
      </c>
      <c r="AF776" s="187" t="str">
        <f t="shared" si="266"/>
        <v/>
      </c>
      <c r="AG776" s="187" t="str">
        <f t="shared" si="267"/>
        <v/>
      </c>
      <c r="AH776" s="187" t="str">
        <f t="shared" si="268"/>
        <v/>
      </c>
      <c r="AI776" s="187" t="str">
        <f t="shared" si="269"/>
        <v/>
      </c>
      <c r="AJ776" s="187" t="str">
        <f t="shared" si="270"/>
        <v/>
      </c>
      <c r="AK776" s="187" t="str">
        <f t="shared" si="271"/>
        <v/>
      </c>
      <c r="AN776" s="187" t="str">
        <f t="shared" si="272"/>
        <v/>
      </c>
      <c r="AO776" s="187" t="str">
        <f t="shared" si="273"/>
        <v/>
      </c>
      <c r="AP776" s="187" t="str">
        <f t="shared" si="274"/>
        <v/>
      </c>
      <c r="AT776" s="187" t="str">
        <f t="shared" si="275"/>
        <v/>
      </c>
      <c r="AU776" s="187" t="str">
        <f t="shared" si="276"/>
        <v/>
      </c>
      <c r="AV776" s="187" t="str">
        <f t="shared" si="277"/>
        <v/>
      </c>
      <c r="AW776" s="187" t="str">
        <f t="shared" si="278"/>
        <v/>
      </c>
      <c r="AX776" s="187" t="str">
        <f t="shared" si="279"/>
        <v/>
      </c>
      <c r="AY776" s="187" t="str">
        <f t="shared" si="281"/>
        <v/>
      </c>
      <c r="AZ776" s="187" t="str">
        <f t="shared" si="280"/>
        <v/>
      </c>
      <c r="BA776" s="187" t="str">
        <f t="shared" ref="BA776:BA839" si="283">AT776&amp;" "&amp;AU776</f>
        <v xml:space="preserve"> </v>
      </c>
      <c r="BB776" s="187" t="str">
        <f>IFERROR(IF(AW776="","",VLOOKUP(AW776,SUSS!R:S,2,FALSE)),AY776*SUSS!$M$2)</f>
        <v/>
      </c>
      <c r="BC776" s="187" t="str">
        <f t="shared" si="282"/>
        <v/>
      </c>
    </row>
    <row r="777" spans="1:55" ht="15.75" thickBot="1">
      <c r="A777" s="183" t="s">
        <v>198</v>
      </c>
      <c r="B777" s="82">
        <v>2011</v>
      </c>
      <c r="C777" s="82">
        <v>4</v>
      </c>
      <c r="D777" s="82"/>
      <c r="E777" s="83" t="s">
        <v>82</v>
      </c>
      <c r="F777" s="83" t="s">
        <v>10</v>
      </c>
      <c r="G777" s="83" t="s">
        <v>10</v>
      </c>
      <c r="H777" s="84">
        <v>40682</v>
      </c>
      <c r="I777" s="85">
        <v>77578.179999999993</v>
      </c>
      <c r="J777" s="86">
        <v>0</v>
      </c>
      <c r="K777" s="85">
        <v>77578.179999999993</v>
      </c>
      <c r="N777" s="183" t="s">
        <v>101</v>
      </c>
      <c r="O777" s="82">
        <v>42</v>
      </c>
      <c r="P777" s="86">
        <v>55.71</v>
      </c>
      <c r="Q777" s="83" t="s">
        <v>86</v>
      </c>
      <c r="R777" s="83" t="s">
        <v>10</v>
      </c>
      <c r="S777" s="83" t="s">
        <v>83</v>
      </c>
      <c r="T777" s="82" t="s">
        <v>183</v>
      </c>
      <c r="U777" s="82" t="s">
        <v>124</v>
      </c>
      <c r="AC777" s="187" t="str">
        <f t="shared" si="263"/>
        <v/>
      </c>
      <c r="AD777" s="187" t="str">
        <f t="shared" si="264"/>
        <v/>
      </c>
      <c r="AE777" s="187" t="str">
        <f t="shared" si="265"/>
        <v/>
      </c>
      <c r="AF777" s="187" t="str">
        <f t="shared" si="266"/>
        <v/>
      </c>
      <c r="AG777" s="187" t="str">
        <f t="shared" si="267"/>
        <v/>
      </c>
      <c r="AH777" s="187" t="str">
        <f t="shared" si="268"/>
        <v/>
      </c>
      <c r="AI777" s="187" t="str">
        <f t="shared" si="269"/>
        <v/>
      </c>
      <c r="AJ777" s="187" t="str">
        <f t="shared" si="270"/>
        <v/>
      </c>
      <c r="AK777" s="187" t="str">
        <f t="shared" si="271"/>
        <v/>
      </c>
      <c r="AN777" s="187" t="str">
        <f t="shared" si="272"/>
        <v/>
      </c>
      <c r="AO777" s="187" t="str">
        <f t="shared" si="273"/>
        <v/>
      </c>
      <c r="AP777" s="187" t="str">
        <f t="shared" si="274"/>
        <v/>
      </c>
      <c r="AT777" s="187" t="str">
        <f t="shared" si="275"/>
        <v/>
      </c>
      <c r="AU777" s="187" t="str">
        <f t="shared" si="276"/>
        <v/>
      </c>
      <c r="AV777" s="187" t="str">
        <f t="shared" si="277"/>
        <v/>
      </c>
      <c r="AW777" s="187" t="str">
        <f t="shared" si="278"/>
        <v/>
      </c>
      <c r="AX777" s="187" t="str">
        <f t="shared" si="279"/>
        <v/>
      </c>
      <c r="AY777" s="187" t="str">
        <f t="shared" si="281"/>
        <v/>
      </c>
      <c r="AZ777" s="187" t="str">
        <f t="shared" si="280"/>
        <v/>
      </c>
      <c r="BA777" s="187" t="str">
        <f t="shared" si="283"/>
        <v xml:space="preserve"> </v>
      </c>
      <c r="BB777" s="187" t="str">
        <f>IFERROR(IF(AW777="","",VLOOKUP(AW777,SUSS!R:S,2,FALSE)),AY777*SUSS!$M$2)</f>
        <v/>
      </c>
      <c r="BC777" s="187" t="str">
        <f t="shared" si="282"/>
        <v/>
      </c>
    </row>
    <row r="778" spans="1:55" ht="15.75" thickBot="1">
      <c r="A778" s="183" t="s">
        <v>198</v>
      </c>
      <c r="B778" s="82">
        <v>2011</v>
      </c>
      <c r="C778" s="82">
        <v>4</v>
      </c>
      <c r="D778" s="82"/>
      <c r="E778" s="83" t="s">
        <v>82</v>
      </c>
      <c r="F778" s="83" t="s">
        <v>10</v>
      </c>
      <c r="G778" s="83" t="s">
        <v>83</v>
      </c>
      <c r="H778" s="84">
        <v>43980</v>
      </c>
      <c r="I778" s="85">
        <v>265499.43</v>
      </c>
      <c r="J778" s="85">
        <v>207315.79</v>
      </c>
      <c r="K778" s="85">
        <v>58183.64</v>
      </c>
      <c r="N778" s="183" t="s">
        <v>101</v>
      </c>
      <c r="O778" s="82">
        <v>42</v>
      </c>
      <c r="P778" s="85">
        <v>1236.45</v>
      </c>
      <c r="Q778" s="83" t="s">
        <v>86</v>
      </c>
      <c r="R778" s="83" t="s">
        <v>10</v>
      </c>
      <c r="S778" s="83" t="s">
        <v>84</v>
      </c>
      <c r="T778" s="82" t="s">
        <v>183</v>
      </c>
      <c r="U778" s="82" t="s">
        <v>124</v>
      </c>
      <c r="AC778" s="187" t="str">
        <f t="shared" si="263"/>
        <v/>
      </c>
      <c r="AD778" s="187" t="str">
        <f t="shared" si="264"/>
        <v/>
      </c>
      <c r="AE778" s="187" t="str">
        <f t="shared" si="265"/>
        <v/>
      </c>
      <c r="AF778" s="187" t="str">
        <f t="shared" si="266"/>
        <v/>
      </c>
      <c r="AG778" s="187" t="str">
        <f t="shared" si="267"/>
        <v/>
      </c>
      <c r="AH778" s="187" t="str">
        <f t="shared" si="268"/>
        <v/>
      </c>
      <c r="AI778" s="187" t="str">
        <f t="shared" si="269"/>
        <v/>
      </c>
      <c r="AJ778" s="187" t="str">
        <f t="shared" si="270"/>
        <v/>
      </c>
      <c r="AK778" s="187" t="str">
        <f t="shared" si="271"/>
        <v/>
      </c>
      <c r="AN778" s="187" t="str">
        <f t="shared" si="272"/>
        <v/>
      </c>
      <c r="AO778" s="187" t="str">
        <f t="shared" si="273"/>
        <v/>
      </c>
      <c r="AP778" s="187" t="str">
        <f t="shared" si="274"/>
        <v/>
      </c>
      <c r="AT778" s="187" t="str">
        <f t="shared" si="275"/>
        <v/>
      </c>
      <c r="AU778" s="187" t="str">
        <f t="shared" si="276"/>
        <v/>
      </c>
      <c r="AV778" s="187" t="str">
        <f t="shared" si="277"/>
        <v/>
      </c>
      <c r="AW778" s="187" t="str">
        <f t="shared" si="278"/>
        <v/>
      </c>
      <c r="AX778" s="187" t="str">
        <f t="shared" si="279"/>
        <v/>
      </c>
      <c r="AY778" s="187" t="str">
        <f t="shared" si="281"/>
        <v/>
      </c>
      <c r="AZ778" s="187" t="str">
        <f t="shared" si="280"/>
        <v/>
      </c>
      <c r="BA778" s="187" t="str">
        <f t="shared" si="283"/>
        <v xml:space="preserve"> </v>
      </c>
      <c r="BB778" s="187" t="str">
        <f>IFERROR(IF(AW778="","",VLOOKUP(AW778,SUSS!R:S,2,FALSE)),AY778*SUSS!$M$2)</f>
        <v/>
      </c>
      <c r="BC778" s="187" t="str">
        <f t="shared" si="282"/>
        <v/>
      </c>
    </row>
    <row r="779" spans="1:55" ht="15.75" thickBot="1">
      <c r="A779" s="183" t="s">
        <v>198</v>
      </c>
      <c r="B779" s="82">
        <v>2012</v>
      </c>
      <c r="C779" s="82">
        <v>7</v>
      </c>
      <c r="D779" s="82"/>
      <c r="E779" s="83" t="s">
        <v>82</v>
      </c>
      <c r="F779" s="83" t="s">
        <v>10</v>
      </c>
      <c r="G779" s="83" t="s">
        <v>10</v>
      </c>
      <c r="H779" s="84">
        <v>41144</v>
      </c>
      <c r="I779" s="85">
        <v>33018.400000000001</v>
      </c>
      <c r="J779" s="86">
        <v>0</v>
      </c>
      <c r="K779" s="85">
        <v>33018.400000000001</v>
      </c>
      <c r="N779" s="183" t="s">
        <v>101</v>
      </c>
      <c r="O779" s="82">
        <v>42</v>
      </c>
      <c r="P779" s="85">
        <v>6559.99</v>
      </c>
      <c r="Q779" s="83" t="s">
        <v>86</v>
      </c>
      <c r="R779" s="83" t="s">
        <v>10</v>
      </c>
      <c r="S779" s="83" t="s">
        <v>10</v>
      </c>
      <c r="T779" s="82" t="s">
        <v>184</v>
      </c>
      <c r="U779" s="82" t="s">
        <v>124</v>
      </c>
      <c r="AC779" s="187" t="str">
        <f t="shared" si="263"/>
        <v/>
      </c>
      <c r="AD779" s="187" t="str">
        <f t="shared" si="264"/>
        <v/>
      </c>
      <c r="AE779" s="187" t="str">
        <f t="shared" si="265"/>
        <v/>
      </c>
      <c r="AF779" s="187" t="str">
        <f t="shared" si="266"/>
        <v/>
      </c>
      <c r="AG779" s="187" t="str">
        <f t="shared" si="267"/>
        <v/>
      </c>
      <c r="AH779" s="187" t="str">
        <f t="shared" si="268"/>
        <v/>
      </c>
      <c r="AI779" s="187" t="str">
        <f t="shared" si="269"/>
        <v/>
      </c>
      <c r="AJ779" s="187" t="str">
        <f t="shared" si="270"/>
        <v/>
      </c>
      <c r="AK779" s="187" t="str">
        <f t="shared" si="271"/>
        <v/>
      </c>
      <c r="AN779" s="187" t="str">
        <f t="shared" si="272"/>
        <v/>
      </c>
      <c r="AO779" s="187" t="str">
        <f t="shared" si="273"/>
        <v/>
      </c>
      <c r="AP779" s="187" t="str">
        <f t="shared" si="274"/>
        <v/>
      </c>
      <c r="AT779" s="187" t="str">
        <f t="shared" si="275"/>
        <v/>
      </c>
      <c r="AU779" s="187" t="str">
        <f t="shared" si="276"/>
        <v/>
      </c>
      <c r="AV779" s="187" t="str">
        <f t="shared" si="277"/>
        <v/>
      </c>
      <c r="AW779" s="187" t="str">
        <f t="shared" si="278"/>
        <v/>
      </c>
      <c r="AX779" s="187" t="str">
        <f t="shared" si="279"/>
        <v/>
      </c>
      <c r="AY779" s="187" t="str">
        <f t="shared" si="281"/>
        <v/>
      </c>
      <c r="AZ779" s="187" t="str">
        <f t="shared" si="280"/>
        <v/>
      </c>
      <c r="BA779" s="187" t="str">
        <f t="shared" si="283"/>
        <v xml:space="preserve"> </v>
      </c>
      <c r="BB779" s="187" t="str">
        <f>IFERROR(IF(AW779="","",VLOOKUP(AW779,SUSS!R:S,2,FALSE)),AY779*SUSS!$M$2)</f>
        <v/>
      </c>
      <c r="BC779" s="187" t="str">
        <f t="shared" si="282"/>
        <v/>
      </c>
    </row>
    <row r="780" spans="1:55" ht="15.75" thickBot="1">
      <c r="A780" s="183" t="s">
        <v>198</v>
      </c>
      <c r="B780" s="82">
        <v>2012</v>
      </c>
      <c r="C780" s="82">
        <v>7</v>
      </c>
      <c r="D780" s="82"/>
      <c r="E780" s="83" t="s">
        <v>82</v>
      </c>
      <c r="F780" s="83" t="s">
        <v>10</v>
      </c>
      <c r="G780" s="83" t="s">
        <v>83</v>
      </c>
      <c r="H780" s="84">
        <v>43980</v>
      </c>
      <c r="I780" s="85">
        <v>98010.06</v>
      </c>
      <c r="J780" s="85">
        <v>73246.259999999995</v>
      </c>
      <c r="K780" s="85">
        <v>24763.8</v>
      </c>
      <c r="N780" s="183" t="s">
        <v>101</v>
      </c>
      <c r="O780" s="82">
        <v>42</v>
      </c>
      <c r="P780" s="86">
        <v>6.27</v>
      </c>
      <c r="Q780" s="83" t="s">
        <v>104</v>
      </c>
      <c r="R780" s="83" t="s">
        <v>10</v>
      </c>
      <c r="S780" s="83" t="s">
        <v>105</v>
      </c>
      <c r="T780" s="82" t="s">
        <v>116</v>
      </c>
      <c r="U780" s="82" t="s">
        <v>124</v>
      </c>
      <c r="AC780" s="187" t="str">
        <f t="shared" si="263"/>
        <v/>
      </c>
      <c r="AD780" s="187" t="str">
        <f t="shared" si="264"/>
        <v/>
      </c>
      <c r="AE780" s="187" t="str">
        <f t="shared" si="265"/>
        <v/>
      </c>
      <c r="AF780" s="187" t="str">
        <f t="shared" si="266"/>
        <v/>
      </c>
      <c r="AG780" s="187" t="str">
        <f t="shared" si="267"/>
        <v/>
      </c>
      <c r="AH780" s="187" t="str">
        <f t="shared" si="268"/>
        <v/>
      </c>
      <c r="AI780" s="187" t="str">
        <f t="shared" si="269"/>
        <v/>
      </c>
      <c r="AJ780" s="187" t="str">
        <f t="shared" si="270"/>
        <v/>
      </c>
      <c r="AK780" s="187" t="str">
        <f t="shared" si="271"/>
        <v/>
      </c>
      <c r="AN780" s="187" t="str">
        <f t="shared" si="272"/>
        <v/>
      </c>
      <c r="AO780" s="187" t="str">
        <f t="shared" si="273"/>
        <v/>
      </c>
      <c r="AP780" s="187" t="str">
        <f t="shared" si="274"/>
        <v/>
      </c>
      <c r="AT780" s="187" t="str">
        <f t="shared" si="275"/>
        <v/>
      </c>
      <c r="AU780" s="187" t="str">
        <f t="shared" si="276"/>
        <v/>
      </c>
      <c r="AV780" s="187" t="str">
        <f t="shared" si="277"/>
        <v/>
      </c>
      <c r="AW780" s="187" t="str">
        <f t="shared" si="278"/>
        <v/>
      </c>
      <c r="AX780" s="187" t="str">
        <f t="shared" si="279"/>
        <v/>
      </c>
      <c r="AY780" s="187" t="str">
        <f t="shared" si="281"/>
        <v/>
      </c>
      <c r="AZ780" s="187" t="str">
        <f t="shared" si="280"/>
        <v/>
      </c>
      <c r="BA780" s="187" t="str">
        <f t="shared" si="283"/>
        <v xml:space="preserve"> </v>
      </c>
      <c r="BB780" s="187" t="str">
        <f>IFERROR(IF(AW780="","",VLOOKUP(AW780,SUSS!R:S,2,FALSE)),AY780*SUSS!$M$2)</f>
        <v/>
      </c>
      <c r="BC780" s="187" t="str">
        <f t="shared" si="282"/>
        <v/>
      </c>
    </row>
    <row r="781" spans="1:55" ht="15.75" thickBot="1">
      <c r="A781" s="183" t="s">
        <v>198</v>
      </c>
      <c r="B781" s="82">
        <v>2012</v>
      </c>
      <c r="C781" s="82">
        <v>8</v>
      </c>
      <c r="D781" s="82"/>
      <c r="E781" s="83" t="s">
        <v>82</v>
      </c>
      <c r="F781" s="83" t="s">
        <v>10</v>
      </c>
      <c r="G781" s="83" t="s">
        <v>10</v>
      </c>
      <c r="H781" s="84">
        <v>41172</v>
      </c>
      <c r="I781" s="85">
        <v>22217.65</v>
      </c>
      <c r="J781" s="86">
        <v>0</v>
      </c>
      <c r="K781" s="85">
        <v>22217.65</v>
      </c>
      <c r="N781" s="183" t="s">
        <v>101</v>
      </c>
      <c r="O781" s="82">
        <v>42</v>
      </c>
      <c r="P781" s="86">
        <v>12.54</v>
      </c>
      <c r="Q781" s="83" t="s">
        <v>107</v>
      </c>
      <c r="R781" s="83" t="s">
        <v>10</v>
      </c>
      <c r="S781" s="83" t="s">
        <v>105</v>
      </c>
      <c r="T781" s="82" t="s">
        <v>163</v>
      </c>
      <c r="U781" s="82" t="s">
        <v>124</v>
      </c>
      <c r="AC781" s="187" t="str">
        <f t="shared" si="263"/>
        <v/>
      </c>
      <c r="AD781" s="187" t="str">
        <f t="shared" si="264"/>
        <v/>
      </c>
      <c r="AE781" s="187" t="str">
        <f t="shared" si="265"/>
        <v/>
      </c>
      <c r="AF781" s="187" t="str">
        <f t="shared" si="266"/>
        <v/>
      </c>
      <c r="AG781" s="187" t="str">
        <f t="shared" si="267"/>
        <v/>
      </c>
      <c r="AH781" s="187" t="str">
        <f t="shared" si="268"/>
        <v/>
      </c>
      <c r="AI781" s="187" t="str">
        <f t="shared" si="269"/>
        <v/>
      </c>
      <c r="AJ781" s="187" t="str">
        <f t="shared" si="270"/>
        <v/>
      </c>
      <c r="AK781" s="187" t="str">
        <f t="shared" si="271"/>
        <v/>
      </c>
      <c r="AN781" s="187" t="str">
        <f t="shared" si="272"/>
        <v/>
      </c>
      <c r="AO781" s="187" t="str">
        <f t="shared" si="273"/>
        <v/>
      </c>
      <c r="AP781" s="187" t="str">
        <f t="shared" si="274"/>
        <v/>
      </c>
      <c r="AT781" s="187" t="str">
        <f t="shared" si="275"/>
        <v/>
      </c>
      <c r="AU781" s="187" t="str">
        <f t="shared" si="276"/>
        <v/>
      </c>
      <c r="AV781" s="187" t="str">
        <f t="shared" si="277"/>
        <v/>
      </c>
      <c r="AW781" s="187" t="str">
        <f t="shared" si="278"/>
        <v/>
      </c>
      <c r="AX781" s="187" t="str">
        <f t="shared" si="279"/>
        <v/>
      </c>
      <c r="AY781" s="187" t="str">
        <f t="shared" si="281"/>
        <v/>
      </c>
      <c r="AZ781" s="187" t="str">
        <f t="shared" si="280"/>
        <v/>
      </c>
      <c r="BA781" s="187" t="str">
        <f t="shared" si="283"/>
        <v xml:space="preserve"> </v>
      </c>
      <c r="BB781" s="187" t="str">
        <f>IFERROR(IF(AW781="","",VLOOKUP(AW781,SUSS!R:S,2,FALSE)),AY781*SUSS!$M$2)</f>
        <v/>
      </c>
      <c r="BC781" s="187" t="str">
        <f t="shared" si="282"/>
        <v/>
      </c>
    </row>
    <row r="782" spans="1:55" ht="15.75" thickBot="1">
      <c r="A782" s="183" t="s">
        <v>198</v>
      </c>
      <c r="B782" s="82">
        <v>2012</v>
      </c>
      <c r="C782" s="82">
        <v>8</v>
      </c>
      <c r="D782" s="82"/>
      <c r="E782" s="83" t="s">
        <v>82</v>
      </c>
      <c r="F782" s="83" t="s">
        <v>10</v>
      </c>
      <c r="G782" s="83" t="s">
        <v>83</v>
      </c>
      <c r="H782" s="84">
        <v>43980</v>
      </c>
      <c r="I782" s="85">
        <v>65349.81</v>
      </c>
      <c r="J782" s="85">
        <v>48686.57</v>
      </c>
      <c r="K782" s="85">
        <v>16663.240000000002</v>
      </c>
      <c r="N782" s="183" t="s">
        <v>101</v>
      </c>
      <c r="O782" s="82">
        <v>42</v>
      </c>
      <c r="P782" s="86">
        <v>18.809999999999999</v>
      </c>
      <c r="Q782" s="83" t="s">
        <v>106</v>
      </c>
      <c r="R782" s="83" t="s">
        <v>10</v>
      </c>
      <c r="S782" s="83" t="s">
        <v>105</v>
      </c>
      <c r="T782" s="82" t="s">
        <v>163</v>
      </c>
      <c r="U782" s="82" t="s">
        <v>124</v>
      </c>
      <c r="AC782" s="187" t="str">
        <f t="shared" si="263"/>
        <v/>
      </c>
      <c r="AD782" s="187" t="str">
        <f t="shared" si="264"/>
        <v/>
      </c>
      <c r="AE782" s="187" t="str">
        <f t="shared" si="265"/>
        <v/>
      </c>
      <c r="AF782" s="187" t="str">
        <f t="shared" si="266"/>
        <v/>
      </c>
      <c r="AG782" s="187" t="str">
        <f t="shared" si="267"/>
        <v/>
      </c>
      <c r="AH782" s="187" t="str">
        <f t="shared" si="268"/>
        <v/>
      </c>
      <c r="AI782" s="187" t="str">
        <f t="shared" si="269"/>
        <v/>
      </c>
      <c r="AJ782" s="187" t="str">
        <f t="shared" si="270"/>
        <v/>
      </c>
      <c r="AK782" s="187" t="str">
        <f t="shared" si="271"/>
        <v/>
      </c>
      <c r="AN782" s="187" t="str">
        <f t="shared" si="272"/>
        <v/>
      </c>
      <c r="AO782" s="187" t="str">
        <f t="shared" si="273"/>
        <v/>
      </c>
      <c r="AP782" s="187" t="str">
        <f t="shared" si="274"/>
        <v/>
      </c>
      <c r="AT782" s="187" t="str">
        <f t="shared" si="275"/>
        <v/>
      </c>
      <c r="AU782" s="187" t="str">
        <f t="shared" si="276"/>
        <v/>
      </c>
      <c r="AV782" s="187" t="str">
        <f t="shared" si="277"/>
        <v/>
      </c>
      <c r="AW782" s="187" t="str">
        <f t="shared" si="278"/>
        <v/>
      </c>
      <c r="AX782" s="187" t="str">
        <f t="shared" si="279"/>
        <v/>
      </c>
      <c r="AY782" s="187" t="str">
        <f t="shared" si="281"/>
        <v/>
      </c>
      <c r="AZ782" s="187" t="str">
        <f t="shared" si="280"/>
        <v/>
      </c>
      <c r="BA782" s="187" t="str">
        <f t="shared" si="283"/>
        <v xml:space="preserve"> </v>
      </c>
      <c r="BB782" s="187" t="str">
        <f>IFERROR(IF(AW782="","",VLOOKUP(AW782,SUSS!R:S,2,FALSE)),AY782*SUSS!$M$2)</f>
        <v/>
      </c>
      <c r="BC782" s="187" t="str">
        <f t="shared" si="282"/>
        <v/>
      </c>
    </row>
    <row r="783" spans="1:55" ht="15.75" thickBot="1">
      <c r="A783" s="183" t="s">
        <v>198</v>
      </c>
      <c r="B783" s="82">
        <v>2013</v>
      </c>
      <c r="C783" s="82">
        <v>7</v>
      </c>
      <c r="D783" s="82"/>
      <c r="E783" s="83" t="s">
        <v>82</v>
      </c>
      <c r="F783" s="83" t="s">
        <v>10</v>
      </c>
      <c r="G783" s="83" t="s">
        <v>10</v>
      </c>
      <c r="H783" s="84">
        <v>41508</v>
      </c>
      <c r="I783" s="85">
        <v>7879.61</v>
      </c>
      <c r="J783" s="86">
        <v>0</v>
      </c>
      <c r="K783" s="85">
        <v>7879.61</v>
      </c>
      <c r="N783" s="183" t="s">
        <v>101</v>
      </c>
      <c r="O783" s="82">
        <v>42</v>
      </c>
      <c r="P783" s="85">
        <v>44282.22</v>
      </c>
      <c r="Q783" s="83" t="s">
        <v>82</v>
      </c>
      <c r="R783" s="83" t="s">
        <v>10</v>
      </c>
      <c r="S783" s="83" t="s">
        <v>10</v>
      </c>
      <c r="T783" s="82" t="s">
        <v>181</v>
      </c>
      <c r="U783" s="82" t="s">
        <v>124</v>
      </c>
      <c r="AC783" s="187" t="str">
        <f t="shared" si="263"/>
        <v/>
      </c>
      <c r="AD783" s="187" t="str">
        <f t="shared" si="264"/>
        <v/>
      </c>
      <c r="AE783" s="187" t="str">
        <f t="shared" si="265"/>
        <v/>
      </c>
      <c r="AF783" s="187" t="str">
        <f t="shared" si="266"/>
        <v/>
      </c>
      <c r="AG783" s="187" t="str">
        <f t="shared" si="267"/>
        <v/>
      </c>
      <c r="AH783" s="187" t="str">
        <f t="shared" si="268"/>
        <v/>
      </c>
      <c r="AI783" s="187" t="str">
        <f t="shared" si="269"/>
        <v/>
      </c>
      <c r="AJ783" s="187" t="str">
        <f t="shared" si="270"/>
        <v/>
      </c>
      <c r="AK783" s="187" t="str">
        <f t="shared" si="271"/>
        <v/>
      </c>
      <c r="AN783" s="187" t="str">
        <f t="shared" si="272"/>
        <v/>
      </c>
      <c r="AO783" s="187" t="str">
        <f t="shared" si="273"/>
        <v/>
      </c>
      <c r="AP783" s="187" t="str">
        <f t="shared" si="274"/>
        <v/>
      </c>
      <c r="AT783" s="187" t="str">
        <f t="shared" si="275"/>
        <v/>
      </c>
      <c r="AU783" s="187" t="str">
        <f t="shared" si="276"/>
        <v/>
      </c>
      <c r="AV783" s="187" t="str">
        <f t="shared" si="277"/>
        <v/>
      </c>
      <c r="AW783" s="187" t="str">
        <f t="shared" si="278"/>
        <v/>
      </c>
      <c r="AX783" s="187" t="str">
        <f t="shared" si="279"/>
        <v/>
      </c>
      <c r="AY783" s="187" t="str">
        <f t="shared" si="281"/>
        <v/>
      </c>
      <c r="AZ783" s="187" t="str">
        <f t="shared" si="280"/>
        <v/>
      </c>
      <c r="BA783" s="187" t="str">
        <f t="shared" si="283"/>
        <v xml:space="preserve"> </v>
      </c>
      <c r="BB783" s="187" t="str">
        <f>IFERROR(IF(AW783="","",VLOOKUP(AW783,SUSS!R:S,2,FALSE)),AY783*SUSS!$M$2)</f>
        <v/>
      </c>
      <c r="BC783" s="187" t="str">
        <f t="shared" si="282"/>
        <v/>
      </c>
    </row>
    <row r="784" spans="1:55" ht="15.75" thickBot="1">
      <c r="A784" s="183" t="s">
        <v>198</v>
      </c>
      <c r="B784" s="82">
        <v>2013</v>
      </c>
      <c r="C784" s="82">
        <v>7</v>
      </c>
      <c r="D784" s="82"/>
      <c r="E784" s="83" t="s">
        <v>82</v>
      </c>
      <c r="F784" s="83" t="s">
        <v>10</v>
      </c>
      <c r="G784" s="83" t="s">
        <v>83</v>
      </c>
      <c r="H784" s="84">
        <v>43980</v>
      </c>
      <c r="I784" s="85">
        <v>20560.63</v>
      </c>
      <c r="J784" s="85">
        <v>14650.92</v>
      </c>
      <c r="K784" s="85">
        <v>5909.71</v>
      </c>
      <c r="N784" s="183" t="s">
        <v>101</v>
      </c>
      <c r="O784" s="82">
        <v>43</v>
      </c>
      <c r="P784" s="86">
        <v>669.19</v>
      </c>
      <c r="Q784" s="83" t="s">
        <v>103</v>
      </c>
      <c r="R784" s="83" t="s">
        <v>10</v>
      </c>
      <c r="S784" s="83" t="s">
        <v>84</v>
      </c>
      <c r="T784" s="82" t="s">
        <v>114</v>
      </c>
      <c r="U784" s="82" t="s">
        <v>124</v>
      </c>
      <c r="AC784" s="187" t="str">
        <f t="shared" si="263"/>
        <v/>
      </c>
      <c r="AD784" s="187" t="str">
        <f t="shared" si="264"/>
        <v/>
      </c>
      <c r="AE784" s="187" t="str">
        <f t="shared" si="265"/>
        <v/>
      </c>
      <c r="AF784" s="187" t="str">
        <f t="shared" si="266"/>
        <v/>
      </c>
      <c r="AG784" s="187" t="str">
        <f t="shared" si="267"/>
        <v/>
      </c>
      <c r="AH784" s="187" t="str">
        <f t="shared" si="268"/>
        <v/>
      </c>
      <c r="AI784" s="187" t="str">
        <f t="shared" si="269"/>
        <v/>
      </c>
      <c r="AJ784" s="187" t="str">
        <f t="shared" si="270"/>
        <v/>
      </c>
      <c r="AK784" s="187" t="str">
        <f t="shared" si="271"/>
        <v/>
      </c>
      <c r="AN784" s="187" t="str">
        <f t="shared" si="272"/>
        <v/>
      </c>
      <c r="AO784" s="187" t="str">
        <f t="shared" si="273"/>
        <v/>
      </c>
      <c r="AP784" s="187" t="str">
        <f t="shared" si="274"/>
        <v/>
      </c>
      <c r="AT784" s="187" t="str">
        <f t="shared" si="275"/>
        <v/>
      </c>
      <c r="AU784" s="187" t="str">
        <f t="shared" si="276"/>
        <v/>
      </c>
      <c r="AV784" s="187" t="str">
        <f t="shared" si="277"/>
        <v/>
      </c>
      <c r="AW784" s="187" t="str">
        <f t="shared" si="278"/>
        <v/>
      </c>
      <c r="AX784" s="187" t="str">
        <f t="shared" si="279"/>
        <v/>
      </c>
      <c r="AY784" s="187" t="str">
        <f t="shared" si="281"/>
        <v/>
      </c>
      <c r="AZ784" s="187" t="str">
        <f t="shared" si="280"/>
        <v/>
      </c>
      <c r="BA784" s="187" t="str">
        <f t="shared" si="283"/>
        <v xml:space="preserve"> </v>
      </c>
      <c r="BB784" s="187" t="str">
        <f>IFERROR(IF(AW784="","",VLOOKUP(AW784,SUSS!R:S,2,FALSE)),AY784*SUSS!$M$2)</f>
        <v/>
      </c>
      <c r="BC784" s="187" t="str">
        <f t="shared" si="282"/>
        <v/>
      </c>
    </row>
    <row r="785" spans="1:55" ht="15.75" thickBot="1">
      <c r="A785" s="183" t="s">
        <v>198</v>
      </c>
      <c r="B785" s="82">
        <v>2013</v>
      </c>
      <c r="C785" s="82">
        <v>11</v>
      </c>
      <c r="D785" s="82"/>
      <c r="E785" s="83" t="s">
        <v>82</v>
      </c>
      <c r="F785" s="83" t="s">
        <v>10</v>
      </c>
      <c r="G785" s="83" t="s">
        <v>10</v>
      </c>
      <c r="H785" s="84">
        <v>41628</v>
      </c>
      <c r="I785" s="85">
        <v>25725.79</v>
      </c>
      <c r="J785" s="86">
        <v>0</v>
      </c>
      <c r="K785" s="85">
        <v>25725.79</v>
      </c>
      <c r="N785" s="183" t="s">
        <v>101</v>
      </c>
      <c r="O785" s="82">
        <v>43</v>
      </c>
      <c r="P785" s="86">
        <v>147.94999999999999</v>
      </c>
      <c r="Q785" s="83" t="s">
        <v>11</v>
      </c>
      <c r="R785" s="83" t="s">
        <v>10</v>
      </c>
      <c r="S785" s="83" t="s">
        <v>84</v>
      </c>
      <c r="T785" s="82" t="s">
        <v>151</v>
      </c>
      <c r="U785" s="82" t="s">
        <v>124</v>
      </c>
      <c r="AC785" s="187" t="str">
        <f t="shared" si="263"/>
        <v/>
      </c>
      <c r="AD785" s="187" t="str">
        <f t="shared" si="264"/>
        <v/>
      </c>
      <c r="AE785" s="187" t="str">
        <f t="shared" si="265"/>
        <v/>
      </c>
      <c r="AF785" s="187" t="str">
        <f t="shared" si="266"/>
        <v/>
      </c>
      <c r="AG785" s="187" t="str">
        <f t="shared" si="267"/>
        <v/>
      </c>
      <c r="AH785" s="187" t="str">
        <f t="shared" si="268"/>
        <v/>
      </c>
      <c r="AI785" s="187" t="str">
        <f t="shared" si="269"/>
        <v/>
      </c>
      <c r="AJ785" s="187" t="str">
        <f t="shared" si="270"/>
        <v/>
      </c>
      <c r="AK785" s="187" t="str">
        <f t="shared" si="271"/>
        <v/>
      </c>
      <c r="AN785" s="187" t="str">
        <f t="shared" si="272"/>
        <v/>
      </c>
      <c r="AO785" s="187" t="str">
        <f t="shared" si="273"/>
        <v/>
      </c>
      <c r="AP785" s="187" t="str">
        <f t="shared" si="274"/>
        <v/>
      </c>
      <c r="AT785" s="187" t="str">
        <f t="shared" si="275"/>
        <v>M645044</v>
      </c>
      <c r="AU785" s="187">
        <f t="shared" si="276"/>
        <v>43</v>
      </c>
      <c r="AV785" s="187">
        <f t="shared" si="277"/>
        <v>147.94999999999999</v>
      </c>
      <c r="AW785" s="187" t="str">
        <f t="shared" si="278"/>
        <v>2015/12</v>
      </c>
      <c r="AX785" s="187" t="str">
        <f t="shared" si="279"/>
        <v>2015/12 Contribuciones Seg. Social</v>
      </c>
      <c r="AY785" s="187">
        <f t="shared" si="281"/>
        <v>10186.700000000001</v>
      </c>
      <c r="AZ785" s="187">
        <f t="shared" si="280"/>
        <v>1.4523839908900819E-2</v>
      </c>
      <c r="BA785" s="187" t="str">
        <f t="shared" si="283"/>
        <v>M645044 43</v>
      </c>
      <c r="BB785" s="187">
        <f>IFERROR(IF(AW785="","",VLOOKUP(AW785,SUSS!R:S,2,FALSE)),AY785*SUSS!$M$2)</f>
        <v>1222.404</v>
      </c>
      <c r="BC785" s="187">
        <f t="shared" si="282"/>
        <v>17.753999999999998</v>
      </c>
    </row>
    <row r="786" spans="1:55" ht="15.75" thickBot="1">
      <c r="A786" s="183" t="s">
        <v>198</v>
      </c>
      <c r="B786" s="82">
        <v>2013</v>
      </c>
      <c r="C786" s="82">
        <v>11</v>
      </c>
      <c r="D786" s="82"/>
      <c r="E786" s="83" t="s">
        <v>82</v>
      </c>
      <c r="F786" s="83" t="s">
        <v>10</v>
      </c>
      <c r="G786" s="83" t="s">
        <v>83</v>
      </c>
      <c r="H786" s="84">
        <v>43980</v>
      </c>
      <c r="I786" s="85">
        <v>64091.86</v>
      </c>
      <c r="J786" s="85">
        <v>44797.52</v>
      </c>
      <c r="K786" s="85">
        <v>19294.34</v>
      </c>
      <c r="N786" s="183" t="s">
        <v>101</v>
      </c>
      <c r="O786" s="82">
        <v>43</v>
      </c>
      <c r="P786" s="85">
        <v>14119.33</v>
      </c>
      <c r="Q786" s="83" t="s">
        <v>102</v>
      </c>
      <c r="R786" s="83" t="s">
        <v>10</v>
      </c>
      <c r="S786" s="83" t="s">
        <v>83</v>
      </c>
      <c r="T786" s="82" t="s">
        <v>115</v>
      </c>
      <c r="U786" s="82" t="s">
        <v>124</v>
      </c>
      <c r="AC786" s="187" t="str">
        <f t="shared" si="263"/>
        <v/>
      </c>
      <c r="AD786" s="187" t="str">
        <f t="shared" si="264"/>
        <v/>
      </c>
      <c r="AE786" s="187" t="str">
        <f t="shared" si="265"/>
        <v/>
      </c>
      <c r="AF786" s="187" t="str">
        <f t="shared" si="266"/>
        <v/>
      </c>
      <c r="AG786" s="187" t="str">
        <f t="shared" si="267"/>
        <v/>
      </c>
      <c r="AH786" s="187" t="str">
        <f t="shared" si="268"/>
        <v/>
      </c>
      <c r="AI786" s="187" t="str">
        <f t="shared" si="269"/>
        <v/>
      </c>
      <c r="AJ786" s="187" t="str">
        <f t="shared" si="270"/>
        <v/>
      </c>
      <c r="AK786" s="187" t="str">
        <f t="shared" si="271"/>
        <v/>
      </c>
      <c r="AN786" s="187" t="str">
        <f t="shared" si="272"/>
        <v/>
      </c>
      <c r="AO786" s="187" t="str">
        <f t="shared" si="273"/>
        <v/>
      </c>
      <c r="AP786" s="187" t="str">
        <f t="shared" si="274"/>
        <v/>
      </c>
      <c r="AT786" s="187" t="str">
        <f t="shared" si="275"/>
        <v/>
      </c>
      <c r="AU786" s="187" t="str">
        <f t="shared" si="276"/>
        <v/>
      </c>
      <c r="AV786" s="187" t="str">
        <f t="shared" si="277"/>
        <v/>
      </c>
      <c r="AW786" s="187" t="str">
        <f t="shared" si="278"/>
        <v/>
      </c>
      <c r="AX786" s="187" t="str">
        <f t="shared" si="279"/>
        <v/>
      </c>
      <c r="AY786" s="187" t="str">
        <f t="shared" si="281"/>
        <v/>
      </c>
      <c r="AZ786" s="187" t="str">
        <f t="shared" si="280"/>
        <v/>
      </c>
      <c r="BA786" s="187" t="str">
        <f t="shared" si="283"/>
        <v xml:space="preserve"> </v>
      </c>
      <c r="BB786" s="187" t="str">
        <f>IFERROR(IF(AW786="","",VLOOKUP(AW786,SUSS!R:S,2,FALSE)),AY786*SUSS!$M$2)</f>
        <v/>
      </c>
      <c r="BC786" s="187" t="str">
        <f t="shared" si="282"/>
        <v/>
      </c>
    </row>
    <row r="787" spans="1:55" ht="15.75" thickBot="1">
      <c r="A787" s="183" t="s">
        <v>198</v>
      </c>
      <c r="B787" s="82">
        <v>2017</v>
      </c>
      <c r="C787" s="82">
        <v>4</v>
      </c>
      <c r="D787" s="82"/>
      <c r="E787" s="83" t="s">
        <v>82</v>
      </c>
      <c r="F787" s="83" t="s">
        <v>10</v>
      </c>
      <c r="G787" s="83" t="s">
        <v>10</v>
      </c>
      <c r="H787" s="84">
        <v>42877</v>
      </c>
      <c r="I787" s="85">
        <v>13766.59</v>
      </c>
      <c r="J787" s="86">
        <v>0</v>
      </c>
      <c r="K787" s="85">
        <v>13766.59</v>
      </c>
      <c r="N787" s="183" t="s">
        <v>101</v>
      </c>
      <c r="O787" s="82">
        <v>43</v>
      </c>
      <c r="P787" s="85">
        <v>7105</v>
      </c>
      <c r="Q787" s="83" t="s">
        <v>11</v>
      </c>
      <c r="R787" s="83" t="s">
        <v>10</v>
      </c>
      <c r="S787" s="83" t="s">
        <v>10</v>
      </c>
      <c r="T787" s="82" t="s">
        <v>152</v>
      </c>
      <c r="U787" s="82" t="s">
        <v>124</v>
      </c>
      <c r="AC787" s="187" t="str">
        <f t="shared" si="263"/>
        <v/>
      </c>
      <c r="AD787" s="187" t="str">
        <f t="shared" si="264"/>
        <v/>
      </c>
      <c r="AE787" s="187" t="str">
        <f t="shared" si="265"/>
        <v/>
      </c>
      <c r="AF787" s="187" t="str">
        <f t="shared" si="266"/>
        <v/>
      </c>
      <c r="AG787" s="187" t="str">
        <f t="shared" si="267"/>
        <v/>
      </c>
      <c r="AH787" s="187" t="str">
        <f t="shared" si="268"/>
        <v/>
      </c>
      <c r="AI787" s="187" t="str">
        <f t="shared" si="269"/>
        <v/>
      </c>
      <c r="AJ787" s="187" t="str">
        <f t="shared" si="270"/>
        <v/>
      </c>
      <c r="AK787" s="187" t="str">
        <f t="shared" si="271"/>
        <v/>
      </c>
      <c r="AN787" s="187" t="str">
        <f t="shared" si="272"/>
        <v/>
      </c>
      <c r="AO787" s="187" t="str">
        <f t="shared" si="273"/>
        <v/>
      </c>
      <c r="AP787" s="187" t="str">
        <f t="shared" si="274"/>
        <v/>
      </c>
      <c r="AT787" s="187" t="str">
        <f t="shared" si="275"/>
        <v>M645044</v>
      </c>
      <c r="AU787" s="187">
        <f t="shared" si="276"/>
        <v>43</v>
      </c>
      <c r="AV787" s="187">
        <f t="shared" si="277"/>
        <v>7105</v>
      </c>
      <c r="AW787" s="187" t="str">
        <f t="shared" si="278"/>
        <v>2016/1</v>
      </c>
      <c r="AX787" s="187" t="str">
        <f t="shared" si="279"/>
        <v>2016/1 Contribuciones Seg. Social</v>
      </c>
      <c r="AY787" s="187">
        <f t="shared" si="281"/>
        <v>7105</v>
      </c>
      <c r="AZ787" s="187">
        <f t="shared" si="280"/>
        <v>1</v>
      </c>
      <c r="BA787" s="187" t="str">
        <f t="shared" si="283"/>
        <v>M645044 43</v>
      </c>
      <c r="BB787" s="187">
        <f>IFERROR(IF(AW787="","",VLOOKUP(AW787,SUSS!R:S,2,FALSE)),AY787*SUSS!$M$2)</f>
        <v>852.6</v>
      </c>
      <c r="BC787" s="187">
        <f t="shared" si="282"/>
        <v>852.6</v>
      </c>
    </row>
    <row r="788" spans="1:55" ht="15.75" thickBot="1">
      <c r="A788" s="183" t="s">
        <v>198</v>
      </c>
      <c r="B788" s="82">
        <v>2017</v>
      </c>
      <c r="C788" s="82">
        <v>4</v>
      </c>
      <c r="D788" s="82"/>
      <c r="E788" s="83" t="s">
        <v>82</v>
      </c>
      <c r="F788" s="83" t="s">
        <v>10</v>
      </c>
      <c r="G788" s="83" t="s">
        <v>83</v>
      </c>
      <c r="H788" s="84">
        <v>43397</v>
      </c>
      <c r="I788" s="85">
        <v>7048.49</v>
      </c>
      <c r="J788" s="85">
        <v>5824.6</v>
      </c>
      <c r="K788" s="85">
        <v>1223.8900000000001</v>
      </c>
      <c r="N788" s="183" t="s">
        <v>101</v>
      </c>
      <c r="O788" s="82">
        <v>43</v>
      </c>
      <c r="P788" s="86">
        <v>100.38</v>
      </c>
      <c r="Q788" s="83" t="s">
        <v>11</v>
      </c>
      <c r="R788" s="83" t="s">
        <v>10</v>
      </c>
      <c r="S788" s="83" t="s">
        <v>83</v>
      </c>
      <c r="T788" s="82" t="s">
        <v>152</v>
      </c>
      <c r="U788" s="82" t="s">
        <v>124</v>
      </c>
      <c r="AC788" s="187" t="str">
        <f t="shared" si="263"/>
        <v/>
      </c>
      <c r="AD788" s="187" t="str">
        <f t="shared" si="264"/>
        <v/>
      </c>
      <c r="AE788" s="187" t="str">
        <f t="shared" si="265"/>
        <v/>
      </c>
      <c r="AF788" s="187" t="str">
        <f t="shared" si="266"/>
        <v/>
      </c>
      <c r="AG788" s="187" t="str">
        <f t="shared" si="267"/>
        <v/>
      </c>
      <c r="AH788" s="187" t="str">
        <f t="shared" si="268"/>
        <v/>
      </c>
      <c r="AI788" s="187" t="str">
        <f t="shared" si="269"/>
        <v/>
      </c>
      <c r="AJ788" s="187" t="str">
        <f t="shared" si="270"/>
        <v/>
      </c>
      <c r="AK788" s="187" t="str">
        <f t="shared" si="271"/>
        <v/>
      </c>
      <c r="AN788" s="187" t="str">
        <f t="shared" si="272"/>
        <v/>
      </c>
      <c r="AO788" s="187" t="str">
        <f t="shared" si="273"/>
        <v/>
      </c>
      <c r="AP788" s="187" t="str">
        <f t="shared" si="274"/>
        <v/>
      </c>
      <c r="AT788" s="187" t="str">
        <f t="shared" si="275"/>
        <v>M645044</v>
      </c>
      <c r="AU788" s="187">
        <f t="shared" si="276"/>
        <v>43</v>
      </c>
      <c r="AV788" s="187">
        <f t="shared" si="277"/>
        <v>100.38</v>
      </c>
      <c r="AW788" s="187" t="str">
        <f t="shared" si="278"/>
        <v>2016/1</v>
      </c>
      <c r="AX788" s="187" t="str">
        <f t="shared" si="279"/>
        <v>2016/1 Contribuciones Seg. Social</v>
      </c>
      <c r="AY788" s="187">
        <f t="shared" si="281"/>
        <v>7105</v>
      </c>
      <c r="AZ788" s="187">
        <f t="shared" si="280"/>
        <v>1.4128078817733989E-2</v>
      </c>
      <c r="BA788" s="187" t="str">
        <f t="shared" si="283"/>
        <v>M645044 43</v>
      </c>
      <c r="BB788" s="187">
        <f>IFERROR(IF(AW788="","",VLOOKUP(AW788,SUSS!R:S,2,FALSE)),AY788*SUSS!$M$2)</f>
        <v>852.6</v>
      </c>
      <c r="BC788" s="187">
        <f t="shared" si="282"/>
        <v>12.045599999999999</v>
      </c>
    </row>
    <row r="789" spans="1:55" ht="15.75" thickBot="1">
      <c r="A789" s="183" t="s">
        <v>198</v>
      </c>
      <c r="B789" s="82">
        <v>2017</v>
      </c>
      <c r="C789" s="82">
        <v>4</v>
      </c>
      <c r="D789" s="82"/>
      <c r="E789" s="83" t="s">
        <v>82</v>
      </c>
      <c r="F789" s="83" t="s">
        <v>10</v>
      </c>
      <c r="G789" s="83" t="s">
        <v>84</v>
      </c>
      <c r="H789" s="84">
        <v>43980</v>
      </c>
      <c r="I789" s="85">
        <v>12772.23</v>
      </c>
      <c r="J789" s="85">
        <v>10554.47</v>
      </c>
      <c r="K789" s="85">
        <v>2217.7600000000002</v>
      </c>
      <c r="N789" s="183" t="s">
        <v>101</v>
      </c>
      <c r="O789" s="82">
        <v>43</v>
      </c>
      <c r="P789" s="85">
        <v>1675.87</v>
      </c>
      <c r="Q789" s="83" t="s">
        <v>11</v>
      </c>
      <c r="R789" s="83" t="s">
        <v>10</v>
      </c>
      <c r="S789" s="83" t="s">
        <v>84</v>
      </c>
      <c r="T789" s="82" t="s">
        <v>152</v>
      </c>
      <c r="U789" s="82" t="s">
        <v>124</v>
      </c>
      <c r="AC789" s="187" t="str">
        <f t="shared" si="263"/>
        <v/>
      </c>
      <c r="AD789" s="187" t="str">
        <f t="shared" si="264"/>
        <v/>
      </c>
      <c r="AE789" s="187" t="str">
        <f t="shared" si="265"/>
        <v/>
      </c>
      <c r="AF789" s="187" t="str">
        <f t="shared" si="266"/>
        <v/>
      </c>
      <c r="AG789" s="187" t="str">
        <f t="shared" si="267"/>
        <v/>
      </c>
      <c r="AH789" s="187" t="str">
        <f t="shared" si="268"/>
        <v/>
      </c>
      <c r="AI789" s="187" t="str">
        <f t="shared" si="269"/>
        <v/>
      </c>
      <c r="AJ789" s="187" t="str">
        <f t="shared" si="270"/>
        <v/>
      </c>
      <c r="AK789" s="187" t="str">
        <f t="shared" si="271"/>
        <v/>
      </c>
      <c r="AN789" s="187" t="str">
        <f t="shared" si="272"/>
        <v/>
      </c>
      <c r="AO789" s="187" t="str">
        <f t="shared" si="273"/>
        <v/>
      </c>
      <c r="AP789" s="187" t="str">
        <f t="shared" si="274"/>
        <v/>
      </c>
      <c r="AT789" s="187" t="str">
        <f t="shared" si="275"/>
        <v>M645044</v>
      </c>
      <c r="AU789" s="187">
        <f t="shared" si="276"/>
        <v>43</v>
      </c>
      <c r="AV789" s="187">
        <f t="shared" si="277"/>
        <v>1675.87</v>
      </c>
      <c r="AW789" s="187" t="str">
        <f t="shared" si="278"/>
        <v>2016/1</v>
      </c>
      <c r="AX789" s="187" t="str">
        <f t="shared" si="279"/>
        <v>2016/1 Contribuciones Seg. Social</v>
      </c>
      <c r="AY789" s="187">
        <f t="shared" si="281"/>
        <v>7105</v>
      </c>
      <c r="AZ789" s="187">
        <f t="shared" si="280"/>
        <v>0.23587192118226599</v>
      </c>
      <c r="BA789" s="187" t="str">
        <f t="shared" si="283"/>
        <v>M645044 43</v>
      </c>
      <c r="BB789" s="187">
        <f>IFERROR(IF(AW789="","",VLOOKUP(AW789,SUSS!R:S,2,FALSE)),AY789*SUSS!$M$2)</f>
        <v>852.6</v>
      </c>
      <c r="BC789" s="187">
        <f t="shared" si="282"/>
        <v>201.1044</v>
      </c>
    </row>
    <row r="790" spans="1:55" ht="15.75" thickBot="1">
      <c r="A790" s="183" t="s">
        <v>198</v>
      </c>
      <c r="B790" s="82">
        <v>2017</v>
      </c>
      <c r="C790" s="82">
        <v>5</v>
      </c>
      <c r="D790" s="82"/>
      <c r="E790" s="83" t="s">
        <v>82</v>
      </c>
      <c r="F790" s="83" t="s">
        <v>10</v>
      </c>
      <c r="G790" s="83" t="s">
        <v>10</v>
      </c>
      <c r="H790" s="84">
        <v>42908</v>
      </c>
      <c r="I790" s="85">
        <v>49320.75</v>
      </c>
      <c r="J790" s="86">
        <v>0</v>
      </c>
      <c r="K790" s="85">
        <v>49320.75</v>
      </c>
      <c r="N790" s="183" t="s">
        <v>101</v>
      </c>
      <c r="O790" s="82">
        <v>43</v>
      </c>
      <c r="P790" s="85">
        <v>1116.8900000000001</v>
      </c>
      <c r="Q790" s="83" t="s">
        <v>11</v>
      </c>
      <c r="R790" s="83" t="s">
        <v>10</v>
      </c>
      <c r="S790" s="83" t="s">
        <v>10</v>
      </c>
      <c r="T790" s="82" t="s">
        <v>183</v>
      </c>
      <c r="U790" s="82" t="s">
        <v>124</v>
      </c>
      <c r="AC790" s="187" t="str">
        <f t="shared" si="263"/>
        <v/>
      </c>
      <c r="AD790" s="187" t="str">
        <f t="shared" si="264"/>
        <v/>
      </c>
      <c r="AE790" s="187" t="str">
        <f t="shared" si="265"/>
        <v/>
      </c>
      <c r="AF790" s="187" t="str">
        <f t="shared" si="266"/>
        <v/>
      </c>
      <c r="AG790" s="187" t="str">
        <f t="shared" si="267"/>
        <v/>
      </c>
      <c r="AH790" s="187" t="str">
        <f t="shared" si="268"/>
        <v/>
      </c>
      <c r="AI790" s="187" t="str">
        <f t="shared" si="269"/>
        <v/>
      </c>
      <c r="AJ790" s="187" t="str">
        <f t="shared" si="270"/>
        <v/>
      </c>
      <c r="AK790" s="187" t="str">
        <f t="shared" si="271"/>
        <v/>
      </c>
      <c r="AN790" s="187" t="str">
        <f t="shared" si="272"/>
        <v/>
      </c>
      <c r="AO790" s="187" t="str">
        <f t="shared" si="273"/>
        <v/>
      </c>
      <c r="AP790" s="187" t="str">
        <f t="shared" si="274"/>
        <v/>
      </c>
      <c r="AT790" s="187" t="str">
        <f t="shared" si="275"/>
        <v>M645044</v>
      </c>
      <c r="AU790" s="187">
        <f t="shared" si="276"/>
        <v>43</v>
      </c>
      <c r="AV790" s="187">
        <f t="shared" si="277"/>
        <v>1116.8900000000001</v>
      </c>
      <c r="AW790" s="187" t="str">
        <f t="shared" si="278"/>
        <v>2016/2</v>
      </c>
      <c r="AX790" s="187" t="str">
        <f t="shared" si="279"/>
        <v>2016/2 Contribuciones Seg. Social</v>
      </c>
      <c r="AY790" s="187">
        <f t="shared" si="281"/>
        <v>1116.8900000000001</v>
      </c>
      <c r="AZ790" s="187">
        <f t="shared" si="280"/>
        <v>1</v>
      </c>
      <c r="BA790" s="187" t="str">
        <f t="shared" si="283"/>
        <v>M645044 43</v>
      </c>
      <c r="BB790" s="187">
        <f>IFERROR(IF(AW790="","",VLOOKUP(AW790,SUSS!R:S,2,FALSE)),AY790*SUSS!$M$2)</f>
        <v>134.02680000000001</v>
      </c>
      <c r="BC790" s="187">
        <f t="shared" si="282"/>
        <v>134.02680000000001</v>
      </c>
    </row>
    <row r="791" spans="1:55" ht="15.75" thickBot="1">
      <c r="A791" s="183" t="s">
        <v>198</v>
      </c>
      <c r="B791" s="82">
        <v>2017</v>
      </c>
      <c r="C791" s="82">
        <v>5</v>
      </c>
      <c r="D791" s="82"/>
      <c r="E791" s="83" t="s">
        <v>82</v>
      </c>
      <c r="F791" s="83" t="s">
        <v>10</v>
      </c>
      <c r="G791" s="83" t="s">
        <v>83</v>
      </c>
      <c r="H791" s="84">
        <v>43397</v>
      </c>
      <c r="I791" s="85">
        <v>23772.6</v>
      </c>
      <c r="J791" s="85">
        <v>19556.91</v>
      </c>
      <c r="K791" s="85">
        <v>4215.6899999999996</v>
      </c>
      <c r="N791" s="183" t="s">
        <v>101</v>
      </c>
      <c r="O791" s="82">
        <v>43</v>
      </c>
      <c r="P791" s="86">
        <v>12.04</v>
      </c>
      <c r="Q791" s="83" t="s">
        <v>11</v>
      </c>
      <c r="R791" s="83" t="s">
        <v>10</v>
      </c>
      <c r="S791" s="83" t="s">
        <v>83</v>
      </c>
      <c r="T791" s="82" t="s">
        <v>183</v>
      </c>
      <c r="U791" s="82" t="s">
        <v>124</v>
      </c>
      <c r="AC791" s="187" t="str">
        <f t="shared" si="263"/>
        <v/>
      </c>
      <c r="AD791" s="187" t="str">
        <f t="shared" si="264"/>
        <v/>
      </c>
      <c r="AE791" s="187" t="str">
        <f t="shared" si="265"/>
        <v/>
      </c>
      <c r="AF791" s="187" t="str">
        <f t="shared" si="266"/>
        <v/>
      </c>
      <c r="AG791" s="187" t="str">
        <f t="shared" si="267"/>
        <v/>
      </c>
      <c r="AH791" s="187" t="str">
        <f t="shared" si="268"/>
        <v/>
      </c>
      <c r="AI791" s="187" t="str">
        <f t="shared" si="269"/>
        <v/>
      </c>
      <c r="AJ791" s="187" t="str">
        <f t="shared" si="270"/>
        <v/>
      </c>
      <c r="AK791" s="187" t="str">
        <f t="shared" si="271"/>
        <v/>
      </c>
      <c r="AN791" s="187" t="str">
        <f t="shared" si="272"/>
        <v/>
      </c>
      <c r="AO791" s="187" t="str">
        <f t="shared" si="273"/>
        <v/>
      </c>
      <c r="AP791" s="187" t="str">
        <f t="shared" si="274"/>
        <v/>
      </c>
      <c r="AT791" s="187" t="str">
        <f t="shared" si="275"/>
        <v>M645044</v>
      </c>
      <c r="AU791" s="187">
        <f t="shared" si="276"/>
        <v>43</v>
      </c>
      <c r="AV791" s="187">
        <f t="shared" si="277"/>
        <v>12.04</v>
      </c>
      <c r="AW791" s="187" t="str">
        <f t="shared" si="278"/>
        <v>2016/2</v>
      </c>
      <c r="AX791" s="187" t="str">
        <f t="shared" si="279"/>
        <v>2016/2 Contribuciones Seg. Social</v>
      </c>
      <c r="AY791" s="187">
        <f t="shared" si="281"/>
        <v>1116.8900000000001</v>
      </c>
      <c r="AZ791" s="187">
        <f t="shared" si="280"/>
        <v>1.0779933565525699E-2</v>
      </c>
      <c r="BA791" s="187" t="str">
        <f t="shared" si="283"/>
        <v>M645044 43</v>
      </c>
      <c r="BB791" s="187">
        <f>IFERROR(IF(AW791="","",VLOOKUP(AW791,SUSS!R:S,2,FALSE)),AY791*SUSS!$M$2)</f>
        <v>134.02680000000001</v>
      </c>
      <c r="BC791" s="187">
        <f t="shared" si="282"/>
        <v>1.4447999999999999</v>
      </c>
    </row>
    <row r="792" spans="1:55" ht="15.75" thickBot="1">
      <c r="A792" s="183" t="s">
        <v>198</v>
      </c>
      <c r="B792" s="82">
        <v>2017</v>
      </c>
      <c r="C792" s="82">
        <v>5</v>
      </c>
      <c r="D792" s="82"/>
      <c r="E792" s="83" t="s">
        <v>82</v>
      </c>
      <c r="F792" s="83" t="s">
        <v>10</v>
      </c>
      <c r="G792" s="83" t="s">
        <v>84</v>
      </c>
      <c r="H792" s="84">
        <v>43980</v>
      </c>
      <c r="I792" s="85">
        <v>45758.31</v>
      </c>
      <c r="J792" s="85">
        <v>37643.81</v>
      </c>
      <c r="K792" s="85">
        <v>8114.5</v>
      </c>
      <c r="N792" s="183" t="s">
        <v>101</v>
      </c>
      <c r="O792" s="82">
        <v>43</v>
      </c>
      <c r="P792" s="86">
        <v>267.18</v>
      </c>
      <c r="Q792" s="83" t="s">
        <v>11</v>
      </c>
      <c r="R792" s="83" t="s">
        <v>10</v>
      </c>
      <c r="S792" s="83" t="s">
        <v>84</v>
      </c>
      <c r="T792" s="82" t="s">
        <v>183</v>
      </c>
      <c r="U792" s="82" t="s">
        <v>124</v>
      </c>
      <c r="AC792" s="187" t="str">
        <f t="shared" si="263"/>
        <v/>
      </c>
      <c r="AD792" s="187" t="str">
        <f t="shared" si="264"/>
        <v/>
      </c>
      <c r="AE792" s="187" t="str">
        <f t="shared" si="265"/>
        <v/>
      </c>
      <c r="AF792" s="187" t="str">
        <f t="shared" si="266"/>
        <v/>
      </c>
      <c r="AG792" s="187" t="str">
        <f t="shared" si="267"/>
        <v/>
      </c>
      <c r="AH792" s="187" t="str">
        <f t="shared" si="268"/>
        <v/>
      </c>
      <c r="AI792" s="187" t="str">
        <f t="shared" si="269"/>
        <v/>
      </c>
      <c r="AJ792" s="187" t="str">
        <f t="shared" si="270"/>
        <v/>
      </c>
      <c r="AK792" s="187" t="str">
        <f t="shared" si="271"/>
        <v/>
      </c>
      <c r="AN792" s="187" t="str">
        <f t="shared" si="272"/>
        <v/>
      </c>
      <c r="AO792" s="187" t="str">
        <f t="shared" si="273"/>
        <v/>
      </c>
      <c r="AP792" s="187" t="str">
        <f t="shared" si="274"/>
        <v/>
      </c>
      <c r="AT792" s="187" t="str">
        <f t="shared" si="275"/>
        <v>M645044</v>
      </c>
      <c r="AU792" s="187">
        <f t="shared" si="276"/>
        <v>43</v>
      </c>
      <c r="AV792" s="187">
        <f t="shared" si="277"/>
        <v>267.18</v>
      </c>
      <c r="AW792" s="187" t="str">
        <f t="shared" si="278"/>
        <v>2016/2</v>
      </c>
      <c r="AX792" s="187" t="str">
        <f t="shared" si="279"/>
        <v>2016/2 Contribuciones Seg. Social</v>
      </c>
      <c r="AY792" s="187">
        <f t="shared" si="281"/>
        <v>1116.8900000000001</v>
      </c>
      <c r="AZ792" s="187">
        <f t="shared" si="280"/>
        <v>0.23921782807617578</v>
      </c>
      <c r="BA792" s="187" t="str">
        <f t="shared" si="283"/>
        <v>M645044 43</v>
      </c>
      <c r="BB792" s="187">
        <f>IFERROR(IF(AW792="","",VLOOKUP(AW792,SUSS!R:S,2,FALSE)),AY792*SUSS!$M$2)</f>
        <v>134.02680000000001</v>
      </c>
      <c r="BC792" s="187">
        <f t="shared" si="282"/>
        <v>32.061599999999999</v>
      </c>
    </row>
    <row r="793" spans="1:55" ht="15.75" thickBot="1">
      <c r="A793" s="183" t="s">
        <v>198</v>
      </c>
      <c r="B793" s="82">
        <v>2017</v>
      </c>
      <c r="C793" s="82">
        <v>6</v>
      </c>
      <c r="D793" s="82"/>
      <c r="E793" s="83" t="s">
        <v>82</v>
      </c>
      <c r="F793" s="83" t="s">
        <v>10</v>
      </c>
      <c r="G793" s="83" t="s">
        <v>10</v>
      </c>
      <c r="H793" s="84">
        <v>42936</v>
      </c>
      <c r="I793" s="85">
        <v>55728.57</v>
      </c>
      <c r="J793" s="86">
        <v>0</v>
      </c>
      <c r="K793" s="85">
        <v>55728.57</v>
      </c>
      <c r="N793" s="183" t="s">
        <v>101</v>
      </c>
      <c r="O793" s="82">
        <v>43</v>
      </c>
      <c r="P793" s="85">
        <v>8127.88</v>
      </c>
      <c r="Q793" s="83" t="s">
        <v>11</v>
      </c>
      <c r="R793" s="83" t="s">
        <v>10</v>
      </c>
      <c r="S793" s="83" t="s">
        <v>10</v>
      </c>
      <c r="T793" s="82" t="s">
        <v>184</v>
      </c>
      <c r="U793" s="82" t="s">
        <v>124</v>
      </c>
      <c r="AC793" s="187" t="str">
        <f t="shared" si="263"/>
        <v/>
      </c>
      <c r="AD793" s="187" t="str">
        <f t="shared" si="264"/>
        <v/>
      </c>
      <c r="AE793" s="187" t="str">
        <f t="shared" si="265"/>
        <v/>
      </c>
      <c r="AF793" s="187" t="str">
        <f t="shared" si="266"/>
        <v/>
      </c>
      <c r="AG793" s="187" t="str">
        <f t="shared" si="267"/>
        <v/>
      </c>
      <c r="AH793" s="187" t="str">
        <f t="shared" si="268"/>
        <v/>
      </c>
      <c r="AI793" s="187" t="str">
        <f t="shared" si="269"/>
        <v/>
      </c>
      <c r="AJ793" s="187" t="str">
        <f t="shared" si="270"/>
        <v/>
      </c>
      <c r="AK793" s="187" t="str">
        <f t="shared" si="271"/>
        <v/>
      </c>
      <c r="AN793" s="187" t="str">
        <f t="shared" si="272"/>
        <v/>
      </c>
      <c r="AO793" s="187" t="str">
        <f t="shared" si="273"/>
        <v/>
      </c>
      <c r="AP793" s="187" t="str">
        <f t="shared" si="274"/>
        <v/>
      </c>
      <c r="AT793" s="187" t="str">
        <f t="shared" si="275"/>
        <v>M645044</v>
      </c>
      <c r="AU793" s="187">
        <f t="shared" si="276"/>
        <v>43</v>
      </c>
      <c r="AV793" s="187">
        <f t="shared" si="277"/>
        <v>8127.88</v>
      </c>
      <c r="AW793" s="187" t="str">
        <f t="shared" si="278"/>
        <v>2016/5</v>
      </c>
      <c r="AX793" s="187" t="str">
        <f t="shared" si="279"/>
        <v>2016/5 Contribuciones Seg. Social</v>
      </c>
      <c r="AY793" s="187">
        <f t="shared" si="281"/>
        <v>8127.88</v>
      </c>
      <c r="AZ793" s="187">
        <f t="shared" si="280"/>
        <v>1</v>
      </c>
      <c r="BA793" s="187" t="str">
        <f t="shared" si="283"/>
        <v>M645044 43</v>
      </c>
      <c r="BB793" s="187">
        <f>IFERROR(IF(AW793="","",VLOOKUP(AW793,SUSS!R:S,2,FALSE)),AY793*SUSS!$M$2)</f>
        <v>975.34559999999999</v>
      </c>
      <c r="BC793" s="187">
        <f t="shared" si="282"/>
        <v>975.34559999999999</v>
      </c>
    </row>
    <row r="794" spans="1:55" ht="15.75" thickBot="1">
      <c r="A794" s="183" t="s">
        <v>198</v>
      </c>
      <c r="B794" s="82">
        <v>2017</v>
      </c>
      <c r="C794" s="82">
        <v>6</v>
      </c>
      <c r="D794" s="82"/>
      <c r="E794" s="83" t="s">
        <v>82</v>
      </c>
      <c r="F794" s="83" t="s">
        <v>10</v>
      </c>
      <c r="G794" s="83" t="s">
        <v>83</v>
      </c>
      <c r="H794" s="84">
        <v>43397</v>
      </c>
      <c r="I794" s="85">
        <v>25300.77</v>
      </c>
      <c r="J794" s="85">
        <v>20723.169999999998</v>
      </c>
      <c r="K794" s="85">
        <v>4577.6000000000004</v>
      </c>
      <c r="N794" s="183" t="s">
        <v>101</v>
      </c>
      <c r="O794" s="82">
        <v>43</v>
      </c>
      <c r="P794" s="86">
        <v>1.33</v>
      </c>
      <c r="Q794" s="83" t="s">
        <v>86</v>
      </c>
      <c r="R794" s="83" t="s">
        <v>10</v>
      </c>
      <c r="S794" s="83" t="s">
        <v>10</v>
      </c>
      <c r="T794" s="82" t="s">
        <v>184</v>
      </c>
      <c r="U794" s="82" t="s">
        <v>124</v>
      </c>
      <c r="AC794" s="187" t="str">
        <f t="shared" si="263"/>
        <v/>
      </c>
      <c r="AD794" s="187" t="str">
        <f t="shared" si="264"/>
        <v/>
      </c>
      <c r="AE794" s="187" t="str">
        <f t="shared" si="265"/>
        <v/>
      </c>
      <c r="AF794" s="187" t="str">
        <f t="shared" si="266"/>
        <v/>
      </c>
      <c r="AG794" s="187" t="str">
        <f t="shared" si="267"/>
        <v/>
      </c>
      <c r="AH794" s="187" t="str">
        <f t="shared" si="268"/>
        <v/>
      </c>
      <c r="AI794" s="187" t="str">
        <f t="shared" si="269"/>
        <v/>
      </c>
      <c r="AJ794" s="187" t="str">
        <f t="shared" si="270"/>
        <v/>
      </c>
      <c r="AK794" s="187" t="str">
        <f t="shared" si="271"/>
        <v/>
      </c>
      <c r="AN794" s="187" t="str">
        <f t="shared" si="272"/>
        <v/>
      </c>
      <c r="AO794" s="187" t="str">
        <f t="shared" si="273"/>
        <v/>
      </c>
      <c r="AP794" s="187" t="str">
        <f t="shared" si="274"/>
        <v/>
      </c>
      <c r="AT794" s="187" t="str">
        <f t="shared" si="275"/>
        <v/>
      </c>
      <c r="AU794" s="187" t="str">
        <f t="shared" si="276"/>
        <v/>
      </c>
      <c r="AV794" s="187" t="str">
        <f t="shared" si="277"/>
        <v/>
      </c>
      <c r="AW794" s="187" t="str">
        <f t="shared" si="278"/>
        <v/>
      </c>
      <c r="AX794" s="187" t="str">
        <f t="shared" si="279"/>
        <v/>
      </c>
      <c r="AY794" s="187" t="str">
        <f t="shared" si="281"/>
        <v/>
      </c>
      <c r="AZ794" s="187" t="str">
        <f t="shared" si="280"/>
        <v/>
      </c>
      <c r="BA794" s="187" t="str">
        <f t="shared" si="283"/>
        <v xml:space="preserve"> </v>
      </c>
      <c r="BB794" s="187" t="str">
        <f>IFERROR(IF(AW794="","",VLOOKUP(AW794,SUSS!R:S,2,FALSE)),AY794*SUSS!$M$2)</f>
        <v/>
      </c>
      <c r="BC794" s="187" t="str">
        <f t="shared" si="282"/>
        <v/>
      </c>
    </row>
    <row r="795" spans="1:55" ht="15.75" thickBot="1">
      <c r="A795" s="183" t="s">
        <v>198</v>
      </c>
      <c r="B795" s="82">
        <v>2017</v>
      </c>
      <c r="C795" s="82">
        <v>6</v>
      </c>
      <c r="D795" s="82"/>
      <c r="E795" s="83" t="s">
        <v>82</v>
      </c>
      <c r="F795" s="83" t="s">
        <v>10</v>
      </c>
      <c r="G795" s="83" t="s">
        <v>84</v>
      </c>
      <c r="H795" s="84">
        <v>43980</v>
      </c>
      <c r="I795" s="85">
        <v>51703.3</v>
      </c>
      <c r="J795" s="85">
        <v>42348.76</v>
      </c>
      <c r="K795" s="85">
        <v>9354.5400000000009</v>
      </c>
      <c r="N795" s="183" t="s">
        <v>101</v>
      </c>
      <c r="O795" s="82">
        <v>43</v>
      </c>
      <c r="P795" s="86">
        <v>400</v>
      </c>
      <c r="Q795" s="83" t="s">
        <v>86</v>
      </c>
      <c r="R795" s="83" t="s">
        <v>10</v>
      </c>
      <c r="S795" s="83" t="s">
        <v>105</v>
      </c>
      <c r="T795" s="82" t="s">
        <v>184</v>
      </c>
      <c r="U795" s="82" t="s">
        <v>124</v>
      </c>
      <c r="AC795" s="187" t="str">
        <f t="shared" si="263"/>
        <v/>
      </c>
      <c r="AD795" s="187" t="str">
        <f t="shared" si="264"/>
        <v/>
      </c>
      <c r="AE795" s="187" t="str">
        <f t="shared" si="265"/>
        <v/>
      </c>
      <c r="AF795" s="187" t="str">
        <f t="shared" si="266"/>
        <v/>
      </c>
      <c r="AG795" s="187" t="str">
        <f t="shared" si="267"/>
        <v/>
      </c>
      <c r="AH795" s="187" t="str">
        <f t="shared" si="268"/>
        <v/>
      </c>
      <c r="AI795" s="187" t="str">
        <f t="shared" si="269"/>
        <v/>
      </c>
      <c r="AJ795" s="187" t="str">
        <f t="shared" si="270"/>
        <v/>
      </c>
      <c r="AK795" s="187" t="str">
        <f t="shared" si="271"/>
        <v/>
      </c>
      <c r="AN795" s="187" t="str">
        <f t="shared" si="272"/>
        <v/>
      </c>
      <c r="AO795" s="187" t="str">
        <f t="shared" si="273"/>
        <v/>
      </c>
      <c r="AP795" s="187" t="str">
        <f t="shared" si="274"/>
        <v/>
      </c>
      <c r="AT795" s="187" t="str">
        <f t="shared" si="275"/>
        <v/>
      </c>
      <c r="AU795" s="187" t="str">
        <f t="shared" si="276"/>
        <v/>
      </c>
      <c r="AV795" s="187" t="str">
        <f t="shared" si="277"/>
        <v/>
      </c>
      <c r="AW795" s="187" t="str">
        <f t="shared" si="278"/>
        <v/>
      </c>
      <c r="AX795" s="187" t="str">
        <f t="shared" si="279"/>
        <v/>
      </c>
      <c r="AY795" s="187" t="str">
        <f t="shared" si="281"/>
        <v/>
      </c>
      <c r="AZ795" s="187" t="str">
        <f t="shared" si="280"/>
        <v/>
      </c>
      <c r="BA795" s="187" t="str">
        <f t="shared" si="283"/>
        <v xml:space="preserve"> </v>
      </c>
      <c r="BB795" s="187" t="str">
        <f>IFERROR(IF(AW795="","",VLOOKUP(AW795,SUSS!R:S,2,FALSE)),AY795*SUSS!$M$2)</f>
        <v/>
      </c>
      <c r="BC795" s="187" t="str">
        <f t="shared" si="282"/>
        <v/>
      </c>
    </row>
    <row r="796" spans="1:55" ht="15.75" thickBot="1">
      <c r="A796" s="183" t="s">
        <v>198</v>
      </c>
      <c r="B796" s="82">
        <v>2017</v>
      </c>
      <c r="C796" s="82">
        <v>7</v>
      </c>
      <c r="D796" s="82"/>
      <c r="E796" s="83" t="s">
        <v>82</v>
      </c>
      <c r="F796" s="83" t="s">
        <v>10</v>
      </c>
      <c r="G796" s="83" t="s">
        <v>10</v>
      </c>
      <c r="H796" s="84">
        <v>42970</v>
      </c>
      <c r="I796" s="85">
        <v>57512.63</v>
      </c>
      <c r="J796" s="86">
        <v>0</v>
      </c>
      <c r="K796" s="85">
        <v>57512.63</v>
      </c>
      <c r="N796" s="183" t="s">
        <v>101</v>
      </c>
      <c r="O796" s="82">
        <v>43</v>
      </c>
      <c r="P796" s="86">
        <v>125.62</v>
      </c>
      <c r="Q796" s="83" t="s">
        <v>86</v>
      </c>
      <c r="R796" s="83" t="s">
        <v>10</v>
      </c>
      <c r="S796" s="83" t="s">
        <v>83</v>
      </c>
      <c r="T796" s="82" t="s">
        <v>184</v>
      </c>
      <c r="U796" s="82" t="s">
        <v>124</v>
      </c>
      <c r="AC796" s="187" t="str">
        <f t="shared" si="263"/>
        <v/>
      </c>
      <c r="AD796" s="187" t="str">
        <f t="shared" si="264"/>
        <v/>
      </c>
      <c r="AE796" s="187" t="str">
        <f t="shared" si="265"/>
        <v/>
      </c>
      <c r="AF796" s="187" t="str">
        <f t="shared" si="266"/>
        <v/>
      </c>
      <c r="AG796" s="187" t="str">
        <f t="shared" si="267"/>
        <v/>
      </c>
      <c r="AH796" s="187" t="str">
        <f t="shared" si="268"/>
        <v/>
      </c>
      <c r="AI796" s="187" t="str">
        <f t="shared" si="269"/>
        <v/>
      </c>
      <c r="AJ796" s="187" t="str">
        <f t="shared" si="270"/>
        <v/>
      </c>
      <c r="AK796" s="187" t="str">
        <f t="shared" si="271"/>
        <v/>
      </c>
      <c r="AN796" s="187" t="str">
        <f t="shared" si="272"/>
        <v/>
      </c>
      <c r="AO796" s="187" t="str">
        <f t="shared" si="273"/>
        <v/>
      </c>
      <c r="AP796" s="187" t="str">
        <f t="shared" si="274"/>
        <v/>
      </c>
      <c r="AT796" s="187" t="str">
        <f t="shared" si="275"/>
        <v/>
      </c>
      <c r="AU796" s="187" t="str">
        <f t="shared" si="276"/>
        <v/>
      </c>
      <c r="AV796" s="187" t="str">
        <f t="shared" si="277"/>
        <v/>
      </c>
      <c r="AW796" s="187" t="str">
        <f t="shared" si="278"/>
        <v/>
      </c>
      <c r="AX796" s="187" t="str">
        <f t="shared" si="279"/>
        <v/>
      </c>
      <c r="AY796" s="187" t="str">
        <f t="shared" si="281"/>
        <v/>
      </c>
      <c r="AZ796" s="187" t="str">
        <f t="shared" si="280"/>
        <v/>
      </c>
      <c r="BA796" s="187" t="str">
        <f t="shared" si="283"/>
        <v xml:space="preserve"> </v>
      </c>
      <c r="BB796" s="187" t="str">
        <f>IFERROR(IF(AW796="","",VLOOKUP(AW796,SUSS!R:S,2,FALSE)),AY796*SUSS!$M$2)</f>
        <v/>
      </c>
      <c r="BC796" s="187" t="str">
        <f t="shared" si="282"/>
        <v/>
      </c>
    </row>
    <row r="797" spans="1:55" ht="15.75" thickBot="1">
      <c r="A797" s="183" t="s">
        <v>198</v>
      </c>
      <c r="B797" s="82">
        <v>2017</v>
      </c>
      <c r="C797" s="82">
        <v>7</v>
      </c>
      <c r="D797" s="82"/>
      <c r="E797" s="83" t="s">
        <v>82</v>
      </c>
      <c r="F797" s="83" t="s">
        <v>10</v>
      </c>
      <c r="G797" s="83" t="s">
        <v>83</v>
      </c>
      <c r="H797" s="84">
        <v>43397</v>
      </c>
      <c r="I797" s="85">
        <v>24212.82</v>
      </c>
      <c r="J797" s="85">
        <v>19724.88</v>
      </c>
      <c r="K797" s="85">
        <v>4487.9399999999996</v>
      </c>
      <c r="N797" s="183" t="s">
        <v>101</v>
      </c>
      <c r="O797" s="82">
        <v>43</v>
      </c>
      <c r="P797" s="86">
        <v>155.61000000000001</v>
      </c>
      <c r="Q797" s="83" t="s">
        <v>11</v>
      </c>
      <c r="R797" s="83" t="s">
        <v>10</v>
      </c>
      <c r="S797" s="83" t="s">
        <v>83</v>
      </c>
      <c r="T797" s="82" t="s">
        <v>184</v>
      </c>
      <c r="U797" s="82" t="s">
        <v>124</v>
      </c>
      <c r="AC797" s="187" t="str">
        <f t="shared" si="263"/>
        <v/>
      </c>
      <c r="AD797" s="187" t="str">
        <f t="shared" si="264"/>
        <v/>
      </c>
      <c r="AE797" s="187" t="str">
        <f t="shared" si="265"/>
        <v/>
      </c>
      <c r="AF797" s="187" t="str">
        <f t="shared" si="266"/>
        <v/>
      </c>
      <c r="AG797" s="187" t="str">
        <f t="shared" si="267"/>
        <v/>
      </c>
      <c r="AH797" s="187" t="str">
        <f t="shared" si="268"/>
        <v/>
      </c>
      <c r="AI797" s="187" t="str">
        <f t="shared" si="269"/>
        <v/>
      </c>
      <c r="AJ797" s="187" t="str">
        <f t="shared" si="270"/>
        <v/>
      </c>
      <c r="AK797" s="187" t="str">
        <f t="shared" si="271"/>
        <v/>
      </c>
      <c r="AN797" s="187" t="str">
        <f t="shared" si="272"/>
        <v/>
      </c>
      <c r="AO797" s="187" t="str">
        <f t="shared" si="273"/>
        <v/>
      </c>
      <c r="AP797" s="187" t="str">
        <f t="shared" si="274"/>
        <v/>
      </c>
      <c r="AT797" s="187" t="str">
        <f t="shared" si="275"/>
        <v>M645044</v>
      </c>
      <c r="AU797" s="187">
        <f t="shared" si="276"/>
        <v>43</v>
      </c>
      <c r="AV797" s="187">
        <f t="shared" si="277"/>
        <v>155.61000000000001</v>
      </c>
      <c r="AW797" s="187" t="str">
        <f t="shared" si="278"/>
        <v>2016/5</v>
      </c>
      <c r="AX797" s="187" t="str">
        <f t="shared" si="279"/>
        <v>2016/5 Contribuciones Seg. Social</v>
      </c>
      <c r="AY797" s="187">
        <f t="shared" si="281"/>
        <v>8127.88</v>
      </c>
      <c r="AZ797" s="187">
        <f t="shared" si="280"/>
        <v>1.9145213758077137E-2</v>
      </c>
      <c r="BA797" s="187" t="str">
        <f t="shared" si="283"/>
        <v>M645044 43</v>
      </c>
      <c r="BB797" s="187">
        <f>IFERROR(IF(AW797="","",VLOOKUP(AW797,SUSS!R:S,2,FALSE)),AY797*SUSS!$M$2)</f>
        <v>975.34559999999999</v>
      </c>
      <c r="BC797" s="187">
        <f t="shared" si="282"/>
        <v>18.673200000000001</v>
      </c>
    </row>
    <row r="798" spans="1:55" ht="15.75" thickBot="1">
      <c r="A798" s="183" t="s">
        <v>198</v>
      </c>
      <c r="B798" s="82">
        <v>2017</v>
      </c>
      <c r="C798" s="82">
        <v>7</v>
      </c>
      <c r="D798" s="82"/>
      <c r="E798" s="83" t="s">
        <v>82</v>
      </c>
      <c r="F798" s="83" t="s">
        <v>10</v>
      </c>
      <c r="G798" s="83" t="s">
        <v>84</v>
      </c>
      <c r="H798" s="84">
        <v>43980</v>
      </c>
      <c r="I798" s="85">
        <v>53358.49</v>
      </c>
      <c r="J798" s="85">
        <v>43468.28</v>
      </c>
      <c r="K798" s="85">
        <v>9890.2099999999991</v>
      </c>
      <c r="N798" s="183" t="s">
        <v>101</v>
      </c>
      <c r="O798" s="82">
        <v>43</v>
      </c>
      <c r="P798" s="85">
        <v>1876.36</v>
      </c>
      <c r="Q798" s="83" t="s">
        <v>11</v>
      </c>
      <c r="R798" s="83" t="s">
        <v>10</v>
      </c>
      <c r="S798" s="83" t="s">
        <v>84</v>
      </c>
      <c r="T798" s="82" t="s">
        <v>184</v>
      </c>
      <c r="U798" s="82" t="s">
        <v>124</v>
      </c>
      <c r="AC798" s="187" t="str">
        <f t="shared" ref="AC798:AC861" si="284">IF($E798=$AD$1,IF($G798=$AE$1,A798,""),"")</f>
        <v/>
      </c>
      <c r="AD798" s="187" t="str">
        <f t="shared" ref="AD798:AD861" si="285">IF($E798=$AD$1,IF($G798=$AE$1,E798,""),"")</f>
        <v/>
      </c>
      <c r="AE798" s="187" t="str">
        <f t="shared" ref="AE798:AE861" si="286">IF($E798=$AD$1,IF($G798=$AE$1,F798,""),"")</f>
        <v/>
      </c>
      <c r="AF798" s="187" t="str">
        <f t="shared" ref="AF798:AF861" si="287">IF($E798=$AD$1,IF($G798=$AE$1,G798,""),"")</f>
        <v/>
      </c>
      <c r="AG798" s="187" t="str">
        <f t="shared" ref="AG798:AG861" si="288">IF($E798=$AD$1,IF($G798=$AE$1,I798,""),"")</f>
        <v/>
      </c>
      <c r="AH798" s="187" t="str">
        <f t="shared" ref="AH798:AH861" si="289">IF($E798=$AD$1,IF($G798=$AE$1,J798,""),"")</f>
        <v/>
      </c>
      <c r="AI798" s="187" t="str">
        <f t="shared" ref="AI798:AI861" si="290">IF($E798=$AD$1,IF($G798=$AE$1,K798,""),"")</f>
        <v/>
      </c>
      <c r="AJ798" s="187" t="str">
        <f t="shared" ref="AJ798:AJ861" si="291">IF($E798=$AD$1,IF($G798=$AE$1,B798,""),"")</f>
        <v/>
      </c>
      <c r="AK798" s="187" t="str">
        <f t="shared" ref="AK798:AK861" si="292">IF($E798=$AD$1,IF($G798=$AE$1,C798,""),"")</f>
        <v/>
      </c>
      <c r="AN798" s="187" t="str">
        <f t="shared" ref="AN798:AN861" si="293">LEFT(AO798,7)</f>
        <v/>
      </c>
      <c r="AO798" s="187" t="str">
        <f t="shared" ref="AO798:AO861" si="294">IF(AF798=$AE$1,AJ798&amp;"/"&amp;AK798&amp;" "&amp;AD798,"")</f>
        <v/>
      </c>
      <c r="AP798" s="187" t="str">
        <f t="shared" ref="AP798:AP861" si="295">IF(AO798&lt;&gt;"",AI798,"")</f>
        <v/>
      </c>
      <c r="AT798" s="187" t="str">
        <f t="shared" ref="AT798:AT861" si="296">IF($Q798=$AD$1,N798,"")</f>
        <v>M645044</v>
      </c>
      <c r="AU798" s="187">
        <f t="shared" ref="AU798:AU861" si="297">IF($Q798=$AD$1,O798,"")</f>
        <v>43</v>
      </c>
      <c r="AV798" s="187">
        <f t="shared" ref="AV798:AV861" si="298">IF($Q798=$AD$1,P798,"")</f>
        <v>1876.36</v>
      </c>
      <c r="AW798" s="187" t="str">
        <f t="shared" ref="AW798:AW861" si="299">IF($Q798=$AD$1,T798,"")</f>
        <v>2016/5</v>
      </c>
      <c r="AX798" s="187" t="str">
        <f t="shared" ref="AX798:AX861" si="300">IF(AW798&lt;&gt;"",AW798&amp;" "&amp;$AD$1,"")</f>
        <v>2016/5 Contribuciones Seg. Social</v>
      </c>
      <c r="AY798" s="187">
        <f t="shared" si="281"/>
        <v>8127.88</v>
      </c>
      <c r="AZ798" s="187">
        <f t="shared" ref="AZ798:AZ861" si="301">IF(AY798="","",AV798/AY798)</f>
        <v>0.23085478624192285</v>
      </c>
      <c r="BA798" s="187" t="str">
        <f t="shared" si="283"/>
        <v>M645044 43</v>
      </c>
      <c r="BB798" s="187">
        <f>IFERROR(IF(AW798="","",VLOOKUP(AW798,SUSS!R:S,2,FALSE)),AY798*SUSS!$M$2)</f>
        <v>975.34559999999999</v>
      </c>
      <c r="BC798" s="187">
        <f t="shared" si="282"/>
        <v>225.16319999999999</v>
      </c>
    </row>
    <row r="799" spans="1:55" ht="15.75" thickBot="1">
      <c r="A799" s="183" t="s">
        <v>198</v>
      </c>
      <c r="B799" s="82">
        <v>2017</v>
      </c>
      <c r="C799" s="82">
        <v>8</v>
      </c>
      <c r="D799" s="82"/>
      <c r="E799" s="83" t="s">
        <v>82</v>
      </c>
      <c r="F799" s="83" t="s">
        <v>10</v>
      </c>
      <c r="G799" s="83" t="s">
        <v>10</v>
      </c>
      <c r="H799" s="84">
        <v>42998</v>
      </c>
      <c r="I799" s="85">
        <v>50568.25</v>
      </c>
      <c r="J799" s="86">
        <v>0</v>
      </c>
      <c r="K799" s="85">
        <v>50568.25</v>
      </c>
      <c r="N799" s="183" t="s">
        <v>101</v>
      </c>
      <c r="O799" s="82">
        <v>43</v>
      </c>
      <c r="P799" s="85">
        <v>1514.71</v>
      </c>
      <c r="Q799" s="83" t="s">
        <v>86</v>
      </c>
      <c r="R799" s="83" t="s">
        <v>10</v>
      </c>
      <c r="S799" s="83" t="s">
        <v>84</v>
      </c>
      <c r="T799" s="82" t="s">
        <v>184</v>
      </c>
      <c r="U799" s="82" t="s">
        <v>124</v>
      </c>
      <c r="AC799" s="187" t="str">
        <f t="shared" si="284"/>
        <v/>
      </c>
      <c r="AD799" s="187" t="str">
        <f t="shared" si="285"/>
        <v/>
      </c>
      <c r="AE799" s="187" t="str">
        <f t="shared" si="286"/>
        <v/>
      </c>
      <c r="AF799" s="187" t="str">
        <f t="shared" si="287"/>
        <v/>
      </c>
      <c r="AG799" s="187" t="str">
        <f t="shared" si="288"/>
        <v/>
      </c>
      <c r="AH799" s="187" t="str">
        <f t="shared" si="289"/>
        <v/>
      </c>
      <c r="AI799" s="187" t="str">
        <f t="shared" si="290"/>
        <v/>
      </c>
      <c r="AJ799" s="187" t="str">
        <f t="shared" si="291"/>
        <v/>
      </c>
      <c r="AK799" s="187" t="str">
        <f t="shared" si="292"/>
        <v/>
      </c>
      <c r="AN799" s="187" t="str">
        <f t="shared" si="293"/>
        <v/>
      </c>
      <c r="AO799" s="187" t="str">
        <f t="shared" si="294"/>
        <v/>
      </c>
      <c r="AP799" s="187" t="str">
        <f t="shared" si="295"/>
        <v/>
      </c>
      <c r="AT799" s="187" t="str">
        <f t="shared" si="296"/>
        <v/>
      </c>
      <c r="AU799" s="187" t="str">
        <f t="shared" si="297"/>
        <v/>
      </c>
      <c r="AV799" s="187" t="str">
        <f t="shared" si="298"/>
        <v/>
      </c>
      <c r="AW799" s="187" t="str">
        <f t="shared" si="299"/>
        <v/>
      </c>
      <c r="AX799" s="187" t="str">
        <f t="shared" si="300"/>
        <v/>
      </c>
      <c r="AY799" s="187" t="str">
        <f t="shared" si="281"/>
        <v/>
      </c>
      <c r="AZ799" s="187" t="str">
        <f t="shared" si="301"/>
        <v/>
      </c>
      <c r="BA799" s="187" t="str">
        <f t="shared" si="283"/>
        <v xml:space="preserve"> </v>
      </c>
      <c r="BB799" s="187" t="str">
        <f>IFERROR(IF(AW799="","",VLOOKUP(AW799,SUSS!R:S,2,FALSE)),AY799*SUSS!$M$2)</f>
        <v/>
      </c>
      <c r="BC799" s="187" t="str">
        <f t="shared" si="282"/>
        <v/>
      </c>
    </row>
    <row r="800" spans="1:55" ht="15.75" thickBot="1">
      <c r="A800" s="183" t="s">
        <v>198</v>
      </c>
      <c r="B800" s="82">
        <v>2017</v>
      </c>
      <c r="C800" s="82">
        <v>8</v>
      </c>
      <c r="D800" s="82"/>
      <c r="E800" s="83" t="s">
        <v>82</v>
      </c>
      <c r="F800" s="83" t="s">
        <v>10</v>
      </c>
      <c r="G800" s="83" t="s">
        <v>83</v>
      </c>
      <c r="H800" s="84">
        <v>43397</v>
      </c>
      <c r="I800" s="85">
        <v>19923.89</v>
      </c>
      <c r="J800" s="85">
        <v>16155.48</v>
      </c>
      <c r="K800" s="85">
        <v>3768.41</v>
      </c>
      <c r="N800" s="183" t="s">
        <v>101</v>
      </c>
      <c r="O800" s="82">
        <v>43</v>
      </c>
      <c r="P800" s="85">
        <v>9872.7099999999991</v>
      </c>
      <c r="Q800" s="83" t="s">
        <v>86</v>
      </c>
      <c r="R800" s="83" t="s">
        <v>10</v>
      </c>
      <c r="S800" s="83" t="s">
        <v>10</v>
      </c>
      <c r="T800" s="82" t="s">
        <v>116</v>
      </c>
      <c r="U800" s="82" t="s">
        <v>124</v>
      </c>
      <c r="AC800" s="187" t="str">
        <f t="shared" si="284"/>
        <v/>
      </c>
      <c r="AD800" s="187" t="str">
        <f t="shared" si="285"/>
        <v/>
      </c>
      <c r="AE800" s="187" t="str">
        <f t="shared" si="286"/>
        <v/>
      </c>
      <c r="AF800" s="187" t="str">
        <f t="shared" si="287"/>
        <v/>
      </c>
      <c r="AG800" s="187" t="str">
        <f t="shared" si="288"/>
        <v/>
      </c>
      <c r="AH800" s="187" t="str">
        <f t="shared" si="289"/>
        <v/>
      </c>
      <c r="AI800" s="187" t="str">
        <f t="shared" si="290"/>
        <v/>
      </c>
      <c r="AJ800" s="187" t="str">
        <f t="shared" si="291"/>
        <v/>
      </c>
      <c r="AK800" s="187" t="str">
        <f t="shared" si="292"/>
        <v/>
      </c>
      <c r="AN800" s="187" t="str">
        <f t="shared" si="293"/>
        <v/>
      </c>
      <c r="AO800" s="187" t="str">
        <f t="shared" si="294"/>
        <v/>
      </c>
      <c r="AP800" s="187" t="str">
        <f t="shared" si="295"/>
        <v/>
      </c>
      <c r="AT800" s="187" t="str">
        <f t="shared" si="296"/>
        <v/>
      </c>
      <c r="AU800" s="187" t="str">
        <f t="shared" si="297"/>
        <v/>
      </c>
      <c r="AV800" s="187" t="str">
        <f t="shared" si="298"/>
        <v/>
      </c>
      <c r="AW800" s="187" t="str">
        <f t="shared" si="299"/>
        <v/>
      </c>
      <c r="AX800" s="187" t="str">
        <f t="shared" si="300"/>
        <v/>
      </c>
      <c r="AY800" s="187" t="str">
        <f t="shared" si="281"/>
        <v/>
      </c>
      <c r="AZ800" s="187" t="str">
        <f t="shared" si="301"/>
        <v/>
      </c>
      <c r="BA800" s="187" t="str">
        <f t="shared" si="283"/>
        <v xml:space="preserve"> </v>
      </c>
      <c r="BB800" s="187" t="str">
        <f>IFERROR(IF(AW800="","",VLOOKUP(AW800,SUSS!R:S,2,FALSE)),AY800*SUSS!$M$2)</f>
        <v/>
      </c>
      <c r="BC800" s="187" t="str">
        <f t="shared" si="282"/>
        <v/>
      </c>
    </row>
    <row r="801" spans="1:55" ht="15.75" thickBot="1">
      <c r="A801" s="183" t="s">
        <v>198</v>
      </c>
      <c r="B801" s="82">
        <v>2017</v>
      </c>
      <c r="C801" s="82">
        <v>8</v>
      </c>
      <c r="D801" s="82"/>
      <c r="E801" s="83" t="s">
        <v>82</v>
      </c>
      <c r="F801" s="83" t="s">
        <v>10</v>
      </c>
      <c r="G801" s="83" t="s">
        <v>84</v>
      </c>
      <c r="H801" s="84">
        <v>43980</v>
      </c>
      <c r="I801" s="85">
        <v>46915.71</v>
      </c>
      <c r="J801" s="85">
        <v>38042.06</v>
      </c>
      <c r="K801" s="85">
        <v>8873.65</v>
      </c>
      <c r="N801" s="183" t="s">
        <v>101</v>
      </c>
      <c r="O801" s="82">
        <v>43</v>
      </c>
      <c r="P801" s="85">
        <v>1812.19</v>
      </c>
      <c r="Q801" s="83" t="s">
        <v>11</v>
      </c>
      <c r="R801" s="83" t="s">
        <v>10</v>
      </c>
      <c r="S801" s="83" t="s">
        <v>10</v>
      </c>
      <c r="T801" s="82" t="s">
        <v>116</v>
      </c>
      <c r="U801" s="82" t="s">
        <v>124</v>
      </c>
      <c r="AC801" s="187" t="str">
        <f t="shared" si="284"/>
        <v/>
      </c>
      <c r="AD801" s="187" t="str">
        <f t="shared" si="285"/>
        <v/>
      </c>
      <c r="AE801" s="187" t="str">
        <f t="shared" si="286"/>
        <v/>
      </c>
      <c r="AF801" s="187" t="str">
        <f t="shared" si="287"/>
        <v/>
      </c>
      <c r="AG801" s="187" t="str">
        <f t="shared" si="288"/>
        <v/>
      </c>
      <c r="AH801" s="187" t="str">
        <f t="shared" si="289"/>
        <v/>
      </c>
      <c r="AI801" s="187" t="str">
        <f t="shared" si="290"/>
        <v/>
      </c>
      <c r="AJ801" s="187" t="str">
        <f t="shared" si="291"/>
        <v/>
      </c>
      <c r="AK801" s="187" t="str">
        <f t="shared" si="292"/>
        <v/>
      </c>
      <c r="AN801" s="187" t="str">
        <f t="shared" si="293"/>
        <v/>
      </c>
      <c r="AO801" s="187" t="str">
        <f t="shared" si="294"/>
        <v/>
      </c>
      <c r="AP801" s="187" t="str">
        <f t="shared" si="295"/>
        <v/>
      </c>
      <c r="AT801" s="187" t="str">
        <f t="shared" si="296"/>
        <v>M645044</v>
      </c>
      <c r="AU801" s="187">
        <f t="shared" si="297"/>
        <v>43</v>
      </c>
      <c r="AV801" s="187">
        <f t="shared" si="298"/>
        <v>1812.19</v>
      </c>
      <c r="AW801" s="187" t="str">
        <f t="shared" si="299"/>
        <v>2016/6</v>
      </c>
      <c r="AX801" s="187" t="str">
        <f t="shared" si="300"/>
        <v>2016/6 Contribuciones Seg. Social</v>
      </c>
      <c r="AY801" s="187">
        <f t="shared" si="281"/>
        <v>12229.88</v>
      </c>
      <c r="AZ801" s="187">
        <f t="shared" si="301"/>
        <v>0.14817725112593094</v>
      </c>
      <c r="BA801" s="187" t="str">
        <f t="shared" si="283"/>
        <v>M645044 43</v>
      </c>
      <c r="BB801" s="187">
        <f>IFERROR(IF(AW801="","",VLOOKUP(AW801,SUSS!R:S,2,FALSE)),AY801*SUSS!$M$2)</f>
        <v>1467.5855999999999</v>
      </c>
      <c r="BC801" s="187">
        <f t="shared" si="282"/>
        <v>217.46280000000002</v>
      </c>
    </row>
    <row r="802" spans="1:55" ht="15.75" thickBot="1">
      <c r="A802" s="183" t="s">
        <v>198</v>
      </c>
      <c r="B802" s="82">
        <v>2017</v>
      </c>
      <c r="C802" s="82"/>
      <c r="D802" s="82"/>
      <c r="E802" s="83" t="s">
        <v>107</v>
      </c>
      <c r="F802" s="83" t="s">
        <v>10</v>
      </c>
      <c r="G802" s="83" t="s">
        <v>10</v>
      </c>
      <c r="H802" s="84">
        <v>43264</v>
      </c>
      <c r="I802" s="86">
        <v>642.23</v>
      </c>
      <c r="J802" s="86">
        <v>0</v>
      </c>
      <c r="K802" s="86">
        <v>642.23</v>
      </c>
      <c r="N802" s="183" t="s">
        <v>101</v>
      </c>
      <c r="O802" s="82">
        <v>43</v>
      </c>
      <c r="P802" s="86">
        <v>400</v>
      </c>
      <c r="Q802" s="83" t="s">
        <v>86</v>
      </c>
      <c r="R802" s="83" t="s">
        <v>10</v>
      </c>
      <c r="S802" s="83" t="s">
        <v>105</v>
      </c>
      <c r="T802" s="82" t="s">
        <v>116</v>
      </c>
      <c r="U802" s="82" t="s">
        <v>124</v>
      </c>
      <c r="AC802" s="187" t="str">
        <f t="shared" si="284"/>
        <v/>
      </c>
      <c r="AD802" s="187" t="str">
        <f t="shared" si="285"/>
        <v/>
      </c>
      <c r="AE802" s="187" t="str">
        <f t="shared" si="286"/>
        <v/>
      </c>
      <c r="AF802" s="187" t="str">
        <f t="shared" si="287"/>
        <v/>
      </c>
      <c r="AG802" s="187" t="str">
        <f t="shared" si="288"/>
        <v/>
      </c>
      <c r="AH802" s="187" t="str">
        <f t="shared" si="289"/>
        <v/>
      </c>
      <c r="AI802" s="187" t="str">
        <f t="shared" si="290"/>
        <v/>
      </c>
      <c r="AJ802" s="187" t="str">
        <f t="shared" si="291"/>
        <v/>
      </c>
      <c r="AK802" s="187" t="str">
        <f t="shared" si="292"/>
        <v/>
      </c>
      <c r="AN802" s="187" t="str">
        <f t="shared" si="293"/>
        <v/>
      </c>
      <c r="AO802" s="187" t="str">
        <f t="shared" si="294"/>
        <v/>
      </c>
      <c r="AP802" s="187" t="str">
        <f t="shared" si="295"/>
        <v/>
      </c>
      <c r="AT802" s="187" t="str">
        <f t="shared" si="296"/>
        <v/>
      </c>
      <c r="AU802" s="187" t="str">
        <f t="shared" si="297"/>
        <v/>
      </c>
      <c r="AV802" s="187" t="str">
        <f t="shared" si="298"/>
        <v/>
      </c>
      <c r="AW802" s="187" t="str">
        <f t="shared" si="299"/>
        <v/>
      </c>
      <c r="AX802" s="187" t="str">
        <f t="shared" si="300"/>
        <v/>
      </c>
      <c r="AY802" s="187" t="str">
        <f t="shared" si="281"/>
        <v/>
      </c>
      <c r="AZ802" s="187" t="str">
        <f t="shared" si="301"/>
        <v/>
      </c>
      <c r="BA802" s="187" t="str">
        <f t="shared" si="283"/>
        <v xml:space="preserve"> </v>
      </c>
      <c r="BB802" s="187" t="str">
        <f>IFERROR(IF(AW802="","",VLOOKUP(AW802,SUSS!R:S,2,FALSE)),AY802*SUSS!$M$2)</f>
        <v/>
      </c>
      <c r="BC802" s="187" t="str">
        <f t="shared" si="282"/>
        <v/>
      </c>
    </row>
    <row r="803" spans="1:55" ht="15.75" thickBot="1">
      <c r="A803" s="183" t="s">
        <v>198</v>
      </c>
      <c r="B803" s="82">
        <v>2017</v>
      </c>
      <c r="C803" s="82"/>
      <c r="D803" s="82"/>
      <c r="E803" s="83" t="s">
        <v>107</v>
      </c>
      <c r="F803" s="83" t="s">
        <v>10</v>
      </c>
      <c r="G803" s="83" t="s">
        <v>83</v>
      </c>
      <c r="H803" s="84">
        <v>43980</v>
      </c>
      <c r="I803" s="86">
        <v>564.1</v>
      </c>
      <c r="J803" s="86">
        <v>403.54</v>
      </c>
      <c r="K803" s="86">
        <v>160.56</v>
      </c>
      <c r="N803" s="183" t="s">
        <v>101</v>
      </c>
      <c r="O803" s="82">
        <v>43</v>
      </c>
      <c r="P803" s="86">
        <v>145.54</v>
      </c>
      <c r="Q803" s="83" t="s">
        <v>86</v>
      </c>
      <c r="R803" s="83" t="s">
        <v>10</v>
      </c>
      <c r="S803" s="83" t="s">
        <v>83</v>
      </c>
      <c r="T803" s="82" t="s">
        <v>116</v>
      </c>
      <c r="U803" s="82" t="s">
        <v>124</v>
      </c>
      <c r="AC803" s="187" t="str">
        <f t="shared" si="284"/>
        <v/>
      </c>
      <c r="AD803" s="187" t="str">
        <f t="shared" si="285"/>
        <v/>
      </c>
      <c r="AE803" s="187" t="str">
        <f t="shared" si="286"/>
        <v/>
      </c>
      <c r="AF803" s="187" t="str">
        <f t="shared" si="287"/>
        <v/>
      </c>
      <c r="AG803" s="187" t="str">
        <f t="shared" si="288"/>
        <v/>
      </c>
      <c r="AH803" s="187" t="str">
        <f t="shared" si="289"/>
        <v/>
      </c>
      <c r="AI803" s="187" t="str">
        <f t="shared" si="290"/>
        <v/>
      </c>
      <c r="AJ803" s="187" t="str">
        <f t="shared" si="291"/>
        <v/>
      </c>
      <c r="AK803" s="187" t="str">
        <f t="shared" si="292"/>
        <v/>
      </c>
      <c r="AN803" s="187" t="str">
        <f t="shared" si="293"/>
        <v/>
      </c>
      <c r="AO803" s="187" t="str">
        <f t="shared" si="294"/>
        <v/>
      </c>
      <c r="AP803" s="187" t="str">
        <f t="shared" si="295"/>
        <v/>
      </c>
      <c r="AT803" s="187" t="str">
        <f t="shared" si="296"/>
        <v/>
      </c>
      <c r="AU803" s="187" t="str">
        <f t="shared" si="297"/>
        <v/>
      </c>
      <c r="AV803" s="187" t="str">
        <f t="shared" si="298"/>
        <v/>
      </c>
      <c r="AW803" s="187" t="str">
        <f t="shared" si="299"/>
        <v/>
      </c>
      <c r="AX803" s="187" t="str">
        <f t="shared" si="300"/>
        <v/>
      </c>
      <c r="AY803" s="187" t="str">
        <f t="shared" si="281"/>
        <v/>
      </c>
      <c r="AZ803" s="187" t="str">
        <f t="shared" si="301"/>
        <v/>
      </c>
      <c r="BA803" s="187" t="str">
        <f t="shared" si="283"/>
        <v xml:space="preserve"> </v>
      </c>
      <c r="BB803" s="187" t="str">
        <f>IFERROR(IF(AW803="","",VLOOKUP(AW803,SUSS!R:S,2,FALSE)),AY803*SUSS!$M$2)</f>
        <v/>
      </c>
      <c r="BC803" s="187" t="str">
        <f t="shared" si="282"/>
        <v/>
      </c>
    </row>
    <row r="804" spans="1:55" ht="15.75" thickBot="1">
      <c r="A804" s="183" t="s">
        <v>198</v>
      </c>
      <c r="B804" s="82">
        <v>2017</v>
      </c>
      <c r="C804" s="82"/>
      <c r="D804" s="82"/>
      <c r="E804" s="83" t="s">
        <v>107</v>
      </c>
      <c r="F804" s="83" t="s">
        <v>10</v>
      </c>
      <c r="G804" s="83" t="s">
        <v>105</v>
      </c>
      <c r="H804" s="84">
        <v>43263</v>
      </c>
      <c r="I804" s="86">
        <v>400</v>
      </c>
      <c r="J804" s="86">
        <v>0</v>
      </c>
      <c r="K804" s="86">
        <v>400</v>
      </c>
      <c r="N804" s="183" t="s">
        <v>101</v>
      </c>
      <c r="O804" s="82">
        <v>43</v>
      </c>
      <c r="P804" s="85">
        <v>2322.64</v>
      </c>
      <c r="Q804" s="83" t="s">
        <v>86</v>
      </c>
      <c r="R804" s="83" t="s">
        <v>10</v>
      </c>
      <c r="S804" s="83" t="s">
        <v>84</v>
      </c>
      <c r="T804" s="82" t="s">
        <v>116</v>
      </c>
      <c r="U804" s="82" t="s">
        <v>124</v>
      </c>
      <c r="AC804" s="187" t="str">
        <f t="shared" si="284"/>
        <v/>
      </c>
      <c r="AD804" s="187" t="str">
        <f t="shared" si="285"/>
        <v/>
      </c>
      <c r="AE804" s="187" t="str">
        <f t="shared" si="286"/>
        <v/>
      </c>
      <c r="AF804" s="187" t="str">
        <f t="shared" si="287"/>
        <v/>
      </c>
      <c r="AG804" s="187" t="str">
        <f t="shared" si="288"/>
        <v/>
      </c>
      <c r="AH804" s="187" t="str">
        <f t="shared" si="289"/>
        <v/>
      </c>
      <c r="AI804" s="187" t="str">
        <f t="shared" si="290"/>
        <v/>
      </c>
      <c r="AJ804" s="187" t="str">
        <f t="shared" si="291"/>
        <v/>
      </c>
      <c r="AK804" s="187" t="str">
        <f t="shared" si="292"/>
        <v/>
      </c>
      <c r="AN804" s="187" t="str">
        <f t="shared" si="293"/>
        <v/>
      </c>
      <c r="AO804" s="187" t="str">
        <f t="shared" si="294"/>
        <v/>
      </c>
      <c r="AP804" s="187" t="str">
        <f t="shared" si="295"/>
        <v/>
      </c>
      <c r="AT804" s="187" t="str">
        <f t="shared" si="296"/>
        <v/>
      </c>
      <c r="AU804" s="187" t="str">
        <f t="shared" si="297"/>
        <v/>
      </c>
      <c r="AV804" s="187" t="str">
        <f t="shared" si="298"/>
        <v/>
      </c>
      <c r="AW804" s="187" t="str">
        <f t="shared" si="299"/>
        <v/>
      </c>
      <c r="AX804" s="187" t="str">
        <f t="shared" si="300"/>
        <v/>
      </c>
      <c r="AY804" s="187" t="str">
        <f t="shared" si="281"/>
        <v/>
      </c>
      <c r="AZ804" s="187" t="str">
        <f t="shared" si="301"/>
        <v/>
      </c>
      <c r="BA804" s="187" t="str">
        <f t="shared" si="283"/>
        <v xml:space="preserve"> </v>
      </c>
      <c r="BB804" s="187" t="str">
        <f>IFERROR(IF(AW804="","",VLOOKUP(AW804,SUSS!R:S,2,FALSE)),AY804*SUSS!$M$2)</f>
        <v/>
      </c>
      <c r="BC804" s="187" t="str">
        <f t="shared" si="282"/>
        <v/>
      </c>
    </row>
    <row r="805" spans="1:55" ht="15.75" thickBot="1">
      <c r="A805" s="183" t="s">
        <v>198</v>
      </c>
      <c r="B805" s="82">
        <v>2018</v>
      </c>
      <c r="C805" s="82"/>
      <c r="D805" s="82"/>
      <c r="E805" s="83" t="s">
        <v>107</v>
      </c>
      <c r="F805" s="83" t="s">
        <v>10</v>
      </c>
      <c r="G805" s="83" t="s">
        <v>10</v>
      </c>
      <c r="H805" s="84">
        <v>43629</v>
      </c>
      <c r="I805" s="85">
        <v>9503.27</v>
      </c>
      <c r="J805" s="86">
        <v>0</v>
      </c>
      <c r="K805" s="85">
        <v>9503.27</v>
      </c>
      <c r="N805" s="183" t="s">
        <v>101</v>
      </c>
      <c r="O805" s="82">
        <v>43</v>
      </c>
      <c r="P805" s="86">
        <v>6.27</v>
      </c>
      <c r="Q805" s="83" t="s">
        <v>104</v>
      </c>
      <c r="R805" s="83" t="s">
        <v>10</v>
      </c>
      <c r="S805" s="83" t="s">
        <v>105</v>
      </c>
      <c r="T805" s="82" t="s">
        <v>116</v>
      </c>
      <c r="U805" s="82" t="s">
        <v>124</v>
      </c>
      <c r="AC805" s="187" t="str">
        <f t="shared" si="284"/>
        <v/>
      </c>
      <c r="AD805" s="187" t="str">
        <f t="shared" si="285"/>
        <v/>
      </c>
      <c r="AE805" s="187" t="str">
        <f t="shared" si="286"/>
        <v/>
      </c>
      <c r="AF805" s="187" t="str">
        <f t="shared" si="287"/>
        <v/>
      </c>
      <c r="AG805" s="187" t="str">
        <f t="shared" si="288"/>
        <v/>
      </c>
      <c r="AH805" s="187" t="str">
        <f t="shared" si="289"/>
        <v/>
      </c>
      <c r="AI805" s="187" t="str">
        <f t="shared" si="290"/>
        <v/>
      </c>
      <c r="AJ805" s="187" t="str">
        <f t="shared" si="291"/>
        <v/>
      </c>
      <c r="AK805" s="187" t="str">
        <f t="shared" si="292"/>
        <v/>
      </c>
      <c r="AN805" s="187" t="str">
        <f t="shared" si="293"/>
        <v/>
      </c>
      <c r="AO805" s="187" t="str">
        <f t="shared" si="294"/>
        <v/>
      </c>
      <c r="AP805" s="187" t="str">
        <f t="shared" si="295"/>
        <v/>
      </c>
      <c r="AT805" s="187" t="str">
        <f t="shared" si="296"/>
        <v/>
      </c>
      <c r="AU805" s="187" t="str">
        <f t="shared" si="297"/>
        <v/>
      </c>
      <c r="AV805" s="187" t="str">
        <f t="shared" si="298"/>
        <v/>
      </c>
      <c r="AW805" s="187" t="str">
        <f t="shared" si="299"/>
        <v/>
      </c>
      <c r="AX805" s="187" t="str">
        <f t="shared" si="300"/>
        <v/>
      </c>
      <c r="AY805" s="187" t="str">
        <f t="shared" si="281"/>
        <v/>
      </c>
      <c r="AZ805" s="187" t="str">
        <f t="shared" si="301"/>
        <v/>
      </c>
      <c r="BA805" s="187" t="str">
        <f t="shared" si="283"/>
        <v xml:space="preserve"> </v>
      </c>
      <c r="BB805" s="187" t="str">
        <f>IFERROR(IF(AW805="","",VLOOKUP(AW805,SUSS!R:S,2,FALSE)),AY805*SUSS!$M$2)</f>
        <v/>
      </c>
      <c r="BC805" s="187" t="str">
        <f t="shared" si="282"/>
        <v/>
      </c>
    </row>
    <row r="806" spans="1:55" ht="15.75" thickBot="1">
      <c r="A806" s="183" t="s">
        <v>198</v>
      </c>
      <c r="B806" s="82">
        <v>2018</v>
      </c>
      <c r="C806" s="82"/>
      <c r="D806" s="82"/>
      <c r="E806" s="83" t="s">
        <v>107</v>
      </c>
      <c r="F806" s="83" t="s">
        <v>10</v>
      </c>
      <c r="G806" s="83" t="s">
        <v>83</v>
      </c>
      <c r="H806" s="84">
        <v>43980</v>
      </c>
      <c r="I806" s="85">
        <v>4583.93</v>
      </c>
      <c r="J806" s="85">
        <v>3633.6</v>
      </c>
      <c r="K806" s="86">
        <v>950.33</v>
      </c>
      <c r="N806" s="183" t="s">
        <v>101</v>
      </c>
      <c r="O806" s="82">
        <v>43</v>
      </c>
      <c r="P806" s="85">
        <v>1473.63</v>
      </c>
      <c r="Q806" s="83" t="s">
        <v>86</v>
      </c>
      <c r="R806" s="83" t="s">
        <v>10</v>
      </c>
      <c r="S806" s="83" t="s">
        <v>10</v>
      </c>
      <c r="T806" s="82" t="s">
        <v>153</v>
      </c>
      <c r="U806" s="82" t="s">
        <v>124</v>
      </c>
      <c r="AC806" s="187" t="str">
        <f t="shared" si="284"/>
        <v/>
      </c>
      <c r="AD806" s="187" t="str">
        <f t="shared" si="285"/>
        <v/>
      </c>
      <c r="AE806" s="187" t="str">
        <f t="shared" si="286"/>
        <v/>
      </c>
      <c r="AF806" s="187" t="str">
        <f t="shared" si="287"/>
        <v/>
      </c>
      <c r="AG806" s="187" t="str">
        <f t="shared" si="288"/>
        <v/>
      </c>
      <c r="AH806" s="187" t="str">
        <f t="shared" si="289"/>
        <v/>
      </c>
      <c r="AI806" s="187" t="str">
        <f t="shared" si="290"/>
        <v/>
      </c>
      <c r="AJ806" s="187" t="str">
        <f t="shared" si="291"/>
        <v/>
      </c>
      <c r="AK806" s="187" t="str">
        <f t="shared" si="292"/>
        <v/>
      </c>
      <c r="AN806" s="187" t="str">
        <f t="shared" si="293"/>
        <v/>
      </c>
      <c r="AO806" s="187" t="str">
        <f t="shared" si="294"/>
        <v/>
      </c>
      <c r="AP806" s="187" t="str">
        <f t="shared" si="295"/>
        <v/>
      </c>
      <c r="AT806" s="187" t="str">
        <f t="shared" si="296"/>
        <v/>
      </c>
      <c r="AU806" s="187" t="str">
        <f t="shared" si="297"/>
        <v/>
      </c>
      <c r="AV806" s="187" t="str">
        <f t="shared" si="298"/>
        <v/>
      </c>
      <c r="AW806" s="187" t="str">
        <f t="shared" si="299"/>
        <v/>
      </c>
      <c r="AX806" s="187" t="str">
        <f t="shared" si="300"/>
        <v/>
      </c>
      <c r="AY806" s="187" t="str">
        <f t="shared" si="281"/>
        <v/>
      </c>
      <c r="AZ806" s="187" t="str">
        <f t="shared" si="301"/>
        <v/>
      </c>
      <c r="BA806" s="187" t="str">
        <f t="shared" si="283"/>
        <v xml:space="preserve"> </v>
      </c>
      <c r="BB806" s="187" t="str">
        <f>IFERROR(IF(AW806="","",VLOOKUP(AW806,SUSS!R:S,2,FALSE)),AY806*SUSS!$M$2)</f>
        <v/>
      </c>
      <c r="BC806" s="187" t="str">
        <f t="shared" si="282"/>
        <v/>
      </c>
    </row>
    <row r="807" spans="1:55" ht="15.75" thickBot="1">
      <c r="A807" s="183" t="s">
        <v>198</v>
      </c>
      <c r="B807" s="82">
        <v>2018</v>
      </c>
      <c r="C807" s="82"/>
      <c r="D807" s="82"/>
      <c r="E807" s="83" t="s">
        <v>102</v>
      </c>
      <c r="F807" s="83" t="s">
        <v>10</v>
      </c>
      <c r="G807" s="83" t="s">
        <v>105</v>
      </c>
      <c r="H807" s="84">
        <v>43599</v>
      </c>
      <c r="I807" s="86">
        <v>400</v>
      </c>
      <c r="J807" s="86">
        <v>0</v>
      </c>
      <c r="K807" s="86">
        <v>400</v>
      </c>
      <c r="N807" s="183" t="s">
        <v>101</v>
      </c>
      <c r="O807" s="82">
        <v>43</v>
      </c>
      <c r="P807" s="86">
        <v>12.54</v>
      </c>
      <c r="Q807" s="83" t="s">
        <v>107</v>
      </c>
      <c r="R807" s="83" t="s">
        <v>10</v>
      </c>
      <c r="S807" s="83" t="s">
        <v>105</v>
      </c>
      <c r="T807" s="82" t="s">
        <v>163</v>
      </c>
      <c r="U807" s="82" t="s">
        <v>124</v>
      </c>
      <c r="AC807" s="187" t="str">
        <f t="shared" si="284"/>
        <v/>
      </c>
      <c r="AD807" s="187" t="str">
        <f t="shared" si="285"/>
        <v/>
      </c>
      <c r="AE807" s="187" t="str">
        <f t="shared" si="286"/>
        <v/>
      </c>
      <c r="AF807" s="187" t="str">
        <f t="shared" si="287"/>
        <v/>
      </c>
      <c r="AG807" s="187" t="str">
        <f t="shared" si="288"/>
        <v/>
      </c>
      <c r="AH807" s="187" t="str">
        <f t="shared" si="289"/>
        <v/>
      </c>
      <c r="AI807" s="187" t="str">
        <f t="shared" si="290"/>
        <v/>
      </c>
      <c r="AJ807" s="187" t="str">
        <f t="shared" si="291"/>
        <v/>
      </c>
      <c r="AK807" s="187" t="str">
        <f t="shared" si="292"/>
        <v/>
      </c>
      <c r="AN807" s="187" t="str">
        <f t="shared" si="293"/>
        <v/>
      </c>
      <c r="AO807" s="187" t="str">
        <f t="shared" si="294"/>
        <v/>
      </c>
      <c r="AP807" s="187" t="str">
        <f t="shared" si="295"/>
        <v/>
      </c>
      <c r="AT807" s="187" t="str">
        <f t="shared" si="296"/>
        <v/>
      </c>
      <c r="AU807" s="187" t="str">
        <f t="shared" si="297"/>
        <v/>
      </c>
      <c r="AV807" s="187" t="str">
        <f t="shared" si="298"/>
        <v/>
      </c>
      <c r="AW807" s="187" t="str">
        <f t="shared" si="299"/>
        <v/>
      </c>
      <c r="AX807" s="187" t="str">
        <f t="shared" si="300"/>
        <v/>
      </c>
      <c r="AY807" s="187" t="str">
        <f t="shared" si="281"/>
        <v/>
      </c>
      <c r="AZ807" s="187" t="str">
        <f t="shared" si="301"/>
        <v/>
      </c>
      <c r="BA807" s="187" t="str">
        <f t="shared" si="283"/>
        <v xml:space="preserve"> </v>
      </c>
      <c r="BB807" s="187" t="str">
        <f>IFERROR(IF(AW807="","",VLOOKUP(AW807,SUSS!R:S,2,FALSE)),AY807*SUSS!$M$2)</f>
        <v/>
      </c>
      <c r="BC807" s="187" t="str">
        <f t="shared" si="282"/>
        <v/>
      </c>
    </row>
    <row r="808" spans="1:55" ht="15.75" thickBot="1">
      <c r="A808" s="183" t="s">
        <v>198</v>
      </c>
      <c r="B808" s="82">
        <v>2019</v>
      </c>
      <c r="C808" s="82">
        <v>10</v>
      </c>
      <c r="D808" s="82"/>
      <c r="E808" s="83" t="s">
        <v>82</v>
      </c>
      <c r="F808" s="83" t="s">
        <v>10</v>
      </c>
      <c r="G808" s="83" t="s">
        <v>10</v>
      </c>
      <c r="H808" s="84">
        <v>43790</v>
      </c>
      <c r="I808" s="85">
        <v>29681.75</v>
      </c>
      <c r="J808" s="86">
        <v>0</v>
      </c>
      <c r="K808" s="85">
        <v>29681.75</v>
      </c>
      <c r="N808" s="183" t="s">
        <v>101</v>
      </c>
      <c r="O808" s="82">
        <v>43</v>
      </c>
      <c r="P808" s="86">
        <v>18.809999999999999</v>
      </c>
      <c r="Q808" s="83" t="s">
        <v>106</v>
      </c>
      <c r="R808" s="83" t="s">
        <v>10</v>
      </c>
      <c r="S808" s="83" t="s">
        <v>105</v>
      </c>
      <c r="T808" s="82" t="s">
        <v>163</v>
      </c>
      <c r="U808" s="82" t="s">
        <v>124</v>
      </c>
      <c r="AC808" s="187" t="str">
        <f t="shared" si="284"/>
        <v/>
      </c>
      <c r="AD808" s="187" t="str">
        <f t="shared" si="285"/>
        <v/>
      </c>
      <c r="AE808" s="187" t="str">
        <f t="shared" si="286"/>
        <v/>
      </c>
      <c r="AF808" s="187" t="str">
        <f t="shared" si="287"/>
        <v/>
      </c>
      <c r="AG808" s="187" t="str">
        <f t="shared" si="288"/>
        <v/>
      </c>
      <c r="AH808" s="187" t="str">
        <f t="shared" si="289"/>
        <v/>
      </c>
      <c r="AI808" s="187" t="str">
        <f t="shared" si="290"/>
        <v/>
      </c>
      <c r="AJ808" s="187" t="str">
        <f t="shared" si="291"/>
        <v/>
      </c>
      <c r="AK808" s="187" t="str">
        <f t="shared" si="292"/>
        <v/>
      </c>
      <c r="AN808" s="187" t="str">
        <f t="shared" si="293"/>
        <v/>
      </c>
      <c r="AO808" s="187" t="str">
        <f t="shared" si="294"/>
        <v/>
      </c>
      <c r="AP808" s="187" t="str">
        <f t="shared" si="295"/>
        <v/>
      </c>
      <c r="AT808" s="187" t="str">
        <f t="shared" si="296"/>
        <v/>
      </c>
      <c r="AU808" s="187" t="str">
        <f t="shared" si="297"/>
        <v/>
      </c>
      <c r="AV808" s="187" t="str">
        <f t="shared" si="298"/>
        <v/>
      </c>
      <c r="AW808" s="187" t="str">
        <f t="shared" si="299"/>
        <v/>
      </c>
      <c r="AX808" s="187" t="str">
        <f t="shared" si="300"/>
        <v/>
      </c>
      <c r="AY808" s="187" t="str">
        <f t="shared" si="281"/>
        <v/>
      </c>
      <c r="AZ808" s="187" t="str">
        <f t="shared" si="301"/>
        <v/>
      </c>
      <c r="BA808" s="187" t="str">
        <f t="shared" si="283"/>
        <v xml:space="preserve"> </v>
      </c>
      <c r="BB808" s="187" t="str">
        <f>IFERROR(IF(AW808="","",VLOOKUP(AW808,SUSS!R:S,2,FALSE)),AY808*SUSS!$M$2)</f>
        <v/>
      </c>
      <c r="BC808" s="187" t="str">
        <f t="shared" si="282"/>
        <v/>
      </c>
    </row>
    <row r="809" spans="1:55" ht="15.75" thickBot="1">
      <c r="A809" s="183" t="s">
        <v>198</v>
      </c>
      <c r="B809" s="82">
        <v>2019</v>
      </c>
      <c r="C809" s="82">
        <v>10</v>
      </c>
      <c r="D809" s="82"/>
      <c r="E809" s="83" t="s">
        <v>82</v>
      </c>
      <c r="F809" s="83" t="s">
        <v>10</v>
      </c>
      <c r="G809" s="83" t="s">
        <v>83</v>
      </c>
      <c r="H809" s="84">
        <v>43980</v>
      </c>
      <c r="I809" s="85">
        <v>6778.32</v>
      </c>
      <c r="J809" s="85">
        <v>3810.14</v>
      </c>
      <c r="K809" s="85">
        <v>2968.18</v>
      </c>
      <c r="N809" s="183" t="s">
        <v>101</v>
      </c>
      <c r="O809" s="82">
        <v>43</v>
      </c>
      <c r="P809" s="85">
        <v>14223.03</v>
      </c>
      <c r="Q809" s="83" t="s">
        <v>82</v>
      </c>
      <c r="R809" s="83" t="s">
        <v>10</v>
      </c>
      <c r="S809" s="83" t="s">
        <v>10</v>
      </c>
      <c r="T809" s="82" t="s">
        <v>181</v>
      </c>
      <c r="U809" s="82" t="s">
        <v>124</v>
      </c>
      <c r="AC809" s="187" t="str">
        <f t="shared" si="284"/>
        <v/>
      </c>
      <c r="AD809" s="187" t="str">
        <f t="shared" si="285"/>
        <v/>
      </c>
      <c r="AE809" s="187" t="str">
        <f t="shared" si="286"/>
        <v/>
      </c>
      <c r="AF809" s="187" t="str">
        <f t="shared" si="287"/>
        <v/>
      </c>
      <c r="AG809" s="187" t="str">
        <f t="shared" si="288"/>
        <v/>
      </c>
      <c r="AH809" s="187" t="str">
        <f t="shared" si="289"/>
        <v/>
      </c>
      <c r="AI809" s="187" t="str">
        <f t="shared" si="290"/>
        <v/>
      </c>
      <c r="AJ809" s="187" t="str">
        <f t="shared" si="291"/>
        <v/>
      </c>
      <c r="AK809" s="187" t="str">
        <f t="shared" si="292"/>
        <v/>
      </c>
      <c r="AN809" s="187" t="str">
        <f t="shared" si="293"/>
        <v/>
      </c>
      <c r="AO809" s="187" t="str">
        <f t="shared" si="294"/>
        <v/>
      </c>
      <c r="AP809" s="187" t="str">
        <f t="shared" si="295"/>
        <v/>
      </c>
      <c r="AT809" s="187" t="str">
        <f t="shared" si="296"/>
        <v/>
      </c>
      <c r="AU809" s="187" t="str">
        <f t="shared" si="297"/>
        <v/>
      </c>
      <c r="AV809" s="187" t="str">
        <f t="shared" si="298"/>
        <v/>
      </c>
      <c r="AW809" s="187" t="str">
        <f t="shared" si="299"/>
        <v/>
      </c>
      <c r="AX809" s="187" t="str">
        <f t="shared" si="300"/>
        <v/>
      </c>
      <c r="AY809" s="187" t="str">
        <f t="shared" si="281"/>
        <v/>
      </c>
      <c r="AZ809" s="187" t="str">
        <f t="shared" si="301"/>
        <v/>
      </c>
      <c r="BA809" s="187" t="str">
        <f t="shared" si="283"/>
        <v xml:space="preserve"> </v>
      </c>
      <c r="BB809" s="187" t="str">
        <f>IFERROR(IF(AW809="","",VLOOKUP(AW809,SUSS!R:S,2,FALSE)),AY809*SUSS!$M$2)</f>
        <v/>
      </c>
      <c r="BC809" s="187" t="str">
        <f t="shared" si="282"/>
        <v/>
      </c>
    </row>
    <row r="810" spans="1:55" ht="16.5" thickBot="1">
      <c r="A810" s="183" t="s">
        <v>198</v>
      </c>
      <c r="B810" s="184" t="s">
        <v>85</v>
      </c>
      <c r="C810" s="185"/>
      <c r="D810" s="185"/>
      <c r="E810" s="185"/>
      <c r="F810" s="185"/>
      <c r="G810" s="185"/>
      <c r="H810" s="185"/>
      <c r="I810" s="185"/>
      <c r="J810" s="185"/>
      <c r="K810" s="185"/>
      <c r="N810" s="183" t="s">
        <v>101</v>
      </c>
      <c r="O810" s="82">
        <v>43</v>
      </c>
      <c r="P810" s="85">
        <v>2550.64</v>
      </c>
      <c r="Q810" s="83" t="s">
        <v>82</v>
      </c>
      <c r="R810" s="83" t="s">
        <v>10</v>
      </c>
      <c r="S810" s="83" t="s">
        <v>83</v>
      </c>
      <c r="T810" s="82" t="s">
        <v>181</v>
      </c>
      <c r="U810" s="82" t="s">
        <v>124</v>
      </c>
      <c r="AC810" s="187" t="str">
        <f t="shared" si="284"/>
        <v/>
      </c>
      <c r="AD810" s="187" t="str">
        <f t="shared" si="285"/>
        <v/>
      </c>
      <c r="AE810" s="187" t="str">
        <f t="shared" si="286"/>
        <v/>
      </c>
      <c r="AF810" s="187" t="str">
        <f t="shared" si="287"/>
        <v/>
      </c>
      <c r="AG810" s="187" t="str">
        <f t="shared" si="288"/>
        <v/>
      </c>
      <c r="AH810" s="187" t="str">
        <f t="shared" si="289"/>
        <v/>
      </c>
      <c r="AI810" s="187" t="str">
        <f t="shared" si="290"/>
        <v/>
      </c>
      <c r="AJ810" s="187" t="str">
        <f t="shared" si="291"/>
        <v/>
      </c>
      <c r="AK810" s="187" t="str">
        <f t="shared" si="292"/>
        <v/>
      </c>
      <c r="AN810" s="187" t="str">
        <f t="shared" si="293"/>
        <v/>
      </c>
      <c r="AO810" s="187" t="str">
        <f t="shared" si="294"/>
        <v/>
      </c>
      <c r="AP810" s="187" t="str">
        <f t="shared" si="295"/>
        <v/>
      </c>
      <c r="AT810" s="187" t="str">
        <f t="shared" si="296"/>
        <v/>
      </c>
      <c r="AU810" s="187" t="str">
        <f t="shared" si="297"/>
        <v/>
      </c>
      <c r="AV810" s="187" t="str">
        <f t="shared" si="298"/>
        <v/>
      </c>
      <c r="AW810" s="187" t="str">
        <f t="shared" si="299"/>
        <v/>
      </c>
      <c r="AX810" s="187" t="str">
        <f t="shared" si="300"/>
        <v/>
      </c>
      <c r="AY810" s="187" t="str">
        <f t="shared" si="281"/>
        <v/>
      </c>
      <c r="AZ810" s="187" t="str">
        <f t="shared" si="301"/>
        <v/>
      </c>
      <c r="BA810" s="187" t="str">
        <f t="shared" si="283"/>
        <v xml:space="preserve"> </v>
      </c>
      <c r="BB810" s="187" t="str">
        <f>IFERROR(IF(AW810="","",VLOOKUP(AW810,SUSS!R:S,2,FALSE)),AY810*SUSS!$M$2)</f>
        <v/>
      </c>
      <c r="BC810" s="187" t="str">
        <f t="shared" si="282"/>
        <v/>
      </c>
    </row>
    <row r="811" spans="1:55" ht="15.75" thickBot="1">
      <c r="A811" s="183" t="s">
        <v>198</v>
      </c>
      <c r="B811" s="87" t="s">
        <v>0</v>
      </c>
      <c r="C811" s="87" t="s">
        <v>1</v>
      </c>
      <c r="D811" s="87" t="s">
        <v>2</v>
      </c>
      <c r="E811" s="87" t="s">
        <v>3</v>
      </c>
      <c r="F811" s="87" t="s">
        <v>4</v>
      </c>
      <c r="G811" s="87" t="s">
        <v>5</v>
      </c>
      <c r="H811" s="87" t="s">
        <v>6</v>
      </c>
      <c r="I811" s="87" t="s">
        <v>7</v>
      </c>
      <c r="J811" s="87" t="s">
        <v>8</v>
      </c>
      <c r="K811" s="87" t="s">
        <v>9</v>
      </c>
      <c r="N811" s="183" t="s">
        <v>101</v>
      </c>
      <c r="O811" s="82">
        <v>43</v>
      </c>
      <c r="P811" s="85">
        <v>17200.73</v>
      </c>
      <c r="Q811" s="83" t="s">
        <v>82</v>
      </c>
      <c r="R811" s="83" t="s">
        <v>10</v>
      </c>
      <c r="S811" s="83" t="s">
        <v>84</v>
      </c>
      <c r="T811" s="82" t="s">
        <v>181</v>
      </c>
      <c r="U811" s="82" t="s">
        <v>124</v>
      </c>
      <c r="AC811" s="187" t="str">
        <f t="shared" si="284"/>
        <v/>
      </c>
      <c r="AD811" s="187" t="str">
        <f t="shared" si="285"/>
        <v/>
      </c>
      <c r="AE811" s="187" t="str">
        <f t="shared" si="286"/>
        <v/>
      </c>
      <c r="AF811" s="187" t="str">
        <f t="shared" si="287"/>
        <v/>
      </c>
      <c r="AG811" s="187" t="str">
        <f t="shared" si="288"/>
        <v/>
      </c>
      <c r="AH811" s="187" t="str">
        <f t="shared" si="289"/>
        <v/>
      </c>
      <c r="AI811" s="187" t="str">
        <f t="shared" si="290"/>
        <v/>
      </c>
      <c r="AJ811" s="187" t="str">
        <f t="shared" si="291"/>
        <v/>
      </c>
      <c r="AK811" s="187" t="str">
        <f t="shared" si="292"/>
        <v/>
      </c>
      <c r="AN811" s="187" t="str">
        <f t="shared" si="293"/>
        <v/>
      </c>
      <c r="AO811" s="187" t="str">
        <f t="shared" si="294"/>
        <v/>
      </c>
      <c r="AP811" s="187" t="str">
        <f t="shared" si="295"/>
        <v/>
      </c>
      <c r="AT811" s="187" t="str">
        <f t="shared" si="296"/>
        <v/>
      </c>
      <c r="AU811" s="187" t="str">
        <f t="shared" si="297"/>
        <v/>
      </c>
      <c r="AV811" s="187" t="str">
        <f t="shared" si="298"/>
        <v/>
      </c>
      <c r="AW811" s="187" t="str">
        <f t="shared" si="299"/>
        <v/>
      </c>
      <c r="AX811" s="187" t="str">
        <f t="shared" si="300"/>
        <v/>
      </c>
      <c r="AY811" s="187" t="str">
        <f t="shared" si="281"/>
        <v/>
      </c>
      <c r="AZ811" s="187" t="str">
        <f t="shared" si="301"/>
        <v/>
      </c>
      <c r="BA811" s="187" t="str">
        <f t="shared" si="283"/>
        <v xml:space="preserve"> </v>
      </c>
      <c r="BB811" s="187" t="str">
        <f>IFERROR(IF(AW811="","",VLOOKUP(AW811,SUSS!R:S,2,FALSE)),AY811*SUSS!$M$2)</f>
        <v/>
      </c>
      <c r="BC811" s="187" t="str">
        <f t="shared" si="282"/>
        <v/>
      </c>
    </row>
    <row r="812" spans="1:55" ht="15.75" thickBot="1">
      <c r="A812" s="183" t="s">
        <v>198</v>
      </c>
      <c r="B812" s="77">
        <v>2009</v>
      </c>
      <c r="C812" s="77">
        <v>7</v>
      </c>
      <c r="D812" s="77"/>
      <c r="E812" s="78" t="s">
        <v>11</v>
      </c>
      <c r="F812" s="78" t="s">
        <v>10</v>
      </c>
      <c r="G812" s="78" t="s">
        <v>10</v>
      </c>
      <c r="H812" s="79">
        <v>40036</v>
      </c>
      <c r="I812" s="81">
        <v>7.0000000000000007E-2</v>
      </c>
      <c r="J812" s="81">
        <v>0</v>
      </c>
      <c r="K812" s="81">
        <v>7.0000000000000007E-2</v>
      </c>
      <c r="N812" s="183" t="s">
        <v>101</v>
      </c>
      <c r="O812" s="82">
        <v>43</v>
      </c>
      <c r="P812" s="85">
        <v>10307.82</v>
      </c>
      <c r="Q812" s="83" t="s">
        <v>82</v>
      </c>
      <c r="R812" s="83" t="s">
        <v>10</v>
      </c>
      <c r="S812" s="83" t="s">
        <v>10</v>
      </c>
      <c r="T812" s="82" t="s">
        <v>185</v>
      </c>
      <c r="U812" s="82" t="s">
        <v>124</v>
      </c>
      <c r="AC812" s="187" t="str">
        <f t="shared" si="284"/>
        <v>N006554</v>
      </c>
      <c r="AD812" s="187" t="str">
        <f t="shared" si="285"/>
        <v>Contribuciones Seg. Social</v>
      </c>
      <c r="AE812" s="187" t="str">
        <f t="shared" si="286"/>
        <v>Declaración Jurada</v>
      </c>
      <c r="AF812" s="187" t="str">
        <f t="shared" si="287"/>
        <v>Declaración Jurada</v>
      </c>
      <c r="AG812" s="187">
        <f t="shared" si="288"/>
        <v>7.0000000000000007E-2</v>
      </c>
      <c r="AH812" s="187">
        <f t="shared" si="289"/>
        <v>0</v>
      </c>
      <c r="AI812" s="187">
        <f t="shared" si="290"/>
        <v>7.0000000000000007E-2</v>
      </c>
      <c r="AJ812" s="187">
        <f t="shared" si="291"/>
        <v>2009</v>
      </c>
      <c r="AK812" s="187">
        <f t="shared" si="292"/>
        <v>7</v>
      </c>
      <c r="AN812" s="187" t="str">
        <f t="shared" si="293"/>
        <v xml:space="preserve">2009/7 </v>
      </c>
      <c r="AO812" s="187" t="str">
        <f t="shared" si="294"/>
        <v>2009/7 Contribuciones Seg. Social</v>
      </c>
      <c r="AP812" s="187">
        <f t="shared" si="295"/>
        <v>7.0000000000000007E-2</v>
      </c>
      <c r="AT812" s="187" t="str">
        <f t="shared" si="296"/>
        <v/>
      </c>
      <c r="AU812" s="187" t="str">
        <f t="shared" si="297"/>
        <v/>
      </c>
      <c r="AV812" s="187" t="str">
        <f t="shared" si="298"/>
        <v/>
      </c>
      <c r="AW812" s="187" t="str">
        <f t="shared" si="299"/>
        <v/>
      </c>
      <c r="AX812" s="187" t="str">
        <f t="shared" si="300"/>
        <v/>
      </c>
      <c r="AY812" s="187" t="str">
        <f t="shared" si="281"/>
        <v/>
      </c>
      <c r="AZ812" s="187" t="str">
        <f t="shared" si="301"/>
        <v/>
      </c>
      <c r="BA812" s="187" t="str">
        <f t="shared" si="283"/>
        <v xml:space="preserve"> </v>
      </c>
      <c r="BB812" s="187" t="str">
        <f>IFERROR(IF(AW812="","",VLOOKUP(AW812,SUSS!R:S,2,FALSE)),AY812*SUSS!$M$2)</f>
        <v/>
      </c>
      <c r="BC812" s="187" t="str">
        <f t="shared" si="282"/>
        <v/>
      </c>
    </row>
    <row r="813" spans="1:55" ht="15.75" thickBot="1">
      <c r="A813" s="183" t="s">
        <v>198</v>
      </c>
      <c r="B813" s="82">
        <v>2009</v>
      </c>
      <c r="C813" s="82">
        <v>7</v>
      </c>
      <c r="D813" s="82"/>
      <c r="E813" s="83" t="s">
        <v>11</v>
      </c>
      <c r="F813" s="83" t="s">
        <v>10</v>
      </c>
      <c r="G813" s="83" t="s">
        <v>83</v>
      </c>
      <c r="H813" s="84">
        <v>43980</v>
      </c>
      <c r="I813" s="86">
        <v>0.27</v>
      </c>
      <c r="J813" s="86">
        <v>0.22</v>
      </c>
      <c r="K813" s="86">
        <v>0.05</v>
      </c>
      <c r="N813" s="183" t="s">
        <v>101</v>
      </c>
      <c r="O813" s="82">
        <v>44</v>
      </c>
      <c r="P813" s="86">
        <v>669.19</v>
      </c>
      <c r="Q813" s="83" t="s">
        <v>103</v>
      </c>
      <c r="R813" s="83" t="s">
        <v>10</v>
      </c>
      <c r="S813" s="83" t="s">
        <v>84</v>
      </c>
      <c r="T813" s="82" t="s">
        <v>114</v>
      </c>
      <c r="U813" s="82" t="s">
        <v>124</v>
      </c>
      <c r="AC813" s="187" t="str">
        <f t="shared" si="284"/>
        <v/>
      </c>
      <c r="AD813" s="187" t="str">
        <f t="shared" si="285"/>
        <v/>
      </c>
      <c r="AE813" s="187" t="str">
        <f t="shared" si="286"/>
        <v/>
      </c>
      <c r="AF813" s="187" t="str">
        <f t="shared" si="287"/>
        <v/>
      </c>
      <c r="AG813" s="187" t="str">
        <f t="shared" si="288"/>
        <v/>
      </c>
      <c r="AH813" s="187" t="str">
        <f t="shared" si="289"/>
        <v/>
      </c>
      <c r="AI813" s="187" t="str">
        <f t="shared" si="290"/>
        <v/>
      </c>
      <c r="AJ813" s="187" t="str">
        <f t="shared" si="291"/>
        <v/>
      </c>
      <c r="AK813" s="187" t="str">
        <f t="shared" si="292"/>
        <v/>
      </c>
      <c r="AN813" s="187" t="str">
        <f t="shared" si="293"/>
        <v/>
      </c>
      <c r="AO813" s="187" t="str">
        <f t="shared" si="294"/>
        <v/>
      </c>
      <c r="AP813" s="187" t="str">
        <f t="shared" si="295"/>
        <v/>
      </c>
      <c r="AT813" s="187" t="str">
        <f t="shared" si="296"/>
        <v/>
      </c>
      <c r="AU813" s="187" t="str">
        <f t="shared" si="297"/>
        <v/>
      </c>
      <c r="AV813" s="187" t="str">
        <f t="shared" si="298"/>
        <v/>
      </c>
      <c r="AW813" s="187" t="str">
        <f t="shared" si="299"/>
        <v/>
      </c>
      <c r="AX813" s="187" t="str">
        <f t="shared" si="300"/>
        <v/>
      </c>
      <c r="AY813" s="187" t="str">
        <f t="shared" si="281"/>
        <v/>
      </c>
      <c r="AZ813" s="187" t="str">
        <f t="shared" si="301"/>
        <v/>
      </c>
      <c r="BA813" s="187" t="str">
        <f t="shared" si="283"/>
        <v xml:space="preserve"> </v>
      </c>
      <c r="BB813" s="187" t="str">
        <f>IFERROR(IF(AW813="","",VLOOKUP(AW813,SUSS!R:S,2,FALSE)),AY813*SUSS!$M$2)</f>
        <v/>
      </c>
      <c r="BC813" s="187" t="str">
        <f t="shared" si="282"/>
        <v/>
      </c>
    </row>
    <row r="814" spans="1:55" ht="15.75" thickBot="1">
      <c r="A814" s="183" t="s">
        <v>198</v>
      </c>
      <c r="B814" s="82">
        <v>2012</v>
      </c>
      <c r="C814" s="82">
        <v>1</v>
      </c>
      <c r="D814" s="82"/>
      <c r="E814" s="83" t="s">
        <v>11</v>
      </c>
      <c r="F814" s="83" t="s">
        <v>10</v>
      </c>
      <c r="G814" s="83" t="s">
        <v>10</v>
      </c>
      <c r="H814" s="84">
        <v>40948</v>
      </c>
      <c r="I814" s="85">
        <v>6285.77</v>
      </c>
      <c r="J814" s="86">
        <v>0</v>
      </c>
      <c r="K814" s="85">
        <v>6285.77</v>
      </c>
      <c r="N814" s="183" t="s">
        <v>101</v>
      </c>
      <c r="O814" s="82">
        <v>44</v>
      </c>
      <c r="P814" s="85">
        <v>14119.33</v>
      </c>
      <c r="Q814" s="83" t="s">
        <v>102</v>
      </c>
      <c r="R814" s="83" t="s">
        <v>10</v>
      </c>
      <c r="S814" s="83" t="s">
        <v>83</v>
      </c>
      <c r="T814" s="82" t="s">
        <v>115</v>
      </c>
      <c r="U814" s="82" t="s">
        <v>124</v>
      </c>
      <c r="AC814" s="187" t="str">
        <f t="shared" si="284"/>
        <v>N006554</v>
      </c>
      <c r="AD814" s="187" t="str">
        <f t="shared" si="285"/>
        <v>Contribuciones Seg. Social</v>
      </c>
      <c r="AE814" s="187" t="str">
        <f t="shared" si="286"/>
        <v>Declaración Jurada</v>
      </c>
      <c r="AF814" s="187" t="str">
        <f t="shared" si="287"/>
        <v>Declaración Jurada</v>
      </c>
      <c r="AG814" s="187">
        <f t="shared" si="288"/>
        <v>6285.77</v>
      </c>
      <c r="AH814" s="187">
        <f t="shared" si="289"/>
        <v>0</v>
      </c>
      <c r="AI814" s="187">
        <f t="shared" si="290"/>
        <v>6285.77</v>
      </c>
      <c r="AJ814" s="187">
        <f t="shared" si="291"/>
        <v>2012</v>
      </c>
      <c r="AK814" s="187">
        <f t="shared" si="292"/>
        <v>1</v>
      </c>
      <c r="AN814" s="187" t="str">
        <f t="shared" si="293"/>
        <v xml:space="preserve">2012/1 </v>
      </c>
      <c r="AO814" s="187" t="str">
        <f t="shared" si="294"/>
        <v>2012/1 Contribuciones Seg. Social</v>
      </c>
      <c r="AP814" s="187">
        <f t="shared" si="295"/>
        <v>6285.77</v>
      </c>
      <c r="AT814" s="187" t="str">
        <f t="shared" si="296"/>
        <v/>
      </c>
      <c r="AU814" s="187" t="str">
        <f t="shared" si="297"/>
        <v/>
      </c>
      <c r="AV814" s="187" t="str">
        <f t="shared" si="298"/>
        <v/>
      </c>
      <c r="AW814" s="187" t="str">
        <f t="shared" si="299"/>
        <v/>
      </c>
      <c r="AX814" s="187" t="str">
        <f t="shared" si="300"/>
        <v/>
      </c>
      <c r="AY814" s="187" t="str">
        <f t="shared" si="281"/>
        <v/>
      </c>
      <c r="AZ814" s="187" t="str">
        <f t="shared" si="301"/>
        <v/>
      </c>
      <c r="BA814" s="187" t="str">
        <f t="shared" si="283"/>
        <v xml:space="preserve"> </v>
      </c>
      <c r="BB814" s="187" t="str">
        <f>IFERROR(IF(AW814="","",VLOOKUP(AW814,SUSS!R:S,2,FALSE)),AY814*SUSS!$M$2)</f>
        <v/>
      </c>
      <c r="BC814" s="187" t="str">
        <f t="shared" si="282"/>
        <v/>
      </c>
    </row>
    <row r="815" spans="1:55" ht="15.75" thickBot="1">
      <c r="A815" s="183" t="s">
        <v>198</v>
      </c>
      <c r="B815" s="82">
        <v>2012</v>
      </c>
      <c r="C815" s="82">
        <v>1</v>
      </c>
      <c r="D815" s="82"/>
      <c r="E815" s="83" t="s">
        <v>11</v>
      </c>
      <c r="F815" s="83" t="s">
        <v>10</v>
      </c>
      <c r="G815" s="83" t="s">
        <v>83</v>
      </c>
      <c r="H815" s="84">
        <v>43980</v>
      </c>
      <c r="I815" s="85">
        <v>19877.78</v>
      </c>
      <c r="J815" s="85">
        <v>15163.45</v>
      </c>
      <c r="K815" s="85">
        <v>4714.33</v>
      </c>
      <c r="N815" s="183" t="s">
        <v>101</v>
      </c>
      <c r="O815" s="82">
        <v>44</v>
      </c>
      <c r="P815" s="85">
        <v>10417.69</v>
      </c>
      <c r="Q815" s="83" t="s">
        <v>11</v>
      </c>
      <c r="R815" s="83" t="s">
        <v>10</v>
      </c>
      <c r="S815" s="83" t="s">
        <v>10</v>
      </c>
      <c r="T815" s="82" t="s">
        <v>116</v>
      </c>
      <c r="U815" s="82" t="s">
        <v>124</v>
      </c>
      <c r="AC815" s="187" t="str">
        <f t="shared" si="284"/>
        <v/>
      </c>
      <c r="AD815" s="187" t="str">
        <f t="shared" si="285"/>
        <v/>
      </c>
      <c r="AE815" s="187" t="str">
        <f t="shared" si="286"/>
        <v/>
      </c>
      <c r="AF815" s="187" t="str">
        <f t="shared" si="287"/>
        <v/>
      </c>
      <c r="AG815" s="187" t="str">
        <f t="shared" si="288"/>
        <v/>
      </c>
      <c r="AH815" s="187" t="str">
        <f t="shared" si="289"/>
        <v/>
      </c>
      <c r="AI815" s="187" t="str">
        <f t="shared" si="290"/>
        <v/>
      </c>
      <c r="AJ815" s="187" t="str">
        <f t="shared" si="291"/>
        <v/>
      </c>
      <c r="AK815" s="187" t="str">
        <f t="shared" si="292"/>
        <v/>
      </c>
      <c r="AN815" s="187" t="str">
        <f t="shared" si="293"/>
        <v/>
      </c>
      <c r="AO815" s="187" t="str">
        <f t="shared" si="294"/>
        <v/>
      </c>
      <c r="AP815" s="187" t="str">
        <f t="shared" si="295"/>
        <v/>
      </c>
      <c r="AT815" s="187" t="str">
        <f t="shared" si="296"/>
        <v>M645044</v>
      </c>
      <c r="AU815" s="187">
        <f t="shared" si="297"/>
        <v>44</v>
      </c>
      <c r="AV815" s="187">
        <f t="shared" si="298"/>
        <v>10417.69</v>
      </c>
      <c r="AW815" s="187" t="str">
        <f t="shared" si="299"/>
        <v>2016/6</v>
      </c>
      <c r="AX815" s="187" t="str">
        <f t="shared" si="300"/>
        <v>2016/6 Contribuciones Seg. Social</v>
      </c>
      <c r="AY815" s="187">
        <f t="shared" si="281"/>
        <v>12229.88</v>
      </c>
      <c r="AZ815" s="187">
        <f t="shared" si="301"/>
        <v>0.85182274887406917</v>
      </c>
      <c r="BA815" s="187" t="str">
        <f t="shared" si="283"/>
        <v>M645044 44</v>
      </c>
      <c r="BB815" s="187">
        <f>IFERROR(IF(AW815="","",VLOOKUP(AW815,SUSS!R:S,2,FALSE)),AY815*SUSS!$M$2)</f>
        <v>1467.5855999999999</v>
      </c>
      <c r="BC815" s="187">
        <f t="shared" si="282"/>
        <v>1250.1228000000001</v>
      </c>
    </row>
    <row r="816" spans="1:55" ht="29.25" thickBot="1">
      <c r="A816" s="183" t="s">
        <v>198</v>
      </c>
      <c r="B816" s="82">
        <v>2017</v>
      </c>
      <c r="C816" s="82">
        <v>12</v>
      </c>
      <c r="D816" s="82"/>
      <c r="E816" s="83" t="s">
        <v>11</v>
      </c>
      <c r="F816" s="83" t="s">
        <v>108</v>
      </c>
      <c r="G816" s="83" t="s">
        <v>83</v>
      </c>
      <c r="H816" s="84">
        <v>43980</v>
      </c>
      <c r="I816" s="85">
        <v>7494.35</v>
      </c>
      <c r="J816" s="85">
        <v>5677.71</v>
      </c>
      <c r="K816" s="85">
        <v>1816.64</v>
      </c>
      <c r="N816" s="183" t="s">
        <v>101</v>
      </c>
      <c r="O816" s="82">
        <v>44</v>
      </c>
      <c r="P816" s="86">
        <v>180.28</v>
      </c>
      <c r="Q816" s="83" t="s">
        <v>11</v>
      </c>
      <c r="R816" s="83" t="s">
        <v>10</v>
      </c>
      <c r="S816" s="83" t="s">
        <v>83</v>
      </c>
      <c r="T816" s="82" t="s">
        <v>116</v>
      </c>
      <c r="U816" s="82" t="s">
        <v>124</v>
      </c>
      <c r="AC816" s="187" t="str">
        <f t="shared" si="284"/>
        <v/>
      </c>
      <c r="AD816" s="187" t="str">
        <f t="shared" si="285"/>
        <v/>
      </c>
      <c r="AE816" s="187" t="str">
        <f t="shared" si="286"/>
        <v/>
      </c>
      <c r="AF816" s="187" t="str">
        <f t="shared" si="287"/>
        <v/>
      </c>
      <c r="AG816" s="187" t="str">
        <f t="shared" si="288"/>
        <v/>
      </c>
      <c r="AH816" s="187" t="str">
        <f t="shared" si="289"/>
        <v/>
      </c>
      <c r="AI816" s="187" t="str">
        <f t="shared" si="290"/>
        <v/>
      </c>
      <c r="AJ816" s="187" t="str">
        <f t="shared" si="291"/>
        <v/>
      </c>
      <c r="AK816" s="187" t="str">
        <f t="shared" si="292"/>
        <v/>
      </c>
      <c r="AN816" s="187" t="str">
        <f t="shared" si="293"/>
        <v/>
      </c>
      <c r="AO816" s="187" t="str">
        <f t="shared" si="294"/>
        <v/>
      </c>
      <c r="AP816" s="187" t="str">
        <f t="shared" si="295"/>
        <v/>
      </c>
      <c r="AT816" s="187" t="str">
        <f t="shared" si="296"/>
        <v>M645044</v>
      </c>
      <c r="AU816" s="187">
        <f t="shared" si="297"/>
        <v>44</v>
      </c>
      <c r="AV816" s="187">
        <f t="shared" si="298"/>
        <v>180.28</v>
      </c>
      <c r="AW816" s="187" t="str">
        <f t="shared" si="299"/>
        <v>2016/6</v>
      </c>
      <c r="AX816" s="187" t="str">
        <f t="shared" si="300"/>
        <v>2016/6 Contribuciones Seg. Social</v>
      </c>
      <c r="AY816" s="187">
        <f t="shared" si="281"/>
        <v>12229.88</v>
      </c>
      <c r="AZ816" s="187">
        <f t="shared" si="301"/>
        <v>1.4740945945503963E-2</v>
      </c>
      <c r="BA816" s="187" t="str">
        <f t="shared" si="283"/>
        <v>M645044 44</v>
      </c>
      <c r="BB816" s="187">
        <f>IFERROR(IF(AW816="","",VLOOKUP(AW816,SUSS!R:S,2,FALSE)),AY816*SUSS!$M$2)</f>
        <v>1467.5855999999999</v>
      </c>
      <c r="BC816" s="187">
        <f t="shared" si="282"/>
        <v>21.633600000000001</v>
      </c>
    </row>
    <row r="817" spans="1:55" ht="29.25" thickBot="1">
      <c r="A817" s="183" t="s">
        <v>198</v>
      </c>
      <c r="B817" s="82">
        <v>2017</v>
      </c>
      <c r="C817" s="82">
        <v>12</v>
      </c>
      <c r="D817" s="82"/>
      <c r="E817" s="83" t="s">
        <v>11</v>
      </c>
      <c r="F817" s="83" t="s">
        <v>108</v>
      </c>
      <c r="G817" s="83" t="s">
        <v>109</v>
      </c>
      <c r="H817" s="84">
        <v>43110</v>
      </c>
      <c r="I817" s="85">
        <v>7266.57</v>
      </c>
      <c r="J817" s="86">
        <v>0</v>
      </c>
      <c r="K817" s="85">
        <v>7266.57</v>
      </c>
      <c r="N817" s="183" t="s">
        <v>101</v>
      </c>
      <c r="O817" s="82">
        <v>44</v>
      </c>
      <c r="P817" s="85">
        <v>2877.19</v>
      </c>
      <c r="Q817" s="83" t="s">
        <v>11</v>
      </c>
      <c r="R817" s="83" t="s">
        <v>10</v>
      </c>
      <c r="S817" s="83" t="s">
        <v>84</v>
      </c>
      <c r="T817" s="82" t="s">
        <v>116</v>
      </c>
      <c r="U817" s="82" t="s">
        <v>124</v>
      </c>
      <c r="AC817" s="187" t="str">
        <f t="shared" si="284"/>
        <v/>
      </c>
      <c r="AD817" s="187" t="str">
        <f t="shared" si="285"/>
        <v/>
      </c>
      <c r="AE817" s="187" t="str">
        <f t="shared" si="286"/>
        <v/>
      </c>
      <c r="AF817" s="187" t="str">
        <f t="shared" si="287"/>
        <v/>
      </c>
      <c r="AG817" s="187" t="str">
        <f t="shared" si="288"/>
        <v/>
      </c>
      <c r="AH817" s="187" t="str">
        <f t="shared" si="289"/>
        <v/>
      </c>
      <c r="AI817" s="187" t="str">
        <f t="shared" si="290"/>
        <v/>
      </c>
      <c r="AJ817" s="187" t="str">
        <f t="shared" si="291"/>
        <v/>
      </c>
      <c r="AK817" s="187" t="str">
        <f t="shared" si="292"/>
        <v/>
      </c>
      <c r="AN817" s="187" t="str">
        <f t="shared" si="293"/>
        <v/>
      </c>
      <c r="AO817" s="187" t="str">
        <f t="shared" si="294"/>
        <v/>
      </c>
      <c r="AP817" s="187" t="str">
        <f t="shared" si="295"/>
        <v/>
      </c>
      <c r="AT817" s="187" t="str">
        <f t="shared" si="296"/>
        <v>M645044</v>
      </c>
      <c r="AU817" s="187">
        <f t="shared" si="297"/>
        <v>44</v>
      </c>
      <c r="AV817" s="187">
        <f t="shared" si="298"/>
        <v>2877.19</v>
      </c>
      <c r="AW817" s="187" t="str">
        <f t="shared" si="299"/>
        <v>2016/6</v>
      </c>
      <c r="AX817" s="187" t="str">
        <f t="shared" si="300"/>
        <v>2016/6 Contribuciones Seg. Social</v>
      </c>
      <c r="AY817" s="187">
        <f t="shared" si="281"/>
        <v>12229.88</v>
      </c>
      <c r="AZ817" s="187">
        <f t="shared" si="301"/>
        <v>0.23525905405449607</v>
      </c>
      <c r="BA817" s="187" t="str">
        <f t="shared" si="283"/>
        <v>M645044 44</v>
      </c>
      <c r="BB817" s="187">
        <f>IFERROR(IF(AW817="","",VLOOKUP(AW817,SUSS!R:S,2,FALSE)),AY817*SUSS!$M$2)</f>
        <v>1467.5855999999999</v>
      </c>
      <c r="BC817" s="187">
        <f t="shared" si="282"/>
        <v>345.26280000000003</v>
      </c>
    </row>
    <row r="818" spans="1:55" ht="29.25" thickBot="1">
      <c r="A818" s="183" t="s">
        <v>198</v>
      </c>
      <c r="B818" s="82">
        <v>2018</v>
      </c>
      <c r="C818" s="82">
        <v>1</v>
      </c>
      <c r="D818" s="82"/>
      <c r="E818" s="83" t="s">
        <v>11</v>
      </c>
      <c r="F818" s="83" t="s">
        <v>108</v>
      </c>
      <c r="G818" s="83" t="s">
        <v>83</v>
      </c>
      <c r="H818" s="84">
        <v>43980</v>
      </c>
      <c r="I818" s="85">
        <v>6315.85</v>
      </c>
      <c r="J818" s="85">
        <v>5682.58</v>
      </c>
      <c r="K818" s="86">
        <v>633.27</v>
      </c>
      <c r="N818" s="183" t="s">
        <v>101</v>
      </c>
      <c r="O818" s="82">
        <v>44</v>
      </c>
      <c r="P818" s="86">
        <v>6.27</v>
      </c>
      <c r="Q818" s="83" t="s">
        <v>104</v>
      </c>
      <c r="R818" s="83" t="s">
        <v>10</v>
      </c>
      <c r="S818" s="83" t="s">
        <v>105</v>
      </c>
      <c r="T818" s="82" t="s">
        <v>116</v>
      </c>
      <c r="U818" s="82" t="s">
        <v>124</v>
      </c>
      <c r="AC818" s="187" t="str">
        <f t="shared" si="284"/>
        <v/>
      </c>
      <c r="AD818" s="187" t="str">
        <f t="shared" si="285"/>
        <v/>
      </c>
      <c r="AE818" s="187" t="str">
        <f t="shared" si="286"/>
        <v/>
      </c>
      <c r="AF818" s="187" t="str">
        <f t="shared" si="287"/>
        <v/>
      </c>
      <c r="AG818" s="187" t="str">
        <f t="shared" si="288"/>
        <v/>
      </c>
      <c r="AH818" s="187" t="str">
        <f t="shared" si="289"/>
        <v/>
      </c>
      <c r="AI818" s="187" t="str">
        <f t="shared" si="290"/>
        <v/>
      </c>
      <c r="AJ818" s="187" t="str">
        <f t="shared" si="291"/>
        <v/>
      </c>
      <c r="AK818" s="187" t="str">
        <f t="shared" si="292"/>
        <v/>
      </c>
      <c r="AN818" s="187" t="str">
        <f t="shared" si="293"/>
        <v/>
      </c>
      <c r="AO818" s="187" t="str">
        <f t="shared" si="294"/>
        <v/>
      </c>
      <c r="AP818" s="187" t="str">
        <f t="shared" si="295"/>
        <v/>
      </c>
      <c r="AT818" s="187" t="str">
        <f t="shared" si="296"/>
        <v/>
      </c>
      <c r="AU818" s="187" t="str">
        <f t="shared" si="297"/>
        <v/>
      </c>
      <c r="AV818" s="187" t="str">
        <f t="shared" si="298"/>
        <v/>
      </c>
      <c r="AW818" s="187" t="str">
        <f t="shared" si="299"/>
        <v/>
      </c>
      <c r="AX818" s="187" t="str">
        <f t="shared" si="300"/>
        <v/>
      </c>
      <c r="AY818" s="187" t="str">
        <f t="shared" si="281"/>
        <v/>
      </c>
      <c r="AZ818" s="187" t="str">
        <f t="shared" si="301"/>
        <v/>
      </c>
      <c r="BA818" s="187" t="str">
        <f t="shared" si="283"/>
        <v xml:space="preserve"> </v>
      </c>
      <c r="BB818" s="187" t="str">
        <f>IFERROR(IF(AW818="","",VLOOKUP(AW818,SUSS!R:S,2,FALSE)),AY818*SUSS!$M$2)</f>
        <v/>
      </c>
      <c r="BC818" s="187" t="str">
        <f t="shared" si="282"/>
        <v/>
      </c>
    </row>
    <row r="819" spans="1:55" ht="29.25" thickBot="1">
      <c r="A819" s="183" t="s">
        <v>198</v>
      </c>
      <c r="B819" s="82">
        <v>2018</v>
      </c>
      <c r="C819" s="82">
        <v>1</v>
      </c>
      <c r="D819" s="82"/>
      <c r="E819" s="83" t="s">
        <v>11</v>
      </c>
      <c r="F819" s="83" t="s">
        <v>108</v>
      </c>
      <c r="G819" s="83" t="s">
        <v>109</v>
      </c>
      <c r="H819" s="84">
        <v>43145</v>
      </c>
      <c r="I819" s="85">
        <v>6332.65</v>
      </c>
      <c r="J819" s="86">
        <v>0</v>
      </c>
      <c r="K819" s="85">
        <v>6332.65</v>
      </c>
      <c r="N819" s="183" t="s">
        <v>101</v>
      </c>
      <c r="O819" s="82">
        <v>44</v>
      </c>
      <c r="P819" s="85">
        <v>5209.53</v>
      </c>
      <c r="Q819" s="83" t="s">
        <v>86</v>
      </c>
      <c r="R819" s="83" t="s">
        <v>10</v>
      </c>
      <c r="S819" s="83" t="s">
        <v>10</v>
      </c>
      <c r="T819" s="82" t="s">
        <v>153</v>
      </c>
      <c r="U819" s="82" t="s">
        <v>124</v>
      </c>
      <c r="AC819" s="187" t="str">
        <f t="shared" si="284"/>
        <v/>
      </c>
      <c r="AD819" s="187" t="str">
        <f t="shared" si="285"/>
        <v/>
      </c>
      <c r="AE819" s="187" t="str">
        <f t="shared" si="286"/>
        <v/>
      </c>
      <c r="AF819" s="187" t="str">
        <f t="shared" si="287"/>
        <v/>
      </c>
      <c r="AG819" s="187" t="str">
        <f t="shared" si="288"/>
        <v/>
      </c>
      <c r="AH819" s="187" t="str">
        <f t="shared" si="289"/>
        <v/>
      </c>
      <c r="AI819" s="187" t="str">
        <f t="shared" si="290"/>
        <v/>
      </c>
      <c r="AJ819" s="187" t="str">
        <f t="shared" si="291"/>
        <v/>
      </c>
      <c r="AK819" s="187" t="str">
        <f t="shared" si="292"/>
        <v/>
      </c>
      <c r="AN819" s="187" t="str">
        <f t="shared" si="293"/>
        <v/>
      </c>
      <c r="AO819" s="187" t="str">
        <f t="shared" si="294"/>
        <v/>
      </c>
      <c r="AP819" s="187" t="str">
        <f t="shared" si="295"/>
        <v/>
      </c>
      <c r="AT819" s="187" t="str">
        <f t="shared" si="296"/>
        <v/>
      </c>
      <c r="AU819" s="187" t="str">
        <f t="shared" si="297"/>
        <v/>
      </c>
      <c r="AV819" s="187" t="str">
        <f t="shared" si="298"/>
        <v/>
      </c>
      <c r="AW819" s="187" t="str">
        <f t="shared" si="299"/>
        <v/>
      </c>
      <c r="AX819" s="187" t="str">
        <f t="shared" si="300"/>
        <v/>
      </c>
      <c r="AY819" s="187" t="str">
        <f t="shared" si="281"/>
        <v/>
      </c>
      <c r="AZ819" s="187" t="str">
        <f t="shared" si="301"/>
        <v/>
      </c>
      <c r="BA819" s="187" t="str">
        <f t="shared" si="283"/>
        <v xml:space="preserve"> </v>
      </c>
      <c r="BB819" s="187" t="str">
        <f>IFERROR(IF(AW819="","",VLOOKUP(AW819,SUSS!R:S,2,FALSE)),AY819*SUSS!$M$2)</f>
        <v/>
      </c>
      <c r="BC819" s="187" t="str">
        <f t="shared" si="282"/>
        <v/>
      </c>
    </row>
    <row r="820" spans="1:55" ht="29.25" thickBot="1">
      <c r="A820" s="183" t="s">
        <v>198</v>
      </c>
      <c r="B820" s="82">
        <v>2018</v>
      </c>
      <c r="C820" s="82">
        <v>2</v>
      </c>
      <c r="D820" s="82"/>
      <c r="E820" s="83" t="s">
        <v>11</v>
      </c>
      <c r="F820" s="83" t="s">
        <v>108</v>
      </c>
      <c r="G820" s="83" t="s">
        <v>83</v>
      </c>
      <c r="H820" s="84">
        <v>43980</v>
      </c>
      <c r="I820" s="85">
        <v>6051.34</v>
      </c>
      <c r="J820" s="85">
        <v>5427.07</v>
      </c>
      <c r="K820" s="86">
        <v>624.27</v>
      </c>
      <c r="N820" s="183" t="s">
        <v>101</v>
      </c>
      <c r="O820" s="82">
        <v>44</v>
      </c>
      <c r="P820" s="85">
        <v>8278.7900000000009</v>
      </c>
      <c r="Q820" s="83" t="s">
        <v>11</v>
      </c>
      <c r="R820" s="83" t="s">
        <v>10</v>
      </c>
      <c r="S820" s="83" t="s">
        <v>10</v>
      </c>
      <c r="T820" s="82" t="s">
        <v>153</v>
      </c>
      <c r="U820" s="82" t="s">
        <v>124</v>
      </c>
      <c r="AC820" s="187" t="str">
        <f t="shared" si="284"/>
        <v/>
      </c>
      <c r="AD820" s="187" t="str">
        <f t="shared" si="285"/>
        <v/>
      </c>
      <c r="AE820" s="187" t="str">
        <f t="shared" si="286"/>
        <v/>
      </c>
      <c r="AF820" s="187" t="str">
        <f t="shared" si="287"/>
        <v/>
      </c>
      <c r="AG820" s="187" t="str">
        <f t="shared" si="288"/>
        <v/>
      </c>
      <c r="AH820" s="187" t="str">
        <f t="shared" si="289"/>
        <v/>
      </c>
      <c r="AI820" s="187" t="str">
        <f t="shared" si="290"/>
        <v/>
      </c>
      <c r="AJ820" s="187" t="str">
        <f t="shared" si="291"/>
        <v/>
      </c>
      <c r="AK820" s="187" t="str">
        <f t="shared" si="292"/>
        <v/>
      </c>
      <c r="AN820" s="187" t="str">
        <f t="shared" si="293"/>
        <v/>
      </c>
      <c r="AO820" s="187" t="str">
        <f t="shared" si="294"/>
        <v/>
      </c>
      <c r="AP820" s="187" t="str">
        <f t="shared" si="295"/>
        <v/>
      </c>
      <c r="AT820" s="187" t="str">
        <f t="shared" si="296"/>
        <v>M645044</v>
      </c>
      <c r="AU820" s="187">
        <f t="shared" si="297"/>
        <v>44</v>
      </c>
      <c r="AV820" s="187">
        <f t="shared" si="298"/>
        <v>8278.7900000000009</v>
      </c>
      <c r="AW820" s="187" t="str">
        <f t="shared" si="299"/>
        <v>2016/7</v>
      </c>
      <c r="AX820" s="187" t="str">
        <f t="shared" si="300"/>
        <v>2016/7 Contribuciones Seg. Social</v>
      </c>
      <c r="AY820" s="187">
        <f t="shared" si="281"/>
        <v>8278.7900000000009</v>
      </c>
      <c r="AZ820" s="187">
        <f t="shared" si="301"/>
        <v>1</v>
      </c>
      <c r="BA820" s="187" t="str">
        <f t="shared" si="283"/>
        <v>M645044 44</v>
      </c>
      <c r="BB820" s="187">
        <f>IFERROR(IF(AW820="","",VLOOKUP(AW820,SUSS!R:S,2,FALSE)),AY820*SUSS!$M$2)</f>
        <v>993.45480000000009</v>
      </c>
      <c r="BC820" s="187">
        <f t="shared" si="282"/>
        <v>993.45480000000009</v>
      </c>
    </row>
    <row r="821" spans="1:55" ht="29.25" thickBot="1">
      <c r="A821" s="183" t="s">
        <v>198</v>
      </c>
      <c r="B821" s="82">
        <v>2018</v>
      </c>
      <c r="C821" s="82">
        <v>2</v>
      </c>
      <c r="D821" s="82"/>
      <c r="E821" s="83" t="s">
        <v>11</v>
      </c>
      <c r="F821" s="83" t="s">
        <v>108</v>
      </c>
      <c r="G821" s="83" t="s">
        <v>109</v>
      </c>
      <c r="H821" s="84">
        <v>43171</v>
      </c>
      <c r="I821" s="85">
        <v>6242.7</v>
      </c>
      <c r="J821" s="86">
        <v>0</v>
      </c>
      <c r="K821" s="85">
        <v>6242.7</v>
      </c>
      <c r="N821" s="183" t="s">
        <v>101</v>
      </c>
      <c r="O821" s="82">
        <v>44</v>
      </c>
      <c r="P821" s="86">
        <v>400</v>
      </c>
      <c r="Q821" s="83" t="s">
        <v>86</v>
      </c>
      <c r="R821" s="83" t="s">
        <v>10</v>
      </c>
      <c r="S821" s="83" t="s">
        <v>105</v>
      </c>
      <c r="T821" s="82" t="s">
        <v>153</v>
      </c>
      <c r="U821" s="82" t="s">
        <v>124</v>
      </c>
      <c r="AC821" s="187" t="str">
        <f t="shared" si="284"/>
        <v/>
      </c>
      <c r="AD821" s="187" t="str">
        <f t="shared" si="285"/>
        <v/>
      </c>
      <c r="AE821" s="187" t="str">
        <f t="shared" si="286"/>
        <v/>
      </c>
      <c r="AF821" s="187" t="str">
        <f t="shared" si="287"/>
        <v/>
      </c>
      <c r="AG821" s="187" t="str">
        <f t="shared" si="288"/>
        <v/>
      </c>
      <c r="AH821" s="187" t="str">
        <f t="shared" si="289"/>
        <v/>
      </c>
      <c r="AI821" s="187" t="str">
        <f t="shared" si="290"/>
        <v/>
      </c>
      <c r="AJ821" s="187" t="str">
        <f t="shared" si="291"/>
        <v/>
      </c>
      <c r="AK821" s="187" t="str">
        <f t="shared" si="292"/>
        <v/>
      </c>
      <c r="AN821" s="187" t="str">
        <f t="shared" si="293"/>
        <v/>
      </c>
      <c r="AO821" s="187" t="str">
        <f t="shared" si="294"/>
        <v/>
      </c>
      <c r="AP821" s="187" t="str">
        <f t="shared" si="295"/>
        <v/>
      </c>
      <c r="AT821" s="187" t="str">
        <f t="shared" si="296"/>
        <v/>
      </c>
      <c r="AU821" s="187" t="str">
        <f t="shared" si="297"/>
        <v/>
      </c>
      <c r="AV821" s="187" t="str">
        <f t="shared" si="298"/>
        <v/>
      </c>
      <c r="AW821" s="187" t="str">
        <f t="shared" si="299"/>
        <v/>
      </c>
      <c r="AX821" s="187" t="str">
        <f t="shared" si="300"/>
        <v/>
      </c>
      <c r="AY821" s="187" t="str">
        <f t="shared" si="281"/>
        <v/>
      </c>
      <c r="AZ821" s="187" t="str">
        <f t="shared" si="301"/>
        <v/>
      </c>
      <c r="BA821" s="187" t="str">
        <f t="shared" si="283"/>
        <v xml:space="preserve"> </v>
      </c>
      <c r="BB821" s="187" t="str">
        <f>IFERROR(IF(AW821="","",VLOOKUP(AW821,SUSS!R:S,2,FALSE)),AY821*SUSS!$M$2)</f>
        <v/>
      </c>
      <c r="BC821" s="187" t="str">
        <f t="shared" si="282"/>
        <v/>
      </c>
    </row>
    <row r="822" spans="1:55" ht="29.25" thickBot="1">
      <c r="A822" s="183" t="s">
        <v>198</v>
      </c>
      <c r="B822" s="82">
        <v>2018</v>
      </c>
      <c r="C822" s="82">
        <v>3</v>
      </c>
      <c r="D822" s="82"/>
      <c r="E822" s="83" t="s">
        <v>11</v>
      </c>
      <c r="F822" s="83" t="s">
        <v>108</v>
      </c>
      <c r="G822" s="83" t="s">
        <v>83</v>
      </c>
      <c r="H822" s="84">
        <v>43980</v>
      </c>
      <c r="I822" s="85">
        <v>4142.8</v>
      </c>
      <c r="J822" s="85">
        <v>3702.71</v>
      </c>
      <c r="K822" s="86">
        <v>440.09</v>
      </c>
      <c r="N822" s="183" t="s">
        <v>101</v>
      </c>
      <c r="O822" s="82">
        <v>44</v>
      </c>
      <c r="P822" s="86">
        <v>72.650000000000006</v>
      </c>
      <c r="Q822" s="83" t="s">
        <v>86</v>
      </c>
      <c r="R822" s="83" t="s">
        <v>10</v>
      </c>
      <c r="S822" s="83" t="s">
        <v>83</v>
      </c>
      <c r="T822" s="82" t="s">
        <v>153</v>
      </c>
      <c r="U822" s="82" t="s">
        <v>124</v>
      </c>
      <c r="AC822" s="187" t="str">
        <f t="shared" si="284"/>
        <v/>
      </c>
      <c r="AD822" s="187" t="str">
        <f t="shared" si="285"/>
        <v/>
      </c>
      <c r="AE822" s="187" t="str">
        <f t="shared" si="286"/>
        <v/>
      </c>
      <c r="AF822" s="187" t="str">
        <f t="shared" si="287"/>
        <v/>
      </c>
      <c r="AG822" s="187" t="str">
        <f t="shared" si="288"/>
        <v/>
      </c>
      <c r="AH822" s="187" t="str">
        <f t="shared" si="289"/>
        <v/>
      </c>
      <c r="AI822" s="187" t="str">
        <f t="shared" si="290"/>
        <v/>
      </c>
      <c r="AJ822" s="187" t="str">
        <f t="shared" si="291"/>
        <v/>
      </c>
      <c r="AK822" s="187" t="str">
        <f t="shared" si="292"/>
        <v/>
      </c>
      <c r="AN822" s="187" t="str">
        <f t="shared" si="293"/>
        <v/>
      </c>
      <c r="AO822" s="187" t="str">
        <f t="shared" si="294"/>
        <v/>
      </c>
      <c r="AP822" s="187" t="str">
        <f t="shared" si="295"/>
        <v/>
      </c>
      <c r="AT822" s="187" t="str">
        <f t="shared" si="296"/>
        <v/>
      </c>
      <c r="AU822" s="187" t="str">
        <f t="shared" si="297"/>
        <v/>
      </c>
      <c r="AV822" s="187" t="str">
        <f t="shared" si="298"/>
        <v/>
      </c>
      <c r="AW822" s="187" t="str">
        <f t="shared" si="299"/>
        <v/>
      </c>
      <c r="AX822" s="187" t="str">
        <f t="shared" si="300"/>
        <v/>
      </c>
      <c r="AY822" s="187" t="str">
        <f t="shared" si="281"/>
        <v/>
      </c>
      <c r="AZ822" s="187" t="str">
        <f t="shared" si="301"/>
        <v/>
      </c>
      <c r="BA822" s="187" t="str">
        <f t="shared" si="283"/>
        <v xml:space="preserve"> </v>
      </c>
      <c r="BB822" s="187" t="str">
        <f>IFERROR(IF(AW822="","",VLOOKUP(AW822,SUSS!R:S,2,FALSE)),AY822*SUSS!$M$2)</f>
        <v/>
      </c>
      <c r="BC822" s="187" t="str">
        <f t="shared" si="282"/>
        <v/>
      </c>
    </row>
    <row r="823" spans="1:55" ht="29.25" thickBot="1">
      <c r="A823" s="183" t="s">
        <v>198</v>
      </c>
      <c r="B823" s="82">
        <v>2018</v>
      </c>
      <c r="C823" s="82">
        <v>3</v>
      </c>
      <c r="D823" s="82"/>
      <c r="E823" s="83" t="s">
        <v>11</v>
      </c>
      <c r="F823" s="83" t="s">
        <v>108</v>
      </c>
      <c r="G823" s="83" t="s">
        <v>109</v>
      </c>
      <c r="H823" s="84">
        <v>43200</v>
      </c>
      <c r="I823" s="85">
        <v>4400.93</v>
      </c>
      <c r="J823" s="86">
        <v>0</v>
      </c>
      <c r="K823" s="85">
        <v>4400.93</v>
      </c>
      <c r="N823" s="183" t="s">
        <v>101</v>
      </c>
      <c r="O823" s="82">
        <v>44</v>
      </c>
      <c r="P823" s="86">
        <v>90</v>
      </c>
      <c r="Q823" s="83" t="s">
        <v>11</v>
      </c>
      <c r="R823" s="83" t="s">
        <v>10</v>
      </c>
      <c r="S823" s="83" t="s">
        <v>83</v>
      </c>
      <c r="T823" s="82" t="s">
        <v>153</v>
      </c>
      <c r="U823" s="82" t="s">
        <v>124</v>
      </c>
      <c r="AC823" s="187" t="str">
        <f t="shared" si="284"/>
        <v/>
      </c>
      <c r="AD823" s="187" t="str">
        <f t="shared" si="285"/>
        <v/>
      </c>
      <c r="AE823" s="187" t="str">
        <f t="shared" si="286"/>
        <v/>
      </c>
      <c r="AF823" s="187" t="str">
        <f t="shared" si="287"/>
        <v/>
      </c>
      <c r="AG823" s="187" t="str">
        <f t="shared" si="288"/>
        <v/>
      </c>
      <c r="AH823" s="187" t="str">
        <f t="shared" si="289"/>
        <v/>
      </c>
      <c r="AI823" s="187" t="str">
        <f t="shared" si="290"/>
        <v/>
      </c>
      <c r="AJ823" s="187" t="str">
        <f t="shared" si="291"/>
        <v/>
      </c>
      <c r="AK823" s="187" t="str">
        <f t="shared" si="292"/>
        <v/>
      </c>
      <c r="AN823" s="187" t="str">
        <f t="shared" si="293"/>
        <v/>
      </c>
      <c r="AO823" s="187" t="str">
        <f t="shared" si="294"/>
        <v/>
      </c>
      <c r="AP823" s="187" t="str">
        <f t="shared" si="295"/>
        <v/>
      </c>
      <c r="AT823" s="187" t="str">
        <f t="shared" si="296"/>
        <v>M645044</v>
      </c>
      <c r="AU823" s="187">
        <f t="shared" si="297"/>
        <v>44</v>
      </c>
      <c r="AV823" s="187">
        <f t="shared" si="298"/>
        <v>90</v>
      </c>
      <c r="AW823" s="187" t="str">
        <f t="shared" si="299"/>
        <v>2016/7</v>
      </c>
      <c r="AX823" s="187" t="str">
        <f t="shared" si="300"/>
        <v>2016/7 Contribuciones Seg. Social</v>
      </c>
      <c r="AY823" s="187">
        <f t="shared" si="281"/>
        <v>8278.7900000000009</v>
      </c>
      <c r="AZ823" s="187">
        <f t="shared" si="301"/>
        <v>1.0871153876351495E-2</v>
      </c>
      <c r="BA823" s="187" t="str">
        <f t="shared" si="283"/>
        <v>M645044 44</v>
      </c>
      <c r="BB823" s="187">
        <f>IFERROR(IF(AW823="","",VLOOKUP(AW823,SUSS!R:S,2,FALSE)),AY823*SUSS!$M$2)</f>
        <v>993.45480000000009</v>
      </c>
      <c r="BC823" s="187">
        <f t="shared" si="282"/>
        <v>10.799999999999999</v>
      </c>
    </row>
    <row r="824" spans="1:55" ht="29.25" thickBot="1">
      <c r="A824" s="183" t="s">
        <v>198</v>
      </c>
      <c r="B824" s="82">
        <v>2018</v>
      </c>
      <c r="C824" s="82">
        <v>4</v>
      </c>
      <c r="D824" s="82"/>
      <c r="E824" s="83" t="s">
        <v>11</v>
      </c>
      <c r="F824" s="83" t="s">
        <v>108</v>
      </c>
      <c r="G824" s="83" t="s">
        <v>83</v>
      </c>
      <c r="H824" s="84">
        <v>43980</v>
      </c>
      <c r="I824" s="85">
        <v>8106.41</v>
      </c>
      <c r="J824" s="85">
        <v>7216.91</v>
      </c>
      <c r="K824" s="86">
        <v>889.5</v>
      </c>
      <c r="N824" s="183" t="s">
        <v>101</v>
      </c>
      <c r="O824" s="82">
        <v>44</v>
      </c>
      <c r="P824" s="86">
        <v>553.4</v>
      </c>
      <c r="Q824" s="83" t="s">
        <v>11</v>
      </c>
      <c r="R824" s="83" t="s">
        <v>10</v>
      </c>
      <c r="S824" s="83" t="s">
        <v>84</v>
      </c>
      <c r="T824" s="82" t="s">
        <v>153</v>
      </c>
      <c r="U824" s="82" t="s">
        <v>124</v>
      </c>
      <c r="AC824" s="187" t="str">
        <f t="shared" si="284"/>
        <v/>
      </c>
      <c r="AD824" s="187" t="str">
        <f t="shared" si="285"/>
        <v/>
      </c>
      <c r="AE824" s="187" t="str">
        <f t="shared" si="286"/>
        <v/>
      </c>
      <c r="AF824" s="187" t="str">
        <f t="shared" si="287"/>
        <v/>
      </c>
      <c r="AG824" s="187" t="str">
        <f t="shared" si="288"/>
        <v/>
      </c>
      <c r="AH824" s="187" t="str">
        <f t="shared" si="289"/>
        <v/>
      </c>
      <c r="AI824" s="187" t="str">
        <f t="shared" si="290"/>
        <v/>
      </c>
      <c r="AJ824" s="187" t="str">
        <f t="shared" si="291"/>
        <v/>
      </c>
      <c r="AK824" s="187" t="str">
        <f t="shared" si="292"/>
        <v/>
      </c>
      <c r="AN824" s="187" t="str">
        <f t="shared" si="293"/>
        <v/>
      </c>
      <c r="AO824" s="187" t="str">
        <f t="shared" si="294"/>
        <v/>
      </c>
      <c r="AP824" s="187" t="str">
        <f t="shared" si="295"/>
        <v/>
      </c>
      <c r="AT824" s="187" t="str">
        <f t="shared" si="296"/>
        <v>M645044</v>
      </c>
      <c r="AU824" s="187">
        <f t="shared" si="297"/>
        <v>44</v>
      </c>
      <c r="AV824" s="187">
        <f t="shared" si="298"/>
        <v>553.4</v>
      </c>
      <c r="AW824" s="187" t="str">
        <f t="shared" si="299"/>
        <v>2016/7</v>
      </c>
      <c r="AX824" s="187" t="str">
        <f t="shared" si="300"/>
        <v>2016/7 Contribuciones Seg. Social</v>
      </c>
      <c r="AY824" s="187">
        <f t="shared" si="281"/>
        <v>8278.7900000000009</v>
      </c>
      <c r="AZ824" s="187">
        <f t="shared" si="301"/>
        <v>6.6845517279699077E-2</v>
      </c>
      <c r="BA824" s="187" t="str">
        <f t="shared" si="283"/>
        <v>M645044 44</v>
      </c>
      <c r="BB824" s="187">
        <f>IFERROR(IF(AW824="","",VLOOKUP(AW824,SUSS!R:S,2,FALSE)),AY824*SUSS!$M$2)</f>
        <v>993.45480000000009</v>
      </c>
      <c r="BC824" s="187">
        <f t="shared" si="282"/>
        <v>66.408000000000001</v>
      </c>
    </row>
    <row r="825" spans="1:55" ht="29.25" thickBot="1">
      <c r="A825" s="183" t="s">
        <v>198</v>
      </c>
      <c r="B825" s="82">
        <v>2018</v>
      </c>
      <c r="C825" s="82">
        <v>4</v>
      </c>
      <c r="D825" s="82"/>
      <c r="E825" s="83" t="s">
        <v>11</v>
      </c>
      <c r="F825" s="83" t="s">
        <v>108</v>
      </c>
      <c r="G825" s="83" t="s">
        <v>109</v>
      </c>
      <c r="H825" s="84">
        <v>43230</v>
      </c>
      <c r="I825" s="85">
        <v>8894.98</v>
      </c>
      <c r="J825" s="86">
        <v>0</v>
      </c>
      <c r="K825" s="85">
        <v>8894.98</v>
      </c>
      <c r="N825" s="183" t="s">
        <v>101</v>
      </c>
      <c r="O825" s="82">
        <v>44</v>
      </c>
      <c r="P825" s="85">
        <v>1598.14</v>
      </c>
      <c r="Q825" s="83" t="s">
        <v>86</v>
      </c>
      <c r="R825" s="83" t="s">
        <v>10</v>
      </c>
      <c r="S825" s="83" t="s">
        <v>84</v>
      </c>
      <c r="T825" s="82" t="s">
        <v>153</v>
      </c>
      <c r="U825" s="82" t="s">
        <v>124</v>
      </c>
      <c r="AC825" s="187" t="str">
        <f t="shared" si="284"/>
        <v/>
      </c>
      <c r="AD825" s="187" t="str">
        <f t="shared" si="285"/>
        <v/>
      </c>
      <c r="AE825" s="187" t="str">
        <f t="shared" si="286"/>
        <v/>
      </c>
      <c r="AF825" s="187" t="str">
        <f t="shared" si="287"/>
        <v/>
      </c>
      <c r="AG825" s="187" t="str">
        <f t="shared" si="288"/>
        <v/>
      </c>
      <c r="AH825" s="187" t="str">
        <f t="shared" si="289"/>
        <v/>
      </c>
      <c r="AI825" s="187" t="str">
        <f t="shared" si="290"/>
        <v/>
      </c>
      <c r="AJ825" s="187" t="str">
        <f t="shared" si="291"/>
        <v/>
      </c>
      <c r="AK825" s="187" t="str">
        <f t="shared" si="292"/>
        <v/>
      </c>
      <c r="AN825" s="187" t="str">
        <f t="shared" si="293"/>
        <v/>
      </c>
      <c r="AO825" s="187" t="str">
        <f t="shared" si="294"/>
        <v/>
      </c>
      <c r="AP825" s="187" t="str">
        <f t="shared" si="295"/>
        <v/>
      </c>
      <c r="AT825" s="187" t="str">
        <f t="shared" si="296"/>
        <v/>
      </c>
      <c r="AU825" s="187" t="str">
        <f t="shared" si="297"/>
        <v/>
      </c>
      <c r="AV825" s="187" t="str">
        <f t="shared" si="298"/>
        <v/>
      </c>
      <c r="AW825" s="187" t="str">
        <f t="shared" si="299"/>
        <v/>
      </c>
      <c r="AX825" s="187" t="str">
        <f t="shared" si="300"/>
        <v/>
      </c>
      <c r="AY825" s="187" t="str">
        <f t="shared" si="281"/>
        <v/>
      </c>
      <c r="AZ825" s="187" t="str">
        <f t="shared" si="301"/>
        <v/>
      </c>
      <c r="BA825" s="187" t="str">
        <f t="shared" si="283"/>
        <v xml:space="preserve"> </v>
      </c>
      <c r="BB825" s="187" t="str">
        <f>IFERROR(IF(AW825="","",VLOOKUP(AW825,SUSS!R:S,2,FALSE)),AY825*SUSS!$M$2)</f>
        <v/>
      </c>
      <c r="BC825" s="187" t="str">
        <f t="shared" si="282"/>
        <v/>
      </c>
    </row>
    <row r="826" spans="1:55" ht="29.25" thickBot="1">
      <c r="A826" s="183" t="s">
        <v>198</v>
      </c>
      <c r="B826" s="82">
        <v>2018</v>
      </c>
      <c r="C826" s="82">
        <v>5</v>
      </c>
      <c r="D826" s="82"/>
      <c r="E826" s="83" t="s">
        <v>11</v>
      </c>
      <c r="F826" s="83" t="s">
        <v>108</v>
      </c>
      <c r="G826" s="83" t="s">
        <v>83</v>
      </c>
      <c r="H826" s="84">
        <v>43980</v>
      </c>
      <c r="I826" s="85">
        <v>2072.09</v>
      </c>
      <c r="J826" s="85">
        <v>1836.45</v>
      </c>
      <c r="K826" s="86">
        <v>235.64</v>
      </c>
      <c r="N826" s="183" t="s">
        <v>101</v>
      </c>
      <c r="O826" s="82">
        <v>44</v>
      </c>
      <c r="P826" s="85">
        <v>6681.25</v>
      </c>
      <c r="Q826" s="83" t="s">
        <v>86</v>
      </c>
      <c r="R826" s="83" t="s">
        <v>10</v>
      </c>
      <c r="S826" s="83" t="s">
        <v>10</v>
      </c>
      <c r="T826" s="82" t="s">
        <v>186</v>
      </c>
      <c r="U826" s="82" t="s">
        <v>124</v>
      </c>
      <c r="AC826" s="187" t="str">
        <f t="shared" si="284"/>
        <v/>
      </c>
      <c r="AD826" s="187" t="str">
        <f t="shared" si="285"/>
        <v/>
      </c>
      <c r="AE826" s="187" t="str">
        <f t="shared" si="286"/>
        <v/>
      </c>
      <c r="AF826" s="187" t="str">
        <f t="shared" si="287"/>
        <v/>
      </c>
      <c r="AG826" s="187" t="str">
        <f t="shared" si="288"/>
        <v/>
      </c>
      <c r="AH826" s="187" t="str">
        <f t="shared" si="289"/>
        <v/>
      </c>
      <c r="AI826" s="187" t="str">
        <f t="shared" si="290"/>
        <v/>
      </c>
      <c r="AJ826" s="187" t="str">
        <f t="shared" si="291"/>
        <v/>
      </c>
      <c r="AK826" s="187" t="str">
        <f t="shared" si="292"/>
        <v/>
      </c>
      <c r="AN826" s="187" t="str">
        <f t="shared" si="293"/>
        <v/>
      </c>
      <c r="AO826" s="187" t="str">
        <f t="shared" si="294"/>
        <v/>
      </c>
      <c r="AP826" s="187" t="str">
        <f t="shared" si="295"/>
        <v/>
      </c>
      <c r="AT826" s="187" t="str">
        <f t="shared" si="296"/>
        <v/>
      </c>
      <c r="AU826" s="187" t="str">
        <f t="shared" si="297"/>
        <v/>
      </c>
      <c r="AV826" s="187" t="str">
        <f t="shared" si="298"/>
        <v/>
      </c>
      <c r="AW826" s="187" t="str">
        <f t="shared" si="299"/>
        <v/>
      </c>
      <c r="AX826" s="187" t="str">
        <f t="shared" si="300"/>
        <v/>
      </c>
      <c r="AY826" s="187" t="str">
        <f t="shared" si="281"/>
        <v/>
      </c>
      <c r="AZ826" s="187" t="str">
        <f t="shared" si="301"/>
        <v/>
      </c>
      <c r="BA826" s="187" t="str">
        <f t="shared" si="283"/>
        <v xml:space="preserve"> </v>
      </c>
      <c r="BB826" s="187" t="str">
        <f>IFERROR(IF(AW826="","",VLOOKUP(AW826,SUSS!R:S,2,FALSE)),AY826*SUSS!$M$2)</f>
        <v/>
      </c>
      <c r="BC826" s="187" t="str">
        <f t="shared" si="282"/>
        <v/>
      </c>
    </row>
    <row r="827" spans="1:55" ht="29.25" thickBot="1">
      <c r="A827" s="183" t="s">
        <v>198</v>
      </c>
      <c r="B827" s="82">
        <v>2018</v>
      </c>
      <c r="C827" s="82">
        <v>5</v>
      </c>
      <c r="D827" s="82"/>
      <c r="E827" s="83" t="s">
        <v>11</v>
      </c>
      <c r="F827" s="83" t="s">
        <v>108</v>
      </c>
      <c r="G827" s="83" t="s">
        <v>109</v>
      </c>
      <c r="H827" s="84">
        <v>43263</v>
      </c>
      <c r="I827" s="85">
        <v>2356.4</v>
      </c>
      <c r="J827" s="86">
        <v>0</v>
      </c>
      <c r="K827" s="85">
        <v>2356.4</v>
      </c>
      <c r="N827" s="183" t="s">
        <v>101</v>
      </c>
      <c r="O827" s="82">
        <v>44</v>
      </c>
      <c r="P827" s="86">
        <v>400</v>
      </c>
      <c r="Q827" s="83" t="s">
        <v>86</v>
      </c>
      <c r="R827" s="83" t="s">
        <v>10</v>
      </c>
      <c r="S827" s="83" t="s">
        <v>105</v>
      </c>
      <c r="T827" s="82" t="s">
        <v>186</v>
      </c>
      <c r="U827" s="82" t="s">
        <v>124</v>
      </c>
      <c r="AC827" s="187" t="str">
        <f t="shared" si="284"/>
        <v/>
      </c>
      <c r="AD827" s="187" t="str">
        <f t="shared" si="285"/>
        <v/>
      </c>
      <c r="AE827" s="187" t="str">
        <f t="shared" si="286"/>
        <v/>
      </c>
      <c r="AF827" s="187" t="str">
        <f t="shared" si="287"/>
        <v/>
      </c>
      <c r="AG827" s="187" t="str">
        <f t="shared" si="288"/>
        <v/>
      </c>
      <c r="AH827" s="187" t="str">
        <f t="shared" si="289"/>
        <v/>
      </c>
      <c r="AI827" s="187" t="str">
        <f t="shared" si="290"/>
        <v/>
      </c>
      <c r="AJ827" s="187" t="str">
        <f t="shared" si="291"/>
        <v/>
      </c>
      <c r="AK827" s="187" t="str">
        <f t="shared" si="292"/>
        <v/>
      </c>
      <c r="AN827" s="187" t="str">
        <f t="shared" si="293"/>
        <v/>
      </c>
      <c r="AO827" s="187" t="str">
        <f t="shared" si="294"/>
        <v/>
      </c>
      <c r="AP827" s="187" t="str">
        <f t="shared" si="295"/>
        <v/>
      </c>
      <c r="AT827" s="187" t="str">
        <f t="shared" si="296"/>
        <v/>
      </c>
      <c r="AU827" s="187" t="str">
        <f t="shared" si="297"/>
        <v/>
      </c>
      <c r="AV827" s="187" t="str">
        <f t="shared" si="298"/>
        <v/>
      </c>
      <c r="AW827" s="187" t="str">
        <f t="shared" si="299"/>
        <v/>
      </c>
      <c r="AX827" s="187" t="str">
        <f t="shared" si="300"/>
        <v/>
      </c>
      <c r="AY827" s="187" t="str">
        <f t="shared" si="281"/>
        <v/>
      </c>
      <c r="AZ827" s="187" t="str">
        <f t="shared" si="301"/>
        <v/>
      </c>
      <c r="BA827" s="187" t="str">
        <f t="shared" si="283"/>
        <v xml:space="preserve"> </v>
      </c>
      <c r="BB827" s="187" t="str">
        <f>IFERROR(IF(AW827="","",VLOOKUP(AW827,SUSS!R:S,2,FALSE)),AY827*SUSS!$M$2)</f>
        <v/>
      </c>
      <c r="BC827" s="187" t="str">
        <f t="shared" si="282"/>
        <v/>
      </c>
    </row>
    <row r="828" spans="1:55" ht="29.25" thickBot="1">
      <c r="A828" s="183" t="s">
        <v>198</v>
      </c>
      <c r="B828" s="82">
        <v>2018</v>
      </c>
      <c r="C828" s="82">
        <v>6</v>
      </c>
      <c r="D828" s="82"/>
      <c r="E828" s="83" t="s">
        <v>11</v>
      </c>
      <c r="F828" s="83" t="s">
        <v>108</v>
      </c>
      <c r="G828" s="83" t="s">
        <v>83</v>
      </c>
      <c r="H828" s="84">
        <v>43980</v>
      </c>
      <c r="I828" s="85">
        <v>3223.63</v>
      </c>
      <c r="J828" s="85">
        <v>2844.53</v>
      </c>
      <c r="K828" s="86">
        <v>379.1</v>
      </c>
      <c r="N828" s="183" t="s">
        <v>101</v>
      </c>
      <c r="O828" s="82">
        <v>44</v>
      </c>
      <c r="P828" s="86">
        <v>174.36</v>
      </c>
      <c r="Q828" s="83" t="s">
        <v>86</v>
      </c>
      <c r="R828" s="83" t="s">
        <v>10</v>
      </c>
      <c r="S828" s="83" t="s">
        <v>83</v>
      </c>
      <c r="T828" s="82" t="s">
        <v>186</v>
      </c>
      <c r="U828" s="82" t="s">
        <v>124</v>
      </c>
      <c r="AC828" s="187" t="str">
        <f t="shared" si="284"/>
        <v/>
      </c>
      <c r="AD828" s="187" t="str">
        <f t="shared" si="285"/>
        <v/>
      </c>
      <c r="AE828" s="187" t="str">
        <f t="shared" si="286"/>
        <v/>
      </c>
      <c r="AF828" s="187" t="str">
        <f t="shared" si="287"/>
        <v/>
      </c>
      <c r="AG828" s="187" t="str">
        <f t="shared" si="288"/>
        <v/>
      </c>
      <c r="AH828" s="187" t="str">
        <f t="shared" si="289"/>
        <v/>
      </c>
      <c r="AI828" s="187" t="str">
        <f t="shared" si="290"/>
        <v/>
      </c>
      <c r="AJ828" s="187" t="str">
        <f t="shared" si="291"/>
        <v/>
      </c>
      <c r="AK828" s="187" t="str">
        <f t="shared" si="292"/>
        <v/>
      </c>
      <c r="AN828" s="187" t="str">
        <f t="shared" si="293"/>
        <v/>
      </c>
      <c r="AO828" s="187" t="str">
        <f t="shared" si="294"/>
        <v/>
      </c>
      <c r="AP828" s="187" t="str">
        <f t="shared" si="295"/>
        <v/>
      </c>
      <c r="AT828" s="187" t="str">
        <f t="shared" si="296"/>
        <v/>
      </c>
      <c r="AU828" s="187" t="str">
        <f t="shared" si="297"/>
        <v/>
      </c>
      <c r="AV828" s="187" t="str">
        <f t="shared" si="298"/>
        <v/>
      </c>
      <c r="AW828" s="187" t="str">
        <f t="shared" si="299"/>
        <v/>
      </c>
      <c r="AX828" s="187" t="str">
        <f t="shared" si="300"/>
        <v/>
      </c>
      <c r="AY828" s="187" t="str">
        <f t="shared" si="281"/>
        <v/>
      </c>
      <c r="AZ828" s="187" t="str">
        <f t="shared" si="301"/>
        <v/>
      </c>
      <c r="BA828" s="187" t="str">
        <f t="shared" si="283"/>
        <v xml:space="preserve"> </v>
      </c>
      <c r="BB828" s="187" t="str">
        <f>IFERROR(IF(AW828="","",VLOOKUP(AW828,SUSS!R:S,2,FALSE)),AY828*SUSS!$M$2)</f>
        <v/>
      </c>
      <c r="BC828" s="187" t="str">
        <f t="shared" si="282"/>
        <v/>
      </c>
    </row>
    <row r="829" spans="1:55" ht="29.25" thickBot="1">
      <c r="A829" s="183" t="s">
        <v>198</v>
      </c>
      <c r="B829" s="82">
        <v>2018</v>
      </c>
      <c r="C829" s="82">
        <v>6</v>
      </c>
      <c r="D829" s="82"/>
      <c r="E829" s="83" t="s">
        <v>11</v>
      </c>
      <c r="F829" s="83" t="s">
        <v>108</v>
      </c>
      <c r="G829" s="83" t="s">
        <v>109</v>
      </c>
      <c r="H829" s="84">
        <v>43292</v>
      </c>
      <c r="I829" s="85">
        <v>3790.96</v>
      </c>
      <c r="J829" s="86">
        <v>0</v>
      </c>
      <c r="K829" s="85">
        <v>3790.96</v>
      </c>
      <c r="N829" s="183" t="s">
        <v>101</v>
      </c>
      <c r="O829" s="82">
        <v>44</v>
      </c>
      <c r="P829" s="85">
        <v>1495.95</v>
      </c>
      <c r="Q829" s="83" t="s">
        <v>86</v>
      </c>
      <c r="R829" s="83" t="s">
        <v>10</v>
      </c>
      <c r="S829" s="83" t="s">
        <v>84</v>
      </c>
      <c r="T829" s="82" t="s">
        <v>186</v>
      </c>
      <c r="U829" s="82" t="s">
        <v>124</v>
      </c>
      <c r="AC829" s="187" t="str">
        <f t="shared" si="284"/>
        <v/>
      </c>
      <c r="AD829" s="187" t="str">
        <f t="shared" si="285"/>
        <v/>
      </c>
      <c r="AE829" s="187" t="str">
        <f t="shared" si="286"/>
        <v/>
      </c>
      <c r="AF829" s="187" t="str">
        <f t="shared" si="287"/>
        <v/>
      </c>
      <c r="AG829" s="187" t="str">
        <f t="shared" si="288"/>
        <v/>
      </c>
      <c r="AH829" s="187" t="str">
        <f t="shared" si="289"/>
        <v/>
      </c>
      <c r="AI829" s="187" t="str">
        <f t="shared" si="290"/>
        <v/>
      </c>
      <c r="AJ829" s="187" t="str">
        <f t="shared" si="291"/>
        <v/>
      </c>
      <c r="AK829" s="187" t="str">
        <f t="shared" si="292"/>
        <v/>
      </c>
      <c r="AN829" s="187" t="str">
        <f t="shared" si="293"/>
        <v/>
      </c>
      <c r="AO829" s="187" t="str">
        <f t="shared" si="294"/>
        <v/>
      </c>
      <c r="AP829" s="187" t="str">
        <f t="shared" si="295"/>
        <v/>
      </c>
      <c r="AT829" s="187" t="str">
        <f t="shared" si="296"/>
        <v/>
      </c>
      <c r="AU829" s="187" t="str">
        <f t="shared" si="297"/>
        <v/>
      </c>
      <c r="AV829" s="187" t="str">
        <f t="shared" si="298"/>
        <v/>
      </c>
      <c r="AW829" s="187" t="str">
        <f t="shared" si="299"/>
        <v/>
      </c>
      <c r="AX829" s="187" t="str">
        <f t="shared" si="300"/>
        <v/>
      </c>
      <c r="AY829" s="187" t="str">
        <f t="shared" si="281"/>
        <v/>
      </c>
      <c r="AZ829" s="187" t="str">
        <f t="shared" si="301"/>
        <v/>
      </c>
      <c r="BA829" s="187" t="str">
        <f t="shared" si="283"/>
        <v xml:space="preserve"> </v>
      </c>
      <c r="BB829" s="187" t="str">
        <f>IFERROR(IF(AW829="","",VLOOKUP(AW829,SUSS!R:S,2,FALSE)),AY829*SUSS!$M$2)</f>
        <v/>
      </c>
      <c r="BC829" s="187" t="str">
        <f t="shared" si="282"/>
        <v/>
      </c>
    </row>
    <row r="830" spans="1:55" ht="29.25" thickBot="1">
      <c r="A830" s="183" t="s">
        <v>198</v>
      </c>
      <c r="B830" s="82">
        <v>2018</v>
      </c>
      <c r="C830" s="82">
        <v>8</v>
      </c>
      <c r="D830" s="82"/>
      <c r="E830" s="83" t="s">
        <v>11</v>
      </c>
      <c r="F830" s="83" t="s">
        <v>108</v>
      </c>
      <c r="G830" s="83" t="s">
        <v>83</v>
      </c>
      <c r="H830" s="84">
        <v>43980</v>
      </c>
      <c r="I830" s="85">
        <v>1674.06</v>
      </c>
      <c r="J830" s="85">
        <v>1462.25</v>
      </c>
      <c r="K830" s="86">
        <v>211.81</v>
      </c>
      <c r="N830" s="183" t="s">
        <v>101</v>
      </c>
      <c r="O830" s="82">
        <v>44</v>
      </c>
      <c r="P830" s="86">
        <v>224.3</v>
      </c>
      <c r="Q830" s="83" t="s">
        <v>86</v>
      </c>
      <c r="R830" s="83" t="s">
        <v>10</v>
      </c>
      <c r="S830" s="83" t="s">
        <v>10</v>
      </c>
      <c r="T830" s="82" t="s">
        <v>187</v>
      </c>
      <c r="U830" s="82" t="s">
        <v>124</v>
      </c>
      <c r="AC830" s="187" t="str">
        <f t="shared" si="284"/>
        <v/>
      </c>
      <c r="AD830" s="187" t="str">
        <f t="shared" si="285"/>
        <v/>
      </c>
      <c r="AE830" s="187" t="str">
        <f t="shared" si="286"/>
        <v/>
      </c>
      <c r="AF830" s="187" t="str">
        <f t="shared" si="287"/>
        <v/>
      </c>
      <c r="AG830" s="187" t="str">
        <f t="shared" si="288"/>
        <v/>
      </c>
      <c r="AH830" s="187" t="str">
        <f t="shared" si="289"/>
        <v/>
      </c>
      <c r="AI830" s="187" t="str">
        <f t="shared" si="290"/>
        <v/>
      </c>
      <c r="AJ830" s="187" t="str">
        <f t="shared" si="291"/>
        <v/>
      </c>
      <c r="AK830" s="187" t="str">
        <f t="shared" si="292"/>
        <v/>
      </c>
      <c r="AN830" s="187" t="str">
        <f t="shared" si="293"/>
        <v/>
      </c>
      <c r="AO830" s="187" t="str">
        <f t="shared" si="294"/>
        <v/>
      </c>
      <c r="AP830" s="187" t="str">
        <f t="shared" si="295"/>
        <v/>
      </c>
      <c r="AT830" s="187" t="str">
        <f t="shared" si="296"/>
        <v/>
      </c>
      <c r="AU830" s="187" t="str">
        <f t="shared" si="297"/>
        <v/>
      </c>
      <c r="AV830" s="187" t="str">
        <f t="shared" si="298"/>
        <v/>
      </c>
      <c r="AW830" s="187" t="str">
        <f t="shared" si="299"/>
        <v/>
      </c>
      <c r="AX830" s="187" t="str">
        <f t="shared" si="300"/>
        <v/>
      </c>
      <c r="AY830" s="187" t="str">
        <f t="shared" si="281"/>
        <v/>
      </c>
      <c r="AZ830" s="187" t="str">
        <f t="shared" si="301"/>
        <v/>
      </c>
      <c r="BA830" s="187" t="str">
        <f t="shared" si="283"/>
        <v xml:space="preserve"> </v>
      </c>
      <c r="BB830" s="187" t="str">
        <f>IFERROR(IF(AW830="","",VLOOKUP(AW830,SUSS!R:S,2,FALSE)),AY830*SUSS!$M$2)</f>
        <v/>
      </c>
      <c r="BC830" s="187" t="str">
        <f t="shared" si="282"/>
        <v/>
      </c>
    </row>
    <row r="831" spans="1:55" ht="29.25" thickBot="1">
      <c r="A831" s="183" t="s">
        <v>198</v>
      </c>
      <c r="B831" s="82">
        <v>2018</v>
      </c>
      <c r="C831" s="82">
        <v>8</v>
      </c>
      <c r="D831" s="82"/>
      <c r="E831" s="83" t="s">
        <v>11</v>
      </c>
      <c r="F831" s="83" t="s">
        <v>108</v>
      </c>
      <c r="G831" s="83" t="s">
        <v>109</v>
      </c>
      <c r="H831" s="84">
        <v>43354</v>
      </c>
      <c r="I831" s="85">
        <v>2118.14</v>
      </c>
      <c r="J831" s="86">
        <v>0</v>
      </c>
      <c r="K831" s="85">
        <v>2118.14</v>
      </c>
      <c r="N831" s="183" t="s">
        <v>101</v>
      </c>
      <c r="O831" s="82">
        <v>44</v>
      </c>
      <c r="P831" s="86">
        <v>18.809999999999999</v>
      </c>
      <c r="Q831" s="83" t="s">
        <v>106</v>
      </c>
      <c r="R831" s="83" t="s">
        <v>10</v>
      </c>
      <c r="S831" s="83" t="s">
        <v>105</v>
      </c>
      <c r="T831" s="82" t="s">
        <v>163</v>
      </c>
      <c r="U831" s="82" t="s">
        <v>124</v>
      </c>
      <c r="AC831" s="187" t="str">
        <f t="shared" si="284"/>
        <v/>
      </c>
      <c r="AD831" s="187" t="str">
        <f t="shared" si="285"/>
        <v/>
      </c>
      <c r="AE831" s="187" t="str">
        <f t="shared" si="286"/>
        <v/>
      </c>
      <c r="AF831" s="187" t="str">
        <f t="shared" si="287"/>
        <v/>
      </c>
      <c r="AG831" s="187" t="str">
        <f t="shared" si="288"/>
        <v/>
      </c>
      <c r="AH831" s="187" t="str">
        <f t="shared" si="289"/>
        <v/>
      </c>
      <c r="AI831" s="187" t="str">
        <f t="shared" si="290"/>
        <v/>
      </c>
      <c r="AJ831" s="187" t="str">
        <f t="shared" si="291"/>
        <v/>
      </c>
      <c r="AK831" s="187" t="str">
        <f t="shared" si="292"/>
        <v/>
      </c>
      <c r="AN831" s="187" t="str">
        <f t="shared" si="293"/>
        <v/>
      </c>
      <c r="AO831" s="187" t="str">
        <f t="shared" si="294"/>
        <v/>
      </c>
      <c r="AP831" s="187" t="str">
        <f t="shared" si="295"/>
        <v/>
      </c>
      <c r="AT831" s="187" t="str">
        <f t="shared" si="296"/>
        <v/>
      </c>
      <c r="AU831" s="187" t="str">
        <f t="shared" si="297"/>
        <v/>
      </c>
      <c r="AV831" s="187" t="str">
        <f t="shared" si="298"/>
        <v/>
      </c>
      <c r="AW831" s="187" t="str">
        <f t="shared" si="299"/>
        <v/>
      </c>
      <c r="AX831" s="187" t="str">
        <f t="shared" si="300"/>
        <v/>
      </c>
      <c r="AY831" s="187" t="str">
        <f t="shared" si="281"/>
        <v/>
      </c>
      <c r="AZ831" s="187" t="str">
        <f t="shared" si="301"/>
        <v/>
      </c>
      <c r="BA831" s="187" t="str">
        <f t="shared" si="283"/>
        <v xml:space="preserve"> </v>
      </c>
      <c r="BB831" s="187" t="str">
        <f>IFERROR(IF(AW831="","",VLOOKUP(AW831,SUSS!R:S,2,FALSE)),AY831*SUSS!$M$2)</f>
        <v/>
      </c>
      <c r="BC831" s="187" t="str">
        <f t="shared" si="282"/>
        <v/>
      </c>
    </row>
    <row r="832" spans="1:55" ht="29.25" thickBot="1">
      <c r="A832" s="183" t="s">
        <v>198</v>
      </c>
      <c r="B832" s="82">
        <v>2018</v>
      </c>
      <c r="C832" s="82">
        <v>9</v>
      </c>
      <c r="D832" s="82"/>
      <c r="E832" s="83" t="s">
        <v>11</v>
      </c>
      <c r="F832" s="83" t="s">
        <v>108</v>
      </c>
      <c r="G832" s="83" t="s">
        <v>83</v>
      </c>
      <c r="H832" s="84">
        <v>43980</v>
      </c>
      <c r="I832" s="85">
        <v>1866.81</v>
      </c>
      <c r="J832" s="85">
        <v>1621.61</v>
      </c>
      <c r="K832" s="86">
        <v>245.2</v>
      </c>
      <c r="N832" s="183" t="s">
        <v>101</v>
      </c>
      <c r="O832" s="82">
        <v>44</v>
      </c>
      <c r="P832" s="86">
        <v>12.54</v>
      </c>
      <c r="Q832" s="83" t="s">
        <v>107</v>
      </c>
      <c r="R832" s="83" t="s">
        <v>10</v>
      </c>
      <c r="S832" s="83" t="s">
        <v>105</v>
      </c>
      <c r="T832" s="82" t="s">
        <v>163</v>
      </c>
      <c r="U832" s="82" t="s">
        <v>124</v>
      </c>
      <c r="AC832" s="187" t="str">
        <f t="shared" si="284"/>
        <v/>
      </c>
      <c r="AD832" s="187" t="str">
        <f t="shared" si="285"/>
        <v/>
      </c>
      <c r="AE832" s="187" t="str">
        <f t="shared" si="286"/>
        <v/>
      </c>
      <c r="AF832" s="187" t="str">
        <f t="shared" si="287"/>
        <v/>
      </c>
      <c r="AG832" s="187" t="str">
        <f t="shared" si="288"/>
        <v/>
      </c>
      <c r="AH832" s="187" t="str">
        <f t="shared" si="289"/>
        <v/>
      </c>
      <c r="AI832" s="187" t="str">
        <f t="shared" si="290"/>
        <v/>
      </c>
      <c r="AJ832" s="187" t="str">
        <f t="shared" si="291"/>
        <v/>
      </c>
      <c r="AK832" s="187" t="str">
        <f t="shared" si="292"/>
        <v/>
      </c>
      <c r="AN832" s="187" t="str">
        <f t="shared" si="293"/>
        <v/>
      </c>
      <c r="AO832" s="187" t="str">
        <f t="shared" si="294"/>
        <v/>
      </c>
      <c r="AP832" s="187" t="str">
        <f t="shared" si="295"/>
        <v/>
      </c>
      <c r="AT832" s="187" t="str">
        <f t="shared" si="296"/>
        <v/>
      </c>
      <c r="AU832" s="187" t="str">
        <f t="shared" si="297"/>
        <v/>
      </c>
      <c r="AV832" s="187" t="str">
        <f t="shared" si="298"/>
        <v/>
      </c>
      <c r="AW832" s="187" t="str">
        <f t="shared" si="299"/>
        <v/>
      </c>
      <c r="AX832" s="187" t="str">
        <f t="shared" si="300"/>
        <v/>
      </c>
      <c r="AY832" s="187" t="str">
        <f t="shared" si="281"/>
        <v/>
      </c>
      <c r="AZ832" s="187" t="str">
        <f t="shared" si="301"/>
        <v/>
      </c>
      <c r="BA832" s="187" t="str">
        <f t="shared" si="283"/>
        <v xml:space="preserve"> </v>
      </c>
      <c r="BB832" s="187" t="str">
        <f>IFERROR(IF(AW832="","",VLOOKUP(AW832,SUSS!R:S,2,FALSE)),AY832*SUSS!$M$2)</f>
        <v/>
      </c>
      <c r="BC832" s="187" t="str">
        <f t="shared" si="282"/>
        <v/>
      </c>
    </row>
    <row r="833" spans="1:55" ht="29.25" thickBot="1">
      <c r="A833" s="183" t="s">
        <v>198</v>
      </c>
      <c r="B833" s="82">
        <v>2018</v>
      </c>
      <c r="C833" s="82">
        <v>9</v>
      </c>
      <c r="D833" s="82"/>
      <c r="E833" s="83" t="s">
        <v>11</v>
      </c>
      <c r="F833" s="83" t="s">
        <v>108</v>
      </c>
      <c r="G833" s="83" t="s">
        <v>109</v>
      </c>
      <c r="H833" s="84">
        <v>43383</v>
      </c>
      <c r="I833" s="85">
        <v>2451.98</v>
      </c>
      <c r="J833" s="86">
        <v>0</v>
      </c>
      <c r="K833" s="85">
        <v>2451.98</v>
      </c>
      <c r="N833" s="183" t="s">
        <v>101</v>
      </c>
      <c r="O833" s="82">
        <v>44</v>
      </c>
      <c r="P833" s="85">
        <v>22469.91</v>
      </c>
      <c r="Q833" s="83" t="s">
        <v>82</v>
      </c>
      <c r="R833" s="83" t="s">
        <v>10</v>
      </c>
      <c r="S833" s="83" t="s">
        <v>10</v>
      </c>
      <c r="T833" s="82" t="s">
        <v>185</v>
      </c>
      <c r="U833" s="82" t="s">
        <v>124</v>
      </c>
      <c r="AC833" s="187" t="str">
        <f t="shared" si="284"/>
        <v/>
      </c>
      <c r="AD833" s="187" t="str">
        <f t="shared" si="285"/>
        <v/>
      </c>
      <c r="AE833" s="187" t="str">
        <f t="shared" si="286"/>
        <v/>
      </c>
      <c r="AF833" s="187" t="str">
        <f t="shared" si="287"/>
        <v/>
      </c>
      <c r="AG833" s="187" t="str">
        <f t="shared" si="288"/>
        <v/>
      </c>
      <c r="AH833" s="187" t="str">
        <f t="shared" si="289"/>
        <v/>
      </c>
      <c r="AI833" s="187" t="str">
        <f t="shared" si="290"/>
        <v/>
      </c>
      <c r="AJ833" s="187" t="str">
        <f t="shared" si="291"/>
        <v/>
      </c>
      <c r="AK833" s="187" t="str">
        <f t="shared" si="292"/>
        <v/>
      </c>
      <c r="AN833" s="187" t="str">
        <f t="shared" si="293"/>
        <v/>
      </c>
      <c r="AO833" s="187" t="str">
        <f t="shared" si="294"/>
        <v/>
      </c>
      <c r="AP833" s="187" t="str">
        <f t="shared" si="295"/>
        <v/>
      </c>
      <c r="AT833" s="187" t="str">
        <f t="shared" si="296"/>
        <v/>
      </c>
      <c r="AU833" s="187" t="str">
        <f t="shared" si="297"/>
        <v/>
      </c>
      <c r="AV833" s="187" t="str">
        <f t="shared" si="298"/>
        <v/>
      </c>
      <c r="AW833" s="187" t="str">
        <f t="shared" si="299"/>
        <v/>
      </c>
      <c r="AX833" s="187" t="str">
        <f t="shared" si="300"/>
        <v/>
      </c>
      <c r="AY833" s="187" t="str">
        <f t="shared" si="281"/>
        <v/>
      </c>
      <c r="AZ833" s="187" t="str">
        <f t="shared" si="301"/>
        <v/>
      </c>
      <c r="BA833" s="187" t="str">
        <f t="shared" si="283"/>
        <v xml:space="preserve"> </v>
      </c>
      <c r="BB833" s="187" t="str">
        <f>IFERROR(IF(AW833="","",VLOOKUP(AW833,SUSS!R:S,2,FALSE)),AY833*SUSS!$M$2)</f>
        <v/>
      </c>
      <c r="BC833" s="187" t="str">
        <f t="shared" si="282"/>
        <v/>
      </c>
    </row>
    <row r="834" spans="1:55" ht="29.25" thickBot="1">
      <c r="A834" s="183" t="s">
        <v>198</v>
      </c>
      <c r="B834" s="82">
        <v>2018</v>
      </c>
      <c r="C834" s="82">
        <v>10</v>
      </c>
      <c r="D834" s="82"/>
      <c r="E834" s="83" t="s">
        <v>11</v>
      </c>
      <c r="F834" s="83" t="s">
        <v>108</v>
      </c>
      <c r="G834" s="83" t="s">
        <v>83</v>
      </c>
      <c r="H834" s="84">
        <v>43980</v>
      </c>
      <c r="I834" s="85">
        <v>1970.26</v>
      </c>
      <c r="J834" s="85">
        <v>1700.12</v>
      </c>
      <c r="K834" s="86">
        <v>270.14</v>
      </c>
      <c r="N834" s="183" t="s">
        <v>101</v>
      </c>
      <c r="O834" s="82">
        <v>44</v>
      </c>
      <c r="P834" s="85">
        <v>2033.23</v>
      </c>
      <c r="Q834" s="83" t="s">
        <v>82</v>
      </c>
      <c r="R834" s="83" t="s">
        <v>10</v>
      </c>
      <c r="S834" s="83" t="s">
        <v>83</v>
      </c>
      <c r="T834" s="82" t="s">
        <v>185</v>
      </c>
      <c r="U834" s="82" t="s">
        <v>124</v>
      </c>
      <c r="AC834" s="187" t="str">
        <f t="shared" si="284"/>
        <v/>
      </c>
      <c r="AD834" s="187" t="str">
        <f t="shared" si="285"/>
        <v/>
      </c>
      <c r="AE834" s="187" t="str">
        <f t="shared" si="286"/>
        <v/>
      </c>
      <c r="AF834" s="187" t="str">
        <f t="shared" si="287"/>
        <v/>
      </c>
      <c r="AG834" s="187" t="str">
        <f t="shared" si="288"/>
        <v/>
      </c>
      <c r="AH834" s="187" t="str">
        <f t="shared" si="289"/>
        <v/>
      </c>
      <c r="AI834" s="187" t="str">
        <f t="shared" si="290"/>
        <v/>
      </c>
      <c r="AJ834" s="187" t="str">
        <f t="shared" si="291"/>
        <v/>
      </c>
      <c r="AK834" s="187" t="str">
        <f t="shared" si="292"/>
        <v/>
      </c>
      <c r="AN834" s="187" t="str">
        <f t="shared" si="293"/>
        <v/>
      </c>
      <c r="AO834" s="187" t="str">
        <f t="shared" si="294"/>
        <v/>
      </c>
      <c r="AP834" s="187" t="str">
        <f t="shared" si="295"/>
        <v/>
      </c>
      <c r="AT834" s="187" t="str">
        <f t="shared" si="296"/>
        <v/>
      </c>
      <c r="AU834" s="187" t="str">
        <f t="shared" si="297"/>
        <v/>
      </c>
      <c r="AV834" s="187" t="str">
        <f t="shared" si="298"/>
        <v/>
      </c>
      <c r="AW834" s="187" t="str">
        <f t="shared" si="299"/>
        <v/>
      </c>
      <c r="AX834" s="187" t="str">
        <f t="shared" si="300"/>
        <v/>
      </c>
      <c r="AY834" s="187" t="str">
        <f t="shared" si="281"/>
        <v/>
      </c>
      <c r="AZ834" s="187" t="str">
        <f t="shared" si="301"/>
        <v/>
      </c>
      <c r="BA834" s="187" t="str">
        <f t="shared" si="283"/>
        <v xml:space="preserve"> </v>
      </c>
      <c r="BB834" s="187" t="str">
        <f>IFERROR(IF(AW834="","",VLOOKUP(AW834,SUSS!R:S,2,FALSE)),AY834*SUSS!$M$2)</f>
        <v/>
      </c>
      <c r="BC834" s="187" t="str">
        <f t="shared" si="282"/>
        <v/>
      </c>
    </row>
    <row r="835" spans="1:55" ht="29.25" thickBot="1">
      <c r="A835" s="183" t="s">
        <v>198</v>
      </c>
      <c r="B835" s="82">
        <v>2018</v>
      </c>
      <c r="C835" s="82">
        <v>10</v>
      </c>
      <c r="D835" s="82"/>
      <c r="E835" s="83" t="s">
        <v>11</v>
      </c>
      <c r="F835" s="83" t="s">
        <v>108</v>
      </c>
      <c r="G835" s="83" t="s">
        <v>109</v>
      </c>
      <c r="H835" s="84">
        <v>43416</v>
      </c>
      <c r="I835" s="85">
        <v>2701.4</v>
      </c>
      <c r="J835" s="86">
        <v>0</v>
      </c>
      <c r="K835" s="85">
        <v>2701.4</v>
      </c>
      <c r="N835" s="183" t="s">
        <v>101</v>
      </c>
      <c r="O835" s="82">
        <v>44</v>
      </c>
      <c r="P835" s="85">
        <v>1244.54</v>
      </c>
      <c r="Q835" s="83" t="s">
        <v>82</v>
      </c>
      <c r="R835" s="83" t="s">
        <v>10</v>
      </c>
      <c r="S835" s="83" t="s">
        <v>84</v>
      </c>
      <c r="T835" s="82" t="s">
        <v>185</v>
      </c>
      <c r="U835" s="82" t="s">
        <v>124</v>
      </c>
      <c r="AC835" s="187" t="str">
        <f t="shared" si="284"/>
        <v/>
      </c>
      <c r="AD835" s="187" t="str">
        <f t="shared" si="285"/>
        <v/>
      </c>
      <c r="AE835" s="187" t="str">
        <f t="shared" si="286"/>
        <v/>
      </c>
      <c r="AF835" s="187" t="str">
        <f t="shared" si="287"/>
        <v/>
      </c>
      <c r="AG835" s="187" t="str">
        <f t="shared" si="288"/>
        <v/>
      </c>
      <c r="AH835" s="187" t="str">
        <f t="shared" si="289"/>
        <v/>
      </c>
      <c r="AI835" s="187" t="str">
        <f t="shared" si="290"/>
        <v/>
      </c>
      <c r="AJ835" s="187" t="str">
        <f t="shared" si="291"/>
        <v/>
      </c>
      <c r="AK835" s="187" t="str">
        <f t="shared" si="292"/>
        <v/>
      </c>
      <c r="AN835" s="187" t="str">
        <f t="shared" si="293"/>
        <v/>
      </c>
      <c r="AO835" s="187" t="str">
        <f t="shared" si="294"/>
        <v/>
      </c>
      <c r="AP835" s="187" t="str">
        <f t="shared" si="295"/>
        <v/>
      </c>
      <c r="AT835" s="187" t="str">
        <f t="shared" si="296"/>
        <v/>
      </c>
      <c r="AU835" s="187" t="str">
        <f t="shared" si="297"/>
        <v/>
      </c>
      <c r="AV835" s="187" t="str">
        <f t="shared" si="298"/>
        <v/>
      </c>
      <c r="AW835" s="187" t="str">
        <f t="shared" si="299"/>
        <v/>
      </c>
      <c r="AX835" s="187" t="str">
        <f t="shared" si="300"/>
        <v/>
      </c>
      <c r="AY835" s="187" t="str">
        <f t="shared" si="281"/>
        <v/>
      </c>
      <c r="AZ835" s="187" t="str">
        <f t="shared" si="301"/>
        <v/>
      </c>
      <c r="BA835" s="187" t="str">
        <f t="shared" si="283"/>
        <v xml:space="preserve"> </v>
      </c>
      <c r="BB835" s="187" t="str">
        <f>IFERROR(IF(AW835="","",VLOOKUP(AW835,SUSS!R:S,2,FALSE)),AY835*SUSS!$M$2)</f>
        <v/>
      </c>
      <c r="BC835" s="187" t="str">
        <f t="shared" si="282"/>
        <v/>
      </c>
    </row>
    <row r="836" spans="1:55" ht="29.25" thickBot="1">
      <c r="A836" s="183" t="s">
        <v>198</v>
      </c>
      <c r="B836" s="82">
        <v>2018</v>
      </c>
      <c r="C836" s="82">
        <v>11</v>
      </c>
      <c r="D836" s="82"/>
      <c r="E836" s="83" t="s">
        <v>11</v>
      </c>
      <c r="F836" s="83" t="s">
        <v>108</v>
      </c>
      <c r="G836" s="83" t="s">
        <v>83</v>
      </c>
      <c r="H836" s="84">
        <v>43980</v>
      </c>
      <c r="I836" s="85">
        <v>1891.92</v>
      </c>
      <c r="J836" s="85">
        <v>1621.78</v>
      </c>
      <c r="K836" s="86">
        <v>270.14</v>
      </c>
      <c r="N836" s="183" t="s">
        <v>101</v>
      </c>
      <c r="O836" s="82">
        <v>44</v>
      </c>
      <c r="P836" s="85">
        <v>18534.54</v>
      </c>
      <c r="Q836" s="83" t="s">
        <v>82</v>
      </c>
      <c r="R836" s="83" t="s">
        <v>10</v>
      </c>
      <c r="S836" s="83" t="s">
        <v>10</v>
      </c>
      <c r="T836" s="82" t="s">
        <v>188</v>
      </c>
      <c r="U836" s="82" t="s">
        <v>124</v>
      </c>
      <c r="AC836" s="187" t="str">
        <f t="shared" si="284"/>
        <v/>
      </c>
      <c r="AD836" s="187" t="str">
        <f t="shared" si="285"/>
        <v/>
      </c>
      <c r="AE836" s="187" t="str">
        <f t="shared" si="286"/>
        <v/>
      </c>
      <c r="AF836" s="187" t="str">
        <f t="shared" si="287"/>
        <v/>
      </c>
      <c r="AG836" s="187" t="str">
        <f t="shared" si="288"/>
        <v/>
      </c>
      <c r="AH836" s="187" t="str">
        <f t="shared" si="289"/>
        <v/>
      </c>
      <c r="AI836" s="187" t="str">
        <f t="shared" si="290"/>
        <v/>
      </c>
      <c r="AJ836" s="187" t="str">
        <f t="shared" si="291"/>
        <v/>
      </c>
      <c r="AK836" s="187" t="str">
        <f t="shared" si="292"/>
        <v/>
      </c>
      <c r="AN836" s="187" t="str">
        <f t="shared" si="293"/>
        <v/>
      </c>
      <c r="AO836" s="187" t="str">
        <f t="shared" si="294"/>
        <v/>
      </c>
      <c r="AP836" s="187" t="str">
        <f t="shared" si="295"/>
        <v/>
      </c>
      <c r="AT836" s="187" t="str">
        <f t="shared" si="296"/>
        <v/>
      </c>
      <c r="AU836" s="187" t="str">
        <f t="shared" si="297"/>
        <v/>
      </c>
      <c r="AV836" s="187" t="str">
        <f t="shared" si="298"/>
        <v/>
      </c>
      <c r="AW836" s="187" t="str">
        <f t="shared" si="299"/>
        <v/>
      </c>
      <c r="AX836" s="187" t="str">
        <f t="shared" si="300"/>
        <v/>
      </c>
      <c r="AY836" s="187" t="str">
        <f t="shared" ref="AY836:AY899" si="302">VLOOKUP(AX836,AO:AP,2,FALSE)</f>
        <v/>
      </c>
      <c r="AZ836" s="187" t="str">
        <f t="shared" si="301"/>
        <v/>
      </c>
      <c r="BA836" s="187" t="str">
        <f t="shared" si="283"/>
        <v xml:space="preserve"> </v>
      </c>
      <c r="BB836" s="187" t="str">
        <f>IFERROR(IF(AW836="","",VLOOKUP(AW836,SUSS!R:S,2,FALSE)),AY836*SUSS!$M$2)</f>
        <v/>
      </c>
      <c r="BC836" s="187" t="str">
        <f t="shared" si="282"/>
        <v/>
      </c>
    </row>
    <row r="837" spans="1:55" ht="29.25" thickBot="1">
      <c r="A837" s="183" t="s">
        <v>198</v>
      </c>
      <c r="B837" s="82">
        <v>2018</v>
      </c>
      <c r="C837" s="82">
        <v>11</v>
      </c>
      <c r="D837" s="82"/>
      <c r="E837" s="83" t="s">
        <v>11</v>
      </c>
      <c r="F837" s="83" t="s">
        <v>108</v>
      </c>
      <c r="G837" s="83" t="s">
        <v>109</v>
      </c>
      <c r="H837" s="84">
        <v>43445</v>
      </c>
      <c r="I837" s="85">
        <v>2701.4</v>
      </c>
      <c r="J837" s="86">
        <v>0</v>
      </c>
      <c r="K837" s="85">
        <v>2701.4</v>
      </c>
      <c r="N837" s="183" t="s">
        <v>101</v>
      </c>
      <c r="O837" s="82">
        <v>45</v>
      </c>
      <c r="P837" s="86">
        <v>669.19</v>
      </c>
      <c r="Q837" s="83" t="s">
        <v>103</v>
      </c>
      <c r="R837" s="83" t="s">
        <v>10</v>
      </c>
      <c r="S837" s="83" t="s">
        <v>84</v>
      </c>
      <c r="T837" s="82" t="s">
        <v>114</v>
      </c>
      <c r="U837" s="82" t="s">
        <v>124</v>
      </c>
      <c r="AC837" s="187" t="str">
        <f t="shared" si="284"/>
        <v/>
      </c>
      <c r="AD837" s="187" t="str">
        <f t="shared" si="285"/>
        <v/>
      </c>
      <c r="AE837" s="187" t="str">
        <f t="shared" si="286"/>
        <v/>
      </c>
      <c r="AF837" s="187" t="str">
        <f t="shared" si="287"/>
        <v/>
      </c>
      <c r="AG837" s="187" t="str">
        <f t="shared" si="288"/>
        <v/>
      </c>
      <c r="AH837" s="187" t="str">
        <f t="shared" si="289"/>
        <v/>
      </c>
      <c r="AI837" s="187" t="str">
        <f t="shared" si="290"/>
        <v/>
      </c>
      <c r="AJ837" s="187" t="str">
        <f t="shared" si="291"/>
        <v/>
      </c>
      <c r="AK837" s="187" t="str">
        <f t="shared" si="292"/>
        <v/>
      </c>
      <c r="AN837" s="187" t="str">
        <f t="shared" si="293"/>
        <v/>
      </c>
      <c r="AO837" s="187" t="str">
        <f t="shared" si="294"/>
        <v/>
      </c>
      <c r="AP837" s="187" t="str">
        <f t="shared" si="295"/>
        <v/>
      </c>
      <c r="AT837" s="187" t="str">
        <f t="shared" si="296"/>
        <v/>
      </c>
      <c r="AU837" s="187" t="str">
        <f t="shared" si="297"/>
        <v/>
      </c>
      <c r="AV837" s="187" t="str">
        <f t="shared" si="298"/>
        <v/>
      </c>
      <c r="AW837" s="187" t="str">
        <f t="shared" si="299"/>
        <v/>
      </c>
      <c r="AX837" s="187" t="str">
        <f t="shared" si="300"/>
        <v/>
      </c>
      <c r="AY837" s="187" t="str">
        <f t="shared" si="302"/>
        <v/>
      </c>
      <c r="AZ837" s="187" t="str">
        <f t="shared" si="301"/>
        <v/>
      </c>
      <c r="BA837" s="187" t="str">
        <f t="shared" si="283"/>
        <v xml:space="preserve"> </v>
      </c>
      <c r="BB837" s="187" t="str">
        <f>IFERROR(IF(AW837="","",VLOOKUP(AW837,SUSS!R:S,2,FALSE)),AY837*SUSS!$M$2)</f>
        <v/>
      </c>
      <c r="BC837" s="187" t="str">
        <f t="shared" ref="BC837:BC900" si="303">IFERROR(IF(BB837&lt;&gt;"",AZ837*BB837,""),"VER")</f>
        <v/>
      </c>
    </row>
    <row r="838" spans="1:55" ht="29.25" thickBot="1">
      <c r="A838" s="183" t="s">
        <v>198</v>
      </c>
      <c r="B838" s="82">
        <v>2018</v>
      </c>
      <c r="C838" s="82">
        <v>12</v>
      </c>
      <c r="D838" s="82"/>
      <c r="E838" s="83" t="s">
        <v>11</v>
      </c>
      <c r="F838" s="83" t="s">
        <v>108</v>
      </c>
      <c r="G838" s="83" t="s">
        <v>83</v>
      </c>
      <c r="H838" s="84">
        <v>43980</v>
      </c>
      <c r="I838" s="85">
        <v>2779.93</v>
      </c>
      <c r="J838" s="85">
        <v>2365.85</v>
      </c>
      <c r="K838" s="86">
        <v>414.08</v>
      </c>
      <c r="N838" s="183" t="s">
        <v>101</v>
      </c>
      <c r="O838" s="82">
        <v>45</v>
      </c>
      <c r="P838" s="85">
        <v>9254.7800000000007</v>
      </c>
      <c r="Q838" s="83" t="s">
        <v>102</v>
      </c>
      <c r="R838" s="83" t="s">
        <v>10</v>
      </c>
      <c r="S838" s="83" t="s">
        <v>83</v>
      </c>
      <c r="T838" s="82" t="s">
        <v>115</v>
      </c>
      <c r="U838" s="82" t="s">
        <v>124</v>
      </c>
      <c r="AC838" s="187" t="str">
        <f t="shared" si="284"/>
        <v/>
      </c>
      <c r="AD838" s="187" t="str">
        <f t="shared" si="285"/>
        <v/>
      </c>
      <c r="AE838" s="187" t="str">
        <f t="shared" si="286"/>
        <v/>
      </c>
      <c r="AF838" s="187" t="str">
        <f t="shared" si="287"/>
        <v/>
      </c>
      <c r="AG838" s="187" t="str">
        <f t="shared" si="288"/>
        <v/>
      </c>
      <c r="AH838" s="187" t="str">
        <f t="shared" si="289"/>
        <v/>
      </c>
      <c r="AI838" s="187" t="str">
        <f t="shared" si="290"/>
        <v/>
      </c>
      <c r="AJ838" s="187" t="str">
        <f t="shared" si="291"/>
        <v/>
      </c>
      <c r="AK838" s="187" t="str">
        <f t="shared" si="292"/>
        <v/>
      </c>
      <c r="AN838" s="187" t="str">
        <f t="shared" si="293"/>
        <v/>
      </c>
      <c r="AO838" s="187" t="str">
        <f t="shared" si="294"/>
        <v/>
      </c>
      <c r="AP838" s="187" t="str">
        <f t="shared" si="295"/>
        <v/>
      </c>
      <c r="AT838" s="187" t="str">
        <f t="shared" si="296"/>
        <v/>
      </c>
      <c r="AU838" s="187" t="str">
        <f t="shared" si="297"/>
        <v/>
      </c>
      <c r="AV838" s="187" t="str">
        <f t="shared" si="298"/>
        <v/>
      </c>
      <c r="AW838" s="187" t="str">
        <f t="shared" si="299"/>
        <v/>
      </c>
      <c r="AX838" s="187" t="str">
        <f t="shared" si="300"/>
        <v/>
      </c>
      <c r="AY838" s="187" t="str">
        <f t="shared" si="302"/>
        <v/>
      </c>
      <c r="AZ838" s="187" t="str">
        <f t="shared" si="301"/>
        <v/>
      </c>
      <c r="BA838" s="187" t="str">
        <f t="shared" si="283"/>
        <v xml:space="preserve"> </v>
      </c>
      <c r="BB838" s="187" t="str">
        <f>IFERROR(IF(AW838="","",VLOOKUP(AW838,SUSS!R:S,2,FALSE)),AY838*SUSS!$M$2)</f>
        <v/>
      </c>
      <c r="BC838" s="187" t="str">
        <f t="shared" si="303"/>
        <v/>
      </c>
    </row>
    <row r="839" spans="1:55" ht="29.25" thickBot="1">
      <c r="A839" s="183" t="s">
        <v>198</v>
      </c>
      <c r="B839" s="82">
        <v>2018</v>
      </c>
      <c r="C839" s="82">
        <v>12</v>
      </c>
      <c r="D839" s="82"/>
      <c r="E839" s="83" t="s">
        <v>11</v>
      </c>
      <c r="F839" s="83" t="s">
        <v>108</v>
      </c>
      <c r="G839" s="83" t="s">
        <v>109</v>
      </c>
      <c r="H839" s="84">
        <v>43475</v>
      </c>
      <c r="I839" s="85">
        <v>4140.82</v>
      </c>
      <c r="J839" s="86">
        <v>0</v>
      </c>
      <c r="K839" s="85">
        <v>4140.82</v>
      </c>
      <c r="N839" s="183" t="s">
        <v>101</v>
      </c>
      <c r="O839" s="82">
        <v>45</v>
      </c>
      <c r="P839" s="86">
        <v>6.27</v>
      </c>
      <c r="Q839" s="83" t="s">
        <v>104</v>
      </c>
      <c r="R839" s="83" t="s">
        <v>10</v>
      </c>
      <c r="S839" s="83" t="s">
        <v>105</v>
      </c>
      <c r="T839" s="82" t="s">
        <v>116</v>
      </c>
      <c r="U839" s="82" t="s">
        <v>124</v>
      </c>
      <c r="AC839" s="187" t="str">
        <f t="shared" si="284"/>
        <v/>
      </c>
      <c r="AD839" s="187" t="str">
        <f t="shared" si="285"/>
        <v/>
      </c>
      <c r="AE839" s="187" t="str">
        <f t="shared" si="286"/>
        <v/>
      </c>
      <c r="AF839" s="187" t="str">
        <f t="shared" si="287"/>
        <v/>
      </c>
      <c r="AG839" s="187" t="str">
        <f t="shared" si="288"/>
        <v/>
      </c>
      <c r="AH839" s="187" t="str">
        <f t="shared" si="289"/>
        <v/>
      </c>
      <c r="AI839" s="187" t="str">
        <f t="shared" si="290"/>
        <v/>
      </c>
      <c r="AJ839" s="187" t="str">
        <f t="shared" si="291"/>
        <v/>
      </c>
      <c r="AK839" s="187" t="str">
        <f t="shared" si="292"/>
        <v/>
      </c>
      <c r="AN839" s="187" t="str">
        <f t="shared" si="293"/>
        <v/>
      </c>
      <c r="AO839" s="187" t="str">
        <f t="shared" si="294"/>
        <v/>
      </c>
      <c r="AP839" s="187" t="str">
        <f t="shared" si="295"/>
        <v/>
      </c>
      <c r="AT839" s="187" t="str">
        <f t="shared" si="296"/>
        <v/>
      </c>
      <c r="AU839" s="187" t="str">
        <f t="shared" si="297"/>
        <v/>
      </c>
      <c r="AV839" s="187" t="str">
        <f t="shared" si="298"/>
        <v/>
      </c>
      <c r="AW839" s="187" t="str">
        <f t="shared" si="299"/>
        <v/>
      </c>
      <c r="AX839" s="187" t="str">
        <f t="shared" si="300"/>
        <v/>
      </c>
      <c r="AY839" s="187" t="str">
        <f t="shared" si="302"/>
        <v/>
      </c>
      <c r="AZ839" s="187" t="str">
        <f t="shared" si="301"/>
        <v/>
      </c>
      <c r="BA839" s="187" t="str">
        <f t="shared" si="283"/>
        <v xml:space="preserve"> </v>
      </c>
      <c r="BB839" s="187" t="str">
        <f>IFERROR(IF(AW839="","",VLOOKUP(AW839,SUSS!R:S,2,FALSE)),AY839*SUSS!$M$2)</f>
        <v/>
      </c>
      <c r="BC839" s="187" t="str">
        <f t="shared" si="303"/>
        <v/>
      </c>
    </row>
    <row r="840" spans="1:55" ht="29.25" thickBot="1">
      <c r="A840" s="183" t="s">
        <v>198</v>
      </c>
      <c r="B840" s="82">
        <v>2019</v>
      </c>
      <c r="C840" s="82">
        <v>1</v>
      </c>
      <c r="D840" s="82"/>
      <c r="E840" s="83" t="s">
        <v>11</v>
      </c>
      <c r="F840" s="83" t="s">
        <v>108</v>
      </c>
      <c r="G840" s="83" t="s">
        <v>83</v>
      </c>
      <c r="H840" s="84">
        <v>43980</v>
      </c>
      <c r="I840" s="85">
        <v>1695.99</v>
      </c>
      <c r="J840" s="85">
        <v>1430.72</v>
      </c>
      <c r="K840" s="86">
        <v>265.27</v>
      </c>
      <c r="N840" s="183" t="s">
        <v>101</v>
      </c>
      <c r="O840" s="82">
        <v>45</v>
      </c>
      <c r="P840" s="85">
        <v>1426.3</v>
      </c>
      <c r="Q840" s="83" t="s">
        <v>11</v>
      </c>
      <c r="R840" s="83" t="s">
        <v>10</v>
      </c>
      <c r="S840" s="83" t="s">
        <v>84</v>
      </c>
      <c r="T840" s="82" t="s">
        <v>153</v>
      </c>
      <c r="U840" s="82" t="s">
        <v>124</v>
      </c>
      <c r="AC840" s="187" t="str">
        <f t="shared" si="284"/>
        <v/>
      </c>
      <c r="AD840" s="187" t="str">
        <f t="shared" si="285"/>
        <v/>
      </c>
      <c r="AE840" s="187" t="str">
        <f t="shared" si="286"/>
        <v/>
      </c>
      <c r="AF840" s="187" t="str">
        <f t="shared" si="287"/>
        <v/>
      </c>
      <c r="AG840" s="187" t="str">
        <f t="shared" si="288"/>
        <v/>
      </c>
      <c r="AH840" s="187" t="str">
        <f t="shared" si="289"/>
        <v/>
      </c>
      <c r="AI840" s="187" t="str">
        <f t="shared" si="290"/>
        <v/>
      </c>
      <c r="AJ840" s="187" t="str">
        <f t="shared" si="291"/>
        <v/>
      </c>
      <c r="AK840" s="187" t="str">
        <f t="shared" si="292"/>
        <v/>
      </c>
      <c r="AN840" s="187" t="str">
        <f t="shared" si="293"/>
        <v/>
      </c>
      <c r="AO840" s="187" t="str">
        <f t="shared" si="294"/>
        <v/>
      </c>
      <c r="AP840" s="187" t="str">
        <f t="shared" si="295"/>
        <v/>
      </c>
      <c r="AT840" s="187" t="str">
        <f t="shared" si="296"/>
        <v>M645044</v>
      </c>
      <c r="AU840" s="187">
        <f t="shared" si="297"/>
        <v>45</v>
      </c>
      <c r="AV840" s="187">
        <f t="shared" si="298"/>
        <v>1426.3</v>
      </c>
      <c r="AW840" s="187" t="str">
        <f t="shared" si="299"/>
        <v>2016/7</v>
      </c>
      <c r="AX840" s="187" t="str">
        <f t="shared" si="300"/>
        <v>2016/7 Contribuciones Seg. Social</v>
      </c>
      <c r="AY840" s="187">
        <f t="shared" si="302"/>
        <v>8278.7900000000009</v>
      </c>
      <c r="AZ840" s="187">
        <f t="shared" si="301"/>
        <v>0.17228363082044595</v>
      </c>
      <c r="BA840" s="187" t="str">
        <f t="shared" ref="BA840:BA903" si="304">AT840&amp;" "&amp;AU840</f>
        <v>M645044 45</v>
      </c>
      <c r="BB840" s="187">
        <f>IFERROR(IF(AW840="","",VLOOKUP(AW840,SUSS!R:S,2,FALSE)),AY840*SUSS!$M$2)</f>
        <v>993.45480000000009</v>
      </c>
      <c r="BC840" s="187">
        <f t="shared" si="303"/>
        <v>171.15599999999998</v>
      </c>
    </row>
    <row r="841" spans="1:55" ht="29.25" thickBot="1">
      <c r="A841" s="183" t="s">
        <v>198</v>
      </c>
      <c r="B841" s="82">
        <v>2019</v>
      </c>
      <c r="C841" s="82">
        <v>1</v>
      </c>
      <c r="D841" s="82"/>
      <c r="E841" s="83" t="s">
        <v>11</v>
      </c>
      <c r="F841" s="83" t="s">
        <v>108</v>
      </c>
      <c r="G841" s="83" t="s">
        <v>109</v>
      </c>
      <c r="H841" s="84">
        <v>43508</v>
      </c>
      <c r="I841" s="85">
        <v>2652.69</v>
      </c>
      <c r="J841" s="86">
        <v>0</v>
      </c>
      <c r="K841" s="85">
        <v>2652.69</v>
      </c>
      <c r="N841" s="183" t="s">
        <v>101</v>
      </c>
      <c r="O841" s="82">
        <v>45</v>
      </c>
      <c r="P841" s="85">
        <v>8276.42</v>
      </c>
      <c r="Q841" s="83" t="s">
        <v>11</v>
      </c>
      <c r="R841" s="83" t="s">
        <v>10</v>
      </c>
      <c r="S841" s="83" t="s">
        <v>10</v>
      </c>
      <c r="T841" s="82" t="s">
        <v>186</v>
      </c>
      <c r="U841" s="82" t="s">
        <v>124</v>
      </c>
      <c r="AC841" s="187" t="str">
        <f t="shared" si="284"/>
        <v/>
      </c>
      <c r="AD841" s="187" t="str">
        <f t="shared" si="285"/>
        <v/>
      </c>
      <c r="AE841" s="187" t="str">
        <f t="shared" si="286"/>
        <v/>
      </c>
      <c r="AF841" s="187" t="str">
        <f t="shared" si="287"/>
        <v/>
      </c>
      <c r="AG841" s="187" t="str">
        <f t="shared" si="288"/>
        <v/>
      </c>
      <c r="AH841" s="187" t="str">
        <f t="shared" si="289"/>
        <v/>
      </c>
      <c r="AI841" s="187" t="str">
        <f t="shared" si="290"/>
        <v/>
      </c>
      <c r="AJ841" s="187" t="str">
        <f t="shared" si="291"/>
        <v/>
      </c>
      <c r="AK841" s="187" t="str">
        <f t="shared" si="292"/>
        <v/>
      </c>
      <c r="AN841" s="187" t="str">
        <f t="shared" si="293"/>
        <v/>
      </c>
      <c r="AO841" s="187" t="str">
        <f t="shared" si="294"/>
        <v/>
      </c>
      <c r="AP841" s="187" t="str">
        <f t="shared" si="295"/>
        <v/>
      </c>
      <c r="AT841" s="187" t="str">
        <f t="shared" si="296"/>
        <v>M645044</v>
      </c>
      <c r="AU841" s="187">
        <f t="shared" si="297"/>
        <v>45</v>
      </c>
      <c r="AV841" s="187">
        <f t="shared" si="298"/>
        <v>8276.42</v>
      </c>
      <c r="AW841" s="187" t="str">
        <f t="shared" si="299"/>
        <v>2016/8</v>
      </c>
      <c r="AX841" s="187" t="str">
        <f t="shared" si="300"/>
        <v>2016/8 Contribuciones Seg. Social</v>
      </c>
      <c r="AY841" s="187">
        <f t="shared" si="302"/>
        <v>8276.42</v>
      </c>
      <c r="AZ841" s="187">
        <f t="shared" si="301"/>
        <v>1</v>
      </c>
      <c r="BA841" s="187" t="str">
        <f t="shared" si="304"/>
        <v>M645044 45</v>
      </c>
      <c r="BB841" s="187">
        <f>IFERROR(IF(AW841="","",VLOOKUP(AW841,SUSS!R:S,2,FALSE)),AY841*SUSS!$M$2)</f>
        <v>993.17039999999997</v>
      </c>
      <c r="BC841" s="187">
        <f t="shared" si="303"/>
        <v>993.17039999999997</v>
      </c>
    </row>
    <row r="842" spans="1:55" ht="29.25" thickBot="1">
      <c r="A842" s="183" t="s">
        <v>198</v>
      </c>
      <c r="B842" s="82">
        <v>2019</v>
      </c>
      <c r="C842" s="82">
        <v>2</v>
      </c>
      <c r="D842" s="82"/>
      <c r="E842" s="83" t="s">
        <v>11</v>
      </c>
      <c r="F842" s="83" t="s">
        <v>108</v>
      </c>
      <c r="G842" s="83" t="s">
        <v>83</v>
      </c>
      <c r="H842" s="84">
        <v>43980</v>
      </c>
      <c r="I842" s="85">
        <v>2037.73</v>
      </c>
      <c r="J842" s="85">
        <v>1699.43</v>
      </c>
      <c r="K842" s="86">
        <v>338.3</v>
      </c>
      <c r="N842" s="183" t="s">
        <v>101</v>
      </c>
      <c r="O842" s="82">
        <v>45</v>
      </c>
      <c r="P842" s="86">
        <v>215.99</v>
      </c>
      <c r="Q842" s="83" t="s">
        <v>11</v>
      </c>
      <c r="R842" s="83" t="s">
        <v>10</v>
      </c>
      <c r="S842" s="83" t="s">
        <v>83</v>
      </c>
      <c r="T842" s="82" t="s">
        <v>186</v>
      </c>
      <c r="U842" s="82" t="s">
        <v>124</v>
      </c>
      <c r="AC842" s="187" t="str">
        <f t="shared" si="284"/>
        <v/>
      </c>
      <c r="AD842" s="187" t="str">
        <f t="shared" si="285"/>
        <v/>
      </c>
      <c r="AE842" s="187" t="str">
        <f t="shared" si="286"/>
        <v/>
      </c>
      <c r="AF842" s="187" t="str">
        <f t="shared" si="287"/>
        <v/>
      </c>
      <c r="AG842" s="187" t="str">
        <f t="shared" si="288"/>
        <v/>
      </c>
      <c r="AH842" s="187" t="str">
        <f t="shared" si="289"/>
        <v/>
      </c>
      <c r="AI842" s="187" t="str">
        <f t="shared" si="290"/>
        <v/>
      </c>
      <c r="AJ842" s="187" t="str">
        <f t="shared" si="291"/>
        <v/>
      </c>
      <c r="AK842" s="187" t="str">
        <f t="shared" si="292"/>
        <v/>
      </c>
      <c r="AN842" s="187" t="str">
        <f t="shared" si="293"/>
        <v/>
      </c>
      <c r="AO842" s="187" t="str">
        <f t="shared" si="294"/>
        <v/>
      </c>
      <c r="AP842" s="187" t="str">
        <f t="shared" si="295"/>
        <v/>
      </c>
      <c r="AT842" s="187" t="str">
        <f t="shared" si="296"/>
        <v>M645044</v>
      </c>
      <c r="AU842" s="187">
        <f t="shared" si="297"/>
        <v>45</v>
      </c>
      <c r="AV842" s="187">
        <f t="shared" si="298"/>
        <v>215.99</v>
      </c>
      <c r="AW842" s="187" t="str">
        <f t="shared" si="299"/>
        <v>2016/8</v>
      </c>
      <c r="AX842" s="187" t="str">
        <f t="shared" si="300"/>
        <v>2016/8 Contribuciones Seg. Social</v>
      </c>
      <c r="AY842" s="187">
        <f t="shared" si="302"/>
        <v>8276.42</v>
      </c>
      <c r="AZ842" s="187">
        <f t="shared" si="301"/>
        <v>2.6097032291739666E-2</v>
      </c>
      <c r="BA842" s="187" t="str">
        <f t="shared" si="304"/>
        <v>M645044 45</v>
      </c>
      <c r="BB842" s="187">
        <f>IFERROR(IF(AW842="","",VLOOKUP(AW842,SUSS!R:S,2,FALSE)),AY842*SUSS!$M$2)</f>
        <v>993.17039999999997</v>
      </c>
      <c r="BC842" s="187">
        <f t="shared" si="303"/>
        <v>25.918800000000001</v>
      </c>
    </row>
    <row r="843" spans="1:55" ht="29.25" thickBot="1">
      <c r="A843" s="183" t="s">
        <v>198</v>
      </c>
      <c r="B843" s="82">
        <v>2019</v>
      </c>
      <c r="C843" s="82">
        <v>2</v>
      </c>
      <c r="D843" s="82"/>
      <c r="E843" s="83" t="s">
        <v>11</v>
      </c>
      <c r="F843" s="83" t="s">
        <v>108</v>
      </c>
      <c r="G843" s="83" t="s">
        <v>109</v>
      </c>
      <c r="H843" s="84">
        <v>43536</v>
      </c>
      <c r="I843" s="85">
        <v>3382.99</v>
      </c>
      <c r="J843" s="86">
        <v>0</v>
      </c>
      <c r="K843" s="85">
        <v>3382.99</v>
      </c>
      <c r="N843" s="183" t="s">
        <v>101</v>
      </c>
      <c r="O843" s="82">
        <v>45</v>
      </c>
      <c r="P843" s="85">
        <v>1853.11</v>
      </c>
      <c r="Q843" s="83" t="s">
        <v>11</v>
      </c>
      <c r="R843" s="83" t="s">
        <v>10</v>
      </c>
      <c r="S843" s="83" t="s">
        <v>84</v>
      </c>
      <c r="T843" s="82" t="s">
        <v>186</v>
      </c>
      <c r="U843" s="82" t="s">
        <v>124</v>
      </c>
      <c r="AC843" s="187" t="str">
        <f t="shared" si="284"/>
        <v/>
      </c>
      <c r="AD843" s="187" t="str">
        <f t="shared" si="285"/>
        <v/>
      </c>
      <c r="AE843" s="187" t="str">
        <f t="shared" si="286"/>
        <v/>
      </c>
      <c r="AF843" s="187" t="str">
        <f t="shared" si="287"/>
        <v/>
      </c>
      <c r="AG843" s="187" t="str">
        <f t="shared" si="288"/>
        <v/>
      </c>
      <c r="AH843" s="187" t="str">
        <f t="shared" si="289"/>
        <v/>
      </c>
      <c r="AI843" s="187" t="str">
        <f t="shared" si="290"/>
        <v/>
      </c>
      <c r="AJ843" s="187" t="str">
        <f t="shared" si="291"/>
        <v/>
      </c>
      <c r="AK843" s="187" t="str">
        <f t="shared" si="292"/>
        <v/>
      </c>
      <c r="AN843" s="187" t="str">
        <f t="shared" si="293"/>
        <v/>
      </c>
      <c r="AO843" s="187" t="str">
        <f t="shared" si="294"/>
        <v/>
      </c>
      <c r="AP843" s="187" t="str">
        <f t="shared" si="295"/>
        <v/>
      </c>
      <c r="AT843" s="187" t="str">
        <f t="shared" si="296"/>
        <v>M645044</v>
      </c>
      <c r="AU843" s="187">
        <f t="shared" si="297"/>
        <v>45</v>
      </c>
      <c r="AV843" s="187">
        <f t="shared" si="298"/>
        <v>1853.11</v>
      </c>
      <c r="AW843" s="187" t="str">
        <f t="shared" si="299"/>
        <v>2016/8</v>
      </c>
      <c r="AX843" s="187" t="str">
        <f t="shared" si="300"/>
        <v>2016/8 Contribuciones Seg. Social</v>
      </c>
      <c r="AY843" s="187">
        <f t="shared" si="302"/>
        <v>8276.42</v>
      </c>
      <c r="AZ843" s="187">
        <f t="shared" si="301"/>
        <v>0.22390236358232182</v>
      </c>
      <c r="BA843" s="187" t="str">
        <f t="shared" si="304"/>
        <v>M645044 45</v>
      </c>
      <c r="BB843" s="187">
        <f>IFERROR(IF(AW843="","",VLOOKUP(AW843,SUSS!R:S,2,FALSE)),AY843*SUSS!$M$2)</f>
        <v>993.17039999999997</v>
      </c>
      <c r="BC843" s="187">
        <f t="shared" si="303"/>
        <v>222.3732</v>
      </c>
    </row>
    <row r="844" spans="1:55" ht="29.25" thickBot="1">
      <c r="A844" s="183" t="s">
        <v>198</v>
      </c>
      <c r="B844" s="82">
        <v>2019</v>
      </c>
      <c r="C844" s="82">
        <v>3</v>
      </c>
      <c r="D844" s="82"/>
      <c r="E844" s="83" t="s">
        <v>11</v>
      </c>
      <c r="F844" s="83" t="s">
        <v>108</v>
      </c>
      <c r="G844" s="83" t="s">
        <v>83</v>
      </c>
      <c r="H844" s="84">
        <v>43980</v>
      </c>
      <c r="I844" s="86">
        <v>945.07</v>
      </c>
      <c r="J844" s="86">
        <v>776.7</v>
      </c>
      <c r="K844" s="86">
        <v>168.37</v>
      </c>
      <c r="N844" s="183" t="s">
        <v>101</v>
      </c>
      <c r="O844" s="82">
        <v>45</v>
      </c>
      <c r="P844" s="85">
        <v>6357.51</v>
      </c>
      <c r="Q844" s="83" t="s">
        <v>86</v>
      </c>
      <c r="R844" s="83" t="s">
        <v>10</v>
      </c>
      <c r="S844" s="83" t="s">
        <v>10</v>
      </c>
      <c r="T844" s="82" t="s">
        <v>187</v>
      </c>
      <c r="U844" s="82" t="s">
        <v>124</v>
      </c>
      <c r="AC844" s="187" t="str">
        <f t="shared" si="284"/>
        <v/>
      </c>
      <c r="AD844" s="187" t="str">
        <f t="shared" si="285"/>
        <v/>
      </c>
      <c r="AE844" s="187" t="str">
        <f t="shared" si="286"/>
        <v/>
      </c>
      <c r="AF844" s="187" t="str">
        <f t="shared" si="287"/>
        <v/>
      </c>
      <c r="AG844" s="187" t="str">
        <f t="shared" si="288"/>
        <v/>
      </c>
      <c r="AH844" s="187" t="str">
        <f t="shared" si="289"/>
        <v/>
      </c>
      <c r="AI844" s="187" t="str">
        <f t="shared" si="290"/>
        <v/>
      </c>
      <c r="AJ844" s="187" t="str">
        <f t="shared" si="291"/>
        <v/>
      </c>
      <c r="AK844" s="187" t="str">
        <f t="shared" si="292"/>
        <v/>
      </c>
      <c r="AN844" s="187" t="str">
        <f t="shared" si="293"/>
        <v/>
      </c>
      <c r="AO844" s="187" t="str">
        <f t="shared" si="294"/>
        <v/>
      </c>
      <c r="AP844" s="187" t="str">
        <f t="shared" si="295"/>
        <v/>
      </c>
      <c r="AT844" s="187" t="str">
        <f t="shared" si="296"/>
        <v/>
      </c>
      <c r="AU844" s="187" t="str">
        <f t="shared" si="297"/>
        <v/>
      </c>
      <c r="AV844" s="187" t="str">
        <f t="shared" si="298"/>
        <v/>
      </c>
      <c r="AW844" s="187" t="str">
        <f t="shared" si="299"/>
        <v/>
      </c>
      <c r="AX844" s="187" t="str">
        <f t="shared" si="300"/>
        <v/>
      </c>
      <c r="AY844" s="187" t="str">
        <f t="shared" si="302"/>
        <v/>
      </c>
      <c r="AZ844" s="187" t="str">
        <f t="shared" si="301"/>
        <v/>
      </c>
      <c r="BA844" s="187" t="str">
        <f t="shared" si="304"/>
        <v xml:space="preserve"> </v>
      </c>
      <c r="BB844" s="187" t="str">
        <f>IFERROR(IF(AW844="","",VLOOKUP(AW844,SUSS!R:S,2,FALSE)),AY844*SUSS!$M$2)</f>
        <v/>
      </c>
      <c r="BC844" s="187" t="str">
        <f t="shared" si="303"/>
        <v/>
      </c>
    </row>
    <row r="845" spans="1:55" ht="29.25" thickBot="1">
      <c r="A845" s="183" t="s">
        <v>198</v>
      </c>
      <c r="B845" s="82">
        <v>2019</v>
      </c>
      <c r="C845" s="82">
        <v>3</v>
      </c>
      <c r="D845" s="82"/>
      <c r="E845" s="83" t="s">
        <v>11</v>
      </c>
      <c r="F845" s="83" t="s">
        <v>108</v>
      </c>
      <c r="G845" s="83" t="s">
        <v>109</v>
      </c>
      <c r="H845" s="84">
        <v>43565</v>
      </c>
      <c r="I845" s="85">
        <v>1683.67</v>
      </c>
      <c r="J845" s="86">
        <v>0</v>
      </c>
      <c r="K845" s="85">
        <v>1683.67</v>
      </c>
      <c r="N845" s="183" t="s">
        <v>101</v>
      </c>
      <c r="O845" s="82">
        <v>45</v>
      </c>
      <c r="P845" s="85">
        <v>8153.24</v>
      </c>
      <c r="Q845" s="83" t="s">
        <v>11</v>
      </c>
      <c r="R845" s="83" t="s">
        <v>10</v>
      </c>
      <c r="S845" s="83" t="s">
        <v>10</v>
      </c>
      <c r="T845" s="82" t="s">
        <v>187</v>
      </c>
      <c r="U845" s="82" t="s">
        <v>124</v>
      </c>
      <c r="AC845" s="187" t="str">
        <f t="shared" si="284"/>
        <v/>
      </c>
      <c r="AD845" s="187" t="str">
        <f t="shared" si="285"/>
        <v/>
      </c>
      <c r="AE845" s="187" t="str">
        <f t="shared" si="286"/>
        <v/>
      </c>
      <c r="AF845" s="187" t="str">
        <f t="shared" si="287"/>
        <v/>
      </c>
      <c r="AG845" s="187" t="str">
        <f t="shared" si="288"/>
        <v/>
      </c>
      <c r="AH845" s="187" t="str">
        <f t="shared" si="289"/>
        <v/>
      </c>
      <c r="AI845" s="187" t="str">
        <f t="shared" si="290"/>
        <v/>
      </c>
      <c r="AJ845" s="187" t="str">
        <f t="shared" si="291"/>
        <v/>
      </c>
      <c r="AK845" s="187" t="str">
        <f t="shared" si="292"/>
        <v/>
      </c>
      <c r="AN845" s="187" t="str">
        <f t="shared" si="293"/>
        <v/>
      </c>
      <c r="AO845" s="187" t="str">
        <f t="shared" si="294"/>
        <v/>
      </c>
      <c r="AP845" s="187" t="str">
        <f t="shared" si="295"/>
        <v/>
      </c>
      <c r="AT845" s="187" t="str">
        <f t="shared" si="296"/>
        <v>M645044</v>
      </c>
      <c r="AU845" s="187">
        <f t="shared" si="297"/>
        <v>45</v>
      </c>
      <c r="AV845" s="187">
        <f t="shared" si="298"/>
        <v>8153.24</v>
      </c>
      <c r="AW845" s="187" t="str">
        <f t="shared" si="299"/>
        <v>2016/9</v>
      </c>
      <c r="AX845" s="187" t="str">
        <f t="shared" si="300"/>
        <v>2016/9 Contribuciones Seg. Social</v>
      </c>
      <c r="AY845" s="187">
        <f t="shared" si="302"/>
        <v>8153.24</v>
      </c>
      <c r="AZ845" s="187">
        <f t="shared" si="301"/>
        <v>1</v>
      </c>
      <c r="BA845" s="187" t="str">
        <f t="shared" si="304"/>
        <v>M645044 45</v>
      </c>
      <c r="BB845" s="187">
        <f>IFERROR(IF(AW845="","",VLOOKUP(AW845,SUSS!R:S,2,FALSE)),AY845*SUSS!$M$2)</f>
        <v>978.38879999999995</v>
      </c>
      <c r="BC845" s="187">
        <f t="shared" si="303"/>
        <v>978.38879999999995</v>
      </c>
    </row>
    <row r="846" spans="1:55" ht="46.5" thickBot="1">
      <c r="A846" s="183" t="s">
        <v>216</v>
      </c>
      <c r="B846" s="184" t="s">
        <v>81</v>
      </c>
      <c r="C846" s="185"/>
      <c r="D846" s="185"/>
      <c r="E846" s="185"/>
      <c r="F846" s="185"/>
      <c r="G846" s="185"/>
      <c r="H846" s="185"/>
      <c r="I846" s="185"/>
      <c r="J846" s="185"/>
      <c r="K846" s="185"/>
      <c r="N846" s="183" t="s">
        <v>101</v>
      </c>
      <c r="O846" s="82">
        <v>45</v>
      </c>
      <c r="P846" s="86">
        <v>400</v>
      </c>
      <c r="Q846" s="83" t="s">
        <v>86</v>
      </c>
      <c r="R846" s="83" t="s">
        <v>10</v>
      </c>
      <c r="S846" s="83" t="s">
        <v>105</v>
      </c>
      <c r="T846" s="82" t="s">
        <v>187</v>
      </c>
      <c r="U846" s="82" t="s">
        <v>124</v>
      </c>
      <c r="AC846" s="187" t="str">
        <f t="shared" si="284"/>
        <v/>
      </c>
      <c r="AD846" s="187" t="str">
        <f t="shared" si="285"/>
        <v/>
      </c>
      <c r="AE846" s="187" t="str">
        <f t="shared" si="286"/>
        <v/>
      </c>
      <c r="AF846" s="187" t="str">
        <f t="shared" si="287"/>
        <v/>
      </c>
      <c r="AG846" s="187" t="str">
        <f t="shared" si="288"/>
        <v/>
      </c>
      <c r="AH846" s="187" t="str">
        <f t="shared" si="289"/>
        <v/>
      </c>
      <c r="AI846" s="187" t="str">
        <f t="shared" si="290"/>
        <v/>
      </c>
      <c r="AJ846" s="187" t="str">
        <f t="shared" si="291"/>
        <v/>
      </c>
      <c r="AK846" s="187" t="str">
        <f t="shared" si="292"/>
        <v/>
      </c>
      <c r="AN846" s="187" t="str">
        <f t="shared" si="293"/>
        <v/>
      </c>
      <c r="AO846" s="187" t="str">
        <f t="shared" si="294"/>
        <v/>
      </c>
      <c r="AP846" s="187" t="str">
        <f t="shared" si="295"/>
        <v/>
      </c>
      <c r="AT846" s="187" t="str">
        <f t="shared" si="296"/>
        <v/>
      </c>
      <c r="AU846" s="187" t="str">
        <f t="shared" si="297"/>
        <v/>
      </c>
      <c r="AV846" s="187" t="str">
        <f t="shared" si="298"/>
        <v/>
      </c>
      <c r="AW846" s="187" t="str">
        <f t="shared" si="299"/>
        <v/>
      </c>
      <c r="AX846" s="187" t="str">
        <f t="shared" si="300"/>
        <v/>
      </c>
      <c r="AY846" s="187" t="str">
        <f t="shared" si="302"/>
        <v/>
      </c>
      <c r="AZ846" s="187" t="str">
        <f t="shared" si="301"/>
        <v/>
      </c>
      <c r="BA846" s="187" t="str">
        <f t="shared" si="304"/>
        <v xml:space="preserve"> </v>
      </c>
      <c r="BB846" s="187" t="str">
        <f>IFERROR(IF(AW846="","",VLOOKUP(AW846,SUSS!R:S,2,FALSE)),AY846*SUSS!$M$2)</f>
        <v/>
      </c>
      <c r="BC846" s="187" t="str">
        <f t="shared" si="303"/>
        <v/>
      </c>
    </row>
    <row r="847" spans="1:55" ht="15.75" thickBot="1">
      <c r="A847" s="183" t="s">
        <v>216</v>
      </c>
      <c r="B847" s="87" t="s">
        <v>0</v>
      </c>
      <c r="C847" s="87" t="s">
        <v>1</v>
      </c>
      <c r="D847" s="87" t="s">
        <v>2</v>
      </c>
      <c r="E847" s="87" t="s">
        <v>3</v>
      </c>
      <c r="F847" s="87" t="s">
        <v>4</v>
      </c>
      <c r="G847" s="87" t="s">
        <v>5</v>
      </c>
      <c r="H847" s="87" t="s">
        <v>6</v>
      </c>
      <c r="I847" s="87" t="s">
        <v>7</v>
      </c>
      <c r="J847" s="87" t="s">
        <v>8</v>
      </c>
      <c r="K847" s="87" t="s">
        <v>9</v>
      </c>
      <c r="N847" s="183" t="s">
        <v>101</v>
      </c>
      <c r="O847" s="82">
        <v>45</v>
      </c>
      <c r="P847" s="86">
        <v>175.02</v>
      </c>
      <c r="Q847" s="83" t="s">
        <v>11</v>
      </c>
      <c r="R847" s="83" t="s">
        <v>10</v>
      </c>
      <c r="S847" s="83" t="s">
        <v>83</v>
      </c>
      <c r="T847" s="82" t="s">
        <v>187</v>
      </c>
      <c r="U847" s="82" t="s">
        <v>124</v>
      </c>
      <c r="AC847" s="187" t="str">
        <f t="shared" si="284"/>
        <v/>
      </c>
      <c r="AD847" s="187" t="str">
        <f t="shared" si="285"/>
        <v/>
      </c>
      <c r="AE847" s="187" t="str">
        <f t="shared" si="286"/>
        <v/>
      </c>
      <c r="AF847" s="187" t="str">
        <f t="shared" si="287"/>
        <v/>
      </c>
      <c r="AG847" s="187" t="str">
        <f t="shared" si="288"/>
        <v/>
      </c>
      <c r="AH847" s="187" t="str">
        <f t="shared" si="289"/>
        <v/>
      </c>
      <c r="AI847" s="187" t="str">
        <f t="shared" si="290"/>
        <v/>
      </c>
      <c r="AJ847" s="187" t="str">
        <f t="shared" si="291"/>
        <v/>
      </c>
      <c r="AK847" s="187" t="str">
        <f t="shared" si="292"/>
        <v/>
      </c>
      <c r="AN847" s="187" t="str">
        <f t="shared" si="293"/>
        <v/>
      </c>
      <c r="AO847" s="187" t="str">
        <f t="shared" si="294"/>
        <v/>
      </c>
      <c r="AP847" s="187" t="str">
        <f t="shared" si="295"/>
        <v/>
      </c>
      <c r="AT847" s="187" t="str">
        <f t="shared" si="296"/>
        <v>M645044</v>
      </c>
      <c r="AU847" s="187">
        <f t="shared" si="297"/>
        <v>45</v>
      </c>
      <c r="AV847" s="187">
        <f t="shared" si="298"/>
        <v>175.02</v>
      </c>
      <c r="AW847" s="187" t="str">
        <f t="shared" si="299"/>
        <v>2016/9</v>
      </c>
      <c r="AX847" s="187" t="str">
        <f t="shared" si="300"/>
        <v>2016/9 Contribuciones Seg. Social</v>
      </c>
      <c r="AY847" s="187">
        <f t="shared" si="302"/>
        <v>8153.24</v>
      </c>
      <c r="AZ847" s="187">
        <f t="shared" si="301"/>
        <v>2.1466312778723552E-2</v>
      </c>
      <c r="BA847" s="187" t="str">
        <f t="shared" si="304"/>
        <v>M645044 45</v>
      </c>
      <c r="BB847" s="187">
        <f>IFERROR(IF(AW847="","",VLOOKUP(AW847,SUSS!R:S,2,FALSE)),AY847*SUSS!$M$2)</f>
        <v>978.38879999999995</v>
      </c>
      <c r="BC847" s="187">
        <f t="shared" si="303"/>
        <v>21.002400000000002</v>
      </c>
    </row>
    <row r="848" spans="1:55" ht="15.75" thickBot="1">
      <c r="A848" s="183" t="s">
        <v>216</v>
      </c>
      <c r="B848" s="77">
        <v>2019</v>
      </c>
      <c r="C848" s="77">
        <v>12</v>
      </c>
      <c r="D848" s="77"/>
      <c r="E848" s="78" t="s">
        <v>82</v>
      </c>
      <c r="F848" s="78" t="s">
        <v>10</v>
      </c>
      <c r="G848" s="78" t="s">
        <v>10</v>
      </c>
      <c r="H848" s="79">
        <v>43852</v>
      </c>
      <c r="I848" s="80">
        <v>608514</v>
      </c>
      <c r="J848" s="81">
        <v>0</v>
      </c>
      <c r="K848" s="80">
        <v>608514</v>
      </c>
      <c r="N848" s="183" t="s">
        <v>101</v>
      </c>
      <c r="O848" s="82">
        <v>45</v>
      </c>
      <c r="P848" s="86">
        <v>141.29</v>
      </c>
      <c r="Q848" s="83" t="s">
        <v>86</v>
      </c>
      <c r="R848" s="83" t="s">
        <v>10</v>
      </c>
      <c r="S848" s="83" t="s">
        <v>83</v>
      </c>
      <c r="T848" s="82" t="s">
        <v>187</v>
      </c>
      <c r="U848" s="82" t="s">
        <v>124</v>
      </c>
      <c r="AC848" s="187" t="str">
        <f t="shared" si="284"/>
        <v/>
      </c>
      <c r="AD848" s="187" t="str">
        <f t="shared" si="285"/>
        <v/>
      </c>
      <c r="AE848" s="187" t="str">
        <f t="shared" si="286"/>
        <v/>
      </c>
      <c r="AF848" s="187" t="str">
        <f t="shared" si="287"/>
        <v/>
      </c>
      <c r="AG848" s="187" t="str">
        <f t="shared" si="288"/>
        <v/>
      </c>
      <c r="AH848" s="187" t="str">
        <f t="shared" si="289"/>
        <v/>
      </c>
      <c r="AI848" s="187" t="str">
        <f t="shared" si="290"/>
        <v/>
      </c>
      <c r="AJ848" s="187" t="str">
        <f t="shared" si="291"/>
        <v/>
      </c>
      <c r="AK848" s="187" t="str">
        <f t="shared" si="292"/>
        <v/>
      </c>
      <c r="AN848" s="187" t="str">
        <f t="shared" si="293"/>
        <v/>
      </c>
      <c r="AO848" s="187" t="str">
        <f t="shared" si="294"/>
        <v/>
      </c>
      <c r="AP848" s="187" t="str">
        <f t="shared" si="295"/>
        <v/>
      </c>
      <c r="AT848" s="187" t="str">
        <f t="shared" si="296"/>
        <v/>
      </c>
      <c r="AU848" s="187" t="str">
        <f t="shared" si="297"/>
        <v/>
      </c>
      <c r="AV848" s="187" t="str">
        <f t="shared" si="298"/>
        <v/>
      </c>
      <c r="AW848" s="187" t="str">
        <f t="shared" si="299"/>
        <v/>
      </c>
      <c r="AX848" s="187" t="str">
        <f t="shared" si="300"/>
        <v/>
      </c>
      <c r="AY848" s="187" t="str">
        <f t="shared" si="302"/>
        <v/>
      </c>
      <c r="AZ848" s="187" t="str">
        <f t="shared" si="301"/>
        <v/>
      </c>
      <c r="BA848" s="187" t="str">
        <f t="shared" si="304"/>
        <v xml:space="preserve"> </v>
      </c>
      <c r="BB848" s="187" t="str">
        <f>IFERROR(IF(AW848="","",VLOOKUP(AW848,SUSS!R:S,2,FALSE)),AY848*SUSS!$M$2)</f>
        <v/>
      </c>
      <c r="BC848" s="187" t="str">
        <f t="shared" si="303"/>
        <v/>
      </c>
    </row>
    <row r="849" spans="1:55" ht="15.75" thickBot="1">
      <c r="A849" s="183" t="s">
        <v>216</v>
      </c>
      <c r="B849" s="82">
        <v>2019</v>
      </c>
      <c r="C849" s="82">
        <v>12</v>
      </c>
      <c r="D849" s="82"/>
      <c r="E849" s="83" t="s">
        <v>82</v>
      </c>
      <c r="F849" s="83" t="s">
        <v>10</v>
      </c>
      <c r="G849" s="83" t="s">
        <v>83</v>
      </c>
      <c r="H849" s="84">
        <v>44110</v>
      </c>
      <c r="I849" s="85">
        <v>150083.89000000001</v>
      </c>
      <c r="J849" s="85">
        <v>89232.49</v>
      </c>
      <c r="K849" s="85">
        <v>60851.4</v>
      </c>
      <c r="N849" s="183" t="s">
        <v>101</v>
      </c>
      <c r="O849" s="82">
        <v>45</v>
      </c>
      <c r="P849" s="85">
        <v>1504.16</v>
      </c>
      <c r="Q849" s="83" t="s">
        <v>86</v>
      </c>
      <c r="R849" s="83" t="s">
        <v>10</v>
      </c>
      <c r="S849" s="83" t="s">
        <v>84</v>
      </c>
      <c r="T849" s="82" t="s">
        <v>187</v>
      </c>
      <c r="U849" s="82" t="s">
        <v>124</v>
      </c>
      <c r="AC849" s="187" t="str">
        <f t="shared" si="284"/>
        <v/>
      </c>
      <c r="AD849" s="187" t="str">
        <f t="shared" si="285"/>
        <v/>
      </c>
      <c r="AE849" s="187" t="str">
        <f t="shared" si="286"/>
        <v/>
      </c>
      <c r="AF849" s="187" t="str">
        <f t="shared" si="287"/>
        <v/>
      </c>
      <c r="AG849" s="187" t="str">
        <f t="shared" si="288"/>
        <v/>
      </c>
      <c r="AH849" s="187" t="str">
        <f t="shared" si="289"/>
        <v/>
      </c>
      <c r="AI849" s="187" t="str">
        <f t="shared" si="290"/>
        <v/>
      </c>
      <c r="AJ849" s="187" t="str">
        <f t="shared" si="291"/>
        <v/>
      </c>
      <c r="AK849" s="187" t="str">
        <f t="shared" si="292"/>
        <v/>
      </c>
      <c r="AN849" s="187" t="str">
        <f t="shared" si="293"/>
        <v/>
      </c>
      <c r="AO849" s="187" t="str">
        <f t="shared" si="294"/>
        <v/>
      </c>
      <c r="AP849" s="187" t="str">
        <f t="shared" si="295"/>
        <v/>
      </c>
      <c r="AT849" s="187" t="str">
        <f t="shared" si="296"/>
        <v/>
      </c>
      <c r="AU849" s="187" t="str">
        <f t="shared" si="297"/>
        <v/>
      </c>
      <c r="AV849" s="187" t="str">
        <f t="shared" si="298"/>
        <v/>
      </c>
      <c r="AW849" s="187" t="str">
        <f t="shared" si="299"/>
        <v/>
      </c>
      <c r="AX849" s="187" t="str">
        <f t="shared" si="300"/>
        <v/>
      </c>
      <c r="AY849" s="187" t="str">
        <f t="shared" si="302"/>
        <v/>
      </c>
      <c r="AZ849" s="187" t="str">
        <f t="shared" si="301"/>
        <v/>
      </c>
      <c r="BA849" s="187" t="str">
        <f t="shared" si="304"/>
        <v xml:space="preserve"> </v>
      </c>
      <c r="BB849" s="187" t="str">
        <f>IFERROR(IF(AW849="","",VLOOKUP(AW849,SUSS!R:S,2,FALSE)),AY849*SUSS!$M$2)</f>
        <v/>
      </c>
      <c r="BC849" s="187" t="str">
        <f t="shared" si="303"/>
        <v/>
      </c>
    </row>
    <row r="850" spans="1:55" ht="15.75" thickBot="1">
      <c r="A850" s="183" t="s">
        <v>216</v>
      </c>
      <c r="B850" s="82">
        <v>2020</v>
      </c>
      <c r="C850" s="82">
        <v>1</v>
      </c>
      <c r="D850" s="82"/>
      <c r="E850" s="83" t="s">
        <v>82</v>
      </c>
      <c r="F850" s="83" t="s">
        <v>10</v>
      </c>
      <c r="G850" s="83" t="s">
        <v>10</v>
      </c>
      <c r="H850" s="84">
        <v>43881</v>
      </c>
      <c r="I850" s="85">
        <v>137689.85</v>
      </c>
      <c r="J850" s="86">
        <v>0</v>
      </c>
      <c r="K850" s="85">
        <v>137689.85</v>
      </c>
      <c r="N850" s="183" t="s">
        <v>101</v>
      </c>
      <c r="O850" s="82">
        <v>45</v>
      </c>
      <c r="P850" s="85">
        <v>1863.29</v>
      </c>
      <c r="Q850" s="83" t="s">
        <v>11</v>
      </c>
      <c r="R850" s="83" t="s">
        <v>10</v>
      </c>
      <c r="S850" s="83" t="s">
        <v>84</v>
      </c>
      <c r="T850" s="82" t="s">
        <v>187</v>
      </c>
      <c r="U850" s="82" t="s">
        <v>124</v>
      </c>
      <c r="AC850" s="187" t="str">
        <f t="shared" si="284"/>
        <v/>
      </c>
      <c r="AD850" s="187" t="str">
        <f t="shared" si="285"/>
        <v/>
      </c>
      <c r="AE850" s="187" t="str">
        <f t="shared" si="286"/>
        <v/>
      </c>
      <c r="AF850" s="187" t="str">
        <f t="shared" si="287"/>
        <v/>
      </c>
      <c r="AG850" s="187" t="str">
        <f t="shared" si="288"/>
        <v/>
      </c>
      <c r="AH850" s="187" t="str">
        <f t="shared" si="289"/>
        <v/>
      </c>
      <c r="AI850" s="187" t="str">
        <f t="shared" si="290"/>
        <v/>
      </c>
      <c r="AJ850" s="187" t="str">
        <f t="shared" si="291"/>
        <v/>
      </c>
      <c r="AK850" s="187" t="str">
        <f t="shared" si="292"/>
        <v/>
      </c>
      <c r="AN850" s="187" t="str">
        <f t="shared" si="293"/>
        <v/>
      </c>
      <c r="AO850" s="187" t="str">
        <f t="shared" si="294"/>
        <v/>
      </c>
      <c r="AP850" s="187" t="str">
        <f t="shared" si="295"/>
        <v/>
      </c>
      <c r="AT850" s="187" t="str">
        <f t="shared" si="296"/>
        <v>M645044</v>
      </c>
      <c r="AU850" s="187">
        <f t="shared" si="297"/>
        <v>45</v>
      </c>
      <c r="AV850" s="187">
        <f t="shared" si="298"/>
        <v>1863.29</v>
      </c>
      <c r="AW850" s="187" t="str">
        <f t="shared" si="299"/>
        <v>2016/9</v>
      </c>
      <c r="AX850" s="187" t="str">
        <f t="shared" si="300"/>
        <v>2016/9 Contribuciones Seg. Social</v>
      </c>
      <c r="AY850" s="187">
        <f t="shared" si="302"/>
        <v>8153.24</v>
      </c>
      <c r="AZ850" s="187">
        <f t="shared" si="301"/>
        <v>0.22853368722127645</v>
      </c>
      <c r="BA850" s="187" t="str">
        <f t="shared" si="304"/>
        <v>M645044 45</v>
      </c>
      <c r="BB850" s="187">
        <f>IFERROR(IF(AW850="","",VLOOKUP(AW850,SUSS!R:S,2,FALSE)),AY850*SUSS!$M$2)</f>
        <v>978.38879999999995</v>
      </c>
      <c r="BC850" s="187">
        <f t="shared" si="303"/>
        <v>223.59479999999999</v>
      </c>
    </row>
    <row r="851" spans="1:55" ht="15.75" thickBot="1">
      <c r="A851" s="183" t="s">
        <v>216</v>
      </c>
      <c r="B851" s="82">
        <v>2020</v>
      </c>
      <c r="C851" s="82">
        <v>1</v>
      </c>
      <c r="D851" s="82"/>
      <c r="E851" s="83" t="s">
        <v>82</v>
      </c>
      <c r="F851" s="83" t="s">
        <v>10</v>
      </c>
      <c r="G851" s="83" t="s">
        <v>83</v>
      </c>
      <c r="H851" s="84">
        <v>44110</v>
      </c>
      <c r="I851" s="85">
        <v>29333.45</v>
      </c>
      <c r="J851" s="85">
        <v>15564.46</v>
      </c>
      <c r="K851" s="85">
        <v>13768.99</v>
      </c>
      <c r="N851" s="183" t="s">
        <v>101</v>
      </c>
      <c r="O851" s="82">
        <v>45</v>
      </c>
      <c r="P851" s="85">
        <v>6602.3</v>
      </c>
      <c r="Q851" s="83" t="s">
        <v>86</v>
      </c>
      <c r="R851" s="83" t="s">
        <v>10</v>
      </c>
      <c r="S851" s="83" t="s">
        <v>10</v>
      </c>
      <c r="T851" s="82" t="s">
        <v>158</v>
      </c>
      <c r="U851" s="82" t="s">
        <v>124</v>
      </c>
      <c r="AC851" s="187" t="str">
        <f t="shared" si="284"/>
        <v/>
      </c>
      <c r="AD851" s="187" t="str">
        <f t="shared" si="285"/>
        <v/>
      </c>
      <c r="AE851" s="187" t="str">
        <f t="shared" si="286"/>
        <v/>
      </c>
      <c r="AF851" s="187" t="str">
        <f t="shared" si="287"/>
        <v/>
      </c>
      <c r="AG851" s="187" t="str">
        <f t="shared" si="288"/>
        <v/>
      </c>
      <c r="AH851" s="187" t="str">
        <f t="shared" si="289"/>
        <v/>
      </c>
      <c r="AI851" s="187" t="str">
        <f t="shared" si="290"/>
        <v/>
      </c>
      <c r="AJ851" s="187" t="str">
        <f t="shared" si="291"/>
        <v/>
      </c>
      <c r="AK851" s="187" t="str">
        <f t="shared" si="292"/>
        <v/>
      </c>
      <c r="AN851" s="187" t="str">
        <f t="shared" si="293"/>
        <v/>
      </c>
      <c r="AO851" s="187" t="str">
        <f t="shared" si="294"/>
        <v/>
      </c>
      <c r="AP851" s="187" t="str">
        <f t="shared" si="295"/>
        <v/>
      </c>
      <c r="AT851" s="187" t="str">
        <f t="shared" si="296"/>
        <v/>
      </c>
      <c r="AU851" s="187" t="str">
        <f t="shared" si="297"/>
        <v/>
      </c>
      <c r="AV851" s="187" t="str">
        <f t="shared" si="298"/>
        <v/>
      </c>
      <c r="AW851" s="187" t="str">
        <f t="shared" si="299"/>
        <v/>
      </c>
      <c r="AX851" s="187" t="str">
        <f t="shared" si="300"/>
        <v/>
      </c>
      <c r="AY851" s="187" t="str">
        <f t="shared" si="302"/>
        <v/>
      </c>
      <c r="AZ851" s="187" t="str">
        <f t="shared" si="301"/>
        <v/>
      </c>
      <c r="BA851" s="187" t="str">
        <f t="shared" si="304"/>
        <v xml:space="preserve"> </v>
      </c>
      <c r="BB851" s="187" t="str">
        <f>IFERROR(IF(AW851="","",VLOOKUP(AW851,SUSS!R:S,2,FALSE)),AY851*SUSS!$M$2)</f>
        <v/>
      </c>
      <c r="BC851" s="187" t="str">
        <f t="shared" si="303"/>
        <v/>
      </c>
    </row>
    <row r="852" spans="1:55" ht="15.75" thickBot="1">
      <c r="A852" s="183" t="s">
        <v>216</v>
      </c>
      <c r="B852" s="82">
        <v>2020</v>
      </c>
      <c r="C852" s="82">
        <v>2</v>
      </c>
      <c r="D852" s="82"/>
      <c r="E852" s="83" t="s">
        <v>82</v>
      </c>
      <c r="F852" s="83" t="s">
        <v>10</v>
      </c>
      <c r="G852" s="83" t="s">
        <v>10</v>
      </c>
      <c r="H852" s="84">
        <v>43910</v>
      </c>
      <c r="I852" s="85">
        <v>478444.77</v>
      </c>
      <c r="J852" s="86">
        <v>0</v>
      </c>
      <c r="K852" s="85">
        <v>478444.77</v>
      </c>
      <c r="N852" s="183" t="s">
        <v>101</v>
      </c>
      <c r="O852" s="82">
        <v>45</v>
      </c>
      <c r="P852" s="86">
        <v>433.98</v>
      </c>
      <c r="Q852" s="83" t="s">
        <v>11</v>
      </c>
      <c r="R852" s="83" t="s">
        <v>10</v>
      </c>
      <c r="S852" s="83" t="s">
        <v>10</v>
      </c>
      <c r="T852" s="82" t="s">
        <v>158</v>
      </c>
      <c r="U852" s="82" t="s">
        <v>124</v>
      </c>
      <c r="AC852" s="187" t="str">
        <f t="shared" si="284"/>
        <v/>
      </c>
      <c r="AD852" s="187" t="str">
        <f t="shared" si="285"/>
        <v/>
      </c>
      <c r="AE852" s="187" t="str">
        <f t="shared" si="286"/>
        <v/>
      </c>
      <c r="AF852" s="187" t="str">
        <f t="shared" si="287"/>
        <v/>
      </c>
      <c r="AG852" s="187" t="str">
        <f t="shared" si="288"/>
        <v/>
      </c>
      <c r="AH852" s="187" t="str">
        <f t="shared" si="289"/>
        <v/>
      </c>
      <c r="AI852" s="187" t="str">
        <f t="shared" si="290"/>
        <v/>
      </c>
      <c r="AJ852" s="187" t="str">
        <f t="shared" si="291"/>
        <v/>
      </c>
      <c r="AK852" s="187" t="str">
        <f t="shared" si="292"/>
        <v/>
      </c>
      <c r="AN852" s="187" t="str">
        <f t="shared" si="293"/>
        <v/>
      </c>
      <c r="AO852" s="187" t="str">
        <f t="shared" si="294"/>
        <v/>
      </c>
      <c r="AP852" s="187" t="str">
        <f t="shared" si="295"/>
        <v/>
      </c>
      <c r="AT852" s="187" t="str">
        <f t="shared" si="296"/>
        <v>M645044</v>
      </c>
      <c r="AU852" s="187">
        <f t="shared" si="297"/>
        <v>45</v>
      </c>
      <c r="AV852" s="187">
        <f t="shared" si="298"/>
        <v>433.98</v>
      </c>
      <c r="AW852" s="187" t="str">
        <f t="shared" si="299"/>
        <v>2016/10</v>
      </c>
      <c r="AX852" s="187" t="str">
        <f t="shared" si="300"/>
        <v>2016/10 Contribuciones Seg. Social</v>
      </c>
      <c r="AY852" s="187">
        <f t="shared" si="302"/>
        <v>2660.67</v>
      </c>
      <c r="AZ852" s="187">
        <f t="shared" si="301"/>
        <v>0.16310929202043095</v>
      </c>
      <c r="BA852" s="187" t="str">
        <f t="shared" si="304"/>
        <v>M645044 45</v>
      </c>
      <c r="BB852" s="187">
        <f>IFERROR(IF(AW852="","",VLOOKUP(AW852,SUSS!R:S,2,FALSE)),AY852*SUSS!$M$2)</f>
        <v>319.28039999999999</v>
      </c>
      <c r="BC852" s="187">
        <f t="shared" si="303"/>
        <v>52.077599999999997</v>
      </c>
    </row>
    <row r="853" spans="1:55" ht="15.75" thickBot="1">
      <c r="A853" s="183" t="s">
        <v>216</v>
      </c>
      <c r="B853" s="82">
        <v>2020</v>
      </c>
      <c r="C853" s="82">
        <v>2</v>
      </c>
      <c r="D853" s="82"/>
      <c r="E853" s="83" t="s">
        <v>82</v>
      </c>
      <c r="F853" s="83" t="s">
        <v>10</v>
      </c>
      <c r="G853" s="83" t="s">
        <v>83</v>
      </c>
      <c r="H853" s="84">
        <v>44110</v>
      </c>
      <c r="I853" s="85">
        <v>84703.86</v>
      </c>
      <c r="J853" s="85">
        <v>36859.379999999997</v>
      </c>
      <c r="K853" s="85">
        <v>47844.480000000003</v>
      </c>
      <c r="N853" s="183" t="s">
        <v>101</v>
      </c>
      <c r="O853" s="82">
        <v>45</v>
      </c>
      <c r="P853" s="85">
        <v>1250.92</v>
      </c>
      <c r="Q853" s="83" t="s">
        <v>86</v>
      </c>
      <c r="R853" s="83" t="s">
        <v>10</v>
      </c>
      <c r="S853" s="83" t="s">
        <v>83</v>
      </c>
      <c r="T853" s="82" t="s">
        <v>158</v>
      </c>
      <c r="U853" s="82" t="s">
        <v>124</v>
      </c>
      <c r="AC853" s="187" t="str">
        <f t="shared" si="284"/>
        <v/>
      </c>
      <c r="AD853" s="187" t="str">
        <f t="shared" si="285"/>
        <v/>
      </c>
      <c r="AE853" s="187" t="str">
        <f t="shared" si="286"/>
        <v/>
      </c>
      <c r="AF853" s="187" t="str">
        <f t="shared" si="287"/>
        <v/>
      </c>
      <c r="AG853" s="187" t="str">
        <f t="shared" si="288"/>
        <v/>
      </c>
      <c r="AH853" s="187" t="str">
        <f t="shared" si="289"/>
        <v/>
      </c>
      <c r="AI853" s="187" t="str">
        <f t="shared" si="290"/>
        <v/>
      </c>
      <c r="AJ853" s="187" t="str">
        <f t="shared" si="291"/>
        <v/>
      </c>
      <c r="AK853" s="187" t="str">
        <f t="shared" si="292"/>
        <v/>
      </c>
      <c r="AN853" s="187" t="str">
        <f t="shared" si="293"/>
        <v/>
      </c>
      <c r="AO853" s="187" t="str">
        <f t="shared" si="294"/>
        <v/>
      </c>
      <c r="AP853" s="187" t="str">
        <f t="shared" si="295"/>
        <v/>
      </c>
      <c r="AT853" s="187" t="str">
        <f t="shared" si="296"/>
        <v/>
      </c>
      <c r="AU853" s="187" t="str">
        <f t="shared" si="297"/>
        <v/>
      </c>
      <c r="AV853" s="187" t="str">
        <f t="shared" si="298"/>
        <v/>
      </c>
      <c r="AW853" s="187" t="str">
        <f t="shared" si="299"/>
        <v/>
      </c>
      <c r="AX853" s="187" t="str">
        <f t="shared" si="300"/>
        <v/>
      </c>
      <c r="AY853" s="187" t="str">
        <f t="shared" si="302"/>
        <v/>
      </c>
      <c r="AZ853" s="187" t="str">
        <f t="shared" si="301"/>
        <v/>
      </c>
      <c r="BA853" s="187" t="str">
        <f t="shared" si="304"/>
        <v xml:space="preserve"> </v>
      </c>
      <c r="BB853" s="187" t="str">
        <f>IFERROR(IF(AW853="","",VLOOKUP(AW853,SUSS!R:S,2,FALSE)),AY853*SUSS!$M$2)</f>
        <v/>
      </c>
      <c r="BC853" s="187" t="str">
        <f t="shared" si="303"/>
        <v/>
      </c>
    </row>
    <row r="854" spans="1:55" ht="15.75" thickBot="1">
      <c r="A854" s="183" t="s">
        <v>216</v>
      </c>
      <c r="B854" s="82">
        <v>2020</v>
      </c>
      <c r="C854" s="82">
        <v>3</v>
      </c>
      <c r="D854" s="82"/>
      <c r="E854" s="83" t="s">
        <v>82</v>
      </c>
      <c r="F854" s="83" t="s">
        <v>10</v>
      </c>
      <c r="G854" s="83" t="s">
        <v>10</v>
      </c>
      <c r="H854" s="84">
        <v>43943</v>
      </c>
      <c r="I854" s="85">
        <v>134589.48000000001</v>
      </c>
      <c r="J854" s="86">
        <v>0</v>
      </c>
      <c r="K854" s="85">
        <v>134589.48000000001</v>
      </c>
      <c r="N854" s="183" t="s">
        <v>101</v>
      </c>
      <c r="O854" s="82">
        <v>45</v>
      </c>
      <c r="P854" s="85">
        <v>4464.55</v>
      </c>
      <c r="Q854" s="83" t="s">
        <v>102</v>
      </c>
      <c r="R854" s="83" t="s">
        <v>10</v>
      </c>
      <c r="S854" s="83" t="s">
        <v>10</v>
      </c>
      <c r="T854" s="82" t="s">
        <v>137</v>
      </c>
      <c r="U854" s="82" t="s">
        <v>124</v>
      </c>
      <c r="AC854" s="187" t="str">
        <f t="shared" si="284"/>
        <v/>
      </c>
      <c r="AD854" s="187" t="str">
        <f t="shared" si="285"/>
        <v/>
      </c>
      <c r="AE854" s="187" t="str">
        <f t="shared" si="286"/>
        <v/>
      </c>
      <c r="AF854" s="187" t="str">
        <f t="shared" si="287"/>
        <v/>
      </c>
      <c r="AG854" s="187" t="str">
        <f t="shared" si="288"/>
        <v/>
      </c>
      <c r="AH854" s="187" t="str">
        <f t="shared" si="289"/>
        <v/>
      </c>
      <c r="AI854" s="187" t="str">
        <f t="shared" si="290"/>
        <v/>
      </c>
      <c r="AJ854" s="187" t="str">
        <f t="shared" si="291"/>
        <v/>
      </c>
      <c r="AK854" s="187" t="str">
        <f t="shared" si="292"/>
        <v/>
      </c>
      <c r="AN854" s="187" t="str">
        <f t="shared" si="293"/>
        <v/>
      </c>
      <c r="AO854" s="187" t="str">
        <f t="shared" si="294"/>
        <v/>
      </c>
      <c r="AP854" s="187" t="str">
        <f t="shared" si="295"/>
        <v/>
      </c>
      <c r="AT854" s="187" t="str">
        <f t="shared" si="296"/>
        <v/>
      </c>
      <c r="AU854" s="187" t="str">
        <f t="shared" si="297"/>
        <v/>
      </c>
      <c r="AV854" s="187" t="str">
        <f t="shared" si="298"/>
        <v/>
      </c>
      <c r="AW854" s="187" t="str">
        <f t="shared" si="299"/>
        <v/>
      </c>
      <c r="AX854" s="187" t="str">
        <f t="shared" si="300"/>
        <v/>
      </c>
      <c r="AY854" s="187" t="str">
        <f t="shared" si="302"/>
        <v/>
      </c>
      <c r="AZ854" s="187" t="str">
        <f t="shared" si="301"/>
        <v/>
      </c>
      <c r="BA854" s="187" t="str">
        <f t="shared" si="304"/>
        <v xml:space="preserve"> </v>
      </c>
      <c r="BB854" s="187" t="str">
        <f>IFERROR(IF(AW854="","",VLOOKUP(AW854,SUSS!R:S,2,FALSE)),AY854*SUSS!$M$2)</f>
        <v/>
      </c>
      <c r="BC854" s="187" t="str">
        <f t="shared" si="303"/>
        <v/>
      </c>
    </row>
    <row r="855" spans="1:55" ht="15.75" thickBot="1">
      <c r="A855" s="183" t="s">
        <v>216</v>
      </c>
      <c r="B855" s="82">
        <v>2020</v>
      </c>
      <c r="C855" s="82">
        <v>3</v>
      </c>
      <c r="D855" s="82"/>
      <c r="E855" s="83" t="s">
        <v>82</v>
      </c>
      <c r="F855" s="83" t="s">
        <v>10</v>
      </c>
      <c r="G855" s="83" t="s">
        <v>83</v>
      </c>
      <c r="H855" s="84">
        <v>44110</v>
      </c>
      <c r="I855" s="85">
        <v>19583.669999999998</v>
      </c>
      <c r="J855" s="85">
        <v>6124.72</v>
      </c>
      <c r="K855" s="85">
        <v>13458.95</v>
      </c>
      <c r="N855" s="183" t="s">
        <v>101</v>
      </c>
      <c r="O855" s="82">
        <v>45</v>
      </c>
      <c r="P855" s="86">
        <v>400</v>
      </c>
      <c r="Q855" s="83" t="s">
        <v>102</v>
      </c>
      <c r="R855" s="83" t="s">
        <v>10</v>
      </c>
      <c r="S855" s="83" t="s">
        <v>105</v>
      </c>
      <c r="T855" s="82" t="s">
        <v>137</v>
      </c>
      <c r="U855" s="82" t="s">
        <v>124</v>
      </c>
      <c r="AC855" s="187" t="str">
        <f t="shared" si="284"/>
        <v/>
      </c>
      <c r="AD855" s="187" t="str">
        <f t="shared" si="285"/>
        <v/>
      </c>
      <c r="AE855" s="187" t="str">
        <f t="shared" si="286"/>
        <v/>
      </c>
      <c r="AF855" s="187" t="str">
        <f t="shared" si="287"/>
        <v/>
      </c>
      <c r="AG855" s="187" t="str">
        <f t="shared" si="288"/>
        <v/>
      </c>
      <c r="AH855" s="187" t="str">
        <f t="shared" si="289"/>
        <v/>
      </c>
      <c r="AI855" s="187" t="str">
        <f t="shared" si="290"/>
        <v/>
      </c>
      <c r="AJ855" s="187" t="str">
        <f t="shared" si="291"/>
        <v/>
      </c>
      <c r="AK855" s="187" t="str">
        <f t="shared" si="292"/>
        <v/>
      </c>
      <c r="AN855" s="187" t="str">
        <f t="shared" si="293"/>
        <v/>
      </c>
      <c r="AO855" s="187" t="str">
        <f t="shared" si="294"/>
        <v/>
      </c>
      <c r="AP855" s="187" t="str">
        <f t="shared" si="295"/>
        <v/>
      </c>
      <c r="AT855" s="187" t="str">
        <f t="shared" si="296"/>
        <v/>
      </c>
      <c r="AU855" s="187" t="str">
        <f t="shared" si="297"/>
        <v/>
      </c>
      <c r="AV855" s="187" t="str">
        <f t="shared" si="298"/>
        <v/>
      </c>
      <c r="AW855" s="187" t="str">
        <f t="shared" si="299"/>
        <v/>
      </c>
      <c r="AX855" s="187" t="str">
        <f t="shared" si="300"/>
        <v/>
      </c>
      <c r="AY855" s="187" t="str">
        <f t="shared" si="302"/>
        <v/>
      </c>
      <c r="AZ855" s="187" t="str">
        <f t="shared" si="301"/>
        <v/>
      </c>
      <c r="BA855" s="187" t="str">
        <f t="shared" si="304"/>
        <v xml:space="preserve"> </v>
      </c>
      <c r="BB855" s="187" t="str">
        <f>IFERROR(IF(AW855="","",VLOOKUP(AW855,SUSS!R:S,2,FALSE)),AY855*SUSS!$M$2)</f>
        <v/>
      </c>
      <c r="BC855" s="187" t="str">
        <f t="shared" si="303"/>
        <v/>
      </c>
    </row>
    <row r="856" spans="1:55" ht="15.75" thickBot="1">
      <c r="A856" s="183" t="s">
        <v>216</v>
      </c>
      <c r="B856" s="82">
        <v>2020</v>
      </c>
      <c r="C856" s="82">
        <v>4</v>
      </c>
      <c r="D856" s="82"/>
      <c r="E856" s="83" t="s">
        <v>82</v>
      </c>
      <c r="F856" s="83" t="s">
        <v>10</v>
      </c>
      <c r="G856" s="83" t="s">
        <v>10</v>
      </c>
      <c r="H856" s="84">
        <v>43972</v>
      </c>
      <c r="I856" s="85">
        <v>51985.42</v>
      </c>
      <c r="J856" s="86">
        <v>0</v>
      </c>
      <c r="K856" s="85">
        <v>51985.42</v>
      </c>
      <c r="N856" s="183" t="s">
        <v>101</v>
      </c>
      <c r="O856" s="82">
        <v>45</v>
      </c>
      <c r="P856" s="86">
        <v>18.809999999999999</v>
      </c>
      <c r="Q856" s="83" t="s">
        <v>106</v>
      </c>
      <c r="R856" s="83" t="s">
        <v>10</v>
      </c>
      <c r="S856" s="83" t="s">
        <v>105</v>
      </c>
      <c r="T856" s="82" t="s">
        <v>163</v>
      </c>
      <c r="U856" s="82" t="s">
        <v>124</v>
      </c>
      <c r="AC856" s="187" t="str">
        <f t="shared" si="284"/>
        <v/>
      </c>
      <c r="AD856" s="187" t="str">
        <f t="shared" si="285"/>
        <v/>
      </c>
      <c r="AE856" s="187" t="str">
        <f t="shared" si="286"/>
        <v/>
      </c>
      <c r="AF856" s="187" t="str">
        <f t="shared" si="287"/>
        <v/>
      </c>
      <c r="AG856" s="187" t="str">
        <f t="shared" si="288"/>
        <v/>
      </c>
      <c r="AH856" s="187" t="str">
        <f t="shared" si="289"/>
        <v/>
      </c>
      <c r="AI856" s="187" t="str">
        <f t="shared" si="290"/>
        <v/>
      </c>
      <c r="AJ856" s="187" t="str">
        <f t="shared" si="291"/>
        <v/>
      </c>
      <c r="AK856" s="187" t="str">
        <f t="shared" si="292"/>
        <v/>
      </c>
      <c r="AN856" s="187" t="str">
        <f t="shared" si="293"/>
        <v/>
      </c>
      <c r="AO856" s="187" t="str">
        <f t="shared" si="294"/>
        <v/>
      </c>
      <c r="AP856" s="187" t="str">
        <f t="shared" si="295"/>
        <v/>
      </c>
      <c r="AT856" s="187" t="str">
        <f t="shared" si="296"/>
        <v/>
      </c>
      <c r="AU856" s="187" t="str">
        <f t="shared" si="297"/>
        <v/>
      </c>
      <c r="AV856" s="187" t="str">
        <f t="shared" si="298"/>
        <v/>
      </c>
      <c r="AW856" s="187" t="str">
        <f t="shared" si="299"/>
        <v/>
      </c>
      <c r="AX856" s="187" t="str">
        <f t="shared" si="300"/>
        <v/>
      </c>
      <c r="AY856" s="187" t="str">
        <f t="shared" si="302"/>
        <v/>
      </c>
      <c r="AZ856" s="187" t="str">
        <f t="shared" si="301"/>
        <v/>
      </c>
      <c r="BA856" s="187" t="str">
        <f t="shared" si="304"/>
        <v xml:space="preserve"> </v>
      </c>
      <c r="BB856" s="187" t="str">
        <f>IFERROR(IF(AW856="","",VLOOKUP(AW856,SUSS!R:S,2,FALSE)),AY856*SUSS!$M$2)</f>
        <v/>
      </c>
      <c r="BC856" s="187" t="str">
        <f t="shared" si="303"/>
        <v/>
      </c>
    </row>
    <row r="857" spans="1:55" ht="15.75" thickBot="1">
      <c r="A857" s="183" t="s">
        <v>216</v>
      </c>
      <c r="B857" s="82">
        <v>2020</v>
      </c>
      <c r="C857" s="82">
        <v>4</v>
      </c>
      <c r="D857" s="82"/>
      <c r="E857" s="83" t="s">
        <v>82</v>
      </c>
      <c r="F857" s="83" t="s">
        <v>10</v>
      </c>
      <c r="G857" s="83" t="s">
        <v>83</v>
      </c>
      <c r="H857" s="84">
        <v>44110</v>
      </c>
      <c r="I857" s="85">
        <v>6307.91</v>
      </c>
      <c r="J857" s="85">
        <v>1109.3699999999999</v>
      </c>
      <c r="K857" s="85">
        <v>5198.54</v>
      </c>
      <c r="N857" s="183" t="s">
        <v>101</v>
      </c>
      <c r="O857" s="82">
        <v>45</v>
      </c>
      <c r="P857" s="86">
        <v>12.54</v>
      </c>
      <c r="Q857" s="83" t="s">
        <v>107</v>
      </c>
      <c r="R857" s="83" t="s">
        <v>10</v>
      </c>
      <c r="S857" s="83" t="s">
        <v>105</v>
      </c>
      <c r="T857" s="82" t="s">
        <v>163</v>
      </c>
      <c r="U857" s="82" t="s">
        <v>124</v>
      </c>
      <c r="AC857" s="187" t="str">
        <f t="shared" si="284"/>
        <v/>
      </c>
      <c r="AD857" s="187" t="str">
        <f t="shared" si="285"/>
        <v/>
      </c>
      <c r="AE857" s="187" t="str">
        <f t="shared" si="286"/>
        <v/>
      </c>
      <c r="AF857" s="187" t="str">
        <f t="shared" si="287"/>
        <v/>
      </c>
      <c r="AG857" s="187" t="str">
        <f t="shared" si="288"/>
        <v/>
      </c>
      <c r="AH857" s="187" t="str">
        <f t="shared" si="289"/>
        <v/>
      </c>
      <c r="AI857" s="187" t="str">
        <f t="shared" si="290"/>
        <v/>
      </c>
      <c r="AJ857" s="187" t="str">
        <f t="shared" si="291"/>
        <v/>
      </c>
      <c r="AK857" s="187" t="str">
        <f t="shared" si="292"/>
        <v/>
      </c>
      <c r="AN857" s="187" t="str">
        <f t="shared" si="293"/>
        <v/>
      </c>
      <c r="AO857" s="187" t="str">
        <f t="shared" si="294"/>
        <v/>
      </c>
      <c r="AP857" s="187" t="str">
        <f t="shared" si="295"/>
        <v/>
      </c>
      <c r="AT857" s="187" t="str">
        <f t="shared" si="296"/>
        <v/>
      </c>
      <c r="AU857" s="187" t="str">
        <f t="shared" si="297"/>
        <v/>
      </c>
      <c r="AV857" s="187" t="str">
        <f t="shared" si="298"/>
        <v/>
      </c>
      <c r="AW857" s="187" t="str">
        <f t="shared" si="299"/>
        <v/>
      </c>
      <c r="AX857" s="187" t="str">
        <f t="shared" si="300"/>
        <v/>
      </c>
      <c r="AY857" s="187" t="str">
        <f t="shared" si="302"/>
        <v/>
      </c>
      <c r="AZ857" s="187" t="str">
        <f t="shared" si="301"/>
        <v/>
      </c>
      <c r="BA857" s="187" t="str">
        <f t="shared" si="304"/>
        <v xml:space="preserve"> </v>
      </c>
      <c r="BB857" s="187" t="str">
        <f>IFERROR(IF(AW857="","",VLOOKUP(AW857,SUSS!R:S,2,FALSE)),AY857*SUSS!$M$2)</f>
        <v/>
      </c>
      <c r="BC857" s="187" t="str">
        <f t="shared" si="303"/>
        <v/>
      </c>
    </row>
    <row r="858" spans="1:55" ht="15.75" thickBot="1">
      <c r="A858" s="183" t="s">
        <v>216</v>
      </c>
      <c r="B858" s="82">
        <v>2020</v>
      </c>
      <c r="C858" s="82">
        <v>6</v>
      </c>
      <c r="D858" s="82"/>
      <c r="E858" s="83" t="s">
        <v>82</v>
      </c>
      <c r="F858" s="83" t="s">
        <v>10</v>
      </c>
      <c r="G858" s="83" t="s">
        <v>10</v>
      </c>
      <c r="H858" s="84">
        <v>44034</v>
      </c>
      <c r="I858" s="85">
        <v>155651.23000000001</v>
      </c>
      <c r="J858" s="86">
        <v>0</v>
      </c>
      <c r="K858" s="85">
        <v>155651.23000000001</v>
      </c>
      <c r="N858" s="183" t="s">
        <v>101</v>
      </c>
      <c r="O858" s="82">
        <v>45</v>
      </c>
      <c r="P858" s="85">
        <v>44282.22</v>
      </c>
      <c r="Q858" s="83" t="s">
        <v>82</v>
      </c>
      <c r="R858" s="83" t="s">
        <v>10</v>
      </c>
      <c r="S858" s="83" t="s">
        <v>10</v>
      </c>
      <c r="T858" s="82" t="s">
        <v>188</v>
      </c>
      <c r="U858" s="82" t="s">
        <v>124</v>
      </c>
      <c r="AC858" s="187" t="str">
        <f t="shared" si="284"/>
        <v/>
      </c>
      <c r="AD858" s="187" t="str">
        <f t="shared" si="285"/>
        <v/>
      </c>
      <c r="AE858" s="187" t="str">
        <f t="shared" si="286"/>
        <v/>
      </c>
      <c r="AF858" s="187" t="str">
        <f t="shared" si="287"/>
        <v/>
      </c>
      <c r="AG858" s="187" t="str">
        <f t="shared" si="288"/>
        <v/>
      </c>
      <c r="AH858" s="187" t="str">
        <f t="shared" si="289"/>
        <v/>
      </c>
      <c r="AI858" s="187" t="str">
        <f t="shared" si="290"/>
        <v/>
      </c>
      <c r="AJ858" s="187" t="str">
        <f t="shared" si="291"/>
        <v/>
      </c>
      <c r="AK858" s="187" t="str">
        <f t="shared" si="292"/>
        <v/>
      </c>
      <c r="AN858" s="187" t="str">
        <f t="shared" si="293"/>
        <v/>
      </c>
      <c r="AO858" s="187" t="str">
        <f t="shared" si="294"/>
        <v/>
      </c>
      <c r="AP858" s="187" t="str">
        <f t="shared" si="295"/>
        <v/>
      </c>
      <c r="AT858" s="187" t="str">
        <f t="shared" si="296"/>
        <v/>
      </c>
      <c r="AU858" s="187" t="str">
        <f t="shared" si="297"/>
        <v/>
      </c>
      <c r="AV858" s="187" t="str">
        <f t="shared" si="298"/>
        <v/>
      </c>
      <c r="AW858" s="187" t="str">
        <f t="shared" si="299"/>
        <v/>
      </c>
      <c r="AX858" s="187" t="str">
        <f t="shared" si="300"/>
        <v/>
      </c>
      <c r="AY858" s="187" t="str">
        <f t="shared" si="302"/>
        <v/>
      </c>
      <c r="AZ858" s="187" t="str">
        <f t="shared" si="301"/>
        <v/>
      </c>
      <c r="BA858" s="187" t="str">
        <f t="shared" si="304"/>
        <v xml:space="preserve"> </v>
      </c>
      <c r="BB858" s="187" t="str">
        <f>IFERROR(IF(AW858="","",VLOOKUP(AW858,SUSS!R:S,2,FALSE)),AY858*SUSS!$M$2)</f>
        <v/>
      </c>
      <c r="BC858" s="187" t="str">
        <f t="shared" si="303"/>
        <v/>
      </c>
    </row>
    <row r="859" spans="1:55" ht="15.75" thickBot="1">
      <c r="A859" s="183" t="s">
        <v>216</v>
      </c>
      <c r="B859" s="82">
        <v>2020</v>
      </c>
      <c r="C859" s="82">
        <v>6</v>
      </c>
      <c r="D859" s="82"/>
      <c r="E859" s="83" t="s">
        <v>82</v>
      </c>
      <c r="F859" s="83" t="s">
        <v>10</v>
      </c>
      <c r="G859" s="83" t="s">
        <v>83</v>
      </c>
      <c r="H859" s="84">
        <v>44110</v>
      </c>
      <c r="I859" s="85">
        <v>10677.67</v>
      </c>
      <c r="J859" s="86">
        <v>0</v>
      </c>
      <c r="K859" s="85">
        <v>10677.67</v>
      </c>
      <c r="N859" s="183" t="s">
        <v>101</v>
      </c>
      <c r="O859" s="82">
        <v>46</v>
      </c>
      <c r="P859" s="86">
        <v>669.19</v>
      </c>
      <c r="Q859" s="83" t="s">
        <v>103</v>
      </c>
      <c r="R859" s="83" t="s">
        <v>10</v>
      </c>
      <c r="S859" s="83" t="s">
        <v>84</v>
      </c>
      <c r="T859" s="82" t="s">
        <v>114</v>
      </c>
      <c r="U859" s="82" t="s">
        <v>124</v>
      </c>
      <c r="AC859" s="187" t="str">
        <f t="shared" si="284"/>
        <v/>
      </c>
      <c r="AD859" s="187" t="str">
        <f t="shared" si="285"/>
        <v/>
      </c>
      <c r="AE859" s="187" t="str">
        <f t="shared" si="286"/>
        <v/>
      </c>
      <c r="AF859" s="187" t="str">
        <f t="shared" si="287"/>
        <v/>
      </c>
      <c r="AG859" s="187" t="str">
        <f t="shared" si="288"/>
        <v/>
      </c>
      <c r="AH859" s="187" t="str">
        <f t="shared" si="289"/>
        <v/>
      </c>
      <c r="AI859" s="187" t="str">
        <f t="shared" si="290"/>
        <v/>
      </c>
      <c r="AJ859" s="187" t="str">
        <f t="shared" si="291"/>
        <v/>
      </c>
      <c r="AK859" s="187" t="str">
        <f t="shared" si="292"/>
        <v/>
      </c>
      <c r="AN859" s="187" t="str">
        <f t="shared" si="293"/>
        <v/>
      </c>
      <c r="AO859" s="187" t="str">
        <f t="shared" si="294"/>
        <v/>
      </c>
      <c r="AP859" s="187" t="str">
        <f t="shared" si="295"/>
        <v/>
      </c>
      <c r="AT859" s="187" t="str">
        <f t="shared" si="296"/>
        <v/>
      </c>
      <c r="AU859" s="187" t="str">
        <f t="shared" si="297"/>
        <v/>
      </c>
      <c r="AV859" s="187" t="str">
        <f t="shared" si="298"/>
        <v/>
      </c>
      <c r="AW859" s="187" t="str">
        <f t="shared" si="299"/>
        <v/>
      </c>
      <c r="AX859" s="187" t="str">
        <f t="shared" si="300"/>
        <v/>
      </c>
      <c r="AY859" s="187" t="str">
        <f t="shared" si="302"/>
        <v/>
      </c>
      <c r="AZ859" s="187" t="str">
        <f t="shared" si="301"/>
        <v/>
      </c>
      <c r="BA859" s="187" t="str">
        <f t="shared" si="304"/>
        <v xml:space="preserve"> </v>
      </c>
      <c r="BB859" s="187" t="str">
        <f>IFERROR(IF(AW859="","",VLOOKUP(AW859,SUSS!R:S,2,FALSE)),AY859*SUSS!$M$2)</f>
        <v/>
      </c>
      <c r="BC859" s="187" t="str">
        <f t="shared" si="303"/>
        <v/>
      </c>
    </row>
    <row r="860" spans="1:55" ht="46.5" thickBot="1">
      <c r="A860" s="183" t="s">
        <v>224</v>
      </c>
      <c r="B860" s="184" t="s">
        <v>81</v>
      </c>
      <c r="C860" s="185"/>
      <c r="D860" s="185"/>
      <c r="E860" s="185"/>
      <c r="F860" s="185"/>
      <c r="G860" s="185"/>
      <c r="H860" s="185"/>
      <c r="I860" s="185"/>
      <c r="J860" s="185"/>
      <c r="K860" s="185"/>
      <c r="N860" s="183" t="s">
        <v>101</v>
      </c>
      <c r="O860" s="82">
        <v>46</v>
      </c>
      <c r="P860" s="86">
        <v>6.27</v>
      </c>
      <c r="Q860" s="83" t="s">
        <v>104</v>
      </c>
      <c r="R860" s="83" t="s">
        <v>10</v>
      </c>
      <c r="S860" s="83" t="s">
        <v>105</v>
      </c>
      <c r="T860" s="82" t="s">
        <v>116</v>
      </c>
      <c r="U860" s="82" t="s">
        <v>124</v>
      </c>
      <c r="AC860" s="187" t="str">
        <f t="shared" si="284"/>
        <v/>
      </c>
      <c r="AD860" s="187" t="str">
        <f t="shared" si="285"/>
        <v/>
      </c>
      <c r="AE860" s="187" t="str">
        <f t="shared" si="286"/>
        <v/>
      </c>
      <c r="AF860" s="187" t="str">
        <f t="shared" si="287"/>
        <v/>
      </c>
      <c r="AG860" s="187" t="str">
        <f t="shared" si="288"/>
        <v/>
      </c>
      <c r="AH860" s="187" t="str">
        <f t="shared" si="289"/>
        <v/>
      </c>
      <c r="AI860" s="187" t="str">
        <f t="shared" si="290"/>
        <v/>
      </c>
      <c r="AJ860" s="187" t="str">
        <f t="shared" si="291"/>
        <v/>
      </c>
      <c r="AK860" s="187" t="str">
        <f t="shared" si="292"/>
        <v/>
      </c>
      <c r="AN860" s="187" t="str">
        <f t="shared" si="293"/>
        <v/>
      </c>
      <c r="AO860" s="187" t="str">
        <f t="shared" si="294"/>
        <v/>
      </c>
      <c r="AP860" s="187" t="str">
        <f t="shared" si="295"/>
        <v/>
      </c>
      <c r="AT860" s="187" t="str">
        <f t="shared" si="296"/>
        <v/>
      </c>
      <c r="AU860" s="187" t="str">
        <f t="shared" si="297"/>
        <v/>
      </c>
      <c r="AV860" s="187" t="str">
        <f t="shared" si="298"/>
        <v/>
      </c>
      <c r="AW860" s="187" t="str">
        <f t="shared" si="299"/>
        <v/>
      </c>
      <c r="AX860" s="187" t="str">
        <f t="shared" si="300"/>
        <v/>
      </c>
      <c r="AY860" s="187" t="str">
        <f t="shared" si="302"/>
        <v/>
      </c>
      <c r="AZ860" s="187" t="str">
        <f t="shared" si="301"/>
        <v/>
      </c>
      <c r="BA860" s="187" t="str">
        <f t="shared" si="304"/>
        <v xml:space="preserve"> </v>
      </c>
      <c r="BB860" s="187" t="str">
        <f>IFERROR(IF(AW860="","",VLOOKUP(AW860,SUSS!R:S,2,FALSE)),AY860*SUSS!$M$2)</f>
        <v/>
      </c>
      <c r="BC860" s="187" t="str">
        <f t="shared" si="303"/>
        <v/>
      </c>
    </row>
    <row r="861" spans="1:55" ht="15.75" thickBot="1">
      <c r="A861" s="183" t="s">
        <v>224</v>
      </c>
      <c r="B861" s="87" t="s">
        <v>0</v>
      </c>
      <c r="C861" s="87" t="s">
        <v>1</v>
      </c>
      <c r="D861" s="87" t="s">
        <v>2</v>
      </c>
      <c r="E861" s="87" t="s">
        <v>3</v>
      </c>
      <c r="F861" s="87" t="s">
        <v>4</v>
      </c>
      <c r="G861" s="87" t="s">
        <v>5</v>
      </c>
      <c r="H861" s="87" t="s">
        <v>6</v>
      </c>
      <c r="I861" s="87" t="s">
        <v>7</v>
      </c>
      <c r="J861" s="87" t="s">
        <v>8</v>
      </c>
      <c r="K861" s="87" t="s">
        <v>9</v>
      </c>
      <c r="N861" s="183" t="s">
        <v>101</v>
      </c>
      <c r="O861" s="82">
        <v>46</v>
      </c>
      <c r="P861" s="85">
        <v>2226.69</v>
      </c>
      <c r="Q861" s="83" t="s">
        <v>11</v>
      </c>
      <c r="R861" s="83" t="s">
        <v>10</v>
      </c>
      <c r="S861" s="83" t="s">
        <v>10</v>
      </c>
      <c r="T861" s="82" t="s">
        <v>158</v>
      </c>
      <c r="U861" s="82" t="s">
        <v>124</v>
      </c>
      <c r="AC861" s="187" t="str">
        <f t="shared" si="284"/>
        <v/>
      </c>
      <c r="AD861" s="187" t="str">
        <f t="shared" si="285"/>
        <v/>
      </c>
      <c r="AE861" s="187" t="str">
        <f t="shared" si="286"/>
        <v/>
      </c>
      <c r="AF861" s="187" t="str">
        <f t="shared" si="287"/>
        <v/>
      </c>
      <c r="AG861" s="187" t="str">
        <f t="shared" si="288"/>
        <v/>
      </c>
      <c r="AH861" s="187" t="str">
        <f t="shared" si="289"/>
        <v/>
      </c>
      <c r="AI861" s="187" t="str">
        <f t="shared" si="290"/>
        <v/>
      </c>
      <c r="AJ861" s="187" t="str">
        <f t="shared" si="291"/>
        <v/>
      </c>
      <c r="AK861" s="187" t="str">
        <f t="shared" si="292"/>
        <v/>
      </c>
      <c r="AN861" s="187" t="str">
        <f t="shared" si="293"/>
        <v/>
      </c>
      <c r="AO861" s="187" t="str">
        <f t="shared" si="294"/>
        <v/>
      </c>
      <c r="AP861" s="187" t="str">
        <f t="shared" si="295"/>
        <v/>
      </c>
      <c r="AT861" s="187" t="str">
        <f t="shared" si="296"/>
        <v>M645044</v>
      </c>
      <c r="AU861" s="187">
        <f t="shared" si="297"/>
        <v>46</v>
      </c>
      <c r="AV861" s="187">
        <f t="shared" si="298"/>
        <v>2226.69</v>
      </c>
      <c r="AW861" s="187" t="str">
        <f t="shared" si="299"/>
        <v>2016/10</v>
      </c>
      <c r="AX861" s="187" t="str">
        <f t="shared" si="300"/>
        <v>2016/10 Contribuciones Seg. Social</v>
      </c>
      <c r="AY861" s="187">
        <f t="shared" si="302"/>
        <v>2660.67</v>
      </c>
      <c r="AZ861" s="187">
        <f t="shared" si="301"/>
        <v>0.8368907079795691</v>
      </c>
      <c r="BA861" s="187" t="str">
        <f t="shared" si="304"/>
        <v>M645044 46</v>
      </c>
      <c r="BB861" s="187">
        <f>IFERROR(IF(AW861="","",VLOOKUP(AW861,SUSS!R:S,2,FALSE)),AY861*SUSS!$M$2)</f>
        <v>319.28039999999999</v>
      </c>
      <c r="BC861" s="187">
        <f t="shared" si="303"/>
        <v>267.20280000000002</v>
      </c>
    </row>
    <row r="862" spans="1:55" ht="15.75" thickBot="1">
      <c r="A862" s="183" t="s">
        <v>224</v>
      </c>
      <c r="B862" s="77">
        <v>2010</v>
      </c>
      <c r="C862" s="77"/>
      <c r="D862" s="77"/>
      <c r="E862" s="78" t="s">
        <v>107</v>
      </c>
      <c r="F862" s="78" t="s">
        <v>10</v>
      </c>
      <c r="G862" s="78" t="s">
        <v>10</v>
      </c>
      <c r="H862" s="79">
        <v>40675</v>
      </c>
      <c r="I862" s="80">
        <v>1609.21</v>
      </c>
      <c r="J862" s="81">
        <v>0</v>
      </c>
      <c r="K862" s="80">
        <v>1609.21</v>
      </c>
      <c r="N862" s="183" t="s">
        <v>101</v>
      </c>
      <c r="O862" s="82">
        <v>46</v>
      </c>
      <c r="P862" s="86">
        <v>46.65</v>
      </c>
      <c r="Q862" s="83" t="s">
        <v>11</v>
      </c>
      <c r="R862" s="83" t="s">
        <v>10</v>
      </c>
      <c r="S862" s="83" t="s">
        <v>83</v>
      </c>
      <c r="T862" s="82" t="s">
        <v>158</v>
      </c>
      <c r="U862" s="82" t="s">
        <v>124</v>
      </c>
      <c r="AC862" s="187" t="str">
        <f t="shared" ref="AC862:AC925" si="305">IF($E862=$AD$1,IF($G862=$AE$1,A862,""),"")</f>
        <v/>
      </c>
      <c r="AD862" s="187" t="str">
        <f t="shared" ref="AD862:AD925" si="306">IF($E862=$AD$1,IF($G862=$AE$1,E862,""),"")</f>
        <v/>
      </c>
      <c r="AE862" s="187" t="str">
        <f t="shared" ref="AE862:AE925" si="307">IF($E862=$AD$1,IF($G862=$AE$1,F862,""),"")</f>
        <v/>
      </c>
      <c r="AF862" s="187" t="str">
        <f t="shared" ref="AF862:AF925" si="308">IF($E862=$AD$1,IF($G862=$AE$1,G862,""),"")</f>
        <v/>
      </c>
      <c r="AG862" s="187" t="str">
        <f t="shared" ref="AG862:AG925" si="309">IF($E862=$AD$1,IF($G862=$AE$1,I862,""),"")</f>
        <v/>
      </c>
      <c r="AH862" s="187" t="str">
        <f t="shared" ref="AH862:AH925" si="310">IF($E862=$AD$1,IF($G862=$AE$1,J862,""),"")</f>
        <v/>
      </c>
      <c r="AI862" s="187" t="str">
        <f t="shared" ref="AI862:AI925" si="311">IF($E862=$AD$1,IF($G862=$AE$1,K862,""),"")</f>
        <v/>
      </c>
      <c r="AJ862" s="187" t="str">
        <f t="shared" ref="AJ862:AJ925" si="312">IF($E862=$AD$1,IF($G862=$AE$1,B862,""),"")</f>
        <v/>
      </c>
      <c r="AK862" s="187" t="str">
        <f t="shared" ref="AK862:AK925" si="313">IF($E862=$AD$1,IF($G862=$AE$1,C862,""),"")</f>
        <v/>
      </c>
      <c r="AN862" s="187" t="str">
        <f t="shared" ref="AN862:AN925" si="314">LEFT(AO862,7)</f>
        <v/>
      </c>
      <c r="AO862" s="187" t="str">
        <f t="shared" ref="AO862:AO925" si="315">IF(AF862=$AE$1,AJ862&amp;"/"&amp;AK862&amp;" "&amp;AD862,"")</f>
        <v/>
      </c>
      <c r="AP862" s="187" t="str">
        <f t="shared" ref="AP862:AP925" si="316">IF(AO862&lt;&gt;"",AI862,"")</f>
        <v/>
      </c>
      <c r="AT862" s="187" t="str">
        <f t="shared" ref="AT862:AT925" si="317">IF($Q862=$AD$1,N862,"")</f>
        <v>M645044</v>
      </c>
      <c r="AU862" s="187">
        <f t="shared" ref="AU862:AU925" si="318">IF($Q862=$AD$1,O862,"")</f>
        <v>46</v>
      </c>
      <c r="AV862" s="187">
        <f t="shared" ref="AV862:AV925" si="319">IF($Q862=$AD$1,P862,"")</f>
        <v>46.65</v>
      </c>
      <c r="AW862" s="187" t="str">
        <f t="shared" ref="AW862:AW925" si="320">IF($Q862=$AD$1,T862,"")</f>
        <v>2016/10</v>
      </c>
      <c r="AX862" s="187" t="str">
        <f t="shared" ref="AX862:AX925" si="321">IF(AW862&lt;&gt;"",AW862&amp;" "&amp;$AD$1,"")</f>
        <v>2016/10 Contribuciones Seg. Social</v>
      </c>
      <c r="AY862" s="187">
        <f t="shared" si="302"/>
        <v>2660.67</v>
      </c>
      <c r="AZ862" s="187">
        <f t="shared" ref="AZ862:AZ925" si="322">IF(AY862="","",AV862/AY862)</f>
        <v>1.7533177733428044E-2</v>
      </c>
      <c r="BA862" s="187" t="str">
        <f t="shared" si="304"/>
        <v>M645044 46</v>
      </c>
      <c r="BB862" s="187">
        <f>IFERROR(IF(AW862="","",VLOOKUP(AW862,SUSS!R:S,2,FALSE)),AY862*SUSS!$M$2)</f>
        <v>319.28039999999999</v>
      </c>
      <c r="BC862" s="187">
        <f t="shared" si="303"/>
        <v>5.597999999999999</v>
      </c>
    </row>
    <row r="863" spans="1:55" ht="15.75" thickBot="1">
      <c r="A863" s="183" t="s">
        <v>224</v>
      </c>
      <c r="B863" s="82">
        <v>2010</v>
      </c>
      <c r="C863" s="82"/>
      <c r="D863" s="82"/>
      <c r="E863" s="83" t="s">
        <v>107</v>
      </c>
      <c r="F863" s="83" t="s">
        <v>10</v>
      </c>
      <c r="G863" s="83" t="s">
        <v>83</v>
      </c>
      <c r="H863" s="84">
        <v>44165</v>
      </c>
      <c r="I863" s="85">
        <v>5790.55</v>
      </c>
      <c r="J863" s="85">
        <v>4583.6400000000003</v>
      </c>
      <c r="K863" s="85">
        <v>1206.9100000000001</v>
      </c>
      <c r="N863" s="183" t="s">
        <v>101</v>
      </c>
      <c r="O863" s="82">
        <v>46</v>
      </c>
      <c r="P863" s="86">
        <v>399.66</v>
      </c>
      <c r="Q863" s="83" t="s">
        <v>86</v>
      </c>
      <c r="R863" s="83" t="s">
        <v>10</v>
      </c>
      <c r="S863" s="83" t="s">
        <v>83</v>
      </c>
      <c r="T863" s="82" t="s">
        <v>158</v>
      </c>
      <c r="U863" s="82" t="s">
        <v>124</v>
      </c>
      <c r="AC863" s="187" t="str">
        <f t="shared" si="305"/>
        <v/>
      </c>
      <c r="AD863" s="187" t="str">
        <f t="shared" si="306"/>
        <v/>
      </c>
      <c r="AE863" s="187" t="str">
        <f t="shared" si="307"/>
        <v/>
      </c>
      <c r="AF863" s="187" t="str">
        <f t="shared" si="308"/>
        <v/>
      </c>
      <c r="AG863" s="187" t="str">
        <f t="shared" si="309"/>
        <v/>
      </c>
      <c r="AH863" s="187" t="str">
        <f t="shared" si="310"/>
        <v/>
      </c>
      <c r="AI863" s="187" t="str">
        <f t="shared" si="311"/>
        <v/>
      </c>
      <c r="AJ863" s="187" t="str">
        <f t="shared" si="312"/>
        <v/>
      </c>
      <c r="AK863" s="187" t="str">
        <f t="shared" si="313"/>
        <v/>
      </c>
      <c r="AN863" s="187" t="str">
        <f t="shared" si="314"/>
        <v/>
      </c>
      <c r="AO863" s="187" t="str">
        <f t="shared" si="315"/>
        <v/>
      </c>
      <c r="AP863" s="187" t="str">
        <f t="shared" si="316"/>
        <v/>
      </c>
      <c r="AT863" s="187" t="str">
        <f t="shared" si="317"/>
        <v/>
      </c>
      <c r="AU863" s="187" t="str">
        <f t="shared" si="318"/>
        <v/>
      </c>
      <c r="AV863" s="187" t="str">
        <f t="shared" si="319"/>
        <v/>
      </c>
      <c r="AW863" s="187" t="str">
        <f t="shared" si="320"/>
        <v/>
      </c>
      <c r="AX863" s="187" t="str">
        <f t="shared" si="321"/>
        <v/>
      </c>
      <c r="AY863" s="187" t="str">
        <f t="shared" si="302"/>
        <v/>
      </c>
      <c r="AZ863" s="187" t="str">
        <f t="shared" si="322"/>
        <v/>
      </c>
      <c r="BA863" s="187" t="str">
        <f t="shared" si="304"/>
        <v xml:space="preserve"> </v>
      </c>
      <c r="BB863" s="187" t="str">
        <f>IFERROR(IF(AW863="","",VLOOKUP(AW863,SUSS!R:S,2,FALSE)),AY863*SUSS!$M$2)</f>
        <v/>
      </c>
      <c r="BC863" s="187" t="str">
        <f t="shared" si="303"/>
        <v/>
      </c>
    </row>
    <row r="864" spans="1:55" ht="15.75" thickBot="1">
      <c r="A864" s="183" t="s">
        <v>224</v>
      </c>
      <c r="B864" s="82">
        <v>2010</v>
      </c>
      <c r="C864" s="82"/>
      <c r="D864" s="82"/>
      <c r="E864" s="83" t="s">
        <v>102</v>
      </c>
      <c r="F864" s="83" t="s">
        <v>10</v>
      </c>
      <c r="G864" s="83" t="s">
        <v>10</v>
      </c>
      <c r="H864" s="84">
        <v>40674</v>
      </c>
      <c r="I864" s="85">
        <v>111973</v>
      </c>
      <c r="J864" s="86">
        <v>0</v>
      </c>
      <c r="K864" s="85">
        <v>111973</v>
      </c>
      <c r="N864" s="183" t="s">
        <v>101</v>
      </c>
      <c r="O864" s="82">
        <v>46</v>
      </c>
      <c r="P864" s="86">
        <v>618.52</v>
      </c>
      <c r="Q864" s="83" t="s">
        <v>11</v>
      </c>
      <c r="R864" s="83" t="s">
        <v>10</v>
      </c>
      <c r="S864" s="83" t="s">
        <v>84</v>
      </c>
      <c r="T864" s="82" t="s">
        <v>158</v>
      </c>
      <c r="U864" s="82" t="s">
        <v>124</v>
      </c>
      <c r="AC864" s="187" t="str">
        <f t="shared" si="305"/>
        <v/>
      </c>
      <c r="AD864" s="187" t="str">
        <f t="shared" si="306"/>
        <v/>
      </c>
      <c r="AE864" s="187" t="str">
        <f t="shared" si="307"/>
        <v/>
      </c>
      <c r="AF864" s="187" t="str">
        <f t="shared" si="308"/>
        <v/>
      </c>
      <c r="AG864" s="187" t="str">
        <f t="shared" si="309"/>
        <v/>
      </c>
      <c r="AH864" s="187" t="str">
        <f t="shared" si="310"/>
        <v/>
      </c>
      <c r="AI864" s="187" t="str">
        <f t="shared" si="311"/>
        <v/>
      </c>
      <c r="AJ864" s="187" t="str">
        <f t="shared" si="312"/>
        <v/>
      </c>
      <c r="AK864" s="187" t="str">
        <f t="shared" si="313"/>
        <v/>
      </c>
      <c r="AN864" s="187" t="str">
        <f t="shared" si="314"/>
        <v/>
      </c>
      <c r="AO864" s="187" t="str">
        <f t="shared" si="315"/>
        <v/>
      </c>
      <c r="AP864" s="187" t="str">
        <f t="shared" si="316"/>
        <v/>
      </c>
      <c r="AT864" s="187" t="str">
        <f t="shared" si="317"/>
        <v>M645044</v>
      </c>
      <c r="AU864" s="187">
        <f t="shared" si="318"/>
        <v>46</v>
      </c>
      <c r="AV864" s="187">
        <f t="shared" si="319"/>
        <v>618.52</v>
      </c>
      <c r="AW864" s="187" t="str">
        <f t="shared" si="320"/>
        <v>2016/10</v>
      </c>
      <c r="AX864" s="187" t="str">
        <f t="shared" si="321"/>
        <v>2016/10 Contribuciones Seg. Social</v>
      </c>
      <c r="AY864" s="187">
        <f t="shared" si="302"/>
        <v>2660.67</v>
      </c>
      <c r="AZ864" s="187">
        <f t="shared" si="322"/>
        <v>0.23246776187952659</v>
      </c>
      <c r="BA864" s="187" t="str">
        <f t="shared" si="304"/>
        <v>M645044 46</v>
      </c>
      <c r="BB864" s="187">
        <f>IFERROR(IF(AW864="","",VLOOKUP(AW864,SUSS!R:S,2,FALSE)),AY864*SUSS!$M$2)</f>
        <v>319.28039999999999</v>
      </c>
      <c r="BC864" s="187">
        <f t="shared" si="303"/>
        <v>74.222399999999993</v>
      </c>
    </row>
    <row r="865" spans="1:55" ht="29.25" thickBot="1">
      <c r="A865" s="183" t="s">
        <v>224</v>
      </c>
      <c r="B865" s="82">
        <v>2010</v>
      </c>
      <c r="C865" s="82"/>
      <c r="D865" s="82"/>
      <c r="E865" s="83" t="s">
        <v>102</v>
      </c>
      <c r="F865" s="83" t="s">
        <v>10</v>
      </c>
      <c r="G865" s="83" t="s">
        <v>83</v>
      </c>
      <c r="H865" s="84">
        <v>44165</v>
      </c>
      <c r="I865" s="85">
        <v>403033.38</v>
      </c>
      <c r="J865" s="85">
        <v>319053.63</v>
      </c>
      <c r="K865" s="85">
        <v>83979.75</v>
      </c>
      <c r="N865" s="183" t="s">
        <v>101</v>
      </c>
      <c r="O865" s="82">
        <v>46</v>
      </c>
      <c r="P865" s="85">
        <v>2778.89</v>
      </c>
      <c r="Q865" s="83" t="s">
        <v>11</v>
      </c>
      <c r="R865" s="83" t="s">
        <v>108</v>
      </c>
      <c r="S865" s="83" t="s">
        <v>109</v>
      </c>
      <c r="T865" s="82" t="s">
        <v>158</v>
      </c>
      <c r="U865" s="82" t="s">
        <v>124</v>
      </c>
      <c r="AC865" s="187" t="str">
        <f t="shared" si="305"/>
        <v/>
      </c>
      <c r="AD865" s="187" t="str">
        <f t="shared" si="306"/>
        <v/>
      </c>
      <c r="AE865" s="187" t="str">
        <f t="shared" si="307"/>
        <v/>
      </c>
      <c r="AF865" s="187" t="str">
        <f t="shared" si="308"/>
        <v/>
      </c>
      <c r="AG865" s="187" t="str">
        <f t="shared" si="309"/>
        <v/>
      </c>
      <c r="AH865" s="187" t="str">
        <f t="shared" si="310"/>
        <v/>
      </c>
      <c r="AI865" s="187" t="str">
        <f t="shared" si="311"/>
        <v/>
      </c>
      <c r="AJ865" s="187" t="str">
        <f t="shared" si="312"/>
        <v/>
      </c>
      <c r="AK865" s="187" t="str">
        <f t="shared" si="313"/>
        <v/>
      </c>
      <c r="AN865" s="187" t="str">
        <f t="shared" si="314"/>
        <v/>
      </c>
      <c r="AO865" s="187" t="str">
        <f t="shared" si="315"/>
        <v/>
      </c>
      <c r="AP865" s="187" t="str">
        <f t="shared" si="316"/>
        <v/>
      </c>
      <c r="AT865" s="187" t="str">
        <f t="shared" si="317"/>
        <v>M645044</v>
      </c>
      <c r="AU865" s="187">
        <f t="shared" si="318"/>
        <v>46</v>
      </c>
      <c r="AV865" s="187">
        <f t="shared" si="319"/>
        <v>2778.89</v>
      </c>
      <c r="AW865" s="187" t="str">
        <f t="shared" si="320"/>
        <v>2016/10</v>
      </c>
      <c r="AX865" s="187" t="str">
        <f t="shared" si="321"/>
        <v>2016/10 Contribuciones Seg. Social</v>
      </c>
      <c r="AY865" s="187">
        <f t="shared" si="302"/>
        <v>2660.67</v>
      </c>
      <c r="AZ865" s="187">
        <f t="shared" si="322"/>
        <v>1.044432417398625</v>
      </c>
      <c r="BA865" s="187" t="str">
        <f t="shared" si="304"/>
        <v>M645044 46</v>
      </c>
      <c r="BB865" s="187">
        <f>IFERROR(IF(AW865="","",VLOOKUP(AW865,SUSS!R:S,2,FALSE)),AY865*SUSS!$M$2)</f>
        <v>319.28039999999999</v>
      </c>
      <c r="BC865" s="187">
        <f t="shared" si="303"/>
        <v>333.46679999999992</v>
      </c>
    </row>
    <row r="866" spans="1:55" ht="29.25" thickBot="1">
      <c r="A866" s="183" t="s">
        <v>224</v>
      </c>
      <c r="B866" s="82">
        <v>2011</v>
      </c>
      <c r="C866" s="82"/>
      <c r="D866" s="82"/>
      <c r="E866" s="83" t="s">
        <v>107</v>
      </c>
      <c r="F866" s="83" t="s">
        <v>10</v>
      </c>
      <c r="G866" s="83" t="s">
        <v>10</v>
      </c>
      <c r="H866" s="84">
        <v>41046</v>
      </c>
      <c r="I866" s="85">
        <v>11826.99</v>
      </c>
      <c r="J866" s="86">
        <v>0</v>
      </c>
      <c r="K866" s="85">
        <v>11826.99</v>
      </c>
      <c r="N866" s="183" t="s">
        <v>101</v>
      </c>
      <c r="O866" s="82">
        <v>46</v>
      </c>
      <c r="P866" s="86">
        <v>136.13999999999999</v>
      </c>
      <c r="Q866" s="83" t="s">
        <v>11</v>
      </c>
      <c r="R866" s="83" t="s">
        <v>108</v>
      </c>
      <c r="S866" s="83" t="s">
        <v>83</v>
      </c>
      <c r="T866" s="82" t="s">
        <v>158</v>
      </c>
      <c r="U866" s="82" t="s">
        <v>124</v>
      </c>
      <c r="AC866" s="187" t="str">
        <f t="shared" si="305"/>
        <v/>
      </c>
      <c r="AD866" s="187" t="str">
        <f t="shared" si="306"/>
        <v/>
      </c>
      <c r="AE866" s="187" t="str">
        <f t="shared" si="307"/>
        <v/>
      </c>
      <c r="AF866" s="187" t="str">
        <f t="shared" si="308"/>
        <v/>
      </c>
      <c r="AG866" s="187" t="str">
        <f t="shared" si="309"/>
        <v/>
      </c>
      <c r="AH866" s="187" t="str">
        <f t="shared" si="310"/>
        <v/>
      </c>
      <c r="AI866" s="187" t="str">
        <f t="shared" si="311"/>
        <v/>
      </c>
      <c r="AJ866" s="187" t="str">
        <f t="shared" si="312"/>
        <v/>
      </c>
      <c r="AK866" s="187" t="str">
        <f t="shared" si="313"/>
        <v/>
      </c>
      <c r="AN866" s="187" t="str">
        <f t="shared" si="314"/>
        <v/>
      </c>
      <c r="AO866" s="187" t="str">
        <f t="shared" si="315"/>
        <v/>
      </c>
      <c r="AP866" s="187" t="str">
        <f t="shared" si="316"/>
        <v/>
      </c>
      <c r="AT866" s="187" t="str">
        <f t="shared" si="317"/>
        <v>M645044</v>
      </c>
      <c r="AU866" s="187">
        <f t="shared" si="318"/>
        <v>46</v>
      </c>
      <c r="AV866" s="187">
        <f t="shared" si="319"/>
        <v>136.13999999999999</v>
      </c>
      <c r="AW866" s="187" t="str">
        <f t="shared" si="320"/>
        <v>2016/10</v>
      </c>
      <c r="AX866" s="187" t="str">
        <f t="shared" si="321"/>
        <v>2016/10 Contribuciones Seg. Social</v>
      </c>
      <c r="AY866" s="187">
        <f t="shared" si="302"/>
        <v>2660.67</v>
      </c>
      <c r="AZ866" s="187">
        <f t="shared" si="322"/>
        <v>5.1167563057425376E-2</v>
      </c>
      <c r="BA866" s="187" t="str">
        <f t="shared" si="304"/>
        <v>M645044 46</v>
      </c>
      <c r="BB866" s="187">
        <f>IFERROR(IF(AW866="","",VLOOKUP(AW866,SUSS!R:S,2,FALSE)),AY866*SUSS!$M$2)</f>
        <v>319.28039999999999</v>
      </c>
      <c r="BC866" s="187">
        <f t="shared" si="303"/>
        <v>16.336799999999997</v>
      </c>
    </row>
    <row r="867" spans="1:55" ht="29.25" thickBot="1">
      <c r="A867" s="183" t="s">
        <v>224</v>
      </c>
      <c r="B867" s="82">
        <v>2011</v>
      </c>
      <c r="C867" s="82"/>
      <c r="D867" s="82"/>
      <c r="E867" s="83" t="s">
        <v>107</v>
      </c>
      <c r="F867" s="83" t="s">
        <v>10</v>
      </c>
      <c r="G867" s="83" t="s">
        <v>83</v>
      </c>
      <c r="H867" s="84">
        <v>44165</v>
      </c>
      <c r="I867" s="85">
        <v>38241.15</v>
      </c>
      <c r="J867" s="85">
        <v>29370.91</v>
      </c>
      <c r="K867" s="85">
        <v>8870.24</v>
      </c>
      <c r="N867" s="183" t="s">
        <v>101</v>
      </c>
      <c r="O867" s="82">
        <v>46</v>
      </c>
      <c r="P867" s="86">
        <v>558.58000000000004</v>
      </c>
      <c r="Q867" s="83" t="s">
        <v>11</v>
      </c>
      <c r="R867" s="83" t="s">
        <v>108</v>
      </c>
      <c r="S867" s="83" t="s">
        <v>84</v>
      </c>
      <c r="T867" s="82" t="s">
        <v>158</v>
      </c>
      <c r="U867" s="82" t="s">
        <v>124</v>
      </c>
      <c r="AC867" s="187" t="str">
        <f t="shared" si="305"/>
        <v/>
      </c>
      <c r="AD867" s="187" t="str">
        <f t="shared" si="306"/>
        <v/>
      </c>
      <c r="AE867" s="187" t="str">
        <f t="shared" si="307"/>
        <v/>
      </c>
      <c r="AF867" s="187" t="str">
        <f t="shared" si="308"/>
        <v/>
      </c>
      <c r="AG867" s="187" t="str">
        <f t="shared" si="309"/>
        <v/>
      </c>
      <c r="AH867" s="187" t="str">
        <f t="shared" si="310"/>
        <v/>
      </c>
      <c r="AI867" s="187" t="str">
        <f t="shared" si="311"/>
        <v/>
      </c>
      <c r="AJ867" s="187" t="str">
        <f t="shared" si="312"/>
        <v/>
      </c>
      <c r="AK867" s="187" t="str">
        <f t="shared" si="313"/>
        <v/>
      </c>
      <c r="AN867" s="187" t="str">
        <f t="shared" si="314"/>
        <v/>
      </c>
      <c r="AO867" s="187" t="str">
        <f t="shared" si="315"/>
        <v/>
      </c>
      <c r="AP867" s="187" t="str">
        <f t="shared" si="316"/>
        <v/>
      </c>
      <c r="AT867" s="187" t="str">
        <f t="shared" si="317"/>
        <v>M645044</v>
      </c>
      <c r="AU867" s="187">
        <f t="shared" si="318"/>
        <v>46</v>
      </c>
      <c r="AV867" s="187">
        <f t="shared" si="319"/>
        <v>558.58000000000004</v>
      </c>
      <c r="AW867" s="187" t="str">
        <f t="shared" si="320"/>
        <v>2016/10</v>
      </c>
      <c r="AX867" s="187" t="str">
        <f t="shared" si="321"/>
        <v>2016/10 Contribuciones Seg. Social</v>
      </c>
      <c r="AY867" s="187">
        <f t="shared" si="302"/>
        <v>2660.67</v>
      </c>
      <c r="AZ867" s="187">
        <f t="shared" si="322"/>
        <v>0.20993960167927628</v>
      </c>
      <c r="BA867" s="187" t="str">
        <f t="shared" si="304"/>
        <v>M645044 46</v>
      </c>
      <c r="BB867" s="187">
        <f>IFERROR(IF(AW867="","",VLOOKUP(AW867,SUSS!R:S,2,FALSE)),AY867*SUSS!$M$2)</f>
        <v>319.28039999999999</v>
      </c>
      <c r="BC867" s="187">
        <f t="shared" si="303"/>
        <v>67.029600000000002</v>
      </c>
    </row>
    <row r="868" spans="1:55" ht="15.75" thickBot="1">
      <c r="A868" s="183" t="s">
        <v>224</v>
      </c>
      <c r="B868" s="82">
        <v>2012</v>
      </c>
      <c r="C868" s="82"/>
      <c r="D868" s="82"/>
      <c r="E868" s="83" t="s">
        <v>107</v>
      </c>
      <c r="F868" s="83" t="s">
        <v>10</v>
      </c>
      <c r="G868" s="83" t="s">
        <v>10</v>
      </c>
      <c r="H868" s="84">
        <v>41410</v>
      </c>
      <c r="I868" s="85">
        <v>1350.42</v>
      </c>
      <c r="J868" s="86">
        <v>0</v>
      </c>
      <c r="K868" s="85">
        <v>1350.42</v>
      </c>
      <c r="N868" s="183" t="s">
        <v>101</v>
      </c>
      <c r="O868" s="82">
        <v>46</v>
      </c>
      <c r="P868" s="85">
        <v>6602.3</v>
      </c>
      <c r="Q868" s="83" t="s">
        <v>86</v>
      </c>
      <c r="R868" s="83" t="s">
        <v>10</v>
      </c>
      <c r="S868" s="83" t="s">
        <v>10</v>
      </c>
      <c r="T868" s="82" t="s">
        <v>160</v>
      </c>
      <c r="U868" s="82" t="s">
        <v>124</v>
      </c>
      <c r="AC868" s="187" t="str">
        <f t="shared" si="305"/>
        <v/>
      </c>
      <c r="AD868" s="187" t="str">
        <f t="shared" si="306"/>
        <v/>
      </c>
      <c r="AE868" s="187" t="str">
        <f t="shared" si="307"/>
        <v/>
      </c>
      <c r="AF868" s="187" t="str">
        <f t="shared" si="308"/>
        <v/>
      </c>
      <c r="AG868" s="187" t="str">
        <f t="shared" si="309"/>
        <v/>
      </c>
      <c r="AH868" s="187" t="str">
        <f t="shared" si="310"/>
        <v/>
      </c>
      <c r="AI868" s="187" t="str">
        <f t="shared" si="311"/>
        <v/>
      </c>
      <c r="AJ868" s="187" t="str">
        <f t="shared" si="312"/>
        <v/>
      </c>
      <c r="AK868" s="187" t="str">
        <f t="shared" si="313"/>
        <v/>
      </c>
      <c r="AN868" s="187" t="str">
        <f t="shared" si="314"/>
        <v/>
      </c>
      <c r="AO868" s="187" t="str">
        <f t="shared" si="315"/>
        <v/>
      </c>
      <c r="AP868" s="187" t="str">
        <f t="shared" si="316"/>
        <v/>
      </c>
      <c r="AT868" s="187" t="str">
        <f t="shared" si="317"/>
        <v/>
      </c>
      <c r="AU868" s="187" t="str">
        <f t="shared" si="318"/>
        <v/>
      </c>
      <c r="AV868" s="187" t="str">
        <f t="shared" si="319"/>
        <v/>
      </c>
      <c r="AW868" s="187" t="str">
        <f t="shared" si="320"/>
        <v/>
      </c>
      <c r="AX868" s="187" t="str">
        <f t="shared" si="321"/>
        <v/>
      </c>
      <c r="AY868" s="187" t="str">
        <f t="shared" si="302"/>
        <v/>
      </c>
      <c r="AZ868" s="187" t="str">
        <f t="shared" si="322"/>
        <v/>
      </c>
      <c r="BA868" s="187" t="str">
        <f t="shared" si="304"/>
        <v xml:space="preserve"> </v>
      </c>
      <c r="BB868" s="187" t="str">
        <f>IFERROR(IF(AW868="","",VLOOKUP(AW868,SUSS!R:S,2,FALSE)),AY868*SUSS!$M$2)</f>
        <v/>
      </c>
      <c r="BC868" s="187" t="str">
        <f t="shared" si="303"/>
        <v/>
      </c>
    </row>
    <row r="869" spans="1:55" ht="15.75" thickBot="1">
      <c r="A869" s="183" t="s">
        <v>224</v>
      </c>
      <c r="B869" s="82">
        <v>2012</v>
      </c>
      <c r="C869" s="82"/>
      <c r="D869" s="82"/>
      <c r="E869" s="83" t="s">
        <v>107</v>
      </c>
      <c r="F869" s="83" t="s">
        <v>10</v>
      </c>
      <c r="G869" s="83" t="s">
        <v>83</v>
      </c>
      <c r="H869" s="84">
        <v>44165</v>
      </c>
      <c r="I869" s="85">
        <v>3881.62</v>
      </c>
      <c r="J869" s="85">
        <v>2868.8</v>
      </c>
      <c r="K869" s="85">
        <v>1012.82</v>
      </c>
      <c r="N869" s="183" t="s">
        <v>101</v>
      </c>
      <c r="O869" s="82">
        <v>46</v>
      </c>
      <c r="P869" s="85">
        <v>8178.61</v>
      </c>
      <c r="Q869" s="83" t="s">
        <v>11</v>
      </c>
      <c r="R869" s="83" t="s">
        <v>10</v>
      </c>
      <c r="S869" s="83" t="s">
        <v>10</v>
      </c>
      <c r="T869" s="82" t="s">
        <v>160</v>
      </c>
      <c r="U869" s="82" t="s">
        <v>124</v>
      </c>
      <c r="AC869" s="187" t="str">
        <f t="shared" si="305"/>
        <v/>
      </c>
      <c r="AD869" s="187" t="str">
        <f t="shared" si="306"/>
        <v/>
      </c>
      <c r="AE869" s="187" t="str">
        <f t="shared" si="307"/>
        <v/>
      </c>
      <c r="AF869" s="187" t="str">
        <f t="shared" si="308"/>
        <v/>
      </c>
      <c r="AG869" s="187" t="str">
        <f t="shared" si="309"/>
        <v/>
      </c>
      <c r="AH869" s="187" t="str">
        <f t="shared" si="310"/>
        <v/>
      </c>
      <c r="AI869" s="187" t="str">
        <f t="shared" si="311"/>
        <v/>
      </c>
      <c r="AJ869" s="187" t="str">
        <f t="shared" si="312"/>
        <v/>
      </c>
      <c r="AK869" s="187" t="str">
        <f t="shared" si="313"/>
        <v/>
      </c>
      <c r="AN869" s="187" t="str">
        <f t="shared" si="314"/>
        <v/>
      </c>
      <c r="AO869" s="187" t="str">
        <f t="shared" si="315"/>
        <v/>
      </c>
      <c r="AP869" s="187" t="str">
        <f t="shared" si="316"/>
        <v/>
      </c>
      <c r="AT869" s="187" t="str">
        <f t="shared" si="317"/>
        <v>M645044</v>
      </c>
      <c r="AU869" s="187">
        <f t="shared" si="318"/>
        <v>46</v>
      </c>
      <c r="AV869" s="187">
        <f t="shared" si="319"/>
        <v>8178.61</v>
      </c>
      <c r="AW869" s="187" t="str">
        <f t="shared" si="320"/>
        <v>2016/11</v>
      </c>
      <c r="AX869" s="187" t="str">
        <f t="shared" si="321"/>
        <v>2016/11 Contribuciones Seg. Social</v>
      </c>
      <c r="AY869" s="187">
        <f t="shared" si="302"/>
        <v>8178.61</v>
      </c>
      <c r="AZ869" s="187">
        <f t="shared" si="322"/>
        <v>1</v>
      </c>
      <c r="BA869" s="187" t="str">
        <f t="shared" si="304"/>
        <v>M645044 46</v>
      </c>
      <c r="BB869" s="187">
        <f>IFERROR(IF(AW869="","",VLOOKUP(AW869,SUSS!R:S,2,FALSE)),AY869*SUSS!$M$2)</f>
        <v>981.43319999999994</v>
      </c>
      <c r="BC869" s="187">
        <f t="shared" si="303"/>
        <v>981.43319999999994</v>
      </c>
    </row>
    <row r="870" spans="1:55" ht="15.75" thickBot="1">
      <c r="A870" s="183" t="s">
        <v>224</v>
      </c>
      <c r="B870" s="82">
        <v>2013</v>
      </c>
      <c r="C870" s="82">
        <v>4</v>
      </c>
      <c r="D870" s="82"/>
      <c r="E870" s="83" t="s">
        <v>82</v>
      </c>
      <c r="F870" s="83" t="s">
        <v>10</v>
      </c>
      <c r="G870" s="83" t="s">
        <v>10</v>
      </c>
      <c r="H870" s="84">
        <v>41416</v>
      </c>
      <c r="I870" s="85">
        <v>13864.11</v>
      </c>
      <c r="J870" s="86">
        <v>0</v>
      </c>
      <c r="K870" s="85">
        <v>13864.11</v>
      </c>
      <c r="N870" s="183" t="s">
        <v>101</v>
      </c>
      <c r="O870" s="82">
        <v>46</v>
      </c>
      <c r="P870" s="86">
        <v>186.18</v>
      </c>
      <c r="Q870" s="83" t="s">
        <v>86</v>
      </c>
      <c r="R870" s="83" t="s">
        <v>10</v>
      </c>
      <c r="S870" s="83" t="s">
        <v>83</v>
      </c>
      <c r="T870" s="82" t="s">
        <v>160</v>
      </c>
      <c r="U870" s="82" t="s">
        <v>124</v>
      </c>
      <c r="AC870" s="187" t="str">
        <f t="shared" si="305"/>
        <v/>
      </c>
      <c r="AD870" s="187" t="str">
        <f t="shared" si="306"/>
        <v/>
      </c>
      <c r="AE870" s="187" t="str">
        <f t="shared" si="307"/>
        <v/>
      </c>
      <c r="AF870" s="187" t="str">
        <f t="shared" si="308"/>
        <v/>
      </c>
      <c r="AG870" s="187" t="str">
        <f t="shared" si="309"/>
        <v/>
      </c>
      <c r="AH870" s="187" t="str">
        <f t="shared" si="310"/>
        <v/>
      </c>
      <c r="AI870" s="187" t="str">
        <f t="shared" si="311"/>
        <v/>
      </c>
      <c r="AJ870" s="187" t="str">
        <f t="shared" si="312"/>
        <v/>
      </c>
      <c r="AK870" s="187" t="str">
        <f t="shared" si="313"/>
        <v/>
      </c>
      <c r="AN870" s="187" t="str">
        <f t="shared" si="314"/>
        <v/>
      </c>
      <c r="AO870" s="187" t="str">
        <f t="shared" si="315"/>
        <v/>
      </c>
      <c r="AP870" s="187" t="str">
        <f t="shared" si="316"/>
        <v/>
      </c>
      <c r="AT870" s="187" t="str">
        <f t="shared" si="317"/>
        <v/>
      </c>
      <c r="AU870" s="187" t="str">
        <f t="shared" si="318"/>
        <v/>
      </c>
      <c r="AV870" s="187" t="str">
        <f t="shared" si="319"/>
        <v/>
      </c>
      <c r="AW870" s="187" t="str">
        <f t="shared" si="320"/>
        <v/>
      </c>
      <c r="AX870" s="187" t="str">
        <f t="shared" si="321"/>
        <v/>
      </c>
      <c r="AY870" s="187" t="str">
        <f t="shared" si="302"/>
        <v/>
      </c>
      <c r="AZ870" s="187" t="str">
        <f t="shared" si="322"/>
        <v/>
      </c>
      <c r="BA870" s="187" t="str">
        <f t="shared" si="304"/>
        <v xml:space="preserve"> </v>
      </c>
      <c r="BB870" s="187" t="str">
        <f>IFERROR(IF(AW870="","",VLOOKUP(AW870,SUSS!R:S,2,FALSE)),AY870*SUSS!$M$2)</f>
        <v/>
      </c>
      <c r="BC870" s="187" t="str">
        <f t="shared" si="303"/>
        <v/>
      </c>
    </row>
    <row r="871" spans="1:55" ht="15.75" thickBot="1">
      <c r="A871" s="183" t="s">
        <v>224</v>
      </c>
      <c r="B871" s="82">
        <v>2013</v>
      </c>
      <c r="C871" s="82">
        <v>4</v>
      </c>
      <c r="D871" s="82"/>
      <c r="E871" s="83" t="s">
        <v>82</v>
      </c>
      <c r="F871" s="83" t="s">
        <v>10</v>
      </c>
      <c r="G871" s="83" t="s">
        <v>83</v>
      </c>
      <c r="H871" s="84">
        <v>44165</v>
      </c>
      <c r="I871" s="85">
        <v>39767.54</v>
      </c>
      <c r="J871" s="85">
        <v>29369.46</v>
      </c>
      <c r="K871" s="85">
        <v>10398.08</v>
      </c>
      <c r="N871" s="183" t="s">
        <v>101</v>
      </c>
      <c r="O871" s="82">
        <v>46</v>
      </c>
      <c r="P871" s="86">
        <v>230.62</v>
      </c>
      <c r="Q871" s="83" t="s">
        <v>11</v>
      </c>
      <c r="R871" s="83" t="s">
        <v>10</v>
      </c>
      <c r="S871" s="83" t="s">
        <v>83</v>
      </c>
      <c r="T871" s="82" t="s">
        <v>160</v>
      </c>
      <c r="U871" s="82" t="s">
        <v>124</v>
      </c>
      <c r="AC871" s="187" t="str">
        <f t="shared" si="305"/>
        <v/>
      </c>
      <c r="AD871" s="187" t="str">
        <f t="shared" si="306"/>
        <v/>
      </c>
      <c r="AE871" s="187" t="str">
        <f t="shared" si="307"/>
        <v/>
      </c>
      <c r="AF871" s="187" t="str">
        <f t="shared" si="308"/>
        <v/>
      </c>
      <c r="AG871" s="187" t="str">
        <f t="shared" si="309"/>
        <v/>
      </c>
      <c r="AH871" s="187" t="str">
        <f t="shared" si="310"/>
        <v/>
      </c>
      <c r="AI871" s="187" t="str">
        <f t="shared" si="311"/>
        <v/>
      </c>
      <c r="AJ871" s="187" t="str">
        <f t="shared" si="312"/>
        <v/>
      </c>
      <c r="AK871" s="187" t="str">
        <f t="shared" si="313"/>
        <v/>
      </c>
      <c r="AN871" s="187" t="str">
        <f t="shared" si="314"/>
        <v/>
      </c>
      <c r="AO871" s="187" t="str">
        <f t="shared" si="315"/>
        <v/>
      </c>
      <c r="AP871" s="187" t="str">
        <f t="shared" si="316"/>
        <v/>
      </c>
      <c r="AT871" s="187" t="str">
        <f t="shared" si="317"/>
        <v>M645044</v>
      </c>
      <c r="AU871" s="187">
        <f t="shared" si="318"/>
        <v>46</v>
      </c>
      <c r="AV871" s="187">
        <f t="shared" si="319"/>
        <v>230.62</v>
      </c>
      <c r="AW871" s="187" t="str">
        <f t="shared" si="320"/>
        <v>2016/11</v>
      </c>
      <c r="AX871" s="187" t="str">
        <f t="shared" si="321"/>
        <v>2016/11 Contribuciones Seg. Social</v>
      </c>
      <c r="AY871" s="187">
        <f t="shared" si="302"/>
        <v>8178.61</v>
      </c>
      <c r="AZ871" s="187">
        <f t="shared" si="322"/>
        <v>2.8197945616675695E-2</v>
      </c>
      <c r="BA871" s="187" t="str">
        <f t="shared" si="304"/>
        <v>M645044 46</v>
      </c>
      <c r="BB871" s="187">
        <f>IFERROR(IF(AW871="","",VLOOKUP(AW871,SUSS!R:S,2,FALSE)),AY871*SUSS!$M$2)</f>
        <v>981.43319999999994</v>
      </c>
      <c r="BC871" s="187">
        <f t="shared" si="303"/>
        <v>27.674399999999999</v>
      </c>
    </row>
    <row r="872" spans="1:55" ht="15.75" thickBot="1">
      <c r="A872" s="183" t="s">
        <v>224</v>
      </c>
      <c r="B872" s="82">
        <v>2013</v>
      </c>
      <c r="C872" s="82">
        <v>5</v>
      </c>
      <c r="D872" s="82"/>
      <c r="E872" s="83" t="s">
        <v>82</v>
      </c>
      <c r="F872" s="83" t="s">
        <v>10</v>
      </c>
      <c r="G872" s="83" t="s">
        <v>10</v>
      </c>
      <c r="H872" s="84">
        <v>41449</v>
      </c>
      <c r="I872" s="85">
        <v>103623.4</v>
      </c>
      <c r="J872" s="86">
        <v>0</v>
      </c>
      <c r="K872" s="85">
        <v>103623.4</v>
      </c>
      <c r="N872" s="183" t="s">
        <v>101</v>
      </c>
      <c r="O872" s="82">
        <v>46</v>
      </c>
      <c r="P872" s="85">
        <v>1464.4</v>
      </c>
      <c r="Q872" s="83" t="s">
        <v>86</v>
      </c>
      <c r="R872" s="83" t="s">
        <v>10</v>
      </c>
      <c r="S872" s="83" t="s">
        <v>84</v>
      </c>
      <c r="T872" s="82" t="s">
        <v>160</v>
      </c>
      <c r="U872" s="82" t="s">
        <v>124</v>
      </c>
      <c r="AC872" s="187" t="str">
        <f t="shared" si="305"/>
        <v/>
      </c>
      <c r="AD872" s="187" t="str">
        <f t="shared" si="306"/>
        <v/>
      </c>
      <c r="AE872" s="187" t="str">
        <f t="shared" si="307"/>
        <v/>
      </c>
      <c r="AF872" s="187" t="str">
        <f t="shared" si="308"/>
        <v/>
      </c>
      <c r="AG872" s="187" t="str">
        <f t="shared" si="309"/>
        <v/>
      </c>
      <c r="AH872" s="187" t="str">
        <f t="shared" si="310"/>
        <v/>
      </c>
      <c r="AI872" s="187" t="str">
        <f t="shared" si="311"/>
        <v/>
      </c>
      <c r="AJ872" s="187" t="str">
        <f t="shared" si="312"/>
        <v/>
      </c>
      <c r="AK872" s="187" t="str">
        <f t="shared" si="313"/>
        <v/>
      </c>
      <c r="AN872" s="187" t="str">
        <f t="shared" si="314"/>
        <v/>
      </c>
      <c r="AO872" s="187" t="str">
        <f t="shared" si="315"/>
        <v/>
      </c>
      <c r="AP872" s="187" t="str">
        <f t="shared" si="316"/>
        <v/>
      </c>
      <c r="AT872" s="187" t="str">
        <f t="shared" si="317"/>
        <v/>
      </c>
      <c r="AU872" s="187" t="str">
        <f t="shared" si="318"/>
        <v/>
      </c>
      <c r="AV872" s="187" t="str">
        <f t="shared" si="319"/>
        <v/>
      </c>
      <c r="AW872" s="187" t="str">
        <f t="shared" si="320"/>
        <v/>
      </c>
      <c r="AX872" s="187" t="str">
        <f t="shared" si="321"/>
        <v/>
      </c>
      <c r="AY872" s="187" t="str">
        <f t="shared" si="302"/>
        <v/>
      </c>
      <c r="AZ872" s="187" t="str">
        <f t="shared" si="322"/>
        <v/>
      </c>
      <c r="BA872" s="187" t="str">
        <f t="shared" si="304"/>
        <v xml:space="preserve"> </v>
      </c>
      <c r="BB872" s="187" t="str">
        <f>IFERROR(IF(AW872="","",VLOOKUP(AW872,SUSS!R:S,2,FALSE)),AY872*SUSS!$M$2)</f>
        <v/>
      </c>
      <c r="BC872" s="187" t="str">
        <f t="shared" si="303"/>
        <v/>
      </c>
    </row>
    <row r="873" spans="1:55" ht="15.75" thickBot="1">
      <c r="A873" s="183" t="s">
        <v>224</v>
      </c>
      <c r="B873" s="82">
        <v>2013</v>
      </c>
      <c r="C873" s="82">
        <v>5</v>
      </c>
      <c r="D873" s="82"/>
      <c r="E873" s="83" t="s">
        <v>82</v>
      </c>
      <c r="F873" s="83" t="s">
        <v>10</v>
      </c>
      <c r="G873" s="83" t="s">
        <v>83</v>
      </c>
      <c r="H873" s="84">
        <v>44165</v>
      </c>
      <c r="I873" s="85">
        <v>293915.34000000003</v>
      </c>
      <c r="J873" s="85">
        <v>216197.79</v>
      </c>
      <c r="K873" s="85">
        <v>77717.55</v>
      </c>
      <c r="N873" s="183" t="s">
        <v>101</v>
      </c>
      <c r="O873" s="82">
        <v>46</v>
      </c>
      <c r="P873" s="85">
        <v>1814.03</v>
      </c>
      <c r="Q873" s="83" t="s">
        <v>11</v>
      </c>
      <c r="R873" s="83" t="s">
        <v>10</v>
      </c>
      <c r="S873" s="83" t="s">
        <v>84</v>
      </c>
      <c r="T873" s="82" t="s">
        <v>160</v>
      </c>
      <c r="U873" s="82" t="s">
        <v>124</v>
      </c>
      <c r="AC873" s="187" t="str">
        <f t="shared" si="305"/>
        <v/>
      </c>
      <c r="AD873" s="187" t="str">
        <f t="shared" si="306"/>
        <v/>
      </c>
      <c r="AE873" s="187" t="str">
        <f t="shared" si="307"/>
        <v/>
      </c>
      <c r="AF873" s="187" t="str">
        <f t="shared" si="308"/>
        <v/>
      </c>
      <c r="AG873" s="187" t="str">
        <f t="shared" si="309"/>
        <v/>
      </c>
      <c r="AH873" s="187" t="str">
        <f t="shared" si="310"/>
        <v/>
      </c>
      <c r="AI873" s="187" t="str">
        <f t="shared" si="311"/>
        <v/>
      </c>
      <c r="AJ873" s="187" t="str">
        <f t="shared" si="312"/>
        <v/>
      </c>
      <c r="AK873" s="187" t="str">
        <f t="shared" si="313"/>
        <v/>
      </c>
      <c r="AN873" s="187" t="str">
        <f t="shared" si="314"/>
        <v/>
      </c>
      <c r="AO873" s="187" t="str">
        <f t="shared" si="315"/>
        <v/>
      </c>
      <c r="AP873" s="187" t="str">
        <f t="shared" si="316"/>
        <v/>
      </c>
      <c r="AT873" s="187" t="str">
        <f t="shared" si="317"/>
        <v>M645044</v>
      </c>
      <c r="AU873" s="187">
        <f t="shared" si="318"/>
        <v>46</v>
      </c>
      <c r="AV873" s="187">
        <f t="shared" si="319"/>
        <v>1814.03</v>
      </c>
      <c r="AW873" s="187" t="str">
        <f t="shared" si="320"/>
        <v>2016/11</v>
      </c>
      <c r="AX873" s="187" t="str">
        <f t="shared" si="321"/>
        <v>2016/11 Contribuciones Seg. Social</v>
      </c>
      <c r="AY873" s="187">
        <f t="shared" si="302"/>
        <v>8178.61</v>
      </c>
      <c r="AZ873" s="187">
        <f t="shared" si="322"/>
        <v>0.22180174870791003</v>
      </c>
      <c r="BA873" s="187" t="str">
        <f t="shared" si="304"/>
        <v>M645044 46</v>
      </c>
      <c r="BB873" s="187">
        <f>IFERROR(IF(AW873="","",VLOOKUP(AW873,SUSS!R:S,2,FALSE)),AY873*SUSS!$M$2)</f>
        <v>981.43319999999994</v>
      </c>
      <c r="BC873" s="187">
        <f t="shared" si="303"/>
        <v>217.68359999999998</v>
      </c>
    </row>
    <row r="874" spans="1:55" ht="29.25" thickBot="1">
      <c r="A874" s="183" t="s">
        <v>224</v>
      </c>
      <c r="B874" s="82">
        <v>2013</v>
      </c>
      <c r="C874" s="82"/>
      <c r="D874" s="82"/>
      <c r="E874" s="83" t="s">
        <v>106</v>
      </c>
      <c r="F874" s="83" t="s">
        <v>10</v>
      </c>
      <c r="G874" s="83" t="s">
        <v>10</v>
      </c>
      <c r="H874" s="84">
        <v>41775</v>
      </c>
      <c r="I874" s="85">
        <v>29151.25</v>
      </c>
      <c r="J874" s="86">
        <v>0</v>
      </c>
      <c r="K874" s="85">
        <v>29151.25</v>
      </c>
      <c r="N874" s="183" t="s">
        <v>101</v>
      </c>
      <c r="O874" s="82">
        <v>46</v>
      </c>
      <c r="P874" s="85">
        <v>4434.2700000000004</v>
      </c>
      <c r="Q874" s="83" t="s">
        <v>11</v>
      </c>
      <c r="R874" s="83" t="s">
        <v>108</v>
      </c>
      <c r="S874" s="83" t="s">
        <v>109</v>
      </c>
      <c r="T874" s="82" t="s">
        <v>160</v>
      </c>
      <c r="U874" s="82" t="s">
        <v>124</v>
      </c>
      <c r="AC874" s="187" t="str">
        <f t="shared" si="305"/>
        <v/>
      </c>
      <c r="AD874" s="187" t="str">
        <f t="shared" si="306"/>
        <v/>
      </c>
      <c r="AE874" s="187" t="str">
        <f t="shared" si="307"/>
        <v/>
      </c>
      <c r="AF874" s="187" t="str">
        <f t="shared" si="308"/>
        <v/>
      </c>
      <c r="AG874" s="187" t="str">
        <f t="shared" si="309"/>
        <v/>
      </c>
      <c r="AH874" s="187" t="str">
        <f t="shared" si="310"/>
        <v/>
      </c>
      <c r="AI874" s="187" t="str">
        <f t="shared" si="311"/>
        <v/>
      </c>
      <c r="AJ874" s="187" t="str">
        <f t="shared" si="312"/>
        <v/>
      </c>
      <c r="AK874" s="187" t="str">
        <f t="shared" si="313"/>
        <v/>
      </c>
      <c r="AN874" s="187" t="str">
        <f t="shared" si="314"/>
        <v/>
      </c>
      <c r="AO874" s="187" t="str">
        <f t="shared" si="315"/>
        <v/>
      </c>
      <c r="AP874" s="187" t="str">
        <f t="shared" si="316"/>
        <v/>
      </c>
      <c r="AT874" s="187" t="str">
        <f t="shared" si="317"/>
        <v>M645044</v>
      </c>
      <c r="AU874" s="187">
        <f t="shared" si="318"/>
        <v>46</v>
      </c>
      <c r="AV874" s="187">
        <f t="shared" si="319"/>
        <v>4434.2700000000004</v>
      </c>
      <c r="AW874" s="187" t="str">
        <f t="shared" si="320"/>
        <v>2016/11</v>
      </c>
      <c r="AX874" s="187" t="str">
        <f t="shared" si="321"/>
        <v>2016/11 Contribuciones Seg. Social</v>
      </c>
      <c r="AY874" s="187">
        <f t="shared" si="302"/>
        <v>8178.61</v>
      </c>
      <c r="AZ874" s="187">
        <f t="shared" si="322"/>
        <v>0.54217892771510079</v>
      </c>
      <c r="BA874" s="187" t="str">
        <f t="shared" si="304"/>
        <v>M645044 46</v>
      </c>
      <c r="BB874" s="187">
        <f>IFERROR(IF(AW874="","",VLOOKUP(AW874,SUSS!R:S,2,FALSE)),AY874*SUSS!$M$2)</f>
        <v>981.43319999999994</v>
      </c>
      <c r="BC874" s="187">
        <f t="shared" si="303"/>
        <v>532.11239999999998</v>
      </c>
    </row>
    <row r="875" spans="1:55" ht="29.25" thickBot="1">
      <c r="A875" s="183" t="s">
        <v>224</v>
      </c>
      <c r="B875" s="82">
        <v>2013</v>
      </c>
      <c r="C875" s="82"/>
      <c r="D875" s="82"/>
      <c r="E875" s="83" t="s">
        <v>106</v>
      </c>
      <c r="F875" s="83" t="s">
        <v>10</v>
      </c>
      <c r="G875" s="83" t="s">
        <v>83</v>
      </c>
      <c r="H875" s="84">
        <v>44165</v>
      </c>
      <c r="I875" s="85">
        <v>73297.320000000007</v>
      </c>
      <c r="J875" s="85">
        <v>51433.88</v>
      </c>
      <c r="K875" s="85">
        <v>21863.439999999999</v>
      </c>
      <c r="N875" s="183" t="s">
        <v>101</v>
      </c>
      <c r="O875" s="82">
        <v>46</v>
      </c>
      <c r="P875" s="86">
        <v>376.41</v>
      </c>
      <c r="Q875" s="83" t="s">
        <v>11</v>
      </c>
      <c r="R875" s="83" t="s">
        <v>108</v>
      </c>
      <c r="S875" s="83" t="s">
        <v>83</v>
      </c>
      <c r="T875" s="82" t="s">
        <v>160</v>
      </c>
      <c r="U875" s="82" t="s">
        <v>124</v>
      </c>
      <c r="AC875" s="187" t="str">
        <f t="shared" si="305"/>
        <v/>
      </c>
      <c r="AD875" s="187" t="str">
        <f t="shared" si="306"/>
        <v/>
      </c>
      <c r="AE875" s="187" t="str">
        <f t="shared" si="307"/>
        <v/>
      </c>
      <c r="AF875" s="187" t="str">
        <f t="shared" si="308"/>
        <v/>
      </c>
      <c r="AG875" s="187" t="str">
        <f t="shared" si="309"/>
        <v/>
      </c>
      <c r="AH875" s="187" t="str">
        <f t="shared" si="310"/>
        <v/>
      </c>
      <c r="AI875" s="187" t="str">
        <f t="shared" si="311"/>
        <v/>
      </c>
      <c r="AJ875" s="187" t="str">
        <f t="shared" si="312"/>
        <v/>
      </c>
      <c r="AK875" s="187" t="str">
        <f t="shared" si="313"/>
        <v/>
      </c>
      <c r="AN875" s="187" t="str">
        <f t="shared" si="314"/>
        <v/>
      </c>
      <c r="AO875" s="187" t="str">
        <f t="shared" si="315"/>
        <v/>
      </c>
      <c r="AP875" s="187" t="str">
        <f t="shared" si="316"/>
        <v/>
      </c>
      <c r="AT875" s="187" t="str">
        <f t="shared" si="317"/>
        <v>M645044</v>
      </c>
      <c r="AU875" s="187">
        <f t="shared" si="318"/>
        <v>46</v>
      </c>
      <c r="AV875" s="187">
        <f t="shared" si="319"/>
        <v>376.41</v>
      </c>
      <c r="AW875" s="187" t="str">
        <f t="shared" si="320"/>
        <v>2016/11</v>
      </c>
      <c r="AX875" s="187" t="str">
        <f t="shared" si="321"/>
        <v>2016/11 Contribuciones Seg. Social</v>
      </c>
      <c r="AY875" s="187">
        <f t="shared" si="302"/>
        <v>8178.61</v>
      </c>
      <c r="AZ875" s="187">
        <f t="shared" si="322"/>
        <v>4.602371307593834E-2</v>
      </c>
      <c r="BA875" s="187" t="str">
        <f t="shared" si="304"/>
        <v>M645044 46</v>
      </c>
      <c r="BB875" s="187">
        <f>IFERROR(IF(AW875="","",VLOOKUP(AW875,SUSS!R:S,2,FALSE)),AY875*SUSS!$M$2)</f>
        <v>981.43319999999994</v>
      </c>
      <c r="BC875" s="187">
        <f t="shared" si="303"/>
        <v>45.169200000000004</v>
      </c>
    </row>
    <row r="876" spans="1:55" ht="29.25" thickBot="1">
      <c r="A876" s="183" t="s">
        <v>224</v>
      </c>
      <c r="B876" s="82">
        <v>2014</v>
      </c>
      <c r="C876" s="82">
        <v>1</v>
      </c>
      <c r="D876" s="82"/>
      <c r="E876" s="83" t="s">
        <v>82</v>
      </c>
      <c r="F876" s="83" t="s">
        <v>10</v>
      </c>
      <c r="G876" s="83" t="s">
        <v>10</v>
      </c>
      <c r="H876" s="84">
        <v>41690</v>
      </c>
      <c r="I876" s="85">
        <v>29822.89</v>
      </c>
      <c r="J876" s="86">
        <v>0</v>
      </c>
      <c r="K876" s="85">
        <v>29822.89</v>
      </c>
      <c r="N876" s="183" t="s">
        <v>101</v>
      </c>
      <c r="O876" s="82">
        <v>46</v>
      </c>
      <c r="P876" s="86">
        <v>732.16</v>
      </c>
      <c r="Q876" s="83" t="s">
        <v>11</v>
      </c>
      <c r="R876" s="83" t="s">
        <v>108</v>
      </c>
      <c r="S876" s="83" t="s">
        <v>84</v>
      </c>
      <c r="T876" s="82" t="s">
        <v>160</v>
      </c>
      <c r="U876" s="82" t="s">
        <v>124</v>
      </c>
      <c r="AC876" s="187" t="str">
        <f t="shared" si="305"/>
        <v/>
      </c>
      <c r="AD876" s="187" t="str">
        <f t="shared" si="306"/>
        <v/>
      </c>
      <c r="AE876" s="187" t="str">
        <f t="shared" si="307"/>
        <v/>
      </c>
      <c r="AF876" s="187" t="str">
        <f t="shared" si="308"/>
        <v/>
      </c>
      <c r="AG876" s="187" t="str">
        <f t="shared" si="309"/>
        <v/>
      </c>
      <c r="AH876" s="187" t="str">
        <f t="shared" si="310"/>
        <v/>
      </c>
      <c r="AI876" s="187" t="str">
        <f t="shared" si="311"/>
        <v/>
      </c>
      <c r="AJ876" s="187" t="str">
        <f t="shared" si="312"/>
        <v/>
      </c>
      <c r="AK876" s="187" t="str">
        <f t="shared" si="313"/>
        <v/>
      </c>
      <c r="AN876" s="187" t="str">
        <f t="shared" si="314"/>
        <v/>
      </c>
      <c r="AO876" s="187" t="str">
        <f t="shared" si="315"/>
        <v/>
      </c>
      <c r="AP876" s="187" t="str">
        <f t="shared" si="316"/>
        <v/>
      </c>
      <c r="AT876" s="187" t="str">
        <f t="shared" si="317"/>
        <v>M645044</v>
      </c>
      <c r="AU876" s="187">
        <f t="shared" si="318"/>
        <v>46</v>
      </c>
      <c r="AV876" s="187">
        <f t="shared" si="319"/>
        <v>732.16</v>
      </c>
      <c r="AW876" s="187" t="str">
        <f t="shared" si="320"/>
        <v>2016/11</v>
      </c>
      <c r="AX876" s="187" t="str">
        <f t="shared" si="321"/>
        <v>2016/11 Contribuciones Seg. Social</v>
      </c>
      <c r="AY876" s="187">
        <f t="shared" si="302"/>
        <v>8178.61</v>
      </c>
      <c r="AZ876" s="187">
        <f t="shared" si="322"/>
        <v>8.9521324528251137E-2</v>
      </c>
      <c r="BA876" s="187" t="str">
        <f t="shared" si="304"/>
        <v>M645044 46</v>
      </c>
      <c r="BB876" s="187">
        <f>IFERROR(IF(AW876="","",VLOOKUP(AW876,SUSS!R:S,2,FALSE)),AY876*SUSS!$M$2)</f>
        <v>981.43319999999994</v>
      </c>
      <c r="BC876" s="187">
        <f t="shared" si="303"/>
        <v>87.859200000000001</v>
      </c>
    </row>
    <row r="877" spans="1:55" ht="15.75" thickBot="1">
      <c r="A877" s="183" t="s">
        <v>224</v>
      </c>
      <c r="B877" s="82">
        <v>2014</v>
      </c>
      <c r="C877" s="82">
        <v>1</v>
      </c>
      <c r="D877" s="82"/>
      <c r="E877" s="83" t="s">
        <v>82</v>
      </c>
      <c r="F877" s="83" t="s">
        <v>10</v>
      </c>
      <c r="G877" s="83" t="s">
        <v>83</v>
      </c>
      <c r="H877" s="84">
        <v>44165</v>
      </c>
      <c r="I877" s="85">
        <v>77550.850000000006</v>
      </c>
      <c r="J877" s="85">
        <v>62639.4</v>
      </c>
      <c r="K877" s="85">
        <v>14911.45</v>
      </c>
      <c r="N877" s="183" t="s">
        <v>101</v>
      </c>
      <c r="O877" s="82">
        <v>46</v>
      </c>
      <c r="P877" s="86">
        <v>265.77999999999997</v>
      </c>
      <c r="Q877" s="83" t="s">
        <v>11</v>
      </c>
      <c r="R877" s="83" t="s">
        <v>10</v>
      </c>
      <c r="S877" s="83" t="s">
        <v>10</v>
      </c>
      <c r="T877" s="82" t="s">
        <v>162</v>
      </c>
      <c r="U877" s="82" t="s">
        <v>124</v>
      </c>
      <c r="AC877" s="187" t="str">
        <f t="shared" si="305"/>
        <v/>
      </c>
      <c r="AD877" s="187" t="str">
        <f t="shared" si="306"/>
        <v/>
      </c>
      <c r="AE877" s="187" t="str">
        <f t="shared" si="307"/>
        <v/>
      </c>
      <c r="AF877" s="187" t="str">
        <f t="shared" si="308"/>
        <v/>
      </c>
      <c r="AG877" s="187" t="str">
        <f t="shared" si="309"/>
        <v/>
      </c>
      <c r="AH877" s="187" t="str">
        <f t="shared" si="310"/>
        <v/>
      </c>
      <c r="AI877" s="187" t="str">
        <f t="shared" si="311"/>
        <v/>
      </c>
      <c r="AJ877" s="187" t="str">
        <f t="shared" si="312"/>
        <v/>
      </c>
      <c r="AK877" s="187" t="str">
        <f t="shared" si="313"/>
        <v/>
      </c>
      <c r="AN877" s="187" t="str">
        <f t="shared" si="314"/>
        <v/>
      </c>
      <c r="AO877" s="187" t="str">
        <f t="shared" si="315"/>
        <v/>
      </c>
      <c r="AP877" s="187" t="str">
        <f t="shared" si="316"/>
        <v/>
      </c>
      <c r="AT877" s="187" t="str">
        <f t="shared" si="317"/>
        <v>M645044</v>
      </c>
      <c r="AU877" s="187">
        <f t="shared" si="318"/>
        <v>46</v>
      </c>
      <c r="AV877" s="187">
        <f t="shared" si="319"/>
        <v>265.77999999999997</v>
      </c>
      <c r="AW877" s="187" t="str">
        <f t="shared" si="320"/>
        <v>2016/12</v>
      </c>
      <c r="AX877" s="187" t="str">
        <f t="shared" si="321"/>
        <v>2016/12 Contribuciones Seg. Social</v>
      </c>
      <c r="AY877" s="187">
        <f t="shared" si="302"/>
        <v>11679.36</v>
      </c>
      <c r="AZ877" s="187">
        <f t="shared" si="322"/>
        <v>2.2756383911447201E-2</v>
      </c>
      <c r="BA877" s="187" t="str">
        <f t="shared" si="304"/>
        <v>M645044 46</v>
      </c>
      <c r="BB877" s="187">
        <f>IFERROR(IF(AW877="","",VLOOKUP(AW877,SUSS!R:S,2,FALSE)),AY877*SUSS!$M$2)</f>
        <v>1401.5232000000001</v>
      </c>
      <c r="BC877" s="187">
        <f t="shared" si="303"/>
        <v>31.893599999999999</v>
      </c>
    </row>
    <row r="878" spans="1:55" ht="15.75" thickBot="1">
      <c r="A878" s="183" t="s">
        <v>224</v>
      </c>
      <c r="B878" s="82">
        <v>2014</v>
      </c>
      <c r="C878" s="82">
        <v>2</v>
      </c>
      <c r="D878" s="82"/>
      <c r="E878" s="83" t="s">
        <v>82</v>
      </c>
      <c r="F878" s="83" t="s">
        <v>10</v>
      </c>
      <c r="G878" s="83" t="s">
        <v>10</v>
      </c>
      <c r="H878" s="84">
        <v>41718</v>
      </c>
      <c r="I878" s="85">
        <v>27329.08</v>
      </c>
      <c r="J878" s="86">
        <v>0</v>
      </c>
      <c r="K878" s="85">
        <v>27329.08</v>
      </c>
      <c r="N878" s="183" t="s">
        <v>101</v>
      </c>
      <c r="O878" s="82">
        <v>46</v>
      </c>
      <c r="P878" s="85">
        <v>7603.64</v>
      </c>
      <c r="Q878" s="83" t="s">
        <v>86</v>
      </c>
      <c r="R878" s="83" t="s">
        <v>10</v>
      </c>
      <c r="S878" s="83" t="s">
        <v>10</v>
      </c>
      <c r="T878" s="82" t="s">
        <v>162</v>
      </c>
      <c r="U878" s="82" t="s">
        <v>124</v>
      </c>
      <c r="AC878" s="187" t="str">
        <f t="shared" si="305"/>
        <v/>
      </c>
      <c r="AD878" s="187" t="str">
        <f t="shared" si="306"/>
        <v/>
      </c>
      <c r="AE878" s="187" t="str">
        <f t="shared" si="307"/>
        <v/>
      </c>
      <c r="AF878" s="187" t="str">
        <f t="shared" si="308"/>
        <v/>
      </c>
      <c r="AG878" s="187" t="str">
        <f t="shared" si="309"/>
        <v/>
      </c>
      <c r="AH878" s="187" t="str">
        <f t="shared" si="310"/>
        <v/>
      </c>
      <c r="AI878" s="187" t="str">
        <f t="shared" si="311"/>
        <v/>
      </c>
      <c r="AJ878" s="187" t="str">
        <f t="shared" si="312"/>
        <v/>
      </c>
      <c r="AK878" s="187" t="str">
        <f t="shared" si="313"/>
        <v/>
      </c>
      <c r="AN878" s="187" t="str">
        <f t="shared" si="314"/>
        <v/>
      </c>
      <c r="AO878" s="187" t="str">
        <f t="shared" si="315"/>
        <v/>
      </c>
      <c r="AP878" s="187" t="str">
        <f t="shared" si="316"/>
        <v/>
      </c>
      <c r="AT878" s="187" t="str">
        <f t="shared" si="317"/>
        <v/>
      </c>
      <c r="AU878" s="187" t="str">
        <f t="shared" si="318"/>
        <v/>
      </c>
      <c r="AV878" s="187" t="str">
        <f t="shared" si="319"/>
        <v/>
      </c>
      <c r="AW878" s="187" t="str">
        <f t="shared" si="320"/>
        <v/>
      </c>
      <c r="AX878" s="187" t="str">
        <f t="shared" si="321"/>
        <v/>
      </c>
      <c r="AY878" s="187" t="str">
        <f t="shared" si="302"/>
        <v/>
      </c>
      <c r="AZ878" s="187" t="str">
        <f t="shared" si="322"/>
        <v/>
      </c>
      <c r="BA878" s="187" t="str">
        <f t="shared" si="304"/>
        <v xml:space="preserve"> </v>
      </c>
      <c r="BB878" s="187" t="str">
        <f>IFERROR(IF(AW878="","",VLOOKUP(AW878,SUSS!R:S,2,FALSE)),AY878*SUSS!$M$2)</f>
        <v/>
      </c>
      <c r="BC878" s="187" t="str">
        <f t="shared" si="303"/>
        <v/>
      </c>
    </row>
    <row r="879" spans="1:55" ht="15.75" thickBot="1">
      <c r="A879" s="183" t="s">
        <v>224</v>
      </c>
      <c r="B879" s="82">
        <v>2014</v>
      </c>
      <c r="C879" s="82">
        <v>2</v>
      </c>
      <c r="D879" s="82"/>
      <c r="E879" s="83" t="s">
        <v>82</v>
      </c>
      <c r="F879" s="83" t="s">
        <v>10</v>
      </c>
      <c r="G879" s="83" t="s">
        <v>83</v>
      </c>
      <c r="H879" s="84">
        <v>44165</v>
      </c>
      <c r="I879" s="85">
        <v>70246.12</v>
      </c>
      <c r="J879" s="85">
        <v>56581.58</v>
      </c>
      <c r="K879" s="85">
        <v>13664.54</v>
      </c>
      <c r="N879" s="183" t="s">
        <v>101</v>
      </c>
      <c r="O879" s="82">
        <v>46</v>
      </c>
      <c r="P879" s="85">
        <v>14119.33</v>
      </c>
      <c r="Q879" s="83" t="s">
        <v>102</v>
      </c>
      <c r="R879" s="83" t="s">
        <v>10</v>
      </c>
      <c r="S879" s="83" t="s">
        <v>10</v>
      </c>
      <c r="T879" s="82" t="s">
        <v>137</v>
      </c>
      <c r="U879" s="82" t="s">
        <v>124</v>
      </c>
      <c r="AC879" s="187" t="str">
        <f t="shared" si="305"/>
        <v/>
      </c>
      <c r="AD879" s="187" t="str">
        <f t="shared" si="306"/>
        <v/>
      </c>
      <c r="AE879" s="187" t="str">
        <f t="shared" si="307"/>
        <v/>
      </c>
      <c r="AF879" s="187" t="str">
        <f t="shared" si="308"/>
        <v/>
      </c>
      <c r="AG879" s="187" t="str">
        <f t="shared" si="309"/>
        <v/>
      </c>
      <c r="AH879" s="187" t="str">
        <f t="shared" si="310"/>
        <v/>
      </c>
      <c r="AI879" s="187" t="str">
        <f t="shared" si="311"/>
        <v/>
      </c>
      <c r="AJ879" s="187" t="str">
        <f t="shared" si="312"/>
        <v/>
      </c>
      <c r="AK879" s="187" t="str">
        <f t="shared" si="313"/>
        <v/>
      </c>
      <c r="AN879" s="187" t="str">
        <f t="shared" si="314"/>
        <v/>
      </c>
      <c r="AO879" s="187" t="str">
        <f t="shared" si="315"/>
        <v/>
      </c>
      <c r="AP879" s="187" t="str">
        <f t="shared" si="316"/>
        <v/>
      </c>
      <c r="AT879" s="187" t="str">
        <f t="shared" si="317"/>
        <v/>
      </c>
      <c r="AU879" s="187" t="str">
        <f t="shared" si="318"/>
        <v/>
      </c>
      <c r="AV879" s="187" t="str">
        <f t="shared" si="319"/>
        <v/>
      </c>
      <c r="AW879" s="187" t="str">
        <f t="shared" si="320"/>
        <v/>
      </c>
      <c r="AX879" s="187" t="str">
        <f t="shared" si="321"/>
        <v/>
      </c>
      <c r="AY879" s="187" t="str">
        <f t="shared" si="302"/>
        <v/>
      </c>
      <c r="AZ879" s="187" t="str">
        <f t="shared" si="322"/>
        <v/>
      </c>
      <c r="BA879" s="187" t="str">
        <f t="shared" si="304"/>
        <v xml:space="preserve"> </v>
      </c>
      <c r="BB879" s="187" t="str">
        <f>IFERROR(IF(AW879="","",VLOOKUP(AW879,SUSS!R:S,2,FALSE)),AY879*SUSS!$M$2)</f>
        <v/>
      </c>
      <c r="BC879" s="187" t="str">
        <f t="shared" si="303"/>
        <v/>
      </c>
    </row>
    <row r="880" spans="1:55" ht="15.75" thickBot="1">
      <c r="A880" s="183" t="s">
        <v>224</v>
      </c>
      <c r="B880" s="82">
        <v>2014</v>
      </c>
      <c r="C880" s="82">
        <v>3</v>
      </c>
      <c r="D880" s="82"/>
      <c r="E880" s="83" t="s">
        <v>82</v>
      </c>
      <c r="F880" s="83" t="s">
        <v>10</v>
      </c>
      <c r="G880" s="83" t="s">
        <v>10</v>
      </c>
      <c r="H880" s="84">
        <v>41752</v>
      </c>
      <c r="I880" s="85">
        <v>38470.080000000002</v>
      </c>
      <c r="J880" s="86">
        <v>0</v>
      </c>
      <c r="K880" s="85">
        <v>38470.080000000002</v>
      </c>
      <c r="N880" s="183" t="s">
        <v>101</v>
      </c>
      <c r="O880" s="82">
        <v>46</v>
      </c>
      <c r="P880" s="86">
        <v>12.54</v>
      </c>
      <c r="Q880" s="83" t="s">
        <v>107</v>
      </c>
      <c r="R880" s="83" t="s">
        <v>10</v>
      </c>
      <c r="S880" s="83" t="s">
        <v>105</v>
      </c>
      <c r="T880" s="82" t="s">
        <v>163</v>
      </c>
      <c r="U880" s="82" t="s">
        <v>124</v>
      </c>
      <c r="AC880" s="187" t="str">
        <f t="shared" si="305"/>
        <v/>
      </c>
      <c r="AD880" s="187" t="str">
        <f t="shared" si="306"/>
        <v/>
      </c>
      <c r="AE880" s="187" t="str">
        <f t="shared" si="307"/>
        <v/>
      </c>
      <c r="AF880" s="187" t="str">
        <f t="shared" si="308"/>
        <v/>
      </c>
      <c r="AG880" s="187" t="str">
        <f t="shared" si="309"/>
        <v/>
      </c>
      <c r="AH880" s="187" t="str">
        <f t="shared" si="310"/>
        <v/>
      </c>
      <c r="AI880" s="187" t="str">
        <f t="shared" si="311"/>
        <v/>
      </c>
      <c r="AJ880" s="187" t="str">
        <f t="shared" si="312"/>
        <v/>
      </c>
      <c r="AK880" s="187" t="str">
        <f t="shared" si="313"/>
        <v/>
      </c>
      <c r="AN880" s="187" t="str">
        <f t="shared" si="314"/>
        <v/>
      </c>
      <c r="AO880" s="187" t="str">
        <f t="shared" si="315"/>
        <v/>
      </c>
      <c r="AP880" s="187" t="str">
        <f t="shared" si="316"/>
        <v/>
      </c>
      <c r="AT880" s="187" t="str">
        <f t="shared" si="317"/>
        <v/>
      </c>
      <c r="AU880" s="187" t="str">
        <f t="shared" si="318"/>
        <v/>
      </c>
      <c r="AV880" s="187" t="str">
        <f t="shared" si="319"/>
        <v/>
      </c>
      <c r="AW880" s="187" t="str">
        <f t="shared" si="320"/>
        <v/>
      </c>
      <c r="AX880" s="187" t="str">
        <f t="shared" si="321"/>
        <v/>
      </c>
      <c r="AY880" s="187" t="str">
        <f t="shared" si="302"/>
        <v/>
      </c>
      <c r="AZ880" s="187" t="str">
        <f t="shared" si="322"/>
        <v/>
      </c>
      <c r="BA880" s="187" t="str">
        <f t="shared" si="304"/>
        <v xml:space="preserve"> </v>
      </c>
      <c r="BB880" s="187" t="str">
        <f>IFERROR(IF(AW880="","",VLOOKUP(AW880,SUSS!R:S,2,FALSE)),AY880*SUSS!$M$2)</f>
        <v/>
      </c>
      <c r="BC880" s="187" t="str">
        <f t="shared" si="303"/>
        <v/>
      </c>
    </row>
    <row r="881" spans="1:55" ht="15.75" thickBot="1">
      <c r="A881" s="183" t="s">
        <v>224</v>
      </c>
      <c r="B881" s="82">
        <v>2014</v>
      </c>
      <c r="C881" s="82">
        <v>3</v>
      </c>
      <c r="D881" s="82"/>
      <c r="E881" s="83" t="s">
        <v>82</v>
      </c>
      <c r="F881" s="83" t="s">
        <v>10</v>
      </c>
      <c r="G881" s="83" t="s">
        <v>83</v>
      </c>
      <c r="H881" s="84">
        <v>44165</v>
      </c>
      <c r="I881" s="85">
        <v>97613.21</v>
      </c>
      <c r="J881" s="85">
        <v>78378.17</v>
      </c>
      <c r="K881" s="85">
        <v>19235.04</v>
      </c>
      <c r="N881" s="183" t="s">
        <v>101</v>
      </c>
      <c r="O881" s="82">
        <v>46</v>
      </c>
      <c r="P881" s="86">
        <v>18.809999999999999</v>
      </c>
      <c r="Q881" s="83" t="s">
        <v>106</v>
      </c>
      <c r="R881" s="83" t="s">
        <v>10</v>
      </c>
      <c r="S881" s="83" t="s">
        <v>105</v>
      </c>
      <c r="T881" s="82" t="s">
        <v>163</v>
      </c>
      <c r="U881" s="82" t="s">
        <v>124</v>
      </c>
      <c r="AC881" s="187" t="str">
        <f t="shared" si="305"/>
        <v/>
      </c>
      <c r="AD881" s="187" t="str">
        <f t="shared" si="306"/>
        <v/>
      </c>
      <c r="AE881" s="187" t="str">
        <f t="shared" si="307"/>
        <v/>
      </c>
      <c r="AF881" s="187" t="str">
        <f t="shared" si="308"/>
        <v/>
      </c>
      <c r="AG881" s="187" t="str">
        <f t="shared" si="309"/>
        <v/>
      </c>
      <c r="AH881" s="187" t="str">
        <f t="shared" si="310"/>
        <v/>
      </c>
      <c r="AI881" s="187" t="str">
        <f t="shared" si="311"/>
        <v/>
      </c>
      <c r="AJ881" s="187" t="str">
        <f t="shared" si="312"/>
        <v/>
      </c>
      <c r="AK881" s="187" t="str">
        <f t="shared" si="313"/>
        <v/>
      </c>
      <c r="AN881" s="187" t="str">
        <f t="shared" si="314"/>
        <v/>
      </c>
      <c r="AO881" s="187" t="str">
        <f t="shared" si="315"/>
        <v/>
      </c>
      <c r="AP881" s="187" t="str">
        <f t="shared" si="316"/>
        <v/>
      </c>
      <c r="AT881" s="187" t="str">
        <f t="shared" si="317"/>
        <v/>
      </c>
      <c r="AU881" s="187" t="str">
        <f t="shared" si="318"/>
        <v/>
      </c>
      <c r="AV881" s="187" t="str">
        <f t="shared" si="319"/>
        <v/>
      </c>
      <c r="AW881" s="187" t="str">
        <f t="shared" si="320"/>
        <v/>
      </c>
      <c r="AX881" s="187" t="str">
        <f t="shared" si="321"/>
        <v/>
      </c>
      <c r="AY881" s="187" t="str">
        <f t="shared" si="302"/>
        <v/>
      </c>
      <c r="AZ881" s="187" t="str">
        <f t="shared" si="322"/>
        <v/>
      </c>
      <c r="BA881" s="187" t="str">
        <f t="shared" si="304"/>
        <v xml:space="preserve"> </v>
      </c>
      <c r="BB881" s="187" t="str">
        <f>IFERROR(IF(AW881="","",VLOOKUP(AW881,SUSS!R:S,2,FALSE)),AY881*SUSS!$M$2)</f>
        <v/>
      </c>
      <c r="BC881" s="187" t="str">
        <f t="shared" si="303"/>
        <v/>
      </c>
    </row>
    <row r="882" spans="1:55" ht="15.75" thickBot="1">
      <c r="A882" s="183" t="s">
        <v>224</v>
      </c>
      <c r="B882" s="82">
        <v>2014</v>
      </c>
      <c r="C882" s="82">
        <v>4</v>
      </c>
      <c r="D882" s="82"/>
      <c r="E882" s="83" t="s">
        <v>82</v>
      </c>
      <c r="F882" s="83" t="s">
        <v>10</v>
      </c>
      <c r="G882" s="83" t="s">
        <v>10</v>
      </c>
      <c r="H882" s="84">
        <v>41780</v>
      </c>
      <c r="I882" s="85">
        <v>31878.25</v>
      </c>
      <c r="J882" s="86">
        <v>0</v>
      </c>
      <c r="K882" s="85">
        <v>31878.25</v>
      </c>
      <c r="N882" s="183" t="s">
        <v>101</v>
      </c>
      <c r="O882" s="82">
        <v>46</v>
      </c>
      <c r="P882" s="85">
        <v>44282.22</v>
      </c>
      <c r="Q882" s="83" t="s">
        <v>82</v>
      </c>
      <c r="R882" s="83" t="s">
        <v>10</v>
      </c>
      <c r="S882" s="83" t="s">
        <v>10</v>
      </c>
      <c r="T882" s="82" t="s">
        <v>188</v>
      </c>
      <c r="U882" s="82" t="s">
        <v>124</v>
      </c>
      <c r="AC882" s="187" t="str">
        <f t="shared" si="305"/>
        <v/>
      </c>
      <c r="AD882" s="187" t="str">
        <f t="shared" si="306"/>
        <v/>
      </c>
      <c r="AE882" s="187" t="str">
        <f t="shared" si="307"/>
        <v/>
      </c>
      <c r="AF882" s="187" t="str">
        <f t="shared" si="308"/>
        <v/>
      </c>
      <c r="AG882" s="187" t="str">
        <f t="shared" si="309"/>
        <v/>
      </c>
      <c r="AH882" s="187" t="str">
        <f t="shared" si="310"/>
        <v/>
      </c>
      <c r="AI882" s="187" t="str">
        <f t="shared" si="311"/>
        <v/>
      </c>
      <c r="AJ882" s="187" t="str">
        <f t="shared" si="312"/>
        <v/>
      </c>
      <c r="AK882" s="187" t="str">
        <f t="shared" si="313"/>
        <v/>
      </c>
      <c r="AN882" s="187" t="str">
        <f t="shared" si="314"/>
        <v/>
      </c>
      <c r="AO882" s="187" t="str">
        <f t="shared" si="315"/>
        <v/>
      </c>
      <c r="AP882" s="187" t="str">
        <f t="shared" si="316"/>
        <v/>
      </c>
      <c r="AT882" s="187" t="str">
        <f t="shared" si="317"/>
        <v/>
      </c>
      <c r="AU882" s="187" t="str">
        <f t="shared" si="318"/>
        <v/>
      </c>
      <c r="AV882" s="187" t="str">
        <f t="shared" si="319"/>
        <v/>
      </c>
      <c r="AW882" s="187" t="str">
        <f t="shared" si="320"/>
        <v/>
      </c>
      <c r="AX882" s="187" t="str">
        <f t="shared" si="321"/>
        <v/>
      </c>
      <c r="AY882" s="187" t="str">
        <f t="shared" si="302"/>
        <v/>
      </c>
      <c r="AZ882" s="187" t="str">
        <f t="shared" si="322"/>
        <v/>
      </c>
      <c r="BA882" s="187" t="str">
        <f t="shared" si="304"/>
        <v xml:space="preserve"> </v>
      </c>
      <c r="BB882" s="187" t="str">
        <f>IFERROR(IF(AW882="","",VLOOKUP(AW882,SUSS!R:S,2,FALSE)),AY882*SUSS!$M$2)</f>
        <v/>
      </c>
      <c r="BC882" s="187" t="str">
        <f t="shared" si="303"/>
        <v/>
      </c>
    </row>
    <row r="883" spans="1:55" ht="15.75" thickBot="1">
      <c r="A883" s="183" t="s">
        <v>224</v>
      </c>
      <c r="B883" s="82">
        <v>2014</v>
      </c>
      <c r="C883" s="82">
        <v>4</v>
      </c>
      <c r="D883" s="82"/>
      <c r="E883" s="83" t="s">
        <v>82</v>
      </c>
      <c r="F883" s="83" t="s">
        <v>10</v>
      </c>
      <c r="G883" s="83" t="s">
        <v>83</v>
      </c>
      <c r="H883" s="84">
        <v>44165</v>
      </c>
      <c r="I883" s="85">
        <v>79994.64</v>
      </c>
      <c r="J883" s="85">
        <v>64055.51</v>
      </c>
      <c r="K883" s="85">
        <v>15939.13</v>
      </c>
      <c r="N883" s="183" t="s">
        <v>101</v>
      </c>
      <c r="O883" s="82">
        <v>47</v>
      </c>
      <c r="P883" s="86">
        <v>669.19</v>
      </c>
      <c r="Q883" s="83" t="s">
        <v>103</v>
      </c>
      <c r="R883" s="83" t="s">
        <v>10</v>
      </c>
      <c r="S883" s="83" t="s">
        <v>84</v>
      </c>
      <c r="T883" s="82" t="s">
        <v>114</v>
      </c>
      <c r="U883" s="82" t="s">
        <v>124</v>
      </c>
      <c r="AC883" s="187" t="str">
        <f t="shared" si="305"/>
        <v/>
      </c>
      <c r="AD883" s="187" t="str">
        <f t="shared" si="306"/>
        <v/>
      </c>
      <c r="AE883" s="187" t="str">
        <f t="shared" si="307"/>
        <v/>
      </c>
      <c r="AF883" s="187" t="str">
        <f t="shared" si="308"/>
        <v/>
      </c>
      <c r="AG883" s="187" t="str">
        <f t="shared" si="309"/>
        <v/>
      </c>
      <c r="AH883" s="187" t="str">
        <f t="shared" si="310"/>
        <v/>
      </c>
      <c r="AI883" s="187" t="str">
        <f t="shared" si="311"/>
        <v/>
      </c>
      <c r="AJ883" s="187" t="str">
        <f t="shared" si="312"/>
        <v/>
      </c>
      <c r="AK883" s="187" t="str">
        <f t="shared" si="313"/>
        <v/>
      </c>
      <c r="AN883" s="187" t="str">
        <f t="shared" si="314"/>
        <v/>
      </c>
      <c r="AO883" s="187" t="str">
        <f t="shared" si="315"/>
        <v/>
      </c>
      <c r="AP883" s="187" t="str">
        <f t="shared" si="316"/>
        <v/>
      </c>
      <c r="AT883" s="187" t="str">
        <f t="shared" si="317"/>
        <v/>
      </c>
      <c r="AU883" s="187" t="str">
        <f t="shared" si="318"/>
        <v/>
      </c>
      <c r="AV883" s="187" t="str">
        <f t="shared" si="319"/>
        <v/>
      </c>
      <c r="AW883" s="187" t="str">
        <f t="shared" si="320"/>
        <v/>
      </c>
      <c r="AX883" s="187" t="str">
        <f t="shared" si="321"/>
        <v/>
      </c>
      <c r="AY883" s="187" t="str">
        <f t="shared" si="302"/>
        <v/>
      </c>
      <c r="AZ883" s="187" t="str">
        <f t="shared" si="322"/>
        <v/>
      </c>
      <c r="BA883" s="187" t="str">
        <f t="shared" si="304"/>
        <v xml:space="preserve"> </v>
      </c>
      <c r="BB883" s="187" t="str">
        <f>IFERROR(IF(AW883="","",VLOOKUP(AW883,SUSS!R:S,2,FALSE)),AY883*SUSS!$M$2)</f>
        <v/>
      </c>
      <c r="BC883" s="187" t="str">
        <f t="shared" si="303"/>
        <v/>
      </c>
    </row>
    <row r="884" spans="1:55" ht="15.75" thickBot="1">
      <c r="A884" s="183" t="s">
        <v>224</v>
      </c>
      <c r="B884" s="82">
        <v>2014</v>
      </c>
      <c r="C884" s="82">
        <v>5</v>
      </c>
      <c r="D884" s="82"/>
      <c r="E884" s="83" t="s">
        <v>82</v>
      </c>
      <c r="F884" s="83" t="s">
        <v>10</v>
      </c>
      <c r="G884" s="83" t="s">
        <v>10</v>
      </c>
      <c r="H884" s="84">
        <v>41813</v>
      </c>
      <c r="I884" s="85">
        <v>20994.55</v>
      </c>
      <c r="J884" s="86">
        <v>0</v>
      </c>
      <c r="K884" s="85">
        <v>20994.55</v>
      </c>
      <c r="N884" s="183" t="s">
        <v>101</v>
      </c>
      <c r="O884" s="82">
        <v>47</v>
      </c>
      <c r="P884" s="86">
        <v>6.27</v>
      </c>
      <c r="Q884" s="83" t="s">
        <v>104</v>
      </c>
      <c r="R884" s="83" t="s">
        <v>10</v>
      </c>
      <c r="S884" s="83" t="s">
        <v>105</v>
      </c>
      <c r="T884" s="82" t="s">
        <v>116</v>
      </c>
      <c r="U884" s="82" t="s">
        <v>124</v>
      </c>
      <c r="AC884" s="187" t="str">
        <f t="shared" si="305"/>
        <v/>
      </c>
      <c r="AD884" s="187" t="str">
        <f t="shared" si="306"/>
        <v/>
      </c>
      <c r="AE884" s="187" t="str">
        <f t="shared" si="307"/>
        <v/>
      </c>
      <c r="AF884" s="187" t="str">
        <f t="shared" si="308"/>
        <v/>
      </c>
      <c r="AG884" s="187" t="str">
        <f t="shared" si="309"/>
        <v/>
      </c>
      <c r="AH884" s="187" t="str">
        <f t="shared" si="310"/>
        <v/>
      </c>
      <c r="AI884" s="187" t="str">
        <f t="shared" si="311"/>
        <v/>
      </c>
      <c r="AJ884" s="187" t="str">
        <f t="shared" si="312"/>
        <v/>
      </c>
      <c r="AK884" s="187" t="str">
        <f t="shared" si="313"/>
        <v/>
      </c>
      <c r="AN884" s="187" t="str">
        <f t="shared" si="314"/>
        <v/>
      </c>
      <c r="AO884" s="187" t="str">
        <f t="shared" si="315"/>
        <v/>
      </c>
      <c r="AP884" s="187" t="str">
        <f t="shared" si="316"/>
        <v/>
      </c>
      <c r="AT884" s="187" t="str">
        <f t="shared" si="317"/>
        <v/>
      </c>
      <c r="AU884" s="187" t="str">
        <f t="shared" si="318"/>
        <v/>
      </c>
      <c r="AV884" s="187" t="str">
        <f t="shared" si="319"/>
        <v/>
      </c>
      <c r="AW884" s="187" t="str">
        <f t="shared" si="320"/>
        <v/>
      </c>
      <c r="AX884" s="187" t="str">
        <f t="shared" si="321"/>
        <v/>
      </c>
      <c r="AY884" s="187" t="str">
        <f t="shared" si="302"/>
        <v/>
      </c>
      <c r="AZ884" s="187" t="str">
        <f t="shared" si="322"/>
        <v/>
      </c>
      <c r="BA884" s="187" t="str">
        <f t="shared" si="304"/>
        <v xml:space="preserve"> </v>
      </c>
      <c r="BB884" s="187" t="str">
        <f>IFERROR(IF(AW884="","",VLOOKUP(AW884,SUSS!R:S,2,FALSE)),AY884*SUSS!$M$2)</f>
        <v/>
      </c>
      <c r="BC884" s="187" t="str">
        <f t="shared" si="303"/>
        <v/>
      </c>
    </row>
    <row r="885" spans="1:55" ht="15.75" thickBot="1">
      <c r="A885" s="183" t="s">
        <v>224</v>
      </c>
      <c r="B885" s="82">
        <v>2014</v>
      </c>
      <c r="C885" s="82">
        <v>5</v>
      </c>
      <c r="D885" s="82"/>
      <c r="E885" s="83" t="s">
        <v>82</v>
      </c>
      <c r="F885" s="83" t="s">
        <v>10</v>
      </c>
      <c r="G885" s="83" t="s">
        <v>83</v>
      </c>
      <c r="H885" s="84">
        <v>44165</v>
      </c>
      <c r="I885" s="85">
        <v>52011.48</v>
      </c>
      <c r="J885" s="85">
        <v>41514.199999999997</v>
      </c>
      <c r="K885" s="85">
        <v>10497.28</v>
      </c>
      <c r="N885" s="183" t="s">
        <v>101</v>
      </c>
      <c r="O885" s="82">
        <v>47</v>
      </c>
      <c r="P885" s="85">
        <v>2420.6999999999998</v>
      </c>
      <c r="Q885" s="83" t="s">
        <v>86</v>
      </c>
      <c r="R885" s="83" t="s">
        <v>10</v>
      </c>
      <c r="S885" s="83" t="s">
        <v>10</v>
      </c>
      <c r="T885" s="82" t="s">
        <v>162</v>
      </c>
      <c r="U885" s="82" t="s">
        <v>124</v>
      </c>
      <c r="AC885" s="187" t="str">
        <f t="shared" si="305"/>
        <v/>
      </c>
      <c r="AD885" s="187" t="str">
        <f t="shared" si="306"/>
        <v/>
      </c>
      <c r="AE885" s="187" t="str">
        <f t="shared" si="307"/>
        <v/>
      </c>
      <c r="AF885" s="187" t="str">
        <f t="shared" si="308"/>
        <v/>
      </c>
      <c r="AG885" s="187" t="str">
        <f t="shared" si="309"/>
        <v/>
      </c>
      <c r="AH885" s="187" t="str">
        <f t="shared" si="310"/>
        <v/>
      </c>
      <c r="AI885" s="187" t="str">
        <f t="shared" si="311"/>
        <v/>
      </c>
      <c r="AJ885" s="187" t="str">
        <f t="shared" si="312"/>
        <v/>
      </c>
      <c r="AK885" s="187" t="str">
        <f t="shared" si="313"/>
        <v/>
      </c>
      <c r="AN885" s="187" t="str">
        <f t="shared" si="314"/>
        <v/>
      </c>
      <c r="AO885" s="187" t="str">
        <f t="shared" si="315"/>
        <v/>
      </c>
      <c r="AP885" s="187" t="str">
        <f t="shared" si="316"/>
        <v/>
      </c>
      <c r="AT885" s="187" t="str">
        <f t="shared" si="317"/>
        <v/>
      </c>
      <c r="AU885" s="187" t="str">
        <f t="shared" si="318"/>
        <v/>
      </c>
      <c r="AV885" s="187" t="str">
        <f t="shared" si="319"/>
        <v/>
      </c>
      <c r="AW885" s="187" t="str">
        <f t="shared" si="320"/>
        <v/>
      </c>
      <c r="AX885" s="187" t="str">
        <f t="shared" si="321"/>
        <v/>
      </c>
      <c r="AY885" s="187" t="str">
        <f t="shared" si="302"/>
        <v/>
      </c>
      <c r="AZ885" s="187" t="str">
        <f t="shared" si="322"/>
        <v/>
      </c>
      <c r="BA885" s="187" t="str">
        <f t="shared" si="304"/>
        <v xml:space="preserve"> </v>
      </c>
      <c r="BB885" s="187" t="str">
        <f>IFERROR(IF(AW885="","",VLOOKUP(AW885,SUSS!R:S,2,FALSE)),AY885*SUSS!$M$2)</f>
        <v/>
      </c>
      <c r="BC885" s="187" t="str">
        <f t="shared" si="303"/>
        <v/>
      </c>
    </row>
    <row r="886" spans="1:55" ht="15.75" thickBot="1">
      <c r="A886" s="183" t="s">
        <v>224</v>
      </c>
      <c r="B886" s="82">
        <v>2014</v>
      </c>
      <c r="C886" s="82">
        <v>6</v>
      </c>
      <c r="D886" s="82"/>
      <c r="E886" s="83" t="s">
        <v>82</v>
      </c>
      <c r="F886" s="83" t="s">
        <v>10</v>
      </c>
      <c r="G886" s="83" t="s">
        <v>10</v>
      </c>
      <c r="H886" s="84">
        <v>41842</v>
      </c>
      <c r="I886" s="85">
        <v>29122.28</v>
      </c>
      <c r="J886" s="86">
        <v>0</v>
      </c>
      <c r="K886" s="85">
        <v>29122.28</v>
      </c>
      <c r="N886" s="183" t="s">
        <v>101</v>
      </c>
      <c r="O886" s="82">
        <v>47</v>
      </c>
      <c r="P886" s="85">
        <v>11413.58</v>
      </c>
      <c r="Q886" s="83" t="s">
        <v>11</v>
      </c>
      <c r="R886" s="83" t="s">
        <v>10</v>
      </c>
      <c r="S886" s="83" t="s">
        <v>10</v>
      </c>
      <c r="T886" s="82" t="s">
        <v>162</v>
      </c>
      <c r="U886" s="82" t="s">
        <v>124</v>
      </c>
      <c r="AC886" s="187" t="str">
        <f t="shared" si="305"/>
        <v/>
      </c>
      <c r="AD886" s="187" t="str">
        <f t="shared" si="306"/>
        <v/>
      </c>
      <c r="AE886" s="187" t="str">
        <f t="shared" si="307"/>
        <v/>
      </c>
      <c r="AF886" s="187" t="str">
        <f t="shared" si="308"/>
        <v/>
      </c>
      <c r="AG886" s="187" t="str">
        <f t="shared" si="309"/>
        <v/>
      </c>
      <c r="AH886" s="187" t="str">
        <f t="shared" si="310"/>
        <v/>
      </c>
      <c r="AI886" s="187" t="str">
        <f t="shared" si="311"/>
        <v/>
      </c>
      <c r="AJ886" s="187" t="str">
        <f t="shared" si="312"/>
        <v/>
      </c>
      <c r="AK886" s="187" t="str">
        <f t="shared" si="313"/>
        <v/>
      </c>
      <c r="AN886" s="187" t="str">
        <f t="shared" si="314"/>
        <v/>
      </c>
      <c r="AO886" s="187" t="str">
        <f t="shared" si="315"/>
        <v/>
      </c>
      <c r="AP886" s="187" t="str">
        <f t="shared" si="316"/>
        <v/>
      </c>
      <c r="AT886" s="187" t="str">
        <f t="shared" si="317"/>
        <v>M645044</v>
      </c>
      <c r="AU886" s="187">
        <f t="shared" si="318"/>
        <v>47</v>
      </c>
      <c r="AV886" s="187">
        <f t="shared" si="319"/>
        <v>11413.58</v>
      </c>
      <c r="AW886" s="187" t="str">
        <f t="shared" si="320"/>
        <v>2016/12</v>
      </c>
      <c r="AX886" s="187" t="str">
        <f t="shared" si="321"/>
        <v>2016/12 Contribuciones Seg. Social</v>
      </c>
      <c r="AY886" s="187">
        <f t="shared" si="302"/>
        <v>11679.36</v>
      </c>
      <c r="AZ886" s="187">
        <f t="shared" si="322"/>
        <v>0.9772436160885527</v>
      </c>
      <c r="BA886" s="187" t="str">
        <f t="shared" si="304"/>
        <v>M645044 47</v>
      </c>
      <c r="BB886" s="187">
        <f>IFERROR(IF(AW886="","",VLOOKUP(AW886,SUSS!R:S,2,FALSE)),AY886*SUSS!$M$2)</f>
        <v>1401.5232000000001</v>
      </c>
      <c r="BC886" s="187">
        <f t="shared" si="303"/>
        <v>1369.6296</v>
      </c>
    </row>
    <row r="887" spans="1:55" ht="15.75" thickBot="1">
      <c r="A887" s="183" t="s">
        <v>224</v>
      </c>
      <c r="B887" s="82">
        <v>2014</v>
      </c>
      <c r="C887" s="82">
        <v>6</v>
      </c>
      <c r="D887" s="82"/>
      <c r="E887" s="83" t="s">
        <v>82</v>
      </c>
      <c r="F887" s="83" t="s">
        <v>10</v>
      </c>
      <c r="G887" s="83" t="s">
        <v>83</v>
      </c>
      <c r="H887" s="84">
        <v>44165</v>
      </c>
      <c r="I887" s="85">
        <v>71302.41</v>
      </c>
      <c r="J887" s="85">
        <v>56741.27</v>
      </c>
      <c r="K887" s="85">
        <v>14561.14</v>
      </c>
      <c r="N887" s="183" t="s">
        <v>101</v>
      </c>
      <c r="O887" s="82">
        <v>47</v>
      </c>
      <c r="P887" s="86">
        <v>280.3</v>
      </c>
      <c r="Q887" s="83" t="s">
        <v>11</v>
      </c>
      <c r="R887" s="83" t="s">
        <v>10</v>
      </c>
      <c r="S887" s="83" t="s">
        <v>83</v>
      </c>
      <c r="T887" s="82" t="s">
        <v>162</v>
      </c>
      <c r="U887" s="82" t="s">
        <v>124</v>
      </c>
      <c r="AC887" s="187" t="str">
        <f t="shared" si="305"/>
        <v/>
      </c>
      <c r="AD887" s="187" t="str">
        <f t="shared" si="306"/>
        <v/>
      </c>
      <c r="AE887" s="187" t="str">
        <f t="shared" si="307"/>
        <v/>
      </c>
      <c r="AF887" s="187" t="str">
        <f t="shared" si="308"/>
        <v/>
      </c>
      <c r="AG887" s="187" t="str">
        <f t="shared" si="309"/>
        <v/>
      </c>
      <c r="AH887" s="187" t="str">
        <f t="shared" si="310"/>
        <v/>
      </c>
      <c r="AI887" s="187" t="str">
        <f t="shared" si="311"/>
        <v/>
      </c>
      <c r="AJ887" s="187" t="str">
        <f t="shared" si="312"/>
        <v/>
      </c>
      <c r="AK887" s="187" t="str">
        <f t="shared" si="313"/>
        <v/>
      </c>
      <c r="AN887" s="187" t="str">
        <f t="shared" si="314"/>
        <v/>
      </c>
      <c r="AO887" s="187" t="str">
        <f t="shared" si="315"/>
        <v/>
      </c>
      <c r="AP887" s="187" t="str">
        <f t="shared" si="316"/>
        <v/>
      </c>
      <c r="AT887" s="187" t="str">
        <f t="shared" si="317"/>
        <v>M645044</v>
      </c>
      <c r="AU887" s="187">
        <f t="shared" si="318"/>
        <v>47</v>
      </c>
      <c r="AV887" s="187">
        <f t="shared" si="319"/>
        <v>280.3</v>
      </c>
      <c r="AW887" s="187" t="str">
        <f t="shared" si="320"/>
        <v>2016/12</v>
      </c>
      <c r="AX887" s="187" t="str">
        <f t="shared" si="321"/>
        <v>2016/12 Contribuciones Seg. Social</v>
      </c>
      <c r="AY887" s="187">
        <f t="shared" si="302"/>
        <v>11679.36</v>
      </c>
      <c r="AZ887" s="187">
        <f t="shared" si="322"/>
        <v>2.3999602717957147E-2</v>
      </c>
      <c r="BA887" s="187" t="str">
        <f t="shared" si="304"/>
        <v>M645044 47</v>
      </c>
      <c r="BB887" s="187">
        <f>IFERROR(IF(AW887="","",VLOOKUP(AW887,SUSS!R:S,2,FALSE)),AY887*SUSS!$M$2)</f>
        <v>1401.5232000000001</v>
      </c>
      <c r="BC887" s="187">
        <f t="shared" si="303"/>
        <v>33.636000000000003</v>
      </c>
    </row>
    <row r="888" spans="1:55" ht="15.75" thickBot="1">
      <c r="A888" s="183" t="s">
        <v>224</v>
      </c>
      <c r="B888" s="82">
        <v>2014</v>
      </c>
      <c r="C888" s="82">
        <v>7</v>
      </c>
      <c r="D888" s="82"/>
      <c r="E888" s="83" t="s">
        <v>82</v>
      </c>
      <c r="F888" s="83" t="s">
        <v>10</v>
      </c>
      <c r="G888" s="83" t="s">
        <v>10</v>
      </c>
      <c r="H888" s="84">
        <v>41872</v>
      </c>
      <c r="I888" s="85">
        <v>27727.34</v>
      </c>
      <c r="J888" s="86">
        <v>0</v>
      </c>
      <c r="K888" s="85">
        <v>27727.34</v>
      </c>
      <c r="N888" s="183" t="s">
        <v>101</v>
      </c>
      <c r="O888" s="82">
        <v>47</v>
      </c>
      <c r="P888" s="86">
        <v>240.58</v>
      </c>
      <c r="Q888" s="83" t="s">
        <v>86</v>
      </c>
      <c r="R888" s="83" t="s">
        <v>10</v>
      </c>
      <c r="S888" s="83" t="s">
        <v>83</v>
      </c>
      <c r="T888" s="82" t="s">
        <v>162</v>
      </c>
      <c r="U888" s="82" t="s">
        <v>124</v>
      </c>
      <c r="AC888" s="187" t="str">
        <f t="shared" si="305"/>
        <v/>
      </c>
      <c r="AD888" s="187" t="str">
        <f t="shared" si="306"/>
        <v/>
      </c>
      <c r="AE888" s="187" t="str">
        <f t="shared" si="307"/>
        <v/>
      </c>
      <c r="AF888" s="187" t="str">
        <f t="shared" si="308"/>
        <v/>
      </c>
      <c r="AG888" s="187" t="str">
        <f t="shared" si="309"/>
        <v/>
      </c>
      <c r="AH888" s="187" t="str">
        <f t="shared" si="310"/>
        <v/>
      </c>
      <c r="AI888" s="187" t="str">
        <f t="shared" si="311"/>
        <v/>
      </c>
      <c r="AJ888" s="187" t="str">
        <f t="shared" si="312"/>
        <v/>
      </c>
      <c r="AK888" s="187" t="str">
        <f t="shared" si="313"/>
        <v/>
      </c>
      <c r="AN888" s="187" t="str">
        <f t="shared" si="314"/>
        <v/>
      </c>
      <c r="AO888" s="187" t="str">
        <f t="shared" si="315"/>
        <v/>
      </c>
      <c r="AP888" s="187" t="str">
        <f t="shared" si="316"/>
        <v/>
      </c>
      <c r="AT888" s="187" t="str">
        <f t="shared" si="317"/>
        <v/>
      </c>
      <c r="AU888" s="187" t="str">
        <f t="shared" si="318"/>
        <v/>
      </c>
      <c r="AV888" s="187" t="str">
        <f t="shared" si="319"/>
        <v/>
      </c>
      <c r="AW888" s="187" t="str">
        <f t="shared" si="320"/>
        <v/>
      </c>
      <c r="AX888" s="187" t="str">
        <f t="shared" si="321"/>
        <v/>
      </c>
      <c r="AY888" s="187" t="str">
        <f t="shared" si="302"/>
        <v/>
      </c>
      <c r="AZ888" s="187" t="str">
        <f t="shared" si="322"/>
        <v/>
      </c>
      <c r="BA888" s="187" t="str">
        <f t="shared" si="304"/>
        <v xml:space="preserve"> </v>
      </c>
      <c r="BB888" s="187" t="str">
        <f>IFERROR(IF(AW888="","",VLOOKUP(AW888,SUSS!R:S,2,FALSE)),AY888*SUSS!$M$2)</f>
        <v/>
      </c>
      <c r="BC888" s="187" t="str">
        <f t="shared" si="303"/>
        <v/>
      </c>
    </row>
    <row r="889" spans="1:55" ht="15.75" thickBot="1">
      <c r="A889" s="183" t="s">
        <v>224</v>
      </c>
      <c r="B889" s="82">
        <v>2014</v>
      </c>
      <c r="C889" s="82">
        <v>7</v>
      </c>
      <c r="D889" s="82"/>
      <c r="E889" s="83" t="s">
        <v>82</v>
      </c>
      <c r="F889" s="83" t="s">
        <v>10</v>
      </c>
      <c r="G889" s="83" t="s">
        <v>83</v>
      </c>
      <c r="H889" s="84">
        <v>44165</v>
      </c>
      <c r="I889" s="85">
        <v>67082.97</v>
      </c>
      <c r="J889" s="85">
        <v>53219.3</v>
      </c>
      <c r="K889" s="85">
        <v>13863.67</v>
      </c>
      <c r="N889" s="183" t="s">
        <v>101</v>
      </c>
      <c r="O889" s="82">
        <v>47</v>
      </c>
      <c r="P889" s="85">
        <v>2639.54</v>
      </c>
      <c r="Q889" s="83" t="s">
        <v>11</v>
      </c>
      <c r="R889" s="83" t="s">
        <v>10</v>
      </c>
      <c r="S889" s="83" t="s">
        <v>84</v>
      </c>
      <c r="T889" s="82" t="s">
        <v>162</v>
      </c>
      <c r="U889" s="82" t="s">
        <v>124</v>
      </c>
      <c r="AC889" s="187" t="str">
        <f t="shared" si="305"/>
        <v/>
      </c>
      <c r="AD889" s="187" t="str">
        <f t="shared" si="306"/>
        <v/>
      </c>
      <c r="AE889" s="187" t="str">
        <f t="shared" si="307"/>
        <v/>
      </c>
      <c r="AF889" s="187" t="str">
        <f t="shared" si="308"/>
        <v/>
      </c>
      <c r="AG889" s="187" t="str">
        <f t="shared" si="309"/>
        <v/>
      </c>
      <c r="AH889" s="187" t="str">
        <f t="shared" si="310"/>
        <v/>
      </c>
      <c r="AI889" s="187" t="str">
        <f t="shared" si="311"/>
        <v/>
      </c>
      <c r="AJ889" s="187" t="str">
        <f t="shared" si="312"/>
        <v/>
      </c>
      <c r="AK889" s="187" t="str">
        <f t="shared" si="313"/>
        <v/>
      </c>
      <c r="AN889" s="187" t="str">
        <f t="shared" si="314"/>
        <v/>
      </c>
      <c r="AO889" s="187" t="str">
        <f t="shared" si="315"/>
        <v/>
      </c>
      <c r="AP889" s="187" t="str">
        <f t="shared" si="316"/>
        <v/>
      </c>
      <c r="AT889" s="187" t="str">
        <f t="shared" si="317"/>
        <v>M645044</v>
      </c>
      <c r="AU889" s="187">
        <f t="shared" si="318"/>
        <v>47</v>
      </c>
      <c r="AV889" s="187">
        <f t="shared" si="319"/>
        <v>2639.54</v>
      </c>
      <c r="AW889" s="187" t="str">
        <f t="shared" si="320"/>
        <v>2016/12</v>
      </c>
      <c r="AX889" s="187" t="str">
        <f t="shared" si="321"/>
        <v>2016/12 Contribuciones Seg. Social</v>
      </c>
      <c r="AY889" s="187">
        <f t="shared" si="302"/>
        <v>11679.36</v>
      </c>
      <c r="AZ889" s="187">
        <f t="shared" si="322"/>
        <v>0.22600039728204283</v>
      </c>
      <c r="BA889" s="187" t="str">
        <f t="shared" si="304"/>
        <v>M645044 47</v>
      </c>
      <c r="BB889" s="187">
        <f>IFERROR(IF(AW889="","",VLOOKUP(AW889,SUSS!R:S,2,FALSE)),AY889*SUSS!$M$2)</f>
        <v>1401.5232000000001</v>
      </c>
      <c r="BC889" s="187">
        <f t="shared" si="303"/>
        <v>316.7448</v>
      </c>
    </row>
    <row r="890" spans="1:55" ht="15.75" thickBot="1">
      <c r="A890" s="183" t="s">
        <v>224</v>
      </c>
      <c r="B890" s="82">
        <v>2014</v>
      </c>
      <c r="C890" s="82">
        <v>8</v>
      </c>
      <c r="D890" s="82"/>
      <c r="E890" s="83" t="s">
        <v>82</v>
      </c>
      <c r="F890" s="83" t="s">
        <v>10</v>
      </c>
      <c r="G890" s="83" t="s">
        <v>10</v>
      </c>
      <c r="H890" s="84">
        <v>41904</v>
      </c>
      <c r="I890" s="85">
        <v>15128.14</v>
      </c>
      <c r="J890" s="86">
        <v>0</v>
      </c>
      <c r="K890" s="85">
        <v>15128.14</v>
      </c>
      <c r="N890" s="183" t="s">
        <v>101</v>
      </c>
      <c r="O890" s="82">
        <v>47</v>
      </c>
      <c r="P890" s="85">
        <v>2265.5</v>
      </c>
      <c r="Q890" s="83" t="s">
        <v>86</v>
      </c>
      <c r="R890" s="83" t="s">
        <v>10</v>
      </c>
      <c r="S890" s="83" t="s">
        <v>84</v>
      </c>
      <c r="T890" s="82" t="s">
        <v>162</v>
      </c>
      <c r="U890" s="82" t="s">
        <v>124</v>
      </c>
      <c r="AC890" s="187" t="str">
        <f t="shared" si="305"/>
        <v/>
      </c>
      <c r="AD890" s="187" t="str">
        <f t="shared" si="306"/>
        <v/>
      </c>
      <c r="AE890" s="187" t="str">
        <f t="shared" si="307"/>
        <v/>
      </c>
      <c r="AF890" s="187" t="str">
        <f t="shared" si="308"/>
        <v/>
      </c>
      <c r="AG890" s="187" t="str">
        <f t="shared" si="309"/>
        <v/>
      </c>
      <c r="AH890" s="187" t="str">
        <f t="shared" si="310"/>
        <v/>
      </c>
      <c r="AI890" s="187" t="str">
        <f t="shared" si="311"/>
        <v/>
      </c>
      <c r="AJ890" s="187" t="str">
        <f t="shared" si="312"/>
        <v/>
      </c>
      <c r="AK890" s="187" t="str">
        <f t="shared" si="313"/>
        <v/>
      </c>
      <c r="AN890" s="187" t="str">
        <f t="shared" si="314"/>
        <v/>
      </c>
      <c r="AO890" s="187" t="str">
        <f t="shared" si="315"/>
        <v/>
      </c>
      <c r="AP890" s="187" t="str">
        <f t="shared" si="316"/>
        <v/>
      </c>
      <c r="AT890" s="187" t="str">
        <f t="shared" si="317"/>
        <v/>
      </c>
      <c r="AU890" s="187" t="str">
        <f t="shared" si="318"/>
        <v/>
      </c>
      <c r="AV890" s="187" t="str">
        <f t="shared" si="319"/>
        <v/>
      </c>
      <c r="AW890" s="187" t="str">
        <f t="shared" si="320"/>
        <v/>
      </c>
      <c r="AX890" s="187" t="str">
        <f t="shared" si="321"/>
        <v/>
      </c>
      <c r="AY890" s="187" t="str">
        <f t="shared" si="302"/>
        <v/>
      </c>
      <c r="AZ890" s="187" t="str">
        <f t="shared" si="322"/>
        <v/>
      </c>
      <c r="BA890" s="187" t="str">
        <f t="shared" si="304"/>
        <v xml:space="preserve"> </v>
      </c>
      <c r="BB890" s="187" t="str">
        <f>IFERROR(IF(AW890="","",VLOOKUP(AW890,SUSS!R:S,2,FALSE)),AY890*SUSS!$M$2)</f>
        <v/>
      </c>
      <c r="BC890" s="187" t="str">
        <f t="shared" si="303"/>
        <v/>
      </c>
    </row>
    <row r="891" spans="1:55" ht="29.25" thickBot="1">
      <c r="A891" s="183" t="s">
        <v>224</v>
      </c>
      <c r="B891" s="82">
        <v>2014</v>
      </c>
      <c r="C891" s="82">
        <v>8</v>
      </c>
      <c r="D891" s="82"/>
      <c r="E891" s="83" t="s">
        <v>82</v>
      </c>
      <c r="F891" s="83" t="s">
        <v>10</v>
      </c>
      <c r="G891" s="83" t="s">
        <v>83</v>
      </c>
      <c r="H891" s="84">
        <v>44165</v>
      </c>
      <c r="I891" s="85">
        <v>36131.75</v>
      </c>
      <c r="J891" s="85">
        <v>28567.68</v>
      </c>
      <c r="K891" s="85">
        <v>7564.07</v>
      </c>
      <c r="N891" s="183" t="s">
        <v>101</v>
      </c>
      <c r="O891" s="82">
        <v>47</v>
      </c>
      <c r="P891" s="85">
        <v>6511.11</v>
      </c>
      <c r="Q891" s="83" t="s">
        <v>11</v>
      </c>
      <c r="R891" s="83" t="s">
        <v>108</v>
      </c>
      <c r="S891" s="83" t="s">
        <v>109</v>
      </c>
      <c r="T891" s="82" t="s">
        <v>162</v>
      </c>
      <c r="U891" s="82" t="s">
        <v>124</v>
      </c>
      <c r="AC891" s="187" t="str">
        <f t="shared" si="305"/>
        <v/>
      </c>
      <c r="AD891" s="187" t="str">
        <f t="shared" si="306"/>
        <v/>
      </c>
      <c r="AE891" s="187" t="str">
        <f t="shared" si="307"/>
        <v/>
      </c>
      <c r="AF891" s="187" t="str">
        <f t="shared" si="308"/>
        <v/>
      </c>
      <c r="AG891" s="187" t="str">
        <f t="shared" si="309"/>
        <v/>
      </c>
      <c r="AH891" s="187" t="str">
        <f t="shared" si="310"/>
        <v/>
      </c>
      <c r="AI891" s="187" t="str">
        <f t="shared" si="311"/>
        <v/>
      </c>
      <c r="AJ891" s="187" t="str">
        <f t="shared" si="312"/>
        <v/>
      </c>
      <c r="AK891" s="187" t="str">
        <f t="shared" si="313"/>
        <v/>
      </c>
      <c r="AN891" s="187" t="str">
        <f t="shared" si="314"/>
        <v/>
      </c>
      <c r="AO891" s="187" t="str">
        <f t="shared" si="315"/>
        <v/>
      </c>
      <c r="AP891" s="187" t="str">
        <f t="shared" si="316"/>
        <v/>
      </c>
      <c r="AT891" s="187" t="str">
        <f t="shared" si="317"/>
        <v>M645044</v>
      </c>
      <c r="AU891" s="187">
        <f t="shared" si="318"/>
        <v>47</v>
      </c>
      <c r="AV891" s="187">
        <f t="shared" si="319"/>
        <v>6511.11</v>
      </c>
      <c r="AW891" s="187" t="str">
        <f t="shared" si="320"/>
        <v>2016/12</v>
      </c>
      <c r="AX891" s="187" t="str">
        <f t="shared" si="321"/>
        <v>2016/12 Contribuciones Seg. Social</v>
      </c>
      <c r="AY891" s="187">
        <f t="shared" si="302"/>
        <v>11679.36</v>
      </c>
      <c r="AZ891" s="187">
        <f t="shared" si="322"/>
        <v>0.55748859526549399</v>
      </c>
      <c r="BA891" s="187" t="str">
        <f t="shared" si="304"/>
        <v>M645044 47</v>
      </c>
      <c r="BB891" s="187">
        <f>IFERROR(IF(AW891="","",VLOOKUP(AW891,SUSS!R:S,2,FALSE)),AY891*SUSS!$M$2)</f>
        <v>1401.5232000000001</v>
      </c>
      <c r="BC891" s="187">
        <f t="shared" si="303"/>
        <v>781.33320000000003</v>
      </c>
    </row>
    <row r="892" spans="1:55" ht="29.25" thickBot="1">
      <c r="A892" s="183" t="s">
        <v>224</v>
      </c>
      <c r="B892" s="82">
        <v>2014</v>
      </c>
      <c r="C892" s="82">
        <v>9</v>
      </c>
      <c r="D892" s="82"/>
      <c r="E892" s="83" t="s">
        <v>82</v>
      </c>
      <c r="F892" s="83" t="s">
        <v>10</v>
      </c>
      <c r="G892" s="83" t="s">
        <v>10</v>
      </c>
      <c r="H892" s="84">
        <v>41934</v>
      </c>
      <c r="I892" s="85">
        <v>27452</v>
      </c>
      <c r="J892" s="86">
        <v>0</v>
      </c>
      <c r="K892" s="85">
        <v>27452</v>
      </c>
      <c r="N892" s="183" t="s">
        <v>101</v>
      </c>
      <c r="O892" s="82">
        <v>47</v>
      </c>
      <c r="P892" s="86">
        <v>530.84</v>
      </c>
      <c r="Q892" s="83" t="s">
        <v>11</v>
      </c>
      <c r="R892" s="83" t="s">
        <v>108</v>
      </c>
      <c r="S892" s="83" t="s">
        <v>83</v>
      </c>
      <c r="T892" s="82" t="s">
        <v>162</v>
      </c>
      <c r="U892" s="82" t="s">
        <v>124</v>
      </c>
      <c r="AC892" s="187" t="str">
        <f t="shared" si="305"/>
        <v/>
      </c>
      <c r="AD892" s="187" t="str">
        <f t="shared" si="306"/>
        <v/>
      </c>
      <c r="AE892" s="187" t="str">
        <f t="shared" si="307"/>
        <v/>
      </c>
      <c r="AF892" s="187" t="str">
        <f t="shared" si="308"/>
        <v/>
      </c>
      <c r="AG892" s="187" t="str">
        <f t="shared" si="309"/>
        <v/>
      </c>
      <c r="AH892" s="187" t="str">
        <f t="shared" si="310"/>
        <v/>
      </c>
      <c r="AI892" s="187" t="str">
        <f t="shared" si="311"/>
        <v/>
      </c>
      <c r="AJ892" s="187" t="str">
        <f t="shared" si="312"/>
        <v/>
      </c>
      <c r="AK892" s="187" t="str">
        <f t="shared" si="313"/>
        <v/>
      </c>
      <c r="AN892" s="187" t="str">
        <f t="shared" si="314"/>
        <v/>
      </c>
      <c r="AO892" s="187" t="str">
        <f t="shared" si="315"/>
        <v/>
      </c>
      <c r="AP892" s="187" t="str">
        <f t="shared" si="316"/>
        <v/>
      </c>
      <c r="AT892" s="187" t="str">
        <f t="shared" si="317"/>
        <v>M645044</v>
      </c>
      <c r="AU892" s="187">
        <f t="shared" si="318"/>
        <v>47</v>
      </c>
      <c r="AV892" s="187">
        <f t="shared" si="319"/>
        <v>530.84</v>
      </c>
      <c r="AW892" s="187" t="str">
        <f t="shared" si="320"/>
        <v>2016/12</v>
      </c>
      <c r="AX892" s="187" t="str">
        <f t="shared" si="321"/>
        <v>2016/12 Contribuciones Seg. Social</v>
      </c>
      <c r="AY892" s="187">
        <f t="shared" si="302"/>
        <v>11679.36</v>
      </c>
      <c r="AZ892" s="187">
        <f t="shared" si="322"/>
        <v>4.5451120609348458E-2</v>
      </c>
      <c r="BA892" s="187" t="str">
        <f t="shared" si="304"/>
        <v>M645044 47</v>
      </c>
      <c r="BB892" s="187">
        <f>IFERROR(IF(AW892="","",VLOOKUP(AW892,SUSS!R:S,2,FALSE)),AY892*SUSS!$M$2)</f>
        <v>1401.5232000000001</v>
      </c>
      <c r="BC892" s="187">
        <f t="shared" si="303"/>
        <v>63.700800000000008</v>
      </c>
    </row>
    <row r="893" spans="1:55" ht="29.25" thickBot="1">
      <c r="A893" s="183" t="s">
        <v>224</v>
      </c>
      <c r="B893" s="82">
        <v>2014</v>
      </c>
      <c r="C893" s="82">
        <v>9</v>
      </c>
      <c r="D893" s="82"/>
      <c r="E893" s="83" t="s">
        <v>82</v>
      </c>
      <c r="F893" s="83" t="s">
        <v>10</v>
      </c>
      <c r="G893" s="83" t="s">
        <v>83</v>
      </c>
      <c r="H893" s="84">
        <v>44165</v>
      </c>
      <c r="I893" s="85">
        <v>64742.25</v>
      </c>
      <c r="J893" s="85">
        <v>51016.25</v>
      </c>
      <c r="K893" s="85">
        <v>13726</v>
      </c>
      <c r="N893" s="183" t="s">
        <v>101</v>
      </c>
      <c r="O893" s="82">
        <v>47</v>
      </c>
      <c r="P893" s="85">
        <v>1021.98</v>
      </c>
      <c r="Q893" s="83" t="s">
        <v>11</v>
      </c>
      <c r="R893" s="83" t="s">
        <v>108</v>
      </c>
      <c r="S893" s="83" t="s">
        <v>84</v>
      </c>
      <c r="T893" s="82" t="s">
        <v>162</v>
      </c>
      <c r="U893" s="82" t="s">
        <v>124</v>
      </c>
      <c r="AC893" s="187" t="str">
        <f t="shared" si="305"/>
        <v/>
      </c>
      <c r="AD893" s="187" t="str">
        <f t="shared" si="306"/>
        <v/>
      </c>
      <c r="AE893" s="187" t="str">
        <f t="shared" si="307"/>
        <v/>
      </c>
      <c r="AF893" s="187" t="str">
        <f t="shared" si="308"/>
        <v/>
      </c>
      <c r="AG893" s="187" t="str">
        <f t="shared" si="309"/>
        <v/>
      </c>
      <c r="AH893" s="187" t="str">
        <f t="shared" si="310"/>
        <v/>
      </c>
      <c r="AI893" s="187" t="str">
        <f t="shared" si="311"/>
        <v/>
      </c>
      <c r="AJ893" s="187" t="str">
        <f t="shared" si="312"/>
        <v/>
      </c>
      <c r="AK893" s="187" t="str">
        <f t="shared" si="313"/>
        <v/>
      </c>
      <c r="AN893" s="187" t="str">
        <f t="shared" si="314"/>
        <v/>
      </c>
      <c r="AO893" s="187" t="str">
        <f t="shared" si="315"/>
        <v/>
      </c>
      <c r="AP893" s="187" t="str">
        <f t="shared" si="316"/>
        <v/>
      </c>
      <c r="AT893" s="187" t="str">
        <f t="shared" si="317"/>
        <v>M645044</v>
      </c>
      <c r="AU893" s="187">
        <f t="shared" si="318"/>
        <v>47</v>
      </c>
      <c r="AV893" s="187">
        <f t="shared" si="319"/>
        <v>1021.98</v>
      </c>
      <c r="AW893" s="187" t="str">
        <f t="shared" si="320"/>
        <v>2016/12</v>
      </c>
      <c r="AX893" s="187" t="str">
        <f t="shared" si="321"/>
        <v>2016/12 Contribuciones Seg. Social</v>
      </c>
      <c r="AY893" s="187">
        <f t="shared" si="302"/>
        <v>11679.36</v>
      </c>
      <c r="AZ893" s="187">
        <f t="shared" si="322"/>
        <v>8.750308236067729E-2</v>
      </c>
      <c r="BA893" s="187" t="str">
        <f t="shared" si="304"/>
        <v>M645044 47</v>
      </c>
      <c r="BB893" s="187">
        <f>IFERROR(IF(AW893="","",VLOOKUP(AW893,SUSS!R:S,2,FALSE)),AY893*SUSS!$M$2)</f>
        <v>1401.5232000000001</v>
      </c>
      <c r="BC893" s="187">
        <f t="shared" si="303"/>
        <v>122.63759999999999</v>
      </c>
    </row>
    <row r="894" spans="1:55" ht="15.75" thickBot="1">
      <c r="A894" s="183" t="s">
        <v>224</v>
      </c>
      <c r="B894" s="82">
        <v>2014</v>
      </c>
      <c r="C894" s="82">
        <v>12</v>
      </c>
      <c r="D894" s="82"/>
      <c r="E894" s="83" t="s">
        <v>82</v>
      </c>
      <c r="F894" s="83" t="s">
        <v>10</v>
      </c>
      <c r="G894" s="83" t="s">
        <v>10</v>
      </c>
      <c r="H894" s="84">
        <v>42025</v>
      </c>
      <c r="I894" s="85">
        <v>11888.7</v>
      </c>
      <c r="J894" s="86">
        <v>0</v>
      </c>
      <c r="K894" s="85">
        <v>11888.7</v>
      </c>
      <c r="N894" s="183" t="s">
        <v>101</v>
      </c>
      <c r="O894" s="82">
        <v>47</v>
      </c>
      <c r="P894" s="85">
        <v>14119.33</v>
      </c>
      <c r="Q894" s="83" t="s">
        <v>102</v>
      </c>
      <c r="R894" s="83" t="s">
        <v>10</v>
      </c>
      <c r="S894" s="83" t="s">
        <v>10</v>
      </c>
      <c r="T894" s="82" t="s">
        <v>137</v>
      </c>
      <c r="U894" s="82" t="s">
        <v>124</v>
      </c>
      <c r="AC894" s="187" t="str">
        <f t="shared" si="305"/>
        <v/>
      </c>
      <c r="AD894" s="187" t="str">
        <f t="shared" si="306"/>
        <v/>
      </c>
      <c r="AE894" s="187" t="str">
        <f t="shared" si="307"/>
        <v/>
      </c>
      <c r="AF894" s="187" t="str">
        <f t="shared" si="308"/>
        <v/>
      </c>
      <c r="AG894" s="187" t="str">
        <f t="shared" si="309"/>
        <v/>
      </c>
      <c r="AH894" s="187" t="str">
        <f t="shared" si="310"/>
        <v/>
      </c>
      <c r="AI894" s="187" t="str">
        <f t="shared" si="311"/>
        <v/>
      </c>
      <c r="AJ894" s="187" t="str">
        <f t="shared" si="312"/>
        <v/>
      </c>
      <c r="AK894" s="187" t="str">
        <f t="shared" si="313"/>
        <v/>
      </c>
      <c r="AN894" s="187" t="str">
        <f t="shared" si="314"/>
        <v/>
      </c>
      <c r="AO894" s="187" t="str">
        <f t="shared" si="315"/>
        <v/>
      </c>
      <c r="AP894" s="187" t="str">
        <f t="shared" si="316"/>
        <v/>
      </c>
      <c r="AT894" s="187" t="str">
        <f t="shared" si="317"/>
        <v/>
      </c>
      <c r="AU894" s="187" t="str">
        <f t="shared" si="318"/>
        <v/>
      </c>
      <c r="AV894" s="187" t="str">
        <f t="shared" si="319"/>
        <v/>
      </c>
      <c r="AW894" s="187" t="str">
        <f t="shared" si="320"/>
        <v/>
      </c>
      <c r="AX894" s="187" t="str">
        <f t="shared" si="321"/>
        <v/>
      </c>
      <c r="AY894" s="187" t="str">
        <f t="shared" si="302"/>
        <v/>
      </c>
      <c r="AZ894" s="187" t="str">
        <f t="shared" si="322"/>
        <v/>
      </c>
      <c r="BA894" s="187" t="str">
        <f t="shared" si="304"/>
        <v xml:space="preserve"> </v>
      </c>
      <c r="BB894" s="187" t="str">
        <f>IFERROR(IF(AW894="","",VLOOKUP(AW894,SUSS!R:S,2,FALSE)),AY894*SUSS!$M$2)</f>
        <v/>
      </c>
      <c r="BC894" s="187" t="str">
        <f t="shared" si="303"/>
        <v/>
      </c>
    </row>
    <row r="895" spans="1:55" ht="15.75" thickBot="1">
      <c r="A895" s="183" t="s">
        <v>224</v>
      </c>
      <c r="B895" s="82">
        <v>2014</v>
      </c>
      <c r="C895" s="82">
        <v>12</v>
      </c>
      <c r="D895" s="82"/>
      <c r="E895" s="83" t="s">
        <v>82</v>
      </c>
      <c r="F895" s="83" t="s">
        <v>10</v>
      </c>
      <c r="G895" s="83" t="s">
        <v>83</v>
      </c>
      <c r="H895" s="84">
        <v>44165</v>
      </c>
      <c r="I895" s="85">
        <v>26979.98</v>
      </c>
      <c r="J895" s="85">
        <v>21035.63</v>
      </c>
      <c r="K895" s="85">
        <v>5944.35</v>
      </c>
      <c r="N895" s="183" t="s">
        <v>101</v>
      </c>
      <c r="O895" s="82">
        <v>47</v>
      </c>
      <c r="P895" s="85">
        <v>7110.32</v>
      </c>
      <c r="Q895" s="83" t="s">
        <v>86</v>
      </c>
      <c r="R895" s="83" t="s">
        <v>10</v>
      </c>
      <c r="S895" s="83" t="s">
        <v>10</v>
      </c>
      <c r="T895" s="82" t="s">
        <v>87</v>
      </c>
      <c r="U895" s="82" t="s">
        <v>124</v>
      </c>
      <c r="AC895" s="187" t="str">
        <f t="shared" si="305"/>
        <v/>
      </c>
      <c r="AD895" s="187" t="str">
        <f t="shared" si="306"/>
        <v/>
      </c>
      <c r="AE895" s="187" t="str">
        <f t="shared" si="307"/>
        <v/>
      </c>
      <c r="AF895" s="187" t="str">
        <f t="shared" si="308"/>
        <v/>
      </c>
      <c r="AG895" s="187" t="str">
        <f t="shared" si="309"/>
        <v/>
      </c>
      <c r="AH895" s="187" t="str">
        <f t="shared" si="310"/>
        <v/>
      </c>
      <c r="AI895" s="187" t="str">
        <f t="shared" si="311"/>
        <v/>
      </c>
      <c r="AJ895" s="187" t="str">
        <f t="shared" si="312"/>
        <v/>
      </c>
      <c r="AK895" s="187" t="str">
        <f t="shared" si="313"/>
        <v/>
      </c>
      <c r="AN895" s="187" t="str">
        <f t="shared" si="314"/>
        <v/>
      </c>
      <c r="AO895" s="187" t="str">
        <f t="shared" si="315"/>
        <v/>
      </c>
      <c r="AP895" s="187" t="str">
        <f t="shared" si="316"/>
        <v/>
      </c>
      <c r="AT895" s="187" t="str">
        <f t="shared" si="317"/>
        <v/>
      </c>
      <c r="AU895" s="187" t="str">
        <f t="shared" si="318"/>
        <v/>
      </c>
      <c r="AV895" s="187" t="str">
        <f t="shared" si="319"/>
        <v/>
      </c>
      <c r="AW895" s="187" t="str">
        <f t="shared" si="320"/>
        <v/>
      </c>
      <c r="AX895" s="187" t="str">
        <f t="shared" si="321"/>
        <v/>
      </c>
      <c r="AY895" s="187" t="str">
        <f t="shared" si="302"/>
        <v/>
      </c>
      <c r="AZ895" s="187" t="str">
        <f t="shared" si="322"/>
        <v/>
      </c>
      <c r="BA895" s="187" t="str">
        <f t="shared" si="304"/>
        <v xml:space="preserve"> </v>
      </c>
      <c r="BB895" s="187" t="str">
        <f>IFERROR(IF(AW895="","",VLOOKUP(AW895,SUSS!R:S,2,FALSE)),AY895*SUSS!$M$2)</f>
        <v/>
      </c>
      <c r="BC895" s="187" t="str">
        <f t="shared" si="303"/>
        <v/>
      </c>
    </row>
    <row r="896" spans="1:55" ht="15.75" thickBot="1">
      <c r="A896" s="183" t="s">
        <v>224</v>
      </c>
      <c r="B896" s="82">
        <v>2015</v>
      </c>
      <c r="C896" s="82">
        <v>6</v>
      </c>
      <c r="D896" s="82"/>
      <c r="E896" s="83" t="s">
        <v>82</v>
      </c>
      <c r="F896" s="83" t="s">
        <v>10</v>
      </c>
      <c r="G896" s="83" t="s">
        <v>10</v>
      </c>
      <c r="H896" s="84">
        <v>42209</v>
      </c>
      <c r="I896" s="85">
        <v>10651.25</v>
      </c>
      <c r="J896" s="86">
        <v>0</v>
      </c>
      <c r="K896" s="85">
        <v>10651.25</v>
      </c>
      <c r="N896" s="183" t="s">
        <v>101</v>
      </c>
      <c r="O896" s="82">
        <v>47</v>
      </c>
      <c r="P896" s="86">
        <v>139.63999999999999</v>
      </c>
      <c r="Q896" s="83" t="s">
        <v>86</v>
      </c>
      <c r="R896" s="83" t="s">
        <v>10</v>
      </c>
      <c r="S896" s="83" t="s">
        <v>83</v>
      </c>
      <c r="T896" s="82" t="s">
        <v>87</v>
      </c>
      <c r="U896" s="82" t="s">
        <v>124</v>
      </c>
      <c r="AC896" s="187" t="str">
        <f t="shared" si="305"/>
        <v/>
      </c>
      <c r="AD896" s="187" t="str">
        <f t="shared" si="306"/>
        <v/>
      </c>
      <c r="AE896" s="187" t="str">
        <f t="shared" si="307"/>
        <v/>
      </c>
      <c r="AF896" s="187" t="str">
        <f t="shared" si="308"/>
        <v/>
      </c>
      <c r="AG896" s="187" t="str">
        <f t="shared" si="309"/>
        <v/>
      </c>
      <c r="AH896" s="187" t="str">
        <f t="shared" si="310"/>
        <v/>
      </c>
      <c r="AI896" s="187" t="str">
        <f t="shared" si="311"/>
        <v/>
      </c>
      <c r="AJ896" s="187" t="str">
        <f t="shared" si="312"/>
        <v/>
      </c>
      <c r="AK896" s="187" t="str">
        <f t="shared" si="313"/>
        <v/>
      </c>
      <c r="AN896" s="187" t="str">
        <f t="shared" si="314"/>
        <v/>
      </c>
      <c r="AO896" s="187" t="str">
        <f t="shared" si="315"/>
        <v/>
      </c>
      <c r="AP896" s="187" t="str">
        <f t="shared" si="316"/>
        <v/>
      </c>
      <c r="AT896" s="187" t="str">
        <f t="shared" si="317"/>
        <v/>
      </c>
      <c r="AU896" s="187" t="str">
        <f t="shared" si="318"/>
        <v/>
      </c>
      <c r="AV896" s="187" t="str">
        <f t="shared" si="319"/>
        <v/>
      </c>
      <c r="AW896" s="187" t="str">
        <f t="shared" si="320"/>
        <v/>
      </c>
      <c r="AX896" s="187" t="str">
        <f t="shared" si="321"/>
        <v/>
      </c>
      <c r="AY896" s="187" t="str">
        <f t="shared" si="302"/>
        <v/>
      </c>
      <c r="AZ896" s="187" t="str">
        <f t="shared" si="322"/>
        <v/>
      </c>
      <c r="BA896" s="187" t="str">
        <f t="shared" si="304"/>
        <v xml:space="preserve"> </v>
      </c>
      <c r="BB896" s="187" t="str">
        <f>IFERROR(IF(AW896="","",VLOOKUP(AW896,SUSS!R:S,2,FALSE)),AY896*SUSS!$M$2)</f>
        <v/>
      </c>
      <c r="BC896" s="187" t="str">
        <f t="shared" si="303"/>
        <v/>
      </c>
    </row>
    <row r="897" spans="1:55" ht="15.75" thickBot="1">
      <c r="A897" s="183" t="s">
        <v>224</v>
      </c>
      <c r="B897" s="82">
        <v>2015</v>
      </c>
      <c r="C897" s="82">
        <v>6</v>
      </c>
      <c r="D897" s="82"/>
      <c r="E897" s="83" t="s">
        <v>82</v>
      </c>
      <c r="F897" s="83" t="s">
        <v>10</v>
      </c>
      <c r="G897" s="83" t="s">
        <v>83</v>
      </c>
      <c r="H897" s="84">
        <v>44165</v>
      </c>
      <c r="I897" s="85">
        <v>22222.55</v>
      </c>
      <c r="J897" s="85">
        <v>16896.919999999998</v>
      </c>
      <c r="K897" s="85">
        <v>5325.63</v>
      </c>
      <c r="N897" s="183" t="s">
        <v>101</v>
      </c>
      <c r="O897" s="82">
        <v>47</v>
      </c>
      <c r="P897" s="85">
        <v>1637.94</v>
      </c>
      <c r="Q897" s="83" t="s">
        <v>86</v>
      </c>
      <c r="R897" s="83" t="s">
        <v>10</v>
      </c>
      <c r="S897" s="83" t="s">
        <v>84</v>
      </c>
      <c r="T897" s="82" t="s">
        <v>87</v>
      </c>
      <c r="U897" s="82" t="s">
        <v>124</v>
      </c>
      <c r="AC897" s="187" t="str">
        <f t="shared" si="305"/>
        <v/>
      </c>
      <c r="AD897" s="187" t="str">
        <f t="shared" si="306"/>
        <v/>
      </c>
      <c r="AE897" s="187" t="str">
        <f t="shared" si="307"/>
        <v/>
      </c>
      <c r="AF897" s="187" t="str">
        <f t="shared" si="308"/>
        <v/>
      </c>
      <c r="AG897" s="187" t="str">
        <f t="shared" si="309"/>
        <v/>
      </c>
      <c r="AH897" s="187" t="str">
        <f t="shared" si="310"/>
        <v/>
      </c>
      <c r="AI897" s="187" t="str">
        <f t="shared" si="311"/>
        <v/>
      </c>
      <c r="AJ897" s="187" t="str">
        <f t="shared" si="312"/>
        <v/>
      </c>
      <c r="AK897" s="187" t="str">
        <f t="shared" si="313"/>
        <v/>
      </c>
      <c r="AN897" s="187" t="str">
        <f t="shared" si="314"/>
        <v/>
      </c>
      <c r="AO897" s="187" t="str">
        <f t="shared" si="315"/>
        <v/>
      </c>
      <c r="AP897" s="187" t="str">
        <f t="shared" si="316"/>
        <v/>
      </c>
      <c r="AT897" s="187" t="str">
        <f t="shared" si="317"/>
        <v/>
      </c>
      <c r="AU897" s="187" t="str">
        <f t="shared" si="318"/>
        <v/>
      </c>
      <c r="AV897" s="187" t="str">
        <f t="shared" si="319"/>
        <v/>
      </c>
      <c r="AW897" s="187" t="str">
        <f t="shared" si="320"/>
        <v/>
      </c>
      <c r="AX897" s="187" t="str">
        <f t="shared" si="321"/>
        <v/>
      </c>
      <c r="AY897" s="187" t="str">
        <f t="shared" si="302"/>
        <v/>
      </c>
      <c r="AZ897" s="187" t="str">
        <f t="shared" si="322"/>
        <v/>
      </c>
      <c r="BA897" s="187" t="str">
        <f t="shared" si="304"/>
        <v xml:space="preserve"> </v>
      </c>
      <c r="BB897" s="187" t="str">
        <f>IFERROR(IF(AW897="","",VLOOKUP(AW897,SUSS!R:S,2,FALSE)),AY897*SUSS!$M$2)</f>
        <v/>
      </c>
      <c r="BC897" s="187" t="str">
        <f t="shared" si="303"/>
        <v/>
      </c>
    </row>
    <row r="898" spans="1:55" ht="15.75" thickBot="1">
      <c r="A898" s="183" t="s">
        <v>224</v>
      </c>
      <c r="B898" s="82">
        <v>2015</v>
      </c>
      <c r="C898" s="82">
        <v>9</v>
      </c>
      <c r="D898" s="82"/>
      <c r="E898" s="83" t="s">
        <v>82</v>
      </c>
      <c r="F898" s="83" t="s">
        <v>10</v>
      </c>
      <c r="G898" s="83" t="s">
        <v>10</v>
      </c>
      <c r="H898" s="84">
        <v>42298</v>
      </c>
      <c r="I898" s="85">
        <v>8606.9699999999993</v>
      </c>
      <c r="J898" s="86">
        <v>0</v>
      </c>
      <c r="K898" s="85">
        <v>8606.9699999999993</v>
      </c>
      <c r="N898" s="183" t="s">
        <v>101</v>
      </c>
      <c r="O898" s="82">
        <v>47</v>
      </c>
      <c r="P898" s="85">
        <v>2441.5</v>
      </c>
      <c r="Q898" s="83" t="s">
        <v>86</v>
      </c>
      <c r="R898" s="83" t="s">
        <v>10</v>
      </c>
      <c r="S898" s="83" t="s">
        <v>10</v>
      </c>
      <c r="T898" s="82" t="s">
        <v>167</v>
      </c>
      <c r="U898" s="82" t="s">
        <v>124</v>
      </c>
      <c r="AC898" s="187" t="str">
        <f t="shared" si="305"/>
        <v/>
      </c>
      <c r="AD898" s="187" t="str">
        <f t="shared" si="306"/>
        <v/>
      </c>
      <c r="AE898" s="187" t="str">
        <f t="shared" si="307"/>
        <v/>
      </c>
      <c r="AF898" s="187" t="str">
        <f t="shared" si="308"/>
        <v/>
      </c>
      <c r="AG898" s="187" t="str">
        <f t="shared" si="309"/>
        <v/>
      </c>
      <c r="AH898" s="187" t="str">
        <f t="shared" si="310"/>
        <v/>
      </c>
      <c r="AI898" s="187" t="str">
        <f t="shared" si="311"/>
        <v/>
      </c>
      <c r="AJ898" s="187" t="str">
        <f t="shared" si="312"/>
        <v/>
      </c>
      <c r="AK898" s="187" t="str">
        <f t="shared" si="313"/>
        <v/>
      </c>
      <c r="AN898" s="187" t="str">
        <f t="shared" si="314"/>
        <v/>
      </c>
      <c r="AO898" s="187" t="str">
        <f t="shared" si="315"/>
        <v/>
      </c>
      <c r="AP898" s="187" t="str">
        <f t="shared" si="316"/>
        <v/>
      </c>
      <c r="AT898" s="187" t="str">
        <f t="shared" si="317"/>
        <v/>
      </c>
      <c r="AU898" s="187" t="str">
        <f t="shared" si="318"/>
        <v/>
      </c>
      <c r="AV898" s="187" t="str">
        <f t="shared" si="319"/>
        <v/>
      </c>
      <c r="AW898" s="187" t="str">
        <f t="shared" si="320"/>
        <v/>
      </c>
      <c r="AX898" s="187" t="str">
        <f t="shared" si="321"/>
        <v/>
      </c>
      <c r="AY898" s="187" t="str">
        <f t="shared" si="302"/>
        <v/>
      </c>
      <c r="AZ898" s="187" t="str">
        <f t="shared" si="322"/>
        <v/>
      </c>
      <c r="BA898" s="187" t="str">
        <f t="shared" si="304"/>
        <v xml:space="preserve"> </v>
      </c>
      <c r="BB898" s="187" t="str">
        <f>IFERROR(IF(AW898="","",VLOOKUP(AW898,SUSS!R:S,2,FALSE)),AY898*SUSS!$M$2)</f>
        <v/>
      </c>
      <c r="BC898" s="187" t="str">
        <f t="shared" si="303"/>
        <v/>
      </c>
    </row>
    <row r="899" spans="1:55" ht="15.75" thickBot="1">
      <c r="A899" s="183" t="s">
        <v>224</v>
      </c>
      <c r="B899" s="82">
        <v>2015</v>
      </c>
      <c r="C899" s="82">
        <v>9</v>
      </c>
      <c r="D899" s="82"/>
      <c r="E899" s="83" t="s">
        <v>82</v>
      </c>
      <c r="F899" s="83" t="s">
        <v>10</v>
      </c>
      <c r="G899" s="83" t="s">
        <v>83</v>
      </c>
      <c r="H899" s="84">
        <v>44165</v>
      </c>
      <c r="I899" s="85">
        <v>17208.599999999999</v>
      </c>
      <c r="J899" s="85">
        <v>12905.11</v>
      </c>
      <c r="K899" s="85">
        <v>4303.49</v>
      </c>
      <c r="N899" s="183" t="s">
        <v>101</v>
      </c>
      <c r="O899" s="82">
        <v>47</v>
      </c>
      <c r="P899" s="86">
        <v>12.54</v>
      </c>
      <c r="Q899" s="83" t="s">
        <v>107</v>
      </c>
      <c r="R899" s="83" t="s">
        <v>10</v>
      </c>
      <c r="S899" s="83" t="s">
        <v>105</v>
      </c>
      <c r="T899" s="82" t="s">
        <v>163</v>
      </c>
      <c r="U899" s="82" t="s">
        <v>124</v>
      </c>
      <c r="AC899" s="187" t="str">
        <f t="shared" si="305"/>
        <v/>
      </c>
      <c r="AD899" s="187" t="str">
        <f t="shared" si="306"/>
        <v/>
      </c>
      <c r="AE899" s="187" t="str">
        <f t="shared" si="307"/>
        <v/>
      </c>
      <c r="AF899" s="187" t="str">
        <f t="shared" si="308"/>
        <v/>
      </c>
      <c r="AG899" s="187" t="str">
        <f t="shared" si="309"/>
        <v/>
      </c>
      <c r="AH899" s="187" t="str">
        <f t="shared" si="310"/>
        <v/>
      </c>
      <c r="AI899" s="187" t="str">
        <f t="shared" si="311"/>
        <v/>
      </c>
      <c r="AJ899" s="187" t="str">
        <f t="shared" si="312"/>
        <v/>
      </c>
      <c r="AK899" s="187" t="str">
        <f t="shared" si="313"/>
        <v/>
      </c>
      <c r="AN899" s="187" t="str">
        <f t="shared" si="314"/>
        <v/>
      </c>
      <c r="AO899" s="187" t="str">
        <f t="shared" si="315"/>
        <v/>
      </c>
      <c r="AP899" s="187" t="str">
        <f t="shared" si="316"/>
        <v/>
      </c>
      <c r="AT899" s="187" t="str">
        <f t="shared" si="317"/>
        <v/>
      </c>
      <c r="AU899" s="187" t="str">
        <f t="shared" si="318"/>
        <v/>
      </c>
      <c r="AV899" s="187" t="str">
        <f t="shared" si="319"/>
        <v/>
      </c>
      <c r="AW899" s="187" t="str">
        <f t="shared" si="320"/>
        <v/>
      </c>
      <c r="AX899" s="187" t="str">
        <f t="shared" si="321"/>
        <v/>
      </c>
      <c r="AY899" s="187" t="str">
        <f t="shared" si="302"/>
        <v/>
      </c>
      <c r="AZ899" s="187" t="str">
        <f t="shared" si="322"/>
        <v/>
      </c>
      <c r="BA899" s="187" t="str">
        <f t="shared" si="304"/>
        <v xml:space="preserve"> </v>
      </c>
      <c r="BB899" s="187" t="str">
        <f>IFERROR(IF(AW899="","",VLOOKUP(AW899,SUSS!R:S,2,FALSE)),AY899*SUSS!$M$2)</f>
        <v/>
      </c>
      <c r="BC899" s="187" t="str">
        <f t="shared" si="303"/>
        <v/>
      </c>
    </row>
    <row r="900" spans="1:55" ht="15.75" thickBot="1">
      <c r="A900" s="183" t="s">
        <v>224</v>
      </c>
      <c r="B900" s="82">
        <v>2015</v>
      </c>
      <c r="C900" s="82"/>
      <c r="D900" s="82"/>
      <c r="E900" s="83" t="s">
        <v>106</v>
      </c>
      <c r="F900" s="83" t="s">
        <v>10</v>
      </c>
      <c r="G900" s="83" t="s">
        <v>10</v>
      </c>
      <c r="H900" s="84">
        <v>42509</v>
      </c>
      <c r="I900" s="85">
        <v>46188.31</v>
      </c>
      <c r="J900" s="86">
        <v>0</v>
      </c>
      <c r="K900" s="85">
        <v>46188.31</v>
      </c>
      <c r="N900" s="183" t="s">
        <v>101</v>
      </c>
      <c r="O900" s="82">
        <v>47</v>
      </c>
      <c r="P900" s="86">
        <v>18.809999999999999</v>
      </c>
      <c r="Q900" s="83" t="s">
        <v>106</v>
      </c>
      <c r="R900" s="83" t="s">
        <v>10</v>
      </c>
      <c r="S900" s="83" t="s">
        <v>105</v>
      </c>
      <c r="T900" s="82" t="s">
        <v>163</v>
      </c>
      <c r="U900" s="82" t="s">
        <v>124</v>
      </c>
      <c r="AC900" s="187" t="str">
        <f t="shared" si="305"/>
        <v/>
      </c>
      <c r="AD900" s="187" t="str">
        <f t="shared" si="306"/>
        <v/>
      </c>
      <c r="AE900" s="187" t="str">
        <f t="shared" si="307"/>
        <v/>
      </c>
      <c r="AF900" s="187" t="str">
        <f t="shared" si="308"/>
        <v/>
      </c>
      <c r="AG900" s="187" t="str">
        <f t="shared" si="309"/>
        <v/>
      </c>
      <c r="AH900" s="187" t="str">
        <f t="shared" si="310"/>
        <v/>
      </c>
      <c r="AI900" s="187" t="str">
        <f t="shared" si="311"/>
        <v/>
      </c>
      <c r="AJ900" s="187" t="str">
        <f t="shared" si="312"/>
        <v/>
      </c>
      <c r="AK900" s="187" t="str">
        <f t="shared" si="313"/>
        <v/>
      </c>
      <c r="AN900" s="187" t="str">
        <f t="shared" si="314"/>
        <v/>
      </c>
      <c r="AO900" s="187" t="str">
        <f t="shared" si="315"/>
        <v/>
      </c>
      <c r="AP900" s="187" t="str">
        <f t="shared" si="316"/>
        <v/>
      </c>
      <c r="AT900" s="187" t="str">
        <f t="shared" si="317"/>
        <v/>
      </c>
      <c r="AU900" s="187" t="str">
        <f t="shared" si="318"/>
        <v/>
      </c>
      <c r="AV900" s="187" t="str">
        <f t="shared" si="319"/>
        <v/>
      </c>
      <c r="AW900" s="187" t="str">
        <f t="shared" si="320"/>
        <v/>
      </c>
      <c r="AX900" s="187" t="str">
        <f t="shared" si="321"/>
        <v/>
      </c>
      <c r="AY900" s="187" t="str">
        <f t="shared" ref="AY900:AY963" si="323">VLOOKUP(AX900,AO:AP,2,FALSE)</f>
        <v/>
      </c>
      <c r="AZ900" s="187" t="str">
        <f t="shared" si="322"/>
        <v/>
      </c>
      <c r="BA900" s="187" t="str">
        <f t="shared" si="304"/>
        <v xml:space="preserve"> </v>
      </c>
      <c r="BB900" s="187" t="str">
        <f>IFERROR(IF(AW900="","",VLOOKUP(AW900,SUSS!R:S,2,FALSE)),AY900*SUSS!$M$2)</f>
        <v/>
      </c>
      <c r="BC900" s="187" t="str">
        <f t="shared" si="303"/>
        <v/>
      </c>
    </row>
    <row r="901" spans="1:55" ht="15.75" thickBot="1">
      <c r="A901" s="183" t="s">
        <v>224</v>
      </c>
      <c r="B901" s="82">
        <v>2015</v>
      </c>
      <c r="C901" s="82"/>
      <c r="D901" s="82"/>
      <c r="E901" s="83" t="s">
        <v>106</v>
      </c>
      <c r="F901" s="83" t="s">
        <v>10</v>
      </c>
      <c r="G901" s="83" t="s">
        <v>83</v>
      </c>
      <c r="H901" s="84">
        <v>44165</v>
      </c>
      <c r="I901" s="85">
        <v>82740.81</v>
      </c>
      <c r="J901" s="85">
        <v>59646.65</v>
      </c>
      <c r="K901" s="85">
        <v>23094.16</v>
      </c>
      <c r="N901" s="183" t="s">
        <v>101</v>
      </c>
      <c r="O901" s="82">
        <v>47</v>
      </c>
      <c r="P901" s="85">
        <v>44282.22</v>
      </c>
      <c r="Q901" s="83" t="s">
        <v>82</v>
      </c>
      <c r="R901" s="83" t="s">
        <v>10</v>
      </c>
      <c r="S901" s="83" t="s">
        <v>10</v>
      </c>
      <c r="T901" s="82" t="s">
        <v>188</v>
      </c>
      <c r="U901" s="82" t="s">
        <v>124</v>
      </c>
      <c r="AC901" s="187" t="str">
        <f t="shared" si="305"/>
        <v/>
      </c>
      <c r="AD901" s="187" t="str">
        <f t="shared" si="306"/>
        <v/>
      </c>
      <c r="AE901" s="187" t="str">
        <f t="shared" si="307"/>
        <v/>
      </c>
      <c r="AF901" s="187" t="str">
        <f t="shared" si="308"/>
        <v/>
      </c>
      <c r="AG901" s="187" t="str">
        <f t="shared" si="309"/>
        <v/>
      </c>
      <c r="AH901" s="187" t="str">
        <f t="shared" si="310"/>
        <v/>
      </c>
      <c r="AI901" s="187" t="str">
        <f t="shared" si="311"/>
        <v/>
      </c>
      <c r="AJ901" s="187" t="str">
        <f t="shared" si="312"/>
        <v/>
      </c>
      <c r="AK901" s="187" t="str">
        <f t="shared" si="313"/>
        <v/>
      </c>
      <c r="AN901" s="187" t="str">
        <f t="shared" si="314"/>
        <v/>
      </c>
      <c r="AO901" s="187" t="str">
        <f t="shared" si="315"/>
        <v/>
      </c>
      <c r="AP901" s="187" t="str">
        <f t="shared" si="316"/>
        <v/>
      </c>
      <c r="AT901" s="187" t="str">
        <f t="shared" si="317"/>
        <v/>
      </c>
      <c r="AU901" s="187" t="str">
        <f t="shared" si="318"/>
        <v/>
      </c>
      <c r="AV901" s="187" t="str">
        <f t="shared" si="319"/>
        <v/>
      </c>
      <c r="AW901" s="187" t="str">
        <f t="shared" si="320"/>
        <v/>
      </c>
      <c r="AX901" s="187" t="str">
        <f t="shared" si="321"/>
        <v/>
      </c>
      <c r="AY901" s="187" t="str">
        <f t="shared" si="323"/>
        <v/>
      </c>
      <c r="AZ901" s="187" t="str">
        <f t="shared" si="322"/>
        <v/>
      </c>
      <c r="BA901" s="187" t="str">
        <f t="shared" si="304"/>
        <v xml:space="preserve"> </v>
      </c>
      <c r="BB901" s="187" t="str">
        <f>IFERROR(IF(AW901="","",VLOOKUP(AW901,SUSS!R:S,2,FALSE)),AY901*SUSS!$M$2)</f>
        <v/>
      </c>
      <c r="BC901" s="187" t="str">
        <f t="shared" ref="BC901:BC964" si="324">IFERROR(IF(BB901&lt;&gt;"",AZ901*BB901,""),"VER")</f>
        <v/>
      </c>
    </row>
    <row r="902" spans="1:55" ht="15.75" thickBot="1">
      <c r="A902" s="183" t="s">
        <v>224</v>
      </c>
      <c r="B902" s="82">
        <v>2016</v>
      </c>
      <c r="C902" s="82">
        <v>2</v>
      </c>
      <c r="D902" s="82"/>
      <c r="E902" s="83" t="s">
        <v>82</v>
      </c>
      <c r="F902" s="83" t="s">
        <v>10</v>
      </c>
      <c r="G902" s="83" t="s">
        <v>10</v>
      </c>
      <c r="H902" s="84">
        <v>42450</v>
      </c>
      <c r="I902" s="85">
        <v>6750.68</v>
      </c>
      <c r="J902" s="86">
        <v>0</v>
      </c>
      <c r="K902" s="85">
        <v>6750.68</v>
      </c>
      <c r="N902" s="183" t="s">
        <v>101</v>
      </c>
      <c r="O902" s="82">
        <v>48</v>
      </c>
      <c r="P902" s="86">
        <v>669.19</v>
      </c>
      <c r="Q902" s="83" t="s">
        <v>103</v>
      </c>
      <c r="R902" s="83" t="s">
        <v>10</v>
      </c>
      <c r="S902" s="83" t="s">
        <v>84</v>
      </c>
      <c r="T902" s="82" t="s">
        <v>114</v>
      </c>
      <c r="U902" s="82" t="s">
        <v>124</v>
      </c>
      <c r="AC902" s="187" t="str">
        <f t="shared" si="305"/>
        <v/>
      </c>
      <c r="AD902" s="187" t="str">
        <f t="shared" si="306"/>
        <v/>
      </c>
      <c r="AE902" s="187" t="str">
        <f t="shared" si="307"/>
        <v/>
      </c>
      <c r="AF902" s="187" t="str">
        <f t="shared" si="308"/>
        <v/>
      </c>
      <c r="AG902" s="187" t="str">
        <f t="shared" si="309"/>
        <v/>
      </c>
      <c r="AH902" s="187" t="str">
        <f t="shared" si="310"/>
        <v/>
      </c>
      <c r="AI902" s="187" t="str">
        <f t="shared" si="311"/>
        <v/>
      </c>
      <c r="AJ902" s="187" t="str">
        <f t="shared" si="312"/>
        <v/>
      </c>
      <c r="AK902" s="187" t="str">
        <f t="shared" si="313"/>
        <v/>
      </c>
      <c r="AN902" s="187" t="str">
        <f t="shared" si="314"/>
        <v/>
      </c>
      <c r="AO902" s="187" t="str">
        <f t="shared" si="315"/>
        <v/>
      </c>
      <c r="AP902" s="187" t="str">
        <f t="shared" si="316"/>
        <v/>
      </c>
      <c r="AT902" s="187" t="str">
        <f t="shared" si="317"/>
        <v/>
      </c>
      <c r="AU902" s="187" t="str">
        <f t="shared" si="318"/>
        <v/>
      </c>
      <c r="AV902" s="187" t="str">
        <f t="shared" si="319"/>
        <v/>
      </c>
      <c r="AW902" s="187" t="str">
        <f t="shared" si="320"/>
        <v/>
      </c>
      <c r="AX902" s="187" t="str">
        <f t="shared" si="321"/>
        <v/>
      </c>
      <c r="AY902" s="187" t="str">
        <f t="shared" si="323"/>
        <v/>
      </c>
      <c r="AZ902" s="187" t="str">
        <f t="shared" si="322"/>
        <v/>
      </c>
      <c r="BA902" s="187" t="str">
        <f t="shared" si="304"/>
        <v xml:space="preserve"> </v>
      </c>
      <c r="BB902" s="187" t="str">
        <f>IFERROR(IF(AW902="","",VLOOKUP(AW902,SUSS!R:S,2,FALSE)),AY902*SUSS!$M$2)</f>
        <v/>
      </c>
      <c r="BC902" s="187" t="str">
        <f t="shared" si="324"/>
        <v/>
      </c>
    </row>
    <row r="903" spans="1:55" ht="15.75" thickBot="1">
      <c r="A903" s="183" t="s">
        <v>224</v>
      </c>
      <c r="B903" s="82">
        <v>2016</v>
      </c>
      <c r="C903" s="82">
        <v>2</v>
      </c>
      <c r="D903" s="82"/>
      <c r="E903" s="83" t="s">
        <v>82</v>
      </c>
      <c r="F903" s="83" t="s">
        <v>10</v>
      </c>
      <c r="G903" s="83" t="s">
        <v>83</v>
      </c>
      <c r="H903" s="84">
        <v>44165</v>
      </c>
      <c r="I903" s="85">
        <v>12484.57</v>
      </c>
      <c r="J903" s="85">
        <v>10796.9</v>
      </c>
      <c r="K903" s="85">
        <v>1687.67</v>
      </c>
      <c r="N903" s="183" t="s">
        <v>101</v>
      </c>
      <c r="O903" s="82">
        <v>48</v>
      </c>
      <c r="P903" s="86">
        <v>6.27</v>
      </c>
      <c r="Q903" s="83" t="s">
        <v>104</v>
      </c>
      <c r="R903" s="83" t="s">
        <v>10</v>
      </c>
      <c r="S903" s="83" t="s">
        <v>105</v>
      </c>
      <c r="T903" s="82" t="s">
        <v>116</v>
      </c>
      <c r="U903" s="82" t="s">
        <v>124</v>
      </c>
      <c r="AC903" s="187" t="str">
        <f t="shared" si="305"/>
        <v/>
      </c>
      <c r="AD903" s="187" t="str">
        <f t="shared" si="306"/>
        <v/>
      </c>
      <c r="AE903" s="187" t="str">
        <f t="shared" si="307"/>
        <v/>
      </c>
      <c r="AF903" s="187" t="str">
        <f t="shared" si="308"/>
        <v/>
      </c>
      <c r="AG903" s="187" t="str">
        <f t="shared" si="309"/>
        <v/>
      </c>
      <c r="AH903" s="187" t="str">
        <f t="shared" si="310"/>
        <v/>
      </c>
      <c r="AI903" s="187" t="str">
        <f t="shared" si="311"/>
        <v/>
      </c>
      <c r="AJ903" s="187" t="str">
        <f t="shared" si="312"/>
        <v/>
      </c>
      <c r="AK903" s="187" t="str">
        <f t="shared" si="313"/>
        <v/>
      </c>
      <c r="AN903" s="187" t="str">
        <f t="shared" si="314"/>
        <v/>
      </c>
      <c r="AO903" s="187" t="str">
        <f t="shared" si="315"/>
        <v/>
      </c>
      <c r="AP903" s="187" t="str">
        <f t="shared" si="316"/>
        <v/>
      </c>
      <c r="AT903" s="187" t="str">
        <f t="shared" si="317"/>
        <v/>
      </c>
      <c r="AU903" s="187" t="str">
        <f t="shared" si="318"/>
        <v/>
      </c>
      <c r="AV903" s="187" t="str">
        <f t="shared" si="319"/>
        <v/>
      </c>
      <c r="AW903" s="187" t="str">
        <f t="shared" si="320"/>
        <v/>
      </c>
      <c r="AX903" s="187" t="str">
        <f t="shared" si="321"/>
        <v/>
      </c>
      <c r="AY903" s="187" t="str">
        <f t="shared" si="323"/>
        <v/>
      </c>
      <c r="AZ903" s="187" t="str">
        <f t="shared" si="322"/>
        <v/>
      </c>
      <c r="BA903" s="187" t="str">
        <f t="shared" si="304"/>
        <v xml:space="preserve"> </v>
      </c>
      <c r="BB903" s="187" t="str">
        <f>IFERROR(IF(AW903="","",VLOOKUP(AW903,SUSS!R:S,2,FALSE)),AY903*SUSS!$M$2)</f>
        <v/>
      </c>
      <c r="BC903" s="187" t="str">
        <f t="shared" si="324"/>
        <v/>
      </c>
    </row>
    <row r="904" spans="1:55" ht="29.25" thickBot="1">
      <c r="A904" s="183" t="s">
        <v>224</v>
      </c>
      <c r="B904" s="82">
        <v>2019</v>
      </c>
      <c r="C904" s="82"/>
      <c r="D904" s="82"/>
      <c r="E904" s="83" t="s">
        <v>107</v>
      </c>
      <c r="F904" s="83" t="s">
        <v>10</v>
      </c>
      <c r="G904" s="83" t="s">
        <v>105</v>
      </c>
      <c r="H904" s="84">
        <v>43994</v>
      </c>
      <c r="I904" s="86">
        <v>400</v>
      </c>
      <c r="J904" s="86">
        <v>0</v>
      </c>
      <c r="K904" s="86">
        <v>400</v>
      </c>
      <c r="N904" s="183" t="s">
        <v>101</v>
      </c>
      <c r="O904" s="82">
        <v>48</v>
      </c>
      <c r="P904" s="86">
        <v>74.959999999999994</v>
      </c>
      <c r="Q904" s="83" t="s">
        <v>11</v>
      </c>
      <c r="R904" s="83" t="s">
        <v>108</v>
      </c>
      <c r="S904" s="83" t="s">
        <v>84</v>
      </c>
      <c r="T904" s="82" t="s">
        <v>162</v>
      </c>
      <c r="U904" s="82" t="s">
        <v>124</v>
      </c>
      <c r="AC904" s="187" t="str">
        <f t="shared" si="305"/>
        <v/>
      </c>
      <c r="AD904" s="187" t="str">
        <f t="shared" si="306"/>
        <v/>
      </c>
      <c r="AE904" s="187" t="str">
        <f t="shared" si="307"/>
        <v/>
      </c>
      <c r="AF904" s="187" t="str">
        <f t="shared" si="308"/>
        <v/>
      </c>
      <c r="AG904" s="187" t="str">
        <f t="shared" si="309"/>
        <v/>
      </c>
      <c r="AH904" s="187" t="str">
        <f t="shared" si="310"/>
        <v/>
      </c>
      <c r="AI904" s="187" t="str">
        <f t="shared" si="311"/>
        <v/>
      </c>
      <c r="AJ904" s="187" t="str">
        <f t="shared" si="312"/>
        <v/>
      </c>
      <c r="AK904" s="187" t="str">
        <f t="shared" si="313"/>
        <v/>
      </c>
      <c r="AN904" s="187" t="str">
        <f t="shared" si="314"/>
        <v/>
      </c>
      <c r="AO904" s="187" t="str">
        <f t="shared" si="315"/>
        <v/>
      </c>
      <c r="AP904" s="187" t="str">
        <f t="shared" si="316"/>
        <v/>
      </c>
      <c r="AT904" s="187" t="str">
        <f t="shared" si="317"/>
        <v>M645044</v>
      </c>
      <c r="AU904" s="187">
        <f t="shared" si="318"/>
        <v>48</v>
      </c>
      <c r="AV904" s="187">
        <f t="shared" si="319"/>
        <v>74.959999999999994</v>
      </c>
      <c r="AW904" s="187" t="str">
        <f t="shared" si="320"/>
        <v>2016/12</v>
      </c>
      <c r="AX904" s="187" t="str">
        <f t="shared" si="321"/>
        <v>2016/12 Contribuciones Seg. Social</v>
      </c>
      <c r="AY904" s="187">
        <f t="shared" si="323"/>
        <v>11679.36</v>
      </c>
      <c r="AZ904" s="187">
        <f t="shared" si="322"/>
        <v>6.4181598991725564E-3</v>
      </c>
      <c r="BA904" s="187" t="str">
        <f t="shared" ref="BA904:BA967" si="325">AT904&amp;" "&amp;AU904</f>
        <v>M645044 48</v>
      </c>
      <c r="BB904" s="187">
        <f>IFERROR(IF(AW904="","",VLOOKUP(AW904,SUSS!R:S,2,FALSE)),AY904*SUSS!$M$2)</f>
        <v>1401.5232000000001</v>
      </c>
      <c r="BC904" s="187">
        <f t="shared" si="324"/>
        <v>8.9951999999999988</v>
      </c>
    </row>
    <row r="905" spans="1:55" ht="15.75" thickBot="1">
      <c r="A905" s="183" t="s">
        <v>224</v>
      </c>
      <c r="B905" s="82">
        <v>2019</v>
      </c>
      <c r="C905" s="82"/>
      <c r="D905" s="82"/>
      <c r="E905" s="83" t="s">
        <v>102</v>
      </c>
      <c r="F905" s="83" t="s">
        <v>10</v>
      </c>
      <c r="G905" s="83" t="s">
        <v>105</v>
      </c>
      <c r="H905" s="84">
        <v>43978</v>
      </c>
      <c r="I905" s="86">
        <v>400</v>
      </c>
      <c r="J905" s="86">
        <v>0</v>
      </c>
      <c r="K905" s="86">
        <v>400</v>
      </c>
      <c r="N905" s="183" t="s">
        <v>101</v>
      </c>
      <c r="O905" s="82">
        <v>48</v>
      </c>
      <c r="P905" s="85">
        <v>14119.33</v>
      </c>
      <c r="Q905" s="83" t="s">
        <v>102</v>
      </c>
      <c r="R905" s="83" t="s">
        <v>10</v>
      </c>
      <c r="S905" s="83" t="s">
        <v>10</v>
      </c>
      <c r="T905" s="82" t="s">
        <v>137</v>
      </c>
      <c r="U905" s="82" t="s">
        <v>124</v>
      </c>
      <c r="AC905" s="187" t="str">
        <f t="shared" si="305"/>
        <v/>
      </c>
      <c r="AD905" s="187" t="str">
        <f t="shared" si="306"/>
        <v/>
      </c>
      <c r="AE905" s="187" t="str">
        <f t="shared" si="307"/>
        <v/>
      </c>
      <c r="AF905" s="187" t="str">
        <f t="shared" si="308"/>
        <v/>
      </c>
      <c r="AG905" s="187" t="str">
        <f t="shared" si="309"/>
        <v/>
      </c>
      <c r="AH905" s="187" t="str">
        <f t="shared" si="310"/>
        <v/>
      </c>
      <c r="AI905" s="187" t="str">
        <f t="shared" si="311"/>
        <v/>
      </c>
      <c r="AJ905" s="187" t="str">
        <f t="shared" si="312"/>
        <v/>
      </c>
      <c r="AK905" s="187" t="str">
        <f t="shared" si="313"/>
        <v/>
      </c>
      <c r="AN905" s="187" t="str">
        <f t="shared" si="314"/>
        <v/>
      </c>
      <c r="AO905" s="187" t="str">
        <f t="shared" si="315"/>
        <v/>
      </c>
      <c r="AP905" s="187" t="str">
        <f t="shared" si="316"/>
        <v/>
      </c>
      <c r="AT905" s="187" t="str">
        <f t="shared" si="317"/>
        <v/>
      </c>
      <c r="AU905" s="187" t="str">
        <f t="shared" si="318"/>
        <v/>
      </c>
      <c r="AV905" s="187" t="str">
        <f t="shared" si="319"/>
        <v/>
      </c>
      <c r="AW905" s="187" t="str">
        <f t="shared" si="320"/>
        <v/>
      </c>
      <c r="AX905" s="187" t="str">
        <f t="shared" si="321"/>
        <v/>
      </c>
      <c r="AY905" s="187" t="str">
        <f t="shared" si="323"/>
        <v/>
      </c>
      <c r="AZ905" s="187" t="str">
        <f t="shared" si="322"/>
        <v/>
      </c>
      <c r="BA905" s="187" t="str">
        <f t="shared" si="325"/>
        <v xml:space="preserve"> </v>
      </c>
      <c r="BB905" s="187" t="str">
        <f>IFERROR(IF(AW905="","",VLOOKUP(AW905,SUSS!R:S,2,FALSE)),AY905*SUSS!$M$2)</f>
        <v/>
      </c>
      <c r="BC905" s="187" t="str">
        <f t="shared" si="324"/>
        <v/>
      </c>
    </row>
    <row r="906" spans="1:55" ht="16.5" thickBot="1">
      <c r="A906" s="183" t="s">
        <v>224</v>
      </c>
      <c r="B906" s="184" t="s">
        <v>85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N906" s="183" t="s">
        <v>101</v>
      </c>
      <c r="O906" s="82">
        <v>48</v>
      </c>
      <c r="P906" s="85">
        <v>8249.61</v>
      </c>
      <c r="Q906" s="83" t="s">
        <v>11</v>
      </c>
      <c r="R906" s="83" t="s">
        <v>10</v>
      </c>
      <c r="S906" s="83" t="s">
        <v>10</v>
      </c>
      <c r="T906" s="82" t="s">
        <v>87</v>
      </c>
      <c r="U906" s="82" t="s">
        <v>124</v>
      </c>
      <c r="AC906" s="187" t="str">
        <f t="shared" si="305"/>
        <v/>
      </c>
      <c r="AD906" s="187" t="str">
        <f t="shared" si="306"/>
        <v/>
      </c>
      <c r="AE906" s="187" t="str">
        <f t="shared" si="307"/>
        <v/>
      </c>
      <c r="AF906" s="187" t="str">
        <f t="shared" si="308"/>
        <v/>
      </c>
      <c r="AG906" s="187" t="str">
        <f t="shared" si="309"/>
        <v/>
      </c>
      <c r="AH906" s="187" t="str">
        <f t="shared" si="310"/>
        <v/>
      </c>
      <c r="AI906" s="187" t="str">
        <f t="shared" si="311"/>
        <v/>
      </c>
      <c r="AJ906" s="187" t="str">
        <f t="shared" si="312"/>
        <v/>
      </c>
      <c r="AK906" s="187" t="str">
        <f t="shared" si="313"/>
        <v/>
      </c>
      <c r="AN906" s="187" t="str">
        <f t="shared" si="314"/>
        <v/>
      </c>
      <c r="AO906" s="187" t="str">
        <f t="shared" si="315"/>
        <v/>
      </c>
      <c r="AP906" s="187" t="str">
        <f t="shared" si="316"/>
        <v/>
      </c>
      <c r="AT906" s="187" t="str">
        <f t="shared" si="317"/>
        <v>M645044</v>
      </c>
      <c r="AU906" s="187">
        <f t="shared" si="318"/>
        <v>48</v>
      </c>
      <c r="AV906" s="187">
        <f t="shared" si="319"/>
        <v>8249.61</v>
      </c>
      <c r="AW906" s="187" t="str">
        <f t="shared" si="320"/>
        <v>2017/1</v>
      </c>
      <c r="AX906" s="187" t="str">
        <f t="shared" si="321"/>
        <v>2017/1 Contribuciones Seg. Social</v>
      </c>
      <c r="AY906" s="187">
        <f t="shared" si="323"/>
        <v>8249.61</v>
      </c>
      <c r="AZ906" s="187">
        <f t="shared" si="322"/>
        <v>1</v>
      </c>
      <c r="BA906" s="187" t="str">
        <f t="shared" si="325"/>
        <v>M645044 48</v>
      </c>
      <c r="BB906" s="187">
        <f>IFERROR(IF(AW906="","",VLOOKUP(AW906,SUSS!R:S,2,FALSE)),AY906*SUSS!$M$2)</f>
        <v>989.95320000000004</v>
      </c>
      <c r="BC906" s="187">
        <f t="shared" si="324"/>
        <v>989.95320000000004</v>
      </c>
    </row>
    <row r="907" spans="1:55" ht="15.75" thickBot="1">
      <c r="A907" s="183" t="s">
        <v>224</v>
      </c>
      <c r="B907" s="87" t="s">
        <v>0</v>
      </c>
      <c r="C907" s="87" t="s">
        <v>1</v>
      </c>
      <c r="D907" s="87" t="s">
        <v>2</v>
      </c>
      <c r="E907" s="87" t="s">
        <v>3</v>
      </c>
      <c r="F907" s="87" t="s">
        <v>4</v>
      </c>
      <c r="G907" s="87" t="s">
        <v>5</v>
      </c>
      <c r="H907" s="87" t="s">
        <v>6</v>
      </c>
      <c r="I907" s="87" t="s">
        <v>7</v>
      </c>
      <c r="J907" s="87" t="s">
        <v>8</v>
      </c>
      <c r="K907" s="87" t="s">
        <v>9</v>
      </c>
      <c r="N907" s="183" t="s">
        <v>101</v>
      </c>
      <c r="O907" s="82">
        <v>48</v>
      </c>
      <c r="P907" s="86">
        <v>162.02000000000001</v>
      </c>
      <c r="Q907" s="83" t="s">
        <v>11</v>
      </c>
      <c r="R907" s="83" t="s">
        <v>10</v>
      </c>
      <c r="S907" s="83" t="s">
        <v>83</v>
      </c>
      <c r="T907" s="82" t="s">
        <v>87</v>
      </c>
      <c r="U907" s="82" t="s">
        <v>124</v>
      </c>
      <c r="AC907" s="187" t="str">
        <f t="shared" si="305"/>
        <v/>
      </c>
      <c r="AD907" s="187" t="str">
        <f t="shared" si="306"/>
        <v/>
      </c>
      <c r="AE907" s="187" t="str">
        <f t="shared" si="307"/>
        <v/>
      </c>
      <c r="AF907" s="187" t="str">
        <f t="shared" si="308"/>
        <v/>
      </c>
      <c r="AG907" s="187" t="str">
        <f t="shared" si="309"/>
        <v/>
      </c>
      <c r="AH907" s="187" t="str">
        <f t="shared" si="310"/>
        <v/>
      </c>
      <c r="AI907" s="187" t="str">
        <f t="shared" si="311"/>
        <v/>
      </c>
      <c r="AJ907" s="187" t="str">
        <f t="shared" si="312"/>
        <v/>
      </c>
      <c r="AK907" s="187" t="str">
        <f t="shared" si="313"/>
        <v/>
      </c>
      <c r="AN907" s="187" t="str">
        <f t="shared" si="314"/>
        <v/>
      </c>
      <c r="AO907" s="187" t="str">
        <f t="shared" si="315"/>
        <v/>
      </c>
      <c r="AP907" s="187" t="str">
        <f t="shared" si="316"/>
        <v/>
      </c>
      <c r="AT907" s="187" t="str">
        <f t="shared" si="317"/>
        <v>M645044</v>
      </c>
      <c r="AU907" s="187">
        <f t="shared" si="318"/>
        <v>48</v>
      </c>
      <c r="AV907" s="187">
        <f t="shared" si="319"/>
        <v>162.02000000000001</v>
      </c>
      <c r="AW907" s="187" t="str">
        <f t="shared" si="320"/>
        <v>2017/1</v>
      </c>
      <c r="AX907" s="187" t="str">
        <f t="shared" si="321"/>
        <v>2017/1 Contribuciones Seg. Social</v>
      </c>
      <c r="AY907" s="187">
        <f t="shared" si="323"/>
        <v>8249.61</v>
      </c>
      <c r="AZ907" s="187">
        <f t="shared" si="322"/>
        <v>1.9639716301740325E-2</v>
      </c>
      <c r="BA907" s="187" t="str">
        <f t="shared" si="325"/>
        <v>M645044 48</v>
      </c>
      <c r="BB907" s="187">
        <f>IFERROR(IF(AW907="","",VLOOKUP(AW907,SUSS!R:S,2,FALSE)),AY907*SUSS!$M$2)</f>
        <v>989.95320000000004</v>
      </c>
      <c r="BC907" s="187">
        <f t="shared" si="324"/>
        <v>19.442400000000003</v>
      </c>
    </row>
    <row r="908" spans="1:55" ht="15.75" thickBot="1">
      <c r="A908" s="183" t="s">
        <v>224</v>
      </c>
      <c r="B908" s="77">
        <v>2011</v>
      </c>
      <c r="C908" s="77">
        <v>10</v>
      </c>
      <c r="D908" s="77"/>
      <c r="E908" s="78" t="s">
        <v>11</v>
      </c>
      <c r="F908" s="78" t="s">
        <v>10</v>
      </c>
      <c r="G908" s="78" t="s">
        <v>10</v>
      </c>
      <c r="H908" s="79">
        <v>40856</v>
      </c>
      <c r="I908" s="80">
        <v>3665.27</v>
      </c>
      <c r="J908" s="81">
        <v>0</v>
      </c>
      <c r="K908" s="80">
        <v>3665.27</v>
      </c>
      <c r="N908" s="183" t="s">
        <v>101</v>
      </c>
      <c r="O908" s="82">
        <v>48</v>
      </c>
      <c r="P908" s="85">
        <v>1900.38</v>
      </c>
      <c r="Q908" s="83" t="s">
        <v>11</v>
      </c>
      <c r="R908" s="83" t="s">
        <v>10</v>
      </c>
      <c r="S908" s="83" t="s">
        <v>84</v>
      </c>
      <c r="T908" s="82" t="s">
        <v>87</v>
      </c>
      <c r="U908" s="82" t="s">
        <v>124</v>
      </c>
      <c r="AC908" s="187" t="str">
        <f t="shared" si="305"/>
        <v>O365001</v>
      </c>
      <c r="AD908" s="187" t="str">
        <f t="shared" si="306"/>
        <v>Contribuciones Seg. Social</v>
      </c>
      <c r="AE908" s="187" t="str">
        <f t="shared" si="307"/>
        <v>Declaración Jurada</v>
      </c>
      <c r="AF908" s="187" t="str">
        <f t="shared" si="308"/>
        <v>Declaración Jurada</v>
      </c>
      <c r="AG908" s="187">
        <f t="shared" si="309"/>
        <v>3665.27</v>
      </c>
      <c r="AH908" s="187">
        <f t="shared" si="310"/>
        <v>0</v>
      </c>
      <c r="AI908" s="187">
        <f t="shared" si="311"/>
        <v>3665.27</v>
      </c>
      <c r="AJ908" s="187">
        <f t="shared" si="312"/>
        <v>2011</v>
      </c>
      <c r="AK908" s="187">
        <f t="shared" si="313"/>
        <v>10</v>
      </c>
      <c r="AN908" s="187" t="str">
        <f t="shared" si="314"/>
        <v>2011/10</v>
      </c>
      <c r="AO908" s="187" t="str">
        <f t="shared" si="315"/>
        <v>2011/10 Contribuciones Seg. Social</v>
      </c>
      <c r="AP908" s="187">
        <f t="shared" si="316"/>
        <v>3665.27</v>
      </c>
      <c r="AT908" s="187" t="str">
        <f t="shared" si="317"/>
        <v>M645044</v>
      </c>
      <c r="AU908" s="187">
        <f t="shared" si="318"/>
        <v>48</v>
      </c>
      <c r="AV908" s="187">
        <f t="shared" si="319"/>
        <v>1900.38</v>
      </c>
      <c r="AW908" s="187" t="str">
        <f t="shared" si="320"/>
        <v>2017/1</v>
      </c>
      <c r="AX908" s="187" t="str">
        <f t="shared" si="321"/>
        <v>2017/1 Contribuciones Seg. Social</v>
      </c>
      <c r="AY908" s="187">
        <f t="shared" si="323"/>
        <v>8249.61</v>
      </c>
      <c r="AZ908" s="187">
        <f t="shared" si="322"/>
        <v>0.23035998065363089</v>
      </c>
      <c r="BA908" s="187" t="str">
        <f t="shared" si="325"/>
        <v>M645044 48</v>
      </c>
      <c r="BB908" s="187">
        <f>IFERROR(IF(AW908="","",VLOOKUP(AW908,SUSS!R:S,2,FALSE)),AY908*SUSS!$M$2)</f>
        <v>989.95320000000004</v>
      </c>
      <c r="BC908" s="187">
        <f t="shared" si="324"/>
        <v>228.04560000000001</v>
      </c>
    </row>
    <row r="909" spans="1:55" ht="29.25" thickBot="1">
      <c r="A909" s="183" t="s">
        <v>224</v>
      </c>
      <c r="B909" s="82">
        <v>2011</v>
      </c>
      <c r="C909" s="82">
        <v>10</v>
      </c>
      <c r="D909" s="82"/>
      <c r="E909" s="83" t="s">
        <v>11</v>
      </c>
      <c r="F909" s="83" t="s">
        <v>10</v>
      </c>
      <c r="G909" s="83" t="s">
        <v>83</v>
      </c>
      <c r="H909" s="84">
        <v>44165</v>
      </c>
      <c r="I909" s="85">
        <v>12540.28</v>
      </c>
      <c r="J909" s="85">
        <v>9791.33</v>
      </c>
      <c r="K909" s="85">
        <v>2748.95</v>
      </c>
      <c r="N909" s="183" t="s">
        <v>101</v>
      </c>
      <c r="O909" s="82">
        <v>48</v>
      </c>
      <c r="P909" s="85">
        <v>4607.9799999999996</v>
      </c>
      <c r="Q909" s="83" t="s">
        <v>11</v>
      </c>
      <c r="R909" s="83" t="s">
        <v>108</v>
      </c>
      <c r="S909" s="83" t="s">
        <v>109</v>
      </c>
      <c r="T909" s="82" t="s">
        <v>87</v>
      </c>
      <c r="U909" s="82" t="s">
        <v>124</v>
      </c>
      <c r="AC909" s="187" t="str">
        <f t="shared" si="305"/>
        <v/>
      </c>
      <c r="AD909" s="187" t="str">
        <f t="shared" si="306"/>
        <v/>
      </c>
      <c r="AE909" s="187" t="str">
        <f t="shared" si="307"/>
        <v/>
      </c>
      <c r="AF909" s="187" t="str">
        <f t="shared" si="308"/>
        <v/>
      </c>
      <c r="AG909" s="187" t="str">
        <f t="shared" si="309"/>
        <v/>
      </c>
      <c r="AH909" s="187" t="str">
        <f t="shared" si="310"/>
        <v/>
      </c>
      <c r="AI909" s="187" t="str">
        <f t="shared" si="311"/>
        <v/>
      </c>
      <c r="AJ909" s="187" t="str">
        <f t="shared" si="312"/>
        <v/>
      </c>
      <c r="AK909" s="187" t="str">
        <f t="shared" si="313"/>
        <v/>
      </c>
      <c r="AN909" s="187" t="str">
        <f t="shared" si="314"/>
        <v/>
      </c>
      <c r="AO909" s="187" t="str">
        <f t="shared" si="315"/>
        <v/>
      </c>
      <c r="AP909" s="187" t="str">
        <f t="shared" si="316"/>
        <v/>
      </c>
      <c r="AT909" s="187" t="str">
        <f t="shared" si="317"/>
        <v>M645044</v>
      </c>
      <c r="AU909" s="187">
        <f t="shared" si="318"/>
        <v>48</v>
      </c>
      <c r="AV909" s="187">
        <f t="shared" si="319"/>
        <v>4607.9799999999996</v>
      </c>
      <c r="AW909" s="187" t="str">
        <f t="shared" si="320"/>
        <v>2017/1</v>
      </c>
      <c r="AX909" s="187" t="str">
        <f t="shared" si="321"/>
        <v>2017/1 Contribuciones Seg. Social</v>
      </c>
      <c r="AY909" s="187">
        <f t="shared" si="323"/>
        <v>8249.61</v>
      </c>
      <c r="AZ909" s="187">
        <f t="shared" si="322"/>
        <v>0.55856943540361292</v>
      </c>
      <c r="BA909" s="187" t="str">
        <f t="shared" si="325"/>
        <v>M645044 48</v>
      </c>
      <c r="BB909" s="187">
        <f>IFERROR(IF(AW909="","",VLOOKUP(AW909,SUSS!R:S,2,FALSE)),AY909*SUSS!$M$2)</f>
        <v>989.95320000000004</v>
      </c>
      <c r="BC909" s="187">
        <f t="shared" si="324"/>
        <v>552.95759999999996</v>
      </c>
    </row>
    <row r="910" spans="1:55" ht="29.25" thickBot="1">
      <c r="A910" s="183" t="s">
        <v>224</v>
      </c>
      <c r="B910" s="82">
        <v>2011</v>
      </c>
      <c r="C910" s="82">
        <v>11</v>
      </c>
      <c r="D910" s="82"/>
      <c r="E910" s="83" t="s">
        <v>11</v>
      </c>
      <c r="F910" s="83" t="s">
        <v>10</v>
      </c>
      <c r="G910" s="83" t="s">
        <v>10</v>
      </c>
      <c r="H910" s="84">
        <v>40890</v>
      </c>
      <c r="I910" s="85">
        <v>2495.87</v>
      </c>
      <c r="J910" s="86">
        <v>0</v>
      </c>
      <c r="K910" s="85">
        <v>2495.87</v>
      </c>
      <c r="N910" s="183" t="s">
        <v>101</v>
      </c>
      <c r="O910" s="82">
        <v>48</v>
      </c>
      <c r="P910" s="86">
        <v>358.97</v>
      </c>
      <c r="Q910" s="83" t="s">
        <v>11</v>
      </c>
      <c r="R910" s="83" t="s">
        <v>108</v>
      </c>
      <c r="S910" s="83" t="s">
        <v>83</v>
      </c>
      <c r="T910" s="82" t="s">
        <v>87</v>
      </c>
      <c r="U910" s="82" t="s">
        <v>124</v>
      </c>
      <c r="AC910" s="187" t="str">
        <f t="shared" si="305"/>
        <v>O365001</v>
      </c>
      <c r="AD910" s="187" t="str">
        <f t="shared" si="306"/>
        <v>Contribuciones Seg. Social</v>
      </c>
      <c r="AE910" s="187" t="str">
        <f t="shared" si="307"/>
        <v>Declaración Jurada</v>
      </c>
      <c r="AF910" s="187" t="str">
        <f t="shared" si="308"/>
        <v>Declaración Jurada</v>
      </c>
      <c r="AG910" s="187">
        <f t="shared" si="309"/>
        <v>2495.87</v>
      </c>
      <c r="AH910" s="187">
        <f t="shared" si="310"/>
        <v>0</v>
      </c>
      <c r="AI910" s="187">
        <f t="shared" si="311"/>
        <v>2495.87</v>
      </c>
      <c r="AJ910" s="187">
        <f t="shared" si="312"/>
        <v>2011</v>
      </c>
      <c r="AK910" s="187">
        <f t="shared" si="313"/>
        <v>11</v>
      </c>
      <c r="AN910" s="187" t="str">
        <f t="shared" si="314"/>
        <v>2011/11</v>
      </c>
      <c r="AO910" s="187" t="str">
        <f t="shared" si="315"/>
        <v>2011/11 Contribuciones Seg. Social</v>
      </c>
      <c r="AP910" s="187">
        <f t="shared" si="316"/>
        <v>2495.87</v>
      </c>
      <c r="AT910" s="187" t="str">
        <f t="shared" si="317"/>
        <v>M645044</v>
      </c>
      <c r="AU910" s="187">
        <f t="shared" si="318"/>
        <v>48</v>
      </c>
      <c r="AV910" s="187">
        <f t="shared" si="319"/>
        <v>358.97</v>
      </c>
      <c r="AW910" s="187" t="str">
        <f t="shared" si="320"/>
        <v>2017/1</v>
      </c>
      <c r="AX910" s="187" t="str">
        <f t="shared" si="321"/>
        <v>2017/1 Contribuciones Seg. Social</v>
      </c>
      <c r="AY910" s="187">
        <f t="shared" si="323"/>
        <v>8249.61</v>
      </c>
      <c r="AZ910" s="187">
        <f t="shared" si="322"/>
        <v>4.3513572156744382E-2</v>
      </c>
      <c r="BA910" s="187" t="str">
        <f t="shared" si="325"/>
        <v>M645044 48</v>
      </c>
      <c r="BB910" s="187">
        <f>IFERROR(IF(AW910="","",VLOOKUP(AW910,SUSS!R:S,2,FALSE)),AY910*SUSS!$M$2)</f>
        <v>989.95320000000004</v>
      </c>
      <c r="BC910" s="187">
        <f t="shared" si="324"/>
        <v>43.076400000000007</v>
      </c>
    </row>
    <row r="911" spans="1:55" ht="29.25" thickBot="1">
      <c r="A911" s="183" t="s">
        <v>224</v>
      </c>
      <c r="B911" s="82">
        <v>2011</v>
      </c>
      <c r="C911" s="82">
        <v>11</v>
      </c>
      <c r="D911" s="82"/>
      <c r="E911" s="83" t="s">
        <v>11</v>
      </c>
      <c r="F911" s="83" t="s">
        <v>10</v>
      </c>
      <c r="G911" s="83" t="s">
        <v>83</v>
      </c>
      <c r="H911" s="84">
        <v>44165</v>
      </c>
      <c r="I911" s="85">
        <v>8454.4599999999991</v>
      </c>
      <c r="J911" s="85">
        <v>6582.56</v>
      </c>
      <c r="K911" s="85">
        <v>1871.9</v>
      </c>
      <c r="N911" s="183" t="s">
        <v>101</v>
      </c>
      <c r="O911" s="82">
        <v>48</v>
      </c>
      <c r="P911" s="86">
        <v>793.02</v>
      </c>
      <c r="Q911" s="83" t="s">
        <v>11</v>
      </c>
      <c r="R911" s="83" t="s">
        <v>108</v>
      </c>
      <c r="S911" s="83" t="s">
        <v>84</v>
      </c>
      <c r="T911" s="82" t="s">
        <v>87</v>
      </c>
      <c r="U911" s="82" t="s">
        <v>124</v>
      </c>
      <c r="AC911" s="187" t="str">
        <f t="shared" si="305"/>
        <v/>
      </c>
      <c r="AD911" s="187" t="str">
        <f t="shared" si="306"/>
        <v/>
      </c>
      <c r="AE911" s="187" t="str">
        <f t="shared" si="307"/>
        <v/>
      </c>
      <c r="AF911" s="187" t="str">
        <f t="shared" si="308"/>
        <v/>
      </c>
      <c r="AG911" s="187" t="str">
        <f t="shared" si="309"/>
        <v/>
      </c>
      <c r="AH911" s="187" t="str">
        <f t="shared" si="310"/>
        <v/>
      </c>
      <c r="AI911" s="187" t="str">
        <f t="shared" si="311"/>
        <v/>
      </c>
      <c r="AJ911" s="187" t="str">
        <f t="shared" si="312"/>
        <v/>
      </c>
      <c r="AK911" s="187" t="str">
        <f t="shared" si="313"/>
        <v/>
      </c>
      <c r="AN911" s="187" t="str">
        <f t="shared" si="314"/>
        <v/>
      </c>
      <c r="AO911" s="187" t="str">
        <f t="shared" si="315"/>
        <v/>
      </c>
      <c r="AP911" s="187" t="str">
        <f t="shared" si="316"/>
        <v/>
      </c>
      <c r="AT911" s="187" t="str">
        <f t="shared" si="317"/>
        <v>M645044</v>
      </c>
      <c r="AU911" s="187">
        <f t="shared" si="318"/>
        <v>48</v>
      </c>
      <c r="AV911" s="187">
        <f t="shared" si="319"/>
        <v>793.02</v>
      </c>
      <c r="AW911" s="187" t="str">
        <f t="shared" si="320"/>
        <v>2017/1</v>
      </c>
      <c r="AX911" s="187" t="str">
        <f t="shared" si="321"/>
        <v>2017/1 Contribuciones Seg. Social</v>
      </c>
      <c r="AY911" s="187">
        <f t="shared" si="323"/>
        <v>8249.61</v>
      </c>
      <c r="AZ911" s="187">
        <f t="shared" si="322"/>
        <v>9.6128180604901317E-2</v>
      </c>
      <c r="BA911" s="187" t="str">
        <f t="shared" si="325"/>
        <v>M645044 48</v>
      </c>
      <c r="BB911" s="187">
        <f>IFERROR(IF(AW911="","",VLOOKUP(AW911,SUSS!R:S,2,FALSE)),AY911*SUSS!$M$2)</f>
        <v>989.95320000000004</v>
      </c>
      <c r="BC911" s="187">
        <f t="shared" si="324"/>
        <v>95.162400000000005</v>
      </c>
    </row>
    <row r="912" spans="1:55" ht="15.75" thickBot="1">
      <c r="A912" s="183" t="s">
        <v>224</v>
      </c>
      <c r="B912" s="82">
        <v>2012</v>
      </c>
      <c r="C912" s="82">
        <v>2</v>
      </c>
      <c r="D912" s="82"/>
      <c r="E912" s="83" t="s">
        <v>11</v>
      </c>
      <c r="F912" s="83" t="s">
        <v>10</v>
      </c>
      <c r="G912" s="83" t="s">
        <v>10</v>
      </c>
      <c r="H912" s="84">
        <v>40977</v>
      </c>
      <c r="I912" s="85">
        <v>21465.39</v>
      </c>
      <c r="J912" s="86">
        <v>0</v>
      </c>
      <c r="K912" s="85">
        <v>21465.39</v>
      </c>
      <c r="N912" s="183" t="s">
        <v>101</v>
      </c>
      <c r="O912" s="82">
        <v>48</v>
      </c>
      <c r="P912" s="85">
        <v>4725.79</v>
      </c>
      <c r="Q912" s="83" t="s">
        <v>86</v>
      </c>
      <c r="R912" s="83" t="s">
        <v>10</v>
      </c>
      <c r="S912" s="83" t="s">
        <v>10</v>
      </c>
      <c r="T912" s="82" t="s">
        <v>167</v>
      </c>
      <c r="U912" s="82" t="s">
        <v>124</v>
      </c>
      <c r="AC912" s="187" t="str">
        <f t="shared" si="305"/>
        <v>O365001</v>
      </c>
      <c r="AD912" s="187" t="str">
        <f t="shared" si="306"/>
        <v>Contribuciones Seg. Social</v>
      </c>
      <c r="AE912" s="187" t="str">
        <f t="shared" si="307"/>
        <v>Declaración Jurada</v>
      </c>
      <c r="AF912" s="187" t="str">
        <f t="shared" si="308"/>
        <v>Declaración Jurada</v>
      </c>
      <c r="AG912" s="187">
        <f t="shared" si="309"/>
        <v>21465.39</v>
      </c>
      <c r="AH912" s="187">
        <f t="shared" si="310"/>
        <v>0</v>
      </c>
      <c r="AI912" s="187">
        <f t="shared" si="311"/>
        <v>21465.39</v>
      </c>
      <c r="AJ912" s="187">
        <f t="shared" si="312"/>
        <v>2012</v>
      </c>
      <c r="AK912" s="187">
        <f t="shared" si="313"/>
        <v>2</v>
      </c>
      <c r="AN912" s="187" t="str">
        <f t="shared" si="314"/>
        <v xml:space="preserve">2012/2 </v>
      </c>
      <c r="AO912" s="187" t="str">
        <f t="shared" si="315"/>
        <v>2012/2 Contribuciones Seg. Social</v>
      </c>
      <c r="AP912" s="187">
        <f t="shared" si="316"/>
        <v>21465.39</v>
      </c>
      <c r="AT912" s="187" t="str">
        <f t="shared" si="317"/>
        <v/>
      </c>
      <c r="AU912" s="187" t="str">
        <f t="shared" si="318"/>
        <v/>
      </c>
      <c r="AV912" s="187" t="str">
        <f t="shared" si="319"/>
        <v/>
      </c>
      <c r="AW912" s="187" t="str">
        <f t="shared" si="320"/>
        <v/>
      </c>
      <c r="AX912" s="187" t="str">
        <f t="shared" si="321"/>
        <v/>
      </c>
      <c r="AY912" s="187" t="str">
        <f t="shared" si="323"/>
        <v/>
      </c>
      <c r="AZ912" s="187" t="str">
        <f t="shared" si="322"/>
        <v/>
      </c>
      <c r="BA912" s="187" t="str">
        <f t="shared" si="325"/>
        <v xml:space="preserve"> </v>
      </c>
      <c r="BB912" s="187" t="str">
        <f>IFERROR(IF(AW912="","",VLOOKUP(AW912,SUSS!R:S,2,FALSE)),AY912*SUSS!$M$2)</f>
        <v/>
      </c>
      <c r="BC912" s="187" t="str">
        <f t="shared" si="324"/>
        <v/>
      </c>
    </row>
    <row r="913" spans="1:55" ht="15.75" thickBot="1">
      <c r="A913" s="183" t="s">
        <v>224</v>
      </c>
      <c r="B913" s="82">
        <v>2012</v>
      </c>
      <c r="C913" s="82">
        <v>2</v>
      </c>
      <c r="D913" s="82"/>
      <c r="E913" s="83" t="s">
        <v>11</v>
      </c>
      <c r="F913" s="83" t="s">
        <v>10</v>
      </c>
      <c r="G913" s="83" t="s">
        <v>83</v>
      </c>
      <c r="H913" s="84">
        <v>44165</v>
      </c>
      <c r="I913" s="85">
        <v>70865.41</v>
      </c>
      <c r="J913" s="85">
        <v>54766.37</v>
      </c>
      <c r="K913" s="85">
        <v>16099.04</v>
      </c>
      <c r="N913" s="183" t="s">
        <v>101</v>
      </c>
      <c r="O913" s="82">
        <v>48</v>
      </c>
      <c r="P913" s="85">
        <v>6250.41</v>
      </c>
      <c r="Q913" s="83" t="s">
        <v>11</v>
      </c>
      <c r="R913" s="83" t="s">
        <v>10</v>
      </c>
      <c r="S913" s="83" t="s">
        <v>10</v>
      </c>
      <c r="T913" s="82" t="s">
        <v>167</v>
      </c>
      <c r="U913" s="82" t="s">
        <v>124</v>
      </c>
      <c r="AC913" s="187" t="str">
        <f t="shared" si="305"/>
        <v/>
      </c>
      <c r="AD913" s="187" t="str">
        <f t="shared" si="306"/>
        <v/>
      </c>
      <c r="AE913" s="187" t="str">
        <f t="shared" si="307"/>
        <v/>
      </c>
      <c r="AF913" s="187" t="str">
        <f t="shared" si="308"/>
        <v/>
      </c>
      <c r="AG913" s="187" t="str">
        <f t="shared" si="309"/>
        <v/>
      </c>
      <c r="AH913" s="187" t="str">
        <f t="shared" si="310"/>
        <v/>
      </c>
      <c r="AI913" s="187" t="str">
        <f t="shared" si="311"/>
        <v/>
      </c>
      <c r="AJ913" s="187" t="str">
        <f t="shared" si="312"/>
        <v/>
      </c>
      <c r="AK913" s="187" t="str">
        <f t="shared" si="313"/>
        <v/>
      </c>
      <c r="AN913" s="187" t="str">
        <f t="shared" si="314"/>
        <v/>
      </c>
      <c r="AO913" s="187" t="str">
        <f t="shared" si="315"/>
        <v/>
      </c>
      <c r="AP913" s="187" t="str">
        <f t="shared" si="316"/>
        <v/>
      </c>
      <c r="AT913" s="187" t="str">
        <f t="shared" si="317"/>
        <v>M645044</v>
      </c>
      <c r="AU913" s="187">
        <f t="shared" si="318"/>
        <v>48</v>
      </c>
      <c r="AV913" s="187">
        <f t="shared" si="319"/>
        <v>6250.41</v>
      </c>
      <c r="AW913" s="187" t="str">
        <f t="shared" si="320"/>
        <v>2017/2</v>
      </c>
      <c r="AX913" s="187" t="str">
        <f t="shared" si="321"/>
        <v>2017/2 Contribuciones Seg. Social</v>
      </c>
      <c r="AY913" s="187">
        <f t="shared" si="323"/>
        <v>8878.52</v>
      </c>
      <c r="AZ913" s="187">
        <f t="shared" si="322"/>
        <v>0.70399233205534251</v>
      </c>
      <c r="BA913" s="187" t="str">
        <f t="shared" si="325"/>
        <v>M645044 48</v>
      </c>
      <c r="BB913" s="187">
        <f>IFERROR(IF(AW913="","",VLOOKUP(AW913,SUSS!R:S,2,FALSE)),AY913*SUSS!$M$2)</f>
        <v>1065.4223999999999</v>
      </c>
      <c r="BC913" s="187">
        <f t="shared" si="324"/>
        <v>750.04919999999993</v>
      </c>
    </row>
    <row r="914" spans="1:55" ht="15.75" thickBot="1">
      <c r="A914" s="183" t="s">
        <v>224</v>
      </c>
      <c r="B914" s="82">
        <v>2012</v>
      </c>
      <c r="C914" s="82">
        <v>3</v>
      </c>
      <c r="D914" s="82"/>
      <c r="E914" s="83" t="s">
        <v>11</v>
      </c>
      <c r="F914" s="83" t="s">
        <v>10</v>
      </c>
      <c r="G914" s="83" t="s">
        <v>10</v>
      </c>
      <c r="H914" s="84">
        <v>41010</v>
      </c>
      <c r="I914" s="85">
        <v>19139.36</v>
      </c>
      <c r="J914" s="86">
        <v>0</v>
      </c>
      <c r="K914" s="85">
        <v>19139.36</v>
      </c>
      <c r="N914" s="183" t="s">
        <v>101</v>
      </c>
      <c r="O914" s="82">
        <v>48</v>
      </c>
      <c r="P914" s="86">
        <v>226.8</v>
      </c>
      <c r="Q914" s="83" t="s">
        <v>86</v>
      </c>
      <c r="R914" s="83" t="s">
        <v>10</v>
      </c>
      <c r="S914" s="83" t="s">
        <v>83</v>
      </c>
      <c r="T914" s="82" t="s">
        <v>167</v>
      </c>
      <c r="U914" s="82" t="s">
        <v>124</v>
      </c>
      <c r="AC914" s="187" t="str">
        <f t="shared" si="305"/>
        <v>O365001</v>
      </c>
      <c r="AD914" s="187" t="str">
        <f t="shared" si="306"/>
        <v>Contribuciones Seg. Social</v>
      </c>
      <c r="AE914" s="187" t="str">
        <f t="shared" si="307"/>
        <v>Declaración Jurada</v>
      </c>
      <c r="AF914" s="187" t="str">
        <f t="shared" si="308"/>
        <v>Declaración Jurada</v>
      </c>
      <c r="AG914" s="187">
        <f t="shared" si="309"/>
        <v>19139.36</v>
      </c>
      <c r="AH914" s="187">
        <f t="shared" si="310"/>
        <v>0</v>
      </c>
      <c r="AI914" s="187">
        <f t="shared" si="311"/>
        <v>19139.36</v>
      </c>
      <c r="AJ914" s="187">
        <f t="shared" si="312"/>
        <v>2012</v>
      </c>
      <c r="AK914" s="187">
        <f t="shared" si="313"/>
        <v>3</v>
      </c>
      <c r="AN914" s="187" t="str">
        <f t="shared" si="314"/>
        <v xml:space="preserve">2012/3 </v>
      </c>
      <c r="AO914" s="187" t="str">
        <f t="shared" si="315"/>
        <v>2012/3 Contribuciones Seg. Social</v>
      </c>
      <c r="AP914" s="187">
        <f t="shared" si="316"/>
        <v>19139.36</v>
      </c>
      <c r="AT914" s="187" t="str">
        <f t="shared" si="317"/>
        <v/>
      </c>
      <c r="AU914" s="187" t="str">
        <f t="shared" si="318"/>
        <v/>
      </c>
      <c r="AV914" s="187" t="str">
        <f t="shared" si="319"/>
        <v/>
      </c>
      <c r="AW914" s="187" t="str">
        <f t="shared" si="320"/>
        <v/>
      </c>
      <c r="AX914" s="187" t="str">
        <f t="shared" si="321"/>
        <v/>
      </c>
      <c r="AY914" s="187" t="str">
        <f t="shared" si="323"/>
        <v/>
      </c>
      <c r="AZ914" s="187" t="str">
        <f t="shared" si="322"/>
        <v/>
      </c>
      <c r="BA914" s="187" t="str">
        <f t="shared" si="325"/>
        <v xml:space="preserve"> </v>
      </c>
      <c r="BB914" s="187" t="str">
        <f>IFERROR(IF(AW914="","",VLOOKUP(AW914,SUSS!R:S,2,FALSE)),AY914*SUSS!$M$2)</f>
        <v/>
      </c>
      <c r="BC914" s="187" t="str">
        <f t="shared" si="324"/>
        <v/>
      </c>
    </row>
    <row r="915" spans="1:55" ht="15.75" thickBot="1">
      <c r="A915" s="183" t="s">
        <v>224</v>
      </c>
      <c r="B915" s="82">
        <v>2012</v>
      </c>
      <c r="C915" s="82">
        <v>3</v>
      </c>
      <c r="D915" s="82"/>
      <c r="E915" s="83" t="s">
        <v>11</v>
      </c>
      <c r="F915" s="83" t="s">
        <v>10</v>
      </c>
      <c r="G915" s="83" t="s">
        <v>83</v>
      </c>
      <c r="H915" s="84">
        <v>44165</v>
      </c>
      <c r="I915" s="85">
        <v>62573.84</v>
      </c>
      <c r="J915" s="85">
        <v>48219.32</v>
      </c>
      <c r="K915" s="85">
        <v>14354.52</v>
      </c>
      <c r="N915" s="183" t="s">
        <v>101</v>
      </c>
      <c r="O915" s="82">
        <v>48</v>
      </c>
      <c r="P915" s="85">
        <v>1565.03</v>
      </c>
      <c r="Q915" s="83" t="s">
        <v>86</v>
      </c>
      <c r="R915" s="83" t="s">
        <v>10</v>
      </c>
      <c r="S915" s="83" t="s">
        <v>84</v>
      </c>
      <c r="T915" s="82" t="s">
        <v>167</v>
      </c>
      <c r="U915" s="82" t="s">
        <v>124</v>
      </c>
      <c r="AC915" s="187" t="str">
        <f t="shared" si="305"/>
        <v/>
      </c>
      <c r="AD915" s="187" t="str">
        <f t="shared" si="306"/>
        <v/>
      </c>
      <c r="AE915" s="187" t="str">
        <f t="shared" si="307"/>
        <v/>
      </c>
      <c r="AF915" s="187" t="str">
        <f t="shared" si="308"/>
        <v/>
      </c>
      <c r="AG915" s="187" t="str">
        <f t="shared" si="309"/>
        <v/>
      </c>
      <c r="AH915" s="187" t="str">
        <f t="shared" si="310"/>
        <v/>
      </c>
      <c r="AI915" s="187" t="str">
        <f t="shared" si="311"/>
        <v/>
      </c>
      <c r="AJ915" s="187" t="str">
        <f t="shared" si="312"/>
        <v/>
      </c>
      <c r="AK915" s="187" t="str">
        <f t="shared" si="313"/>
        <v/>
      </c>
      <c r="AN915" s="187" t="str">
        <f t="shared" si="314"/>
        <v/>
      </c>
      <c r="AO915" s="187" t="str">
        <f t="shared" si="315"/>
        <v/>
      </c>
      <c r="AP915" s="187" t="str">
        <f t="shared" si="316"/>
        <v/>
      </c>
      <c r="AT915" s="187" t="str">
        <f t="shared" si="317"/>
        <v/>
      </c>
      <c r="AU915" s="187" t="str">
        <f t="shared" si="318"/>
        <v/>
      </c>
      <c r="AV915" s="187" t="str">
        <f t="shared" si="319"/>
        <v/>
      </c>
      <c r="AW915" s="187" t="str">
        <f t="shared" si="320"/>
        <v/>
      </c>
      <c r="AX915" s="187" t="str">
        <f t="shared" si="321"/>
        <v/>
      </c>
      <c r="AY915" s="187" t="str">
        <f t="shared" si="323"/>
        <v/>
      </c>
      <c r="AZ915" s="187" t="str">
        <f t="shared" si="322"/>
        <v/>
      </c>
      <c r="BA915" s="187" t="str">
        <f t="shared" si="325"/>
        <v xml:space="preserve"> </v>
      </c>
      <c r="BB915" s="187" t="str">
        <f>IFERROR(IF(AW915="","",VLOOKUP(AW915,SUSS!R:S,2,FALSE)),AY915*SUSS!$M$2)</f>
        <v/>
      </c>
      <c r="BC915" s="187" t="str">
        <f t="shared" si="324"/>
        <v/>
      </c>
    </row>
    <row r="916" spans="1:55" ht="15.75" thickBot="1">
      <c r="A916" s="183" t="s">
        <v>224</v>
      </c>
      <c r="B916" s="82">
        <v>2012</v>
      </c>
      <c r="C916" s="82">
        <v>4</v>
      </c>
      <c r="D916" s="82"/>
      <c r="E916" s="83" t="s">
        <v>11</v>
      </c>
      <c r="F916" s="83" t="s">
        <v>10</v>
      </c>
      <c r="G916" s="83" t="s">
        <v>10</v>
      </c>
      <c r="H916" s="84">
        <v>41038</v>
      </c>
      <c r="I916" s="85">
        <v>9194</v>
      </c>
      <c r="J916" s="86">
        <v>0</v>
      </c>
      <c r="K916" s="85">
        <v>9194</v>
      </c>
      <c r="N916" s="183" t="s">
        <v>101</v>
      </c>
      <c r="O916" s="82">
        <v>48</v>
      </c>
      <c r="P916" s="85">
        <v>7210.23</v>
      </c>
      <c r="Q916" s="83" t="s">
        <v>86</v>
      </c>
      <c r="R916" s="83" t="s">
        <v>10</v>
      </c>
      <c r="S916" s="83" t="s">
        <v>10</v>
      </c>
      <c r="T916" s="82" t="s">
        <v>168</v>
      </c>
      <c r="U916" s="82" t="s">
        <v>124</v>
      </c>
      <c r="AC916" s="187" t="str">
        <f t="shared" si="305"/>
        <v>O365001</v>
      </c>
      <c r="AD916" s="187" t="str">
        <f t="shared" si="306"/>
        <v>Contribuciones Seg. Social</v>
      </c>
      <c r="AE916" s="187" t="str">
        <f t="shared" si="307"/>
        <v>Declaración Jurada</v>
      </c>
      <c r="AF916" s="187" t="str">
        <f t="shared" si="308"/>
        <v>Declaración Jurada</v>
      </c>
      <c r="AG916" s="187">
        <f t="shared" si="309"/>
        <v>9194</v>
      </c>
      <c r="AH916" s="187">
        <f t="shared" si="310"/>
        <v>0</v>
      </c>
      <c r="AI916" s="187">
        <f t="shared" si="311"/>
        <v>9194</v>
      </c>
      <c r="AJ916" s="187">
        <f t="shared" si="312"/>
        <v>2012</v>
      </c>
      <c r="AK916" s="187">
        <f t="shared" si="313"/>
        <v>4</v>
      </c>
      <c r="AN916" s="187" t="str">
        <f t="shared" si="314"/>
        <v xml:space="preserve">2012/4 </v>
      </c>
      <c r="AO916" s="187" t="str">
        <f t="shared" si="315"/>
        <v>2012/4 Contribuciones Seg. Social</v>
      </c>
      <c r="AP916" s="187">
        <f t="shared" si="316"/>
        <v>9194</v>
      </c>
      <c r="AT916" s="187" t="str">
        <f t="shared" si="317"/>
        <v/>
      </c>
      <c r="AU916" s="187" t="str">
        <f t="shared" si="318"/>
        <v/>
      </c>
      <c r="AV916" s="187" t="str">
        <f t="shared" si="319"/>
        <v/>
      </c>
      <c r="AW916" s="187" t="str">
        <f t="shared" si="320"/>
        <v/>
      </c>
      <c r="AX916" s="187" t="str">
        <f t="shared" si="321"/>
        <v/>
      </c>
      <c r="AY916" s="187" t="str">
        <f t="shared" si="323"/>
        <v/>
      </c>
      <c r="AZ916" s="187" t="str">
        <f t="shared" si="322"/>
        <v/>
      </c>
      <c r="BA916" s="187" t="str">
        <f t="shared" si="325"/>
        <v xml:space="preserve"> </v>
      </c>
      <c r="BB916" s="187" t="str">
        <f>IFERROR(IF(AW916="","",VLOOKUP(AW916,SUSS!R:S,2,FALSE)),AY916*SUSS!$M$2)</f>
        <v/>
      </c>
      <c r="BC916" s="187" t="str">
        <f t="shared" si="324"/>
        <v/>
      </c>
    </row>
    <row r="917" spans="1:55" ht="15.75" thickBot="1">
      <c r="A917" s="183" t="s">
        <v>224</v>
      </c>
      <c r="B917" s="82">
        <v>2012</v>
      </c>
      <c r="C917" s="82">
        <v>4</v>
      </c>
      <c r="D917" s="82"/>
      <c r="E917" s="83" t="s">
        <v>11</v>
      </c>
      <c r="F917" s="83" t="s">
        <v>10</v>
      </c>
      <c r="G917" s="83" t="s">
        <v>83</v>
      </c>
      <c r="H917" s="84">
        <v>44165</v>
      </c>
      <c r="I917" s="85">
        <v>29801.25</v>
      </c>
      <c r="J917" s="85">
        <v>22905.75</v>
      </c>
      <c r="K917" s="85">
        <v>6895.5</v>
      </c>
      <c r="N917" s="183" t="s">
        <v>101</v>
      </c>
      <c r="O917" s="82">
        <v>48</v>
      </c>
      <c r="P917" s="86">
        <v>400</v>
      </c>
      <c r="Q917" s="83" t="s">
        <v>86</v>
      </c>
      <c r="R917" s="83" t="s">
        <v>10</v>
      </c>
      <c r="S917" s="83" t="s">
        <v>105</v>
      </c>
      <c r="T917" s="82" t="s">
        <v>168</v>
      </c>
      <c r="U917" s="82" t="s">
        <v>124</v>
      </c>
      <c r="AC917" s="187" t="str">
        <f t="shared" si="305"/>
        <v/>
      </c>
      <c r="AD917" s="187" t="str">
        <f t="shared" si="306"/>
        <v/>
      </c>
      <c r="AE917" s="187" t="str">
        <f t="shared" si="307"/>
        <v/>
      </c>
      <c r="AF917" s="187" t="str">
        <f t="shared" si="308"/>
        <v/>
      </c>
      <c r="AG917" s="187" t="str">
        <f t="shared" si="309"/>
        <v/>
      </c>
      <c r="AH917" s="187" t="str">
        <f t="shared" si="310"/>
        <v/>
      </c>
      <c r="AI917" s="187" t="str">
        <f t="shared" si="311"/>
        <v/>
      </c>
      <c r="AJ917" s="187" t="str">
        <f t="shared" si="312"/>
        <v/>
      </c>
      <c r="AK917" s="187" t="str">
        <f t="shared" si="313"/>
        <v/>
      </c>
      <c r="AN917" s="187" t="str">
        <f t="shared" si="314"/>
        <v/>
      </c>
      <c r="AO917" s="187" t="str">
        <f t="shared" si="315"/>
        <v/>
      </c>
      <c r="AP917" s="187" t="str">
        <f t="shared" si="316"/>
        <v/>
      </c>
      <c r="AT917" s="187" t="str">
        <f t="shared" si="317"/>
        <v/>
      </c>
      <c r="AU917" s="187" t="str">
        <f t="shared" si="318"/>
        <v/>
      </c>
      <c r="AV917" s="187" t="str">
        <f t="shared" si="319"/>
        <v/>
      </c>
      <c r="AW917" s="187" t="str">
        <f t="shared" si="320"/>
        <v/>
      </c>
      <c r="AX917" s="187" t="str">
        <f t="shared" si="321"/>
        <v/>
      </c>
      <c r="AY917" s="187" t="str">
        <f t="shared" si="323"/>
        <v/>
      </c>
      <c r="AZ917" s="187" t="str">
        <f t="shared" si="322"/>
        <v/>
      </c>
      <c r="BA917" s="187" t="str">
        <f t="shared" si="325"/>
        <v xml:space="preserve"> </v>
      </c>
      <c r="BB917" s="187" t="str">
        <f>IFERROR(IF(AW917="","",VLOOKUP(AW917,SUSS!R:S,2,FALSE)),AY917*SUSS!$M$2)</f>
        <v/>
      </c>
      <c r="BC917" s="187" t="str">
        <f t="shared" si="324"/>
        <v/>
      </c>
    </row>
    <row r="918" spans="1:55" ht="15.75" thickBot="1">
      <c r="A918" s="183" t="s">
        <v>224</v>
      </c>
      <c r="B918" s="82">
        <v>2013</v>
      </c>
      <c r="C918" s="82">
        <v>2</v>
      </c>
      <c r="D918" s="82"/>
      <c r="E918" s="83" t="s">
        <v>11</v>
      </c>
      <c r="F918" s="83" t="s">
        <v>10</v>
      </c>
      <c r="G918" s="83" t="s">
        <v>10</v>
      </c>
      <c r="H918" s="84">
        <v>41344</v>
      </c>
      <c r="I918" s="85">
        <v>13159.94</v>
      </c>
      <c r="J918" s="86">
        <v>0</v>
      </c>
      <c r="K918" s="85">
        <v>13159.94</v>
      </c>
      <c r="N918" s="183" t="s">
        <v>101</v>
      </c>
      <c r="O918" s="82">
        <v>48</v>
      </c>
      <c r="P918" s="86">
        <v>191.07</v>
      </c>
      <c r="Q918" s="83" t="s">
        <v>86</v>
      </c>
      <c r="R918" s="83" t="s">
        <v>10</v>
      </c>
      <c r="S918" s="83" t="s">
        <v>83</v>
      </c>
      <c r="T918" s="82" t="s">
        <v>168</v>
      </c>
      <c r="U918" s="82" t="s">
        <v>124</v>
      </c>
      <c r="AC918" s="187" t="str">
        <f t="shared" si="305"/>
        <v>O365001</v>
      </c>
      <c r="AD918" s="187" t="str">
        <f t="shared" si="306"/>
        <v>Contribuciones Seg. Social</v>
      </c>
      <c r="AE918" s="187" t="str">
        <f t="shared" si="307"/>
        <v>Declaración Jurada</v>
      </c>
      <c r="AF918" s="187" t="str">
        <f t="shared" si="308"/>
        <v>Declaración Jurada</v>
      </c>
      <c r="AG918" s="187">
        <f t="shared" si="309"/>
        <v>13159.94</v>
      </c>
      <c r="AH918" s="187">
        <f t="shared" si="310"/>
        <v>0</v>
      </c>
      <c r="AI918" s="187">
        <f t="shared" si="311"/>
        <v>13159.94</v>
      </c>
      <c r="AJ918" s="187">
        <f t="shared" si="312"/>
        <v>2013</v>
      </c>
      <c r="AK918" s="187">
        <f t="shared" si="313"/>
        <v>2</v>
      </c>
      <c r="AN918" s="187" t="str">
        <f t="shared" si="314"/>
        <v xml:space="preserve">2013/2 </v>
      </c>
      <c r="AO918" s="187" t="str">
        <f t="shared" si="315"/>
        <v>2013/2 Contribuciones Seg. Social</v>
      </c>
      <c r="AP918" s="187">
        <f t="shared" si="316"/>
        <v>13159.94</v>
      </c>
      <c r="AT918" s="187" t="str">
        <f t="shared" si="317"/>
        <v/>
      </c>
      <c r="AU918" s="187" t="str">
        <f t="shared" si="318"/>
        <v/>
      </c>
      <c r="AV918" s="187" t="str">
        <f t="shared" si="319"/>
        <v/>
      </c>
      <c r="AW918" s="187" t="str">
        <f t="shared" si="320"/>
        <v/>
      </c>
      <c r="AX918" s="187" t="str">
        <f t="shared" si="321"/>
        <v/>
      </c>
      <c r="AY918" s="187" t="str">
        <f t="shared" si="323"/>
        <v/>
      </c>
      <c r="AZ918" s="187" t="str">
        <f t="shared" si="322"/>
        <v/>
      </c>
      <c r="BA918" s="187" t="str">
        <f t="shared" si="325"/>
        <v xml:space="preserve"> </v>
      </c>
      <c r="BB918" s="187" t="str">
        <f>IFERROR(IF(AW918="","",VLOOKUP(AW918,SUSS!R:S,2,FALSE)),AY918*SUSS!$M$2)</f>
        <v/>
      </c>
      <c r="BC918" s="187" t="str">
        <f t="shared" si="324"/>
        <v/>
      </c>
    </row>
    <row r="919" spans="1:55" ht="15.75" thickBot="1">
      <c r="A919" s="183" t="s">
        <v>224</v>
      </c>
      <c r="B919" s="82">
        <v>2013</v>
      </c>
      <c r="C919" s="82">
        <v>2</v>
      </c>
      <c r="D919" s="82"/>
      <c r="E919" s="83" t="s">
        <v>11</v>
      </c>
      <c r="F919" s="83" t="s">
        <v>10</v>
      </c>
      <c r="G919" s="83" t="s">
        <v>83</v>
      </c>
      <c r="H919" s="84">
        <v>44165</v>
      </c>
      <c r="I919" s="85">
        <v>38682.06</v>
      </c>
      <c r="J919" s="85">
        <v>28812.1</v>
      </c>
      <c r="K919" s="85">
        <v>9869.9599999999991</v>
      </c>
      <c r="N919" s="183" t="s">
        <v>101</v>
      </c>
      <c r="O919" s="82">
        <v>48</v>
      </c>
      <c r="P919" s="85">
        <v>1611.49</v>
      </c>
      <c r="Q919" s="83" t="s">
        <v>86</v>
      </c>
      <c r="R919" s="83" t="s">
        <v>10</v>
      </c>
      <c r="S919" s="83" t="s">
        <v>84</v>
      </c>
      <c r="T919" s="82" t="s">
        <v>168</v>
      </c>
      <c r="U919" s="82" t="s">
        <v>124</v>
      </c>
      <c r="AC919" s="187" t="str">
        <f t="shared" si="305"/>
        <v/>
      </c>
      <c r="AD919" s="187" t="str">
        <f t="shared" si="306"/>
        <v/>
      </c>
      <c r="AE919" s="187" t="str">
        <f t="shared" si="307"/>
        <v/>
      </c>
      <c r="AF919" s="187" t="str">
        <f t="shared" si="308"/>
        <v/>
      </c>
      <c r="AG919" s="187" t="str">
        <f t="shared" si="309"/>
        <v/>
      </c>
      <c r="AH919" s="187" t="str">
        <f t="shared" si="310"/>
        <v/>
      </c>
      <c r="AI919" s="187" t="str">
        <f t="shared" si="311"/>
        <v/>
      </c>
      <c r="AJ919" s="187" t="str">
        <f t="shared" si="312"/>
        <v/>
      </c>
      <c r="AK919" s="187" t="str">
        <f t="shared" si="313"/>
        <v/>
      </c>
      <c r="AN919" s="187" t="str">
        <f t="shared" si="314"/>
        <v/>
      </c>
      <c r="AO919" s="187" t="str">
        <f t="shared" si="315"/>
        <v/>
      </c>
      <c r="AP919" s="187" t="str">
        <f t="shared" si="316"/>
        <v/>
      </c>
      <c r="AT919" s="187" t="str">
        <f t="shared" si="317"/>
        <v/>
      </c>
      <c r="AU919" s="187" t="str">
        <f t="shared" si="318"/>
        <v/>
      </c>
      <c r="AV919" s="187" t="str">
        <f t="shared" si="319"/>
        <v/>
      </c>
      <c r="AW919" s="187" t="str">
        <f t="shared" si="320"/>
        <v/>
      </c>
      <c r="AX919" s="187" t="str">
        <f t="shared" si="321"/>
        <v/>
      </c>
      <c r="AY919" s="187" t="str">
        <f t="shared" si="323"/>
        <v/>
      </c>
      <c r="AZ919" s="187" t="str">
        <f t="shared" si="322"/>
        <v/>
      </c>
      <c r="BA919" s="187" t="str">
        <f t="shared" si="325"/>
        <v xml:space="preserve"> </v>
      </c>
      <c r="BB919" s="187" t="str">
        <f>IFERROR(IF(AW919="","",VLOOKUP(AW919,SUSS!R:S,2,FALSE)),AY919*SUSS!$M$2)</f>
        <v/>
      </c>
      <c r="BC919" s="187" t="str">
        <f t="shared" si="324"/>
        <v/>
      </c>
    </row>
    <row r="920" spans="1:55" ht="15.75" thickBot="1">
      <c r="A920" s="183" t="s">
        <v>224</v>
      </c>
      <c r="B920" s="82">
        <v>2013</v>
      </c>
      <c r="C920" s="82">
        <v>3</v>
      </c>
      <c r="D920" s="82"/>
      <c r="E920" s="83" t="s">
        <v>11</v>
      </c>
      <c r="F920" s="83" t="s">
        <v>10</v>
      </c>
      <c r="G920" s="83" t="s">
        <v>10</v>
      </c>
      <c r="H920" s="84">
        <v>41374</v>
      </c>
      <c r="I920" s="85">
        <v>12986.84</v>
      </c>
      <c r="J920" s="86">
        <v>0</v>
      </c>
      <c r="K920" s="85">
        <v>12986.84</v>
      </c>
      <c r="N920" s="183" t="s">
        <v>101</v>
      </c>
      <c r="O920" s="82">
        <v>48</v>
      </c>
      <c r="P920" s="86">
        <v>325.77</v>
      </c>
      <c r="Q920" s="83" t="s">
        <v>86</v>
      </c>
      <c r="R920" s="83" t="s">
        <v>10</v>
      </c>
      <c r="S920" s="83" t="s">
        <v>10</v>
      </c>
      <c r="T920" s="82" t="s">
        <v>91</v>
      </c>
      <c r="U920" s="82" t="s">
        <v>124</v>
      </c>
      <c r="AC920" s="187" t="str">
        <f t="shared" si="305"/>
        <v>O365001</v>
      </c>
      <c r="AD920" s="187" t="str">
        <f t="shared" si="306"/>
        <v>Contribuciones Seg. Social</v>
      </c>
      <c r="AE920" s="187" t="str">
        <f t="shared" si="307"/>
        <v>Declaración Jurada</v>
      </c>
      <c r="AF920" s="187" t="str">
        <f t="shared" si="308"/>
        <v>Declaración Jurada</v>
      </c>
      <c r="AG920" s="187">
        <f t="shared" si="309"/>
        <v>12986.84</v>
      </c>
      <c r="AH920" s="187">
        <f t="shared" si="310"/>
        <v>0</v>
      </c>
      <c r="AI920" s="187">
        <f t="shared" si="311"/>
        <v>12986.84</v>
      </c>
      <c r="AJ920" s="187">
        <f t="shared" si="312"/>
        <v>2013</v>
      </c>
      <c r="AK920" s="187">
        <f t="shared" si="313"/>
        <v>3</v>
      </c>
      <c r="AN920" s="187" t="str">
        <f t="shared" si="314"/>
        <v xml:space="preserve">2013/3 </v>
      </c>
      <c r="AO920" s="187" t="str">
        <f t="shared" si="315"/>
        <v>2013/3 Contribuciones Seg. Social</v>
      </c>
      <c r="AP920" s="187">
        <f t="shared" si="316"/>
        <v>12986.84</v>
      </c>
      <c r="AT920" s="187" t="str">
        <f t="shared" si="317"/>
        <v/>
      </c>
      <c r="AU920" s="187" t="str">
        <f t="shared" si="318"/>
        <v/>
      </c>
      <c r="AV920" s="187" t="str">
        <f t="shared" si="319"/>
        <v/>
      </c>
      <c r="AW920" s="187" t="str">
        <f t="shared" si="320"/>
        <v/>
      </c>
      <c r="AX920" s="187" t="str">
        <f t="shared" si="321"/>
        <v/>
      </c>
      <c r="AY920" s="187" t="str">
        <f t="shared" si="323"/>
        <v/>
      </c>
      <c r="AZ920" s="187" t="str">
        <f t="shared" si="322"/>
        <v/>
      </c>
      <c r="BA920" s="187" t="str">
        <f t="shared" si="325"/>
        <v xml:space="preserve"> </v>
      </c>
      <c r="BB920" s="187" t="str">
        <f>IFERROR(IF(AW920="","",VLOOKUP(AW920,SUSS!R:S,2,FALSE)),AY920*SUSS!$M$2)</f>
        <v/>
      </c>
      <c r="BC920" s="187" t="str">
        <f t="shared" si="324"/>
        <v/>
      </c>
    </row>
    <row r="921" spans="1:55" ht="15.75" thickBot="1">
      <c r="A921" s="183" t="s">
        <v>224</v>
      </c>
      <c r="B921" s="82">
        <v>2013</v>
      </c>
      <c r="C921" s="82">
        <v>3</v>
      </c>
      <c r="D921" s="82"/>
      <c r="E921" s="83" t="s">
        <v>11</v>
      </c>
      <c r="F921" s="83" t="s">
        <v>10</v>
      </c>
      <c r="G921" s="83" t="s">
        <v>83</v>
      </c>
      <c r="H921" s="84">
        <v>44165</v>
      </c>
      <c r="I921" s="85">
        <v>37796.639999999999</v>
      </c>
      <c r="J921" s="85">
        <v>28056.51</v>
      </c>
      <c r="K921" s="85">
        <v>9740.1299999999992</v>
      </c>
      <c r="N921" s="183" t="s">
        <v>101</v>
      </c>
      <c r="O921" s="82">
        <v>48</v>
      </c>
      <c r="P921" s="86">
        <v>12.54</v>
      </c>
      <c r="Q921" s="83" t="s">
        <v>107</v>
      </c>
      <c r="R921" s="83" t="s">
        <v>10</v>
      </c>
      <c r="S921" s="83" t="s">
        <v>105</v>
      </c>
      <c r="T921" s="82" t="s">
        <v>163</v>
      </c>
      <c r="U921" s="82" t="s">
        <v>124</v>
      </c>
      <c r="AC921" s="187" t="str">
        <f t="shared" si="305"/>
        <v/>
      </c>
      <c r="AD921" s="187" t="str">
        <f t="shared" si="306"/>
        <v/>
      </c>
      <c r="AE921" s="187" t="str">
        <f t="shared" si="307"/>
        <v/>
      </c>
      <c r="AF921" s="187" t="str">
        <f t="shared" si="308"/>
        <v/>
      </c>
      <c r="AG921" s="187" t="str">
        <f t="shared" si="309"/>
        <v/>
      </c>
      <c r="AH921" s="187" t="str">
        <f t="shared" si="310"/>
        <v/>
      </c>
      <c r="AI921" s="187" t="str">
        <f t="shared" si="311"/>
        <v/>
      </c>
      <c r="AJ921" s="187" t="str">
        <f t="shared" si="312"/>
        <v/>
      </c>
      <c r="AK921" s="187" t="str">
        <f t="shared" si="313"/>
        <v/>
      </c>
      <c r="AN921" s="187" t="str">
        <f t="shared" si="314"/>
        <v/>
      </c>
      <c r="AO921" s="187" t="str">
        <f t="shared" si="315"/>
        <v/>
      </c>
      <c r="AP921" s="187" t="str">
        <f t="shared" si="316"/>
        <v/>
      </c>
      <c r="AT921" s="187" t="str">
        <f t="shared" si="317"/>
        <v/>
      </c>
      <c r="AU921" s="187" t="str">
        <f t="shared" si="318"/>
        <v/>
      </c>
      <c r="AV921" s="187" t="str">
        <f t="shared" si="319"/>
        <v/>
      </c>
      <c r="AW921" s="187" t="str">
        <f t="shared" si="320"/>
        <v/>
      </c>
      <c r="AX921" s="187" t="str">
        <f t="shared" si="321"/>
        <v/>
      </c>
      <c r="AY921" s="187" t="str">
        <f t="shared" si="323"/>
        <v/>
      </c>
      <c r="AZ921" s="187" t="str">
        <f t="shared" si="322"/>
        <v/>
      </c>
      <c r="BA921" s="187" t="str">
        <f t="shared" si="325"/>
        <v xml:space="preserve"> </v>
      </c>
      <c r="BB921" s="187" t="str">
        <f>IFERROR(IF(AW921="","",VLOOKUP(AW921,SUSS!R:S,2,FALSE)),AY921*SUSS!$M$2)</f>
        <v/>
      </c>
      <c r="BC921" s="187" t="str">
        <f t="shared" si="324"/>
        <v/>
      </c>
    </row>
    <row r="922" spans="1:55" ht="15.75" thickBot="1">
      <c r="A922" s="183" t="s">
        <v>224</v>
      </c>
      <c r="B922" s="82">
        <v>2013</v>
      </c>
      <c r="C922" s="82">
        <v>4</v>
      </c>
      <c r="D922" s="82"/>
      <c r="E922" s="83" t="s">
        <v>11</v>
      </c>
      <c r="F922" s="83" t="s">
        <v>10</v>
      </c>
      <c r="G922" s="83" t="s">
        <v>10</v>
      </c>
      <c r="H922" s="84">
        <v>41403</v>
      </c>
      <c r="I922" s="85">
        <v>13041.8</v>
      </c>
      <c r="J922" s="86">
        <v>0</v>
      </c>
      <c r="K922" s="85">
        <v>13041.8</v>
      </c>
      <c r="N922" s="183" t="s">
        <v>101</v>
      </c>
      <c r="O922" s="82">
        <v>48</v>
      </c>
      <c r="P922" s="86">
        <v>18.809999999999999</v>
      </c>
      <c r="Q922" s="83" t="s">
        <v>106</v>
      </c>
      <c r="R922" s="83" t="s">
        <v>10</v>
      </c>
      <c r="S922" s="83" t="s">
        <v>105</v>
      </c>
      <c r="T922" s="82" t="s">
        <v>163</v>
      </c>
      <c r="U922" s="82" t="s">
        <v>124</v>
      </c>
      <c r="AC922" s="187" t="str">
        <f t="shared" si="305"/>
        <v>O365001</v>
      </c>
      <c r="AD922" s="187" t="str">
        <f t="shared" si="306"/>
        <v>Contribuciones Seg. Social</v>
      </c>
      <c r="AE922" s="187" t="str">
        <f t="shared" si="307"/>
        <v>Declaración Jurada</v>
      </c>
      <c r="AF922" s="187" t="str">
        <f t="shared" si="308"/>
        <v>Declaración Jurada</v>
      </c>
      <c r="AG922" s="187">
        <f t="shared" si="309"/>
        <v>13041.8</v>
      </c>
      <c r="AH922" s="187">
        <f t="shared" si="310"/>
        <v>0</v>
      </c>
      <c r="AI922" s="187">
        <f t="shared" si="311"/>
        <v>13041.8</v>
      </c>
      <c r="AJ922" s="187">
        <f t="shared" si="312"/>
        <v>2013</v>
      </c>
      <c r="AK922" s="187">
        <f t="shared" si="313"/>
        <v>4</v>
      </c>
      <c r="AN922" s="187" t="str">
        <f t="shared" si="314"/>
        <v xml:space="preserve">2013/4 </v>
      </c>
      <c r="AO922" s="187" t="str">
        <f t="shared" si="315"/>
        <v>2013/4 Contribuciones Seg. Social</v>
      </c>
      <c r="AP922" s="187">
        <f t="shared" si="316"/>
        <v>13041.8</v>
      </c>
      <c r="AT922" s="187" t="str">
        <f t="shared" si="317"/>
        <v/>
      </c>
      <c r="AU922" s="187" t="str">
        <f t="shared" si="318"/>
        <v/>
      </c>
      <c r="AV922" s="187" t="str">
        <f t="shared" si="319"/>
        <v/>
      </c>
      <c r="AW922" s="187" t="str">
        <f t="shared" si="320"/>
        <v/>
      </c>
      <c r="AX922" s="187" t="str">
        <f t="shared" si="321"/>
        <v/>
      </c>
      <c r="AY922" s="187" t="str">
        <f t="shared" si="323"/>
        <v/>
      </c>
      <c r="AZ922" s="187" t="str">
        <f t="shared" si="322"/>
        <v/>
      </c>
      <c r="BA922" s="187" t="str">
        <f t="shared" si="325"/>
        <v xml:space="preserve"> </v>
      </c>
      <c r="BB922" s="187" t="str">
        <f>IFERROR(IF(AW922="","",VLOOKUP(AW922,SUSS!R:S,2,FALSE)),AY922*SUSS!$M$2)</f>
        <v/>
      </c>
      <c r="BC922" s="187" t="str">
        <f t="shared" si="324"/>
        <v/>
      </c>
    </row>
    <row r="923" spans="1:55" ht="15.75" thickBot="1">
      <c r="A923" s="183" t="s">
        <v>224</v>
      </c>
      <c r="B923" s="82">
        <v>2013</v>
      </c>
      <c r="C923" s="82">
        <v>4</v>
      </c>
      <c r="D923" s="82"/>
      <c r="E923" s="83" t="s">
        <v>11</v>
      </c>
      <c r="F923" s="83" t="s">
        <v>10</v>
      </c>
      <c r="G923" s="83" t="s">
        <v>83</v>
      </c>
      <c r="H923" s="84">
        <v>44165</v>
      </c>
      <c r="I923" s="85">
        <v>37578.379999999997</v>
      </c>
      <c r="J923" s="85">
        <v>27797.03</v>
      </c>
      <c r="K923" s="85">
        <v>9781.35</v>
      </c>
      <c r="N923" s="183" t="s">
        <v>101</v>
      </c>
      <c r="O923" s="82">
        <v>48</v>
      </c>
      <c r="P923" s="85">
        <v>44282.22</v>
      </c>
      <c r="Q923" s="83" t="s">
        <v>82</v>
      </c>
      <c r="R923" s="83" t="s">
        <v>10</v>
      </c>
      <c r="S923" s="83" t="s">
        <v>10</v>
      </c>
      <c r="T923" s="82" t="s">
        <v>188</v>
      </c>
      <c r="U923" s="82" t="s">
        <v>124</v>
      </c>
      <c r="AC923" s="187" t="str">
        <f t="shared" si="305"/>
        <v/>
      </c>
      <c r="AD923" s="187" t="str">
        <f t="shared" si="306"/>
        <v/>
      </c>
      <c r="AE923" s="187" t="str">
        <f t="shared" si="307"/>
        <v/>
      </c>
      <c r="AF923" s="187" t="str">
        <f t="shared" si="308"/>
        <v/>
      </c>
      <c r="AG923" s="187" t="str">
        <f t="shared" si="309"/>
        <v/>
      </c>
      <c r="AH923" s="187" t="str">
        <f t="shared" si="310"/>
        <v/>
      </c>
      <c r="AI923" s="187" t="str">
        <f t="shared" si="311"/>
        <v/>
      </c>
      <c r="AJ923" s="187" t="str">
        <f t="shared" si="312"/>
        <v/>
      </c>
      <c r="AK923" s="187" t="str">
        <f t="shared" si="313"/>
        <v/>
      </c>
      <c r="AN923" s="187" t="str">
        <f t="shared" si="314"/>
        <v/>
      </c>
      <c r="AO923" s="187" t="str">
        <f t="shared" si="315"/>
        <v/>
      </c>
      <c r="AP923" s="187" t="str">
        <f t="shared" si="316"/>
        <v/>
      </c>
      <c r="AT923" s="187" t="str">
        <f t="shared" si="317"/>
        <v/>
      </c>
      <c r="AU923" s="187" t="str">
        <f t="shared" si="318"/>
        <v/>
      </c>
      <c r="AV923" s="187" t="str">
        <f t="shared" si="319"/>
        <v/>
      </c>
      <c r="AW923" s="187" t="str">
        <f t="shared" si="320"/>
        <v/>
      </c>
      <c r="AX923" s="187" t="str">
        <f t="shared" si="321"/>
        <v/>
      </c>
      <c r="AY923" s="187" t="str">
        <f t="shared" si="323"/>
        <v/>
      </c>
      <c r="AZ923" s="187" t="str">
        <f t="shared" si="322"/>
        <v/>
      </c>
      <c r="BA923" s="187" t="str">
        <f t="shared" si="325"/>
        <v xml:space="preserve"> </v>
      </c>
      <c r="BB923" s="187" t="str">
        <f>IFERROR(IF(AW923="","",VLOOKUP(AW923,SUSS!R:S,2,FALSE)),AY923*SUSS!$M$2)</f>
        <v/>
      </c>
      <c r="BC923" s="187" t="str">
        <f t="shared" si="324"/>
        <v/>
      </c>
    </row>
    <row r="924" spans="1:55" ht="15.75" thickBot="1">
      <c r="A924" s="183" t="s">
        <v>224</v>
      </c>
      <c r="B924" s="82">
        <v>2013</v>
      </c>
      <c r="C924" s="82">
        <v>5</v>
      </c>
      <c r="D924" s="82"/>
      <c r="E924" s="83" t="s">
        <v>11</v>
      </c>
      <c r="F924" s="83" t="s">
        <v>10</v>
      </c>
      <c r="G924" s="83" t="s">
        <v>10</v>
      </c>
      <c r="H924" s="84">
        <v>41436</v>
      </c>
      <c r="I924" s="85">
        <v>13906.57</v>
      </c>
      <c r="J924" s="86">
        <v>0</v>
      </c>
      <c r="K924" s="85">
        <v>13906.57</v>
      </c>
      <c r="N924" s="183" t="s">
        <v>101</v>
      </c>
      <c r="O924" s="82">
        <v>49</v>
      </c>
      <c r="P924" s="86">
        <v>669.19</v>
      </c>
      <c r="Q924" s="83" t="s">
        <v>103</v>
      </c>
      <c r="R924" s="83" t="s">
        <v>10</v>
      </c>
      <c r="S924" s="83" t="s">
        <v>84</v>
      </c>
      <c r="T924" s="82" t="s">
        <v>114</v>
      </c>
      <c r="U924" s="82" t="s">
        <v>124</v>
      </c>
      <c r="AC924" s="187" t="str">
        <f t="shared" si="305"/>
        <v>O365001</v>
      </c>
      <c r="AD924" s="187" t="str">
        <f t="shared" si="306"/>
        <v>Contribuciones Seg. Social</v>
      </c>
      <c r="AE924" s="187" t="str">
        <f t="shared" si="307"/>
        <v>Declaración Jurada</v>
      </c>
      <c r="AF924" s="187" t="str">
        <f t="shared" si="308"/>
        <v>Declaración Jurada</v>
      </c>
      <c r="AG924" s="187">
        <f t="shared" si="309"/>
        <v>13906.57</v>
      </c>
      <c r="AH924" s="187">
        <f t="shared" si="310"/>
        <v>0</v>
      </c>
      <c r="AI924" s="187">
        <f t="shared" si="311"/>
        <v>13906.57</v>
      </c>
      <c r="AJ924" s="187">
        <f t="shared" si="312"/>
        <v>2013</v>
      </c>
      <c r="AK924" s="187">
        <f t="shared" si="313"/>
        <v>5</v>
      </c>
      <c r="AN924" s="187" t="str">
        <f t="shared" si="314"/>
        <v xml:space="preserve">2013/5 </v>
      </c>
      <c r="AO924" s="187" t="str">
        <f t="shared" si="315"/>
        <v>2013/5 Contribuciones Seg. Social</v>
      </c>
      <c r="AP924" s="187">
        <f t="shared" si="316"/>
        <v>13906.57</v>
      </c>
      <c r="AT924" s="187" t="str">
        <f t="shared" si="317"/>
        <v/>
      </c>
      <c r="AU924" s="187" t="str">
        <f t="shared" si="318"/>
        <v/>
      </c>
      <c r="AV924" s="187" t="str">
        <f t="shared" si="319"/>
        <v/>
      </c>
      <c r="AW924" s="187" t="str">
        <f t="shared" si="320"/>
        <v/>
      </c>
      <c r="AX924" s="187" t="str">
        <f t="shared" si="321"/>
        <v/>
      </c>
      <c r="AY924" s="187" t="str">
        <f t="shared" si="323"/>
        <v/>
      </c>
      <c r="AZ924" s="187" t="str">
        <f t="shared" si="322"/>
        <v/>
      </c>
      <c r="BA924" s="187" t="str">
        <f t="shared" si="325"/>
        <v xml:space="preserve"> </v>
      </c>
      <c r="BB924" s="187" t="str">
        <f>IFERROR(IF(AW924="","",VLOOKUP(AW924,SUSS!R:S,2,FALSE)),AY924*SUSS!$M$2)</f>
        <v/>
      </c>
      <c r="BC924" s="187" t="str">
        <f t="shared" si="324"/>
        <v/>
      </c>
    </row>
    <row r="925" spans="1:55" ht="15.75" thickBot="1">
      <c r="A925" s="183" t="s">
        <v>224</v>
      </c>
      <c r="B925" s="82">
        <v>2013</v>
      </c>
      <c r="C925" s="82">
        <v>5</v>
      </c>
      <c r="D925" s="82"/>
      <c r="E925" s="83" t="s">
        <v>11</v>
      </c>
      <c r="F925" s="83" t="s">
        <v>10</v>
      </c>
      <c r="G925" s="83" t="s">
        <v>83</v>
      </c>
      <c r="H925" s="84">
        <v>44165</v>
      </c>
      <c r="I925" s="85">
        <v>39625.1</v>
      </c>
      <c r="J925" s="85">
        <v>29195.17</v>
      </c>
      <c r="K925" s="85">
        <v>10429.93</v>
      </c>
      <c r="N925" s="183" t="s">
        <v>101</v>
      </c>
      <c r="O925" s="82">
        <v>49</v>
      </c>
      <c r="P925" s="86">
        <v>6.27</v>
      </c>
      <c r="Q925" s="83" t="s">
        <v>104</v>
      </c>
      <c r="R925" s="83" t="s">
        <v>10</v>
      </c>
      <c r="S925" s="83" t="s">
        <v>105</v>
      </c>
      <c r="T925" s="82" t="s">
        <v>116</v>
      </c>
      <c r="U925" s="82" t="s">
        <v>124</v>
      </c>
      <c r="AC925" s="187" t="str">
        <f t="shared" si="305"/>
        <v/>
      </c>
      <c r="AD925" s="187" t="str">
        <f t="shared" si="306"/>
        <v/>
      </c>
      <c r="AE925" s="187" t="str">
        <f t="shared" si="307"/>
        <v/>
      </c>
      <c r="AF925" s="187" t="str">
        <f t="shared" si="308"/>
        <v/>
      </c>
      <c r="AG925" s="187" t="str">
        <f t="shared" si="309"/>
        <v/>
      </c>
      <c r="AH925" s="187" t="str">
        <f t="shared" si="310"/>
        <v/>
      </c>
      <c r="AI925" s="187" t="str">
        <f t="shared" si="311"/>
        <v/>
      </c>
      <c r="AJ925" s="187" t="str">
        <f t="shared" si="312"/>
        <v/>
      </c>
      <c r="AK925" s="187" t="str">
        <f t="shared" si="313"/>
        <v/>
      </c>
      <c r="AN925" s="187" t="str">
        <f t="shared" si="314"/>
        <v/>
      </c>
      <c r="AO925" s="187" t="str">
        <f t="shared" si="315"/>
        <v/>
      </c>
      <c r="AP925" s="187" t="str">
        <f t="shared" si="316"/>
        <v/>
      </c>
      <c r="AT925" s="187" t="str">
        <f t="shared" si="317"/>
        <v/>
      </c>
      <c r="AU925" s="187" t="str">
        <f t="shared" si="318"/>
        <v/>
      </c>
      <c r="AV925" s="187" t="str">
        <f t="shared" si="319"/>
        <v/>
      </c>
      <c r="AW925" s="187" t="str">
        <f t="shared" si="320"/>
        <v/>
      </c>
      <c r="AX925" s="187" t="str">
        <f t="shared" si="321"/>
        <v/>
      </c>
      <c r="AY925" s="187" t="str">
        <f t="shared" si="323"/>
        <v/>
      </c>
      <c r="AZ925" s="187" t="str">
        <f t="shared" si="322"/>
        <v/>
      </c>
      <c r="BA925" s="187" t="str">
        <f t="shared" si="325"/>
        <v xml:space="preserve"> </v>
      </c>
      <c r="BB925" s="187" t="str">
        <f>IFERROR(IF(AW925="","",VLOOKUP(AW925,SUSS!R:S,2,FALSE)),AY925*SUSS!$M$2)</f>
        <v/>
      </c>
      <c r="BC925" s="187" t="str">
        <f t="shared" si="324"/>
        <v/>
      </c>
    </row>
    <row r="926" spans="1:55" ht="15.75" thickBot="1">
      <c r="A926" s="183" t="s">
        <v>224</v>
      </c>
      <c r="B926" s="82">
        <v>2013</v>
      </c>
      <c r="C926" s="82">
        <v>12</v>
      </c>
      <c r="D926" s="82"/>
      <c r="E926" s="83" t="s">
        <v>11</v>
      </c>
      <c r="F926" s="83" t="s">
        <v>10</v>
      </c>
      <c r="G926" s="83" t="s">
        <v>10</v>
      </c>
      <c r="H926" s="84">
        <v>41648</v>
      </c>
      <c r="I926" s="85">
        <v>15776.88</v>
      </c>
      <c r="J926" s="86">
        <v>0</v>
      </c>
      <c r="K926" s="85">
        <v>15776.88</v>
      </c>
      <c r="N926" s="183" t="s">
        <v>101</v>
      </c>
      <c r="O926" s="82">
        <v>49</v>
      </c>
      <c r="P926" s="85">
        <v>14119.33</v>
      </c>
      <c r="Q926" s="83" t="s">
        <v>102</v>
      </c>
      <c r="R926" s="83" t="s">
        <v>10</v>
      </c>
      <c r="S926" s="83" t="s">
        <v>10</v>
      </c>
      <c r="T926" s="82" t="s">
        <v>137</v>
      </c>
      <c r="U926" s="82" t="s">
        <v>124</v>
      </c>
      <c r="AC926" s="187" t="str">
        <f t="shared" ref="AC926:AC989" si="326">IF($E926=$AD$1,IF($G926=$AE$1,A926,""),"")</f>
        <v>O365001</v>
      </c>
      <c r="AD926" s="187" t="str">
        <f t="shared" ref="AD926:AD989" si="327">IF($E926=$AD$1,IF($G926=$AE$1,E926,""),"")</f>
        <v>Contribuciones Seg. Social</v>
      </c>
      <c r="AE926" s="187" t="str">
        <f t="shared" ref="AE926:AE989" si="328">IF($E926=$AD$1,IF($G926=$AE$1,F926,""),"")</f>
        <v>Declaración Jurada</v>
      </c>
      <c r="AF926" s="187" t="str">
        <f t="shared" ref="AF926:AF989" si="329">IF($E926=$AD$1,IF($G926=$AE$1,G926,""),"")</f>
        <v>Declaración Jurada</v>
      </c>
      <c r="AG926" s="187">
        <f t="shared" ref="AG926:AG989" si="330">IF($E926=$AD$1,IF($G926=$AE$1,I926,""),"")</f>
        <v>15776.88</v>
      </c>
      <c r="AH926" s="187">
        <f t="shared" ref="AH926:AH989" si="331">IF($E926=$AD$1,IF($G926=$AE$1,J926,""),"")</f>
        <v>0</v>
      </c>
      <c r="AI926" s="187">
        <f t="shared" ref="AI926:AI989" si="332">IF($E926=$AD$1,IF($G926=$AE$1,K926,""),"")</f>
        <v>15776.88</v>
      </c>
      <c r="AJ926" s="187">
        <f t="shared" ref="AJ926:AJ989" si="333">IF($E926=$AD$1,IF($G926=$AE$1,B926,""),"")</f>
        <v>2013</v>
      </c>
      <c r="AK926" s="187">
        <f t="shared" ref="AK926:AK989" si="334">IF($E926=$AD$1,IF($G926=$AE$1,C926,""),"")</f>
        <v>12</v>
      </c>
      <c r="AN926" s="187" t="str">
        <f t="shared" ref="AN926:AN989" si="335">LEFT(AO926,7)</f>
        <v>2013/12</v>
      </c>
      <c r="AO926" s="187" t="str">
        <f t="shared" ref="AO926:AO989" si="336">IF(AF926=$AE$1,AJ926&amp;"/"&amp;AK926&amp;" "&amp;AD926,"")</f>
        <v>2013/12 Contribuciones Seg. Social</v>
      </c>
      <c r="AP926" s="187">
        <f t="shared" ref="AP926:AP989" si="337">IF(AO926&lt;&gt;"",AI926,"")</f>
        <v>15776.88</v>
      </c>
      <c r="AT926" s="187" t="str">
        <f t="shared" ref="AT926:AT989" si="338">IF($Q926=$AD$1,N926,"")</f>
        <v/>
      </c>
      <c r="AU926" s="187" t="str">
        <f t="shared" ref="AU926:AU989" si="339">IF($Q926=$AD$1,O926,"")</f>
        <v/>
      </c>
      <c r="AV926" s="187" t="str">
        <f t="shared" ref="AV926:AV989" si="340">IF($Q926=$AD$1,P926,"")</f>
        <v/>
      </c>
      <c r="AW926" s="187" t="str">
        <f t="shared" ref="AW926:AW989" si="341">IF($Q926=$AD$1,T926,"")</f>
        <v/>
      </c>
      <c r="AX926" s="187" t="str">
        <f t="shared" ref="AX926:AX989" si="342">IF(AW926&lt;&gt;"",AW926&amp;" "&amp;$AD$1,"")</f>
        <v/>
      </c>
      <c r="AY926" s="187" t="str">
        <f t="shared" si="323"/>
        <v/>
      </c>
      <c r="AZ926" s="187" t="str">
        <f t="shared" ref="AZ926:AZ989" si="343">IF(AY926="","",AV926/AY926)</f>
        <v/>
      </c>
      <c r="BA926" s="187" t="str">
        <f t="shared" si="325"/>
        <v xml:space="preserve"> </v>
      </c>
      <c r="BB926" s="187" t="str">
        <f>IFERROR(IF(AW926="","",VLOOKUP(AW926,SUSS!R:S,2,FALSE)),AY926*SUSS!$M$2)</f>
        <v/>
      </c>
      <c r="BC926" s="187" t="str">
        <f t="shared" si="324"/>
        <v/>
      </c>
    </row>
    <row r="927" spans="1:55" ht="15.75" thickBot="1">
      <c r="A927" s="183" t="s">
        <v>224</v>
      </c>
      <c r="B927" s="82">
        <v>2013</v>
      </c>
      <c r="C927" s="82">
        <v>12</v>
      </c>
      <c r="D927" s="82"/>
      <c r="E927" s="83" t="s">
        <v>11</v>
      </c>
      <c r="F927" s="83" t="s">
        <v>10</v>
      </c>
      <c r="G927" s="83" t="s">
        <v>83</v>
      </c>
      <c r="H927" s="84">
        <v>44165</v>
      </c>
      <c r="I927" s="85">
        <v>41672.74</v>
      </c>
      <c r="J927" s="85">
        <v>29840.080000000002</v>
      </c>
      <c r="K927" s="85">
        <v>11832.66</v>
      </c>
      <c r="N927" s="183" t="s">
        <v>101</v>
      </c>
      <c r="O927" s="82">
        <v>49</v>
      </c>
      <c r="P927" s="85">
        <v>2628.11</v>
      </c>
      <c r="Q927" s="83" t="s">
        <v>11</v>
      </c>
      <c r="R927" s="83" t="s">
        <v>10</v>
      </c>
      <c r="S927" s="83" t="s">
        <v>10</v>
      </c>
      <c r="T927" s="82" t="s">
        <v>167</v>
      </c>
      <c r="U927" s="82" t="s">
        <v>124</v>
      </c>
      <c r="AC927" s="187" t="str">
        <f t="shared" si="326"/>
        <v/>
      </c>
      <c r="AD927" s="187" t="str">
        <f t="shared" si="327"/>
        <v/>
      </c>
      <c r="AE927" s="187" t="str">
        <f t="shared" si="328"/>
        <v/>
      </c>
      <c r="AF927" s="187" t="str">
        <f t="shared" si="329"/>
        <v/>
      </c>
      <c r="AG927" s="187" t="str">
        <f t="shared" si="330"/>
        <v/>
      </c>
      <c r="AH927" s="187" t="str">
        <f t="shared" si="331"/>
        <v/>
      </c>
      <c r="AI927" s="187" t="str">
        <f t="shared" si="332"/>
        <v/>
      </c>
      <c r="AJ927" s="187" t="str">
        <f t="shared" si="333"/>
        <v/>
      </c>
      <c r="AK927" s="187" t="str">
        <f t="shared" si="334"/>
        <v/>
      </c>
      <c r="AN927" s="187" t="str">
        <f t="shared" si="335"/>
        <v/>
      </c>
      <c r="AO927" s="187" t="str">
        <f t="shared" si="336"/>
        <v/>
      </c>
      <c r="AP927" s="187" t="str">
        <f t="shared" si="337"/>
        <v/>
      </c>
      <c r="AT927" s="187" t="str">
        <f t="shared" si="338"/>
        <v>M645044</v>
      </c>
      <c r="AU927" s="187">
        <f t="shared" si="339"/>
        <v>49</v>
      </c>
      <c r="AV927" s="187">
        <f t="shared" si="340"/>
        <v>2628.11</v>
      </c>
      <c r="AW927" s="187" t="str">
        <f t="shared" si="341"/>
        <v>2017/2</v>
      </c>
      <c r="AX927" s="187" t="str">
        <f t="shared" si="342"/>
        <v>2017/2 Contribuciones Seg. Social</v>
      </c>
      <c r="AY927" s="187">
        <f t="shared" si="323"/>
        <v>8878.52</v>
      </c>
      <c r="AZ927" s="187">
        <f t="shared" si="343"/>
        <v>0.29600766794465744</v>
      </c>
      <c r="BA927" s="187" t="str">
        <f t="shared" si="325"/>
        <v>M645044 49</v>
      </c>
      <c r="BB927" s="187">
        <f>IFERROR(IF(AW927="","",VLOOKUP(AW927,SUSS!R:S,2,FALSE)),AY927*SUSS!$M$2)</f>
        <v>1065.4223999999999</v>
      </c>
      <c r="BC927" s="187">
        <f t="shared" si="324"/>
        <v>315.3732</v>
      </c>
    </row>
    <row r="928" spans="1:55" ht="15.75" thickBot="1">
      <c r="A928" s="183" t="s">
        <v>224</v>
      </c>
      <c r="B928" s="82">
        <v>2014</v>
      </c>
      <c r="C928" s="82">
        <v>7</v>
      </c>
      <c r="D928" s="82"/>
      <c r="E928" s="83" t="s">
        <v>11</v>
      </c>
      <c r="F928" s="83" t="s">
        <v>10</v>
      </c>
      <c r="G928" s="83" t="s">
        <v>10</v>
      </c>
      <c r="H928" s="84">
        <v>41862</v>
      </c>
      <c r="I928" s="85">
        <v>11458.7</v>
      </c>
      <c r="J928" s="86">
        <v>0</v>
      </c>
      <c r="K928" s="85">
        <v>11458.7</v>
      </c>
      <c r="N928" s="183" t="s">
        <v>101</v>
      </c>
      <c r="O928" s="82">
        <v>49</v>
      </c>
      <c r="P928" s="86">
        <v>280.95</v>
      </c>
      <c r="Q928" s="83" t="s">
        <v>11</v>
      </c>
      <c r="R928" s="83" t="s">
        <v>10</v>
      </c>
      <c r="S928" s="83" t="s">
        <v>83</v>
      </c>
      <c r="T928" s="82" t="s">
        <v>167</v>
      </c>
      <c r="U928" s="82" t="s">
        <v>124</v>
      </c>
      <c r="AC928" s="187" t="str">
        <f t="shared" si="326"/>
        <v>O365001</v>
      </c>
      <c r="AD928" s="187" t="str">
        <f t="shared" si="327"/>
        <v>Contribuciones Seg. Social</v>
      </c>
      <c r="AE928" s="187" t="str">
        <f t="shared" si="328"/>
        <v>Declaración Jurada</v>
      </c>
      <c r="AF928" s="187" t="str">
        <f t="shared" si="329"/>
        <v>Declaración Jurada</v>
      </c>
      <c r="AG928" s="187">
        <f t="shared" si="330"/>
        <v>11458.7</v>
      </c>
      <c r="AH928" s="187">
        <f t="shared" si="331"/>
        <v>0</v>
      </c>
      <c r="AI928" s="187">
        <f t="shared" si="332"/>
        <v>11458.7</v>
      </c>
      <c r="AJ928" s="187">
        <f t="shared" si="333"/>
        <v>2014</v>
      </c>
      <c r="AK928" s="187">
        <f t="shared" si="334"/>
        <v>7</v>
      </c>
      <c r="AN928" s="187" t="str">
        <f t="shared" si="335"/>
        <v xml:space="preserve">2014/7 </v>
      </c>
      <c r="AO928" s="187" t="str">
        <f t="shared" si="336"/>
        <v>2014/7 Contribuciones Seg. Social</v>
      </c>
      <c r="AP928" s="187">
        <f t="shared" si="337"/>
        <v>11458.7</v>
      </c>
      <c r="AT928" s="187" t="str">
        <f t="shared" si="338"/>
        <v>M645044</v>
      </c>
      <c r="AU928" s="187">
        <f t="shared" si="339"/>
        <v>49</v>
      </c>
      <c r="AV928" s="187">
        <f t="shared" si="340"/>
        <v>280.95</v>
      </c>
      <c r="AW928" s="187" t="str">
        <f t="shared" si="341"/>
        <v>2017/2</v>
      </c>
      <c r="AX928" s="187" t="str">
        <f t="shared" si="342"/>
        <v>2017/2 Contribuciones Seg. Social</v>
      </c>
      <c r="AY928" s="187">
        <f t="shared" si="323"/>
        <v>8878.52</v>
      </c>
      <c r="AZ928" s="187">
        <f t="shared" si="343"/>
        <v>3.164378747809319E-2</v>
      </c>
      <c r="BA928" s="187" t="str">
        <f t="shared" si="325"/>
        <v>M645044 49</v>
      </c>
      <c r="BB928" s="187">
        <f>IFERROR(IF(AW928="","",VLOOKUP(AW928,SUSS!R:S,2,FALSE)),AY928*SUSS!$M$2)</f>
        <v>1065.4223999999999</v>
      </c>
      <c r="BC928" s="187">
        <f t="shared" si="324"/>
        <v>33.713999999999992</v>
      </c>
    </row>
    <row r="929" spans="1:55" ht="15.75" thickBot="1">
      <c r="A929" s="183" t="s">
        <v>224</v>
      </c>
      <c r="B929" s="82">
        <v>2014</v>
      </c>
      <c r="C929" s="82">
        <v>7</v>
      </c>
      <c r="D929" s="82"/>
      <c r="E929" s="83" t="s">
        <v>11</v>
      </c>
      <c r="F929" s="83" t="s">
        <v>10</v>
      </c>
      <c r="G929" s="83" t="s">
        <v>83</v>
      </c>
      <c r="H929" s="84">
        <v>44165</v>
      </c>
      <c r="I929" s="85">
        <v>27837.54</v>
      </c>
      <c r="J929" s="85">
        <v>22108.19</v>
      </c>
      <c r="K929" s="85">
        <v>5729.35</v>
      </c>
      <c r="N929" s="183" t="s">
        <v>101</v>
      </c>
      <c r="O929" s="82">
        <v>49</v>
      </c>
      <c r="P929" s="85">
        <v>1938.68</v>
      </c>
      <c r="Q929" s="83" t="s">
        <v>11</v>
      </c>
      <c r="R929" s="83" t="s">
        <v>10</v>
      </c>
      <c r="S929" s="83" t="s">
        <v>84</v>
      </c>
      <c r="T929" s="82" t="s">
        <v>167</v>
      </c>
      <c r="U929" s="82" t="s">
        <v>124</v>
      </c>
      <c r="AC929" s="187" t="str">
        <f t="shared" si="326"/>
        <v/>
      </c>
      <c r="AD929" s="187" t="str">
        <f t="shared" si="327"/>
        <v/>
      </c>
      <c r="AE929" s="187" t="str">
        <f t="shared" si="328"/>
        <v/>
      </c>
      <c r="AF929" s="187" t="str">
        <f t="shared" si="329"/>
        <v/>
      </c>
      <c r="AG929" s="187" t="str">
        <f t="shared" si="330"/>
        <v/>
      </c>
      <c r="AH929" s="187" t="str">
        <f t="shared" si="331"/>
        <v/>
      </c>
      <c r="AI929" s="187" t="str">
        <f t="shared" si="332"/>
        <v/>
      </c>
      <c r="AJ929" s="187" t="str">
        <f t="shared" si="333"/>
        <v/>
      </c>
      <c r="AK929" s="187" t="str">
        <f t="shared" si="334"/>
        <v/>
      </c>
      <c r="AN929" s="187" t="str">
        <f t="shared" si="335"/>
        <v/>
      </c>
      <c r="AO929" s="187" t="str">
        <f t="shared" si="336"/>
        <v/>
      </c>
      <c r="AP929" s="187" t="str">
        <f t="shared" si="337"/>
        <v/>
      </c>
      <c r="AT929" s="187" t="str">
        <f t="shared" si="338"/>
        <v>M645044</v>
      </c>
      <c r="AU929" s="187">
        <f t="shared" si="339"/>
        <v>49</v>
      </c>
      <c r="AV929" s="187">
        <f t="shared" si="340"/>
        <v>1938.68</v>
      </c>
      <c r="AW929" s="187" t="str">
        <f t="shared" si="341"/>
        <v>2017/2</v>
      </c>
      <c r="AX929" s="187" t="str">
        <f t="shared" si="342"/>
        <v>2017/2 Contribuciones Seg. Social</v>
      </c>
      <c r="AY929" s="187">
        <f t="shared" si="323"/>
        <v>8878.52</v>
      </c>
      <c r="AZ929" s="187">
        <f t="shared" si="343"/>
        <v>0.21835621252190679</v>
      </c>
      <c r="BA929" s="187" t="str">
        <f t="shared" si="325"/>
        <v>M645044 49</v>
      </c>
      <c r="BB929" s="187">
        <f>IFERROR(IF(AW929="","",VLOOKUP(AW929,SUSS!R:S,2,FALSE)),AY929*SUSS!$M$2)</f>
        <v>1065.4223999999999</v>
      </c>
      <c r="BC929" s="187">
        <f t="shared" si="324"/>
        <v>232.64159999999995</v>
      </c>
    </row>
    <row r="930" spans="1:55" ht="29.25" thickBot="1">
      <c r="A930" s="183" t="s">
        <v>224</v>
      </c>
      <c r="B930" s="82">
        <v>2014</v>
      </c>
      <c r="C930" s="82">
        <v>8</v>
      </c>
      <c r="D930" s="82"/>
      <c r="E930" s="83" t="s">
        <v>11</v>
      </c>
      <c r="F930" s="83" t="s">
        <v>10</v>
      </c>
      <c r="G930" s="83" t="s">
        <v>10</v>
      </c>
      <c r="H930" s="84">
        <v>41892</v>
      </c>
      <c r="I930" s="85">
        <v>8668.06</v>
      </c>
      <c r="J930" s="86">
        <v>0</v>
      </c>
      <c r="K930" s="85">
        <v>8668.06</v>
      </c>
      <c r="N930" s="183" t="s">
        <v>101</v>
      </c>
      <c r="O930" s="82">
        <v>49</v>
      </c>
      <c r="P930" s="85">
        <v>4813.75</v>
      </c>
      <c r="Q930" s="83" t="s">
        <v>11</v>
      </c>
      <c r="R930" s="83" t="s">
        <v>108</v>
      </c>
      <c r="S930" s="83" t="s">
        <v>109</v>
      </c>
      <c r="T930" s="82" t="s">
        <v>167</v>
      </c>
      <c r="U930" s="82" t="s">
        <v>124</v>
      </c>
      <c r="AC930" s="187" t="str">
        <f t="shared" si="326"/>
        <v>O365001</v>
      </c>
      <c r="AD930" s="187" t="str">
        <f t="shared" si="327"/>
        <v>Contribuciones Seg. Social</v>
      </c>
      <c r="AE930" s="187" t="str">
        <f t="shared" si="328"/>
        <v>Declaración Jurada</v>
      </c>
      <c r="AF930" s="187" t="str">
        <f t="shared" si="329"/>
        <v>Declaración Jurada</v>
      </c>
      <c r="AG930" s="187">
        <f t="shared" si="330"/>
        <v>8668.06</v>
      </c>
      <c r="AH930" s="187">
        <f t="shared" si="331"/>
        <v>0</v>
      </c>
      <c r="AI930" s="187">
        <f t="shared" si="332"/>
        <v>8668.06</v>
      </c>
      <c r="AJ930" s="187">
        <f t="shared" si="333"/>
        <v>2014</v>
      </c>
      <c r="AK930" s="187">
        <f t="shared" si="334"/>
        <v>8</v>
      </c>
      <c r="AN930" s="187" t="str">
        <f t="shared" si="335"/>
        <v xml:space="preserve">2014/8 </v>
      </c>
      <c r="AO930" s="187" t="str">
        <f t="shared" si="336"/>
        <v>2014/8 Contribuciones Seg. Social</v>
      </c>
      <c r="AP930" s="187">
        <f t="shared" si="337"/>
        <v>8668.06</v>
      </c>
      <c r="AT930" s="187" t="str">
        <f t="shared" si="338"/>
        <v>M645044</v>
      </c>
      <c r="AU930" s="187">
        <f t="shared" si="339"/>
        <v>49</v>
      </c>
      <c r="AV930" s="187">
        <f t="shared" si="340"/>
        <v>4813.75</v>
      </c>
      <c r="AW930" s="187" t="str">
        <f t="shared" si="341"/>
        <v>2017/2</v>
      </c>
      <c r="AX930" s="187" t="str">
        <f t="shared" si="342"/>
        <v>2017/2 Contribuciones Seg. Social</v>
      </c>
      <c r="AY930" s="187">
        <f t="shared" si="323"/>
        <v>8878.52</v>
      </c>
      <c r="AZ930" s="187">
        <f t="shared" si="343"/>
        <v>0.54217932718516149</v>
      </c>
      <c r="BA930" s="187" t="str">
        <f t="shared" si="325"/>
        <v>M645044 49</v>
      </c>
      <c r="BB930" s="187">
        <f>IFERROR(IF(AW930="","",VLOOKUP(AW930,SUSS!R:S,2,FALSE)),AY930*SUSS!$M$2)</f>
        <v>1065.4223999999999</v>
      </c>
      <c r="BC930" s="187">
        <f t="shared" si="324"/>
        <v>577.65</v>
      </c>
    </row>
    <row r="931" spans="1:55" ht="29.25" thickBot="1">
      <c r="A931" s="183" t="s">
        <v>224</v>
      </c>
      <c r="B931" s="82">
        <v>2014</v>
      </c>
      <c r="C931" s="82">
        <v>8</v>
      </c>
      <c r="D931" s="82"/>
      <c r="E931" s="83" t="s">
        <v>11</v>
      </c>
      <c r="F931" s="83" t="s">
        <v>10</v>
      </c>
      <c r="G931" s="83" t="s">
        <v>83</v>
      </c>
      <c r="H931" s="84">
        <v>44165</v>
      </c>
      <c r="I931" s="85">
        <v>20806.64</v>
      </c>
      <c r="J931" s="85">
        <v>16472.61</v>
      </c>
      <c r="K931" s="85">
        <v>4334.03</v>
      </c>
      <c r="N931" s="183" t="s">
        <v>101</v>
      </c>
      <c r="O931" s="82">
        <v>49</v>
      </c>
      <c r="P931" s="86">
        <v>356.15</v>
      </c>
      <c r="Q931" s="83" t="s">
        <v>11</v>
      </c>
      <c r="R931" s="83" t="s">
        <v>108</v>
      </c>
      <c r="S931" s="83" t="s">
        <v>83</v>
      </c>
      <c r="T931" s="82" t="s">
        <v>167</v>
      </c>
      <c r="U931" s="82" t="s">
        <v>124</v>
      </c>
      <c r="AC931" s="187" t="str">
        <f t="shared" si="326"/>
        <v/>
      </c>
      <c r="AD931" s="187" t="str">
        <f t="shared" si="327"/>
        <v/>
      </c>
      <c r="AE931" s="187" t="str">
        <f t="shared" si="328"/>
        <v/>
      </c>
      <c r="AF931" s="187" t="str">
        <f t="shared" si="329"/>
        <v/>
      </c>
      <c r="AG931" s="187" t="str">
        <f t="shared" si="330"/>
        <v/>
      </c>
      <c r="AH931" s="187" t="str">
        <f t="shared" si="331"/>
        <v/>
      </c>
      <c r="AI931" s="187" t="str">
        <f t="shared" si="332"/>
        <v/>
      </c>
      <c r="AJ931" s="187" t="str">
        <f t="shared" si="333"/>
        <v/>
      </c>
      <c r="AK931" s="187" t="str">
        <f t="shared" si="334"/>
        <v/>
      </c>
      <c r="AN931" s="187" t="str">
        <f t="shared" si="335"/>
        <v/>
      </c>
      <c r="AO931" s="187" t="str">
        <f t="shared" si="336"/>
        <v/>
      </c>
      <c r="AP931" s="187" t="str">
        <f t="shared" si="337"/>
        <v/>
      </c>
      <c r="AT931" s="187" t="str">
        <f t="shared" si="338"/>
        <v>M645044</v>
      </c>
      <c r="AU931" s="187">
        <f t="shared" si="339"/>
        <v>49</v>
      </c>
      <c r="AV931" s="187">
        <f t="shared" si="340"/>
        <v>356.15</v>
      </c>
      <c r="AW931" s="187" t="str">
        <f t="shared" si="341"/>
        <v>2017/2</v>
      </c>
      <c r="AX931" s="187" t="str">
        <f t="shared" si="342"/>
        <v>2017/2 Contribuciones Seg. Social</v>
      </c>
      <c r="AY931" s="187">
        <f t="shared" si="323"/>
        <v>8878.52</v>
      </c>
      <c r="AZ931" s="187">
        <f t="shared" si="343"/>
        <v>4.0113667593247519E-2</v>
      </c>
      <c r="BA931" s="187" t="str">
        <f t="shared" si="325"/>
        <v>M645044 49</v>
      </c>
      <c r="BB931" s="187">
        <f>IFERROR(IF(AW931="","",VLOOKUP(AW931,SUSS!R:S,2,FALSE)),AY931*SUSS!$M$2)</f>
        <v>1065.4223999999999</v>
      </c>
      <c r="BC931" s="187">
        <f t="shared" si="324"/>
        <v>42.737999999999992</v>
      </c>
    </row>
    <row r="932" spans="1:55" ht="29.25" thickBot="1">
      <c r="A932" s="183" t="s">
        <v>224</v>
      </c>
      <c r="B932" s="82">
        <v>2014</v>
      </c>
      <c r="C932" s="82">
        <v>9</v>
      </c>
      <c r="D932" s="82"/>
      <c r="E932" s="83" t="s">
        <v>11</v>
      </c>
      <c r="F932" s="83" t="s">
        <v>10</v>
      </c>
      <c r="G932" s="83" t="s">
        <v>10</v>
      </c>
      <c r="H932" s="84">
        <v>41921</v>
      </c>
      <c r="I932" s="85">
        <v>9260.52</v>
      </c>
      <c r="J932" s="86">
        <v>0</v>
      </c>
      <c r="K932" s="85">
        <v>9260.52</v>
      </c>
      <c r="N932" s="183" t="s">
        <v>101</v>
      </c>
      <c r="O932" s="82">
        <v>49</v>
      </c>
      <c r="P932" s="86">
        <v>847.29</v>
      </c>
      <c r="Q932" s="83" t="s">
        <v>11</v>
      </c>
      <c r="R932" s="83" t="s">
        <v>108</v>
      </c>
      <c r="S932" s="83" t="s">
        <v>84</v>
      </c>
      <c r="T932" s="82" t="s">
        <v>167</v>
      </c>
      <c r="U932" s="82" t="s">
        <v>124</v>
      </c>
      <c r="AC932" s="187" t="str">
        <f t="shared" si="326"/>
        <v>O365001</v>
      </c>
      <c r="AD932" s="187" t="str">
        <f t="shared" si="327"/>
        <v>Contribuciones Seg. Social</v>
      </c>
      <c r="AE932" s="187" t="str">
        <f t="shared" si="328"/>
        <v>Declaración Jurada</v>
      </c>
      <c r="AF932" s="187" t="str">
        <f t="shared" si="329"/>
        <v>Declaración Jurada</v>
      </c>
      <c r="AG932" s="187">
        <f t="shared" si="330"/>
        <v>9260.52</v>
      </c>
      <c r="AH932" s="187">
        <f t="shared" si="331"/>
        <v>0</v>
      </c>
      <c r="AI932" s="187">
        <f t="shared" si="332"/>
        <v>9260.52</v>
      </c>
      <c r="AJ932" s="187">
        <f t="shared" si="333"/>
        <v>2014</v>
      </c>
      <c r="AK932" s="187">
        <f t="shared" si="334"/>
        <v>9</v>
      </c>
      <c r="AN932" s="187" t="str">
        <f t="shared" si="335"/>
        <v xml:space="preserve">2014/9 </v>
      </c>
      <c r="AO932" s="187" t="str">
        <f t="shared" si="336"/>
        <v>2014/9 Contribuciones Seg. Social</v>
      </c>
      <c r="AP932" s="187">
        <f t="shared" si="337"/>
        <v>9260.52</v>
      </c>
      <c r="AT932" s="187" t="str">
        <f t="shared" si="338"/>
        <v>M645044</v>
      </c>
      <c r="AU932" s="187">
        <f t="shared" si="339"/>
        <v>49</v>
      </c>
      <c r="AV932" s="187">
        <f t="shared" si="340"/>
        <v>847.29</v>
      </c>
      <c r="AW932" s="187" t="str">
        <f t="shared" si="341"/>
        <v>2017/2</v>
      </c>
      <c r="AX932" s="187" t="str">
        <f t="shared" si="342"/>
        <v>2017/2 Contribuciones Seg. Social</v>
      </c>
      <c r="AY932" s="187">
        <f t="shared" si="323"/>
        <v>8878.52</v>
      </c>
      <c r="AZ932" s="187">
        <f t="shared" si="343"/>
        <v>9.5431445781504115E-2</v>
      </c>
      <c r="BA932" s="187" t="str">
        <f t="shared" si="325"/>
        <v>M645044 49</v>
      </c>
      <c r="BB932" s="187">
        <f>IFERROR(IF(AW932="","",VLOOKUP(AW932,SUSS!R:S,2,FALSE)),AY932*SUSS!$M$2)</f>
        <v>1065.4223999999999</v>
      </c>
      <c r="BC932" s="187">
        <f t="shared" si="324"/>
        <v>101.67479999999998</v>
      </c>
    </row>
    <row r="933" spans="1:55" ht="15.75" thickBot="1">
      <c r="A933" s="183" t="s">
        <v>224</v>
      </c>
      <c r="B933" s="82">
        <v>2014</v>
      </c>
      <c r="C933" s="82">
        <v>9</v>
      </c>
      <c r="D933" s="82"/>
      <c r="E933" s="83" t="s">
        <v>11</v>
      </c>
      <c r="F933" s="83" t="s">
        <v>10</v>
      </c>
      <c r="G933" s="83" t="s">
        <v>83</v>
      </c>
      <c r="H933" s="84">
        <v>44165</v>
      </c>
      <c r="I933" s="85">
        <v>21960.21</v>
      </c>
      <c r="J933" s="85">
        <v>17329.95</v>
      </c>
      <c r="K933" s="85">
        <v>4630.26</v>
      </c>
      <c r="N933" s="183" t="s">
        <v>101</v>
      </c>
      <c r="O933" s="82">
        <v>49</v>
      </c>
      <c r="P933" s="85">
        <v>8931.7099999999991</v>
      </c>
      <c r="Q933" s="83" t="s">
        <v>11</v>
      </c>
      <c r="R933" s="83" t="s">
        <v>10</v>
      </c>
      <c r="S933" s="83" t="s">
        <v>10</v>
      </c>
      <c r="T933" s="82" t="s">
        <v>168</v>
      </c>
      <c r="U933" s="82" t="s">
        <v>124</v>
      </c>
      <c r="AC933" s="187" t="str">
        <f t="shared" si="326"/>
        <v/>
      </c>
      <c r="AD933" s="187" t="str">
        <f t="shared" si="327"/>
        <v/>
      </c>
      <c r="AE933" s="187" t="str">
        <f t="shared" si="328"/>
        <v/>
      </c>
      <c r="AF933" s="187" t="str">
        <f t="shared" si="329"/>
        <v/>
      </c>
      <c r="AG933" s="187" t="str">
        <f t="shared" si="330"/>
        <v/>
      </c>
      <c r="AH933" s="187" t="str">
        <f t="shared" si="331"/>
        <v/>
      </c>
      <c r="AI933" s="187" t="str">
        <f t="shared" si="332"/>
        <v/>
      </c>
      <c r="AJ933" s="187" t="str">
        <f t="shared" si="333"/>
        <v/>
      </c>
      <c r="AK933" s="187" t="str">
        <f t="shared" si="334"/>
        <v/>
      </c>
      <c r="AN933" s="187" t="str">
        <f t="shared" si="335"/>
        <v/>
      </c>
      <c r="AO933" s="187" t="str">
        <f t="shared" si="336"/>
        <v/>
      </c>
      <c r="AP933" s="187" t="str">
        <f t="shared" si="337"/>
        <v/>
      </c>
      <c r="AT933" s="187" t="str">
        <f t="shared" si="338"/>
        <v>M645044</v>
      </c>
      <c r="AU933" s="187">
        <f t="shared" si="339"/>
        <v>49</v>
      </c>
      <c r="AV933" s="187">
        <f t="shared" si="340"/>
        <v>8931.7099999999991</v>
      </c>
      <c r="AW933" s="187" t="str">
        <f t="shared" si="341"/>
        <v>2017/3</v>
      </c>
      <c r="AX933" s="187" t="str">
        <f t="shared" si="342"/>
        <v>2017/3 Contribuciones Seg. Social</v>
      </c>
      <c r="AY933" s="187">
        <f t="shared" si="323"/>
        <v>8931.7099999999991</v>
      </c>
      <c r="AZ933" s="187">
        <f t="shared" si="343"/>
        <v>1</v>
      </c>
      <c r="BA933" s="187" t="str">
        <f t="shared" si="325"/>
        <v>M645044 49</v>
      </c>
      <c r="BB933" s="187">
        <f>IFERROR(IF(AW933="","",VLOOKUP(AW933,SUSS!R:S,2,FALSE)),AY933*SUSS!$M$2)</f>
        <v>1071.8051999999998</v>
      </c>
      <c r="BC933" s="187">
        <f t="shared" si="324"/>
        <v>1071.8051999999998</v>
      </c>
    </row>
    <row r="934" spans="1:55" ht="29.25" thickBot="1">
      <c r="A934" s="183" t="s">
        <v>224</v>
      </c>
      <c r="B934" s="82">
        <v>2014</v>
      </c>
      <c r="C934" s="82">
        <v>10</v>
      </c>
      <c r="D934" s="82"/>
      <c r="E934" s="83" t="s">
        <v>11</v>
      </c>
      <c r="F934" s="83" t="s">
        <v>10</v>
      </c>
      <c r="G934" s="83" t="s">
        <v>10</v>
      </c>
      <c r="H934" s="84">
        <v>41954</v>
      </c>
      <c r="I934" s="85">
        <v>9298.06</v>
      </c>
      <c r="J934" s="86">
        <v>0</v>
      </c>
      <c r="K934" s="85">
        <v>9298.06</v>
      </c>
      <c r="N934" s="183" t="s">
        <v>101</v>
      </c>
      <c r="O934" s="82">
        <v>49</v>
      </c>
      <c r="P934" s="85">
        <v>2600.71</v>
      </c>
      <c r="Q934" s="83" t="s">
        <v>11</v>
      </c>
      <c r="R934" s="83" t="s">
        <v>108</v>
      </c>
      <c r="S934" s="83" t="s">
        <v>109</v>
      </c>
      <c r="T934" s="82" t="s">
        <v>168</v>
      </c>
      <c r="U934" s="82" t="s">
        <v>124</v>
      </c>
      <c r="AC934" s="187" t="str">
        <f t="shared" si="326"/>
        <v>O365001</v>
      </c>
      <c r="AD934" s="187" t="str">
        <f t="shared" si="327"/>
        <v>Contribuciones Seg. Social</v>
      </c>
      <c r="AE934" s="187" t="str">
        <f t="shared" si="328"/>
        <v>Declaración Jurada</v>
      </c>
      <c r="AF934" s="187" t="str">
        <f t="shared" si="329"/>
        <v>Declaración Jurada</v>
      </c>
      <c r="AG934" s="187">
        <f t="shared" si="330"/>
        <v>9298.06</v>
      </c>
      <c r="AH934" s="187">
        <f t="shared" si="331"/>
        <v>0</v>
      </c>
      <c r="AI934" s="187">
        <f t="shared" si="332"/>
        <v>9298.06</v>
      </c>
      <c r="AJ934" s="187">
        <f t="shared" si="333"/>
        <v>2014</v>
      </c>
      <c r="AK934" s="187">
        <f t="shared" si="334"/>
        <v>10</v>
      </c>
      <c r="AN934" s="187" t="str">
        <f t="shared" si="335"/>
        <v>2014/10</v>
      </c>
      <c r="AO934" s="187" t="str">
        <f t="shared" si="336"/>
        <v>2014/10 Contribuciones Seg. Social</v>
      </c>
      <c r="AP934" s="187">
        <f t="shared" si="337"/>
        <v>9298.06</v>
      </c>
      <c r="AT934" s="187" t="str">
        <f t="shared" si="338"/>
        <v>M645044</v>
      </c>
      <c r="AU934" s="187">
        <f t="shared" si="339"/>
        <v>49</v>
      </c>
      <c r="AV934" s="187">
        <f t="shared" si="340"/>
        <v>2600.71</v>
      </c>
      <c r="AW934" s="187" t="str">
        <f t="shared" si="341"/>
        <v>2017/3</v>
      </c>
      <c r="AX934" s="187" t="str">
        <f t="shared" si="342"/>
        <v>2017/3 Contribuciones Seg. Social</v>
      </c>
      <c r="AY934" s="187">
        <f t="shared" si="323"/>
        <v>8931.7099999999991</v>
      </c>
      <c r="AZ934" s="187">
        <f t="shared" si="343"/>
        <v>0.29117716540281763</v>
      </c>
      <c r="BA934" s="187" t="str">
        <f t="shared" si="325"/>
        <v>M645044 49</v>
      </c>
      <c r="BB934" s="187">
        <f>IFERROR(IF(AW934="","",VLOOKUP(AW934,SUSS!R:S,2,FALSE)),AY934*SUSS!$M$2)</f>
        <v>1071.8051999999998</v>
      </c>
      <c r="BC934" s="187">
        <f t="shared" si="324"/>
        <v>312.08519999999999</v>
      </c>
    </row>
    <row r="935" spans="1:55" ht="15.75" thickBot="1">
      <c r="A935" s="183" t="s">
        <v>224</v>
      </c>
      <c r="B935" s="82">
        <v>2014</v>
      </c>
      <c r="C935" s="82">
        <v>10</v>
      </c>
      <c r="D935" s="82"/>
      <c r="E935" s="83" t="s">
        <v>11</v>
      </c>
      <c r="F935" s="83" t="s">
        <v>10</v>
      </c>
      <c r="G935" s="83" t="s">
        <v>83</v>
      </c>
      <c r="H935" s="84">
        <v>44165</v>
      </c>
      <c r="I935" s="85">
        <v>21751.7</v>
      </c>
      <c r="J935" s="85">
        <v>17102.669999999998</v>
      </c>
      <c r="K935" s="85">
        <v>4649.03</v>
      </c>
      <c r="N935" s="183" t="s">
        <v>101</v>
      </c>
      <c r="O935" s="82">
        <v>49</v>
      </c>
      <c r="P935" s="85">
        <v>7954.29</v>
      </c>
      <c r="Q935" s="83" t="s">
        <v>86</v>
      </c>
      <c r="R935" s="83" t="s">
        <v>10</v>
      </c>
      <c r="S935" s="83" t="s">
        <v>10</v>
      </c>
      <c r="T935" s="82" t="s">
        <v>91</v>
      </c>
      <c r="U935" s="82" t="s">
        <v>124</v>
      </c>
      <c r="AC935" s="187" t="str">
        <f t="shared" si="326"/>
        <v/>
      </c>
      <c r="AD935" s="187" t="str">
        <f t="shared" si="327"/>
        <v/>
      </c>
      <c r="AE935" s="187" t="str">
        <f t="shared" si="328"/>
        <v/>
      </c>
      <c r="AF935" s="187" t="str">
        <f t="shared" si="329"/>
        <v/>
      </c>
      <c r="AG935" s="187" t="str">
        <f t="shared" si="330"/>
        <v/>
      </c>
      <c r="AH935" s="187" t="str">
        <f t="shared" si="331"/>
        <v/>
      </c>
      <c r="AI935" s="187" t="str">
        <f t="shared" si="332"/>
        <v/>
      </c>
      <c r="AJ935" s="187" t="str">
        <f t="shared" si="333"/>
        <v/>
      </c>
      <c r="AK935" s="187" t="str">
        <f t="shared" si="334"/>
        <v/>
      </c>
      <c r="AN935" s="187" t="str">
        <f t="shared" si="335"/>
        <v/>
      </c>
      <c r="AO935" s="187" t="str">
        <f t="shared" si="336"/>
        <v/>
      </c>
      <c r="AP935" s="187" t="str">
        <f t="shared" si="337"/>
        <v/>
      </c>
      <c r="AT935" s="187" t="str">
        <f t="shared" si="338"/>
        <v/>
      </c>
      <c r="AU935" s="187" t="str">
        <f t="shared" si="339"/>
        <v/>
      </c>
      <c r="AV935" s="187" t="str">
        <f t="shared" si="340"/>
        <v/>
      </c>
      <c r="AW935" s="187" t="str">
        <f t="shared" si="341"/>
        <v/>
      </c>
      <c r="AX935" s="187" t="str">
        <f t="shared" si="342"/>
        <v/>
      </c>
      <c r="AY935" s="187" t="str">
        <f t="shared" si="323"/>
        <v/>
      </c>
      <c r="AZ935" s="187" t="str">
        <f t="shared" si="343"/>
        <v/>
      </c>
      <c r="BA935" s="187" t="str">
        <f t="shared" si="325"/>
        <v xml:space="preserve"> </v>
      </c>
      <c r="BB935" s="187" t="str">
        <f>IFERROR(IF(AW935="","",VLOOKUP(AW935,SUSS!R:S,2,FALSE)),AY935*SUSS!$M$2)</f>
        <v/>
      </c>
      <c r="BC935" s="187" t="str">
        <f t="shared" si="324"/>
        <v/>
      </c>
    </row>
    <row r="936" spans="1:55" ht="15.75" thickBot="1">
      <c r="A936" s="183" t="s">
        <v>224</v>
      </c>
      <c r="B936" s="82">
        <v>2016</v>
      </c>
      <c r="C936" s="82">
        <v>3</v>
      </c>
      <c r="D936" s="82"/>
      <c r="E936" s="83" t="s">
        <v>11</v>
      </c>
      <c r="F936" s="83" t="s">
        <v>10</v>
      </c>
      <c r="G936" s="83" t="s">
        <v>10</v>
      </c>
      <c r="H936" s="84">
        <v>42471</v>
      </c>
      <c r="I936" s="85">
        <v>6439.31</v>
      </c>
      <c r="J936" s="86">
        <v>0</v>
      </c>
      <c r="K936" s="85">
        <v>6439.31</v>
      </c>
      <c r="N936" s="183" t="s">
        <v>101</v>
      </c>
      <c r="O936" s="82">
        <v>49</v>
      </c>
      <c r="P936" s="86">
        <v>400</v>
      </c>
      <c r="Q936" s="83" t="s">
        <v>86</v>
      </c>
      <c r="R936" s="83" t="s">
        <v>10</v>
      </c>
      <c r="S936" s="83" t="s">
        <v>105</v>
      </c>
      <c r="T936" s="82" t="s">
        <v>91</v>
      </c>
      <c r="U936" s="82" t="s">
        <v>124</v>
      </c>
      <c r="AC936" s="187" t="str">
        <f t="shared" si="326"/>
        <v>O365001</v>
      </c>
      <c r="AD936" s="187" t="str">
        <f t="shared" si="327"/>
        <v>Contribuciones Seg. Social</v>
      </c>
      <c r="AE936" s="187" t="str">
        <f t="shared" si="328"/>
        <v>Declaración Jurada</v>
      </c>
      <c r="AF936" s="187" t="str">
        <f t="shared" si="329"/>
        <v>Declaración Jurada</v>
      </c>
      <c r="AG936" s="187">
        <f t="shared" si="330"/>
        <v>6439.31</v>
      </c>
      <c r="AH936" s="187">
        <f t="shared" si="331"/>
        <v>0</v>
      </c>
      <c r="AI936" s="187">
        <f t="shared" si="332"/>
        <v>6439.31</v>
      </c>
      <c r="AJ936" s="187">
        <f t="shared" si="333"/>
        <v>2016</v>
      </c>
      <c r="AK936" s="187">
        <f t="shared" si="334"/>
        <v>3</v>
      </c>
      <c r="AN936" s="187" t="str">
        <f t="shared" si="335"/>
        <v xml:space="preserve">2016/3 </v>
      </c>
      <c r="AO936" s="187" t="str">
        <f t="shared" si="336"/>
        <v>2016/3 Contribuciones Seg. Social</v>
      </c>
      <c r="AP936" s="187">
        <f t="shared" si="337"/>
        <v>6439.31</v>
      </c>
      <c r="AT936" s="187" t="str">
        <f t="shared" si="338"/>
        <v/>
      </c>
      <c r="AU936" s="187" t="str">
        <f t="shared" si="339"/>
        <v/>
      </c>
      <c r="AV936" s="187" t="str">
        <f t="shared" si="340"/>
        <v/>
      </c>
      <c r="AW936" s="187" t="str">
        <f t="shared" si="341"/>
        <v/>
      </c>
      <c r="AX936" s="187" t="str">
        <f t="shared" si="342"/>
        <v/>
      </c>
      <c r="AY936" s="187" t="str">
        <f t="shared" si="323"/>
        <v/>
      </c>
      <c r="AZ936" s="187" t="str">
        <f t="shared" si="343"/>
        <v/>
      </c>
      <c r="BA936" s="187" t="str">
        <f t="shared" si="325"/>
        <v xml:space="preserve"> </v>
      </c>
      <c r="BB936" s="187" t="str">
        <f>IFERROR(IF(AW936="","",VLOOKUP(AW936,SUSS!R:S,2,FALSE)),AY936*SUSS!$M$2)</f>
        <v/>
      </c>
      <c r="BC936" s="187" t="str">
        <f t="shared" si="324"/>
        <v/>
      </c>
    </row>
    <row r="937" spans="1:55" ht="15.75" thickBot="1">
      <c r="A937" s="183" t="s">
        <v>224</v>
      </c>
      <c r="B937" s="82">
        <v>2016</v>
      </c>
      <c r="C937" s="82">
        <v>3</v>
      </c>
      <c r="D937" s="82"/>
      <c r="E937" s="83" t="s">
        <v>11</v>
      </c>
      <c r="F937" s="83" t="s">
        <v>10</v>
      </c>
      <c r="G937" s="83" t="s">
        <v>83</v>
      </c>
      <c r="H937" s="84">
        <v>44165</v>
      </c>
      <c r="I937" s="85">
        <v>11779.94</v>
      </c>
      <c r="J937" s="85">
        <v>10170.11</v>
      </c>
      <c r="K937" s="85">
        <v>1609.83</v>
      </c>
      <c r="N937" s="183" t="s">
        <v>101</v>
      </c>
      <c r="O937" s="82">
        <v>49</v>
      </c>
      <c r="P937" s="86">
        <v>179.05</v>
      </c>
      <c r="Q937" s="83" t="s">
        <v>86</v>
      </c>
      <c r="R937" s="83" t="s">
        <v>10</v>
      </c>
      <c r="S937" s="83" t="s">
        <v>83</v>
      </c>
      <c r="T937" s="82" t="s">
        <v>91</v>
      </c>
      <c r="U937" s="82" t="s">
        <v>124</v>
      </c>
      <c r="AC937" s="187" t="str">
        <f t="shared" si="326"/>
        <v/>
      </c>
      <c r="AD937" s="187" t="str">
        <f t="shared" si="327"/>
        <v/>
      </c>
      <c r="AE937" s="187" t="str">
        <f t="shared" si="328"/>
        <v/>
      </c>
      <c r="AF937" s="187" t="str">
        <f t="shared" si="329"/>
        <v/>
      </c>
      <c r="AG937" s="187" t="str">
        <f t="shared" si="330"/>
        <v/>
      </c>
      <c r="AH937" s="187" t="str">
        <f t="shared" si="331"/>
        <v/>
      </c>
      <c r="AI937" s="187" t="str">
        <f t="shared" si="332"/>
        <v/>
      </c>
      <c r="AJ937" s="187" t="str">
        <f t="shared" si="333"/>
        <v/>
      </c>
      <c r="AK937" s="187" t="str">
        <f t="shared" si="334"/>
        <v/>
      </c>
      <c r="AN937" s="187" t="str">
        <f t="shared" si="335"/>
        <v/>
      </c>
      <c r="AO937" s="187" t="str">
        <f t="shared" si="336"/>
        <v/>
      </c>
      <c r="AP937" s="187" t="str">
        <f t="shared" si="337"/>
        <v/>
      </c>
      <c r="AT937" s="187" t="str">
        <f t="shared" si="338"/>
        <v/>
      </c>
      <c r="AU937" s="187" t="str">
        <f t="shared" si="339"/>
        <v/>
      </c>
      <c r="AV937" s="187" t="str">
        <f t="shared" si="340"/>
        <v/>
      </c>
      <c r="AW937" s="187" t="str">
        <f t="shared" si="341"/>
        <v/>
      </c>
      <c r="AX937" s="187" t="str">
        <f t="shared" si="342"/>
        <v/>
      </c>
      <c r="AY937" s="187" t="str">
        <f t="shared" si="323"/>
        <v/>
      </c>
      <c r="AZ937" s="187" t="str">
        <f t="shared" si="343"/>
        <v/>
      </c>
      <c r="BA937" s="187" t="str">
        <f t="shared" si="325"/>
        <v xml:space="preserve"> </v>
      </c>
      <c r="BB937" s="187" t="str">
        <f>IFERROR(IF(AW937="","",VLOOKUP(AW937,SUSS!R:S,2,FALSE)),AY937*SUSS!$M$2)</f>
        <v/>
      </c>
      <c r="BC937" s="187" t="str">
        <f t="shared" si="324"/>
        <v/>
      </c>
    </row>
    <row r="938" spans="1:55" ht="46.5" thickBot="1">
      <c r="A938" s="183" t="s">
        <v>234</v>
      </c>
      <c r="B938" s="188" t="s">
        <v>81</v>
      </c>
      <c r="C938" s="185"/>
      <c r="D938" s="185"/>
      <c r="E938" s="185"/>
      <c r="F938" s="185"/>
      <c r="G938" s="185"/>
      <c r="H938" s="185"/>
      <c r="I938" s="185"/>
      <c r="J938" s="185"/>
      <c r="K938" s="185"/>
      <c r="N938" s="183" t="s">
        <v>101</v>
      </c>
      <c r="O938" s="82">
        <v>49</v>
      </c>
      <c r="P938" s="85">
        <v>1890.96</v>
      </c>
      <c r="Q938" s="83" t="s">
        <v>86</v>
      </c>
      <c r="R938" s="83" t="s">
        <v>10</v>
      </c>
      <c r="S938" s="83" t="s">
        <v>84</v>
      </c>
      <c r="T938" s="82" t="s">
        <v>91</v>
      </c>
      <c r="U938" s="82" t="s">
        <v>124</v>
      </c>
      <c r="AC938" s="187" t="str">
        <f t="shared" si="326"/>
        <v/>
      </c>
      <c r="AD938" s="187" t="str">
        <f t="shared" si="327"/>
        <v/>
      </c>
      <c r="AE938" s="187" t="str">
        <f t="shared" si="328"/>
        <v/>
      </c>
      <c r="AF938" s="187" t="str">
        <f t="shared" si="329"/>
        <v/>
      </c>
      <c r="AG938" s="187" t="str">
        <f t="shared" si="330"/>
        <v/>
      </c>
      <c r="AH938" s="187" t="str">
        <f t="shared" si="331"/>
        <v/>
      </c>
      <c r="AI938" s="187" t="str">
        <f t="shared" si="332"/>
        <v/>
      </c>
      <c r="AJ938" s="187" t="str">
        <f t="shared" si="333"/>
        <v/>
      </c>
      <c r="AK938" s="187" t="str">
        <f t="shared" si="334"/>
        <v/>
      </c>
      <c r="AN938" s="187" t="str">
        <f t="shared" si="335"/>
        <v/>
      </c>
      <c r="AO938" s="187" t="str">
        <f t="shared" si="336"/>
        <v/>
      </c>
      <c r="AP938" s="187" t="str">
        <f t="shared" si="337"/>
        <v/>
      </c>
      <c r="AT938" s="187" t="str">
        <f t="shared" si="338"/>
        <v/>
      </c>
      <c r="AU938" s="187" t="str">
        <f t="shared" si="339"/>
        <v/>
      </c>
      <c r="AV938" s="187" t="str">
        <f t="shared" si="340"/>
        <v/>
      </c>
      <c r="AW938" s="187" t="str">
        <f t="shared" si="341"/>
        <v/>
      </c>
      <c r="AX938" s="187" t="str">
        <f t="shared" si="342"/>
        <v/>
      </c>
      <c r="AY938" s="187" t="str">
        <f t="shared" si="323"/>
        <v/>
      </c>
      <c r="AZ938" s="187" t="str">
        <f t="shared" si="343"/>
        <v/>
      </c>
      <c r="BA938" s="187" t="str">
        <f t="shared" si="325"/>
        <v xml:space="preserve"> </v>
      </c>
      <c r="BB938" s="187" t="str">
        <f>IFERROR(IF(AW938="","",VLOOKUP(AW938,SUSS!R:S,2,FALSE)),AY938*SUSS!$M$2)</f>
        <v/>
      </c>
      <c r="BC938" s="187" t="str">
        <f t="shared" si="324"/>
        <v/>
      </c>
    </row>
    <row r="939" spans="1:55" ht="15.75" thickBot="1">
      <c r="A939" s="183" t="s">
        <v>234</v>
      </c>
      <c r="B939" s="87" t="s">
        <v>0</v>
      </c>
      <c r="C939" s="87" t="s">
        <v>1</v>
      </c>
      <c r="D939" s="87" t="s">
        <v>2</v>
      </c>
      <c r="E939" s="87" t="s">
        <v>3</v>
      </c>
      <c r="F939" s="87" t="s">
        <v>4</v>
      </c>
      <c r="G939" s="87" t="s">
        <v>5</v>
      </c>
      <c r="H939" s="87" t="s">
        <v>6</v>
      </c>
      <c r="I939" s="87" t="s">
        <v>7</v>
      </c>
      <c r="J939" s="87" t="s">
        <v>8</v>
      </c>
      <c r="K939" s="87" t="s">
        <v>9</v>
      </c>
      <c r="N939" s="183" t="s">
        <v>101</v>
      </c>
      <c r="O939" s="82">
        <v>49</v>
      </c>
      <c r="P939" s="85">
        <v>5831.88</v>
      </c>
      <c r="Q939" s="83" t="s">
        <v>86</v>
      </c>
      <c r="R939" s="83" t="s">
        <v>10</v>
      </c>
      <c r="S939" s="83" t="s">
        <v>10</v>
      </c>
      <c r="T939" s="82" t="s">
        <v>92</v>
      </c>
      <c r="U939" s="82" t="s">
        <v>124</v>
      </c>
      <c r="AC939" s="187" t="str">
        <f t="shared" si="326"/>
        <v/>
      </c>
      <c r="AD939" s="187" t="str">
        <f t="shared" si="327"/>
        <v/>
      </c>
      <c r="AE939" s="187" t="str">
        <f t="shared" si="328"/>
        <v/>
      </c>
      <c r="AF939" s="187" t="str">
        <f t="shared" si="329"/>
        <v/>
      </c>
      <c r="AG939" s="187" t="str">
        <f t="shared" si="330"/>
        <v/>
      </c>
      <c r="AH939" s="187" t="str">
        <f t="shared" si="331"/>
        <v/>
      </c>
      <c r="AI939" s="187" t="str">
        <f t="shared" si="332"/>
        <v/>
      </c>
      <c r="AJ939" s="187" t="str">
        <f t="shared" si="333"/>
        <v/>
      </c>
      <c r="AK939" s="187" t="str">
        <f t="shared" si="334"/>
        <v/>
      </c>
      <c r="AN939" s="187" t="str">
        <f t="shared" si="335"/>
        <v/>
      </c>
      <c r="AO939" s="187" t="str">
        <f t="shared" si="336"/>
        <v/>
      </c>
      <c r="AP939" s="187" t="str">
        <f t="shared" si="337"/>
        <v/>
      </c>
      <c r="AT939" s="187" t="str">
        <f t="shared" si="338"/>
        <v/>
      </c>
      <c r="AU939" s="187" t="str">
        <f t="shared" si="339"/>
        <v/>
      </c>
      <c r="AV939" s="187" t="str">
        <f t="shared" si="340"/>
        <v/>
      </c>
      <c r="AW939" s="187" t="str">
        <f t="shared" si="341"/>
        <v/>
      </c>
      <c r="AX939" s="187" t="str">
        <f t="shared" si="342"/>
        <v/>
      </c>
      <c r="AY939" s="187" t="str">
        <f t="shared" si="323"/>
        <v/>
      </c>
      <c r="AZ939" s="187" t="str">
        <f t="shared" si="343"/>
        <v/>
      </c>
      <c r="BA939" s="187" t="str">
        <f t="shared" si="325"/>
        <v xml:space="preserve"> </v>
      </c>
      <c r="BB939" s="187" t="str">
        <f>IFERROR(IF(AW939="","",VLOOKUP(AW939,SUSS!R:S,2,FALSE)),AY939*SUSS!$M$2)</f>
        <v/>
      </c>
      <c r="BC939" s="187" t="str">
        <f t="shared" si="324"/>
        <v/>
      </c>
    </row>
    <row r="940" spans="1:55" ht="15.75" thickBot="1">
      <c r="A940" s="183" t="s">
        <v>234</v>
      </c>
      <c r="B940" s="77">
        <v>2011</v>
      </c>
      <c r="C940" s="77">
        <v>10</v>
      </c>
      <c r="D940" s="77"/>
      <c r="E940" s="78" t="s">
        <v>103</v>
      </c>
      <c r="F940" s="78" t="s">
        <v>10</v>
      </c>
      <c r="G940" s="78" t="s">
        <v>10</v>
      </c>
      <c r="H940" s="79">
        <v>40857</v>
      </c>
      <c r="I940" s="80">
        <v>1135.1400000000001</v>
      </c>
      <c r="J940" s="81">
        <v>0</v>
      </c>
      <c r="K940" s="80">
        <v>1135.1400000000001</v>
      </c>
      <c r="N940" s="183" t="s">
        <v>101</v>
      </c>
      <c r="O940" s="82">
        <v>49</v>
      </c>
      <c r="P940" s="86">
        <v>12.54</v>
      </c>
      <c r="Q940" s="83" t="s">
        <v>107</v>
      </c>
      <c r="R940" s="83" t="s">
        <v>10</v>
      </c>
      <c r="S940" s="83" t="s">
        <v>105</v>
      </c>
      <c r="T940" s="82" t="s">
        <v>163</v>
      </c>
      <c r="U940" s="82" t="s">
        <v>124</v>
      </c>
      <c r="AC940" s="187" t="str">
        <f t="shared" si="326"/>
        <v/>
      </c>
      <c r="AD940" s="187" t="str">
        <f t="shared" si="327"/>
        <v/>
      </c>
      <c r="AE940" s="187" t="str">
        <f t="shared" si="328"/>
        <v/>
      </c>
      <c r="AF940" s="187" t="str">
        <f t="shared" si="329"/>
        <v/>
      </c>
      <c r="AG940" s="187" t="str">
        <f t="shared" si="330"/>
        <v/>
      </c>
      <c r="AH940" s="187" t="str">
        <f t="shared" si="331"/>
        <v/>
      </c>
      <c r="AI940" s="187" t="str">
        <f t="shared" si="332"/>
        <v/>
      </c>
      <c r="AJ940" s="187" t="str">
        <f t="shared" si="333"/>
        <v/>
      </c>
      <c r="AK940" s="187" t="str">
        <f t="shared" si="334"/>
        <v/>
      </c>
      <c r="AN940" s="187" t="str">
        <f t="shared" si="335"/>
        <v/>
      </c>
      <c r="AO940" s="187" t="str">
        <f t="shared" si="336"/>
        <v/>
      </c>
      <c r="AP940" s="187" t="str">
        <f t="shared" si="337"/>
        <v/>
      </c>
      <c r="AT940" s="187" t="str">
        <f t="shared" si="338"/>
        <v/>
      </c>
      <c r="AU940" s="187" t="str">
        <f t="shared" si="339"/>
        <v/>
      </c>
      <c r="AV940" s="187" t="str">
        <f t="shared" si="340"/>
        <v/>
      </c>
      <c r="AW940" s="187" t="str">
        <f t="shared" si="341"/>
        <v/>
      </c>
      <c r="AX940" s="187" t="str">
        <f t="shared" si="342"/>
        <v/>
      </c>
      <c r="AY940" s="187" t="str">
        <f t="shared" si="323"/>
        <v/>
      </c>
      <c r="AZ940" s="187" t="str">
        <f t="shared" si="343"/>
        <v/>
      </c>
      <c r="BA940" s="187" t="str">
        <f t="shared" si="325"/>
        <v xml:space="preserve"> </v>
      </c>
      <c r="BB940" s="187" t="str">
        <f>IFERROR(IF(AW940="","",VLOOKUP(AW940,SUSS!R:S,2,FALSE)),AY940*SUSS!$M$2)</f>
        <v/>
      </c>
      <c r="BC940" s="187" t="str">
        <f t="shared" si="324"/>
        <v/>
      </c>
    </row>
    <row r="941" spans="1:55" ht="15.75" thickBot="1">
      <c r="A941" s="183" t="s">
        <v>234</v>
      </c>
      <c r="B941" s="82">
        <v>2011</v>
      </c>
      <c r="C941" s="82">
        <v>10</v>
      </c>
      <c r="D941" s="82"/>
      <c r="E941" s="83" t="s">
        <v>103</v>
      </c>
      <c r="F941" s="83" t="s">
        <v>10</v>
      </c>
      <c r="G941" s="83" t="s">
        <v>83</v>
      </c>
      <c r="H941" s="84">
        <v>44165</v>
      </c>
      <c r="I941" s="85">
        <v>3882.61</v>
      </c>
      <c r="J941" s="85">
        <v>3031.25</v>
      </c>
      <c r="K941" s="86">
        <v>851.36</v>
      </c>
      <c r="N941" s="183" t="s">
        <v>101</v>
      </c>
      <c r="O941" s="82">
        <v>49</v>
      </c>
      <c r="P941" s="86">
        <v>18.809999999999999</v>
      </c>
      <c r="Q941" s="83" t="s">
        <v>106</v>
      </c>
      <c r="R941" s="83" t="s">
        <v>10</v>
      </c>
      <c r="S941" s="83" t="s">
        <v>105</v>
      </c>
      <c r="T941" s="82" t="s">
        <v>163</v>
      </c>
      <c r="U941" s="82" t="s">
        <v>124</v>
      </c>
      <c r="AC941" s="187" t="str">
        <f t="shared" si="326"/>
        <v/>
      </c>
      <c r="AD941" s="187" t="str">
        <f t="shared" si="327"/>
        <v/>
      </c>
      <c r="AE941" s="187" t="str">
        <f t="shared" si="328"/>
        <v/>
      </c>
      <c r="AF941" s="187" t="str">
        <f t="shared" si="329"/>
        <v/>
      </c>
      <c r="AG941" s="187" t="str">
        <f t="shared" si="330"/>
        <v/>
      </c>
      <c r="AH941" s="187" t="str">
        <f t="shared" si="331"/>
        <v/>
      </c>
      <c r="AI941" s="187" t="str">
        <f t="shared" si="332"/>
        <v/>
      </c>
      <c r="AJ941" s="187" t="str">
        <f t="shared" si="333"/>
        <v/>
      </c>
      <c r="AK941" s="187" t="str">
        <f t="shared" si="334"/>
        <v/>
      </c>
      <c r="AN941" s="187" t="str">
        <f t="shared" si="335"/>
        <v/>
      </c>
      <c r="AO941" s="187" t="str">
        <f t="shared" si="336"/>
        <v/>
      </c>
      <c r="AP941" s="187" t="str">
        <f t="shared" si="337"/>
        <v/>
      </c>
      <c r="AT941" s="187" t="str">
        <f t="shared" si="338"/>
        <v/>
      </c>
      <c r="AU941" s="187" t="str">
        <f t="shared" si="339"/>
        <v/>
      </c>
      <c r="AV941" s="187" t="str">
        <f t="shared" si="340"/>
        <v/>
      </c>
      <c r="AW941" s="187" t="str">
        <f t="shared" si="341"/>
        <v/>
      </c>
      <c r="AX941" s="187" t="str">
        <f t="shared" si="342"/>
        <v/>
      </c>
      <c r="AY941" s="187" t="str">
        <f t="shared" si="323"/>
        <v/>
      </c>
      <c r="AZ941" s="187" t="str">
        <f t="shared" si="343"/>
        <v/>
      </c>
      <c r="BA941" s="187" t="str">
        <f t="shared" si="325"/>
        <v xml:space="preserve"> </v>
      </c>
      <c r="BB941" s="187" t="str">
        <f>IFERROR(IF(AW941="","",VLOOKUP(AW941,SUSS!R:S,2,FALSE)),AY941*SUSS!$M$2)</f>
        <v/>
      </c>
      <c r="BC941" s="187" t="str">
        <f t="shared" si="324"/>
        <v/>
      </c>
    </row>
    <row r="942" spans="1:55" ht="15.75" thickBot="1">
      <c r="A942" s="183" t="s">
        <v>234</v>
      </c>
      <c r="B942" s="82">
        <v>2011</v>
      </c>
      <c r="C942" s="82">
        <v>11</v>
      </c>
      <c r="D942" s="82"/>
      <c r="E942" s="83" t="s">
        <v>103</v>
      </c>
      <c r="F942" s="83" t="s">
        <v>10</v>
      </c>
      <c r="G942" s="83" t="s">
        <v>10</v>
      </c>
      <c r="H942" s="84">
        <v>40890</v>
      </c>
      <c r="I942" s="85">
        <v>10437.4</v>
      </c>
      <c r="J942" s="86">
        <v>0</v>
      </c>
      <c r="K942" s="85">
        <v>10437.4</v>
      </c>
      <c r="N942" s="183" t="s">
        <v>101</v>
      </c>
      <c r="O942" s="82">
        <v>49</v>
      </c>
      <c r="P942" s="85">
        <v>44282.22</v>
      </c>
      <c r="Q942" s="83" t="s">
        <v>82</v>
      </c>
      <c r="R942" s="83" t="s">
        <v>10</v>
      </c>
      <c r="S942" s="83" t="s">
        <v>10</v>
      </c>
      <c r="T942" s="82" t="s">
        <v>188</v>
      </c>
      <c r="U942" s="82" t="s">
        <v>124</v>
      </c>
      <c r="AC942" s="187" t="str">
        <f t="shared" si="326"/>
        <v/>
      </c>
      <c r="AD942" s="187" t="str">
        <f t="shared" si="327"/>
        <v/>
      </c>
      <c r="AE942" s="187" t="str">
        <f t="shared" si="328"/>
        <v/>
      </c>
      <c r="AF942" s="187" t="str">
        <f t="shared" si="329"/>
        <v/>
      </c>
      <c r="AG942" s="187" t="str">
        <f t="shared" si="330"/>
        <v/>
      </c>
      <c r="AH942" s="187" t="str">
        <f t="shared" si="331"/>
        <v/>
      </c>
      <c r="AI942" s="187" t="str">
        <f t="shared" si="332"/>
        <v/>
      </c>
      <c r="AJ942" s="187" t="str">
        <f t="shared" si="333"/>
        <v/>
      </c>
      <c r="AK942" s="187" t="str">
        <f t="shared" si="334"/>
        <v/>
      </c>
      <c r="AN942" s="187" t="str">
        <f t="shared" si="335"/>
        <v/>
      </c>
      <c r="AO942" s="187" t="str">
        <f t="shared" si="336"/>
        <v/>
      </c>
      <c r="AP942" s="187" t="str">
        <f t="shared" si="337"/>
        <v/>
      </c>
      <c r="AT942" s="187" t="str">
        <f t="shared" si="338"/>
        <v/>
      </c>
      <c r="AU942" s="187" t="str">
        <f t="shared" si="339"/>
        <v/>
      </c>
      <c r="AV942" s="187" t="str">
        <f t="shared" si="340"/>
        <v/>
      </c>
      <c r="AW942" s="187" t="str">
        <f t="shared" si="341"/>
        <v/>
      </c>
      <c r="AX942" s="187" t="str">
        <f t="shared" si="342"/>
        <v/>
      </c>
      <c r="AY942" s="187" t="str">
        <f t="shared" si="323"/>
        <v/>
      </c>
      <c r="AZ942" s="187" t="str">
        <f t="shared" si="343"/>
        <v/>
      </c>
      <c r="BA942" s="187" t="str">
        <f t="shared" si="325"/>
        <v xml:space="preserve"> </v>
      </c>
      <c r="BB942" s="187" t="str">
        <f>IFERROR(IF(AW942="","",VLOOKUP(AW942,SUSS!R:S,2,FALSE)),AY942*SUSS!$M$2)</f>
        <v/>
      </c>
      <c r="BC942" s="187" t="str">
        <f t="shared" si="324"/>
        <v/>
      </c>
    </row>
    <row r="943" spans="1:55" ht="15.75" thickBot="1">
      <c r="A943" s="183" t="s">
        <v>234</v>
      </c>
      <c r="B943" s="82">
        <v>2011</v>
      </c>
      <c r="C943" s="82">
        <v>11</v>
      </c>
      <c r="D943" s="82"/>
      <c r="E943" s="83" t="s">
        <v>103</v>
      </c>
      <c r="F943" s="83" t="s">
        <v>10</v>
      </c>
      <c r="G943" s="83" t="s">
        <v>83</v>
      </c>
      <c r="H943" s="84">
        <v>44165</v>
      </c>
      <c r="I943" s="85">
        <v>35355.440000000002</v>
      </c>
      <c r="J943" s="85">
        <v>27527.39</v>
      </c>
      <c r="K943" s="85">
        <v>7828.05</v>
      </c>
      <c r="N943" s="183" t="s">
        <v>101</v>
      </c>
      <c r="O943" s="82">
        <v>50</v>
      </c>
      <c r="P943" s="86">
        <v>669.19</v>
      </c>
      <c r="Q943" s="83" t="s">
        <v>103</v>
      </c>
      <c r="R943" s="83" t="s">
        <v>10</v>
      </c>
      <c r="S943" s="83" t="s">
        <v>84</v>
      </c>
      <c r="T943" s="82" t="s">
        <v>114</v>
      </c>
      <c r="U943" s="82" t="s">
        <v>124</v>
      </c>
      <c r="AC943" s="187" t="str">
        <f t="shared" si="326"/>
        <v/>
      </c>
      <c r="AD943" s="187" t="str">
        <f t="shared" si="327"/>
        <v/>
      </c>
      <c r="AE943" s="187" t="str">
        <f t="shared" si="328"/>
        <v/>
      </c>
      <c r="AF943" s="187" t="str">
        <f t="shared" si="329"/>
        <v/>
      </c>
      <c r="AG943" s="187" t="str">
        <f t="shared" si="330"/>
        <v/>
      </c>
      <c r="AH943" s="187" t="str">
        <f t="shared" si="331"/>
        <v/>
      </c>
      <c r="AI943" s="187" t="str">
        <f t="shared" si="332"/>
        <v/>
      </c>
      <c r="AJ943" s="187" t="str">
        <f t="shared" si="333"/>
        <v/>
      </c>
      <c r="AK943" s="187" t="str">
        <f t="shared" si="334"/>
        <v/>
      </c>
      <c r="AN943" s="187" t="str">
        <f t="shared" si="335"/>
        <v/>
      </c>
      <c r="AO943" s="187" t="str">
        <f t="shared" si="336"/>
        <v/>
      </c>
      <c r="AP943" s="187" t="str">
        <f t="shared" si="337"/>
        <v/>
      </c>
      <c r="AT943" s="187" t="str">
        <f t="shared" si="338"/>
        <v/>
      </c>
      <c r="AU943" s="187" t="str">
        <f t="shared" si="339"/>
        <v/>
      </c>
      <c r="AV943" s="187" t="str">
        <f t="shared" si="340"/>
        <v/>
      </c>
      <c r="AW943" s="187" t="str">
        <f t="shared" si="341"/>
        <v/>
      </c>
      <c r="AX943" s="187" t="str">
        <f t="shared" si="342"/>
        <v/>
      </c>
      <c r="AY943" s="187" t="str">
        <f t="shared" si="323"/>
        <v/>
      </c>
      <c r="AZ943" s="187" t="str">
        <f t="shared" si="343"/>
        <v/>
      </c>
      <c r="BA943" s="187" t="str">
        <f t="shared" si="325"/>
        <v xml:space="preserve"> </v>
      </c>
      <c r="BB943" s="187" t="str">
        <f>IFERROR(IF(AW943="","",VLOOKUP(AW943,SUSS!R:S,2,FALSE)),AY943*SUSS!$M$2)</f>
        <v/>
      </c>
      <c r="BC943" s="187" t="str">
        <f t="shared" si="324"/>
        <v/>
      </c>
    </row>
    <row r="944" spans="1:55" ht="15.75" thickBot="1">
      <c r="A944" s="183" t="s">
        <v>234</v>
      </c>
      <c r="B944" s="82">
        <v>2011</v>
      </c>
      <c r="C944" s="82">
        <v>12</v>
      </c>
      <c r="D944" s="82"/>
      <c r="E944" s="83" t="s">
        <v>103</v>
      </c>
      <c r="F944" s="83" t="s">
        <v>10</v>
      </c>
      <c r="G944" s="83" t="s">
        <v>10</v>
      </c>
      <c r="H944" s="84">
        <v>40918</v>
      </c>
      <c r="I944" s="85">
        <v>17920.419999999998</v>
      </c>
      <c r="J944" s="86">
        <v>0</v>
      </c>
      <c r="K944" s="85">
        <v>17920.419999999998</v>
      </c>
      <c r="N944" s="183" t="s">
        <v>101</v>
      </c>
      <c r="O944" s="82">
        <v>50</v>
      </c>
      <c r="P944" s="86">
        <v>6.27</v>
      </c>
      <c r="Q944" s="83" t="s">
        <v>104</v>
      </c>
      <c r="R944" s="83" t="s">
        <v>10</v>
      </c>
      <c r="S944" s="83" t="s">
        <v>105</v>
      </c>
      <c r="T944" s="82" t="s">
        <v>116</v>
      </c>
      <c r="U944" s="82" t="s">
        <v>124</v>
      </c>
      <c r="AC944" s="187" t="str">
        <f t="shared" si="326"/>
        <v/>
      </c>
      <c r="AD944" s="187" t="str">
        <f t="shared" si="327"/>
        <v/>
      </c>
      <c r="AE944" s="187" t="str">
        <f t="shared" si="328"/>
        <v/>
      </c>
      <c r="AF944" s="187" t="str">
        <f t="shared" si="329"/>
        <v/>
      </c>
      <c r="AG944" s="187" t="str">
        <f t="shared" si="330"/>
        <v/>
      </c>
      <c r="AH944" s="187" t="str">
        <f t="shared" si="331"/>
        <v/>
      </c>
      <c r="AI944" s="187" t="str">
        <f t="shared" si="332"/>
        <v/>
      </c>
      <c r="AJ944" s="187" t="str">
        <f t="shared" si="333"/>
        <v/>
      </c>
      <c r="AK944" s="187" t="str">
        <f t="shared" si="334"/>
        <v/>
      </c>
      <c r="AN944" s="187" t="str">
        <f t="shared" si="335"/>
        <v/>
      </c>
      <c r="AO944" s="187" t="str">
        <f t="shared" si="336"/>
        <v/>
      </c>
      <c r="AP944" s="187" t="str">
        <f t="shared" si="337"/>
        <v/>
      </c>
      <c r="AT944" s="187" t="str">
        <f t="shared" si="338"/>
        <v/>
      </c>
      <c r="AU944" s="187" t="str">
        <f t="shared" si="339"/>
        <v/>
      </c>
      <c r="AV944" s="187" t="str">
        <f t="shared" si="340"/>
        <v/>
      </c>
      <c r="AW944" s="187" t="str">
        <f t="shared" si="341"/>
        <v/>
      </c>
      <c r="AX944" s="187" t="str">
        <f t="shared" si="342"/>
        <v/>
      </c>
      <c r="AY944" s="187" t="str">
        <f t="shared" si="323"/>
        <v/>
      </c>
      <c r="AZ944" s="187" t="str">
        <f t="shared" si="343"/>
        <v/>
      </c>
      <c r="BA944" s="187" t="str">
        <f t="shared" si="325"/>
        <v xml:space="preserve"> </v>
      </c>
      <c r="BB944" s="187" t="str">
        <f>IFERROR(IF(AW944="","",VLOOKUP(AW944,SUSS!R:S,2,FALSE)),AY944*SUSS!$M$2)</f>
        <v/>
      </c>
      <c r="BC944" s="187" t="str">
        <f t="shared" si="324"/>
        <v/>
      </c>
    </row>
    <row r="945" spans="1:55" ht="15.75" thickBot="1">
      <c r="A945" s="183" t="s">
        <v>234</v>
      </c>
      <c r="B945" s="82">
        <v>2011</v>
      </c>
      <c r="C945" s="82">
        <v>12</v>
      </c>
      <c r="D945" s="82"/>
      <c r="E945" s="83" t="s">
        <v>103</v>
      </c>
      <c r="F945" s="83" t="s">
        <v>10</v>
      </c>
      <c r="G945" s="83" t="s">
        <v>83</v>
      </c>
      <c r="H945" s="84">
        <v>44165</v>
      </c>
      <c r="I945" s="85">
        <v>60219.42</v>
      </c>
      <c r="J945" s="85">
        <v>46779.1</v>
      </c>
      <c r="K945" s="85">
        <v>13440.32</v>
      </c>
      <c r="N945" s="183" t="s">
        <v>101</v>
      </c>
      <c r="O945" s="82">
        <v>50</v>
      </c>
      <c r="P945" s="85">
        <v>14119.33</v>
      </c>
      <c r="Q945" s="83" t="s">
        <v>102</v>
      </c>
      <c r="R945" s="83" t="s">
        <v>10</v>
      </c>
      <c r="S945" s="83" t="s">
        <v>10</v>
      </c>
      <c r="T945" s="82" t="s">
        <v>137</v>
      </c>
      <c r="U945" s="82" t="s">
        <v>124</v>
      </c>
      <c r="AC945" s="187" t="str">
        <f t="shared" si="326"/>
        <v/>
      </c>
      <c r="AD945" s="187" t="str">
        <f t="shared" si="327"/>
        <v/>
      </c>
      <c r="AE945" s="187" t="str">
        <f t="shared" si="328"/>
        <v/>
      </c>
      <c r="AF945" s="187" t="str">
        <f t="shared" si="329"/>
        <v/>
      </c>
      <c r="AG945" s="187" t="str">
        <f t="shared" si="330"/>
        <v/>
      </c>
      <c r="AH945" s="187" t="str">
        <f t="shared" si="331"/>
        <v/>
      </c>
      <c r="AI945" s="187" t="str">
        <f t="shared" si="332"/>
        <v/>
      </c>
      <c r="AJ945" s="187" t="str">
        <f t="shared" si="333"/>
        <v/>
      </c>
      <c r="AK945" s="187" t="str">
        <f t="shared" si="334"/>
        <v/>
      </c>
      <c r="AN945" s="187" t="str">
        <f t="shared" si="335"/>
        <v/>
      </c>
      <c r="AO945" s="187" t="str">
        <f t="shared" si="336"/>
        <v/>
      </c>
      <c r="AP945" s="187" t="str">
        <f t="shared" si="337"/>
        <v/>
      </c>
      <c r="AT945" s="187" t="str">
        <f t="shared" si="338"/>
        <v/>
      </c>
      <c r="AU945" s="187" t="str">
        <f t="shared" si="339"/>
        <v/>
      </c>
      <c r="AV945" s="187" t="str">
        <f t="shared" si="340"/>
        <v/>
      </c>
      <c r="AW945" s="187" t="str">
        <f t="shared" si="341"/>
        <v/>
      </c>
      <c r="AX945" s="187" t="str">
        <f t="shared" si="342"/>
        <v/>
      </c>
      <c r="AY945" s="187" t="str">
        <f t="shared" si="323"/>
        <v/>
      </c>
      <c r="AZ945" s="187" t="str">
        <f t="shared" si="343"/>
        <v/>
      </c>
      <c r="BA945" s="187" t="str">
        <f t="shared" si="325"/>
        <v xml:space="preserve"> </v>
      </c>
      <c r="BB945" s="187" t="str">
        <f>IFERROR(IF(AW945="","",VLOOKUP(AW945,SUSS!R:S,2,FALSE)),AY945*SUSS!$M$2)</f>
        <v/>
      </c>
      <c r="BC945" s="187" t="str">
        <f t="shared" si="324"/>
        <v/>
      </c>
    </row>
    <row r="946" spans="1:55" ht="15.75" thickBot="1">
      <c r="A946" s="183" t="s">
        <v>234</v>
      </c>
      <c r="B946" s="82">
        <v>2012</v>
      </c>
      <c r="C946" s="82">
        <v>10</v>
      </c>
      <c r="D946" s="82"/>
      <c r="E946" s="83" t="s">
        <v>103</v>
      </c>
      <c r="F946" s="83" t="s">
        <v>10</v>
      </c>
      <c r="G946" s="83" t="s">
        <v>10</v>
      </c>
      <c r="H946" s="84">
        <v>41225</v>
      </c>
      <c r="I946" s="85">
        <v>2038.03</v>
      </c>
      <c r="J946" s="86">
        <v>0</v>
      </c>
      <c r="K946" s="85">
        <v>2038.03</v>
      </c>
      <c r="N946" s="183" t="s">
        <v>101</v>
      </c>
      <c r="O946" s="82">
        <v>50</v>
      </c>
      <c r="P946" s="86">
        <v>236.69</v>
      </c>
      <c r="Q946" s="83" t="s">
        <v>11</v>
      </c>
      <c r="R946" s="83" t="s">
        <v>10</v>
      </c>
      <c r="S946" s="83" t="s">
        <v>83</v>
      </c>
      <c r="T946" s="82" t="s">
        <v>168</v>
      </c>
      <c r="U946" s="82" t="s">
        <v>124</v>
      </c>
      <c r="AC946" s="187" t="str">
        <f t="shared" si="326"/>
        <v/>
      </c>
      <c r="AD946" s="187" t="str">
        <f t="shared" si="327"/>
        <v/>
      </c>
      <c r="AE946" s="187" t="str">
        <f t="shared" si="328"/>
        <v/>
      </c>
      <c r="AF946" s="187" t="str">
        <f t="shared" si="329"/>
        <v/>
      </c>
      <c r="AG946" s="187" t="str">
        <f t="shared" si="330"/>
        <v/>
      </c>
      <c r="AH946" s="187" t="str">
        <f t="shared" si="331"/>
        <v/>
      </c>
      <c r="AI946" s="187" t="str">
        <f t="shared" si="332"/>
        <v/>
      </c>
      <c r="AJ946" s="187" t="str">
        <f t="shared" si="333"/>
        <v/>
      </c>
      <c r="AK946" s="187" t="str">
        <f t="shared" si="334"/>
        <v/>
      </c>
      <c r="AN946" s="187" t="str">
        <f t="shared" si="335"/>
        <v/>
      </c>
      <c r="AO946" s="187" t="str">
        <f t="shared" si="336"/>
        <v/>
      </c>
      <c r="AP946" s="187" t="str">
        <f t="shared" si="337"/>
        <v/>
      </c>
      <c r="AT946" s="187" t="str">
        <f t="shared" si="338"/>
        <v>M645044</v>
      </c>
      <c r="AU946" s="187">
        <f t="shared" si="339"/>
        <v>50</v>
      </c>
      <c r="AV946" s="187">
        <f t="shared" si="340"/>
        <v>236.69</v>
      </c>
      <c r="AW946" s="187" t="str">
        <f t="shared" si="341"/>
        <v>2017/3</v>
      </c>
      <c r="AX946" s="187" t="str">
        <f t="shared" si="342"/>
        <v>2017/3 Contribuciones Seg. Social</v>
      </c>
      <c r="AY946" s="187">
        <f t="shared" si="323"/>
        <v>8931.7099999999991</v>
      </c>
      <c r="AZ946" s="187">
        <f t="shared" si="343"/>
        <v>2.6499964732397269E-2</v>
      </c>
      <c r="BA946" s="187" t="str">
        <f t="shared" si="325"/>
        <v>M645044 50</v>
      </c>
      <c r="BB946" s="187">
        <f>IFERROR(IF(AW946="","",VLOOKUP(AW946,SUSS!R:S,2,FALSE)),AY946*SUSS!$M$2)</f>
        <v>1071.8051999999998</v>
      </c>
      <c r="BC946" s="187">
        <f t="shared" si="324"/>
        <v>28.402799999999996</v>
      </c>
    </row>
    <row r="947" spans="1:55" ht="15.75" thickBot="1">
      <c r="A947" s="183" t="s">
        <v>234</v>
      </c>
      <c r="B947" s="82">
        <v>2012</v>
      </c>
      <c r="C947" s="82">
        <v>10</v>
      </c>
      <c r="D947" s="82"/>
      <c r="E947" s="83" t="s">
        <v>103</v>
      </c>
      <c r="F947" s="83" t="s">
        <v>10</v>
      </c>
      <c r="G947" s="83" t="s">
        <v>83</v>
      </c>
      <c r="H947" s="84">
        <v>44165</v>
      </c>
      <c r="I947" s="85">
        <v>6233.07</v>
      </c>
      <c r="J947" s="85">
        <v>4704.55</v>
      </c>
      <c r="K947" s="85">
        <v>1528.52</v>
      </c>
      <c r="N947" s="183" t="s">
        <v>101</v>
      </c>
      <c r="O947" s="82">
        <v>50</v>
      </c>
      <c r="P947" s="85">
        <v>1996.24</v>
      </c>
      <c r="Q947" s="83" t="s">
        <v>11</v>
      </c>
      <c r="R947" s="83" t="s">
        <v>10</v>
      </c>
      <c r="S947" s="83" t="s">
        <v>84</v>
      </c>
      <c r="T947" s="82" t="s">
        <v>168</v>
      </c>
      <c r="U947" s="82" t="s">
        <v>124</v>
      </c>
      <c r="AC947" s="187" t="str">
        <f t="shared" si="326"/>
        <v/>
      </c>
      <c r="AD947" s="187" t="str">
        <f t="shared" si="327"/>
        <v/>
      </c>
      <c r="AE947" s="187" t="str">
        <f t="shared" si="328"/>
        <v/>
      </c>
      <c r="AF947" s="187" t="str">
        <f t="shared" si="329"/>
        <v/>
      </c>
      <c r="AG947" s="187" t="str">
        <f t="shared" si="330"/>
        <v/>
      </c>
      <c r="AH947" s="187" t="str">
        <f t="shared" si="331"/>
        <v/>
      </c>
      <c r="AI947" s="187" t="str">
        <f t="shared" si="332"/>
        <v/>
      </c>
      <c r="AJ947" s="187" t="str">
        <f t="shared" si="333"/>
        <v/>
      </c>
      <c r="AK947" s="187" t="str">
        <f t="shared" si="334"/>
        <v/>
      </c>
      <c r="AN947" s="187" t="str">
        <f t="shared" si="335"/>
        <v/>
      </c>
      <c r="AO947" s="187" t="str">
        <f t="shared" si="336"/>
        <v/>
      </c>
      <c r="AP947" s="187" t="str">
        <f t="shared" si="337"/>
        <v/>
      </c>
      <c r="AT947" s="187" t="str">
        <f t="shared" si="338"/>
        <v>M645044</v>
      </c>
      <c r="AU947" s="187">
        <f t="shared" si="339"/>
        <v>50</v>
      </c>
      <c r="AV947" s="187">
        <f t="shared" si="340"/>
        <v>1996.24</v>
      </c>
      <c r="AW947" s="187" t="str">
        <f t="shared" si="341"/>
        <v>2017/3</v>
      </c>
      <c r="AX947" s="187" t="str">
        <f t="shared" si="342"/>
        <v>2017/3 Contribuciones Seg. Social</v>
      </c>
      <c r="AY947" s="187">
        <f t="shared" si="323"/>
        <v>8931.7099999999991</v>
      </c>
      <c r="AZ947" s="187">
        <f t="shared" si="343"/>
        <v>0.22350031516921173</v>
      </c>
      <c r="BA947" s="187" t="str">
        <f t="shared" si="325"/>
        <v>M645044 50</v>
      </c>
      <c r="BB947" s="187">
        <f>IFERROR(IF(AW947="","",VLOOKUP(AW947,SUSS!R:S,2,FALSE)),AY947*SUSS!$M$2)</f>
        <v>1071.8051999999998</v>
      </c>
      <c r="BC947" s="187">
        <f t="shared" si="324"/>
        <v>239.54879999999997</v>
      </c>
    </row>
    <row r="948" spans="1:55" ht="29.25" thickBot="1">
      <c r="A948" s="183" t="s">
        <v>234</v>
      </c>
      <c r="B948" s="188" t="s">
        <v>85</v>
      </c>
      <c r="C948" s="185"/>
      <c r="D948" s="185"/>
      <c r="E948" s="185"/>
      <c r="F948" s="185"/>
      <c r="G948" s="185"/>
      <c r="H948" s="185"/>
      <c r="I948" s="185"/>
      <c r="J948" s="185"/>
      <c r="K948" s="185"/>
      <c r="N948" s="183" t="s">
        <v>101</v>
      </c>
      <c r="O948" s="82">
        <v>50</v>
      </c>
      <c r="P948" s="85">
        <v>2241.87</v>
      </c>
      <c r="Q948" s="83" t="s">
        <v>11</v>
      </c>
      <c r="R948" s="83" t="s">
        <v>108</v>
      </c>
      <c r="S948" s="83" t="s">
        <v>109</v>
      </c>
      <c r="T948" s="82" t="s">
        <v>168</v>
      </c>
      <c r="U948" s="82" t="s">
        <v>124</v>
      </c>
      <c r="AC948" s="187" t="str">
        <f t="shared" si="326"/>
        <v/>
      </c>
      <c r="AD948" s="187" t="str">
        <f t="shared" si="327"/>
        <v/>
      </c>
      <c r="AE948" s="187" t="str">
        <f t="shared" si="328"/>
        <v/>
      </c>
      <c r="AF948" s="187" t="str">
        <f t="shared" si="329"/>
        <v/>
      </c>
      <c r="AG948" s="187" t="str">
        <f t="shared" si="330"/>
        <v/>
      </c>
      <c r="AH948" s="187" t="str">
        <f t="shared" si="331"/>
        <v/>
      </c>
      <c r="AI948" s="187" t="str">
        <f t="shared" si="332"/>
        <v/>
      </c>
      <c r="AJ948" s="187" t="str">
        <f t="shared" si="333"/>
        <v/>
      </c>
      <c r="AK948" s="187" t="str">
        <f t="shared" si="334"/>
        <v/>
      </c>
      <c r="AN948" s="187" t="str">
        <f t="shared" si="335"/>
        <v/>
      </c>
      <c r="AO948" s="187" t="str">
        <f t="shared" si="336"/>
        <v/>
      </c>
      <c r="AP948" s="187" t="str">
        <f t="shared" si="337"/>
        <v/>
      </c>
      <c r="AT948" s="187" t="str">
        <f t="shared" si="338"/>
        <v>M645044</v>
      </c>
      <c r="AU948" s="187">
        <f t="shared" si="339"/>
        <v>50</v>
      </c>
      <c r="AV948" s="187">
        <f t="shared" si="340"/>
        <v>2241.87</v>
      </c>
      <c r="AW948" s="187" t="str">
        <f t="shared" si="341"/>
        <v>2017/3</v>
      </c>
      <c r="AX948" s="187" t="str">
        <f t="shared" si="342"/>
        <v>2017/3 Contribuciones Seg. Social</v>
      </c>
      <c r="AY948" s="187">
        <f t="shared" si="323"/>
        <v>8931.7099999999991</v>
      </c>
      <c r="AZ948" s="187">
        <f t="shared" si="343"/>
        <v>0.25100120805534437</v>
      </c>
      <c r="BA948" s="187" t="str">
        <f t="shared" si="325"/>
        <v>M645044 50</v>
      </c>
      <c r="BB948" s="187">
        <f>IFERROR(IF(AW948="","",VLOOKUP(AW948,SUSS!R:S,2,FALSE)),AY948*SUSS!$M$2)</f>
        <v>1071.8051999999998</v>
      </c>
      <c r="BC948" s="187">
        <f t="shared" si="324"/>
        <v>269.02439999999996</v>
      </c>
    </row>
    <row r="949" spans="1:55" ht="29.25" thickBot="1">
      <c r="A949" s="183" t="s">
        <v>234</v>
      </c>
      <c r="B949" s="87" t="s">
        <v>0</v>
      </c>
      <c r="C949" s="87" t="s">
        <v>1</v>
      </c>
      <c r="D949" s="87" t="s">
        <v>2</v>
      </c>
      <c r="E949" s="87" t="s">
        <v>3</v>
      </c>
      <c r="F949" s="87" t="s">
        <v>4</v>
      </c>
      <c r="G949" s="87" t="s">
        <v>5</v>
      </c>
      <c r="H949" s="87" t="s">
        <v>6</v>
      </c>
      <c r="I949" s="87" t="s">
        <v>7</v>
      </c>
      <c r="J949" s="87" t="s">
        <v>8</v>
      </c>
      <c r="K949" s="87" t="s">
        <v>9</v>
      </c>
      <c r="N949" s="183" t="s">
        <v>101</v>
      </c>
      <c r="O949" s="82">
        <v>50</v>
      </c>
      <c r="P949" s="86">
        <v>337.75</v>
      </c>
      <c r="Q949" s="83" t="s">
        <v>11</v>
      </c>
      <c r="R949" s="83" t="s">
        <v>108</v>
      </c>
      <c r="S949" s="83" t="s">
        <v>83</v>
      </c>
      <c r="T949" s="82" t="s">
        <v>168</v>
      </c>
      <c r="U949" s="82" t="s">
        <v>124</v>
      </c>
      <c r="AC949" s="187" t="str">
        <f t="shared" si="326"/>
        <v/>
      </c>
      <c r="AD949" s="187" t="str">
        <f t="shared" si="327"/>
        <v/>
      </c>
      <c r="AE949" s="187" t="str">
        <f t="shared" si="328"/>
        <v/>
      </c>
      <c r="AF949" s="187" t="str">
        <f t="shared" si="329"/>
        <v/>
      </c>
      <c r="AG949" s="187" t="str">
        <f t="shared" si="330"/>
        <v/>
      </c>
      <c r="AH949" s="187" t="str">
        <f t="shared" si="331"/>
        <v/>
      </c>
      <c r="AI949" s="187" t="str">
        <f t="shared" si="332"/>
        <v/>
      </c>
      <c r="AJ949" s="187" t="str">
        <f t="shared" si="333"/>
        <v/>
      </c>
      <c r="AK949" s="187" t="str">
        <f t="shared" si="334"/>
        <v/>
      </c>
      <c r="AN949" s="187" t="str">
        <f t="shared" si="335"/>
        <v/>
      </c>
      <c r="AO949" s="187" t="str">
        <f t="shared" si="336"/>
        <v/>
      </c>
      <c r="AP949" s="187" t="str">
        <f t="shared" si="337"/>
        <v/>
      </c>
      <c r="AT949" s="187" t="str">
        <f t="shared" si="338"/>
        <v>M645044</v>
      </c>
      <c r="AU949" s="187">
        <f t="shared" si="339"/>
        <v>50</v>
      </c>
      <c r="AV949" s="187">
        <f t="shared" si="340"/>
        <v>337.75</v>
      </c>
      <c r="AW949" s="187" t="str">
        <f t="shared" si="341"/>
        <v>2017/3</v>
      </c>
      <c r="AX949" s="187" t="str">
        <f t="shared" si="342"/>
        <v>2017/3 Contribuciones Seg. Social</v>
      </c>
      <c r="AY949" s="187">
        <f t="shared" si="323"/>
        <v>8931.7099999999991</v>
      </c>
      <c r="AZ949" s="187">
        <f t="shared" si="343"/>
        <v>3.7814707374063873E-2</v>
      </c>
      <c r="BA949" s="187" t="str">
        <f t="shared" si="325"/>
        <v>M645044 50</v>
      </c>
      <c r="BB949" s="187">
        <f>IFERROR(IF(AW949="","",VLOOKUP(AW949,SUSS!R:S,2,FALSE)),AY949*SUSS!$M$2)</f>
        <v>1071.8051999999998</v>
      </c>
      <c r="BC949" s="187">
        <f t="shared" si="324"/>
        <v>40.529999999999994</v>
      </c>
    </row>
    <row r="950" spans="1:55" ht="29.25" thickBot="1">
      <c r="A950" s="183" t="s">
        <v>234</v>
      </c>
      <c r="B950" s="77">
        <v>2012</v>
      </c>
      <c r="C950" s="77">
        <v>2</v>
      </c>
      <c r="D950" s="77"/>
      <c r="E950" s="78" t="s">
        <v>86</v>
      </c>
      <c r="F950" s="78" t="s">
        <v>10</v>
      </c>
      <c r="G950" s="78" t="s">
        <v>10</v>
      </c>
      <c r="H950" s="79">
        <v>40977</v>
      </c>
      <c r="I950" s="80">
        <v>14277.31</v>
      </c>
      <c r="J950" s="81">
        <v>0</v>
      </c>
      <c r="K950" s="80">
        <v>14277.31</v>
      </c>
      <c r="N950" s="183" t="s">
        <v>101</v>
      </c>
      <c r="O950" s="82">
        <v>50</v>
      </c>
      <c r="P950" s="86">
        <v>872.9</v>
      </c>
      <c r="Q950" s="83" t="s">
        <v>11</v>
      </c>
      <c r="R950" s="83" t="s">
        <v>108</v>
      </c>
      <c r="S950" s="83" t="s">
        <v>84</v>
      </c>
      <c r="T950" s="82" t="s">
        <v>168</v>
      </c>
      <c r="U950" s="82" t="s">
        <v>124</v>
      </c>
      <c r="AC950" s="187" t="str">
        <f t="shared" si="326"/>
        <v/>
      </c>
      <c r="AD950" s="187" t="str">
        <f t="shared" si="327"/>
        <v/>
      </c>
      <c r="AE950" s="187" t="str">
        <f t="shared" si="328"/>
        <v/>
      </c>
      <c r="AF950" s="187" t="str">
        <f t="shared" si="329"/>
        <v/>
      </c>
      <c r="AG950" s="187" t="str">
        <f t="shared" si="330"/>
        <v/>
      </c>
      <c r="AH950" s="187" t="str">
        <f t="shared" si="331"/>
        <v/>
      </c>
      <c r="AI950" s="187" t="str">
        <f t="shared" si="332"/>
        <v/>
      </c>
      <c r="AJ950" s="187" t="str">
        <f t="shared" si="333"/>
        <v/>
      </c>
      <c r="AK950" s="187" t="str">
        <f t="shared" si="334"/>
        <v/>
      </c>
      <c r="AN950" s="187" t="str">
        <f t="shared" si="335"/>
        <v/>
      </c>
      <c r="AO950" s="187" t="str">
        <f t="shared" si="336"/>
        <v/>
      </c>
      <c r="AP950" s="187" t="str">
        <f t="shared" si="337"/>
        <v/>
      </c>
      <c r="AT950" s="187" t="str">
        <f t="shared" si="338"/>
        <v>M645044</v>
      </c>
      <c r="AU950" s="187">
        <f t="shared" si="339"/>
        <v>50</v>
      </c>
      <c r="AV950" s="187">
        <f t="shared" si="340"/>
        <v>872.9</v>
      </c>
      <c r="AW950" s="187" t="str">
        <f t="shared" si="341"/>
        <v>2017/3</v>
      </c>
      <c r="AX950" s="187" t="str">
        <f t="shared" si="342"/>
        <v>2017/3 Contribuciones Seg. Social</v>
      </c>
      <c r="AY950" s="187">
        <f t="shared" si="323"/>
        <v>8931.7099999999991</v>
      </c>
      <c r="AZ950" s="187">
        <f t="shared" si="343"/>
        <v>9.7730445793694609E-2</v>
      </c>
      <c r="BA950" s="187" t="str">
        <f t="shared" si="325"/>
        <v>M645044 50</v>
      </c>
      <c r="BB950" s="187">
        <f>IFERROR(IF(AW950="","",VLOOKUP(AW950,SUSS!R:S,2,FALSE)),AY950*SUSS!$M$2)</f>
        <v>1071.8051999999998</v>
      </c>
      <c r="BC950" s="187">
        <f t="shared" si="324"/>
        <v>104.74799999999999</v>
      </c>
    </row>
    <row r="951" spans="1:55" ht="15.75" thickBot="1">
      <c r="A951" s="183" t="s">
        <v>234</v>
      </c>
      <c r="B951" s="82">
        <v>2012</v>
      </c>
      <c r="C951" s="82">
        <v>2</v>
      </c>
      <c r="D951" s="82"/>
      <c r="E951" s="83" t="s">
        <v>86</v>
      </c>
      <c r="F951" s="83" t="s">
        <v>10</v>
      </c>
      <c r="G951" s="83" t="s">
        <v>83</v>
      </c>
      <c r="H951" s="84">
        <v>44165</v>
      </c>
      <c r="I951" s="85">
        <v>47134.83</v>
      </c>
      <c r="J951" s="85">
        <v>36426.85</v>
      </c>
      <c r="K951" s="85">
        <v>10707.98</v>
      </c>
      <c r="N951" s="183" t="s">
        <v>101</v>
      </c>
      <c r="O951" s="82">
        <v>50</v>
      </c>
      <c r="P951" s="85">
        <v>10256.98</v>
      </c>
      <c r="Q951" s="83" t="s">
        <v>11</v>
      </c>
      <c r="R951" s="83" t="s">
        <v>10</v>
      </c>
      <c r="S951" s="83" t="s">
        <v>10</v>
      </c>
      <c r="T951" s="82" t="s">
        <v>91</v>
      </c>
      <c r="U951" s="82" t="s">
        <v>124</v>
      </c>
      <c r="AC951" s="187" t="str">
        <f t="shared" si="326"/>
        <v/>
      </c>
      <c r="AD951" s="187" t="str">
        <f t="shared" si="327"/>
        <v/>
      </c>
      <c r="AE951" s="187" t="str">
        <f t="shared" si="328"/>
        <v/>
      </c>
      <c r="AF951" s="187" t="str">
        <f t="shared" si="329"/>
        <v/>
      </c>
      <c r="AG951" s="187" t="str">
        <f t="shared" si="330"/>
        <v/>
      </c>
      <c r="AH951" s="187" t="str">
        <f t="shared" si="331"/>
        <v/>
      </c>
      <c r="AI951" s="187" t="str">
        <f t="shared" si="332"/>
        <v/>
      </c>
      <c r="AJ951" s="187" t="str">
        <f t="shared" si="333"/>
        <v/>
      </c>
      <c r="AK951" s="187" t="str">
        <f t="shared" si="334"/>
        <v/>
      </c>
      <c r="AN951" s="187" t="str">
        <f t="shared" si="335"/>
        <v/>
      </c>
      <c r="AO951" s="187" t="str">
        <f t="shared" si="336"/>
        <v/>
      </c>
      <c r="AP951" s="187" t="str">
        <f t="shared" si="337"/>
        <v/>
      </c>
      <c r="AT951" s="187" t="str">
        <f t="shared" si="338"/>
        <v>M645044</v>
      </c>
      <c r="AU951" s="187">
        <f t="shared" si="339"/>
        <v>50</v>
      </c>
      <c r="AV951" s="187">
        <f t="shared" si="340"/>
        <v>10256.98</v>
      </c>
      <c r="AW951" s="187" t="str">
        <f t="shared" si="341"/>
        <v>2017/4</v>
      </c>
      <c r="AX951" s="187" t="str">
        <f t="shared" si="342"/>
        <v>2017/4 Contribuciones Seg. Social</v>
      </c>
      <c r="AY951" s="187">
        <f t="shared" si="323"/>
        <v>10256.98</v>
      </c>
      <c r="AZ951" s="187">
        <f t="shared" si="343"/>
        <v>1</v>
      </c>
      <c r="BA951" s="187" t="str">
        <f t="shared" si="325"/>
        <v>M645044 50</v>
      </c>
      <c r="BB951" s="187">
        <f>IFERROR(IF(AW951="","",VLOOKUP(AW951,SUSS!R:S,2,FALSE)),AY951*SUSS!$M$2)</f>
        <v>1230.8375999999998</v>
      </c>
      <c r="BC951" s="187">
        <f t="shared" si="324"/>
        <v>1230.8375999999998</v>
      </c>
    </row>
    <row r="952" spans="1:55" ht="15.75" thickBot="1">
      <c r="A952" s="183" t="s">
        <v>234</v>
      </c>
      <c r="B952" s="82">
        <v>2012</v>
      </c>
      <c r="C952" s="82">
        <v>3</v>
      </c>
      <c r="D952" s="82"/>
      <c r="E952" s="83" t="s">
        <v>86</v>
      </c>
      <c r="F952" s="83" t="s">
        <v>10</v>
      </c>
      <c r="G952" s="83" t="s">
        <v>10</v>
      </c>
      <c r="H952" s="84">
        <v>41010</v>
      </c>
      <c r="I952" s="85">
        <v>9289.1</v>
      </c>
      <c r="J952" s="86">
        <v>0</v>
      </c>
      <c r="K952" s="85">
        <v>9289.1</v>
      </c>
      <c r="N952" s="183" t="s">
        <v>101</v>
      </c>
      <c r="O952" s="82">
        <v>50</v>
      </c>
      <c r="P952" s="86">
        <v>221.8</v>
      </c>
      <c r="Q952" s="83" t="s">
        <v>11</v>
      </c>
      <c r="R952" s="83" t="s">
        <v>10</v>
      </c>
      <c r="S952" s="83" t="s">
        <v>83</v>
      </c>
      <c r="T952" s="82" t="s">
        <v>91</v>
      </c>
      <c r="U952" s="82" t="s">
        <v>124</v>
      </c>
      <c r="AC952" s="187" t="str">
        <f t="shared" si="326"/>
        <v/>
      </c>
      <c r="AD952" s="187" t="str">
        <f t="shared" si="327"/>
        <v/>
      </c>
      <c r="AE952" s="187" t="str">
        <f t="shared" si="328"/>
        <v/>
      </c>
      <c r="AF952" s="187" t="str">
        <f t="shared" si="329"/>
        <v/>
      </c>
      <c r="AG952" s="187" t="str">
        <f t="shared" si="330"/>
        <v/>
      </c>
      <c r="AH952" s="187" t="str">
        <f t="shared" si="331"/>
        <v/>
      </c>
      <c r="AI952" s="187" t="str">
        <f t="shared" si="332"/>
        <v/>
      </c>
      <c r="AJ952" s="187" t="str">
        <f t="shared" si="333"/>
        <v/>
      </c>
      <c r="AK952" s="187" t="str">
        <f t="shared" si="334"/>
        <v/>
      </c>
      <c r="AN952" s="187" t="str">
        <f t="shared" si="335"/>
        <v/>
      </c>
      <c r="AO952" s="187" t="str">
        <f t="shared" si="336"/>
        <v/>
      </c>
      <c r="AP952" s="187" t="str">
        <f t="shared" si="337"/>
        <v/>
      </c>
      <c r="AT952" s="187" t="str">
        <f t="shared" si="338"/>
        <v>M645044</v>
      </c>
      <c r="AU952" s="187">
        <f t="shared" si="339"/>
        <v>50</v>
      </c>
      <c r="AV952" s="187">
        <f t="shared" si="340"/>
        <v>221.8</v>
      </c>
      <c r="AW952" s="187" t="str">
        <f t="shared" si="341"/>
        <v>2017/4</v>
      </c>
      <c r="AX952" s="187" t="str">
        <f t="shared" si="342"/>
        <v>2017/4 Contribuciones Seg. Social</v>
      </c>
      <c r="AY952" s="187">
        <f t="shared" si="323"/>
        <v>10256.98</v>
      </c>
      <c r="AZ952" s="187">
        <f t="shared" si="343"/>
        <v>2.1624298770203318E-2</v>
      </c>
      <c r="BA952" s="187" t="str">
        <f t="shared" si="325"/>
        <v>M645044 50</v>
      </c>
      <c r="BB952" s="187">
        <f>IFERROR(IF(AW952="","",VLOOKUP(AW952,SUSS!R:S,2,FALSE)),AY952*SUSS!$M$2)</f>
        <v>1230.8375999999998</v>
      </c>
      <c r="BC952" s="187">
        <f t="shared" si="324"/>
        <v>26.616</v>
      </c>
    </row>
    <row r="953" spans="1:55" ht="15.75" thickBot="1">
      <c r="A953" s="183" t="s">
        <v>234</v>
      </c>
      <c r="B953" s="82">
        <v>2012</v>
      </c>
      <c r="C953" s="82">
        <v>3</v>
      </c>
      <c r="D953" s="82"/>
      <c r="E953" s="83" t="s">
        <v>86</v>
      </c>
      <c r="F953" s="83" t="s">
        <v>10</v>
      </c>
      <c r="G953" s="83" t="s">
        <v>83</v>
      </c>
      <c r="H953" s="84">
        <v>44165</v>
      </c>
      <c r="I953" s="85">
        <v>30369.599999999999</v>
      </c>
      <c r="J953" s="85">
        <v>23402.77</v>
      </c>
      <c r="K953" s="85">
        <v>6966.83</v>
      </c>
      <c r="N953" s="183" t="s">
        <v>101</v>
      </c>
      <c r="O953" s="82">
        <v>50</v>
      </c>
      <c r="P953" s="86">
        <v>307.26</v>
      </c>
      <c r="Q953" s="83" t="s">
        <v>11</v>
      </c>
      <c r="R953" s="83" t="s">
        <v>10</v>
      </c>
      <c r="S953" s="83" t="s">
        <v>84</v>
      </c>
      <c r="T953" s="82" t="s">
        <v>91</v>
      </c>
      <c r="U953" s="82" t="s">
        <v>124</v>
      </c>
      <c r="AC953" s="187" t="str">
        <f t="shared" si="326"/>
        <v/>
      </c>
      <c r="AD953" s="187" t="str">
        <f t="shared" si="327"/>
        <v/>
      </c>
      <c r="AE953" s="187" t="str">
        <f t="shared" si="328"/>
        <v/>
      </c>
      <c r="AF953" s="187" t="str">
        <f t="shared" si="329"/>
        <v/>
      </c>
      <c r="AG953" s="187" t="str">
        <f t="shared" si="330"/>
        <v/>
      </c>
      <c r="AH953" s="187" t="str">
        <f t="shared" si="331"/>
        <v/>
      </c>
      <c r="AI953" s="187" t="str">
        <f t="shared" si="332"/>
        <v/>
      </c>
      <c r="AJ953" s="187" t="str">
        <f t="shared" si="333"/>
        <v/>
      </c>
      <c r="AK953" s="187" t="str">
        <f t="shared" si="334"/>
        <v/>
      </c>
      <c r="AN953" s="187" t="str">
        <f t="shared" si="335"/>
        <v/>
      </c>
      <c r="AO953" s="187" t="str">
        <f t="shared" si="336"/>
        <v/>
      </c>
      <c r="AP953" s="187" t="str">
        <f t="shared" si="337"/>
        <v/>
      </c>
      <c r="AT953" s="187" t="str">
        <f t="shared" si="338"/>
        <v>M645044</v>
      </c>
      <c r="AU953" s="187">
        <f t="shared" si="339"/>
        <v>50</v>
      </c>
      <c r="AV953" s="187">
        <f t="shared" si="340"/>
        <v>307.26</v>
      </c>
      <c r="AW953" s="187" t="str">
        <f t="shared" si="341"/>
        <v>2017/4</v>
      </c>
      <c r="AX953" s="187" t="str">
        <f t="shared" si="342"/>
        <v>2017/4 Contribuciones Seg. Social</v>
      </c>
      <c r="AY953" s="187">
        <f t="shared" si="323"/>
        <v>10256.98</v>
      </c>
      <c r="AZ953" s="187">
        <f t="shared" si="343"/>
        <v>2.9956185933871372E-2</v>
      </c>
      <c r="BA953" s="187" t="str">
        <f t="shared" si="325"/>
        <v>M645044 50</v>
      </c>
      <c r="BB953" s="187">
        <f>IFERROR(IF(AW953="","",VLOOKUP(AW953,SUSS!R:S,2,FALSE)),AY953*SUSS!$M$2)</f>
        <v>1230.8375999999998</v>
      </c>
      <c r="BC953" s="187">
        <f t="shared" si="324"/>
        <v>36.871199999999995</v>
      </c>
    </row>
    <row r="954" spans="1:55" ht="29.25" thickBot="1">
      <c r="A954" s="183" t="s">
        <v>234</v>
      </c>
      <c r="B954" s="82">
        <v>2013</v>
      </c>
      <c r="C954" s="82">
        <v>3</v>
      </c>
      <c r="D954" s="82"/>
      <c r="E954" s="83" t="s">
        <v>86</v>
      </c>
      <c r="F954" s="83" t="s">
        <v>10</v>
      </c>
      <c r="G954" s="83" t="s">
        <v>10</v>
      </c>
      <c r="H954" s="84">
        <v>41374</v>
      </c>
      <c r="I954" s="85">
        <v>5939.81</v>
      </c>
      <c r="J954" s="86">
        <v>0</v>
      </c>
      <c r="K954" s="85">
        <v>5939.81</v>
      </c>
      <c r="N954" s="183" t="s">
        <v>101</v>
      </c>
      <c r="O954" s="82">
        <v>50</v>
      </c>
      <c r="P954" s="85">
        <v>5561.11</v>
      </c>
      <c r="Q954" s="83" t="s">
        <v>11</v>
      </c>
      <c r="R954" s="83" t="s">
        <v>108</v>
      </c>
      <c r="S954" s="83" t="s">
        <v>109</v>
      </c>
      <c r="T954" s="82" t="s">
        <v>91</v>
      </c>
      <c r="U954" s="82" t="s">
        <v>124</v>
      </c>
      <c r="AC954" s="187" t="str">
        <f t="shared" si="326"/>
        <v/>
      </c>
      <c r="AD954" s="187" t="str">
        <f t="shared" si="327"/>
        <v/>
      </c>
      <c r="AE954" s="187" t="str">
        <f t="shared" si="328"/>
        <v/>
      </c>
      <c r="AF954" s="187" t="str">
        <f t="shared" si="329"/>
        <v/>
      </c>
      <c r="AG954" s="187" t="str">
        <f t="shared" si="330"/>
        <v/>
      </c>
      <c r="AH954" s="187" t="str">
        <f t="shared" si="331"/>
        <v/>
      </c>
      <c r="AI954" s="187" t="str">
        <f t="shared" si="332"/>
        <v/>
      </c>
      <c r="AJ954" s="187" t="str">
        <f t="shared" si="333"/>
        <v/>
      </c>
      <c r="AK954" s="187" t="str">
        <f t="shared" si="334"/>
        <v/>
      </c>
      <c r="AN954" s="187" t="str">
        <f t="shared" si="335"/>
        <v/>
      </c>
      <c r="AO954" s="187" t="str">
        <f t="shared" si="336"/>
        <v/>
      </c>
      <c r="AP954" s="187" t="str">
        <f t="shared" si="337"/>
        <v/>
      </c>
      <c r="AT954" s="187" t="str">
        <f t="shared" si="338"/>
        <v>M645044</v>
      </c>
      <c r="AU954" s="187">
        <f t="shared" si="339"/>
        <v>50</v>
      </c>
      <c r="AV954" s="187">
        <f t="shared" si="340"/>
        <v>5561.11</v>
      </c>
      <c r="AW954" s="187" t="str">
        <f t="shared" si="341"/>
        <v>2017/4</v>
      </c>
      <c r="AX954" s="187" t="str">
        <f t="shared" si="342"/>
        <v>2017/4 Contribuciones Seg. Social</v>
      </c>
      <c r="AY954" s="187">
        <f t="shared" si="323"/>
        <v>10256.98</v>
      </c>
      <c r="AZ954" s="187">
        <f t="shared" si="343"/>
        <v>0.54217810700615576</v>
      </c>
      <c r="BA954" s="187" t="str">
        <f t="shared" si="325"/>
        <v>M645044 50</v>
      </c>
      <c r="BB954" s="187">
        <f>IFERROR(IF(AW954="","",VLOOKUP(AW954,SUSS!R:S,2,FALSE)),AY954*SUSS!$M$2)</f>
        <v>1230.8375999999998</v>
      </c>
      <c r="BC954" s="187">
        <f t="shared" si="324"/>
        <v>667.33319999999981</v>
      </c>
    </row>
    <row r="955" spans="1:55" ht="29.25" thickBot="1">
      <c r="A955" s="183" t="s">
        <v>234</v>
      </c>
      <c r="B955" s="82">
        <v>2013</v>
      </c>
      <c r="C955" s="82">
        <v>3</v>
      </c>
      <c r="D955" s="82"/>
      <c r="E955" s="83" t="s">
        <v>86</v>
      </c>
      <c r="F955" s="83" t="s">
        <v>10</v>
      </c>
      <c r="G955" s="83" t="s">
        <v>83</v>
      </c>
      <c r="H955" s="84">
        <v>44165</v>
      </c>
      <c r="I955" s="85">
        <v>17287.099999999999</v>
      </c>
      <c r="J955" s="85">
        <v>12832.24</v>
      </c>
      <c r="K955" s="85">
        <v>4454.8599999999997</v>
      </c>
      <c r="N955" s="183" t="s">
        <v>101</v>
      </c>
      <c r="O955" s="82">
        <v>50</v>
      </c>
      <c r="P955" s="86">
        <v>364.75</v>
      </c>
      <c r="Q955" s="83" t="s">
        <v>11</v>
      </c>
      <c r="R955" s="83" t="s">
        <v>108</v>
      </c>
      <c r="S955" s="83" t="s">
        <v>83</v>
      </c>
      <c r="T955" s="82" t="s">
        <v>91</v>
      </c>
      <c r="U955" s="82" t="s">
        <v>124</v>
      </c>
      <c r="AC955" s="187" t="str">
        <f t="shared" si="326"/>
        <v/>
      </c>
      <c r="AD955" s="187" t="str">
        <f t="shared" si="327"/>
        <v/>
      </c>
      <c r="AE955" s="187" t="str">
        <f t="shared" si="328"/>
        <v/>
      </c>
      <c r="AF955" s="187" t="str">
        <f t="shared" si="329"/>
        <v/>
      </c>
      <c r="AG955" s="187" t="str">
        <f t="shared" si="330"/>
        <v/>
      </c>
      <c r="AH955" s="187" t="str">
        <f t="shared" si="331"/>
        <v/>
      </c>
      <c r="AI955" s="187" t="str">
        <f t="shared" si="332"/>
        <v/>
      </c>
      <c r="AJ955" s="187" t="str">
        <f t="shared" si="333"/>
        <v/>
      </c>
      <c r="AK955" s="187" t="str">
        <f t="shared" si="334"/>
        <v/>
      </c>
      <c r="AN955" s="187" t="str">
        <f t="shared" si="335"/>
        <v/>
      </c>
      <c r="AO955" s="187" t="str">
        <f t="shared" si="336"/>
        <v/>
      </c>
      <c r="AP955" s="187" t="str">
        <f t="shared" si="337"/>
        <v/>
      </c>
      <c r="AT955" s="187" t="str">
        <f t="shared" si="338"/>
        <v>M645044</v>
      </c>
      <c r="AU955" s="187">
        <f t="shared" si="339"/>
        <v>50</v>
      </c>
      <c r="AV955" s="187">
        <f t="shared" si="340"/>
        <v>364.75</v>
      </c>
      <c r="AW955" s="187" t="str">
        <f t="shared" si="341"/>
        <v>2017/4</v>
      </c>
      <c r="AX955" s="187" t="str">
        <f t="shared" si="342"/>
        <v>2017/4 Contribuciones Seg. Social</v>
      </c>
      <c r="AY955" s="187">
        <f t="shared" si="323"/>
        <v>10256.98</v>
      </c>
      <c r="AZ955" s="187">
        <f t="shared" si="343"/>
        <v>3.5561149578140938E-2</v>
      </c>
      <c r="BA955" s="187" t="str">
        <f t="shared" si="325"/>
        <v>M645044 50</v>
      </c>
      <c r="BB955" s="187">
        <f>IFERROR(IF(AW955="","",VLOOKUP(AW955,SUSS!R:S,2,FALSE)),AY955*SUSS!$M$2)</f>
        <v>1230.8375999999998</v>
      </c>
      <c r="BC955" s="187">
        <f t="shared" si="324"/>
        <v>43.769999999999996</v>
      </c>
    </row>
    <row r="956" spans="1:55" ht="15.75" thickBot="1">
      <c r="A956" s="183" t="s">
        <v>234</v>
      </c>
      <c r="B956" s="82">
        <v>2013</v>
      </c>
      <c r="C956" s="82">
        <v>4</v>
      </c>
      <c r="D956" s="82"/>
      <c r="E956" s="83" t="s">
        <v>86</v>
      </c>
      <c r="F956" s="83" t="s">
        <v>10</v>
      </c>
      <c r="G956" s="83" t="s">
        <v>10</v>
      </c>
      <c r="H956" s="84">
        <v>41403</v>
      </c>
      <c r="I956" s="85">
        <v>10502.49</v>
      </c>
      <c r="J956" s="86">
        <v>0</v>
      </c>
      <c r="K956" s="85">
        <v>10502.49</v>
      </c>
      <c r="N956" s="183" t="s">
        <v>101</v>
      </c>
      <c r="O956" s="82">
        <v>50</v>
      </c>
      <c r="P956" s="85">
        <v>1961.25</v>
      </c>
      <c r="Q956" s="83" t="s">
        <v>86</v>
      </c>
      <c r="R956" s="83" t="s">
        <v>10</v>
      </c>
      <c r="S956" s="83" t="s">
        <v>10</v>
      </c>
      <c r="T956" s="82" t="s">
        <v>92</v>
      </c>
      <c r="U956" s="82" t="s">
        <v>124</v>
      </c>
      <c r="AC956" s="187" t="str">
        <f t="shared" si="326"/>
        <v/>
      </c>
      <c r="AD956" s="187" t="str">
        <f t="shared" si="327"/>
        <v/>
      </c>
      <c r="AE956" s="187" t="str">
        <f t="shared" si="328"/>
        <v/>
      </c>
      <c r="AF956" s="187" t="str">
        <f t="shared" si="329"/>
        <v/>
      </c>
      <c r="AG956" s="187" t="str">
        <f t="shared" si="330"/>
        <v/>
      </c>
      <c r="AH956" s="187" t="str">
        <f t="shared" si="331"/>
        <v/>
      </c>
      <c r="AI956" s="187" t="str">
        <f t="shared" si="332"/>
        <v/>
      </c>
      <c r="AJ956" s="187" t="str">
        <f t="shared" si="333"/>
        <v/>
      </c>
      <c r="AK956" s="187" t="str">
        <f t="shared" si="334"/>
        <v/>
      </c>
      <c r="AN956" s="187" t="str">
        <f t="shared" si="335"/>
        <v/>
      </c>
      <c r="AO956" s="187" t="str">
        <f t="shared" si="336"/>
        <v/>
      </c>
      <c r="AP956" s="187" t="str">
        <f t="shared" si="337"/>
        <v/>
      </c>
      <c r="AT956" s="187" t="str">
        <f t="shared" si="338"/>
        <v/>
      </c>
      <c r="AU956" s="187" t="str">
        <f t="shared" si="339"/>
        <v/>
      </c>
      <c r="AV956" s="187" t="str">
        <f t="shared" si="340"/>
        <v/>
      </c>
      <c r="AW956" s="187" t="str">
        <f t="shared" si="341"/>
        <v/>
      </c>
      <c r="AX956" s="187" t="str">
        <f t="shared" si="342"/>
        <v/>
      </c>
      <c r="AY956" s="187" t="str">
        <f t="shared" si="323"/>
        <v/>
      </c>
      <c r="AZ956" s="187" t="str">
        <f t="shared" si="343"/>
        <v/>
      </c>
      <c r="BA956" s="187" t="str">
        <f t="shared" si="325"/>
        <v xml:space="preserve"> </v>
      </c>
      <c r="BB956" s="187" t="str">
        <f>IFERROR(IF(AW956="","",VLOOKUP(AW956,SUSS!R:S,2,FALSE)),AY956*SUSS!$M$2)</f>
        <v/>
      </c>
      <c r="BC956" s="187" t="str">
        <f t="shared" si="324"/>
        <v/>
      </c>
    </row>
    <row r="957" spans="1:55" ht="15.75" thickBot="1">
      <c r="A957" s="183" t="s">
        <v>234</v>
      </c>
      <c r="B957" s="82">
        <v>2013</v>
      </c>
      <c r="C957" s="82">
        <v>4</v>
      </c>
      <c r="D957" s="82"/>
      <c r="E957" s="83" t="s">
        <v>86</v>
      </c>
      <c r="F957" s="83" t="s">
        <v>10</v>
      </c>
      <c r="G957" s="83" t="s">
        <v>83</v>
      </c>
      <c r="H957" s="84">
        <v>44165</v>
      </c>
      <c r="I957" s="85">
        <v>30261.66</v>
      </c>
      <c r="J957" s="85">
        <v>22384.79</v>
      </c>
      <c r="K957" s="85">
        <v>7876.87</v>
      </c>
      <c r="N957" s="183" t="s">
        <v>101</v>
      </c>
      <c r="O957" s="82">
        <v>50</v>
      </c>
      <c r="P957" s="86">
        <v>400</v>
      </c>
      <c r="Q957" s="83" t="s">
        <v>86</v>
      </c>
      <c r="R957" s="83" t="s">
        <v>10</v>
      </c>
      <c r="S957" s="83" t="s">
        <v>105</v>
      </c>
      <c r="T957" s="82" t="s">
        <v>92</v>
      </c>
      <c r="U957" s="82" t="s">
        <v>124</v>
      </c>
      <c r="AC957" s="187" t="str">
        <f t="shared" si="326"/>
        <v/>
      </c>
      <c r="AD957" s="187" t="str">
        <f t="shared" si="327"/>
        <v/>
      </c>
      <c r="AE957" s="187" t="str">
        <f t="shared" si="328"/>
        <v/>
      </c>
      <c r="AF957" s="187" t="str">
        <f t="shared" si="329"/>
        <v/>
      </c>
      <c r="AG957" s="187" t="str">
        <f t="shared" si="330"/>
        <v/>
      </c>
      <c r="AH957" s="187" t="str">
        <f t="shared" si="331"/>
        <v/>
      </c>
      <c r="AI957" s="187" t="str">
        <f t="shared" si="332"/>
        <v/>
      </c>
      <c r="AJ957" s="187" t="str">
        <f t="shared" si="333"/>
        <v/>
      </c>
      <c r="AK957" s="187" t="str">
        <f t="shared" si="334"/>
        <v/>
      </c>
      <c r="AN957" s="187" t="str">
        <f t="shared" si="335"/>
        <v/>
      </c>
      <c r="AO957" s="187" t="str">
        <f t="shared" si="336"/>
        <v/>
      </c>
      <c r="AP957" s="187" t="str">
        <f t="shared" si="337"/>
        <v/>
      </c>
      <c r="AT957" s="187" t="str">
        <f t="shared" si="338"/>
        <v/>
      </c>
      <c r="AU957" s="187" t="str">
        <f t="shared" si="339"/>
        <v/>
      </c>
      <c r="AV957" s="187" t="str">
        <f t="shared" si="340"/>
        <v/>
      </c>
      <c r="AW957" s="187" t="str">
        <f t="shared" si="341"/>
        <v/>
      </c>
      <c r="AX957" s="187" t="str">
        <f t="shared" si="342"/>
        <v/>
      </c>
      <c r="AY957" s="187" t="str">
        <f t="shared" si="323"/>
        <v/>
      </c>
      <c r="AZ957" s="187" t="str">
        <f t="shared" si="343"/>
        <v/>
      </c>
      <c r="BA957" s="187" t="str">
        <f t="shared" si="325"/>
        <v xml:space="preserve"> </v>
      </c>
      <c r="BB957" s="187" t="str">
        <f>IFERROR(IF(AW957="","",VLOOKUP(AW957,SUSS!R:S,2,FALSE)),AY957*SUSS!$M$2)</f>
        <v/>
      </c>
      <c r="BC957" s="187" t="str">
        <f t="shared" si="324"/>
        <v/>
      </c>
    </row>
    <row r="958" spans="1:55" ht="15.75" thickBot="1">
      <c r="A958" s="183" t="s">
        <v>234</v>
      </c>
      <c r="B958" s="82">
        <v>2013</v>
      </c>
      <c r="C958" s="82">
        <v>5</v>
      </c>
      <c r="D958" s="82"/>
      <c r="E958" s="83" t="s">
        <v>86</v>
      </c>
      <c r="F958" s="83" t="s">
        <v>10</v>
      </c>
      <c r="G958" s="83" t="s">
        <v>10</v>
      </c>
      <c r="H958" s="84">
        <v>41436</v>
      </c>
      <c r="I958" s="85">
        <v>11203.34</v>
      </c>
      <c r="J958" s="86">
        <v>0</v>
      </c>
      <c r="K958" s="85">
        <v>11203.34</v>
      </c>
      <c r="N958" s="183" t="s">
        <v>101</v>
      </c>
      <c r="O958" s="82">
        <v>50</v>
      </c>
      <c r="P958" s="86">
        <v>128.84</v>
      </c>
      <c r="Q958" s="83" t="s">
        <v>86</v>
      </c>
      <c r="R958" s="83" t="s">
        <v>10</v>
      </c>
      <c r="S958" s="83" t="s">
        <v>83</v>
      </c>
      <c r="T958" s="82" t="s">
        <v>92</v>
      </c>
      <c r="U958" s="82" t="s">
        <v>124</v>
      </c>
      <c r="AC958" s="187" t="str">
        <f t="shared" si="326"/>
        <v/>
      </c>
      <c r="AD958" s="187" t="str">
        <f t="shared" si="327"/>
        <v/>
      </c>
      <c r="AE958" s="187" t="str">
        <f t="shared" si="328"/>
        <v/>
      </c>
      <c r="AF958" s="187" t="str">
        <f t="shared" si="329"/>
        <v/>
      </c>
      <c r="AG958" s="187" t="str">
        <f t="shared" si="330"/>
        <v/>
      </c>
      <c r="AH958" s="187" t="str">
        <f t="shared" si="331"/>
        <v/>
      </c>
      <c r="AI958" s="187" t="str">
        <f t="shared" si="332"/>
        <v/>
      </c>
      <c r="AJ958" s="187" t="str">
        <f t="shared" si="333"/>
        <v/>
      </c>
      <c r="AK958" s="187" t="str">
        <f t="shared" si="334"/>
        <v/>
      </c>
      <c r="AN958" s="187" t="str">
        <f t="shared" si="335"/>
        <v/>
      </c>
      <c r="AO958" s="187" t="str">
        <f t="shared" si="336"/>
        <v/>
      </c>
      <c r="AP958" s="187" t="str">
        <f t="shared" si="337"/>
        <v/>
      </c>
      <c r="AT958" s="187" t="str">
        <f t="shared" si="338"/>
        <v/>
      </c>
      <c r="AU958" s="187" t="str">
        <f t="shared" si="339"/>
        <v/>
      </c>
      <c r="AV958" s="187" t="str">
        <f t="shared" si="340"/>
        <v/>
      </c>
      <c r="AW958" s="187" t="str">
        <f t="shared" si="341"/>
        <v/>
      </c>
      <c r="AX958" s="187" t="str">
        <f t="shared" si="342"/>
        <v/>
      </c>
      <c r="AY958" s="187" t="str">
        <f t="shared" si="323"/>
        <v/>
      </c>
      <c r="AZ958" s="187" t="str">
        <f t="shared" si="343"/>
        <v/>
      </c>
      <c r="BA958" s="187" t="str">
        <f t="shared" si="325"/>
        <v xml:space="preserve"> </v>
      </c>
      <c r="BB958" s="187" t="str">
        <f>IFERROR(IF(AW958="","",VLOOKUP(AW958,SUSS!R:S,2,FALSE)),AY958*SUSS!$M$2)</f>
        <v/>
      </c>
      <c r="BC958" s="187" t="str">
        <f t="shared" si="324"/>
        <v/>
      </c>
    </row>
    <row r="959" spans="1:55" ht="15.75" thickBot="1">
      <c r="A959" s="183" t="s">
        <v>234</v>
      </c>
      <c r="B959" s="82">
        <v>2013</v>
      </c>
      <c r="C959" s="82">
        <v>5</v>
      </c>
      <c r="D959" s="82"/>
      <c r="E959" s="83" t="s">
        <v>86</v>
      </c>
      <c r="F959" s="83" t="s">
        <v>10</v>
      </c>
      <c r="G959" s="83" t="s">
        <v>83</v>
      </c>
      <c r="H959" s="84">
        <v>44165</v>
      </c>
      <c r="I959" s="85">
        <v>31922.57</v>
      </c>
      <c r="J959" s="85">
        <v>23520.06</v>
      </c>
      <c r="K959" s="85">
        <v>8402.51</v>
      </c>
      <c r="N959" s="183" t="s">
        <v>101</v>
      </c>
      <c r="O959" s="82">
        <v>50</v>
      </c>
      <c r="P959" s="85">
        <v>1819.45</v>
      </c>
      <c r="Q959" s="83" t="s">
        <v>86</v>
      </c>
      <c r="R959" s="83" t="s">
        <v>10</v>
      </c>
      <c r="S959" s="83" t="s">
        <v>84</v>
      </c>
      <c r="T959" s="82" t="s">
        <v>92</v>
      </c>
      <c r="U959" s="82" t="s">
        <v>124</v>
      </c>
      <c r="AC959" s="187" t="str">
        <f t="shared" si="326"/>
        <v/>
      </c>
      <c r="AD959" s="187" t="str">
        <f t="shared" si="327"/>
        <v/>
      </c>
      <c r="AE959" s="187" t="str">
        <f t="shared" si="328"/>
        <v/>
      </c>
      <c r="AF959" s="187" t="str">
        <f t="shared" si="329"/>
        <v/>
      </c>
      <c r="AG959" s="187" t="str">
        <f t="shared" si="330"/>
        <v/>
      </c>
      <c r="AH959" s="187" t="str">
        <f t="shared" si="331"/>
        <v/>
      </c>
      <c r="AI959" s="187" t="str">
        <f t="shared" si="332"/>
        <v/>
      </c>
      <c r="AJ959" s="187" t="str">
        <f t="shared" si="333"/>
        <v/>
      </c>
      <c r="AK959" s="187" t="str">
        <f t="shared" si="334"/>
        <v/>
      </c>
      <c r="AN959" s="187" t="str">
        <f t="shared" si="335"/>
        <v/>
      </c>
      <c r="AO959" s="187" t="str">
        <f t="shared" si="336"/>
        <v/>
      </c>
      <c r="AP959" s="187" t="str">
        <f t="shared" si="337"/>
        <v/>
      </c>
      <c r="AT959" s="187" t="str">
        <f t="shared" si="338"/>
        <v/>
      </c>
      <c r="AU959" s="187" t="str">
        <f t="shared" si="339"/>
        <v/>
      </c>
      <c r="AV959" s="187" t="str">
        <f t="shared" si="340"/>
        <v/>
      </c>
      <c r="AW959" s="187" t="str">
        <f t="shared" si="341"/>
        <v/>
      </c>
      <c r="AX959" s="187" t="str">
        <f t="shared" si="342"/>
        <v/>
      </c>
      <c r="AY959" s="187" t="str">
        <f t="shared" si="323"/>
        <v/>
      </c>
      <c r="AZ959" s="187" t="str">
        <f t="shared" si="343"/>
        <v/>
      </c>
      <c r="BA959" s="187" t="str">
        <f t="shared" si="325"/>
        <v xml:space="preserve"> </v>
      </c>
      <c r="BB959" s="187" t="str">
        <f>IFERROR(IF(AW959="","",VLOOKUP(AW959,SUSS!R:S,2,FALSE)),AY959*SUSS!$M$2)</f>
        <v/>
      </c>
      <c r="BC959" s="187" t="str">
        <f t="shared" si="324"/>
        <v/>
      </c>
    </row>
    <row r="960" spans="1:55" ht="15.75" thickBot="1">
      <c r="A960" s="183" t="s">
        <v>234</v>
      </c>
      <c r="B960" s="82">
        <v>2013</v>
      </c>
      <c r="C960" s="82">
        <v>12</v>
      </c>
      <c r="D960" s="82"/>
      <c r="E960" s="83" t="s">
        <v>86</v>
      </c>
      <c r="F960" s="83" t="s">
        <v>10</v>
      </c>
      <c r="G960" s="83" t="s">
        <v>10</v>
      </c>
      <c r="H960" s="84">
        <v>41648</v>
      </c>
      <c r="I960" s="85">
        <v>12728.7</v>
      </c>
      <c r="J960" s="86">
        <v>0</v>
      </c>
      <c r="K960" s="85">
        <v>12728.7</v>
      </c>
      <c r="N960" s="183" t="s">
        <v>101</v>
      </c>
      <c r="O960" s="82">
        <v>50</v>
      </c>
      <c r="P960" s="85">
        <v>11488.82</v>
      </c>
      <c r="Q960" s="83" t="s">
        <v>86</v>
      </c>
      <c r="R960" s="83" t="s">
        <v>10</v>
      </c>
      <c r="S960" s="83" t="s">
        <v>10</v>
      </c>
      <c r="T960" s="82" t="s">
        <v>93</v>
      </c>
      <c r="U960" s="82" t="s">
        <v>124</v>
      </c>
      <c r="AC960" s="187" t="str">
        <f t="shared" si="326"/>
        <v/>
      </c>
      <c r="AD960" s="187" t="str">
        <f t="shared" si="327"/>
        <v/>
      </c>
      <c r="AE960" s="187" t="str">
        <f t="shared" si="328"/>
        <v/>
      </c>
      <c r="AF960" s="187" t="str">
        <f t="shared" si="329"/>
        <v/>
      </c>
      <c r="AG960" s="187" t="str">
        <f t="shared" si="330"/>
        <v/>
      </c>
      <c r="AH960" s="187" t="str">
        <f t="shared" si="331"/>
        <v/>
      </c>
      <c r="AI960" s="187" t="str">
        <f t="shared" si="332"/>
        <v/>
      </c>
      <c r="AJ960" s="187" t="str">
        <f t="shared" si="333"/>
        <v/>
      </c>
      <c r="AK960" s="187" t="str">
        <f t="shared" si="334"/>
        <v/>
      </c>
      <c r="AN960" s="187" t="str">
        <f t="shared" si="335"/>
        <v/>
      </c>
      <c r="AO960" s="187" t="str">
        <f t="shared" si="336"/>
        <v/>
      </c>
      <c r="AP960" s="187" t="str">
        <f t="shared" si="337"/>
        <v/>
      </c>
      <c r="AT960" s="187" t="str">
        <f t="shared" si="338"/>
        <v/>
      </c>
      <c r="AU960" s="187" t="str">
        <f t="shared" si="339"/>
        <v/>
      </c>
      <c r="AV960" s="187" t="str">
        <f t="shared" si="340"/>
        <v/>
      </c>
      <c r="AW960" s="187" t="str">
        <f t="shared" si="341"/>
        <v/>
      </c>
      <c r="AX960" s="187" t="str">
        <f t="shared" si="342"/>
        <v/>
      </c>
      <c r="AY960" s="187" t="str">
        <f t="shared" si="323"/>
        <v/>
      </c>
      <c r="AZ960" s="187" t="str">
        <f t="shared" si="343"/>
        <v/>
      </c>
      <c r="BA960" s="187" t="str">
        <f t="shared" si="325"/>
        <v xml:space="preserve"> </v>
      </c>
      <c r="BB960" s="187" t="str">
        <f>IFERROR(IF(AW960="","",VLOOKUP(AW960,SUSS!R:S,2,FALSE)),AY960*SUSS!$M$2)</f>
        <v/>
      </c>
      <c r="BC960" s="187" t="str">
        <f t="shared" si="324"/>
        <v/>
      </c>
    </row>
    <row r="961" spans="1:55" ht="15.75" thickBot="1">
      <c r="A961" s="183" t="s">
        <v>234</v>
      </c>
      <c r="B961" s="82">
        <v>2013</v>
      </c>
      <c r="C961" s="82">
        <v>12</v>
      </c>
      <c r="D961" s="82"/>
      <c r="E961" s="83" t="s">
        <v>86</v>
      </c>
      <c r="F961" s="83" t="s">
        <v>10</v>
      </c>
      <c r="G961" s="83" t="s">
        <v>83</v>
      </c>
      <c r="H961" s="84">
        <v>44165</v>
      </c>
      <c r="I961" s="85">
        <v>33621.33</v>
      </c>
      <c r="J961" s="85">
        <v>24074.799999999999</v>
      </c>
      <c r="K961" s="85">
        <v>9546.5300000000007</v>
      </c>
      <c r="N961" s="183" t="s">
        <v>101</v>
      </c>
      <c r="O961" s="82">
        <v>50</v>
      </c>
      <c r="P961" s="86">
        <v>122.27</v>
      </c>
      <c r="Q961" s="83" t="s">
        <v>86</v>
      </c>
      <c r="R961" s="83" t="s">
        <v>10</v>
      </c>
      <c r="S961" s="83" t="s">
        <v>83</v>
      </c>
      <c r="T961" s="82" t="s">
        <v>93</v>
      </c>
      <c r="U961" s="82" t="s">
        <v>124</v>
      </c>
      <c r="AC961" s="187" t="str">
        <f t="shared" si="326"/>
        <v/>
      </c>
      <c r="AD961" s="187" t="str">
        <f t="shared" si="327"/>
        <v/>
      </c>
      <c r="AE961" s="187" t="str">
        <f t="shared" si="328"/>
        <v/>
      </c>
      <c r="AF961" s="187" t="str">
        <f t="shared" si="329"/>
        <v/>
      </c>
      <c r="AG961" s="187" t="str">
        <f t="shared" si="330"/>
        <v/>
      </c>
      <c r="AH961" s="187" t="str">
        <f t="shared" si="331"/>
        <v/>
      </c>
      <c r="AI961" s="187" t="str">
        <f t="shared" si="332"/>
        <v/>
      </c>
      <c r="AJ961" s="187" t="str">
        <f t="shared" si="333"/>
        <v/>
      </c>
      <c r="AK961" s="187" t="str">
        <f t="shared" si="334"/>
        <v/>
      </c>
      <c r="AN961" s="187" t="str">
        <f t="shared" si="335"/>
        <v/>
      </c>
      <c r="AO961" s="187" t="str">
        <f t="shared" si="336"/>
        <v/>
      </c>
      <c r="AP961" s="187" t="str">
        <f t="shared" si="337"/>
        <v/>
      </c>
      <c r="AT961" s="187" t="str">
        <f t="shared" si="338"/>
        <v/>
      </c>
      <c r="AU961" s="187" t="str">
        <f t="shared" si="339"/>
        <v/>
      </c>
      <c r="AV961" s="187" t="str">
        <f t="shared" si="340"/>
        <v/>
      </c>
      <c r="AW961" s="187" t="str">
        <f t="shared" si="341"/>
        <v/>
      </c>
      <c r="AX961" s="187" t="str">
        <f t="shared" si="342"/>
        <v/>
      </c>
      <c r="AY961" s="187" t="str">
        <f t="shared" si="323"/>
        <v/>
      </c>
      <c r="AZ961" s="187" t="str">
        <f t="shared" si="343"/>
        <v/>
      </c>
      <c r="BA961" s="187" t="str">
        <f t="shared" si="325"/>
        <v xml:space="preserve"> </v>
      </c>
      <c r="BB961" s="187" t="str">
        <f>IFERROR(IF(AW961="","",VLOOKUP(AW961,SUSS!R:S,2,FALSE)),AY961*SUSS!$M$2)</f>
        <v/>
      </c>
      <c r="BC961" s="187" t="str">
        <f t="shared" si="324"/>
        <v/>
      </c>
    </row>
    <row r="962" spans="1:55" ht="15.75" thickBot="1">
      <c r="A962" s="183" t="s">
        <v>234</v>
      </c>
      <c r="B962" s="82">
        <v>2014</v>
      </c>
      <c r="C962" s="82">
        <v>8</v>
      </c>
      <c r="D962" s="82"/>
      <c r="E962" s="83" t="s">
        <v>86</v>
      </c>
      <c r="F962" s="83" t="s">
        <v>10</v>
      </c>
      <c r="G962" s="83" t="s">
        <v>10</v>
      </c>
      <c r="H962" s="84">
        <v>41892</v>
      </c>
      <c r="I962" s="85">
        <v>6997.41</v>
      </c>
      <c r="J962" s="86">
        <v>0</v>
      </c>
      <c r="K962" s="85">
        <v>6997.41</v>
      </c>
      <c r="N962" s="183" t="s">
        <v>101</v>
      </c>
      <c r="O962" s="82">
        <v>50</v>
      </c>
      <c r="P962" s="86">
        <v>335.55</v>
      </c>
      <c r="Q962" s="83" t="s">
        <v>86</v>
      </c>
      <c r="R962" s="83" t="s">
        <v>10</v>
      </c>
      <c r="S962" s="83" t="s">
        <v>84</v>
      </c>
      <c r="T962" s="82" t="s">
        <v>93</v>
      </c>
      <c r="U962" s="82" t="s">
        <v>124</v>
      </c>
      <c r="AC962" s="187" t="str">
        <f t="shared" si="326"/>
        <v/>
      </c>
      <c r="AD962" s="187" t="str">
        <f t="shared" si="327"/>
        <v/>
      </c>
      <c r="AE962" s="187" t="str">
        <f t="shared" si="328"/>
        <v/>
      </c>
      <c r="AF962" s="187" t="str">
        <f t="shared" si="329"/>
        <v/>
      </c>
      <c r="AG962" s="187" t="str">
        <f t="shared" si="330"/>
        <v/>
      </c>
      <c r="AH962" s="187" t="str">
        <f t="shared" si="331"/>
        <v/>
      </c>
      <c r="AI962" s="187" t="str">
        <f t="shared" si="332"/>
        <v/>
      </c>
      <c r="AJ962" s="187" t="str">
        <f t="shared" si="333"/>
        <v/>
      </c>
      <c r="AK962" s="187" t="str">
        <f t="shared" si="334"/>
        <v/>
      </c>
      <c r="AN962" s="187" t="str">
        <f t="shared" si="335"/>
        <v/>
      </c>
      <c r="AO962" s="187" t="str">
        <f t="shared" si="336"/>
        <v/>
      </c>
      <c r="AP962" s="187" t="str">
        <f t="shared" si="337"/>
        <v/>
      </c>
      <c r="AT962" s="187" t="str">
        <f t="shared" si="338"/>
        <v/>
      </c>
      <c r="AU962" s="187" t="str">
        <f t="shared" si="339"/>
        <v/>
      </c>
      <c r="AV962" s="187" t="str">
        <f t="shared" si="340"/>
        <v/>
      </c>
      <c r="AW962" s="187" t="str">
        <f t="shared" si="341"/>
        <v/>
      </c>
      <c r="AX962" s="187" t="str">
        <f t="shared" si="342"/>
        <v/>
      </c>
      <c r="AY962" s="187" t="str">
        <f t="shared" si="323"/>
        <v/>
      </c>
      <c r="AZ962" s="187" t="str">
        <f t="shared" si="343"/>
        <v/>
      </c>
      <c r="BA962" s="187" t="str">
        <f t="shared" si="325"/>
        <v xml:space="preserve"> </v>
      </c>
      <c r="BB962" s="187" t="str">
        <f>IFERROR(IF(AW962="","",VLOOKUP(AW962,SUSS!R:S,2,FALSE)),AY962*SUSS!$M$2)</f>
        <v/>
      </c>
      <c r="BC962" s="187" t="str">
        <f t="shared" si="324"/>
        <v/>
      </c>
    </row>
    <row r="963" spans="1:55" ht="15.75" thickBot="1">
      <c r="A963" s="183" t="s">
        <v>234</v>
      </c>
      <c r="B963" s="82">
        <v>2014</v>
      </c>
      <c r="C963" s="82">
        <v>8</v>
      </c>
      <c r="D963" s="82"/>
      <c r="E963" s="83" t="s">
        <v>86</v>
      </c>
      <c r="F963" s="83" t="s">
        <v>10</v>
      </c>
      <c r="G963" s="83" t="s">
        <v>83</v>
      </c>
      <c r="H963" s="84">
        <v>44165</v>
      </c>
      <c r="I963" s="85">
        <v>16796.439999999999</v>
      </c>
      <c r="J963" s="85">
        <v>13297.73</v>
      </c>
      <c r="K963" s="85">
        <v>3498.71</v>
      </c>
      <c r="N963" s="183" t="s">
        <v>101</v>
      </c>
      <c r="O963" s="82">
        <v>50</v>
      </c>
      <c r="P963" s="86">
        <v>18.809999999999999</v>
      </c>
      <c r="Q963" s="83" t="s">
        <v>106</v>
      </c>
      <c r="R963" s="83" t="s">
        <v>10</v>
      </c>
      <c r="S963" s="83" t="s">
        <v>105</v>
      </c>
      <c r="T963" s="82" t="s">
        <v>163</v>
      </c>
      <c r="U963" s="82" t="s">
        <v>124</v>
      </c>
      <c r="AC963" s="187" t="str">
        <f t="shared" si="326"/>
        <v/>
      </c>
      <c r="AD963" s="187" t="str">
        <f t="shared" si="327"/>
        <v/>
      </c>
      <c r="AE963" s="187" t="str">
        <f t="shared" si="328"/>
        <v/>
      </c>
      <c r="AF963" s="187" t="str">
        <f t="shared" si="329"/>
        <v/>
      </c>
      <c r="AG963" s="187" t="str">
        <f t="shared" si="330"/>
        <v/>
      </c>
      <c r="AH963" s="187" t="str">
        <f t="shared" si="331"/>
        <v/>
      </c>
      <c r="AI963" s="187" t="str">
        <f t="shared" si="332"/>
        <v/>
      </c>
      <c r="AJ963" s="187" t="str">
        <f t="shared" si="333"/>
        <v/>
      </c>
      <c r="AK963" s="187" t="str">
        <f t="shared" si="334"/>
        <v/>
      </c>
      <c r="AN963" s="187" t="str">
        <f t="shared" si="335"/>
        <v/>
      </c>
      <c r="AO963" s="187" t="str">
        <f t="shared" si="336"/>
        <v/>
      </c>
      <c r="AP963" s="187" t="str">
        <f t="shared" si="337"/>
        <v/>
      </c>
      <c r="AT963" s="187" t="str">
        <f t="shared" si="338"/>
        <v/>
      </c>
      <c r="AU963" s="187" t="str">
        <f t="shared" si="339"/>
        <v/>
      </c>
      <c r="AV963" s="187" t="str">
        <f t="shared" si="340"/>
        <v/>
      </c>
      <c r="AW963" s="187" t="str">
        <f t="shared" si="341"/>
        <v/>
      </c>
      <c r="AX963" s="187" t="str">
        <f t="shared" si="342"/>
        <v/>
      </c>
      <c r="AY963" s="187" t="str">
        <f t="shared" si="323"/>
        <v/>
      </c>
      <c r="AZ963" s="187" t="str">
        <f t="shared" si="343"/>
        <v/>
      </c>
      <c r="BA963" s="187" t="str">
        <f t="shared" si="325"/>
        <v xml:space="preserve"> </v>
      </c>
      <c r="BB963" s="187" t="str">
        <f>IFERROR(IF(AW963="","",VLOOKUP(AW963,SUSS!R:S,2,FALSE)),AY963*SUSS!$M$2)</f>
        <v/>
      </c>
      <c r="BC963" s="187" t="str">
        <f t="shared" si="324"/>
        <v/>
      </c>
    </row>
    <row r="964" spans="1:55" ht="15.75" thickBot="1">
      <c r="A964" s="183" t="s">
        <v>234</v>
      </c>
      <c r="B964" s="82">
        <v>2014</v>
      </c>
      <c r="C964" s="82">
        <v>9</v>
      </c>
      <c r="D964" s="82"/>
      <c r="E964" s="83" t="s">
        <v>86</v>
      </c>
      <c r="F964" s="83" t="s">
        <v>10</v>
      </c>
      <c r="G964" s="83" t="s">
        <v>10</v>
      </c>
      <c r="H964" s="84">
        <v>41921</v>
      </c>
      <c r="I964" s="85">
        <v>7475.7</v>
      </c>
      <c r="J964" s="86">
        <v>0</v>
      </c>
      <c r="K964" s="85">
        <v>7475.7</v>
      </c>
      <c r="N964" s="183" t="s">
        <v>101</v>
      </c>
      <c r="O964" s="82">
        <v>50</v>
      </c>
      <c r="P964" s="86">
        <v>12.54</v>
      </c>
      <c r="Q964" s="83" t="s">
        <v>107</v>
      </c>
      <c r="R964" s="83" t="s">
        <v>10</v>
      </c>
      <c r="S964" s="83" t="s">
        <v>105</v>
      </c>
      <c r="T964" s="82" t="s">
        <v>163</v>
      </c>
      <c r="U964" s="82" t="s">
        <v>124</v>
      </c>
      <c r="AC964" s="187" t="str">
        <f t="shared" si="326"/>
        <v/>
      </c>
      <c r="AD964" s="187" t="str">
        <f t="shared" si="327"/>
        <v/>
      </c>
      <c r="AE964" s="187" t="str">
        <f t="shared" si="328"/>
        <v/>
      </c>
      <c r="AF964" s="187" t="str">
        <f t="shared" si="329"/>
        <v/>
      </c>
      <c r="AG964" s="187" t="str">
        <f t="shared" si="330"/>
        <v/>
      </c>
      <c r="AH964" s="187" t="str">
        <f t="shared" si="331"/>
        <v/>
      </c>
      <c r="AI964" s="187" t="str">
        <f t="shared" si="332"/>
        <v/>
      </c>
      <c r="AJ964" s="187" t="str">
        <f t="shared" si="333"/>
        <v/>
      </c>
      <c r="AK964" s="187" t="str">
        <f t="shared" si="334"/>
        <v/>
      </c>
      <c r="AN964" s="187" t="str">
        <f t="shared" si="335"/>
        <v/>
      </c>
      <c r="AO964" s="187" t="str">
        <f t="shared" si="336"/>
        <v/>
      </c>
      <c r="AP964" s="187" t="str">
        <f t="shared" si="337"/>
        <v/>
      </c>
      <c r="AT964" s="187" t="str">
        <f t="shared" si="338"/>
        <v/>
      </c>
      <c r="AU964" s="187" t="str">
        <f t="shared" si="339"/>
        <v/>
      </c>
      <c r="AV964" s="187" t="str">
        <f t="shared" si="340"/>
        <v/>
      </c>
      <c r="AW964" s="187" t="str">
        <f t="shared" si="341"/>
        <v/>
      </c>
      <c r="AX964" s="187" t="str">
        <f t="shared" si="342"/>
        <v/>
      </c>
      <c r="AY964" s="187" t="str">
        <f t="shared" ref="AY964:AY1027" si="344">VLOOKUP(AX964,AO:AP,2,FALSE)</f>
        <v/>
      </c>
      <c r="AZ964" s="187" t="str">
        <f t="shared" si="343"/>
        <v/>
      </c>
      <c r="BA964" s="187" t="str">
        <f t="shared" si="325"/>
        <v xml:space="preserve"> </v>
      </c>
      <c r="BB964" s="187" t="str">
        <f>IFERROR(IF(AW964="","",VLOOKUP(AW964,SUSS!R:S,2,FALSE)),AY964*SUSS!$M$2)</f>
        <v/>
      </c>
      <c r="BC964" s="187" t="str">
        <f t="shared" si="324"/>
        <v/>
      </c>
    </row>
    <row r="965" spans="1:55" ht="15.75" thickBot="1">
      <c r="A965" s="183" t="s">
        <v>234</v>
      </c>
      <c r="B965" s="82">
        <v>2014</v>
      </c>
      <c r="C965" s="82">
        <v>9</v>
      </c>
      <c r="D965" s="82"/>
      <c r="E965" s="83" t="s">
        <v>86</v>
      </c>
      <c r="F965" s="83" t="s">
        <v>10</v>
      </c>
      <c r="G965" s="83" t="s">
        <v>83</v>
      </c>
      <c r="H965" s="84">
        <v>44165</v>
      </c>
      <c r="I965" s="85">
        <v>17727.73</v>
      </c>
      <c r="J965" s="85">
        <v>13989.88</v>
      </c>
      <c r="K965" s="85">
        <v>3737.85</v>
      </c>
      <c r="N965" s="183" t="s">
        <v>101</v>
      </c>
      <c r="O965" s="82">
        <v>50</v>
      </c>
      <c r="P965" s="85">
        <v>44282.22</v>
      </c>
      <c r="Q965" s="83" t="s">
        <v>82</v>
      </c>
      <c r="R965" s="83" t="s">
        <v>10</v>
      </c>
      <c r="S965" s="83" t="s">
        <v>10</v>
      </c>
      <c r="T965" s="82" t="s">
        <v>188</v>
      </c>
      <c r="U965" s="82" t="s">
        <v>124</v>
      </c>
      <c r="AC965" s="187" t="str">
        <f t="shared" si="326"/>
        <v/>
      </c>
      <c r="AD965" s="187" t="str">
        <f t="shared" si="327"/>
        <v/>
      </c>
      <c r="AE965" s="187" t="str">
        <f t="shared" si="328"/>
        <v/>
      </c>
      <c r="AF965" s="187" t="str">
        <f t="shared" si="329"/>
        <v/>
      </c>
      <c r="AG965" s="187" t="str">
        <f t="shared" si="330"/>
        <v/>
      </c>
      <c r="AH965" s="187" t="str">
        <f t="shared" si="331"/>
        <v/>
      </c>
      <c r="AI965" s="187" t="str">
        <f t="shared" si="332"/>
        <v/>
      </c>
      <c r="AJ965" s="187" t="str">
        <f t="shared" si="333"/>
        <v/>
      </c>
      <c r="AK965" s="187" t="str">
        <f t="shared" si="334"/>
        <v/>
      </c>
      <c r="AN965" s="187" t="str">
        <f t="shared" si="335"/>
        <v/>
      </c>
      <c r="AO965" s="187" t="str">
        <f t="shared" si="336"/>
        <v/>
      </c>
      <c r="AP965" s="187" t="str">
        <f t="shared" si="337"/>
        <v/>
      </c>
      <c r="AT965" s="187" t="str">
        <f t="shared" si="338"/>
        <v/>
      </c>
      <c r="AU965" s="187" t="str">
        <f t="shared" si="339"/>
        <v/>
      </c>
      <c r="AV965" s="187" t="str">
        <f t="shared" si="340"/>
        <v/>
      </c>
      <c r="AW965" s="187" t="str">
        <f t="shared" si="341"/>
        <v/>
      </c>
      <c r="AX965" s="187" t="str">
        <f t="shared" si="342"/>
        <v/>
      </c>
      <c r="AY965" s="187" t="str">
        <f t="shared" si="344"/>
        <v/>
      </c>
      <c r="AZ965" s="187" t="str">
        <f t="shared" si="343"/>
        <v/>
      </c>
      <c r="BA965" s="187" t="str">
        <f t="shared" si="325"/>
        <v xml:space="preserve"> </v>
      </c>
      <c r="BB965" s="187" t="str">
        <f>IFERROR(IF(AW965="","",VLOOKUP(AW965,SUSS!R:S,2,FALSE)),AY965*SUSS!$M$2)</f>
        <v/>
      </c>
      <c r="BC965" s="187" t="str">
        <f t="shared" ref="BC965:BC1028" si="345">IFERROR(IF(BB965&lt;&gt;"",AZ965*BB965,""),"VER")</f>
        <v/>
      </c>
    </row>
    <row r="966" spans="1:55" ht="15.75" thickBot="1">
      <c r="A966" s="183" t="s">
        <v>234</v>
      </c>
      <c r="B966" s="82">
        <v>2014</v>
      </c>
      <c r="C966" s="82">
        <v>10</v>
      </c>
      <c r="D966" s="82"/>
      <c r="E966" s="83" t="s">
        <v>86</v>
      </c>
      <c r="F966" s="83" t="s">
        <v>10</v>
      </c>
      <c r="G966" s="83" t="s">
        <v>10</v>
      </c>
      <c r="H966" s="84">
        <v>41954</v>
      </c>
      <c r="I966" s="85">
        <v>7506.01</v>
      </c>
      <c r="J966" s="86">
        <v>0</v>
      </c>
      <c r="K966" s="85">
        <v>7506.01</v>
      </c>
      <c r="N966" s="183" t="s">
        <v>101</v>
      </c>
      <c r="O966" s="82">
        <v>51</v>
      </c>
      <c r="P966" s="86">
        <v>669.19</v>
      </c>
      <c r="Q966" s="83" t="s">
        <v>103</v>
      </c>
      <c r="R966" s="83" t="s">
        <v>10</v>
      </c>
      <c r="S966" s="83" t="s">
        <v>84</v>
      </c>
      <c r="T966" s="82" t="s">
        <v>114</v>
      </c>
      <c r="U966" s="82" t="s">
        <v>124</v>
      </c>
      <c r="AC966" s="187" t="str">
        <f t="shared" si="326"/>
        <v/>
      </c>
      <c r="AD966" s="187" t="str">
        <f t="shared" si="327"/>
        <v/>
      </c>
      <c r="AE966" s="187" t="str">
        <f t="shared" si="328"/>
        <v/>
      </c>
      <c r="AF966" s="187" t="str">
        <f t="shared" si="329"/>
        <v/>
      </c>
      <c r="AG966" s="187" t="str">
        <f t="shared" si="330"/>
        <v/>
      </c>
      <c r="AH966" s="187" t="str">
        <f t="shared" si="331"/>
        <v/>
      </c>
      <c r="AI966" s="187" t="str">
        <f t="shared" si="332"/>
        <v/>
      </c>
      <c r="AJ966" s="187" t="str">
        <f t="shared" si="333"/>
        <v/>
      </c>
      <c r="AK966" s="187" t="str">
        <f t="shared" si="334"/>
        <v/>
      </c>
      <c r="AN966" s="187" t="str">
        <f t="shared" si="335"/>
        <v/>
      </c>
      <c r="AO966" s="187" t="str">
        <f t="shared" si="336"/>
        <v/>
      </c>
      <c r="AP966" s="187" t="str">
        <f t="shared" si="337"/>
        <v/>
      </c>
      <c r="AT966" s="187" t="str">
        <f t="shared" si="338"/>
        <v/>
      </c>
      <c r="AU966" s="187" t="str">
        <f t="shared" si="339"/>
        <v/>
      </c>
      <c r="AV966" s="187" t="str">
        <f t="shared" si="340"/>
        <v/>
      </c>
      <c r="AW966" s="187" t="str">
        <f t="shared" si="341"/>
        <v/>
      </c>
      <c r="AX966" s="187" t="str">
        <f t="shared" si="342"/>
        <v/>
      </c>
      <c r="AY966" s="187" t="str">
        <f t="shared" si="344"/>
        <v/>
      </c>
      <c r="AZ966" s="187" t="str">
        <f t="shared" si="343"/>
        <v/>
      </c>
      <c r="BA966" s="187" t="str">
        <f t="shared" si="325"/>
        <v xml:space="preserve"> </v>
      </c>
      <c r="BB966" s="187" t="str">
        <f>IFERROR(IF(AW966="","",VLOOKUP(AW966,SUSS!R:S,2,FALSE)),AY966*SUSS!$M$2)</f>
        <v/>
      </c>
      <c r="BC966" s="187" t="str">
        <f t="shared" si="345"/>
        <v/>
      </c>
    </row>
    <row r="967" spans="1:55" ht="15.75" thickBot="1">
      <c r="A967" s="183" t="s">
        <v>234</v>
      </c>
      <c r="B967" s="82">
        <v>2014</v>
      </c>
      <c r="C967" s="82">
        <v>10</v>
      </c>
      <c r="D967" s="82"/>
      <c r="E967" s="83" t="s">
        <v>86</v>
      </c>
      <c r="F967" s="83" t="s">
        <v>10</v>
      </c>
      <c r="G967" s="83" t="s">
        <v>83</v>
      </c>
      <c r="H967" s="84">
        <v>44165</v>
      </c>
      <c r="I967" s="85">
        <v>17559.41</v>
      </c>
      <c r="J967" s="85">
        <v>13806.4</v>
      </c>
      <c r="K967" s="85">
        <v>3753.01</v>
      </c>
      <c r="N967" s="183" t="s">
        <v>101</v>
      </c>
      <c r="O967" s="82">
        <v>51</v>
      </c>
      <c r="P967" s="86">
        <v>6.27</v>
      </c>
      <c r="Q967" s="83" t="s">
        <v>104</v>
      </c>
      <c r="R967" s="83" t="s">
        <v>10</v>
      </c>
      <c r="S967" s="83" t="s">
        <v>105</v>
      </c>
      <c r="T967" s="82" t="s">
        <v>116</v>
      </c>
      <c r="U967" s="82" t="s">
        <v>124</v>
      </c>
      <c r="AC967" s="187" t="str">
        <f t="shared" si="326"/>
        <v/>
      </c>
      <c r="AD967" s="187" t="str">
        <f t="shared" si="327"/>
        <v/>
      </c>
      <c r="AE967" s="187" t="str">
        <f t="shared" si="328"/>
        <v/>
      </c>
      <c r="AF967" s="187" t="str">
        <f t="shared" si="329"/>
        <v/>
      </c>
      <c r="AG967" s="187" t="str">
        <f t="shared" si="330"/>
        <v/>
      </c>
      <c r="AH967" s="187" t="str">
        <f t="shared" si="331"/>
        <v/>
      </c>
      <c r="AI967" s="187" t="str">
        <f t="shared" si="332"/>
        <v/>
      </c>
      <c r="AJ967" s="187" t="str">
        <f t="shared" si="333"/>
        <v/>
      </c>
      <c r="AK967" s="187" t="str">
        <f t="shared" si="334"/>
        <v/>
      </c>
      <c r="AN967" s="187" t="str">
        <f t="shared" si="335"/>
        <v/>
      </c>
      <c r="AO967" s="187" t="str">
        <f t="shared" si="336"/>
        <v/>
      </c>
      <c r="AP967" s="187" t="str">
        <f t="shared" si="337"/>
        <v/>
      </c>
      <c r="AT967" s="187" t="str">
        <f t="shared" si="338"/>
        <v/>
      </c>
      <c r="AU967" s="187" t="str">
        <f t="shared" si="339"/>
        <v/>
      </c>
      <c r="AV967" s="187" t="str">
        <f t="shared" si="340"/>
        <v/>
      </c>
      <c r="AW967" s="187" t="str">
        <f t="shared" si="341"/>
        <v/>
      </c>
      <c r="AX967" s="187" t="str">
        <f t="shared" si="342"/>
        <v/>
      </c>
      <c r="AY967" s="187" t="str">
        <f t="shared" si="344"/>
        <v/>
      </c>
      <c r="AZ967" s="187" t="str">
        <f t="shared" si="343"/>
        <v/>
      </c>
      <c r="BA967" s="187" t="str">
        <f t="shared" si="325"/>
        <v xml:space="preserve"> </v>
      </c>
      <c r="BB967" s="187" t="str">
        <f>IFERROR(IF(AW967="","",VLOOKUP(AW967,SUSS!R:S,2,FALSE)),AY967*SUSS!$M$2)</f>
        <v/>
      </c>
      <c r="BC967" s="187" t="str">
        <f t="shared" si="345"/>
        <v/>
      </c>
    </row>
    <row r="968" spans="1:55" ht="15.75" thickBot="1">
      <c r="A968" s="183" t="s">
        <v>234</v>
      </c>
      <c r="B968" s="82">
        <v>2016</v>
      </c>
      <c r="C968" s="82">
        <v>3</v>
      </c>
      <c r="D968" s="82"/>
      <c r="E968" s="83" t="s">
        <v>86</v>
      </c>
      <c r="F968" s="83" t="s">
        <v>10</v>
      </c>
      <c r="G968" s="83" t="s">
        <v>10</v>
      </c>
      <c r="H968" s="84">
        <v>42471</v>
      </c>
      <c r="I968" s="85">
        <v>5482.22</v>
      </c>
      <c r="J968" s="86">
        <v>0</v>
      </c>
      <c r="K968" s="85">
        <v>5482.22</v>
      </c>
      <c r="N968" s="183" t="s">
        <v>101</v>
      </c>
      <c r="O968" s="82">
        <v>51</v>
      </c>
      <c r="P968" s="85">
        <v>14119.33</v>
      </c>
      <c r="Q968" s="83" t="s">
        <v>102</v>
      </c>
      <c r="R968" s="83" t="s">
        <v>10</v>
      </c>
      <c r="S968" s="83" t="s">
        <v>10</v>
      </c>
      <c r="T968" s="82" t="s">
        <v>137</v>
      </c>
      <c r="U968" s="82" t="s">
        <v>124</v>
      </c>
      <c r="AC968" s="187" t="str">
        <f t="shared" si="326"/>
        <v/>
      </c>
      <c r="AD968" s="187" t="str">
        <f t="shared" si="327"/>
        <v/>
      </c>
      <c r="AE968" s="187" t="str">
        <f t="shared" si="328"/>
        <v/>
      </c>
      <c r="AF968" s="187" t="str">
        <f t="shared" si="329"/>
        <v/>
      </c>
      <c r="AG968" s="187" t="str">
        <f t="shared" si="330"/>
        <v/>
      </c>
      <c r="AH968" s="187" t="str">
        <f t="shared" si="331"/>
        <v/>
      </c>
      <c r="AI968" s="187" t="str">
        <f t="shared" si="332"/>
        <v/>
      </c>
      <c r="AJ968" s="187" t="str">
        <f t="shared" si="333"/>
        <v/>
      </c>
      <c r="AK968" s="187" t="str">
        <f t="shared" si="334"/>
        <v/>
      </c>
      <c r="AN968" s="187" t="str">
        <f t="shared" si="335"/>
        <v/>
      </c>
      <c r="AO968" s="187" t="str">
        <f t="shared" si="336"/>
        <v/>
      </c>
      <c r="AP968" s="187" t="str">
        <f t="shared" si="337"/>
        <v/>
      </c>
      <c r="AT968" s="187" t="str">
        <f t="shared" si="338"/>
        <v/>
      </c>
      <c r="AU968" s="187" t="str">
        <f t="shared" si="339"/>
        <v/>
      </c>
      <c r="AV968" s="187" t="str">
        <f t="shared" si="340"/>
        <v/>
      </c>
      <c r="AW968" s="187" t="str">
        <f t="shared" si="341"/>
        <v/>
      </c>
      <c r="AX968" s="187" t="str">
        <f t="shared" si="342"/>
        <v/>
      </c>
      <c r="AY968" s="187" t="str">
        <f t="shared" si="344"/>
        <v/>
      </c>
      <c r="AZ968" s="187" t="str">
        <f t="shared" si="343"/>
        <v/>
      </c>
      <c r="BA968" s="187" t="str">
        <f t="shared" ref="BA968:BA1031" si="346">AT968&amp;" "&amp;AU968</f>
        <v xml:space="preserve"> </v>
      </c>
      <c r="BB968" s="187" t="str">
        <f>IFERROR(IF(AW968="","",VLOOKUP(AW968,SUSS!R:S,2,FALSE)),AY968*SUSS!$M$2)</f>
        <v/>
      </c>
      <c r="BC968" s="187" t="str">
        <f t="shared" si="345"/>
        <v/>
      </c>
    </row>
    <row r="969" spans="1:55" ht="15.75" thickBot="1">
      <c r="A969" s="183" t="s">
        <v>234</v>
      </c>
      <c r="B969" s="82">
        <v>2016</v>
      </c>
      <c r="C969" s="82">
        <v>3</v>
      </c>
      <c r="D969" s="82"/>
      <c r="E969" s="83" t="s">
        <v>86</v>
      </c>
      <c r="F969" s="83" t="s">
        <v>10</v>
      </c>
      <c r="G969" s="83" t="s">
        <v>83</v>
      </c>
      <c r="H969" s="84">
        <v>44165</v>
      </c>
      <c r="I969" s="85">
        <v>10029.06</v>
      </c>
      <c r="J969" s="85">
        <v>8658.5</v>
      </c>
      <c r="K969" s="85">
        <v>1370.56</v>
      </c>
      <c r="N969" s="183" t="s">
        <v>101</v>
      </c>
      <c r="O969" s="82">
        <v>51</v>
      </c>
      <c r="P969" s="85">
        <v>2035.18</v>
      </c>
      <c r="Q969" s="83" t="s">
        <v>11</v>
      </c>
      <c r="R969" s="83" t="s">
        <v>10</v>
      </c>
      <c r="S969" s="83" t="s">
        <v>84</v>
      </c>
      <c r="T969" s="82" t="s">
        <v>91</v>
      </c>
      <c r="U969" s="82" t="s">
        <v>124</v>
      </c>
      <c r="AC969" s="187" t="str">
        <f t="shared" si="326"/>
        <v/>
      </c>
      <c r="AD969" s="187" t="str">
        <f t="shared" si="327"/>
        <v/>
      </c>
      <c r="AE969" s="187" t="str">
        <f t="shared" si="328"/>
        <v/>
      </c>
      <c r="AF969" s="187" t="str">
        <f t="shared" si="329"/>
        <v/>
      </c>
      <c r="AG969" s="187" t="str">
        <f t="shared" si="330"/>
        <v/>
      </c>
      <c r="AH969" s="187" t="str">
        <f t="shared" si="331"/>
        <v/>
      </c>
      <c r="AI969" s="187" t="str">
        <f t="shared" si="332"/>
        <v/>
      </c>
      <c r="AJ969" s="187" t="str">
        <f t="shared" si="333"/>
        <v/>
      </c>
      <c r="AK969" s="187" t="str">
        <f t="shared" si="334"/>
        <v/>
      </c>
      <c r="AN969" s="187" t="str">
        <f t="shared" si="335"/>
        <v/>
      </c>
      <c r="AO969" s="187" t="str">
        <f t="shared" si="336"/>
        <v/>
      </c>
      <c r="AP969" s="187" t="str">
        <f t="shared" si="337"/>
        <v/>
      </c>
      <c r="AT969" s="187" t="str">
        <f t="shared" si="338"/>
        <v>M645044</v>
      </c>
      <c r="AU969" s="187">
        <f t="shared" si="339"/>
        <v>51</v>
      </c>
      <c r="AV969" s="187">
        <f t="shared" si="340"/>
        <v>2035.18</v>
      </c>
      <c r="AW969" s="187" t="str">
        <f t="shared" si="341"/>
        <v>2017/4</v>
      </c>
      <c r="AX969" s="187" t="str">
        <f t="shared" si="342"/>
        <v>2017/4 Contribuciones Seg. Social</v>
      </c>
      <c r="AY969" s="187">
        <f t="shared" si="344"/>
        <v>10256.98</v>
      </c>
      <c r="AZ969" s="187">
        <f t="shared" si="343"/>
        <v>0.19841902782300444</v>
      </c>
      <c r="BA969" s="187" t="str">
        <f t="shared" si="346"/>
        <v>M645044 51</v>
      </c>
      <c r="BB969" s="187">
        <f>IFERROR(IF(AW969="","",VLOOKUP(AW969,SUSS!R:S,2,FALSE)),AY969*SUSS!$M$2)</f>
        <v>1230.8375999999998</v>
      </c>
      <c r="BC969" s="187">
        <f t="shared" si="345"/>
        <v>244.22159999999997</v>
      </c>
    </row>
    <row r="970" spans="1:55" ht="29.25" thickBot="1">
      <c r="A970" s="183" t="s">
        <v>234</v>
      </c>
      <c r="B970" s="82">
        <v>2019</v>
      </c>
      <c r="C970" s="82">
        <v>3</v>
      </c>
      <c r="D970" s="82"/>
      <c r="E970" s="83" t="s">
        <v>86</v>
      </c>
      <c r="F970" s="83" t="s">
        <v>10</v>
      </c>
      <c r="G970" s="83" t="s">
        <v>105</v>
      </c>
      <c r="H970" s="84">
        <v>43565</v>
      </c>
      <c r="I970" s="86">
        <v>400</v>
      </c>
      <c r="J970" s="86">
        <v>0</v>
      </c>
      <c r="K970" s="86">
        <v>400</v>
      </c>
      <c r="N970" s="183" t="s">
        <v>101</v>
      </c>
      <c r="O970" s="82">
        <v>51</v>
      </c>
      <c r="P970" s="85">
        <v>1025.53</v>
      </c>
      <c r="Q970" s="83" t="s">
        <v>11</v>
      </c>
      <c r="R970" s="83" t="s">
        <v>108</v>
      </c>
      <c r="S970" s="83" t="s">
        <v>84</v>
      </c>
      <c r="T970" s="82" t="s">
        <v>91</v>
      </c>
      <c r="U970" s="82" t="s">
        <v>124</v>
      </c>
      <c r="AC970" s="187" t="str">
        <f t="shared" si="326"/>
        <v/>
      </c>
      <c r="AD970" s="187" t="str">
        <f t="shared" si="327"/>
        <v/>
      </c>
      <c r="AE970" s="187" t="str">
        <f t="shared" si="328"/>
        <v/>
      </c>
      <c r="AF970" s="187" t="str">
        <f t="shared" si="329"/>
        <v/>
      </c>
      <c r="AG970" s="187" t="str">
        <f t="shared" si="330"/>
        <v/>
      </c>
      <c r="AH970" s="187" t="str">
        <f t="shared" si="331"/>
        <v/>
      </c>
      <c r="AI970" s="187" t="str">
        <f t="shared" si="332"/>
        <v/>
      </c>
      <c r="AJ970" s="187" t="str">
        <f t="shared" si="333"/>
        <v/>
      </c>
      <c r="AK970" s="187" t="str">
        <f t="shared" si="334"/>
        <v/>
      </c>
      <c r="AN970" s="187" t="str">
        <f t="shared" si="335"/>
        <v/>
      </c>
      <c r="AO970" s="187" t="str">
        <f t="shared" si="336"/>
        <v/>
      </c>
      <c r="AP970" s="187" t="str">
        <f t="shared" si="337"/>
        <v/>
      </c>
      <c r="AT970" s="187" t="str">
        <f t="shared" si="338"/>
        <v>M645044</v>
      </c>
      <c r="AU970" s="187">
        <f t="shared" si="339"/>
        <v>51</v>
      </c>
      <c r="AV970" s="187">
        <f t="shared" si="340"/>
        <v>1025.53</v>
      </c>
      <c r="AW970" s="187" t="str">
        <f t="shared" si="341"/>
        <v>2017/4</v>
      </c>
      <c r="AX970" s="187" t="str">
        <f t="shared" si="342"/>
        <v>2017/4 Contribuciones Seg. Social</v>
      </c>
      <c r="AY970" s="187">
        <f t="shared" si="344"/>
        <v>10256.98</v>
      </c>
      <c r="AZ970" s="187">
        <f t="shared" si="343"/>
        <v>9.9983620909858462E-2</v>
      </c>
      <c r="BA970" s="187" t="str">
        <f t="shared" si="346"/>
        <v>M645044 51</v>
      </c>
      <c r="BB970" s="187">
        <f>IFERROR(IF(AW970="","",VLOOKUP(AW970,SUSS!R:S,2,FALSE)),AY970*SUSS!$M$2)</f>
        <v>1230.8375999999998</v>
      </c>
      <c r="BC970" s="187">
        <f t="shared" si="345"/>
        <v>123.06359999999999</v>
      </c>
    </row>
    <row r="971" spans="1:55" ht="15.75" thickBot="1">
      <c r="A971" s="183" t="s">
        <v>234</v>
      </c>
      <c r="B971" s="82">
        <v>2020</v>
      </c>
      <c r="C971" s="82">
        <v>3</v>
      </c>
      <c r="D971" s="82"/>
      <c r="E971" s="83" t="s">
        <v>86</v>
      </c>
      <c r="F971" s="83" t="s">
        <v>10</v>
      </c>
      <c r="G971" s="83" t="s">
        <v>105</v>
      </c>
      <c r="H971" s="84">
        <v>43938</v>
      </c>
      <c r="I971" s="86">
        <v>400</v>
      </c>
      <c r="J971" s="86">
        <v>0</v>
      </c>
      <c r="K971" s="86">
        <v>400</v>
      </c>
      <c r="N971" s="183" t="s">
        <v>101</v>
      </c>
      <c r="O971" s="82">
        <v>51</v>
      </c>
      <c r="P971" s="85">
        <v>9653.77</v>
      </c>
      <c r="Q971" s="83" t="s">
        <v>11</v>
      </c>
      <c r="R971" s="83" t="s">
        <v>10</v>
      </c>
      <c r="S971" s="83" t="s">
        <v>10</v>
      </c>
      <c r="T971" s="82" t="s">
        <v>92</v>
      </c>
      <c r="U971" s="82" t="s">
        <v>124</v>
      </c>
      <c r="AC971" s="187" t="str">
        <f t="shared" si="326"/>
        <v/>
      </c>
      <c r="AD971" s="187" t="str">
        <f t="shared" si="327"/>
        <v/>
      </c>
      <c r="AE971" s="187" t="str">
        <f t="shared" si="328"/>
        <v/>
      </c>
      <c r="AF971" s="187" t="str">
        <f t="shared" si="329"/>
        <v/>
      </c>
      <c r="AG971" s="187" t="str">
        <f t="shared" si="330"/>
        <v/>
      </c>
      <c r="AH971" s="187" t="str">
        <f t="shared" si="331"/>
        <v/>
      </c>
      <c r="AI971" s="187" t="str">
        <f t="shared" si="332"/>
        <v/>
      </c>
      <c r="AJ971" s="187" t="str">
        <f t="shared" si="333"/>
        <v/>
      </c>
      <c r="AK971" s="187" t="str">
        <f t="shared" si="334"/>
        <v/>
      </c>
      <c r="AN971" s="187" t="str">
        <f t="shared" si="335"/>
        <v/>
      </c>
      <c r="AO971" s="187" t="str">
        <f t="shared" si="336"/>
        <v/>
      </c>
      <c r="AP971" s="187" t="str">
        <f t="shared" si="337"/>
        <v/>
      </c>
      <c r="AT971" s="187" t="str">
        <f t="shared" si="338"/>
        <v>M645044</v>
      </c>
      <c r="AU971" s="187">
        <f t="shared" si="339"/>
        <v>51</v>
      </c>
      <c r="AV971" s="187">
        <f t="shared" si="340"/>
        <v>9653.77</v>
      </c>
      <c r="AW971" s="187" t="str">
        <f t="shared" si="341"/>
        <v>2017/5</v>
      </c>
      <c r="AX971" s="187" t="str">
        <f t="shared" si="342"/>
        <v>2017/5 Contribuciones Seg. Social</v>
      </c>
      <c r="AY971" s="187">
        <f t="shared" si="344"/>
        <v>9653.77</v>
      </c>
      <c r="AZ971" s="187">
        <f t="shared" si="343"/>
        <v>1</v>
      </c>
      <c r="BA971" s="187" t="str">
        <f t="shared" si="346"/>
        <v>M645044 51</v>
      </c>
      <c r="BB971" s="187">
        <f>IFERROR(IF(AW971="","",VLOOKUP(AW971,SUSS!R:S,2,FALSE)),AY971*SUSS!$M$2)</f>
        <v>1158.4523999999999</v>
      </c>
      <c r="BC971" s="187">
        <f t="shared" si="345"/>
        <v>1158.4523999999999</v>
      </c>
    </row>
    <row r="972" spans="1:55" ht="16.5" thickBot="1">
      <c r="A972" s="183" t="s">
        <v>236</v>
      </c>
      <c r="B972" s="189" t="s">
        <v>85</v>
      </c>
      <c r="C972" s="185"/>
      <c r="D972" s="185"/>
      <c r="E972" s="185"/>
      <c r="F972" s="185"/>
      <c r="G972" s="185"/>
      <c r="H972" s="185"/>
      <c r="I972" s="185"/>
      <c r="J972" s="185"/>
      <c r="K972" s="185"/>
      <c r="N972" s="183" t="s">
        <v>101</v>
      </c>
      <c r="O972" s="82">
        <v>51</v>
      </c>
      <c r="P972" s="86">
        <v>159.6</v>
      </c>
      <c r="Q972" s="83" t="s">
        <v>11</v>
      </c>
      <c r="R972" s="83" t="s">
        <v>10</v>
      </c>
      <c r="S972" s="83" t="s">
        <v>83</v>
      </c>
      <c r="T972" s="82" t="s">
        <v>92</v>
      </c>
      <c r="U972" s="82" t="s">
        <v>124</v>
      </c>
      <c r="AC972" s="187" t="str">
        <f t="shared" si="326"/>
        <v/>
      </c>
      <c r="AD972" s="187" t="str">
        <f t="shared" si="327"/>
        <v/>
      </c>
      <c r="AE972" s="187" t="str">
        <f t="shared" si="328"/>
        <v/>
      </c>
      <c r="AF972" s="187" t="str">
        <f t="shared" si="329"/>
        <v/>
      </c>
      <c r="AG972" s="187" t="str">
        <f t="shared" si="330"/>
        <v/>
      </c>
      <c r="AH972" s="187" t="str">
        <f t="shared" si="331"/>
        <v/>
      </c>
      <c r="AI972" s="187" t="str">
        <f t="shared" si="332"/>
        <v/>
      </c>
      <c r="AJ972" s="187" t="str">
        <f t="shared" si="333"/>
        <v/>
      </c>
      <c r="AK972" s="187" t="str">
        <f t="shared" si="334"/>
        <v/>
      </c>
      <c r="AN972" s="187" t="str">
        <f t="shared" si="335"/>
        <v/>
      </c>
      <c r="AO972" s="187" t="str">
        <f t="shared" si="336"/>
        <v/>
      </c>
      <c r="AP972" s="187" t="str">
        <f t="shared" si="337"/>
        <v/>
      </c>
      <c r="AT972" s="187" t="str">
        <f t="shared" si="338"/>
        <v>M645044</v>
      </c>
      <c r="AU972" s="187">
        <f t="shared" si="339"/>
        <v>51</v>
      </c>
      <c r="AV972" s="187">
        <f t="shared" si="340"/>
        <v>159.6</v>
      </c>
      <c r="AW972" s="187" t="str">
        <f t="shared" si="341"/>
        <v>2017/5</v>
      </c>
      <c r="AX972" s="187" t="str">
        <f t="shared" si="342"/>
        <v>2017/5 Contribuciones Seg. Social</v>
      </c>
      <c r="AY972" s="187">
        <f t="shared" si="344"/>
        <v>9653.77</v>
      </c>
      <c r="AZ972" s="187">
        <f t="shared" si="343"/>
        <v>1.653240133129337E-2</v>
      </c>
      <c r="BA972" s="187" t="str">
        <f t="shared" si="346"/>
        <v>M645044 51</v>
      </c>
      <c r="BB972" s="187">
        <f>IFERROR(IF(AW972="","",VLOOKUP(AW972,SUSS!R:S,2,FALSE)),AY972*SUSS!$M$2)</f>
        <v>1158.4523999999999</v>
      </c>
      <c r="BC972" s="187">
        <f t="shared" si="345"/>
        <v>19.151999999999997</v>
      </c>
    </row>
    <row r="973" spans="1:55" ht="15.75" thickBot="1">
      <c r="A973" s="183" t="s">
        <v>236</v>
      </c>
      <c r="B973" s="87" t="s">
        <v>0</v>
      </c>
      <c r="C973" s="87" t="s">
        <v>1</v>
      </c>
      <c r="D973" s="87" t="s">
        <v>2</v>
      </c>
      <c r="E973" s="87" t="s">
        <v>3</v>
      </c>
      <c r="F973" s="87" t="s">
        <v>4</v>
      </c>
      <c r="G973" s="87" t="s">
        <v>5</v>
      </c>
      <c r="H973" s="87" t="s">
        <v>6</v>
      </c>
      <c r="I973" s="87" t="s">
        <v>7</v>
      </c>
      <c r="J973" s="87" t="s">
        <v>8</v>
      </c>
      <c r="K973" s="87" t="s">
        <v>9</v>
      </c>
      <c r="N973" s="183" t="s">
        <v>101</v>
      </c>
      <c r="O973" s="82">
        <v>51</v>
      </c>
      <c r="P973" s="85">
        <v>2253.85</v>
      </c>
      <c r="Q973" s="83" t="s">
        <v>11</v>
      </c>
      <c r="R973" s="83" t="s">
        <v>10</v>
      </c>
      <c r="S973" s="83" t="s">
        <v>84</v>
      </c>
      <c r="T973" s="82" t="s">
        <v>92</v>
      </c>
      <c r="U973" s="82" t="s">
        <v>124</v>
      </c>
      <c r="AC973" s="187" t="str">
        <f t="shared" si="326"/>
        <v/>
      </c>
      <c r="AD973" s="187" t="str">
        <f t="shared" si="327"/>
        <v/>
      </c>
      <c r="AE973" s="187" t="str">
        <f t="shared" si="328"/>
        <v/>
      </c>
      <c r="AF973" s="187" t="str">
        <f t="shared" si="329"/>
        <v/>
      </c>
      <c r="AG973" s="187" t="str">
        <f t="shared" si="330"/>
        <v/>
      </c>
      <c r="AH973" s="187" t="str">
        <f t="shared" si="331"/>
        <v/>
      </c>
      <c r="AI973" s="187" t="str">
        <f t="shared" si="332"/>
        <v/>
      </c>
      <c r="AJ973" s="187" t="str">
        <f t="shared" si="333"/>
        <v/>
      </c>
      <c r="AK973" s="187" t="str">
        <f t="shared" si="334"/>
        <v/>
      </c>
      <c r="AN973" s="187" t="str">
        <f t="shared" si="335"/>
        <v/>
      </c>
      <c r="AO973" s="187" t="str">
        <f t="shared" si="336"/>
        <v/>
      </c>
      <c r="AP973" s="187" t="str">
        <f t="shared" si="337"/>
        <v/>
      </c>
      <c r="AT973" s="187" t="str">
        <f t="shared" si="338"/>
        <v>M645044</v>
      </c>
      <c r="AU973" s="187">
        <f t="shared" si="339"/>
        <v>51</v>
      </c>
      <c r="AV973" s="187">
        <f t="shared" si="340"/>
        <v>2253.85</v>
      </c>
      <c r="AW973" s="187" t="str">
        <f t="shared" si="341"/>
        <v>2017/5</v>
      </c>
      <c r="AX973" s="187" t="str">
        <f t="shared" si="342"/>
        <v>2017/5 Contribuciones Seg. Social</v>
      </c>
      <c r="AY973" s="187">
        <f t="shared" si="344"/>
        <v>9653.77</v>
      </c>
      <c r="AZ973" s="187">
        <f t="shared" si="343"/>
        <v>0.23346837556726541</v>
      </c>
      <c r="BA973" s="187" t="str">
        <f t="shared" si="346"/>
        <v>M645044 51</v>
      </c>
      <c r="BB973" s="187">
        <f>IFERROR(IF(AW973="","",VLOOKUP(AW973,SUSS!R:S,2,FALSE)),AY973*SUSS!$M$2)</f>
        <v>1158.4523999999999</v>
      </c>
      <c r="BC973" s="187">
        <f t="shared" si="345"/>
        <v>270.46199999999993</v>
      </c>
    </row>
    <row r="974" spans="1:55" ht="29.25" thickBot="1">
      <c r="A974" s="183" t="s">
        <v>236</v>
      </c>
      <c r="B974" s="77">
        <v>2020</v>
      </c>
      <c r="C974" s="77">
        <v>8</v>
      </c>
      <c r="D974" s="77"/>
      <c r="E974" s="78" t="s">
        <v>86</v>
      </c>
      <c r="F974" s="78" t="s">
        <v>10</v>
      </c>
      <c r="G974" s="78" t="s">
        <v>10</v>
      </c>
      <c r="H974" s="79">
        <v>44089</v>
      </c>
      <c r="I974" s="80">
        <v>35816.129999999997</v>
      </c>
      <c r="J974" s="81">
        <v>0</v>
      </c>
      <c r="K974" s="80">
        <v>35816.129999999997</v>
      </c>
      <c r="N974" s="183" t="s">
        <v>101</v>
      </c>
      <c r="O974" s="82">
        <v>51</v>
      </c>
      <c r="P974" s="85">
        <v>5234.07</v>
      </c>
      <c r="Q974" s="83" t="s">
        <v>11</v>
      </c>
      <c r="R974" s="83" t="s">
        <v>108</v>
      </c>
      <c r="S974" s="83" t="s">
        <v>109</v>
      </c>
      <c r="T974" s="82" t="s">
        <v>92</v>
      </c>
      <c r="U974" s="82" t="s">
        <v>124</v>
      </c>
      <c r="AC974" s="187" t="str">
        <f t="shared" si="326"/>
        <v/>
      </c>
      <c r="AD974" s="187" t="str">
        <f t="shared" si="327"/>
        <v/>
      </c>
      <c r="AE974" s="187" t="str">
        <f t="shared" si="328"/>
        <v/>
      </c>
      <c r="AF974" s="187" t="str">
        <f t="shared" si="329"/>
        <v/>
      </c>
      <c r="AG974" s="187" t="str">
        <f t="shared" si="330"/>
        <v/>
      </c>
      <c r="AH974" s="187" t="str">
        <f t="shared" si="331"/>
        <v/>
      </c>
      <c r="AI974" s="187" t="str">
        <f t="shared" si="332"/>
        <v/>
      </c>
      <c r="AJ974" s="187" t="str">
        <f t="shared" si="333"/>
        <v/>
      </c>
      <c r="AK974" s="187" t="str">
        <f t="shared" si="334"/>
        <v/>
      </c>
      <c r="AN974" s="187" t="str">
        <f t="shared" si="335"/>
        <v/>
      </c>
      <c r="AO974" s="187" t="str">
        <f t="shared" si="336"/>
        <v/>
      </c>
      <c r="AP974" s="187" t="str">
        <f t="shared" si="337"/>
        <v/>
      </c>
      <c r="AT974" s="187" t="str">
        <f t="shared" si="338"/>
        <v>M645044</v>
      </c>
      <c r="AU974" s="187">
        <f t="shared" si="339"/>
        <v>51</v>
      </c>
      <c r="AV974" s="187">
        <f t="shared" si="340"/>
        <v>5234.07</v>
      </c>
      <c r="AW974" s="187" t="str">
        <f t="shared" si="341"/>
        <v>2017/5</v>
      </c>
      <c r="AX974" s="187" t="str">
        <f t="shared" si="342"/>
        <v>2017/5 Contribuciones Seg. Social</v>
      </c>
      <c r="AY974" s="187">
        <f t="shared" si="344"/>
        <v>9653.77</v>
      </c>
      <c r="AZ974" s="187">
        <f t="shared" si="343"/>
        <v>0.54217885862207194</v>
      </c>
      <c r="BA974" s="187" t="str">
        <f t="shared" si="346"/>
        <v>M645044 51</v>
      </c>
      <c r="BB974" s="187">
        <f>IFERROR(IF(AW974="","",VLOOKUP(AW974,SUSS!R:S,2,FALSE)),AY974*SUSS!$M$2)</f>
        <v>1158.4523999999999</v>
      </c>
      <c r="BC974" s="187">
        <f t="shared" si="345"/>
        <v>628.08839999999987</v>
      </c>
    </row>
    <row r="975" spans="1:55" ht="29.25" thickBot="1">
      <c r="A975" s="183" t="s">
        <v>236</v>
      </c>
      <c r="B975" s="82">
        <v>2020</v>
      </c>
      <c r="C975" s="82">
        <v>8</v>
      </c>
      <c r="D975" s="82"/>
      <c r="E975" s="83" t="s">
        <v>86</v>
      </c>
      <c r="F975" s="83" t="s">
        <v>10</v>
      </c>
      <c r="G975" s="83" t="s">
        <v>83</v>
      </c>
      <c r="H975" s="84">
        <v>44207</v>
      </c>
      <c r="I975" s="85">
        <v>4215.2</v>
      </c>
      <c r="J975" s="86">
        <v>0</v>
      </c>
      <c r="K975" s="85">
        <v>4215.2</v>
      </c>
      <c r="N975" s="183" t="s">
        <v>101</v>
      </c>
      <c r="O975" s="82">
        <v>51</v>
      </c>
      <c r="P975" s="86">
        <v>319.70999999999998</v>
      </c>
      <c r="Q975" s="83" t="s">
        <v>11</v>
      </c>
      <c r="R975" s="83" t="s">
        <v>108</v>
      </c>
      <c r="S975" s="83" t="s">
        <v>83</v>
      </c>
      <c r="T975" s="82" t="s">
        <v>92</v>
      </c>
      <c r="U975" s="82" t="s">
        <v>124</v>
      </c>
      <c r="AC975" s="187" t="str">
        <f t="shared" si="326"/>
        <v/>
      </c>
      <c r="AD975" s="187" t="str">
        <f t="shared" si="327"/>
        <v/>
      </c>
      <c r="AE975" s="187" t="str">
        <f t="shared" si="328"/>
        <v/>
      </c>
      <c r="AF975" s="187" t="str">
        <f t="shared" si="329"/>
        <v/>
      </c>
      <c r="AG975" s="187" t="str">
        <f t="shared" si="330"/>
        <v/>
      </c>
      <c r="AH975" s="187" t="str">
        <f t="shared" si="331"/>
        <v/>
      </c>
      <c r="AI975" s="187" t="str">
        <f t="shared" si="332"/>
        <v/>
      </c>
      <c r="AJ975" s="187" t="str">
        <f t="shared" si="333"/>
        <v/>
      </c>
      <c r="AK975" s="187" t="str">
        <f t="shared" si="334"/>
        <v/>
      </c>
      <c r="AN975" s="187" t="str">
        <f t="shared" si="335"/>
        <v/>
      </c>
      <c r="AO975" s="187" t="str">
        <f t="shared" si="336"/>
        <v/>
      </c>
      <c r="AP975" s="187" t="str">
        <f t="shared" si="337"/>
        <v/>
      </c>
      <c r="AT975" s="187" t="str">
        <f t="shared" si="338"/>
        <v>M645044</v>
      </c>
      <c r="AU975" s="187">
        <f t="shared" si="339"/>
        <v>51</v>
      </c>
      <c r="AV975" s="187">
        <f t="shared" si="340"/>
        <v>319.70999999999998</v>
      </c>
      <c r="AW975" s="187" t="str">
        <f t="shared" si="341"/>
        <v>2017/5</v>
      </c>
      <c r="AX975" s="187" t="str">
        <f t="shared" si="342"/>
        <v>2017/5 Contribuciones Seg. Social</v>
      </c>
      <c r="AY975" s="187">
        <f t="shared" si="344"/>
        <v>9653.77</v>
      </c>
      <c r="AZ975" s="187">
        <f t="shared" si="343"/>
        <v>3.311763176458523E-2</v>
      </c>
      <c r="BA975" s="187" t="str">
        <f t="shared" si="346"/>
        <v>M645044 51</v>
      </c>
      <c r="BB975" s="187">
        <f>IFERROR(IF(AW975="","",VLOOKUP(AW975,SUSS!R:S,2,FALSE)),AY975*SUSS!$M$2)</f>
        <v>1158.4523999999999</v>
      </c>
      <c r="BC975" s="187">
        <f t="shared" si="345"/>
        <v>38.365199999999994</v>
      </c>
    </row>
    <row r="976" spans="1:55" ht="29.25" thickBot="1">
      <c r="A976" s="183" t="s">
        <v>236</v>
      </c>
      <c r="B976" s="82">
        <v>2020</v>
      </c>
      <c r="C976" s="82">
        <v>8</v>
      </c>
      <c r="D976" s="82"/>
      <c r="E976" s="83" t="s">
        <v>11</v>
      </c>
      <c r="F976" s="83" t="s">
        <v>10</v>
      </c>
      <c r="G976" s="83" t="s">
        <v>10</v>
      </c>
      <c r="H976" s="84">
        <v>44089</v>
      </c>
      <c r="I976" s="85">
        <v>28623.59</v>
      </c>
      <c r="J976" s="86">
        <v>0</v>
      </c>
      <c r="K976" s="85">
        <v>28623.59</v>
      </c>
      <c r="N976" s="183" t="s">
        <v>101</v>
      </c>
      <c r="O976" s="82">
        <v>51</v>
      </c>
      <c r="P976" s="86">
        <v>988.8</v>
      </c>
      <c r="Q976" s="83" t="s">
        <v>11</v>
      </c>
      <c r="R976" s="83" t="s">
        <v>108</v>
      </c>
      <c r="S976" s="83" t="s">
        <v>84</v>
      </c>
      <c r="T976" s="82" t="s">
        <v>92</v>
      </c>
      <c r="U976" s="82" t="s">
        <v>124</v>
      </c>
      <c r="AC976" s="187" t="str">
        <f t="shared" si="326"/>
        <v>O572081</v>
      </c>
      <c r="AD976" s="187" t="str">
        <f t="shared" si="327"/>
        <v>Contribuciones Seg. Social</v>
      </c>
      <c r="AE976" s="187" t="str">
        <f t="shared" si="328"/>
        <v>Declaración Jurada</v>
      </c>
      <c r="AF976" s="187" t="str">
        <f t="shared" si="329"/>
        <v>Declaración Jurada</v>
      </c>
      <c r="AG976" s="187">
        <f t="shared" si="330"/>
        <v>28623.59</v>
      </c>
      <c r="AH976" s="187">
        <f t="shared" si="331"/>
        <v>0</v>
      </c>
      <c r="AI976" s="187">
        <f t="shared" si="332"/>
        <v>28623.59</v>
      </c>
      <c r="AJ976" s="187">
        <f t="shared" si="333"/>
        <v>2020</v>
      </c>
      <c r="AK976" s="187">
        <f t="shared" si="334"/>
        <v>8</v>
      </c>
      <c r="AN976" s="187" t="str">
        <f t="shared" si="335"/>
        <v xml:space="preserve">2020/8 </v>
      </c>
      <c r="AO976" s="187" t="str">
        <f t="shared" si="336"/>
        <v>2020/8 Contribuciones Seg. Social</v>
      </c>
      <c r="AP976" s="187">
        <f t="shared" si="337"/>
        <v>28623.59</v>
      </c>
      <c r="AT976" s="187" t="str">
        <f t="shared" si="338"/>
        <v>M645044</v>
      </c>
      <c r="AU976" s="187">
        <f t="shared" si="339"/>
        <v>51</v>
      </c>
      <c r="AV976" s="187">
        <f t="shared" si="340"/>
        <v>988.8</v>
      </c>
      <c r="AW976" s="187" t="str">
        <f t="shared" si="341"/>
        <v>2017/5</v>
      </c>
      <c r="AX976" s="187" t="str">
        <f t="shared" si="342"/>
        <v>2017/5 Contribuciones Seg. Social</v>
      </c>
      <c r="AY976" s="187">
        <f t="shared" si="344"/>
        <v>9653.77</v>
      </c>
      <c r="AZ976" s="187">
        <f t="shared" si="343"/>
        <v>0.10242630599237396</v>
      </c>
      <c r="BA976" s="187" t="str">
        <f t="shared" si="346"/>
        <v>M645044 51</v>
      </c>
      <c r="BB976" s="187">
        <f>IFERROR(IF(AW976="","",VLOOKUP(AW976,SUSS!R:S,2,FALSE)),AY976*SUSS!$M$2)</f>
        <v>1158.4523999999999</v>
      </c>
      <c r="BC976" s="187">
        <f t="shared" si="345"/>
        <v>118.65599999999998</v>
      </c>
    </row>
    <row r="977" spans="1:55" ht="15.75" thickBot="1">
      <c r="A977" s="183" t="s">
        <v>236</v>
      </c>
      <c r="B977" s="82">
        <v>2020</v>
      </c>
      <c r="C977" s="82">
        <v>8</v>
      </c>
      <c r="D977" s="82"/>
      <c r="E977" s="83" t="s">
        <v>11</v>
      </c>
      <c r="F977" s="83" t="s">
        <v>10</v>
      </c>
      <c r="G977" s="83" t="s">
        <v>83</v>
      </c>
      <c r="H977" s="84">
        <v>44207</v>
      </c>
      <c r="I977" s="85">
        <v>3368.71</v>
      </c>
      <c r="J977" s="86">
        <v>0</v>
      </c>
      <c r="K977" s="85">
        <v>3368.71</v>
      </c>
      <c r="N977" s="183" t="s">
        <v>101</v>
      </c>
      <c r="O977" s="82">
        <v>51</v>
      </c>
      <c r="P977" s="86">
        <v>726.84</v>
      </c>
      <c r="Q977" s="83" t="s">
        <v>11</v>
      </c>
      <c r="R977" s="83" t="s">
        <v>10</v>
      </c>
      <c r="S977" s="83" t="s">
        <v>10</v>
      </c>
      <c r="T977" s="82" t="s">
        <v>93</v>
      </c>
      <c r="U977" s="82" t="s">
        <v>124</v>
      </c>
      <c r="AC977" s="187" t="str">
        <f t="shared" si="326"/>
        <v/>
      </c>
      <c r="AD977" s="187" t="str">
        <f t="shared" si="327"/>
        <v/>
      </c>
      <c r="AE977" s="187" t="str">
        <f t="shared" si="328"/>
        <v/>
      </c>
      <c r="AF977" s="187" t="str">
        <f t="shared" si="329"/>
        <v/>
      </c>
      <c r="AG977" s="187" t="str">
        <f t="shared" si="330"/>
        <v/>
      </c>
      <c r="AH977" s="187" t="str">
        <f t="shared" si="331"/>
        <v/>
      </c>
      <c r="AI977" s="187" t="str">
        <f t="shared" si="332"/>
        <v/>
      </c>
      <c r="AJ977" s="187" t="str">
        <f t="shared" si="333"/>
        <v/>
      </c>
      <c r="AK977" s="187" t="str">
        <f t="shared" si="334"/>
        <v/>
      </c>
      <c r="AN977" s="187" t="str">
        <f t="shared" si="335"/>
        <v/>
      </c>
      <c r="AO977" s="187" t="str">
        <f t="shared" si="336"/>
        <v/>
      </c>
      <c r="AP977" s="187" t="str">
        <f t="shared" si="337"/>
        <v/>
      </c>
      <c r="AT977" s="187" t="str">
        <f t="shared" si="338"/>
        <v>M645044</v>
      </c>
      <c r="AU977" s="187">
        <f t="shared" si="339"/>
        <v>51</v>
      </c>
      <c r="AV977" s="187">
        <f t="shared" si="340"/>
        <v>726.84</v>
      </c>
      <c r="AW977" s="187" t="str">
        <f t="shared" si="341"/>
        <v>2017/6</v>
      </c>
      <c r="AX977" s="187" t="str">
        <f t="shared" si="342"/>
        <v>2017/6 Contribuciones Seg. Social</v>
      </c>
      <c r="AY977" s="187">
        <f t="shared" si="344"/>
        <v>14231.81</v>
      </c>
      <c r="AZ977" s="187">
        <f t="shared" si="343"/>
        <v>5.1071508121595222E-2</v>
      </c>
      <c r="BA977" s="187" t="str">
        <f t="shared" si="346"/>
        <v>M645044 51</v>
      </c>
      <c r="BB977" s="187">
        <f>IFERROR(IF(AW977="","",VLOOKUP(AW977,SUSS!R:S,2,FALSE)),AY977*SUSS!$M$2)</f>
        <v>1707.8172</v>
      </c>
      <c r="BC977" s="187">
        <f t="shared" si="345"/>
        <v>87.220800000000011</v>
      </c>
    </row>
    <row r="978" spans="1:55" ht="15.75" thickBot="1">
      <c r="A978" s="183" t="s">
        <v>236</v>
      </c>
      <c r="B978" s="82">
        <v>2020</v>
      </c>
      <c r="C978" s="82">
        <v>9</v>
      </c>
      <c r="D978" s="82"/>
      <c r="E978" s="83" t="s">
        <v>86</v>
      </c>
      <c r="F978" s="83" t="s">
        <v>10</v>
      </c>
      <c r="G978" s="83" t="s">
        <v>10</v>
      </c>
      <c r="H978" s="84">
        <v>44119</v>
      </c>
      <c r="I978" s="85">
        <v>40532.660000000003</v>
      </c>
      <c r="J978" s="86">
        <v>0</v>
      </c>
      <c r="K978" s="85">
        <v>40532.660000000003</v>
      </c>
      <c r="N978" s="183" t="s">
        <v>101</v>
      </c>
      <c r="O978" s="82">
        <v>51</v>
      </c>
      <c r="P978" s="85">
        <v>2414.38</v>
      </c>
      <c r="Q978" s="83" t="s">
        <v>86</v>
      </c>
      <c r="R978" s="83" t="s">
        <v>10</v>
      </c>
      <c r="S978" s="83" t="s">
        <v>84</v>
      </c>
      <c r="T978" s="82" t="s">
        <v>93</v>
      </c>
      <c r="U978" s="82" t="s">
        <v>124</v>
      </c>
      <c r="AC978" s="187" t="str">
        <f t="shared" si="326"/>
        <v/>
      </c>
      <c r="AD978" s="187" t="str">
        <f t="shared" si="327"/>
        <v/>
      </c>
      <c r="AE978" s="187" t="str">
        <f t="shared" si="328"/>
        <v/>
      </c>
      <c r="AF978" s="187" t="str">
        <f t="shared" si="329"/>
        <v/>
      </c>
      <c r="AG978" s="187" t="str">
        <f t="shared" si="330"/>
        <v/>
      </c>
      <c r="AH978" s="187" t="str">
        <f t="shared" si="331"/>
        <v/>
      </c>
      <c r="AI978" s="187" t="str">
        <f t="shared" si="332"/>
        <v/>
      </c>
      <c r="AJ978" s="187" t="str">
        <f t="shared" si="333"/>
        <v/>
      </c>
      <c r="AK978" s="187" t="str">
        <f t="shared" si="334"/>
        <v/>
      </c>
      <c r="AN978" s="187" t="str">
        <f t="shared" si="335"/>
        <v/>
      </c>
      <c r="AO978" s="187" t="str">
        <f t="shared" si="336"/>
        <v/>
      </c>
      <c r="AP978" s="187" t="str">
        <f t="shared" si="337"/>
        <v/>
      </c>
      <c r="AT978" s="187" t="str">
        <f t="shared" si="338"/>
        <v/>
      </c>
      <c r="AU978" s="187" t="str">
        <f t="shared" si="339"/>
        <v/>
      </c>
      <c r="AV978" s="187" t="str">
        <f t="shared" si="340"/>
        <v/>
      </c>
      <c r="AW978" s="187" t="str">
        <f t="shared" si="341"/>
        <v/>
      </c>
      <c r="AX978" s="187" t="str">
        <f t="shared" si="342"/>
        <v/>
      </c>
      <c r="AY978" s="187" t="str">
        <f t="shared" si="344"/>
        <v/>
      </c>
      <c r="AZ978" s="187" t="str">
        <f t="shared" si="343"/>
        <v/>
      </c>
      <c r="BA978" s="187" t="str">
        <f t="shared" si="346"/>
        <v xml:space="preserve"> </v>
      </c>
      <c r="BB978" s="187" t="str">
        <f>IFERROR(IF(AW978="","",VLOOKUP(AW978,SUSS!R:S,2,FALSE)),AY978*SUSS!$M$2)</f>
        <v/>
      </c>
      <c r="BC978" s="187" t="str">
        <f t="shared" si="345"/>
        <v/>
      </c>
    </row>
    <row r="979" spans="1:55" ht="15.75" thickBot="1">
      <c r="A979" s="183" t="s">
        <v>236</v>
      </c>
      <c r="B979" s="82">
        <v>2020</v>
      </c>
      <c r="C979" s="82">
        <v>9</v>
      </c>
      <c r="D979" s="82"/>
      <c r="E979" s="83" t="s">
        <v>86</v>
      </c>
      <c r="F979" s="83" t="s">
        <v>10</v>
      </c>
      <c r="G979" s="83" t="s">
        <v>83</v>
      </c>
      <c r="H979" s="84">
        <v>44207</v>
      </c>
      <c r="I979" s="85">
        <v>3598.89</v>
      </c>
      <c r="J979" s="86">
        <v>0</v>
      </c>
      <c r="K979" s="85">
        <v>3598.89</v>
      </c>
      <c r="N979" s="183" t="s">
        <v>101</v>
      </c>
      <c r="O979" s="82">
        <v>51</v>
      </c>
      <c r="P979" s="85">
        <v>8444.35</v>
      </c>
      <c r="Q979" s="83" t="s">
        <v>86</v>
      </c>
      <c r="R979" s="83" t="s">
        <v>10</v>
      </c>
      <c r="S979" s="83" t="s">
        <v>10</v>
      </c>
      <c r="T979" s="82" t="s">
        <v>94</v>
      </c>
      <c r="U979" s="82" t="s">
        <v>124</v>
      </c>
      <c r="AC979" s="187" t="str">
        <f t="shared" si="326"/>
        <v/>
      </c>
      <c r="AD979" s="187" t="str">
        <f t="shared" si="327"/>
        <v/>
      </c>
      <c r="AE979" s="187" t="str">
        <f t="shared" si="328"/>
        <v/>
      </c>
      <c r="AF979" s="187" t="str">
        <f t="shared" si="329"/>
        <v/>
      </c>
      <c r="AG979" s="187" t="str">
        <f t="shared" si="330"/>
        <v/>
      </c>
      <c r="AH979" s="187" t="str">
        <f t="shared" si="331"/>
        <v/>
      </c>
      <c r="AI979" s="187" t="str">
        <f t="shared" si="332"/>
        <v/>
      </c>
      <c r="AJ979" s="187" t="str">
        <f t="shared" si="333"/>
        <v/>
      </c>
      <c r="AK979" s="187" t="str">
        <f t="shared" si="334"/>
        <v/>
      </c>
      <c r="AN979" s="187" t="str">
        <f t="shared" si="335"/>
        <v/>
      </c>
      <c r="AO979" s="187" t="str">
        <f t="shared" si="336"/>
        <v/>
      </c>
      <c r="AP979" s="187" t="str">
        <f t="shared" si="337"/>
        <v/>
      </c>
      <c r="AT979" s="187" t="str">
        <f t="shared" si="338"/>
        <v/>
      </c>
      <c r="AU979" s="187" t="str">
        <f t="shared" si="339"/>
        <v/>
      </c>
      <c r="AV979" s="187" t="str">
        <f t="shared" si="340"/>
        <v/>
      </c>
      <c r="AW979" s="187" t="str">
        <f t="shared" si="341"/>
        <v/>
      </c>
      <c r="AX979" s="187" t="str">
        <f t="shared" si="342"/>
        <v/>
      </c>
      <c r="AY979" s="187" t="str">
        <f t="shared" si="344"/>
        <v/>
      </c>
      <c r="AZ979" s="187" t="str">
        <f t="shared" si="343"/>
        <v/>
      </c>
      <c r="BA979" s="187" t="str">
        <f t="shared" si="346"/>
        <v xml:space="preserve"> </v>
      </c>
      <c r="BB979" s="187" t="str">
        <f>IFERROR(IF(AW979="","",VLOOKUP(AW979,SUSS!R:S,2,FALSE)),AY979*SUSS!$M$2)</f>
        <v/>
      </c>
      <c r="BC979" s="187" t="str">
        <f t="shared" si="345"/>
        <v/>
      </c>
    </row>
    <row r="980" spans="1:55" ht="15.75" thickBot="1">
      <c r="A980" s="183" t="s">
        <v>236</v>
      </c>
      <c r="B980" s="82">
        <v>2020</v>
      </c>
      <c r="C980" s="82">
        <v>9</v>
      </c>
      <c r="D980" s="82"/>
      <c r="E980" s="83" t="s">
        <v>11</v>
      </c>
      <c r="F980" s="83" t="s">
        <v>10</v>
      </c>
      <c r="G980" s="83" t="s">
        <v>10</v>
      </c>
      <c r="H980" s="84">
        <v>44119</v>
      </c>
      <c r="I980" s="85">
        <v>46531.21</v>
      </c>
      <c r="J980" s="86">
        <v>0</v>
      </c>
      <c r="K980" s="85">
        <v>46531.21</v>
      </c>
      <c r="N980" s="183" t="s">
        <v>101</v>
      </c>
      <c r="O980" s="82">
        <v>51</v>
      </c>
      <c r="P980" s="86">
        <v>400</v>
      </c>
      <c r="Q980" s="83" t="s">
        <v>86</v>
      </c>
      <c r="R980" s="83" t="s">
        <v>10</v>
      </c>
      <c r="S980" s="83" t="s">
        <v>105</v>
      </c>
      <c r="T980" s="82" t="s">
        <v>94</v>
      </c>
      <c r="U980" s="82" t="s">
        <v>124</v>
      </c>
      <c r="AC980" s="187" t="str">
        <f t="shared" si="326"/>
        <v>O572081</v>
      </c>
      <c r="AD980" s="187" t="str">
        <f t="shared" si="327"/>
        <v>Contribuciones Seg. Social</v>
      </c>
      <c r="AE980" s="187" t="str">
        <f t="shared" si="328"/>
        <v>Declaración Jurada</v>
      </c>
      <c r="AF980" s="187" t="str">
        <f t="shared" si="329"/>
        <v>Declaración Jurada</v>
      </c>
      <c r="AG980" s="187">
        <f t="shared" si="330"/>
        <v>46531.21</v>
      </c>
      <c r="AH980" s="187">
        <f t="shared" si="331"/>
        <v>0</v>
      </c>
      <c r="AI980" s="187">
        <f t="shared" si="332"/>
        <v>46531.21</v>
      </c>
      <c r="AJ980" s="187">
        <f t="shared" si="333"/>
        <v>2020</v>
      </c>
      <c r="AK980" s="187">
        <f t="shared" si="334"/>
        <v>9</v>
      </c>
      <c r="AN980" s="187" t="str">
        <f t="shared" si="335"/>
        <v xml:space="preserve">2020/9 </v>
      </c>
      <c r="AO980" s="187" t="str">
        <f t="shared" si="336"/>
        <v>2020/9 Contribuciones Seg. Social</v>
      </c>
      <c r="AP980" s="187">
        <f t="shared" si="337"/>
        <v>46531.21</v>
      </c>
      <c r="AT980" s="187" t="str">
        <f t="shared" si="338"/>
        <v/>
      </c>
      <c r="AU980" s="187" t="str">
        <f t="shared" si="339"/>
        <v/>
      </c>
      <c r="AV980" s="187" t="str">
        <f t="shared" si="340"/>
        <v/>
      </c>
      <c r="AW980" s="187" t="str">
        <f t="shared" si="341"/>
        <v/>
      </c>
      <c r="AX980" s="187" t="str">
        <f t="shared" si="342"/>
        <v/>
      </c>
      <c r="AY980" s="187" t="str">
        <f t="shared" si="344"/>
        <v/>
      </c>
      <c r="AZ980" s="187" t="str">
        <f t="shared" si="343"/>
        <v/>
      </c>
      <c r="BA980" s="187" t="str">
        <f t="shared" si="346"/>
        <v xml:space="preserve"> </v>
      </c>
      <c r="BB980" s="187" t="str">
        <f>IFERROR(IF(AW980="","",VLOOKUP(AW980,SUSS!R:S,2,FALSE)),AY980*SUSS!$M$2)</f>
        <v/>
      </c>
      <c r="BC980" s="187" t="str">
        <f t="shared" si="345"/>
        <v/>
      </c>
    </row>
    <row r="981" spans="1:55" ht="15.75" thickBot="1">
      <c r="A981" s="183" t="s">
        <v>236</v>
      </c>
      <c r="B981" s="82">
        <v>2020</v>
      </c>
      <c r="C981" s="82">
        <v>9</v>
      </c>
      <c r="D981" s="82"/>
      <c r="E981" s="83" t="s">
        <v>11</v>
      </c>
      <c r="F981" s="83" t="s">
        <v>10</v>
      </c>
      <c r="G981" s="83" t="s">
        <v>83</v>
      </c>
      <c r="H981" s="84">
        <v>44207</v>
      </c>
      <c r="I981" s="85">
        <v>4131.51</v>
      </c>
      <c r="J981" s="86">
        <v>0</v>
      </c>
      <c r="K981" s="85">
        <v>4131.51</v>
      </c>
      <c r="N981" s="183" t="s">
        <v>101</v>
      </c>
      <c r="O981" s="82">
        <v>51</v>
      </c>
      <c r="P981" s="86">
        <v>433.85</v>
      </c>
      <c r="Q981" s="83" t="s">
        <v>86</v>
      </c>
      <c r="R981" s="83" t="s">
        <v>10</v>
      </c>
      <c r="S981" s="83" t="s">
        <v>83</v>
      </c>
      <c r="T981" s="82" t="s">
        <v>94</v>
      </c>
      <c r="U981" s="82" t="s">
        <v>124</v>
      </c>
      <c r="AC981" s="187" t="str">
        <f t="shared" si="326"/>
        <v/>
      </c>
      <c r="AD981" s="187" t="str">
        <f t="shared" si="327"/>
        <v/>
      </c>
      <c r="AE981" s="187" t="str">
        <f t="shared" si="328"/>
        <v/>
      </c>
      <c r="AF981" s="187" t="str">
        <f t="shared" si="329"/>
        <v/>
      </c>
      <c r="AG981" s="187" t="str">
        <f t="shared" si="330"/>
        <v/>
      </c>
      <c r="AH981" s="187" t="str">
        <f t="shared" si="331"/>
        <v/>
      </c>
      <c r="AI981" s="187" t="str">
        <f t="shared" si="332"/>
        <v/>
      </c>
      <c r="AJ981" s="187" t="str">
        <f t="shared" si="333"/>
        <v/>
      </c>
      <c r="AK981" s="187" t="str">
        <f t="shared" si="334"/>
        <v/>
      </c>
      <c r="AN981" s="187" t="str">
        <f t="shared" si="335"/>
        <v/>
      </c>
      <c r="AO981" s="187" t="str">
        <f t="shared" si="336"/>
        <v/>
      </c>
      <c r="AP981" s="187" t="str">
        <f t="shared" si="337"/>
        <v/>
      </c>
      <c r="AT981" s="187" t="str">
        <f t="shared" si="338"/>
        <v/>
      </c>
      <c r="AU981" s="187" t="str">
        <f t="shared" si="339"/>
        <v/>
      </c>
      <c r="AV981" s="187" t="str">
        <f t="shared" si="340"/>
        <v/>
      </c>
      <c r="AW981" s="187" t="str">
        <f t="shared" si="341"/>
        <v/>
      </c>
      <c r="AX981" s="187" t="str">
        <f t="shared" si="342"/>
        <v/>
      </c>
      <c r="AY981" s="187" t="str">
        <f t="shared" si="344"/>
        <v/>
      </c>
      <c r="AZ981" s="187" t="str">
        <f t="shared" si="343"/>
        <v/>
      </c>
      <c r="BA981" s="187" t="str">
        <f t="shared" si="346"/>
        <v xml:space="preserve"> </v>
      </c>
      <c r="BB981" s="187" t="str">
        <f>IFERROR(IF(AW981="","",VLOOKUP(AW981,SUSS!R:S,2,FALSE)),AY981*SUSS!$M$2)</f>
        <v/>
      </c>
      <c r="BC981" s="187" t="str">
        <f t="shared" si="345"/>
        <v/>
      </c>
    </row>
    <row r="982" spans="1:55" ht="15.75" thickBot="1">
      <c r="A982" s="183" t="s">
        <v>236</v>
      </c>
      <c r="B982" s="82">
        <v>2020</v>
      </c>
      <c r="C982" s="82">
        <v>10</v>
      </c>
      <c r="D982" s="82"/>
      <c r="E982" s="83" t="s">
        <v>86</v>
      </c>
      <c r="F982" s="83" t="s">
        <v>10</v>
      </c>
      <c r="G982" s="83" t="s">
        <v>10</v>
      </c>
      <c r="H982" s="84">
        <v>44148</v>
      </c>
      <c r="I982" s="85">
        <v>41985.87</v>
      </c>
      <c r="J982" s="86">
        <v>0</v>
      </c>
      <c r="K982" s="85">
        <v>41985.87</v>
      </c>
      <c r="N982" s="183" t="s">
        <v>101</v>
      </c>
      <c r="O982" s="82">
        <v>51</v>
      </c>
      <c r="P982" s="85">
        <v>1677.24</v>
      </c>
      <c r="Q982" s="83" t="s">
        <v>86</v>
      </c>
      <c r="R982" s="83" t="s">
        <v>10</v>
      </c>
      <c r="S982" s="83" t="s">
        <v>84</v>
      </c>
      <c r="T982" s="82" t="s">
        <v>94</v>
      </c>
      <c r="U982" s="82" t="s">
        <v>124</v>
      </c>
      <c r="AC982" s="187" t="str">
        <f t="shared" si="326"/>
        <v/>
      </c>
      <c r="AD982" s="187" t="str">
        <f t="shared" si="327"/>
        <v/>
      </c>
      <c r="AE982" s="187" t="str">
        <f t="shared" si="328"/>
        <v/>
      </c>
      <c r="AF982" s="187" t="str">
        <f t="shared" si="329"/>
        <v/>
      </c>
      <c r="AG982" s="187" t="str">
        <f t="shared" si="330"/>
        <v/>
      </c>
      <c r="AH982" s="187" t="str">
        <f t="shared" si="331"/>
        <v/>
      </c>
      <c r="AI982" s="187" t="str">
        <f t="shared" si="332"/>
        <v/>
      </c>
      <c r="AJ982" s="187" t="str">
        <f t="shared" si="333"/>
        <v/>
      </c>
      <c r="AK982" s="187" t="str">
        <f t="shared" si="334"/>
        <v/>
      </c>
      <c r="AN982" s="187" t="str">
        <f t="shared" si="335"/>
        <v/>
      </c>
      <c r="AO982" s="187" t="str">
        <f t="shared" si="336"/>
        <v/>
      </c>
      <c r="AP982" s="187" t="str">
        <f t="shared" si="337"/>
        <v/>
      </c>
      <c r="AT982" s="187" t="str">
        <f t="shared" si="338"/>
        <v/>
      </c>
      <c r="AU982" s="187" t="str">
        <f t="shared" si="339"/>
        <v/>
      </c>
      <c r="AV982" s="187" t="str">
        <f t="shared" si="340"/>
        <v/>
      </c>
      <c r="AW982" s="187" t="str">
        <f t="shared" si="341"/>
        <v/>
      </c>
      <c r="AX982" s="187" t="str">
        <f t="shared" si="342"/>
        <v/>
      </c>
      <c r="AY982" s="187" t="str">
        <f t="shared" si="344"/>
        <v/>
      </c>
      <c r="AZ982" s="187" t="str">
        <f t="shared" si="343"/>
        <v/>
      </c>
      <c r="BA982" s="187" t="str">
        <f t="shared" si="346"/>
        <v xml:space="preserve"> </v>
      </c>
      <c r="BB982" s="187" t="str">
        <f>IFERROR(IF(AW982="","",VLOOKUP(AW982,SUSS!R:S,2,FALSE)),AY982*SUSS!$M$2)</f>
        <v/>
      </c>
      <c r="BC982" s="187" t="str">
        <f t="shared" si="345"/>
        <v/>
      </c>
    </row>
    <row r="983" spans="1:55" ht="15.75" thickBot="1">
      <c r="A983" s="183" t="s">
        <v>236</v>
      </c>
      <c r="B983" s="82">
        <v>2020</v>
      </c>
      <c r="C983" s="82">
        <v>10</v>
      </c>
      <c r="D983" s="82"/>
      <c r="E983" s="83" t="s">
        <v>86</v>
      </c>
      <c r="F983" s="83" t="s">
        <v>10</v>
      </c>
      <c r="G983" s="83" t="s">
        <v>83</v>
      </c>
      <c r="H983" s="84">
        <v>44207</v>
      </c>
      <c r="I983" s="85">
        <v>2544.48</v>
      </c>
      <c r="J983" s="86">
        <v>0</v>
      </c>
      <c r="K983" s="85">
        <v>2544.48</v>
      </c>
      <c r="N983" s="183" t="s">
        <v>101</v>
      </c>
      <c r="O983" s="82">
        <v>51</v>
      </c>
      <c r="P983" s="85">
        <v>2886.36</v>
      </c>
      <c r="Q983" s="83" t="s">
        <v>86</v>
      </c>
      <c r="R983" s="83" t="s">
        <v>10</v>
      </c>
      <c r="S983" s="83" t="s">
        <v>10</v>
      </c>
      <c r="T983" s="82" t="s">
        <v>95</v>
      </c>
      <c r="U983" s="82" t="s">
        <v>124</v>
      </c>
      <c r="AC983" s="187" t="str">
        <f t="shared" si="326"/>
        <v/>
      </c>
      <c r="AD983" s="187" t="str">
        <f t="shared" si="327"/>
        <v/>
      </c>
      <c r="AE983" s="187" t="str">
        <f t="shared" si="328"/>
        <v/>
      </c>
      <c r="AF983" s="187" t="str">
        <f t="shared" si="329"/>
        <v/>
      </c>
      <c r="AG983" s="187" t="str">
        <f t="shared" si="330"/>
        <v/>
      </c>
      <c r="AH983" s="187" t="str">
        <f t="shared" si="331"/>
        <v/>
      </c>
      <c r="AI983" s="187" t="str">
        <f t="shared" si="332"/>
        <v/>
      </c>
      <c r="AJ983" s="187" t="str">
        <f t="shared" si="333"/>
        <v/>
      </c>
      <c r="AK983" s="187" t="str">
        <f t="shared" si="334"/>
        <v/>
      </c>
      <c r="AN983" s="187" t="str">
        <f t="shared" si="335"/>
        <v/>
      </c>
      <c r="AO983" s="187" t="str">
        <f t="shared" si="336"/>
        <v/>
      </c>
      <c r="AP983" s="187" t="str">
        <f t="shared" si="337"/>
        <v/>
      </c>
      <c r="AT983" s="187" t="str">
        <f t="shared" si="338"/>
        <v/>
      </c>
      <c r="AU983" s="187" t="str">
        <f t="shared" si="339"/>
        <v/>
      </c>
      <c r="AV983" s="187" t="str">
        <f t="shared" si="340"/>
        <v/>
      </c>
      <c r="AW983" s="187" t="str">
        <f t="shared" si="341"/>
        <v/>
      </c>
      <c r="AX983" s="187" t="str">
        <f t="shared" si="342"/>
        <v/>
      </c>
      <c r="AY983" s="187" t="str">
        <f t="shared" si="344"/>
        <v/>
      </c>
      <c r="AZ983" s="187" t="str">
        <f t="shared" si="343"/>
        <v/>
      </c>
      <c r="BA983" s="187" t="str">
        <f t="shared" si="346"/>
        <v xml:space="preserve"> </v>
      </c>
      <c r="BB983" s="187" t="str">
        <f>IFERROR(IF(AW983="","",VLOOKUP(AW983,SUSS!R:S,2,FALSE)),AY983*SUSS!$M$2)</f>
        <v/>
      </c>
      <c r="BC983" s="187" t="str">
        <f t="shared" si="345"/>
        <v/>
      </c>
    </row>
    <row r="984" spans="1:55" ht="15.75" thickBot="1">
      <c r="A984" s="183" t="s">
        <v>236</v>
      </c>
      <c r="B984" s="82">
        <v>2020</v>
      </c>
      <c r="C984" s="82">
        <v>10</v>
      </c>
      <c r="D984" s="82"/>
      <c r="E984" s="83" t="s">
        <v>11</v>
      </c>
      <c r="F984" s="83" t="s">
        <v>10</v>
      </c>
      <c r="G984" s="83" t="s">
        <v>10</v>
      </c>
      <c r="H984" s="84">
        <v>44148</v>
      </c>
      <c r="I984" s="85">
        <v>48936.42</v>
      </c>
      <c r="J984" s="86">
        <v>0</v>
      </c>
      <c r="K984" s="85">
        <v>48936.42</v>
      </c>
      <c r="N984" s="183" t="s">
        <v>101</v>
      </c>
      <c r="O984" s="82">
        <v>51</v>
      </c>
      <c r="P984" s="86">
        <v>12.54</v>
      </c>
      <c r="Q984" s="83" t="s">
        <v>107</v>
      </c>
      <c r="R984" s="83" t="s">
        <v>10</v>
      </c>
      <c r="S984" s="83" t="s">
        <v>105</v>
      </c>
      <c r="T984" s="82" t="s">
        <v>163</v>
      </c>
      <c r="U984" s="82" t="s">
        <v>124</v>
      </c>
      <c r="AC984" s="187" t="str">
        <f t="shared" si="326"/>
        <v>O572081</v>
      </c>
      <c r="AD984" s="187" t="str">
        <f t="shared" si="327"/>
        <v>Contribuciones Seg. Social</v>
      </c>
      <c r="AE984" s="187" t="str">
        <f t="shared" si="328"/>
        <v>Declaración Jurada</v>
      </c>
      <c r="AF984" s="187" t="str">
        <f t="shared" si="329"/>
        <v>Declaración Jurada</v>
      </c>
      <c r="AG984" s="187">
        <f t="shared" si="330"/>
        <v>48936.42</v>
      </c>
      <c r="AH984" s="187">
        <f t="shared" si="331"/>
        <v>0</v>
      </c>
      <c r="AI984" s="187">
        <f t="shared" si="332"/>
        <v>48936.42</v>
      </c>
      <c r="AJ984" s="187">
        <f t="shared" si="333"/>
        <v>2020</v>
      </c>
      <c r="AK984" s="187">
        <f t="shared" si="334"/>
        <v>10</v>
      </c>
      <c r="AN984" s="187" t="str">
        <f t="shared" si="335"/>
        <v>2020/10</v>
      </c>
      <c r="AO984" s="187" t="str">
        <f t="shared" si="336"/>
        <v>2020/10 Contribuciones Seg. Social</v>
      </c>
      <c r="AP984" s="187">
        <f t="shared" si="337"/>
        <v>48936.42</v>
      </c>
      <c r="AT984" s="187" t="str">
        <f t="shared" si="338"/>
        <v/>
      </c>
      <c r="AU984" s="187" t="str">
        <f t="shared" si="339"/>
        <v/>
      </c>
      <c r="AV984" s="187" t="str">
        <f t="shared" si="340"/>
        <v/>
      </c>
      <c r="AW984" s="187" t="str">
        <f t="shared" si="341"/>
        <v/>
      </c>
      <c r="AX984" s="187" t="str">
        <f t="shared" si="342"/>
        <v/>
      </c>
      <c r="AY984" s="187" t="str">
        <f t="shared" si="344"/>
        <v/>
      </c>
      <c r="AZ984" s="187" t="str">
        <f t="shared" si="343"/>
        <v/>
      </c>
      <c r="BA984" s="187" t="str">
        <f t="shared" si="346"/>
        <v xml:space="preserve"> </v>
      </c>
      <c r="BB984" s="187" t="str">
        <f>IFERROR(IF(AW984="","",VLOOKUP(AW984,SUSS!R:S,2,FALSE)),AY984*SUSS!$M$2)</f>
        <v/>
      </c>
      <c r="BC984" s="187" t="str">
        <f t="shared" si="345"/>
        <v/>
      </c>
    </row>
    <row r="985" spans="1:55" ht="15.75" thickBot="1">
      <c r="A985" s="183" t="s">
        <v>236</v>
      </c>
      <c r="B985" s="82">
        <v>2020</v>
      </c>
      <c r="C985" s="82">
        <v>10</v>
      </c>
      <c r="D985" s="82"/>
      <c r="E985" s="83" t="s">
        <v>11</v>
      </c>
      <c r="F985" s="83" t="s">
        <v>10</v>
      </c>
      <c r="G985" s="83" t="s">
        <v>83</v>
      </c>
      <c r="H985" s="84">
        <v>44207</v>
      </c>
      <c r="I985" s="85">
        <v>2965.71</v>
      </c>
      <c r="J985" s="86">
        <v>0</v>
      </c>
      <c r="K985" s="85">
        <v>2965.71</v>
      </c>
      <c r="N985" s="183" t="s">
        <v>101</v>
      </c>
      <c r="O985" s="82">
        <v>51</v>
      </c>
      <c r="P985" s="86">
        <v>18.809999999999999</v>
      </c>
      <c r="Q985" s="83" t="s">
        <v>106</v>
      </c>
      <c r="R985" s="83" t="s">
        <v>10</v>
      </c>
      <c r="S985" s="83" t="s">
        <v>105</v>
      </c>
      <c r="T985" s="82" t="s">
        <v>163</v>
      </c>
      <c r="U985" s="82" t="s">
        <v>124</v>
      </c>
      <c r="AC985" s="187" t="str">
        <f t="shared" si="326"/>
        <v/>
      </c>
      <c r="AD985" s="187" t="str">
        <f t="shared" si="327"/>
        <v/>
      </c>
      <c r="AE985" s="187" t="str">
        <f t="shared" si="328"/>
        <v/>
      </c>
      <c r="AF985" s="187" t="str">
        <f t="shared" si="329"/>
        <v/>
      </c>
      <c r="AG985" s="187" t="str">
        <f t="shared" si="330"/>
        <v/>
      </c>
      <c r="AH985" s="187" t="str">
        <f t="shared" si="331"/>
        <v/>
      </c>
      <c r="AI985" s="187" t="str">
        <f t="shared" si="332"/>
        <v/>
      </c>
      <c r="AJ985" s="187" t="str">
        <f t="shared" si="333"/>
        <v/>
      </c>
      <c r="AK985" s="187" t="str">
        <f t="shared" si="334"/>
        <v/>
      </c>
      <c r="AN985" s="187" t="str">
        <f t="shared" si="335"/>
        <v/>
      </c>
      <c r="AO985" s="187" t="str">
        <f t="shared" si="336"/>
        <v/>
      </c>
      <c r="AP985" s="187" t="str">
        <f t="shared" si="337"/>
        <v/>
      </c>
      <c r="AT985" s="187" t="str">
        <f t="shared" si="338"/>
        <v/>
      </c>
      <c r="AU985" s="187" t="str">
        <f t="shared" si="339"/>
        <v/>
      </c>
      <c r="AV985" s="187" t="str">
        <f t="shared" si="340"/>
        <v/>
      </c>
      <c r="AW985" s="187" t="str">
        <f t="shared" si="341"/>
        <v/>
      </c>
      <c r="AX985" s="187" t="str">
        <f t="shared" si="342"/>
        <v/>
      </c>
      <c r="AY985" s="187" t="str">
        <f t="shared" si="344"/>
        <v/>
      </c>
      <c r="AZ985" s="187" t="str">
        <f t="shared" si="343"/>
        <v/>
      </c>
      <c r="BA985" s="187" t="str">
        <f t="shared" si="346"/>
        <v xml:space="preserve"> </v>
      </c>
      <c r="BB985" s="187" t="str">
        <f>IFERROR(IF(AW985="","",VLOOKUP(AW985,SUSS!R:S,2,FALSE)),AY985*SUSS!$M$2)</f>
        <v/>
      </c>
      <c r="BC985" s="187" t="str">
        <f t="shared" si="345"/>
        <v/>
      </c>
    </row>
    <row r="986" spans="1:55" ht="15.75" thickBot="1">
      <c r="A986" s="183" t="s">
        <v>236</v>
      </c>
      <c r="B986" s="82">
        <v>2020</v>
      </c>
      <c r="C986" s="82">
        <v>11</v>
      </c>
      <c r="D986" s="82"/>
      <c r="E986" s="83" t="s">
        <v>86</v>
      </c>
      <c r="F986" s="83" t="s">
        <v>10</v>
      </c>
      <c r="G986" s="83" t="s">
        <v>10</v>
      </c>
      <c r="H986" s="84">
        <v>44175</v>
      </c>
      <c r="I986" s="85">
        <v>41984.09</v>
      </c>
      <c r="J986" s="86">
        <v>0</v>
      </c>
      <c r="K986" s="85">
        <v>41984.09</v>
      </c>
      <c r="N986" s="183" t="s">
        <v>101</v>
      </c>
      <c r="O986" s="82">
        <v>51</v>
      </c>
      <c r="P986" s="85">
        <v>44282.22</v>
      </c>
      <c r="Q986" s="83" t="s">
        <v>82</v>
      </c>
      <c r="R986" s="83" t="s">
        <v>10</v>
      </c>
      <c r="S986" s="83" t="s">
        <v>10</v>
      </c>
      <c r="T986" s="82" t="s">
        <v>188</v>
      </c>
      <c r="U986" s="82" t="s">
        <v>124</v>
      </c>
      <c r="AC986" s="187" t="str">
        <f t="shared" si="326"/>
        <v/>
      </c>
      <c r="AD986" s="187" t="str">
        <f t="shared" si="327"/>
        <v/>
      </c>
      <c r="AE986" s="187" t="str">
        <f t="shared" si="328"/>
        <v/>
      </c>
      <c r="AF986" s="187" t="str">
        <f t="shared" si="329"/>
        <v/>
      </c>
      <c r="AG986" s="187" t="str">
        <f t="shared" si="330"/>
        <v/>
      </c>
      <c r="AH986" s="187" t="str">
        <f t="shared" si="331"/>
        <v/>
      </c>
      <c r="AI986" s="187" t="str">
        <f t="shared" si="332"/>
        <v/>
      </c>
      <c r="AJ986" s="187" t="str">
        <f t="shared" si="333"/>
        <v/>
      </c>
      <c r="AK986" s="187" t="str">
        <f t="shared" si="334"/>
        <v/>
      </c>
      <c r="AN986" s="187" t="str">
        <f t="shared" si="335"/>
        <v/>
      </c>
      <c r="AO986" s="187" t="str">
        <f t="shared" si="336"/>
        <v/>
      </c>
      <c r="AP986" s="187" t="str">
        <f t="shared" si="337"/>
        <v/>
      </c>
      <c r="AT986" s="187" t="str">
        <f t="shared" si="338"/>
        <v/>
      </c>
      <c r="AU986" s="187" t="str">
        <f t="shared" si="339"/>
        <v/>
      </c>
      <c r="AV986" s="187" t="str">
        <f t="shared" si="340"/>
        <v/>
      </c>
      <c r="AW986" s="187" t="str">
        <f t="shared" si="341"/>
        <v/>
      </c>
      <c r="AX986" s="187" t="str">
        <f t="shared" si="342"/>
        <v/>
      </c>
      <c r="AY986" s="187" t="str">
        <f t="shared" si="344"/>
        <v/>
      </c>
      <c r="AZ986" s="187" t="str">
        <f t="shared" si="343"/>
        <v/>
      </c>
      <c r="BA986" s="187" t="str">
        <f t="shared" si="346"/>
        <v xml:space="preserve"> </v>
      </c>
      <c r="BB986" s="187" t="str">
        <f>IFERROR(IF(AW986="","",VLOOKUP(AW986,SUSS!R:S,2,FALSE)),AY986*SUSS!$M$2)</f>
        <v/>
      </c>
      <c r="BC986" s="187" t="str">
        <f t="shared" si="345"/>
        <v/>
      </c>
    </row>
    <row r="987" spans="1:55" ht="15.75" thickBot="1">
      <c r="A987" s="183" t="s">
        <v>236</v>
      </c>
      <c r="B987" s="82">
        <v>2020</v>
      </c>
      <c r="C987" s="82">
        <v>11</v>
      </c>
      <c r="D987" s="82"/>
      <c r="E987" s="83" t="s">
        <v>86</v>
      </c>
      <c r="F987" s="83" t="s">
        <v>10</v>
      </c>
      <c r="G987" s="83" t="s">
        <v>83</v>
      </c>
      <c r="H987" s="84">
        <v>44207</v>
      </c>
      <c r="I987" s="85">
        <v>1403.25</v>
      </c>
      <c r="J987" s="86">
        <v>0</v>
      </c>
      <c r="K987" s="85">
        <v>1403.25</v>
      </c>
      <c r="N987" s="183" t="s">
        <v>101</v>
      </c>
      <c r="O987" s="82">
        <v>52</v>
      </c>
      <c r="P987" s="86">
        <v>669.19</v>
      </c>
      <c r="Q987" s="83" t="s">
        <v>103</v>
      </c>
      <c r="R987" s="83" t="s">
        <v>10</v>
      </c>
      <c r="S987" s="83" t="s">
        <v>84</v>
      </c>
      <c r="T987" s="82" t="s">
        <v>114</v>
      </c>
      <c r="U987" s="82" t="s">
        <v>124</v>
      </c>
      <c r="AC987" s="187" t="str">
        <f t="shared" si="326"/>
        <v/>
      </c>
      <c r="AD987" s="187" t="str">
        <f t="shared" si="327"/>
        <v/>
      </c>
      <c r="AE987" s="187" t="str">
        <f t="shared" si="328"/>
        <v/>
      </c>
      <c r="AF987" s="187" t="str">
        <f t="shared" si="329"/>
        <v/>
      </c>
      <c r="AG987" s="187" t="str">
        <f t="shared" si="330"/>
        <v/>
      </c>
      <c r="AH987" s="187" t="str">
        <f t="shared" si="331"/>
        <v/>
      </c>
      <c r="AI987" s="187" t="str">
        <f t="shared" si="332"/>
        <v/>
      </c>
      <c r="AJ987" s="187" t="str">
        <f t="shared" si="333"/>
        <v/>
      </c>
      <c r="AK987" s="187" t="str">
        <f t="shared" si="334"/>
        <v/>
      </c>
      <c r="AN987" s="187" t="str">
        <f t="shared" si="335"/>
        <v/>
      </c>
      <c r="AO987" s="187" t="str">
        <f t="shared" si="336"/>
        <v/>
      </c>
      <c r="AP987" s="187" t="str">
        <f t="shared" si="337"/>
        <v/>
      </c>
      <c r="AT987" s="187" t="str">
        <f t="shared" si="338"/>
        <v/>
      </c>
      <c r="AU987" s="187" t="str">
        <f t="shared" si="339"/>
        <v/>
      </c>
      <c r="AV987" s="187" t="str">
        <f t="shared" si="340"/>
        <v/>
      </c>
      <c r="AW987" s="187" t="str">
        <f t="shared" si="341"/>
        <v/>
      </c>
      <c r="AX987" s="187" t="str">
        <f t="shared" si="342"/>
        <v/>
      </c>
      <c r="AY987" s="187" t="str">
        <f t="shared" si="344"/>
        <v/>
      </c>
      <c r="AZ987" s="187" t="str">
        <f t="shared" si="343"/>
        <v/>
      </c>
      <c r="BA987" s="187" t="str">
        <f t="shared" si="346"/>
        <v xml:space="preserve"> </v>
      </c>
      <c r="BB987" s="187" t="str">
        <f>IFERROR(IF(AW987="","",VLOOKUP(AW987,SUSS!R:S,2,FALSE)),AY987*SUSS!$M$2)</f>
        <v/>
      </c>
      <c r="BC987" s="187" t="str">
        <f t="shared" si="345"/>
        <v/>
      </c>
    </row>
    <row r="988" spans="1:55" ht="15.75" thickBot="1">
      <c r="A988" s="183" t="s">
        <v>236</v>
      </c>
      <c r="B988" s="82">
        <v>2020</v>
      </c>
      <c r="C988" s="82">
        <v>11</v>
      </c>
      <c r="D988" s="82"/>
      <c r="E988" s="83" t="s">
        <v>11</v>
      </c>
      <c r="F988" s="83" t="s">
        <v>10</v>
      </c>
      <c r="G988" s="83" t="s">
        <v>10</v>
      </c>
      <c r="H988" s="84">
        <v>44175</v>
      </c>
      <c r="I988" s="85">
        <v>48426.559999999998</v>
      </c>
      <c r="J988" s="86">
        <v>0</v>
      </c>
      <c r="K988" s="85">
        <v>48426.559999999998</v>
      </c>
      <c r="N988" s="183" t="s">
        <v>101</v>
      </c>
      <c r="O988" s="82">
        <v>52</v>
      </c>
      <c r="P988" s="86">
        <v>6.27</v>
      </c>
      <c r="Q988" s="83" t="s">
        <v>104</v>
      </c>
      <c r="R988" s="83" t="s">
        <v>10</v>
      </c>
      <c r="S988" s="83" t="s">
        <v>105</v>
      </c>
      <c r="T988" s="82" t="s">
        <v>116</v>
      </c>
      <c r="U988" s="82" t="s">
        <v>124</v>
      </c>
      <c r="AC988" s="187" t="str">
        <f t="shared" si="326"/>
        <v>O572081</v>
      </c>
      <c r="AD988" s="187" t="str">
        <f t="shared" si="327"/>
        <v>Contribuciones Seg. Social</v>
      </c>
      <c r="AE988" s="187" t="str">
        <f t="shared" si="328"/>
        <v>Declaración Jurada</v>
      </c>
      <c r="AF988" s="187" t="str">
        <f t="shared" si="329"/>
        <v>Declaración Jurada</v>
      </c>
      <c r="AG988" s="187">
        <f t="shared" si="330"/>
        <v>48426.559999999998</v>
      </c>
      <c r="AH988" s="187">
        <f t="shared" si="331"/>
        <v>0</v>
      </c>
      <c r="AI988" s="187">
        <f t="shared" si="332"/>
        <v>48426.559999999998</v>
      </c>
      <c r="AJ988" s="187">
        <f t="shared" si="333"/>
        <v>2020</v>
      </c>
      <c r="AK988" s="187">
        <f t="shared" si="334"/>
        <v>11</v>
      </c>
      <c r="AN988" s="187" t="str">
        <f t="shared" si="335"/>
        <v>2020/11</v>
      </c>
      <c r="AO988" s="187" t="str">
        <f t="shared" si="336"/>
        <v>2020/11 Contribuciones Seg. Social</v>
      </c>
      <c r="AP988" s="187">
        <f t="shared" si="337"/>
        <v>48426.559999999998</v>
      </c>
      <c r="AT988" s="187" t="str">
        <f t="shared" si="338"/>
        <v/>
      </c>
      <c r="AU988" s="187" t="str">
        <f t="shared" si="339"/>
        <v/>
      </c>
      <c r="AV988" s="187" t="str">
        <f t="shared" si="340"/>
        <v/>
      </c>
      <c r="AW988" s="187" t="str">
        <f t="shared" si="341"/>
        <v/>
      </c>
      <c r="AX988" s="187" t="str">
        <f t="shared" si="342"/>
        <v/>
      </c>
      <c r="AY988" s="187" t="str">
        <f t="shared" si="344"/>
        <v/>
      </c>
      <c r="AZ988" s="187" t="str">
        <f t="shared" si="343"/>
        <v/>
      </c>
      <c r="BA988" s="187" t="str">
        <f t="shared" si="346"/>
        <v xml:space="preserve"> </v>
      </c>
      <c r="BB988" s="187" t="str">
        <f>IFERROR(IF(AW988="","",VLOOKUP(AW988,SUSS!R:S,2,FALSE)),AY988*SUSS!$M$2)</f>
        <v/>
      </c>
      <c r="BC988" s="187" t="str">
        <f t="shared" si="345"/>
        <v/>
      </c>
    </row>
    <row r="989" spans="1:55" ht="15.75" thickBot="1">
      <c r="A989" s="183" t="s">
        <v>236</v>
      </c>
      <c r="B989" s="82">
        <v>2020</v>
      </c>
      <c r="C989" s="82">
        <v>11</v>
      </c>
      <c r="D989" s="82"/>
      <c r="E989" s="83" t="s">
        <v>11</v>
      </c>
      <c r="F989" s="83" t="s">
        <v>10</v>
      </c>
      <c r="G989" s="83" t="s">
        <v>83</v>
      </c>
      <c r="H989" s="84">
        <v>44207</v>
      </c>
      <c r="I989" s="85">
        <v>1618.58</v>
      </c>
      <c r="J989" s="86">
        <v>0</v>
      </c>
      <c r="K989" s="85">
        <v>1618.58</v>
      </c>
      <c r="N989" s="183" t="s">
        <v>101</v>
      </c>
      <c r="O989" s="82">
        <v>52</v>
      </c>
      <c r="P989" s="85">
        <v>14119.33</v>
      </c>
      <c r="Q989" s="83" t="s">
        <v>102</v>
      </c>
      <c r="R989" s="83" t="s">
        <v>10</v>
      </c>
      <c r="S989" s="83" t="s">
        <v>10</v>
      </c>
      <c r="T989" s="82" t="s">
        <v>137</v>
      </c>
      <c r="U989" s="82" t="s">
        <v>124</v>
      </c>
      <c r="AC989" s="187" t="str">
        <f t="shared" si="326"/>
        <v/>
      </c>
      <c r="AD989" s="187" t="str">
        <f t="shared" si="327"/>
        <v/>
      </c>
      <c r="AE989" s="187" t="str">
        <f t="shared" si="328"/>
        <v/>
      </c>
      <c r="AF989" s="187" t="str">
        <f t="shared" si="329"/>
        <v/>
      </c>
      <c r="AG989" s="187" t="str">
        <f t="shared" si="330"/>
        <v/>
      </c>
      <c r="AH989" s="187" t="str">
        <f t="shared" si="331"/>
        <v/>
      </c>
      <c r="AI989" s="187" t="str">
        <f t="shared" si="332"/>
        <v/>
      </c>
      <c r="AJ989" s="187" t="str">
        <f t="shared" si="333"/>
        <v/>
      </c>
      <c r="AK989" s="187" t="str">
        <f t="shared" si="334"/>
        <v/>
      </c>
      <c r="AN989" s="187" t="str">
        <f t="shared" si="335"/>
        <v/>
      </c>
      <c r="AO989" s="187" t="str">
        <f t="shared" si="336"/>
        <v/>
      </c>
      <c r="AP989" s="187" t="str">
        <f t="shared" si="337"/>
        <v/>
      </c>
      <c r="AT989" s="187" t="str">
        <f t="shared" si="338"/>
        <v/>
      </c>
      <c r="AU989" s="187" t="str">
        <f t="shared" si="339"/>
        <v/>
      </c>
      <c r="AV989" s="187" t="str">
        <f t="shared" si="340"/>
        <v/>
      </c>
      <c r="AW989" s="187" t="str">
        <f t="shared" si="341"/>
        <v/>
      </c>
      <c r="AX989" s="187" t="str">
        <f t="shared" si="342"/>
        <v/>
      </c>
      <c r="AY989" s="187" t="str">
        <f t="shared" si="344"/>
        <v/>
      </c>
      <c r="AZ989" s="187" t="str">
        <f t="shared" si="343"/>
        <v/>
      </c>
      <c r="BA989" s="187" t="str">
        <f t="shared" si="346"/>
        <v xml:space="preserve"> </v>
      </c>
      <c r="BB989" s="187" t="str">
        <f>IFERROR(IF(AW989="","",VLOOKUP(AW989,SUSS!R:S,2,FALSE)),AY989*SUSS!$M$2)</f>
        <v/>
      </c>
      <c r="BC989" s="187" t="str">
        <f t="shared" si="345"/>
        <v/>
      </c>
    </row>
    <row r="990" spans="1:55" ht="15.75" thickBot="1">
      <c r="A990" s="183" t="s">
        <v>236</v>
      </c>
      <c r="B990" s="82">
        <v>2020</v>
      </c>
      <c r="C990" s="82">
        <v>12</v>
      </c>
      <c r="D990" s="82"/>
      <c r="E990" s="83" t="s">
        <v>86</v>
      </c>
      <c r="F990" s="83" t="s">
        <v>10</v>
      </c>
      <c r="G990" s="83" t="s">
        <v>10</v>
      </c>
      <c r="H990" s="84">
        <v>44208</v>
      </c>
      <c r="I990" s="85">
        <v>61914.31</v>
      </c>
      <c r="J990" s="86">
        <v>0</v>
      </c>
      <c r="K990" s="85">
        <v>61914.31</v>
      </c>
      <c r="N990" s="183" t="s">
        <v>101</v>
      </c>
      <c r="O990" s="82">
        <v>52</v>
      </c>
      <c r="P990" s="85">
        <v>13504.97</v>
      </c>
      <c r="Q990" s="83" t="s">
        <v>11</v>
      </c>
      <c r="R990" s="83" t="s">
        <v>10</v>
      </c>
      <c r="S990" s="83" t="s">
        <v>10</v>
      </c>
      <c r="T990" s="82" t="s">
        <v>93</v>
      </c>
      <c r="U990" s="82" t="s">
        <v>124</v>
      </c>
      <c r="AC990" s="187" t="str">
        <f t="shared" ref="AC990:AC1053" si="347">IF($E990=$AD$1,IF($G990=$AE$1,A990,""),"")</f>
        <v/>
      </c>
      <c r="AD990" s="187" t="str">
        <f t="shared" ref="AD990:AD1053" si="348">IF($E990=$AD$1,IF($G990=$AE$1,E990,""),"")</f>
        <v/>
      </c>
      <c r="AE990" s="187" t="str">
        <f t="shared" ref="AE990:AE1053" si="349">IF($E990=$AD$1,IF($G990=$AE$1,F990,""),"")</f>
        <v/>
      </c>
      <c r="AF990" s="187" t="str">
        <f t="shared" ref="AF990:AF1053" si="350">IF($E990=$AD$1,IF($G990=$AE$1,G990,""),"")</f>
        <v/>
      </c>
      <c r="AG990" s="187" t="str">
        <f t="shared" ref="AG990:AG1053" si="351">IF($E990=$AD$1,IF($G990=$AE$1,I990,""),"")</f>
        <v/>
      </c>
      <c r="AH990" s="187" t="str">
        <f t="shared" ref="AH990:AH1053" si="352">IF($E990=$AD$1,IF($G990=$AE$1,J990,""),"")</f>
        <v/>
      </c>
      <c r="AI990" s="187" t="str">
        <f t="shared" ref="AI990:AI1053" si="353">IF($E990=$AD$1,IF($G990=$AE$1,K990,""),"")</f>
        <v/>
      </c>
      <c r="AJ990" s="187" t="str">
        <f t="shared" ref="AJ990:AJ1053" si="354">IF($E990=$AD$1,IF($G990=$AE$1,B990,""),"")</f>
        <v/>
      </c>
      <c r="AK990" s="187" t="str">
        <f t="shared" ref="AK990:AK1053" si="355">IF($E990=$AD$1,IF($G990=$AE$1,C990,""),"")</f>
        <v/>
      </c>
      <c r="AN990" s="187" t="str">
        <f t="shared" ref="AN990:AN1053" si="356">LEFT(AO990,7)</f>
        <v/>
      </c>
      <c r="AO990" s="187" t="str">
        <f t="shared" ref="AO990:AO1053" si="357">IF(AF990=$AE$1,AJ990&amp;"/"&amp;AK990&amp;" "&amp;AD990,"")</f>
        <v/>
      </c>
      <c r="AP990" s="187" t="str">
        <f t="shared" ref="AP990:AP1053" si="358">IF(AO990&lt;&gt;"",AI990,"")</f>
        <v/>
      </c>
      <c r="AT990" s="187" t="str">
        <f t="shared" ref="AT990:AT1053" si="359">IF($Q990=$AD$1,N990,"")</f>
        <v>M645044</v>
      </c>
      <c r="AU990" s="187">
        <f t="shared" ref="AU990:AU1053" si="360">IF($Q990=$AD$1,O990,"")</f>
        <v>52</v>
      </c>
      <c r="AV990" s="187">
        <f t="shared" ref="AV990:AV1053" si="361">IF($Q990=$AD$1,P990,"")</f>
        <v>13504.97</v>
      </c>
      <c r="AW990" s="187" t="str">
        <f t="shared" ref="AW990:AW1053" si="362">IF($Q990=$AD$1,T990,"")</f>
        <v>2017/6</v>
      </c>
      <c r="AX990" s="187" t="str">
        <f t="shared" ref="AX990:AX1053" si="363">IF(AW990&lt;&gt;"",AW990&amp;" "&amp;$AD$1,"")</f>
        <v>2017/6 Contribuciones Seg. Social</v>
      </c>
      <c r="AY990" s="187">
        <f t="shared" si="344"/>
        <v>14231.81</v>
      </c>
      <c r="AZ990" s="187">
        <f t="shared" ref="AZ990:AZ1053" si="364">IF(AY990="","",AV990/AY990)</f>
        <v>0.94892849187840478</v>
      </c>
      <c r="BA990" s="187" t="str">
        <f t="shared" si="346"/>
        <v>M645044 52</v>
      </c>
      <c r="BB990" s="187">
        <f>IFERROR(IF(AW990="","",VLOOKUP(AW990,SUSS!R:S,2,FALSE)),AY990*SUSS!$M$2)</f>
        <v>1707.8172</v>
      </c>
      <c r="BC990" s="187">
        <f t="shared" si="345"/>
        <v>1620.5963999999999</v>
      </c>
    </row>
    <row r="991" spans="1:55" ht="15.75" thickBot="1">
      <c r="A991" s="183" t="s">
        <v>236</v>
      </c>
      <c r="B991" s="82">
        <v>2020</v>
      </c>
      <c r="C991" s="82">
        <v>12</v>
      </c>
      <c r="D991" s="82"/>
      <c r="E991" s="83" t="s">
        <v>11</v>
      </c>
      <c r="F991" s="83" t="s">
        <v>10</v>
      </c>
      <c r="G991" s="83" t="s">
        <v>10</v>
      </c>
      <c r="H991" s="84">
        <v>44208</v>
      </c>
      <c r="I991" s="85">
        <v>72661.89</v>
      </c>
      <c r="J991" s="86">
        <v>0</v>
      </c>
      <c r="K991" s="85">
        <v>72661.89</v>
      </c>
      <c r="N991" s="183" t="s">
        <v>101</v>
      </c>
      <c r="O991" s="82">
        <v>52</v>
      </c>
      <c r="P991" s="86">
        <v>151.46</v>
      </c>
      <c r="Q991" s="83" t="s">
        <v>11</v>
      </c>
      <c r="R991" s="83" t="s">
        <v>10</v>
      </c>
      <c r="S991" s="83" t="s">
        <v>83</v>
      </c>
      <c r="T991" s="82" t="s">
        <v>93</v>
      </c>
      <c r="U991" s="82" t="s">
        <v>124</v>
      </c>
      <c r="AC991" s="187" t="str">
        <f t="shared" si="347"/>
        <v>O572081</v>
      </c>
      <c r="AD991" s="187" t="str">
        <f t="shared" si="348"/>
        <v>Contribuciones Seg. Social</v>
      </c>
      <c r="AE991" s="187" t="str">
        <f t="shared" si="349"/>
        <v>Declaración Jurada</v>
      </c>
      <c r="AF991" s="187" t="str">
        <f t="shared" si="350"/>
        <v>Declaración Jurada</v>
      </c>
      <c r="AG991" s="187">
        <f t="shared" si="351"/>
        <v>72661.89</v>
      </c>
      <c r="AH991" s="187">
        <f t="shared" si="352"/>
        <v>0</v>
      </c>
      <c r="AI991" s="187">
        <f t="shared" si="353"/>
        <v>72661.89</v>
      </c>
      <c r="AJ991" s="187">
        <f t="shared" si="354"/>
        <v>2020</v>
      </c>
      <c r="AK991" s="187">
        <f t="shared" si="355"/>
        <v>12</v>
      </c>
      <c r="AN991" s="187" t="str">
        <f t="shared" si="356"/>
        <v>2020/12</v>
      </c>
      <c r="AO991" s="187" t="str">
        <f t="shared" si="357"/>
        <v>2020/12 Contribuciones Seg. Social</v>
      </c>
      <c r="AP991" s="187">
        <f t="shared" si="358"/>
        <v>72661.89</v>
      </c>
      <c r="AT991" s="187" t="str">
        <f t="shared" si="359"/>
        <v>M645044</v>
      </c>
      <c r="AU991" s="187">
        <f t="shared" si="360"/>
        <v>52</v>
      </c>
      <c r="AV991" s="187">
        <f t="shared" si="361"/>
        <v>151.46</v>
      </c>
      <c r="AW991" s="187" t="str">
        <f t="shared" si="362"/>
        <v>2017/6</v>
      </c>
      <c r="AX991" s="187" t="str">
        <f t="shared" si="363"/>
        <v>2017/6 Contribuciones Seg. Social</v>
      </c>
      <c r="AY991" s="187">
        <f t="shared" si="344"/>
        <v>14231.81</v>
      </c>
      <c r="AZ991" s="187">
        <f t="shared" si="364"/>
        <v>1.064235680493205E-2</v>
      </c>
      <c r="BA991" s="187" t="str">
        <f t="shared" si="346"/>
        <v>M645044 52</v>
      </c>
      <c r="BB991" s="187">
        <f>IFERROR(IF(AW991="","",VLOOKUP(AW991,SUSS!R:S,2,FALSE)),AY991*SUSS!$M$2)</f>
        <v>1707.8172</v>
      </c>
      <c r="BC991" s="187">
        <f t="shared" si="345"/>
        <v>18.1752</v>
      </c>
    </row>
    <row r="992" spans="1:55" ht="46.5" thickBot="1">
      <c r="A992" s="183" t="s">
        <v>242</v>
      </c>
      <c r="B992" s="190" t="s">
        <v>81</v>
      </c>
      <c r="C992" s="185"/>
      <c r="D992" s="185"/>
      <c r="E992" s="185"/>
      <c r="F992" s="185"/>
      <c r="G992" s="185"/>
      <c r="H992" s="185"/>
      <c r="I992" s="185"/>
      <c r="J992" s="185"/>
      <c r="K992" s="185"/>
      <c r="N992" s="183" t="s">
        <v>101</v>
      </c>
      <c r="O992" s="82">
        <v>52</v>
      </c>
      <c r="P992" s="85">
        <v>3406.49</v>
      </c>
      <c r="Q992" s="83" t="s">
        <v>11</v>
      </c>
      <c r="R992" s="83" t="s">
        <v>10</v>
      </c>
      <c r="S992" s="83" t="s">
        <v>84</v>
      </c>
      <c r="T992" s="82" t="s">
        <v>93</v>
      </c>
      <c r="U992" s="82" t="s">
        <v>124</v>
      </c>
      <c r="AC992" s="187" t="str">
        <f t="shared" si="347"/>
        <v/>
      </c>
      <c r="AD992" s="187" t="str">
        <f t="shared" si="348"/>
        <v/>
      </c>
      <c r="AE992" s="187" t="str">
        <f t="shared" si="349"/>
        <v/>
      </c>
      <c r="AF992" s="187" t="str">
        <f t="shared" si="350"/>
        <v/>
      </c>
      <c r="AG992" s="187" t="str">
        <f t="shared" si="351"/>
        <v/>
      </c>
      <c r="AH992" s="187" t="str">
        <f t="shared" si="352"/>
        <v/>
      </c>
      <c r="AI992" s="187" t="str">
        <f t="shared" si="353"/>
        <v/>
      </c>
      <c r="AJ992" s="187" t="str">
        <f t="shared" si="354"/>
        <v/>
      </c>
      <c r="AK992" s="187" t="str">
        <f t="shared" si="355"/>
        <v/>
      </c>
      <c r="AN992" s="187" t="str">
        <f t="shared" si="356"/>
        <v/>
      </c>
      <c r="AO992" s="187" t="str">
        <f t="shared" si="357"/>
        <v/>
      </c>
      <c r="AP992" s="187" t="str">
        <f t="shared" si="358"/>
        <v/>
      </c>
      <c r="AT992" s="187" t="str">
        <f t="shared" si="359"/>
        <v>M645044</v>
      </c>
      <c r="AU992" s="187">
        <f t="shared" si="360"/>
        <v>52</v>
      </c>
      <c r="AV992" s="187">
        <f t="shared" si="361"/>
        <v>3406.49</v>
      </c>
      <c r="AW992" s="187" t="str">
        <f t="shared" si="362"/>
        <v>2017/6</v>
      </c>
      <c r="AX992" s="187" t="str">
        <f t="shared" si="363"/>
        <v>2017/6 Contribuciones Seg. Social</v>
      </c>
      <c r="AY992" s="187">
        <f t="shared" si="344"/>
        <v>14231.81</v>
      </c>
      <c r="AZ992" s="187">
        <f t="shared" si="364"/>
        <v>0.23935746753223938</v>
      </c>
      <c r="BA992" s="187" t="str">
        <f t="shared" si="346"/>
        <v>M645044 52</v>
      </c>
      <c r="BB992" s="187">
        <f>IFERROR(IF(AW992="","",VLOOKUP(AW992,SUSS!R:S,2,FALSE)),AY992*SUSS!$M$2)</f>
        <v>1707.8172</v>
      </c>
      <c r="BC992" s="187">
        <f t="shared" si="345"/>
        <v>408.77879999999993</v>
      </c>
    </row>
    <row r="993" spans="1:55" ht="15.75" thickBot="1">
      <c r="A993" s="183" t="s">
        <v>242</v>
      </c>
      <c r="B993" s="114" t="s">
        <v>0</v>
      </c>
      <c r="C993" s="114" t="s">
        <v>1</v>
      </c>
      <c r="D993" s="114" t="s">
        <v>2</v>
      </c>
      <c r="E993" s="114" t="s">
        <v>3</v>
      </c>
      <c r="F993" s="114" t="s">
        <v>4</v>
      </c>
      <c r="G993" s="114" t="s">
        <v>5</v>
      </c>
      <c r="H993" s="114" t="s">
        <v>6</v>
      </c>
      <c r="I993" s="114" t="s">
        <v>7</v>
      </c>
      <c r="J993" s="114" t="s">
        <v>8</v>
      </c>
      <c r="K993" s="114" t="s">
        <v>9</v>
      </c>
      <c r="N993" s="183" t="s">
        <v>101</v>
      </c>
      <c r="O993" s="82">
        <v>52</v>
      </c>
      <c r="P993" s="85">
        <v>5334.43</v>
      </c>
      <c r="Q993" s="83" t="s">
        <v>11</v>
      </c>
      <c r="R993" s="83" t="s">
        <v>10</v>
      </c>
      <c r="S993" s="83" t="s">
        <v>10</v>
      </c>
      <c r="T993" s="82" t="s">
        <v>94</v>
      </c>
      <c r="U993" s="82" t="s">
        <v>124</v>
      </c>
      <c r="AC993" s="187" t="str">
        <f t="shared" si="347"/>
        <v/>
      </c>
      <c r="AD993" s="187" t="str">
        <f t="shared" si="348"/>
        <v/>
      </c>
      <c r="AE993" s="187" t="str">
        <f t="shared" si="349"/>
        <v/>
      </c>
      <c r="AF993" s="187" t="str">
        <f t="shared" si="350"/>
        <v/>
      </c>
      <c r="AG993" s="187" t="str">
        <f t="shared" si="351"/>
        <v/>
      </c>
      <c r="AH993" s="187" t="str">
        <f t="shared" si="352"/>
        <v/>
      </c>
      <c r="AI993" s="187" t="str">
        <f t="shared" si="353"/>
        <v/>
      </c>
      <c r="AJ993" s="187" t="str">
        <f t="shared" si="354"/>
        <v/>
      </c>
      <c r="AK993" s="187" t="str">
        <f t="shared" si="355"/>
        <v/>
      </c>
      <c r="AN993" s="187" t="str">
        <f t="shared" si="356"/>
        <v/>
      </c>
      <c r="AO993" s="187" t="str">
        <f t="shared" si="357"/>
        <v/>
      </c>
      <c r="AP993" s="187" t="str">
        <f t="shared" si="358"/>
        <v/>
      </c>
      <c r="AT993" s="187" t="str">
        <f t="shared" si="359"/>
        <v>M645044</v>
      </c>
      <c r="AU993" s="187">
        <f t="shared" si="360"/>
        <v>52</v>
      </c>
      <c r="AV993" s="187">
        <f t="shared" si="361"/>
        <v>5334.43</v>
      </c>
      <c r="AW993" s="187" t="str">
        <f t="shared" si="362"/>
        <v>2017/7</v>
      </c>
      <c r="AX993" s="187" t="str">
        <f t="shared" si="363"/>
        <v>2017/7 Contribuciones Seg. Social</v>
      </c>
      <c r="AY993" s="187">
        <f t="shared" si="344"/>
        <v>10460.48</v>
      </c>
      <c r="AZ993" s="187">
        <f t="shared" si="364"/>
        <v>0.50996034598794704</v>
      </c>
      <c r="BA993" s="187" t="str">
        <f t="shared" si="346"/>
        <v>M645044 52</v>
      </c>
      <c r="BB993" s="187">
        <f>IFERROR(IF(AW993="","",VLOOKUP(AW993,SUSS!R:S,2,FALSE)),AY993*SUSS!$M$2)</f>
        <v>1255.2575999999999</v>
      </c>
      <c r="BC993" s="187">
        <f t="shared" si="345"/>
        <v>640.13159999999993</v>
      </c>
    </row>
    <row r="994" spans="1:55" ht="15.75" thickBot="1">
      <c r="A994" s="183" t="s">
        <v>242</v>
      </c>
      <c r="B994" s="104">
        <v>2020</v>
      </c>
      <c r="C994" s="104">
        <v>7</v>
      </c>
      <c r="D994" s="104"/>
      <c r="E994" s="105" t="s">
        <v>82</v>
      </c>
      <c r="F994" s="105" t="s">
        <v>10</v>
      </c>
      <c r="G994" s="105" t="s">
        <v>10</v>
      </c>
      <c r="H994" s="106">
        <v>44063</v>
      </c>
      <c r="I994" s="107">
        <v>270927.03000000003</v>
      </c>
      <c r="J994" s="108">
        <v>0</v>
      </c>
      <c r="K994" s="107">
        <v>270927.03000000003</v>
      </c>
      <c r="N994" s="183" t="s">
        <v>101</v>
      </c>
      <c r="O994" s="82">
        <v>52</v>
      </c>
      <c r="P994" s="85">
        <v>5558.06</v>
      </c>
      <c r="Q994" s="83" t="s">
        <v>86</v>
      </c>
      <c r="R994" s="83" t="s">
        <v>10</v>
      </c>
      <c r="S994" s="83" t="s">
        <v>10</v>
      </c>
      <c r="T994" s="82" t="s">
        <v>95</v>
      </c>
      <c r="U994" s="82" t="s">
        <v>124</v>
      </c>
      <c r="AC994" s="187" t="str">
        <f t="shared" si="347"/>
        <v/>
      </c>
      <c r="AD994" s="187" t="str">
        <f t="shared" si="348"/>
        <v/>
      </c>
      <c r="AE994" s="187" t="str">
        <f t="shared" si="349"/>
        <v/>
      </c>
      <c r="AF994" s="187" t="str">
        <f t="shared" si="350"/>
        <v/>
      </c>
      <c r="AG994" s="187" t="str">
        <f t="shared" si="351"/>
        <v/>
      </c>
      <c r="AH994" s="187" t="str">
        <f t="shared" si="352"/>
        <v/>
      </c>
      <c r="AI994" s="187" t="str">
        <f t="shared" si="353"/>
        <v/>
      </c>
      <c r="AJ994" s="187" t="str">
        <f t="shared" si="354"/>
        <v/>
      </c>
      <c r="AK994" s="187" t="str">
        <f t="shared" si="355"/>
        <v/>
      </c>
      <c r="AN994" s="187" t="str">
        <f t="shared" si="356"/>
        <v/>
      </c>
      <c r="AO994" s="187" t="str">
        <f t="shared" si="357"/>
        <v/>
      </c>
      <c r="AP994" s="187" t="str">
        <f t="shared" si="358"/>
        <v/>
      </c>
      <c r="AT994" s="187" t="str">
        <f t="shared" si="359"/>
        <v/>
      </c>
      <c r="AU994" s="187" t="str">
        <f t="shared" si="360"/>
        <v/>
      </c>
      <c r="AV994" s="187" t="str">
        <f t="shared" si="361"/>
        <v/>
      </c>
      <c r="AW994" s="187" t="str">
        <f t="shared" si="362"/>
        <v/>
      </c>
      <c r="AX994" s="187" t="str">
        <f t="shared" si="363"/>
        <v/>
      </c>
      <c r="AY994" s="187" t="str">
        <f t="shared" si="344"/>
        <v/>
      </c>
      <c r="AZ994" s="187" t="str">
        <f t="shared" si="364"/>
        <v/>
      </c>
      <c r="BA994" s="187" t="str">
        <f t="shared" si="346"/>
        <v xml:space="preserve"> </v>
      </c>
      <c r="BB994" s="187" t="str">
        <f>IFERROR(IF(AW994="","",VLOOKUP(AW994,SUSS!R:S,2,FALSE)),AY994*SUSS!$M$2)</f>
        <v/>
      </c>
      <c r="BC994" s="187" t="str">
        <f t="shared" si="345"/>
        <v/>
      </c>
    </row>
    <row r="995" spans="1:55" ht="15.75" thickBot="1">
      <c r="A995" s="183" t="s">
        <v>242</v>
      </c>
      <c r="B995" s="109">
        <v>2020</v>
      </c>
      <c r="C995" s="109">
        <v>7</v>
      </c>
      <c r="D995" s="109"/>
      <c r="E995" s="110" t="s">
        <v>82</v>
      </c>
      <c r="F995" s="110" t="s">
        <v>10</v>
      </c>
      <c r="G995" s="110" t="s">
        <v>83</v>
      </c>
      <c r="H995" s="111">
        <v>44312</v>
      </c>
      <c r="I995" s="112">
        <v>69882.92</v>
      </c>
      <c r="J995" s="113">
        <v>0</v>
      </c>
      <c r="K995" s="112">
        <v>69882.92</v>
      </c>
      <c r="N995" s="183" t="s">
        <v>101</v>
      </c>
      <c r="O995" s="82">
        <v>52</v>
      </c>
      <c r="P995" s="86">
        <v>400</v>
      </c>
      <c r="Q995" s="83" t="s">
        <v>86</v>
      </c>
      <c r="R995" s="83" t="s">
        <v>10</v>
      </c>
      <c r="S995" s="83" t="s">
        <v>105</v>
      </c>
      <c r="T995" s="82" t="s">
        <v>95</v>
      </c>
      <c r="U995" s="82" t="s">
        <v>124</v>
      </c>
      <c r="AC995" s="187" t="str">
        <f t="shared" si="347"/>
        <v/>
      </c>
      <c r="AD995" s="187" t="str">
        <f t="shared" si="348"/>
        <v/>
      </c>
      <c r="AE995" s="187" t="str">
        <f t="shared" si="349"/>
        <v/>
      </c>
      <c r="AF995" s="187" t="str">
        <f t="shared" si="350"/>
        <v/>
      </c>
      <c r="AG995" s="187" t="str">
        <f t="shared" si="351"/>
        <v/>
      </c>
      <c r="AH995" s="187" t="str">
        <f t="shared" si="352"/>
        <v/>
      </c>
      <c r="AI995" s="187" t="str">
        <f t="shared" si="353"/>
        <v/>
      </c>
      <c r="AJ995" s="187" t="str">
        <f t="shared" si="354"/>
        <v/>
      </c>
      <c r="AK995" s="187" t="str">
        <f t="shared" si="355"/>
        <v/>
      </c>
      <c r="AN995" s="187" t="str">
        <f t="shared" si="356"/>
        <v/>
      </c>
      <c r="AO995" s="187" t="str">
        <f t="shared" si="357"/>
        <v/>
      </c>
      <c r="AP995" s="187" t="str">
        <f t="shared" si="358"/>
        <v/>
      </c>
      <c r="AT995" s="187" t="str">
        <f t="shared" si="359"/>
        <v/>
      </c>
      <c r="AU995" s="187" t="str">
        <f t="shared" si="360"/>
        <v/>
      </c>
      <c r="AV995" s="187" t="str">
        <f t="shared" si="361"/>
        <v/>
      </c>
      <c r="AW995" s="187" t="str">
        <f t="shared" si="362"/>
        <v/>
      </c>
      <c r="AX995" s="187" t="str">
        <f t="shared" si="363"/>
        <v/>
      </c>
      <c r="AY995" s="187" t="str">
        <f t="shared" si="344"/>
        <v/>
      </c>
      <c r="AZ995" s="187" t="str">
        <f t="shared" si="364"/>
        <v/>
      </c>
      <c r="BA995" s="187" t="str">
        <f t="shared" si="346"/>
        <v xml:space="preserve"> </v>
      </c>
      <c r="BB995" s="187" t="str">
        <f>IFERROR(IF(AW995="","",VLOOKUP(AW995,SUSS!R:S,2,FALSE)),AY995*SUSS!$M$2)</f>
        <v/>
      </c>
      <c r="BC995" s="187" t="str">
        <f t="shared" si="345"/>
        <v/>
      </c>
    </row>
    <row r="996" spans="1:55" ht="15.75" thickBot="1">
      <c r="A996" s="183" t="s">
        <v>242</v>
      </c>
      <c r="B996" s="109">
        <v>2020</v>
      </c>
      <c r="C996" s="109">
        <v>8</v>
      </c>
      <c r="D996" s="109"/>
      <c r="E996" s="110" t="s">
        <v>82</v>
      </c>
      <c r="F996" s="110" t="s">
        <v>10</v>
      </c>
      <c r="G996" s="110" t="s">
        <v>10</v>
      </c>
      <c r="H996" s="111">
        <v>44096</v>
      </c>
      <c r="I996" s="112">
        <v>180676.84</v>
      </c>
      <c r="J996" s="113">
        <v>0</v>
      </c>
      <c r="K996" s="112">
        <v>180676.84</v>
      </c>
      <c r="N996" s="183" t="s">
        <v>101</v>
      </c>
      <c r="O996" s="82">
        <v>52</v>
      </c>
      <c r="P996" s="86">
        <v>388.11</v>
      </c>
      <c r="Q996" s="83" t="s">
        <v>86</v>
      </c>
      <c r="R996" s="83" t="s">
        <v>10</v>
      </c>
      <c r="S996" s="83" t="s">
        <v>83</v>
      </c>
      <c r="T996" s="82" t="s">
        <v>95</v>
      </c>
      <c r="U996" s="82" t="s">
        <v>124</v>
      </c>
      <c r="AC996" s="187" t="str">
        <f t="shared" si="347"/>
        <v/>
      </c>
      <c r="AD996" s="187" t="str">
        <f t="shared" si="348"/>
        <v/>
      </c>
      <c r="AE996" s="187" t="str">
        <f t="shared" si="349"/>
        <v/>
      </c>
      <c r="AF996" s="187" t="str">
        <f t="shared" si="350"/>
        <v/>
      </c>
      <c r="AG996" s="187" t="str">
        <f t="shared" si="351"/>
        <v/>
      </c>
      <c r="AH996" s="187" t="str">
        <f t="shared" si="352"/>
        <v/>
      </c>
      <c r="AI996" s="187" t="str">
        <f t="shared" si="353"/>
        <v/>
      </c>
      <c r="AJ996" s="187" t="str">
        <f t="shared" si="354"/>
        <v/>
      </c>
      <c r="AK996" s="187" t="str">
        <f t="shared" si="355"/>
        <v/>
      </c>
      <c r="AN996" s="187" t="str">
        <f t="shared" si="356"/>
        <v/>
      </c>
      <c r="AO996" s="187" t="str">
        <f t="shared" si="357"/>
        <v/>
      </c>
      <c r="AP996" s="187" t="str">
        <f t="shared" si="358"/>
        <v/>
      </c>
      <c r="AT996" s="187" t="str">
        <f t="shared" si="359"/>
        <v/>
      </c>
      <c r="AU996" s="187" t="str">
        <f t="shared" si="360"/>
        <v/>
      </c>
      <c r="AV996" s="187" t="str">
        <f t="shared" si="361"/>
        <v/>
      </c>
      <c r="AW996" s="187" t="str">
        <f t="shared" si="362"/>
        <v/>
      </c>
      <c r="AX996" s="187" t="str">
        <f t="shared" si="363"/>
        <v/>
      </c>
      <c r="AY996" s="187" t="str">
        <f t="shared" si="344"/>
        <v/>
      </c>
      <c r="AZ996" s="187" t="str">
        <f t="shared" si="364"/>
        <v/>
      </c>
      <c r="BA996" s="187" t="str">
        <f t="shared" si="346"/>
        <v xml:space="preserve"> </v>
      </c>
      <c r="BB996" s="187" t="str">
        <f>IFERROR(IF(AW996="","",VLOOKUP(AW996,SUSS!R:S,2,FALSE)),AY996*SUSS!$M$2)</f>
        <v/>
      </c>
      <c r="BC996" s="187" t="str">
        <f t="shared" si="345"/>
        <v/>
      </c>
    </row>
    <row r="997" spans="1:55" ht="15.75" thickBot="1">
      <c r="A997" s="183" t="s">
        <v>242</v>
      </c>
      <c r="B997" s="109">
        <v>2020</v>
      </c>
      <c r="C997" s="109">
        <v>8</v>
      </c>
      <c r="D997" s="109"/>
      <c r="E997" s="110" t="s">
        <v>82</v>
      </c>
      <c r="F997" s="110" t="s">
        <v>10</v>
      </c>
      <c r="G997" s="110" t="s">
        <v>83</v>
      </c>
      <c r="H997" s="111">
        <v>44312</v>
      </c>
      <c r="I997" s="112">
        <v>41284.660000000003</v>
      </c>
      <c r="J997" s="113">
        <v>0</v>
      </c>
      <c r="K997" s="112">
        <v>41284.660000000003</v>
      </c>
      <c r="N997" s="183" t="s">
        <v>101</v>
      </c>
      <c r="O997" s="82">
        <v>52</v>
      </c>
      <c r="P997" s="85">
        <v>1722.99</v>
      </c>
      <c r="Q997" s="83" t="s">
        <v>86</v>
      </c>
      <c r="R997" s="83" t="s">
        <v>10</v>
      </c>
      <c r="S997" s="83" t="s">
        <v>84</v>
      </c>
      <c r="T997" s="82" t="s">
        <v>95</v>
      </c>
      <c r="U997" s="82" t="s">
        <v>124</v>
      </c>
      <c r="AC997" s="187" t="str">
        <f t="shared" si="347"/>
        <v/>
      </c>
      <c r="AD997" s="187" t="str">
        <f t="shared" si="348"/>
        <v/>
      </c>
      <c r="AE997" s="187" t="str">
        <f t="shared" si="349"/>
        <v/>
      </c>
      <c r="AF997" s="187" t="str">
        <f t="shared" si="350"/>
        <v/>
      </c>
      <c r="AG997" s="187" t="str">
        <f t="shared" si="351"/>
        <v/>
      </c>
      <c r="AH997" s="187" t="str">
        <f t="shared" si="352"/>
        <v/>
      </c>
      <c r="AI997" s="187" t="str">
        <f t="shared" si="353"/>
        <v/>
      </c>
      <c r="AJ997" s="187" t="str">
        <f t="shared" si="354"/>
        <v/>
      </c>
      <c r="AK997" s="187" t="str">
        <f t="shared" si="355"/>
        <v/>
      </c>
      <c r="AN997" s="187" t="str">
        <f t="shared" si="356"/>
        <v/>
      </c>
      <c r="AO997" s="187" t="str">
        <f t="shared" si="357"/>
        <v/>
      </c>
      <c r="AP997" s="187" t="str">
        <f t="shared" si="358"/>
        <v/>
      </c>
      <c r="AT997" s="187" t="str">
        <f t="shared" si="359"/>
        <v/>
      </c>
      <c r="AU997" s="187" t="str">
        <f t="shared" si="360"/>
        <v/>
      </c>
      <c r="AV997" s="187" t="str">
        <f t="shared" si="361"/>
        <v/>
      </c>
      <c r="AW997" s="187" t="str">
        <f t="shared" si="362"/>
        <v/>
      </c>
      <c r="AX997" s="187" t="str">
        <f t="shared" si="363"/>
        <v/>
      </c>
      <c r="AY997" s="187" t="str">
        <f t="shared" si="344"/>
        <v/>
      </c>
      <c r="AZ997" s="187" t="str">
        <f t="shared" si="364"/>
        <v/>
      </c>
      <c r="BA997" s="187" t="str">
        <f t="shared" si="346"/>
        <v xml:space="preserve"> </v>
      </c>
      <c r="BB997" s="187" t="str">
        <f>IFERROR(IF(AW997="","",VLOOKUP(AW997,SUSS!R:S,2,FALSE)),AY997*SUSS!$M$2)</f>
        <v/>
      </c>
      <c r="BC997" s="187" t="str">
        <f t="shared" si="345"/>
        <v/>
      </c>
    </row>
    <row r="998" spans="1:55" ht="15.75" thickBot="1">
      <c r="A998" s="183" t="s">
        <v>242</v>
      </c>
      <c r="B998" s="109">
        <v>2020</v>
      </c>
      <c r="C998" s="109">
        <v>9</v>
      </c>
      <c r="D998" s="109"/>
      <c r="E998" s="110" t="s">
        <v>82</v>
      </c>
      <c r="F998" s="110" t="s">
        <v>10</v>
      </c>
      <c r="G998" s="110" t="s">
        <v>10</v>
      </c>
      <c r="H998" s="111">
        <v>44125</v>
      </c>
      <c r="I998" s="112">
        <v>451140.45</v>
      </c>
      <c r="J998" s="113">
        <v>0</v>
      </c>
      <c r="K998" s="112">
        <v>451140.45</v>
      </c>
      <c r="N998" s="183" t="s">
        <v>101</v>
      </c>
      <c r="O998" s="82">
        <v>52</v>
      </c>
      <c r="P998" s="85">
        <v>8187.02</v>
      </c>
      <c r="Q998" s="83" t="s">
        <v>86</v>
      </c>
      <c r="R998" s="83" t="s">
        <v>10</v>
      </c>
      <c r="S998" s="83" t="s">
        <v>10</v>
      </c>
      <c r="T998" s="82" t="s">
        <v>169</v>
      </c>
      <c r="U998" s="82" t="s">
        <v>124</v>
      </c>
      <c r="AC998" s="187" t="str">
        <f t="shared" si="347"/>
        <v/>
      </c>
      <c r="AD998" s="187" t="str">
        <f t="shared" si="348"/>
        <v/>
      </c>
      <c r="AE998" s="187" t="str">
        <f t="shared" si="349"/>
        <v/>
      </c>
      <c r="AF998" s="187" t="str">
        <f t="shared" si="350"/>
        <v/>
      </c>
      <c r="AG998" s="187" t="str">
        <f t="shared" si="351"/>
        <v/>
      </c>
      <c r="AH998" s="187" t="str">
        <f t="shared" si="352"/>
        <v/>
      </c>
      <c r="AI998" s="187" t="str">
        <f t="shared" si="353"/>
        <v/>
      </c>
      <c r="AJ998" s="187" t="str">
        <f t="shared" si="354"/>
        <v/>
      </c>
      <c r="AK998" s="187" t="str">
        <f t="shared" si="355"/>
        <v/>
      </c>
      <c r="AN998" s="187" t="str">
        <f t="shared" si="356"/>
        <v/>
      </c>
      <c r="AO998" s="187" t="str">
        <f t="shared" si="357"/>
        <v/>
      </c>
      <c r="AP998" s="187" t="str">
        <f t="shared" si="358"/>
        <v/>
      </c>
      <c r="AT998" s="187" t="str">
        <f t="shared" si="359"/>
        <v/>
      </c>
      <c r="AU998" s="187" t="str">
        <f t="shared" si="360"/>
        <v/>
      </c>
      <c r="AV998" s="187" t="str">
        <f t="shared" si="361"/>
        <v/>
      </c>
      <c r="AW998" s="187" t="str">
        <f t="shared" si="362"/>
        <v/>
      </c>
      <c r="AX998" s="187" t="str">
        <f t="shared" si="363"/>
        <v/>
      </c>
      <c r="AY998" s="187" t="str">
        <f t="shared" si="344"/>
        <v/>
      </c>
      <c r="AZ998" s="187" t="str">
        <f t="shared" si="364"/>
        <v/>
      </c>
      <c r="BA998" s="187" t="str">
        <f t="shared" si="346"/>
        <v xml:space="preserve"> </v>
      </c>
      <c r="BB998" s="187" t="str">
        <f>IFERROR(IF(AW998="","",VLOOKUP(AW998,SUSS!R:S,2,FALSE)),AY998*SUSS!$M$2)</f>
        <v/>
      </c>
      <c r="BC998" s="187" t="str">
        <f t="shared" si="345"/>
        <v/>
      </c>
    </row>
    <row r="999" spans="1:55" ht="15.75" thickBot="1">
      <c r="A999" s="183" t="s">
        <v>242</v>
      </c>
      <c r="B999" s="109">
        <v>2020</v>
      </c>
      <c r="C999" s="109">
        <v>9</v>
      </c>
      <c r="D999" s="109"/>
      <c r="E999" s="110" t="s">
        <v>82</v>
      </c>
      <c r="F999" s="110" t="s">
        <v>10</v>
      </c>
      <c r="G999" s="110" t="s">
        <v>83</v>
      </c>
      <c r="H999" s="111">
        <v>44312</v>
      </c>
      <c r="I999" s="112">
        <v>90228.09</v>
      </c>
      <c r="J999" s="113">
        <v>0</v>
      </c>
      <c r="K999" s="112">
        <v>90228.09</v>
      </c>
      <c r="N999" s="183" t="s">
        <v>101</v>
      </c>
      <c r="O999" s="82">
        <v>52</v>
      </c>
      <c r="P999" s="86">
        <v>18.809999999999999</v>
      </c>
      <c r="Q999" s="83" t="s">
        <v>106</v>
      </c>
      <c r="R999" s="83" t="s">
        <v>10</v>
      </c>
      <c r="S999" s="83" t="s">
        <v>105</v>
      </c>
      <c r="T999" s="82" t="s">
        <v>163</v>
      </c>
      <c r="U999" s="82" t="s">
        <v>124</v>
      </c>
      <c r="AC999" s="187" t="str">
        <f t="shared" si="347"/>
        <v/>
      </c>
      <c r="AD999" s="187" t="str">
        <f t="shared" si="348"/>
        <v/>
      </c>
      <c r="AE999" s="187" t="str">
        <f t="shared" si="349"/>
        <v/>
      </c>
      <c r="AF999" s="187" t="str">
        <f t="shared" si="350"/>
        <v/>
      </c>
      <c r="AG999" s="187" t="str">
        <f t="shared" si="351"/>
        <v/>
      </c>
      <c r="AH999" s="187" t="str">
        <f t="shared" si="352"/>
        <v/>
      </c>
      <c r="AI999" s="187" t="str">
        <f t="shared" si="353"/>
        <v/>
      </c>
      <c r="AJ999" s="187" t="str">
        <f t="shared" si="354"/>
        <v/>
      </c>
      <c r="AK999" s="187" t="str">
        <f t="shared" si="355"/>
        <v/>
      </c>
      <c r="AN999" s="187" t="str">
        <f t="shared" si="356"/>
        <v/>
      </c>
      <c r="AO999" s="187" t="str">
        <f t="shared" si="357"/>
        <v/>
      </c>
      <c r="AP999" s="187" t="str">
        <f t="shared" si="358"/>
        <v/>
      </c>
      <c r="AT999" s="187" t="str">
        <f t="shared" si="359"/>
        <v/>
      </c>
      <c r="AU999" s="187" t="str">
        <f t="shared" si="360"/>
        <v/>
      </c>
      <c r="AV999" s="187" t="str">
        <f t="shared" si="361"/>
        <v/>
      </c>
      <c r="AW999" s="187" t="str">
        <f t="shared" si="362"/>
        <v/>
      </c>
      <c r="AX999" s="187" t="str">
        <f t="shared" si="363"/>
        <v/>
      </c>
      <c r="AY999" s="187" t="str">
        <f t="shared" si="344"/>
        <v/>
      </c>
      <c r="AZ999" s="187" t="str">
        <f t="shared" si="364"/>
        <v/>
      </c>
      <c r="BA999" s="187" t="str">
        <f t="shared" si="346"/>
        <v xml:space="preserve"> </v>
      </c>
      <c r="BB999" s="187" t="str">
        <f>IFERROR(IF(AW999="","",VLOOKUP(AW999,SUSS!R:S,2,FALSE)),AY999*SUSS!$M$2)</f>
        <v/>
      </c>
      <c r="BC999" s="187" t="str">
        <f t="shared" si="345"/>
        <v/>
      </c>
    </row>
    <row r="1000" spans="1:55" ht="15.75" thickBot="1">
      <c r="A1000" s="183" t="s">
        <v>242</v>
      </c>
      <c r="B1000" s="109">
        <v>2020</v>
      </c>
      <c r="C1000" s="109">
        <v>10</v>
      </c>
      <c r="D1000" s="109"/>
      <c r="E1000" s="110" t="s">
        <v>82</v>
      </c>
      <c r="F1000" s="110" t="s">
        <v>10</v>
      </c>
      <c r="G1000" s="110" t="s">
        <v>10</v>
      </c>
      <c r="H1000" s="111">
        <v>44155</v>
      </c>
      <c r="I1000" s="112">
        <v>315453.45</v>
      </c>
      <c r="J1000" s="113">
        <v>0</v>
      </c>
      <c r="K1000" s="112">
        <v>315453.45</v>
      </c>
      <c r="N1000" s="183" t="s">
        <v>101</v>
      </c>
      <c r="O1000" s="82">
        <v>52</v>
      </c>
      <c r="P1000" s="86">
        <v>12.54</v>
      </c>
      <c r="Q1000" s="83" t="s">
        <v>107</v>
      </c>
      <c r="R1000" s="83" t="s">
        <v>10</v>
      </c>
      <c r="S1000" s="83" t="s">
        <v>105</v>
      </c>
      <c r="T1000" s="82" t="s">
        <v>163</v>
      </c>
      <c r="U1000" s="82" t="s">
        <v>124</v>
      </c>
      <c r="AC1000" s="187" t="str">
        <f t="shared" si="347"/>
        <v/>
      </c>
      <c r="AD1000" s="187" t="str">
        <f t="shared" si="348"/>
        <v/>
      </c>
      <c r="AE1000" s="187" t="str">
        <f t="shared" si="349"/>
        <v/>
      </c>
      <c r="AF1000" s="187" t="str">
        <f t="shared" si="350"/>
        <v/>
      </c>
      <c r="AG1000" s="187" t="str">
        <f t="shared" si="351"/>
        <v/>
      </c>
      <c r="AH1000" s="187" t="str">
        <f t="shared" si="352"/>
        <v/>
      </c>
      <c r="AI1000" s="187" t="str">
        <f t="shared" si="353"/>
        <v/>
      </c>
      <c r="AJ1000" s="187" t="str">
        <f t="shared" si="354"/>
        <v/>
      </c>
      <c r="AK1000" s="187" t="str">
        <f t="shared" si="355"/>
        <v/>
      </c>
      <c r="AN1000" s="187" t="str">
        <f t="shared" si="356"/>
        <v/>
      </c>
      <c r="AO1000" s="187" t="str">
        <f t="shared" si="357"/>
        <v/>
      </c>
      <c r="AP1000" s="187" t="str">
        <f t="shared" si="358"/>
        <v/>
      </c>
      <c r="AT1000" s="187" t="str">
        <f t="shared" si="359"/>
        <v/>
      </c>
      <c r="AU1000" s="187" t="str">
        <f t="shared" si="360"/>
        <v/>
      </c>
      <c r="AV1000" s="187" t="str">
        <f t="shared" si="361"/>
        <v/>
      </c>
      <c r="AW1000" s="187" t="str">
        <f t="shared" si="362"/>
        <v/>
      </c>
      <c r="AX1000" s="187" t="str">
        <f t="shared" si="363"/>
        <v/>
      </c>
      <c r="AY1000" s="187" t="str">
        <f t="shared" si="344"/>
        <v/>
      </c>
      <c r="AZ1000" s="187" t="str">
        <f t="shared" si="364"/>
        <v/>
      </c>
      <c r="BA1000" s="187" t="str">
        <f t="shared" si="346"/>
        <v xml:space="preserve"> </v>
      </c>
      <c r="BB1000" s="187" t="str">
        <f>IFERROR(IF(AW1000="","",VLOOKUP(AW1000,SUSS!R:S,2,FALSE)),AY1000*SUSS!$M$2)</f>
        <v/>
      </c>
      <c r="BC1000" s="187" t="str">
        <f t="shared" si="345"/>
        <v/>
      </c>
    </row>
    <row r="1001" spans="1:55" ht="15.75" thickBot="1">
      <c r="A1001" s="183" t="s">
        <v>242</v>
      </c>
      <c r="B1001" s="109">
        <v>2020</v>
      </c>
      <c r="C1001" s="109">
        <v>10</v>
      </c>
      <c r="D1001" s="109"/>
      <c r="E1001" s="110" t="s">
        <v>82</v>
      </c>
      <c r="F1001" s="110" t="s">
        <v>10</v>
      </c>
      <c r="G1001" s="110" t="s">
        <v>83</v>
      </c>
      <c r="H1001" s="111">
        <v>44312</v>
      </c>
      <c r="I1001" s="112">
        <v>53881.55</v>
      </c>
      <c r="J1001" s="113">
        <v>0</v>
      </c>
      <c r="K1001" s="112">
        <v>53881.55</v>
      </c>
      <c r="N1001" s="183" t="s">
        <v>101</v>
      </c>
      <c r="O1001" s="82">
        <v>52</v>
      </c>
      <c r="P1001" s="85">
        <v>44282.22</v>
      </c>
      <c r="Q1001" s="83" t="s">
        <v>82</v>
      </c>
      <c r="R1001" s="83" t="s">
        <v>10</v>
      </c>
      <c r="S1001" s="83" t="s">
        <v>10</v>
      </c>
      <c r="T1001" s="82" t="s">
        <v>188</v>
      </c>
      <c r="U1001" s="82" t="s">
        <v>124</v>
      </c>
      <c r="AC1001" s="187" t="str">
        <f t="shared" si="347"/>
        <v/>
      </c>
      <c r="AD1001" s="187" t="str">
        <f t="shared" si="348"/>
        <v/>
      </c>
      <c r="AE1001" s="187" t="str">
        <f t="shared" si="349"/>
        <v/>
      </c>
      <c r="AF1001" s="187" t="str">
        <f t="shared" si="350"/>
        <v/>
      </c>
      <c r="AG1001" s="187" t="str">
        <f t="shared" si="351"/>
        <v/>
      </c>
      <c r="AH1001" s="187" t="str">
        <f t="shared" si="352"/>
        <v/>
      </c>
      <c r="AI1001" s="187" t="str">
        <f t="shared" si="353"/>
        <v/>
      </c>
      <c r="AJ1001" s="187" t="str">
        <f t="shared" si="354"/>
        <v/>
      </c>
      <c r="AK1001" s="187" t="str">
        <f t="shared" si="355"/>
        <v/>
      </c>
      <c r="AN1001" s="187" t="str">
        <f t="shared" si="356"/>
        <v/>
      </c>
      <c r="AO1001" s="187" t="str">
        <f t="shared" si="357"/>
        <v/>
      </c>
      <c r="AP1001" s="187" t="str">
        <f t="shared" si="358"/>
        <v/>
      </c>
      <c r="AT1001" s="187" t="str">
        <f t="shared" si="359"/>
        <v/>
      </c>
      <c r="AU1001" s="187" t="str">
        <f t="shared" si="360"/>
        <v/>
      </c>
      <c r="AV1001" s="187" t="str">
        <f t="shared" si="361"/>
        <v/>
      </c>
      <c r="AW1001" s="187" t="str">
        <f t="shared" si="362"/>
        <v/>
      </c>
      <c r="AX1001" s="187" t="str">
        <f t="shared" si="363"/>
        <v/>
      </c>
      <c r="AY1001" s="187" t="str">
        <f t="shared" si="344"/>
        <v/>
      </c>
      <c r="AZ1001" s="187" t="str">
        <f t="shared" si="364"/>
        <v/>
      </c>
      <c r="BA1001" s="187" t="str">
        <f t="shared" si="346"/>
        <v xml:space="preserve"> </v>
      </c>
      <c r="BB1001" s="187" t="str">
        <f>IFERROR(IF(AW1001="","",VLOOKUP(AW1001,SUSS!R:S,2,FALSE)),AY1001*SUSS!$M$2)</f>
        <v/>
      </c>
      <c r="BC1001" s="187" t="str">
        <f t="shared" si="345"/>
        <v/>
      </c>
    </row>
    <row r="1002" spans="1:55" ht="15.75" thickBot="1">
      <c r="A1002" s="183" t="s">
        <v>242</v>
      </c>
      <c r="B1002" s="109">
        <v>2020</v>
      </c>
      <c r="C1002" s="109">
        <v>11</v>
      </c>
      <c r="D1002" s="109"/>
      <c r="E1002" s="110" t="s">
        <v>82</v>
      </c>
      <c r="F1002" s="110" t="s">
        <v>10</v>
      </c>
      <c r="G1002" s="110" t="s">
        <v>10</v>
      </c>
      <c r="H1002" s="111">
        <v>44187</v>
      </c>
      <c r="I1002" s="112">
        <v>269375.56</v>
      </c>
      <c r="J1002" s="113">
        <v>0</v>
      </c>
      <c r="K1002" s="112">
        <v>269375.56</v>
      </c>
      <c r="N1002" s="183" t="s">
        <v>101</v>
      </c>
      <c r="O1002" s="82">
        <v>53</v>
      </c>
      <c r="P1002" s="86">
        <v>669.19</v>
      </c>
      <c r="Q1002" s="83" t="s">
        <v>103</v>
      </c>
      <c r="R1002" s="83" t="s">
        <v>10</v>
      </c>
      <c r="S1002" s="83" t="s">
        <v>84</v>
      </c>
      <c r="T1002" s="82" t="s">
        <v>114</v>
      </c>
      <c r="U1002" s="82" t="s">
        <v>124</v>
      </c>
      <c r="AC1002" s="187" t="str">
        <f t="shared" si="347"/>
        <v/>
      </c>
      <c r="AD1002" s="187" t="str">
        <f t="shared" si="348"/>
        <v/>
      </c>
      <c r="AE1002" s="187" t="str">
        <f t="shared" si="349"/>
        <v/>
      </c>
      <c r="AF1002" s="187" t="str">
        <f t="shared" si="350"/>
        <v/>
      </c>
      <c r="AG1002" s="187" t="str">
        <f t="shared" si="351"/>
        <v/>
      </c>
      <c r="AH1002" s="187" t="str">
        <f t="shared" si="352"/>
        <v/>
      </c>
      <c r="AI1002" s="187" t="str">
        <f t="shared" si="353"/>
        <v/>
      </c>
      <c r="AJ1002" s="187" t="str">
        <f t="shared" si="354"/>
        <v/>
      </c>
      <c r="AK1002" s="187" t="str">
        <f t="shared" si="355"/>
        <v/>
      </c>
      <c r="AN1002" s="187" t="str">
        <f t="shared" si="356"/>
        <v/>
      </c>
      <c r="AO1002" s="187" t="str">
        <f t="shared" si="357"/>
        <v/>
      </c>
      <c r="AP1002" s="187" t="str">
        <f t="shared" si="358"/>
        <v/>
      </c>
      <c r="AT1002" s="187" t="str">
        <f t="shared" si="359"/>
        <v/>
      </c>
      <c r="AU1002" s="187" t="str">
        <f t="shared" si="360"/>
        <v/>
      </c>
      <c r="AV1002" s="187" t="str">
        <f t="shared" si="361"/>
        <v/>
      </c>
      <c r="AW1002" s="187" t="str">
        <f t="shared" si="362"/>
        <v/>
      </c>
      <c r="AX1002" s="187" t="str">
        <f t="shared" si="363"/>
        <v/>
      </c>
      <c r="AY1002" s="187" t="str">
        <f t="shared" si="344"/>
        <v/>
      </c>
      <c r="AZ1002" s="187" t="str">
        <f t="shared" si="364"/>
        <v/>
      </c>
      <c r="BA1002" s="187" t="str">
        <f t="shared" si="346"/>
        <v xml:space="preserve"> </v>
      </c>
      <c r="BB1002" s="187" t="str">
        <f>IFERROR(IF(AW1002="","",VLOOKUP(AW1002,SUSS!R:S,2,FALSE)),AY1002*SUSS!$M$2)</f>
        <v/>
      </c>
      <c r="BC1002" s="187" t="str">
        <f t="shared" si="345"/>
        <v/>
      </c>
    </row>
    <row r="1003" spans="1:55" ht="15.75" thickBot="1">
      <c r="A1003" s="183" t="s">
        <v>242</v>
      </c>
      <c r="B1003" s="109">
        <v>2020</v>
      </c>
      <c r="C1003" s="109">
        <v>11</v>
      </c>
      <c r="D1003" s="109"/>
      <c r="E1003" s="110" t="s">
        <v>82</v>
      </c>
      <c r="F1003" s="110" t="s">
        <v>10</v>
      </c>
      <c r="G1003" s="110" t="s">
        <v>83</v>
      </c>
      <c r="H1003" s="111">
        <v>44312</v>
      </c>
      <c r="I1003" s="112">
        <v>37333.660000000003</v>
      </c>
      <c r="J1003" s="113">
        <v>0</v>
      </c>
      <c r="K1003" s="112">
        <v>37333.660000000003</v>
      </c>
      <c r="N1003" s="183" t="s">
        <v>101</v>
      </c>
      <c r="O1003" s="82">
        <v>53</v>
      </c>
      <c r="P1003" s="86">
        <v>6.27</v>
      </c>
      <c r="Q1003" s="83" t="s">
        <v>104</v>
      </c>
      <c r="R1003" s="83" t="s">
        <v>10</v>
      </c>
      <c r="S1003" s="83" t="s">
        <v>105</v>
      </c>
      <c r="T1003" s="82" t="s">
        <v>116</v>
      </c>
      <c r="U1003" s="82" t="s">
        <v>124</v>
      </c>
      <c r="AC1003" s="187" t="str">
        <f t="shared" si="347"/>
        <v/>
      </c>
      <c r="AD1003" s="187" t="str">
        <f t="shared" si="348"/>
        <v/>
      </c>
      <c r="AE1003" s="187" t="str">
        <f t="shared" si="349"/>
        <v/>
      </c>
      <c r="AF1003" s="187" t="str">
        <f t="shared" si="350"/>
        <v/>
      </c>
      <c r="AG1003" s="187" t="str">
        <f t="shared" si="351"/>
        <v/>
      </c>
      <c r="AH1003" s="187" t="str">
        <f t="shared" si="352"/>
        <v/>
      </c>
      <c r="AI1003" s="187" t="str">
        <f t="shared" si="353"/>
        <v/>
      </c>
      <c r="AJ1003" s="187" t="str">
        <f t="shared" si="354"/>
        <v/>
      </c>
      <c r="AK1003" s="187" t="str">
        <f t="shared" si="355"/>
        <v/>
      </c>
      <c r="AN1003" s="187" t="str">
        <f t="shared" si="356"/>
        <v/>
      </c>
      <c r="AO1003" s="187" t="str">
        <f t="shared" si="357"/>
        <v/>
      </c>
      <c r="AP1003" s="187" t="str">
        <f t="shared" si="358"/>
        <v/>
      </c>
      <c r="AT1003" s="187" t="str">
        <f t="shared" si="359"/>
        <v/>
      </c>
      <c r="AU1003" s="187" t="str">
        <f t="shared" si="360"/>
        <v/>
      </c>
      <c r="AV1003" s="187" t="str">
        <f t="shared" si="361"/>
        <v/>
      </c>
      <c r="AW1003" s="187" t="str">
        <f t="shared" si="362"/>
        <v/>
      </c>
      <c r="AX1003" s="187" t="str">
        <f t="shared" si="363"/>
        <v/>
      </c>
      <c r="AY1003" s="187" t="str">
        <f t="shared" si="344"/>
        <v/>
      </c>
      <c r="AZ1003" s="187" t="str">
        <f t="shared" si="364"/>
        <v/>
      </c>
      <c r="BA1003" s="187" t="str">
        <f t="shared" si="346"/>
        <v xml:space="preserve"> </v>
      </c>
      <c r="BB1003" s="187" t="str">
        <f>IFERROR(IF(AW1003="","",VLOOKUP(AW1003,SUSS!R:S,2,FALSE)),AY1003*SUSS!$M$2)</f>
        <v/>
      </c>
      <c r="BC1003" s="187" t="str">
        <f t="shared" si="345"/>
        <v/>
      </c>
    </row>
    <row r="1004" spans="1:55" ht="46.5" thickBot="1">
      <c r="A1004" s="183" t="s">
        <v>245</v>
      </c>
      <c r="B1004" s="191" t="s">
        <v>81</v>
      </c>
      <c r="C1004" s="185"/>
      <c r="D1004" s="185"/>
      <c r="E1004" s="185"/>
      <c r="F1004" s="185"/>
      <c r="G1004" s="185"/>
      <c r="H1004" s="185"/>
      <c r="I1004" s="185"/>
      <c r="J1004" s="185"/>
      <c r="K1004" s="185"/>
      <c r="N1004" s="183" t="s">
        <v>101</v>
      </c>
      <c r="O1004" s="82">
        <v>53</v>
      </c>
      <c r="P1004" s="85">
        <v>14119.33</v>
      </c>
      <c r="Q1004" s="83" t="s">
        <v>102</v>
      </c>
      <c r="R1004" s="83" t="s">
        <v>10</v>
      </c>
      <c r="S1004" s="83" t="s">
        <v>10</v>
      </c>
      <c r="T1004" s="82" t="s">
        <v>137</v>
      </c>
      <c r="U1004" s="82" t="s">
        <v>124</v>
      </c>
      <c r="AC1004" s="187" t="str">
        <f t="shared" si="347"/>
        <v/>
      </c>
      <c r="AD1004" s="187" t="str">
        <f t="shared" si="348"/>
        <v/>
      </c>
      <c r="AE1004" s="187" t="str">
        <f t="shared" si="349"/>
        <v/>
      </c>
      <c r="AF1004" s="187" t="str">
        <f t="shared" si="350"/>
        <v/>
      </c>
      <c r="AG1004" s="187" t="str">
        <f t="shared" si="351"/>
        <v/>
      </c>
      <c r="AH1004" s="187" t="str">
        <f t="shared" si="352"/>
        <v/>
      </c>
      <c r="AI1004" s="187" t="str">
        <f t="shared" si="353"/>
        <v/>
      </c>
      <c r="AJ1004" s="187" t="str">
        <f t="shared" si="354"/>
        <v/>
      </c>
      <c r="AK1004" s="187" t="str">
        <f t="shared" si="355"/>
        <v/>
      </c>
      <c r="AN1004" s="187" t="str">
        <f t="shared" si="356"/>
        <v/>
      </c>
      <c r="AO1004" s="187" t="str">
        <f t="shared" si="357"/>
        <v/>
      </c>
      <c r="AP1004" s="187" t="str">
        <f t="shared" si="358"/>
        <v/>
      </c>
      <c r="AT1004" s="187" t="str">
        <f t="shared" si="359"/>
        <v/>
      </c>
      <c r="AU1004" s="187" t="str">
        <f t="shared" si="360"/>
        <v/>
      </c>
      <c r="AV1004" s="187" t="str">
        <f t="shared" si="361"/>
        <v/>
      </c>
      <c r="AW1004" s="187" t="str">
        <f t="shared" si="362"/>
        <v/>
      </c>
      <c r="AX1004" s="187" t="str">
        <f t="shared" si="363"/>
        <v/>
      </c>
      <c r="AY1004" s="187" t="str">
        <f t="shared" si="344"/>
        <v/>
      </c>
      <c r="AZ1004" s="187" t="str">
        <f t="shared" si="364"/>
        <v/>
      </c>
      <c r="BA1004" s="187" t="str">
        <f t="shared" si="346"/>
        <v xml:space="preserve"> </v>
      </c>
      <c r="BB1004" s="187" t="str">
        <f>IFERROR(IF(AW1004="","",VLOOKUP(AW1004,SUSS!R:S,2,FALSE)),AY1004*SUSS!$M$2)</f>
        <v/>
      </c>
      <c r="BC1004" s="187" t="str">
        <f t="shared" si="345"/>
        <v/>
      </c>
    </row>
    <row r="1005" spans="1:55" ht="15.75" thickBot="1">
      <c r="A1005" s="183" t="s">
        <v>245</v>
      </c>
      <c r="B1005" s="114" t="s">
        <v>0</v>
      </c>
      <c r="C1005" s="114" t="s">
        <v>1</v>
      </c>
      <c r="D1005" s="114" t="s">
        <v>2</v>
      </c>
      <c r="E1005" s="114" t="s">
        <v>3</v>
      </c>
      <c r="F1005" s="114" t="s">
        <v>4</v>
      </c>
      <c r="G1005" s="114" t="s">
        <v>5</v>
      </c>
      <c r="H1005" s="114" t="s">
        <v>6</v>
      </c>
      <c r="I1005" s="114" t="s">
        <v>7</v>
      </c>
      <c r="J1005" s="114" t="s">
        <v>8</v>
      </c>
      <c r="K1005" s="114" t="s">
        <v>9</v>
      </c>
      <c r="N1005" s="183" t="s">
        <v>101</v>
      </c>
      <c r="O1005" s="82">
        <v>53</v>
      </c>
      <c r="P1005" s="85">
        <v>5126.05</v>
      </c>
      <c r="Q1005" s="83" t="s">
        <v>11</v>
      </c>
      <c r="R1005" s="83" t="s">
        <v>10</v>
      </c>
      <c r="S1005" s="83" t="s">
        <v>10</v>
      </c>
      <c r="T1005" s="82" t="s">
        <v>94</v>
      </c>
      <c r="U1005" s="82" t="s">
        <v>124</v>
      </c>
      <c r="AC1005" s="187" t="str">
        <f t="shared" si="347"/>
        <v/>
      </c>
      <c r="AD1005" s="187" t="str">
        <f t="shared" si="348"/>
        <v/>
      </c>
      <c r="AE1005" s="187" t="str">
        <f t="shared" si="349"/>
        <v/>
      </c>
      <c r="AF1005" s="187" t="str">
        <f t="shared" si="350"/>
        <v/>
      </c>
      <c r="AG1005" s="187" t="str">
        <f t="shared" si="351"/>
        <v/>
      </c>
      <c r="AH1005" s="187" t="str">
        <f t="shared" si="352"/>
        <v/>
      </c>
      <c r="AI1005" s="187" t="str">
        <f t="shared" si="353"/>
        <v/>
      </c>
      <c r="AJ1005" s="187" t="str">
        <f t="shared" si="354"/>
        <v/>
      </c>
      <c r="AK1005" s="187" t="str">
        <f t="shared" si="355"/>
        <v/>
      </c>
      <c r="AN1005" s="187" t="str">
        <f t="shared" si="356"/>
        <v/>
      </c>
      <c r="AO1005" s="187" t="str">
        <f t="shared" si="357"/>
        <v/>
      </c>
      <c r="AP1005" s="187" t="str">
        <f t="shared" si="358"/>
        <v/>
      </c>
      <c r="AT1005" s="187" t="str">
        <f t="shared" si="359"/>
        <v>M645044</v>
      </c>
      <c r="AU1005" s="187">
        <f t="shared" si="360"/>
        <v>53</v>
      </c>
      <c r="AV1005" s="187">
        <f t="shared" si="361"/>
        <v>5126.05</v>
      </c>
      <c r="AW1005" s="187" t="str">
        <f t="shared" si="362"/>
        <v>2017/7</v>
      </c>
      <c r="AX1005" s="187" t="str">
        <f t="shared" si="363"/>
        <v>2017/7 Contribuciones Seg. Social</v>
      </c>
      <c r="AY1005" s="187">
        <f t="shared" si="344"/>
        <v>10460.48</v>
      </c>
      <c r="AZ1005" s="187">
        <f t="shared" si="364"/>
        <v>0.49003965401205302</v>
      </c>
      <c r="BA1005" s="187" t="str">
        <f t="shared" si="346"/>
        <v>M645044 53</v>
      </c>
      <c r="BB1005" s="187">
        <f>IFERROR(IF(AW1005="","",VLOOKUP(AW1005,SUSS!R:S,2,FALSE)),AY1005*SUSS!$M$2)</f>
        <v>1255.2575999999999</v>
      </c>
      <c r="BC1005" s="187">
        <f t="shared" si="345"/>
        <v>615.12599999999998</v>
      </c>
    </row>
    <row r="1006" spans="1:55" ht="15.75" thickBot="1">
      <c r="A1006" s="183" t="s">
        <v>245</v>
      </c>
      <c r="B1006" s="104">
        <v>2021</v>
      </c>
      <c r="C1006" s="104">
        <v>3</v>
      </c>
      <c r="D1006" s="104"/>
      <c r="E1006" s="105" t="s">
        <v>82</v>
      </c>
      <c r="F1006" s="105" t="s">
        <v>10</v>
      </c>
      <c r="G1006" s="105" t="s">
        <v>10</v>
      </c>
      <c r="H1006" s="106">
        <v>44307</v>
      </c>
      <c r="I1006" s="107">
        <v>198585.31</v>
      </c>
      <c r="J1006" s="108">
        <v>0</v>
      </c>
      <c r="K1006" s="107">
        <v>198585.31</v>
      </c>
      <c r="N1006" s="183" t="s">
        <v>101</v>
      </c>
      <c r="O1006" s="82">
        <v>53</v>
      </c>
      <c r="P1006" s="85">
        <v>2615.12</v>
      </c>
      <c r="Q1006" s="83" t="s">
        <v>11</v>
      </c>
      <c r="R1006" s="83" t="s">
        <v>10</v>
      </c>
      <c r="S1006" s="83" t="s">
        <v>83</v>
      </c>
      <c r="T1006" s="82" t="s">
        <v>94</v>
      </c>
      <c r="U1006" s="82" t="s">
        <v>124</v>
      </c>
      <c r="AC1006" s="187" t="str">
        <f t="shared" si="347"/>
        <v/>
      </c>
      <c r="AD1006" s="187" t="str">
        <f t="shared" si="348"/>
        <v/>
      </c>
      <c r="AE1006" s="187" t="str">
        <f t="shared" si="349"/>
        <v/>
      </c>
      <c r="AF1006" s="187" t="str">
        <f t="shared" si="350"/>
        <v/>
      </c>
      <c r="AG1006" s="187" t="str">
        <f t="shared" si="351"/>
        <v/>
      </c>
      <c r="AH1006" s="187" t="str">
        <f t="shared" si="352"/>
        <v/>
      </c>
      <c r="AI1006" s="187" t="str">
        <f t="shared" si="353"/>
        <v/>
      </c>
      <c r="AJ1006" s="187" t="str">
        <f t="shared" si="354"/>
        <v/>
      </c>
      <c r="AK1006" s="187" t="str">
        <f t="shared" si="355"/>
        <v/>
      </c>
      <c r="AN1006" s="187" t="str">
        <f t="shared" si="356"/>
        <v/>
      </c>
      <c r="AO1006" s="187" t="str">
        <f t="shared" si="357"/>
        <v/>
      </c>
      <c r="AP1006" s="187" t="str">
        <f t="shared" si="358"/>
        <v/>
      </c>
      <c r="AT1006" s="187" t="str">
        <f t="shared" si="359"/>
        <v>M645044</v>
      </c>
      <c r="AU1006" s="187">
        <f t="shared" si="360"/>
        <v>53</v>
      </c>
      <c r="AV1006" s="187">
        <f t="shared" si="361"/>
        <v>2615.12</v>
      </c>
      <c r="AW1006" s="187" t="str">
        <f t="shared" si="362"/>
        <v>2017/7</v>
      </c>
      <c r="AX1006" s="187" t="str">
        <f t="shared" si="363"/>
        <v>2017/7 Contribuciones Seg. Social</v>
      </c>
      <c r="AY1006" s="187">
        <f t="shared" si="344"/>
        <v>10460.48</v>
      </c>
      <c r="AZ1006" s="187">
        <f t="shared" si="364"/>
        <v>0.25</v>
      </c>
      <c r="BA1006" s="187" t="str">
        <f t="shared" si="346"/>
        <v>M645044 53</v>
      </c>
      <c r="BB1006" s="187">
        <f>IFERROR(IF(AW1006="","",VLOOKUP(AW1006,SUSS!R:S,2,FALSE)),AY1006*SUSS!$M$2)</f>
        <v>1255.2575999999999</v>
      </c>
      <c r="BC1006" s="187">
        <f t="shared" si="345"/>
        <v>313.81439999999998</v>
      </c>
    </row>
    <row r="1007" spans="1:55" ht="15.75" thickBot="1">
      <c r="A1007" s="183" t="s">
        <v>245</v>
      </c>
      <c r="B1007" s="109">
        <v>2021</v>
      </c>
      <c r="C1007" s="109">
        <v>3</v>
      </c>
      <c r="D1007" s="109"/>
      <c r="E1007" s="110" t="s">
        <v>82</v>
      </c>
      <c r="F1007" s="110" t="s">
        <v>10</v>
      </c>
      <c r="G1007" s="110" t="s">
        <v>83</v>
      </c>
      <c r="H1007" s="111">
        <v>44474</v>
      </c>
      <c r="I1007" s="112">
        <v>36367.589999999997</v>
      </c>
      <c r="J1007" s="113">
        <v>0</v>
      </c>
      <c r="K1007" s="112">
        <v>36367.589999999997</v>
      </c>
      <c r="N1007" s="183" t="s">
        <v>101</v>
      </c>
      <c r="O1007" s="82">
        <v>53</v>
      </c>
      <c r="P1007" s="85">
        <v>10460.57</v>
      </c>
      <c r="Q1007" s="83" t="s">
        <v>11</v>
      </c>
      <c r="R1007" s="83" t="s">
        <v>10</v>
      </c>
      <c r="S1007" s="83" t="s">
        <v>10</v>
      </c>
      <c r="T1007" s="82" t="s">
        <v>95</v>
      </c>
      <c r="U1007" s="82" t="s">
        <v>124</v>
      </c>
      <c r="AC1007" s="187" t="str">
        <f t="shared" si="347"/>
        <v/>
      </c>
      <c r="AD1007" s="187" t="str">
        <f t="shared" si="348"/>
        <v/>
      </c>
      <c r="AE1007" s="187" t="str">
        <f t="shared" si="349"/>
        <v/>
      </c>
      <c r="AF1007" s="187" t="str">
        <f t="shared" si="350"/>
        <v/>
      </c>
      <c r="AG1007" s="187" t="str">
        <f t="shared" si="351"/>
        <v/>
      </c>
      <c r="AH1007" s="187" t="str">
        <f t="shared" si="352"/>
        <v/>
      </c>
      <c r="AI1007" s="187" t="str">
        <f t="shared" si="353"/>
        <v/>
      </c>
      <c r="AJ1007" s="187" t="str">
        <f t="shared" si="354"/>
        <v/>
      </c>
      <c r="AK1007" s="187" t="str">
        <f t="shared" si="355"/>
        <v/>
      </c>
      <c r="AN1007" s="187" t="str">
        <f t="shared" si="356"/>
        <v/>
      </c>
      <c r="AO1007" s="187" t="str">
        <f t="shared" si="357"/>
        <v/>
      </c>
      <c r="AP1007" s="187" t="str">
        <f t="shared" si="358"/>
        <v/>
      </c>
      <c r="AT1007" s="187" t="str">
        <f t="shared" si="359"/>
        <v>M645044</v>
      </c>
      <c r="AU1007" s="187">
        <f t="shared" si="360"/>
        <v>53</v>
      </c>
      <c r="AV1007" s="187">
        <f t="shared" si="361"/>
        <v>10460.57</v>
      </c>
      <c r="AW1007" s="187" t="str">
        <f t="shared" si="362"/>
        <v>2017/8</v>
      </c>
      <c r="AX1007" s="187" t="str">
        <f t="shared" si="363"/>
        <v>2017/8 Contribuciones Seg. Social</v>
      </c>
      <c r="AY1007" s="187">
        <f t="shared" si="344"/>
        <v>10460.57</v>
      </c>
      <c r="AZ1007" s="187">
        <f t="shared" si="364"/>
        <v>1</v>
      </c>
      <c r="BA1007" s="187" t="str">
        <f t="shared" si="346"/>
        <v>M645044 53</v>
      </c>
      <c r="BB1007" s="187">
        <f>IFERROR(IF(AW1007="","",VLOOKUP(AW1007,SUSS!R:S,2,FALSE)),AY1007*SUSS!$M$2)</f>
        <v>1255.2683999999999</v>
      </c>
      <c r="BC1007" s="187">
        <f t="shared" si="345"/>
        <v>1255.2683999999999</v>
      </c>
    </row>
    <row r="1008" spans="1:55" ht="15.75" thickBot="1">
      <c r="A1008" s="183" t="s">
        <v>245</v>
      </c>
      <c r="B1008" s="109">
        <v>2021</v>
      </c>
      <c r="C1008" s="109">
        <v>5</v>
      </c>
      <c r="D1008" s="109"/>
      <c r="E1008" s="110" t="s">
        <v>82</v>
      </c>
      <c r="F1008" s="110" t="s">
        <v>10</v>
      </c>
      <c r="G1008" s="110" t="s">
        <v>10</v>
      </c>
      <c r="H1008" s="111">
        <v>44370</v>
      </c>
      <c r="I1008" s="112">
        <v>253224.31</v>
      </c>
      <c r="J1008" s="113">
        <v>0</v>
      </c>
      <c r="K1008" s="112">
        <v>253224.31</v>
      </c>
      <c r="N1008" s="183" t="s">
        <v>101</v>
      </c>
      <c r="O1008" s="82">
        <v>53</v>
      </c>
      <c r="P1008" s="86">
        <v>480.78</v>
      </c>
      <c r="Q1008" s="83" t="s">
        <v>11</v>
      </c>
      <c r="R1008" s="83" t="s">
        <v>10</v>
      </c>
      <c r="S1008" s="83" t="s">
        <v>83</v>
      </c>
      <c r="T1008" s="82" t="s">
        <v>95</v>
      </c>
      <c r="U1008" s="82" t="s">
        <v>124</v>
      </c>
      <c r="AC1008" s="187" t="str">
        <f t="shared" si="347"/>
        <v/>
      </c>
      <c r="AD1008" s="187" t="str">
        <f t="shared" si="348"/>
        <v/>
      </c>
      <c r="AE1008" s="187" t="str">
        <f t="shared" si="349"/>
        <v/>
      </c>
      <c r="AF1008" s="187" t="str">
        <f t="shared" si="350"/>
        <v/>
      </c>
      <c r="AG1008" s="187" t="str">
        <f t="shared" si="351"/>
        <v/>
      </c>
      <c r="AH1008" s="187" t="str">
        <f t="shared" si="352"/>
        <v/>
      </c>
      <c r="AI1008" s="187" t="str">
        <f t="shared" si="353"/>
        <v/>
      </c>
      <c r="AJ1008" s="187" t="str">
        <f t="shared" si="354"/>
        <v/>
      </c>
      <c r="AK1008" s="187" t="str">
        <f t="shared" si="355"/>
        <v/>
      </c>
      <c r="AN1008" s="187" t="str">
        <f t="shared" si="356"/>
        <v/>
      </c>
      <c r="AO1008" s="187" t="str">
        <f t="shared" si="357"/>
        <v/>
      </c>
      <c r="AP1008" s="187" t="str">
        <f t="shared" si="358"/>
        <v/>
      </c>
      <c r="AT1008" s="187" t="str">
        <f t="shared" si="359"/>
        <v>M645044</v>
      </c>
      <c r="AU1008" s="187">
        <f t="shared" si="360"/>
        <v>53</v>
      </c>
      <c r="AV1008" s="187">
        <f t="shared" si="361"/>
        <v>480.78</v>
      </c>
      <c r="AW1008" s="187" t="str">
        <f t="shared" si="362"/>
        <v>2017/8</v>
      </c>
      <c r="AX1008" s="187" t="str">
        <f t="shared" si="363"/>
        <v>2017/8 Contribuciones Seg. Social</v>
      </c>
      <c r="AY1008" s="187">
        <f t="shared" si="344"/>
        <v>10460.57</v>
      </c>
      <c r="AZ1008" s="187">
        <f t="shared" si="364"/>
        <v>4.5961166552109495E-2</v>
      </c>
      <c r="BA1008" s="187" t="str">
        <f t="shared" si="346"/>
        <v>M645044 53</v>
      </c>
      <c r="BB1008" s="187">
        <f>IFERROR(IF(AW1008="","",VLOOKUP(AW1008,SUSS!R:S,2,FALSE)),AY1008*SUSS!$M$2)</f>
        <v>1255.2683999999999</v>
      </c>
      <c r="BC1008" s="187">
        <f t="shared" si="345"/>
        <v>57.693599999999996</v>
      </c>
    </row>
    <row r="1009" spans="1:55" ht="15.75" thickBot="1">
      <c r="A1009" s="183" t="s">
        <v>245</v>
      </c>
      <c r="B1009" s="109">
        <v>2021</v>
      </c>
      <c r="C1009" s="109">
        <v>5</v>
      </c>
      <c r="D1009" s="109"/>
      <c r="E1009" s="110" t="s">
        <v>82</v>
      </c>
      <c r="F1009" s="110" t="s">
        <v>10</v>
      </c>
      <c r="G1009" s="110" t="s">
        <v>83</v>
      </c>
      <c r="H1009" s="111">
        <v>44474</v>
      </c>
      <c r="I1009" s="112">
        <v>28842.25</v>
      </c>
      <c r="J1009" s="113">
        <v>0</v>
      </c>
      <c r="K1009" s="112">
        <v>28842.25</v>
      </c>
      <c r="N1009" s="183" t="s">
        <v>101</v>
      </c>
      <c r="O1009" s="82">
        <v>53</v>
      </c>
      <c r="P1009" s="85">
        <v>2134.36</v>
      </c>
      <c r="Q1009" s="83" t="s">
        <v>11</v>
      </c>
      <c r="R1009" s="83" t="s">
        <v>10</v>
      </c>
      <c r="S1009" s="83" t="s">
        <v>84</v>
      </c>
      <c r="T1009" s="82" t="s">
        <v>95</v>
      </c>
      <c r="U1009" s="82" t="s">
        <v>124</v>
      </c>
      <c r="AC1009" s="187" t="str">
        <f t="shared" si="347"/>
        <v/>
      </c>
      <c r="AD1009" s="187" t="str">
        <f t="shared" si="348"/>
        <v/>
      </c>
      <c r="AE1009" s="187" t="str">
        <f t="shared" si="349"/>
        <v/>
      </c>
      <c r="AF1009" s="187" t="str">
        <f t="shared" si="350"/>
        <v/>
      </c>
      <c r="AG1009" s="187" t="str">
        <f t="shared" si="351"/>
        <v/>
      </c>
      <c r="AH1009" s="187" t="str">
        <f t="shared" si="352"/>
        <v/>
      </c>
      <c r="AI1009" s="187" t="str">
        <f t="shared" si="353"/>
        <v/>
      </c>
      <c r="AJ1009" s="187" t="str">
        <f t="shared" si="354"/>
        <v/>
      </c>
      <c r="AK1009" s="187" t="str">
        <f t="shared" si="355"/>
        <v/>
      </c>
      <c r="AN1009" s="187" t="str">
        <f t="shared" si="356"/>
        <v/>
      </c>
      <c r="AO1009" s="187" t="str">
        <f t="shared" si="357"/>
        <v/>
      </c>
      <c r="AP1009" s="187" t="str">
        <f t="shared" si="358"/>
        <v/>
      </c>
      <c r="AT1009" s="187" t="str">
        <f t="shared" si="359"/>
        <v>M645044</v>
      </c>
      <c r="AU1009" s="187">
        <f t="shared" si="360"/>
        <v>53</v>
      </c>
      <c r="AV1009" s="187">
        <f t="shared" si="361"/>
        <v>2134.36</v>
      </c>
      <c r="AW1009" s="187" t="str">
        <f t="shared" si="362"/>
        <v>2017/8</v>
      </c>
      <c r="AX1009" s="187" t="str">
        <f t="shared" si="363"/>
        <v>2017/8 Contribuciones Seg. Social</v>
      </c>
      <c r="AY1009" s="187">
        <f t="shared" si="344"/>
        <v>10460.57</v>
      </c>
      <c r="AZ1009" s="187">
        <f t="shared" si="364"/>
        <v>0.20403859445517789</v>
      </c>
      <c r="BA1009" s="187" t="str">
        <f t="shared" si="346"/>
        <v>M645044 53</v>
      </c>
      <c r="BB1009" s="187">
        <f>IFERROR(IF(AW1009="","",VLOOKUP(AW1009,SUSS!R:S,2,FALSE)),AY1009*SUSS!$M$2)</f>
        <v>1255.2683999999999</v>
      </c>
      <c r="BC1009" s="187">
        <f t="shared" si="345"/>
        <v>256.1232</v>
      </c>
    </row>
    <row r="1010" spans="1:55" ht="15.75" thickBot="1">
      <c r="A1010" s="183" t="s">
        <v>245</v>
      </c>
      <c r="B1010" s="109">
        <v>2021</v>
      </c>
      <c r="C1010" s="109">
        <v>6</v>
      </c>
      <c r="D1010" s="109"/>
      <c r="E1010" s="110" t="s">
        <v>82</v>
      </c>
      <c r="F1010" s="110" t="s">
        <v>10</v>
      </c>
      <c r="G1010" s="110" t="s">
        <v>10</v>
      </c>
      <c r="H1010" s="111">
        <v>44398</v>
      </c>
      <c r="I1010" s="112">
        <v>41962.64</v>
      </c>
      <c r="J1010" s="113">
        <v>0</v>
      </c>
      <c r="K1010" s="112">
        <v>41962.64</v>
      </c>
      <c r="N1010" s="183" t="s">
        <v>101</v>
      </c>
      <c r="O1010" s="82">
        <v>53</v>
      </c>
      <c r="P1010" s="85">
        <v>1580.47</v>
      </c>
      <c r="Q1010" s="83" t="s">
        <v>11</v>
      </c>
      <c r="R1010" s="83" t="s">
        <v>10</v>
      </c>
      <c r="S1010" s="83" t="s">
        <v>10</v>
      </c>
      <c r="T1010" s="82" t="s">
        <v>169</v>
      </c>
      <c r="U1010" s="82" t="s">
        <v>124</v>
      </c>
      <c r="AC1010" s="187" t="str">
        <f t="shared" si="347"/>
        <v/>
      </c>
      <c r="AD1010" s="187" t="str">
        <f t="shared" si="348"/>
        <v/>
      </c>
      <c r="AE1010" s="187" t="str">
        <f t="shared" si="349"/>
        <v/>
      </c>
      <c r="AF1010" s="187" t="str">
        <f t="shared" si="350"/>
        <v/>
      </c>
      <c r="AG1010" s="187" t="str">
        <f t="shared" si="351"/>
        <v/>
      </c>
      <c r="AH1010" s="187" t="str">
        <f t="shared" si="352"/>
        <v/>
      </c>
      <c r="AI1010" s="187" t="str">
        <f t="shared" si="353"/>
        <v/>
      </c>
      <c r="AJ1010" s="187" t="str">
        <f t="shared" si="354"/>
        <v/>
      </c>
      <c r="AK1010" s="187" t="str">
        <f t="shared" si="355"/>
        <v/>
      </c>
      <c r="AN1010" s="187" t="str">
        <f t="shared" si="356"/>
        <v/>
      </c>
      <c r="AO1010" s="187" t="str">
        <f t="shared" si="357"/>
        <v/>
      </c>
      <c r="AP1010" s="187" t="str">
        <f t="shared" si="358"/>
        <v/>
      </c>
      <c r="AT1010" s="187" t="str">
        <f t="shared" si="359"/>
        <v>M645044</v>
      </c>
      <c r="AU1010" s="187">
        <f t="shared" si="360"/>
        <v>53</v>
      </c>
      <c r="AV1010" s="187">
        <f t="shared" si="361"/>
        <v>1580.47</v>
      </c>
      <c r="AW1010" s="187" t="str">
        <f t="shared" si="362"/>
        <v>2017/9</v>
      </c>
      <c r="AX1010" s="187" t="str">
        <f t="shared" si="363"/>
        <v>2017/9 Contribuciones Seg. Social</v>
      </c>
      <c r="AY1010" s="187">
        <f t="shared" si="344"/>
        <v>10770.17</v>
      </c>
      <c r="AZ1010" s="187">
        <f t="shared" si="364"/>
        <v>0.14674513029970743</v>
      </c>
      <c r="BA1010" s="187" t="str">
        <f t="shared" si="346"/>
        <v>M645044 53</v>
      </c>
      <c r="BB1010" s="187">
        <f>IFERROR(IF(AW1010="","",VLOOKUP(AW1010,SUSS!R:S,2,FALSE)),AY1010*SUSS!$M$2)</f>
        <v>1292.4204</v>
      </c>
      <c r="BC1010" s="187">
        <f t="shared" si="345"/>
        <v>189.65639999999999</v>
      </c>
    </row>
    <row r="1011" spans="1:55" ht="15.75" thickBot="1">
      <c r="A1011" s="183" t="s">
        <v>245</v>
      </c>
      <c r="B1011" s="109">
        <v>2021</v>
      </c>
      <c r="C1011" s="109">
        <v>6</v>
      </c>
      <c r="D1011" s="109"/>
      <c r="E1011" s="110" t="s">
        <v>82</v>
      </c>
      <c r="F1011" s="110" t="s">
        <v>10</v>
      </c>
      <c r="G1011" s="110" t="s">
        <v>83</v>
      </c>
      <c r="H1011" s="111">
        <v>44474</v>
      </c>
      <c r="I1011" s="112">
        <v>3467.51</v>
      </c>
      <c r="J1011" s="113">
        <v>0</v>
      </c>
      <c r="K1011" s="112">
        <v>3467.51</v>
      </c>
      <c r="N1011" s="183" t="s">
        <v>101</v>
      </c>
      <c r="O1011" s="82">
        <v>53</v>
      </c>
      <c r="P1011" s="86">
        <v>507.33</v>
      </c>
      <c r="Q1011" s="83" t="s">
        <v>86</v>
      </c>
      <c r="R1011" s="83" t="s">
        <v>10</v>
      </c>
      <c r="S1011" s="83" t="s">
        <v>10</v>
      </c>
      <c r="T1011" s="82" t="s">
        <v>169</v>
      </c>
      <c r="U1011" s="82" t="s">
        <v>124</v>
      </c>
      <c r="AC1011" s="187" t="str">
        <f t="shared" si="347"/>
        <v/>
      </c>
      <c r="AD1011" s="187" t="str">
        <f t="shared" si="348"/>
        <v/>
      </c>
      <c r="AE1011" s="187" t="str">
        <f t="shared" si="349"/>
        <v/>
      </c>
      <c r="AF1011" s="187" t="str">
        <f t="shared" si="350"/>
        <v/>
      </c>
      <c r="AG1011" s="187" t="str">
        <f t="shared" si="351"/>
        <v/>
      </c>
      <c r="AH1011" s="187" t="str">
        <f t="shared" si="352"/>
        <v/>
      </c>
      <c r="AI1011" s="187" t="str">
        <f t="shared" si="353"/>
        <v/>
      </c>
      <c r="AJ1011" s="187" t="str">
        <f t="shared" si="354"/>
        <v/>
      </c>
      <c r="AK1011" s="187" t="str">
        <f t="shared" si="355"/>
        <v/>
      </c>
      <c r="AN1011" s="187" t="str">
        <f t="shared" si="356"/>
        <v/>
      </c>
      <c r="AO1011" s="187" t="str">
        <f t="shared" si="357"/>
        <v/>
      </c>
      <c r="AP1011" s="187" t="str">
        <f t="shared" si="358"/>
        <v/>
      </c>
      <c r="AT1011" s="187" t="str">
        <f t="shared" si="359"/>
        <v/>
      </c>
      <c r="AU1011" s="187" t="str">
        <f t="shared" si="360"/>
        <v/>
      </c>
      <c r="AV1011" s="187" t="str">
        <f t="shared" si="361"/>
        <v/>
      </c>
      <c r="AW1011" s="187" t="str">
        <f t="shared" si="362"/>
        <v/>
      </c>
      <c r="AX1011" s="187" t="str">
        <f t="shared" si="363"/>
        <v/>
      </c>
      <c r="AY1011" s="187" t="str">
        <f t="shared" si="344"/>
        <v/>
      </c>
      <c r="AZ1011" s="187" t="str">
        <f t="shared" si="364"/>
        <v/>
      </c>
      <c r="BA1011" s="187" t="str">
        <f t="shared" si="346"/>
        <v xml:space="preserve"> </v>
      </c>
      <c r="BB1011" s="187" t="str">
        <f>IFERROR(IF(AW1011="","",VLOOKUP(AW1011,SUSS!R:S,2,FALSE)),AY1011*SUSS!$M$2)</f>
        <v/>
      </c>
      <c r="BC1011" s="187" t="str">
        <f t="shared" si="345"/>
        <v/>
      </c>
    </row>
    <row r="1012" spans="1:55" ht="15.75" thickBot="1">
      <c r="A1012" s="183" t="s">
        <v>245</v>
      </c>
      <c r="B1012" s="109">
        <v>2021</v>
      </c>
      <c r="C1012" s="109">
        <v>7</v>
      </c>
      <c r="D1012" s="109"/>
      <c r="E1012" s="110" t="s">
        <v>82</v>
      </c>
      <c r="F1012" s="110" t="s">
        <v>10</v>
      </c>
      <c r="G1012" s="110" t="s">
        <v>10</v>
      </c>
      <c r="H1012" s="111">
        <v>44428</v>
      </c>
      <c r="I1012" s="112">
        <v>163983.65</v>
      </c>
      <c r="J1012" s="113">
        <v>0</v>
      </c>
      <c r="K1012" s="112">
        <v>163983.65</v>
      </c>
      <c r="N1012" s="183" t="s">
        <v>101</v>
      </c>
      <c r="O1012" s="82">
        <v>53</v>
      </c>
      <c r="P1012" s="86">
        <v>351.52</v>
      </c>
      <c r="Q1012" s="83" t="s">
        <v>86</v>
      </c>
      <c r="R1012" s="83" t="s">
        <v>10</v>
      </c>
      <c r="S1012" s="83" t="s">
        <v>83</v>
      </c>
      <c r="T1012" s="82" t="s">
        <v>169</v>
      </c>
      <c r="U1012" s="82" t="s">
        <v>124</v>
      </c>
      <c r="AC1012" s="187" t="str">
        <f t="shared" si="347"/>
        <v/>
      </c>
      <c r="AD1012" s="187" t="str">
        <f t="shared" si="348"/>
        <v/>
      </c>
      <c r="AE1012" s="187" t="str">
        <f t="shared" si="349"/>
        <v/>
      </c>
      <c r="AF1012" s="187" t="str">
        <f t="shared" si="350"/>
        <v/>
      </c>
      <c r="AG1012" s="187" t="str">
        <f t="shared" si="351"/>
        <v/>
      </c>
      <c r="AH1012" s="187" t="str">
        <f t="shared" si="352"/>
        <v/>
      </c>
      <c r="AI1012" s="187" t="str">
        <f t="shared" si="353"/>
        <v/>
      </c>
      <c r="AJ1012" s="187" t="str">
        <f t="shared" si="354"/>
        <v/>
      </c>
      <c r="AK1012" s="187" t="str">
        <f t="shared" si="355"/>
        <v/>
      </c>
      <c r="AN1012" s="187" t="str">
        <f t="shared" si="356"/>
        <v/>
      </c>
      <c r="AO1012" s="187" t="str">
        <f t="shared" si="357"/>
        <v/>
      </c>
      <c r="AP1012" s="187" t="str">
        <f t="shared" si="358"/>
        <v/>
      </c>
      <c r="AT1012" s="187" t="str">
        <f t="shared" si="359"/>
        <v/>
      </c>
      <c r="AU1012" s="187" t="str">
        <f t="shared" si="360"/>
        <v/>
      </c>
      <c r="AV1012" s="187" t="str">
        <f t="shared" si="361"/>
        <v/>
      </c>
      <c r="AW1012" s="187" t="str">
        <f t="shared" si="362"/>
        <v/>
      </c>
      <c r="AX1012" s="187" t="str">
        <f t="shared" si="363"/>
        <v/>
      </c>
      <c r="AY1012" s="187" t="str">
        <f t="shared" si="344"/>
        <v/>
      </c>
      <c r="AZ1012" s="187" t="str">
        <f t="shared" si="364"/>
        <v/>
      </c>
      <c r="BA1012" s="187" t="str">
        <f t="shared" si="346"/>
        <v xml:space="preserve"> </v>
      </c>
      <c r="BB1012" s="187" t="str">
        <f>IFERROR(IF(AW1012="","",VLOOKUP(AW1012,SUSS!R:S,2,FALSE)),AY1012*SUSS!$M$2)</f>
        <v/>
      </c>
      <c r="BC1012" s="187" t="str">
        <f t="shared" si="345"/>
        <v/>
      </c>
    </row>
    <row r="1013" spans="1:55" ht="15.75" thickBot="1">
      <c r="A1013" s="183" t="s">
        <v>245</v>
      </c>
      <c r="B1013" s="109">
        <v>2021</v>
      </c>
      <c r="C1013" s="109">
        <v>7</v>
      </c>
      <c r="D1013" s="109"/>
      <c r="E1013" s="110" t="s">
        <v>82</v>
      </c>
      <c r="F1013" s="110" t="s">
        <v>10</v>
      </c>
      <c r="G1013" s="110" t="s">
        <v>83</v>
      </c>
      <c r="H1013" s="111">
        <v>44474</v>
      </c>
      <c r="I1013" s="112">
        <v>8240.18</v>
      </c>
      <c r="J1013" s="113">
        <v>0</v>
      </c>
      <c r="K1013" s="112">
        <v>8240.18</v>
      </c>
      <c r="N1013" s="183" t="s">
        <v>101</v>
      </c>
      <c r="O1013" s="82">
        <v>53</v>
      </c>
      <c r="P1013" s="85">
        <v>1822.07</v>
      </c>
      <c r="Q1013" s="83" t="s">
        <v>86</v>
      </c>
      <c r="R1013" s="83" t="s">
        <v>10</v>
      </c>
      <c r="S1013" s="83" t="s">
        <v>84</v>
      </c>
      <c r="T1013" s="82" t="s">
        <v>169</v>
      </c>
      <c r="U1013" s="82" t="s">
        <v>124</v>
      </c>
      <c r="AC1013" s="187" t="str">
        <f t="shared" si="347"/>
        <v/>
      </c>
      <c r="AD1013" s="187" t="str">
        <f t="shared" si="348"/>
        <v/>
      </c>
      <c r="AE1013" s="187" t="str">
        <f t="shared" si="349"/>
        <v/>
      </c>
      <c r="AF1013" s="187" t="str">
        <f t="shared" si="350"/>
        <v/>
      </c>
      <c r="AG1013" s="187" t="str">
        <f t="shared" si="351"/>
        <v/>
      </c>
      <c r="AH1013" s="187" t="str">
        <f t="shared" si="352"/>
        <v/>
      </c>
      <c r="AI1013" s="187" t="str">
        <f t="shared" si="353"/>
        <v/>
      </c>
      <c r="AJ1013" s="187" t="str">
        <f t="shared" si="354"/>
        <v/>
      </c>
      <c r="AK1013" s="187" t="str">
        <f t="shared" si="355"/>
        <v/>
      </c>
      <c r="AN1013" s="187" t="str">
        <f t="shared" si="356"/>
        <v/>
      </c>
      <c r="AO1013" s="187" t="str">
        <f t="shared" si="357"/>
        <v/>
      </c>
      <c r="AP1013" s="187" t="str">
        <f t="shared" si="358"/>
        <v/>
      </c>
      <c r="AT1013" s="187" t="str">
        <f t="shared" si="359"/>
        <v/>
      </c>
      <c r="AU1013" s="187" t="str">
        <f t="shared" si="360"/>
        <v/>
      </c>
      <c r="AV1013" s="187" t="str">
        <f t="shared" si="361"/>
        <v/>
      </c>
      <c r="AW1013" s="187" t="str">
        <f t="shared" si="362"/>
        <v/>
      </c>
      <c r="AX1013" s="187" t="str">
        <f t="shared" si="363"/>
        <v/>
      </c>
      <c r="AY1013" s="187" t="str">
        <f t="shared" si="344"/>
        <v/>
      </c>
      <c r="AZ1013" s="187" t="str">
        <f t="shared" si="364"/>
        <v/>
      </c>
      <c r="BA1013" s="187" t="str">
        <f t="shared" si="346"/>
        <v xml:space="preserve"> </v>
      </c>
      <c r="BB1013" s="187" t="str">
        <f>IFERROR(IF(AW1013="","",VLOOKUP(AW1013,SUSS!R:S,2,FALSE)),AY1013*SUSS!$M$2)</f>
        <v/>
      </c>
      <c r="BC1013" s="187" t="str">
        <f t="shared" si="345"/>
        <v/>
      </c>
    </row>
    <row r="1014" spans="1:55" ht="46.5" thickBot="1">
      <c r="A1014" s="183" t="s">
        <v>251</v>
      </c>
      <c r="B1014" s="191" t="s">
        <v>81</v>
      </c>
      <c r="C1014" s="185"/>
      <c r="D1014" s="185"/>
      <c r="E1014" s="185"/>
      <c r="F1014" s="185"/>
      <c r="G1014" s="185"/>
      <c r="H1014" s="185"/>
      <c r="I1014" s="185"/>
      <c r="J1014" s="185"/>
      <c r="K1014" s="185"/>
      <c r="N1014" s="183" t="s">
        <v>101</v>
      </c>
      <c r="O1014" s="82">
        <v>53</v>
      </c>
      <c r="P1014" s="85">
        <v>8470.64</v>
      </c>
      <c r="Q1014" s="83" t="s">
        <v>86</v>
      </c>
      <c r="R1014" s="83" t="s">
        <v>10</v>
      </c>
      <c r="S1014" s="83" t="s">
        <v>10</v>
      </c>
      <c r="T1014" s="82" t="s">
        <v>189</v>
      </c>
      <c r="U1014" s="82" t="s">
        <v>124</v>
      </c>
      <c r="AC1014" s="187" t="str">
        <f t="shared" si="347"/>
        <v/>
      </c>
      <c r="AD1014" s="187" t="str">
        <f t="shared" si="348"/>
        <v/>
      </c>
      <c r="AE1014" s="187" t="str">
        <f t="shared" si="349"/>
        <v/>
      </c>
      <c r="AF1014" s="187" t="str">
        <f t="shared" si="350"/>
        <v/>
      </c>
      <c r="AG1014" s="187" t="str">
        <f t="shared" si="351"/>
        <v/>
      </c>
      <c r="AH1014" s="187" t="str">
        <f t="shared" si="352"/>
        <v/>
      </c>
      <c r="AI1014" s="187" t="str">
        <f t="shared" si="353"/>
        <v/>
      </c>
      <c r="AJ1014" s="187" t="str">
        <f t="shared" si="354"/>
        <v/>
      </c>
      <c r="AK1014" s="187" t="str">
        <f t="shared" si="355"/>
        <v/>
      </c>
      <c r="AN1014" s="187" t="str">
        <f t="shared" si="356"/>
        <v/>
      </c>
      <c r="AO1014" s="187" t="str">
        <f t="shared" si="357"/>
        <v/>
      </c>
      <c r="AP1014" s="187" t="str">
        <f t="shared" si="358"/>
        <v/>
      </c>
      <c r="AT1014" s="187" t="str">
        <f t="shared" si="359"/>
        <v/>
      </c>
      <c r="AU1014" s="187" t="str">
        <f t="shared" si="360"/>
        <v/>
      </c>
      <c r="AV1014" s="187" t="str">
        <f t="shared" si="361"/>
        <v/>
      </c>
      <c r="AW1014" s="187" t="str">
        <f t="shared" si="362"/>
        <v/>
      </c>
      <c r="AX1014" s="187" t="str">
        <f t="shared" si="363"/>
        <v/>
      </c>
      <c r="AY1014" s="187" t="str">
        <f t="shared" si="344"/>
        <v/>
      </c>
      <c r="AZ1014" s="187" t="str">
        <f t="shared" si="364"/>
        <v/>
      </c>
      <c r="BA1014" s="187" t="str">
        <f t="shared" si="346"/>
        <v xml:space="preserve"> </v>
      </c>
      <c r="BB1014" s="187" t="str">
        <f>IFERROR(IF(AW1014="","",VLOOKUP(AW1014,SUSS!R:S,2,FALSE)),AY1014*SUSS!$M$2)</f>
        <v/>
      </c>
      <c r="BC1014" s="187" t="str">
        <f t="shared" si="345"/>
        <v/>
      </c>
    </row>
    <row r="1015" spans="1:55" ht="15.75" thickBot="1">
      <c r="A1015" s="183" t="s">
        <v>251</v>
      </c>
      <c r="B1015" s="114" t="s">
        <v>0</v>
      </c>
      <c r="C1015" s="114" t="s">
        <v>1</v>
      </c>
      <c r="D1015" s="114" t="s">
        <v>2</v>
      </c>
      <c r="E1015" s="114" t="s">
        <v>3</v>
      </c>
      <c r="F1015" s="114" t="s">
        <v>4</v>
      </c>
      <c r="G1015" s="114" t="s">
        <v>5</v>
      </c>
      <c r="H1015" s="114" t="s">
        <v>6</v>
      </c>
      <c r="I1015" s="114" t="s">
        <v>7</v>
      </c>
      <c r="J1015" s="114" t="s">
        <v>8</v>
      </c>
      <c r="K1015" s="114" t="s">
        <v>9</v>
      </c>
      <c r="N1015" s="183" t="s">
        <v>101</v>
      </c>
      <c r="O1015" s="82">
        <v>53</v>
      </c>
      <c r="P1015" s="86">
        <v>294.70999999999998</v>
      </c>
      <c r="Q1015" s="83" t="s">
        <v>86</v>
      </c>
      <c r="R1015" s="83" t="s">
        <v>10</v>
      </c>
      <c r="S1015" s="83" t="s">
        <v>83</v>
      </c>
      <c r="T1015" s="82" t="s">
        <v>189</v>
      </c>
      <c r="U1015" s="82" t="s">
        <v>124</v>
      </c>
      <c r="AC1015" s="187" t="str">
        <f t="shared" si="347"/>
        <v/>
      </c>
      <c r="AD1015" s="187" t="str">
        <f t="shared" si="348"/>
        <v/>
      </c>
      <c r="AE1015" s="187" t="str">
        <f t="shared" si="349"/>
        <v/>
      </c>
      <c r="AF1015" s="187" t="str">
        <f t="shared" si="350"/>
        <v/>
      </c>
      <c r="AG1015" s="187" t="str">
        <f t="shared" si="351"/>
        <v/>
      </c>
      <c r="AH1015" s="187" t="str">
        <f t="shared" si="352"/>
        <v/>
      </c>
      <c r="AI1015" s="187" t="str">
        <f t="shared" si="353"/>
        <v/>
      </c>
      <c r="AJ1015" s="187" t="str">
        <f t="shared" si="354"/>
        <v/>
      </c>
      <c r="AK1015" s="187" t="str">
        <f t="shared" si="355"/>
        <v/>
      </c>
      <c r="AN1015" s="187" t="str">
        <f t="shared" si="356"/>
        <v/>
      </c>
      <c r="AO1015" s="187" t="str">
        <f t="shared" si="357"/>
        <v/>
      </c>
      <c r="AP1015" s="187" t="str">
        <f t="shared" si="358"/>
        <v/>
      </c>
      <c r="AT1015" s="187" t="str">
        <f t="shared" si="359"/>
        <v/>
      </c>
      <c r="AU1015" s="187" t="str">
        <f t="shared" si="360"/>
        <v/>
      </c>
      <c r="AV1015" s="187" t="str">
        <f t="shared" si="361"/>
        <v/>
      </c>
      <c r="AW1015" s="187" t="str">
        <f t="shared" si="362"/>
        <v/>
      </c>
      <c r="AX1015" s="187" t="str">
        <f t="shared" si="363"/>
        <v/>
      </c>
      <c r="AY1015" s="187" t="str">
        <f t="shared" si="344"/>
        <v/>
      </c>
      <c r="AZ1015" s="187" t="str">
        <f t="shared" si="364"/>
        <v/>
      </c>
      <c r="BA1015" s="187" t="str">
        <f t="shared" si="346"/>
        <v xml:space="preserve"> </v>
      </c>
      <c r="BB1015" s="187" t="str">
        <f>IFERROR(IF(AW1015="","",VLOOKUP(AW1015,SUSS!R:S,2,FALSE)),AY1015*SUSS!$M$2)</f>
        <v/>
      </c>
      <c r="BC1015" s="187" t="str">
        <f t="shared" si="345"/>
        <v/>
      </c>
    </row>
    <row r="1016" spans="1:55" ht="15.75" thickBot="1">
      <c r="A1016" s="183" t="s">
        <v>251</v>
      </c>
      <c r="B1016" s="104">
        <v>2021</v>
      </c>
      <c r="C1016" s="104">
        <v>8</v>
      </c>
      <c r="D1016" s="104"/>
      <c r="E1016" s="105" t="s">
        <v>82</v>
      </c>
      <c r="F1016" s="105" t="s">
        <v>10</v>
      </c>
      <c r="G1016" s="105" t="s">
        <v>10</v>
      </c>
      <c r="H1016" s="106">
        <v>44461</v>
      </c>
      <c r="I1016" s="107">
        <v>736865.4</v>
      </c>
      <c r="J1016" s="108">
        <v>0</v>
      </c>
      <c r="K1016" s="107">
        <v>736865.4</v>
      </c>
      <c r="N1016" s="183" t="s">
        <v>101</v>
      </c>
      <c r="O1016" s="82">
        <v>53</v>
      </c>
      <c r="P1016" s="85">
        <v>1822.95</v>
      </c>
      <c r="Q1016" s="83" t="s">
        <v>86</v>
      </c>
      <c r="R1016" s="83" t="s">
        <v>10</v>
      </c>
      <c r="S1016" s="83" t="s">
        <v>84</v>
      </c>
      <c r="T1016" s="82" t="s">
        <v>189</v>
      </c>
      <c r="U1016" s="82" t="s">
        <v>124</v>
      </c>
      <c r="AC1016" s="187" t="str">
        <f t="shared" si="347"/>
        <v/>
      </c>
      <c r="AD1016" s="187" t="str">
        <f t="shared" si="348"/>
        <v/>
      </c>
      <c r="AE1016" s="187" t="str">
        <f t="shared" si="349"/>
        <v/>
      </c>
      <c r="AF1016" s="187" t="str">
        <f t="shared" si="350"/>
        <v/>
      </c>
      <c r="AG1016" s="187" t="str">
        <f t="shared" si="351"/>
        <v/>
      </c>
      <c r="AH1016" s="187" t="str">
        <f t="shared" si="352"/>
        <v/>
      </c>
      <c r="AI1016" s="187" t="str">
        <f t="shared" si="353"/>
        <v/>
      </c>
      <c r="AJ1016" s="187" t="str">
        <f t="shared" si="354"/>
        <v/>
      </c>
      <c r="AK1016" s="187" t="str">
        <f t="shared" si="355"/>
        <v/>
      </c>
      <c r="AN1016" s="187" t="str">
        <f t="shared" si="356"/>
        <v/>
      </c>
      <c r="AO1016" s="187" t="str">
        <f t="shared" si="357"/>
        <v/>
      </c>
      <c r="AP1016" s="187" t="str">
        <f t="shared" si="358"/>
        <v/>
      </c>
      <c r="AT1016" s="187" t="str">
        <f t="shared" si="359"/>
        <v/>
      </c>
      <c r="AU1016" s="187" t="str">
        <f t="shared" si="360"/>
        <v/>
      </c>
      <c r="AV1016" s="187" t="str">
        <f t="shared" si="361"/>
        <v/>
      </c>
      <c r="AW1016" s="187" t="str">
        <f t="shared" si="362"/>
        <v/>
      </c>
      <c r="AX1016" s="187" t="str">
        <f t="shared" si="363"/>
        <v/>
      </c>
      <c r="AY1016" s="187" t="str">
        <f t="shared" si="344"/>
        <v/>
      </c>
      <c r="AZ1016" s="187" t="str">
        <f t="shared" si="364"/>
        <v/>
      </c>
      <c r="BA1016" s="187" t="str">
        <f t="shared" si="346"/>
        <v xml:space="preserve"> </v>
      </c>
      <c r="BB1016" s="187" t="str">
        <f>IFERROR(IF(AW1016="","",VLOOKUP(AW1016,SUSS!R:S,2,FALSE)),AY1016*SUSS!$M$2)</f>
        <v/>
      </c>
      <c r="BC1016" s="187" t="str">
        <f t="shared" si="345"/>
        <v/>
      </c>
    </row>
    <row r="1017" spans="1:55" ht="15.75" thickBot="1">
      <c r="A1017" s="183" t="s">
        <v>251</v>
      </c>
      <c r="B1017" s="109">
        <v>2021</v>
      </c>
      <c r="C1017" s="109">
        <v>8</v>
      </c>
      <c r="D1017" s="109"/>
      <c r="E1017" s="110" t="s">
        <v>82</v>
      </c>
      <c r="F1017" s="110" t="s">
        <v>10</v>
      </c>
      <c r="G1017" s="110" t="s">
        <v>83</v>
      </c>
      <c r="H1017" s="111">
        <v>44474</v>
      </c>
      <c r="I1017" s="112">
        <v>10696.83</v>
      </c>
      <c r="J1017" s="113">
        <v>0</v>
      </c>
      <c r="K1017" s="112">
        <v>10696.83</v>
      </c>
      <c r="N1017" s="183" t="s">
        <v>101</v>
      </c>
      <c r="O1017" s="82">
        <v>53</v>
      </c>
      <c r="P1017" s="85">
        <v>2986.96</v>
      </c>
      <c r="Q1017" s="83" t="s">
        <v>86</v>
      </c>
      <c r="R1017" s="83" t="s">
        <v>10</v>
      </c>
      <c r="S1017" s="83" t="s">
        <v>10</v>
      </c>
      <c r="T1017" s="82" t="s">
        <v>170</v>
      </c>
      <c r="U1017" s="82" t="s">
        <v>124</v>
      </c>
      <c r="AC1017" s="187" t="str">
        <f t="shared" si="347"/>
        <v/>
      </c>
      <c r="AD1017" s="187" t="str">
        <f t="shared" si="348"/>
        <v/>
      </c>
      <c r="AE1017" s="187" t="str">
        <f t="shared" si="349"/>
        <v/>
      </c>
      <c r="AF1017" s="187" t="str">
        <f t="shared" si="350"/>
        <v/>
      </c>
      <c r="AG1017" s="187" t="str">
        <f t="shared" si="351"/>
        <v/>
      </c>
      <c r="AH1017" s="187" t="str">
        <f t="shared" si="352"/>
        <v/>
      </c>
      <c r="AI1017" s="187" t="str">
        <f t="shared" si="353"/>
        <v/>
      </c>
      <c r="AJ1017" s="187" t="str">
        <f t="shared" si="354"/>
        <v/>
      </c>
      <c r="AK1017" s="187" t="str">
        <f t="shared" si="355"/>
        <v/>
      </c>
      <c r="AN1017" s="187" t="str">
        <f t="shared" si="356"/>
        <v/>
      </c>
      <c r="AO1017" s="187" t="str">
        <f t="shared" si="357"/>
        <v/>
      </c>
      <c r="AP1017" s="187" t="str">
        <f t="shared" si="358"/>
        <v/>
      </c>
      <c r="AT1017" s="187" t="str">
        <f t="shared" si="359"/>
        <v/>
      </c>
      <c r="AU1017" s="187" t="str">
        <f t="shared" si="360"/>
        <v/>
      </c>
      <c r="AV1017" s="187" t="str">
        <f t="shared" si="361"/>
        <v/>
      </c>
      <c r="AW1017" s="187" t="str">
        <f t="shared" si="362"/>
        <v/>
      </c>
      <c r="AX1017" s="187" t="str">
        <f t="shared" si="363"/>
        <v/>
      </c>
      <c r="AY1017" s="187" t="str">
        <f t="shared" si="344"/>
        <v/>
      </c>
      <c r="AZ1017" s="187" t="str">
        <f t="shared" si="364"/>
        <v/>
      </c>
      <c r="BA1017" s="187" t="str">
        <f t="shared" si="346"/>
        <v xml:space="preserve"> </v>
      </c>
      <c r="BB1017" s="187" t="str">
        <f>IFERROR(IF(AW1017="","",VLOOKUP(AW1017,SUSS!R:S,2,FALSE)),AY1017*SUSS!$M$2)</f>
        <v/>
      </c>
      <c r="BC1017" s="187" t="str">
        <f t="shared" si="345"/>
        <v/>
      </c>
    </row>
    <row r="1018" spans="1:55" ht="29.25" customHeight="1" thickBot="1">
      <c r="A1018" s="183" t="s">
        <v>254</v>
      </c>
      <c r="B1018" s="192" t="s">
        <v>85</v>
      </c>
      <c r="C1018" s="185"/>
      <c r="D1018" s="185"/>
      <c r="E1018" s="185"/>
      <c r="F1018" s="185"/>
      <c r="G1018" s="185"/>
      <c r="H1018" s="185"/>
      <c r="I1018" s="185"/>
      <c r="J1018" s="185"/>
      <c r="K1018" s="185"/>
      <c r="N1018" s="183" t="s">
        <v>101</v>
      </c>
      <c r="O1018" s="82">
        <v>53</v>
      </c>
      <c r="P1018" s="86">
        <v>12.54</v>
      </c>
      <c r="Q1018" s="83" t="s">
        <v>107</v>
      </c>
      <c r="R1018" s="83" t="s">
        <v>10</v>
      </c>
      <c r="S1018" s="83" t="s">
        <v>105</v>
      </c>
      <c r="T1018" s="82" t="s">
        <v>163</v>
      </c>
      <c r="U1018" s="82" t="s">
        <v>124</v>
      </c>
      <c r="AC1018" s="187" t="str">
        <f t="shared" si="347"/>
        <v/>
      </c>
      <c r="AD1018" s="187" t="str">
        <f t="shared" si="348"/>
        <v/>
      </c>
      <c r="AE1018" s="187" t="str">
        <f t="shared" si="349"/>
        <v/>
      </c>
      <c r="AF1018" s="187" t="str">
        <f t="shared" si="350"/>
        <v/>
      </c>
      <c r="AG1018" s="187" t="str">
        <f t="shared" si="351"/>
        <v/>
      </c>
      <c r="AH1018" s="187" t="str">
        <f t="shared" si="352"/>
        <v/>
      </c>
      <c r="AI1018" s="187" t="str">
        <f t="shared" si="353"/>
        <v/>
      </c>
      <c r="AJ1018" s="187" t="str">
        <f t="shared" si="354"/>
        <v/>
      </c>
      <c r="AK1018" s="187" t="str">
        <f t="shared" si="355"/>
        <v/>
      </c>
      <c r="AN1018" s="187" t="str">
        <f t="shared" si="356"/>
        <v/>
      </c>
      <c r="AO1018" s="187" t="str">
        <f t="shared" si="357"/>
        <v/>
      </c>
      <c r="AP1018" s="187" t="str">
        <f t="shared" si="358"/>
        <v/>
      </c>
      <c r="AT1018" s="187" t="str">
        <f t="shared" si="359"/>
        <v/>
      </c>
      <c r="AU1018" s="187" t="str">
        <f t="shared" si="360"/>
        <v/>
      </c>
      <c r="AV1018" s="187" t="str">
        <f t="shared" si="361"/>
        <v/>
      </c>
      <c r="AW1018" s="187" t="str">
        <f t="shared" si="362"/>
        <v/>
      </c>
      <c r="AX1018" s="187" t="str">
        <f t="shared" si="363"/>
        <v/>
      </c>
      <c r="AY1018" s="187" t="str">
        <f t="shared" si="344"/>
        <v/>
      </c>
      <c r="AZ1018" s="187" t="str">
        <f t="shared" si="364"/>
        <v/>
      </c>
      <c r="BA1018" s="187" t="str">
        <f t="shared" si="346"/>
        <v xml:space="preserve"> </v>
      </c>
      <c r="BB1018" s="187" t="str">
        <f>IFERROR(IF(AW1018="","",VLOOKUP(AW1018,SUSS!R:S,2,FALSE)),AY1018*SUSS!$M$2)</f>
        <v/>
      </c>
      <c r="BC1018" s="187" t="str">
        <f t="shared" si="345"/>
        <v/>
      </c>
    </row>
    <row r="1019" spans="1:55" ht="15.75" thickBot="1">
      <c r="A1019" s="183" t="s">
        <v>254</v>
      </c>
      <c r="B1019" s="114" t="s">
        <v>0</v>
      </c>
      <c r="C1019" s="114" t="s">
        <v>1</v>
      </c>
      <c r="D1019" s="114" t="s">
        <v>2</v>
      </c>
      <c r="E1019" s="114" t="s">
        <v>3</v>
      </c>
      <c r="F1019" s="114" t="s">
        <v>4</v>
      </c>
      <c r="G1019" s="114" t="s">
        <v>5</v>
      </c>
      <c r="H1019" s="114" t="s">
        <v>6</v>
      </c>
      <c r="I1019" s="114" t="s">
        <v>7</v>
      </c>
      <c r="J1019" s="114" t="s">
        <v>8</v>
      </c>
      <c r="K1019" s="114" t="s">
        <v>9</v>
      </c>
      <c r="N1019" s="183" t="s">
        <v>101</v>
      </c>
      <c r="O1019" s="82">
        <v>53</v>
      </c>
      <c r="P1019" s="86">
        <v>18.809999999999999</v>
      </c>
      <c r="Q1019" s="83" t="s">
        <v>106</v>
      </c>
      <c r="R1019" s="83" t="s">
        <v>10</v>
      </c>
      <c r="S1019" s="83" t="s">
        <v>105</v>
      </c>
      <c r="T1019" s="82" t="s">
        <v>163</v>
      </c>
      <c r="U1019" s="82" t="s">
        <v>124</v>
      </c>
      <c r="AC1019" s="187" t="str">
        <f t="shared" si="347"/>
        <v/>
      </c>
      <c r="AD1019" s="187" t="str">
        <f t="shared" si="348"/>
        <v/>
      </c>
      <c r="AE1019" s="187" t="str">
        <f t="shared" si="349"/>
        <v/>
      </c>
      <c r="AF1019" s="187" t="str">
        <f t="shared" si="350"/>
        <v/>
      </c>
      <c r="AG1019" s="187" t="str">
        <f t="shared" si="351"/>
        <v/>
      </c>
      <c r="AH1019" s="187" t="str">
        <f t="shared" si="352"/>
        <v/>
      </c>
      <c r="AI1019" s="187" t="str">
        <f t="shared" si="353"/>
        <v/>
      </c>
      <c r="AJ1019" s="187" t="str">
        <f t="shared" si="354"/>
        <v/>
      </c>
      <c r="AK1019" s="187" t="str">
        <f t="shared" si="355"/>
        <v/>
      </c>
      <c r="AN1019" s="187" t="str">
        <f t="shared" si="356"/>
        <v/>
      </c>
      <c r="AO1019" s="187" t="str">
        <f t="shared" si="357"/>
        <v/>
      </c>
      <c r="AP1019" s="187" t="str">
        <f t="shared" si="358"/>
        <v/>
      </c>
      <c r="AT1019" s="187" t="str">
        <f t="shared" si="359"/>
        <v/>
      </c>
      <c r="AU1019" s="187" t="str">
        <f t="shared" si="360"/>
        <v/>
      </c>
      <c r="AV1019" s="187" t="str">
        <f t="shared" si="361"/>
        <v/>
      </c>
      <c r="AW1019" s="187" t="str">
        <f t="shared" si="362"/>
        <v/>
      </c>
      <c r="AX1019" s="187" t="str">
        <f t="shared" si="363"/>
        <v/>
      </c>
      <c r="AY1019" s="187" t="str">
        <f t="shared" si="344"/>
        <v/>
      </c>
      <c r="AZ1019" s="187" t="str">
        <f t="shared" si="364"/>
        <v/>
      </c>
      <c r="BA1019" s="187" t="str">
        <f t="shared" si="346"/>
        <v xml:space="preserve"> </v>
      </c>
      <c r="BB1019" s="187" t="str">
        <f>IFERROR(IF(AW1019="","",VLOOKUP(AW1019,SUSS!R:S,2,FALSE)),AY1019*SUSS!$M$2)</f>
        <v/>
      </c>
      <c r="BC1019" s="187" t="str">
        <f t="shared" si="345"/>
        <v/>
      </c>
    </row>
    <row r="1020" spans="1:55" ht="29.25" customHeight="1" thickBot="1">
      <c r="A1020" s="183" t="s">
        <v>254</v>
      </c>
      <c r="B1020" s="104">
        <v>2021</v>
      </c>
      <c r="C1020" s="104">
        <v>1</v>
      </c>
      <c r="D1020" s="104"/>
      <c r="E1020" s="105" t="s">
        <v>86</v>
      </c>
      <c r="F1020" s="105" t="s">
        <v>10</v>
      </c>
      <c r="G1020" s="105" t="s">
        <v>10</v>
      </c>
      <c r="H1020" s="106">
        <v>44237</v>
      </c>
      <c r="I1020" s="107">
        <v>51432.62</v>
      </c>
      <c r="J1020" s="108">
        <v>0</v>
      </c>
      <c r="K1020" s="107">
        <v>51432.62</v>
      </c>
      <c r="N1020" s="183" t="s">
        <v>101</v>
      </c>
      <c r="O1020" s="82">
        <v>53</v>
      </c>
      <c r="P1020" s="85">
        <v>44282.22</v>
      </c>
      <c r="Q1020" s="83" t="s">
        <v>82</v>
      </c>
      <c r="R1020" s="83" t="s">
        <v>10</v>
      </c>
      <c r="S1020" s="83" t="s">
        <v>10</v>
      </c>
      <c r="T1020" s="82" t="s">
        <v>188</v>
      </c>
      <c r="U1020" s="82" t="s">
        <v>124</v>
      </c>
      <c r="AC1020" s="187" t="str">
        <f t="shared" si="347"/>
        <v/>
      </c>
      <c r="AD1020" s="187" t="str">
        <f t="shared" si="348"/>
        <v/>
      </c>
      <c r="AE1020" s="187" t="str">
        <f t="shared" si="349"/>
        <v/>
      </c>
      <c r="AF1020" s="187" t="str">
        <f t="shared" si="350"/>
        <v/>
      </c>
      <c r="AG1020" s="187" t="str">
        <f t="shared" si="351"/>
        <v/>
      </c>
      <c r="AH1020" s="187" t="str">
        <f t="shared" si="352"/>
        <v/>
      </c>
      <c r="AI1020" s="187" t="str">
        <f t="shared" si="353"/>
        <v/>
      </c>
      <c r="AJ1020" s="187" t="str">
        <f t="shared" si="354"/>
        <v/>
      </c>
      <c r="AK1020" s="187" t="str">
        <f t="shared" si="355"/>
        <v/>
      </c>
      <c r="AN1020" s="187" t="str">
        <f t="shared" si="356"/>
        <v/>
      </c>
      <c r="AO1020" s="187" t="str">
        <f t="shared" si="357"/>
        <v/>
      </c>
      <c r="AP1020" s="187" t="str">
        <f t="shared" si="358"/>
        <v/>
      </c>
      <c r="AT1020" s="187" t="str">
        <f t="shared" si="359"/>
        <v/>
      </c>
      <c r="AU1020" s="187" t="str">
        <f t="shared" si="360"/>
        <v/>
      </c>
      <c r="AV1020" s="187" t="str">
        <f t="shared" si="361"/>
        <v/>
      </c>
      <c r="AW1020" s="187" t="str">
        <f t="shared" si="362"/>
        <v/>
      </c>
      <c r="AX1020" s="187" t="str">
        <f t="shared" si="363"/>
        <v/>
      </c>
      <c r="AY1020" s="187" t="str">
        <f t="shared" si="344"/>
        <v/>
      </c>
      <c r="AZ1020" s="187" t="str">
        <f t="shared" si="364"/>
        <v/>
      </c>
      <c r="BA1020" s="187" t="str">
        <f t="shared" si="346"/>
        <v xml:space="preserve"> </v>
      </c>
      <c r="BB1020" s="187" t="str">
        <f>IFERROR(IF(AW1020="","",VLOOKUP(AW1020,SUSS!R:S,2,FALSE)),AY1020*SUSS!$M$2)</f>
        <v/>
      </c>
      <c r="BC1020" s="187" t="str">
        <f t="shared" si="345"/>
        <v/>
      </c>
    </row>
    <row r="1021" spans="1:55" ht="29.25" customHeight="1" thickBot="1">
      <c r="A1021" s="183" t="s">
        <v>254</v>
      </c>
      <c r="B1021" s="109">
        <v>2021</v>
      </c>
      <c r="C1021" s="109">
        <v>1</v>
      </c>
      <c r="D1021" s="109"/>
      <c r="E1021" s="110" t="s">
        <v>86</v>
      </c>
      <c r="F1021" s="110" t="s">
        <v>10</v>
      </c>
      <c r="G1021" s="110" t="s">
        <v>83</v>
      </c>
      <c r="H1021" s="111">
        <v>44488</v>
      </c>
      <c r="I1021" s="112">
        <v>14300.84</v>
      </c>
      <c r="J1021" s="113">
        <v>0</v>
      </c>
      <c r="K1021" s="112">
        <v>14300.84</v>
      </c>
      <c r="N1021" s="183" t="s">
        <v>101</v>
      </c>
      <c r="O1021" s="82">
        <v>54</v>
      </c>
      <c r="P1021" s="86">
        <v>669.19</v>
      </c>
      <c r="Q1021" s="83" t="s">
        <v>103</v>
      </c>
      <c r="R1021" s="83" t="s">
        <v>10</v>
      </c>
      <c r="S1021" s="83" t="s">
        <v>84</v>
      </c>
      <c r="T1021" s="82" t="s">
        <v>114</v>
      </c>
      <c r="U1021" s="82" t="s">
        <v>124</v>
      </c>
      <c r="AC1021" s="187" t="str">
        <f t="shared" si="347"/>
        <v/>
      </c>
      <c r="AD1021" s="187" t="str">
        <f t="shared" si="348"/>
        <v/>
      </c>
      <c r="AE1021" s="187" t="str">
        <f t="shared" si="349"/>
        <v/>
      </c>
      <c r="AF1021" s="187" t="str">
        <f t="shared" si="350"/>
        <v/>
      </c>
      <c r="AG1021" s="187" t="str">
        <f t="shared" si="351"/>
        <v/>
      </c>
      <c r="AH1021" s="187" t="str">
        <f t="shared" si="352"/>
        <v/>
      </c>
      <c r="AI1021" s="187" t="str">
        <f t="shared" si="353"/>
        <v/>
      </c>
      <c r="AJ1021" s="187" t="str">
        <f t="shared" si="354"/>
        <v/>
      </c>
      <c r="AK1021" s="187" t="str">
        <f t="shared" si="355"/>
        <v/>
      </c>
      <c r="AN1021" s="187" t="str">
        <f t="shared" si="356"/>
        <v/>
      </c>
      <c r="AO1021" s="187" t="str">
        <f t="shared" si="357"/>
        <v/>
      </c>
      <c r="AP1021" s="187" t="str">
        <f t="shared" si="358"/>
        <v/>
      </c>
      <c r="AT1021" s="187" t="str">
        <f t="shared" si="359"/>
        <v/>
      </c>
      <c r="AU1021" s="187" t="str">
        <f t="shared" si="360"/>
        <v/>
      </c>
      <c r="AV1021" s="187" t="str">
        <f t="shared" si="361"/>
        <v/>
      </c>
      <c r="AW1021" s="187" t="str">
        <f t="shared" si="362"/>
        <v/>
      </c>
      <c r="AX1021" s="187" t="str">
        <f t="shared" si="363"/>
        <v/>
      </c>
      <c r="AY1021" s="187" t="str">
        <f t="shared" si="344"/>
        <v/>
      </c>
      <c r="AZ1021" s="187" t="str">
        <f t="shared" si="364"/>
        <v/>
      </c>
      <c r="BA1021" s="187" t="str">
        <f t="shared" si="346"/>
        <v xml:space="preserve"> </v>
      </c>
      <c r="BB1021" s="187" t="str">
        <f>IFERROR(IF(AW1021="","",VLOOKUP(AW1021,SUSS!R:S,2,FALSE)),AY1021*SUSS!$M$2)</f>
        <v/>
      </c>
      <c r="BC1021" s="187" t="str">
        <f t="shared" si="345"/>
        <v/>
      </c>
    </row>
    <row r="1022" spans="1:55" ht="29.25" customHeight="1" thickBot="1">
      <c r="A1022" s="183" t="s">
        <v>254</v>
      </c>
      <c r="B1022" s="109">
        <v>2021</v>
      </c>
      <c r="C1022" s="109">
        <v>1</v>
      </c>
      <c r="D1022" s="109"/>
      <c r="E1022" s="110" t="s">
        <v>11</v>
      </c>
      <c r="F1022" s="110" t="s">
        <v>10</v>
      </c>
      <c r="G1022" s="110" t="s">
        <v>10</v>
      </c>
      <c r="H1022" s="111">
        <v>44237</v>
      </c>
      <c r="I1022" s="112">
        <v>56618.32</v>
      </c>
      <c r="J1022" s="113">
        <v>0</v>
      </c>
      <c r="K1022" s="112">
        <v>56618.32</v>
      </c>
      <c r="N1022" s="183" t="s">
        <v>101</v>
      </c>
      <c r="O1022" s="82">
        <v>54</v>
      </c>
      <c r="P1022" s="86">
        <v>6.27</v>
      </c>
      <c r="Q1022" s="83" t="s">
        <v>104</v>
      </c>
      <c r="R1022" s="83" t="s">
        <v>10</v>
      </c>
      <c r="S1022" s="83" t="s">
        <v>105</v>
      </c>
      <c r="T1022" s="82" t="s">
        <v>116</v>
      </c>
      <c r="U1022" s="82" t="s">
        <v>124</v>
      </c>
      <c r="AC1022" s="187" t="str">
        <f t="shared" si="347"/>
        <v>P410347</v>
      </c>
      <c r="AD1022" s="187" t="str">
        <f t="shared" si="348"/>
        <v>Contribuciones Seg. Social</v>
      </c>
      <c r="AE1022" s="187" t="str">
        <f t="shared" si="349"/>
        <v>Declaración Jurada</v>
      </c>
      <c r="AF1022" s="187" t="str">
        <f t="shared" si="350"/>
        <v>Declaración Jurada</v>
      </c>
      <c r="AG1022" s="187">
        <f t="shared" si="351"/>
        <v>56618.32</v>
      </c>
      <c r="AH1022" s="187">
        <f t="shared" si="352"/>
        <v>0</v>
      </c>
      <c r="AI1022" s="187">
        <f t="shared" si="353"/>
        <v>56618.32</v>
      </c>
      <c r="AJ1022" s="187">
        <f t="shared" si="354"/>
        <v>2021</v>
      </c>
      <c r="AK1022" s="187">
        <f t="shared" si="355"/>
        <v>1</v>
      </c>
      <c r="AN1022" s="187" t="str">
        <f t="shared" si="356"/>
        <v xml:space="preserve">2021/1 </v>
      </c>
      <c r="AO1022" s="187" t="str">
        <f t="shared" si="357"/>
        <v>2021/1 Contribuciones Seg. Social</v>
      </c>
      <c r="AP1022" s="187">
        <f t="shared" si="358"/>
        <v>56618.32</v>
      </c>
      <c r="AT1022" s="187" t="str">
        <f t="shared" si="359"/>
        <v/>
      </c>
      <c r="AU1022" s="187" t="str">
        <f t="shared" si="360"/>
        <v/>
      </c>
      <c r="AV1022" s="187" t="str">
        <f t="shared" si="361"/>
        <v/>
      </c>
      <c r="AW1022" s="187" t="str">
        <f t="shared" si="362"/>
        <v/>
      </c>
      <c r="AX1022" s="187" t="str">
        <f t="shared" si="363"/>
        <v/>
      </c>
      <c r="AY1022" s="187" t="str">
        <f t="shared" si="344"/>
        <v/>
      </c>
      <c r="AZ1022" s="187" t="str">
        <f t="shared" si="364"/>
        <v/>
      </c>
      <c r="BA1022" s="187" t="str">
        <f t="shared" si="346"/>
        <v xml:space="preserve"> </v>
      </c>
      <c r="BB1022" s="187" t="str">
        <f>IFERROR(IF(AW1022="","",VLOOKUP(AW1022,SUSS!R:S,2,FALSE)),AY1022*SUSS!$M$2)</f>
        <v/>
      </c>
      <c r="BC1022" s="187" t="str">
        <f t="shared" si="345"/>
        <v/>
      </c>
    </row>
    <row r="1023" spans="1:55" ht="29.25" customHeight="1" thickBot="1">
      <c r="A1023" s="183" t="s">
        <v>254</v>
      </c>
      <c r="B1023" s="109">
        <v>2021</v>
      </c>
      <c r="C1023" s="109">
        <v>1</v>
      </c>
      <c r="D1023" s="109"/>
      <c r="E1023" s="110" t="s">
        <v>11</v>
      </c>
      <c r="F1023" s="110" t="s">
        <v>10</v>
      </c>
      <c r="G1023" s="110" t="s">
        <v>83</v>
      </c>
      <c r="H1023" s="111">
        <v>44488</v>
      </c>
      <c r="I1023" s="112">
        <v>15742.72</v>
      </c>
      <c r="J1023" s="113">
        <v>0</v>
      </c>
      <c r="K1023" s="112">
        <v>15742.72</v>
      </c>
      <c r="N1023" s="183" t="s">
        <v>101</v>
      </c>
      <c r="O1023" s="82">
        <v>54</v>
      </c>
      <c r="P1023" s="85">
        <v>14119.33</v>
      </c>
      <c r="Q1023" s="83" t="s">
        <v>102</v>
      </c>
      <c r="R1023" s="83" t="s">
        <v>10</v>
      </c>
      <c r="S1023" s="83" t="s">
        <v>10</v>
      </c>
      <c r="T1023" s="82" t="s">
        <v>137</v>
      </c>
      <c r="U1023" s="82" t="s">
        <v>124</v>
      </c>
      <c r="AC1023" s="187" t="str">
        <f t="shared" si="347"/>
        <v/>
      </c>
      <c r="AD1023" s="187" t="str">
        <f t="shared" si="348"/>
        <v/>
      </c>
      <c r="AE1023" s="187" t="str">
        <f t="shared" si="349"/>
        <v/>
      </c>
      <c r="AF1023" s="187" t="str">
        <f t="shared" si="350"/>
        <v/>
      </c>
      <c r="AG1023" s="187" t="str">
        <f t="shared" si="351"/>
        <v/>
      </c>
      <c r="AH1023" s="187" t="str">
        <f t="shared" si="352"/>
        <v/>
      </c>
      <c r="AI1023" s="187" t="str">
        <f t="shared" si="353"/>
        <v/>
      </c>
      <c r="AJ1023" s="187" t="str">
        <f t="shared" si="354"/>
        <v/>
      </c>
      <c r="AK1023" s="187" t="str">
        <f t="shared" si="355"/>
        <v/>
      </c>
      <c r="AN1023" s="187" t="str">
        <f t="shared" si="356"/>
        <v/>
      </c>
      <c r="AO1023" s="187" t="str">
        <f t="shared" si="357"/>
        <v/>
      </c>
      <c r="AP1023" s="187" t="str">
        <f t="shared" si="358"/>
        <v/>
      </c>
      <c r="AT1023" s="187" t="str">
        <f t="shared" si="359"/>
        <v/>
      </c>
      <c r="AU1023" s="187" t="str">
        <f t="shared" si="360"/>
        <v/>
      </c>
      <c r="AV1023" s="187" t="str">
        <f t="shared" si="361"/>
        <v/>
      </c>
      <c r="AW1023" s="187" t="str">
        <f t="shared" si="362"/>
        <v/>
      </c>
      <c r="AX1023" s="187" t="str">
        <f t="shared" si="363"/>
        <v/>
      </c>
      <c r="AY1023" s="187" t="str">
        <f t="shared" si="344"/>
        <v/>
      </c>
      <c r="AZ1023" s="187" t="str">
        <f t="shared" si="364"/>
        <v/>
      </c>
      <c r="BA1023" s="187" t="str">
        <f t="shared" si="346"/>
        <v xml:space="preserve"> </v>
      </c>
      <c r="BB1023" s="187" t="str">
        <f>IFERROR(IF(AW1023="","",VLOOKUP(AW1023,SUSS!R:S,2,FALSE)),AY1023*SUSS!$M$2)</f>
        <v/>
      </c>
      <c r="BC1023" s="187" t="str">
        <f t="shared" si="345"/>
        <v/>
      </c>
    </row>
    <row r="1024" spans="1:55" ht="29.25" customHeight="1" thickBot="1">
      <c r="A1024" s="183" t="s">
        <v>254</v>
      </c>
      <c r="B1024" s="109">
        <v>2021</v>
      </c>
      <c r="C1024" s="109">
        <v>2</v>
      </c>
      <c r="D1024" s="109"/>
      <c r="E1024" s="110" t="s">
        <v>86</v>
      </c>
      <c r="F1024" s="110" t="s">
        <v>10</v>
      </c>
      <c r="G1024" s="110" t="s">
        <v>10</v>
      </c>
      <c r="H1024" s="111">
        <v>44265</v>
      </c>
      <c r="I1024" s="112">
        <v>56565.47</v>
      </c>
      <c r="J1024" s="113">
        <v>0</v>
      </c>
      <c r="K1024" s="112">
        <v>56565.47</v>
      </c>
      <c r="N1024" s="183" t="s">
        <v>101</v>
      </c>
      <c r="O1024" s="82">
        <v>54</v>
      </c>
      <c r="P1024" s="85">
        <v>9189.7000000000007</v>
      </c>
      <c r="Q1024" s="83" t="s">
        <v>11</v>
      </c>
      <c r="R1024" s="83" t="s">
        <v>10</v>
      </c>
      <c r="S1024" s="83" t="s">
        <v>10</v>
      </c>
      <c r="T1024" s="82" t="s">
        <v>169</v>
      </c>
      <c r="U1024" s="82" t="s">
        <v>124</v>
      </c>
      <c r="AC1024" s="187" t="str">
        <f t="shared" si="347"/>
        <v/>
      </c>
      <c r="AD1024" s="187" t="str">
        <f t="shared" si="348"/>
        <v/>
      </c>
      <c r="AE1024" s="187" t="str">
        <f t="shared" si="349"/>
        <v/>
      </c>
      <c r="AF1024" s="187" t="str">
        <f t="shared" si="350"/>
        <v/>
      </c>
      <c r="AG1024" s="187" t="str">
        <f t="shared" si="351"/>
        <v/>
      </c>
      <c r="AH1024" s="187" t="str">
        <f t="shared" si="352"/>
        <v/>
      </c>
      <c r="AI1024" s="187" t="str">
        <f t="shared" si="353"/>
        <v/>
      </c>
      <c r="AJ1024" s="187" t="str">
        <f t="shared" si="354"/>
        <v/>
      </c>
      <c r="AK1024" s="187" t="str">
        <f t="shared" si="355"/>
        <v/>
      </c>
      <c r="AN1024" s="187" t="str">
        <f t="shared" si="356"/>
        <v/>
      </c>
      <c r="AO1024" s="187" t="str">
        <f t="shared" si="357"/>
        <v/>
      </c>
      <c r="AP1024" s="187" t="str">
        <f t="shared" si="358"/>
        <v/>
      </c>
      <c r="AT1024" s="187" t="str">
        <f t="shared" si="359"/>
        <v>M645044</v>
      </c>
      <c r="AU1024" s="187">
        <f t="shared" si="360"/>
        <v>54</v>
      </c>
      <c r="AV1024" s="187">
        <f t="shared" si="361"/>
        <v>9189.7000000000007</v>
      </c>
      <c r="AW1024" s="187" t="str">
        <f t="shared" si="362"/>
        <v>2017/9</v>
      </c>
      <c r="AX1024" s="187" t="str">
        <f t="shared" si="363"/>
        <v>2017/9 Contribuciones Seg. Social</v>
      </c>
      <c r="AY1024" s="187">
        <f t="shared" si="344"/>
        <v>10770.17</v>
      </c>
      <c r="AZ1024" s="187">
        <f t="shared" si="364"/>
        <v>0.85325486970029263</v>
      </c>
      <c r="BA1024" s="187" t="str">
        <f t="shared" si="346"/>
        <v>M645044 54</v>
      </c>
      <c r="BB1024" s="187">
        <f>IFERROR(IF(AW1024="","",VLOOKUP(AW1024,SUSS!R:S,2,FALSE)),AY1024*SUSS!$M$2)</f>
        <v>1292.4204</v>
      </c>
      <c r="BC1024" s="187">
        <f t="shared" si="345"/>
        <v>1102.7640000000001</v>
      </c>
    </row>
    <row r="1025" spans="1:55" ht="29.25" customHeight="1" thickBot="1">
      <c r="A1025" s="183" t="s">
        <v>254</v>
      </c>
      <c r="B1025" s="109">
        <v>2021</v>
      </c>
      <c r="C1025" s="109">
        <v>2</v>
      </c>
      <c r="D1025" s="109"/>
      <c r="E1025" s="110" t="s">
        <v>86</v>
      </c>
      <c r="F1025" s="110" t="s">
        <v>10</v>
      </c>
      <c r="G1025" s="110" t="s">
        <v>83</v>
      </c>
      <c r="H1025" s="111">
        <v>44488</v>
      </c>
      <c r="I1025" s="112">
        <v>13833.09</v>
      </c>
      <c r="J1025" s="113">
        <v>0</v>
      </c>
      <c r="K1025" s="112">
        <v>13833.09</v>
      </c>
      <c r="N1025" s="183" t="s">
        <v>101</v>
      </c>
      <c r="O1025" s="82">
        <v>54</v>
      </c>
      <c r="P1025" s="86">
        <v>435.45</v>
      </c>
      <c r="Q1025" s="83" t="s">
        <v>11</v>
      </c>
      <c r="R1025" s="83" t="s">
        <v>10</v>
      </c>
      <c r="S1025" s="83" t="s">
        <v>83</v>
      </c>
      <c r="T1025" s="82" t="s">
        <v>169</v>
      </c>
      <c r="U1025" s="82" t="s">
        <v>124</v>
      </c>
      <c r="AC1025" s="187" t="str">
        <f t="shared" si="347"/>
        <v/>
      </c>
      <c r="AD1025" s="187" t="str">
        <f t="shared" si="348"/>
        <v/>
      </c>
      <c r="AE1025" s="187" t="str">
        <f t="shared" si="349"/>
        <v/>
      </c>
      <c r="AF1025" s="187" t="str">
        <f t="shared" si="350"/>
        <v/>
      </c>
      <c r="AG1025" s="187" t="str">
        <f t="shared" si="351"/>
        <v/>
      </c>
      <c r="AH1025" s="187" t="str">
        <f t="shared" si="352"/>
        <v/>
      </c>
      <c r="AI1025" s="187" t="str">
        <f t="shared" si="353"/>
        <v/>
      </c>
      <c r="AJ1025" s="187" t="str">
        <f t="shared" si="354"/>
        <v/>
      </c>
      <c r="AK1025" s="187" t="str">
        <f t="shared" si="355"/>
        <v/>
      </c>
      <c r="AN1025" s="187" t="str">
        <f t="shared" si="356"/>
        <v/>
      </c>
      <c r="AO1025" s="187" t="str">
        <f t="shared" si="357"/>
        <v/>
      </c>
      <c r="AP1025" s="187" t="str">
        <f t="shared" si="358"/>
        <v/>
      </c>
      <c r="AT1025" s="187" t="str">
        <f t="shared" si="359"/>
        <v>M645044</v>
      </c>
      <c r="AU1025" s="187">
        <f t="shared" si="360"/>
        <v>54</v>
      </c>
      <c r="AV1025" s="187">
        <f t="shared" si="361"/>
        <v>435.45</v>
      </c>
      <c r="AW1025" s="187" t="str">
        <f t="shared" si="362"/>
        <v>2017/9</v>
      </c>
      <c r="AX1025" s="187" t="str">
        <f t="shared" si="363"/>
        <v>2017/9 Contribuciones Seg. Social</v>
      </c>
      <c r="AY1025" s="187">
        <f t="shared" si="344"/>
        <v>10770.17</v>
      </c>
      <c r="AZ1025" s="187">
        <f t="shared" si="364"/>
        <v>4.0431116686180442E-2</v>
      </c>
      <c r="BA1025" s="187" t="str">
        <f t="shared" si="346"/>
        <v>M645044 54</v>
      </c>
      <c r="BB1025" s="187">
        <f>IFERROR(IF(AW1025="","",VLOOKUP(AW1025,SUSS!R:S,2,FALSE)),AY1025*SUSS!$M$2)</f>
        <v>1292.4204</v>
      </c>
      <c r="BC1025" s="187">
        <f t="shared" si="345"/>
        <v>52.253999999999998</v>
      </c>
    </row>
    <row r="1026" spans="1:55" ht="29.25" customHeight="1" thickBot="1">
      <c r="A1026" s="183" t="s">
        <v>254</v>
      </c>
      <c r="B1026" s="109">
        <v>2021</v>
      </c>
      <c r="C1026" s="109">
        <v>2</v>
      </c>
      <c r="D1026" s="109"/>
      <c r="E1026" s="110" t="s">
        <v>11</v>
      </c>
      <c r="F1026" s="110" t="s">
        <v>10</v>
      </c>
      <c r="G1026" s="110" t="s">
        <v>10</v>
      </c>
      <c r="H1026" s="111">
        <v>44265</v>
      </c>
      <c r="I1026" s="112">
        <v>65538.570000000007</v>
      </c>
      <c r="J1026" s="113">
        <v>0</v>
      </c>
      <c r="K1026" s="112">
        <v>65538.570000000007</v>
      </c>
      <c r="N1026" s="183" t="s">
        <v>101</v>
      </c>
      <c r="O1026" s="82">
        <v>54</v>
      </c>
      <c r="P1026" s="85">
        <v>2257.1</v>
      </c>
      <c r="Q1026" s="83" t="s">
        <v>11</v>
      </c>
      <c r="R1026" s="83" t="s">
        <v>10</v>
      </c>
      <c r="S1026" s="83" t="s">
        <v>84</v>
      </c>
      <c r="T1026" s="82" t="s">
        <v>169</v>
      </c>
      <c r="U1026" s="82" t="s">
        <v>124</v>
      </c>
      <c r="AC1026" s="187" t="str">
        <f t="shared" si="347"/>
        <v>P410347</v>
      </c>
      <c r="AD1026" s="187" t="str">
        <f t="shared" si="348"/>
        <v>Contribuciones Seg. Social</v>
      </c>
      <c r="AE1026" s="187" t="str">
        <f t="shared" si="349"/>
        <v>Declaración Jurada</v>
      </c>
      <c r="AF1026" s="187" t="str">
        <f t="shared" si="350"/>
        <v>Declaración Jurada</v>
      </c>
      <c r="AG1026" s="187">
        <f t="shared" si="351"/>
        <v>65538.570000000007</v>
      </c>
      <c r="AH1026" s="187">
        <f t="shared" si="352"/>
        <v>0</v>
      </c>
      <c r="AI1026" s="187">
        <f t="shared" si="353"/>
        <v>65538.570000000007</v>
      </c>
      <c r="AJ1026" s="187">
        <f t="shared" si="354"/>
        <v>2021</v>
      </c>
      <c r="AK1026" s="187">
        <f t="shared" si="355"/>
        <v>2</v>
      </c>
      <c r="AN1026" s="187" t="str">
        <f t="shared" si="356"/>
        <v xml:space="preserve">2021/2 </v>
      </c>
      <c r="AO1026" s="187" t="str">
        <f t="shared" si="357"/>
        <v>2021/2 Contribuciones Seg. Social</v>
      </c>
      <c r="AP1026" s="187">
        <f t="shared" si="358"/>
        <v>65538.570000000007</v>
      </c>
      <c r="AT1026" s="187" t="str">
        <f t="shared" si="359"/>
        <v>M645044</v>
      </c>
      <c r="AU1026" s="187">
        <f t="shared" si="360"/>
        <v>54</v>
      </c>
      <c r="AV1026" s="187">
        <f t="shared" si="361"/>
        <v>2257.1</v>
      </c>
      <c r="AW1026" s="187" t="str">
        <f t="shared" si="362"/>
        <v>2017/9</v>
      </c>
      <c r="AX1026" s="187" t="str">
        <f t="shared" si="363"/>
        <v>2017/9 Contribuciones Seg. Social</v>
      </c>
      <c r="AY1026" s="187">
        <f t="shared" si="344"/>
        <v>10770.17</v>
      </c>
      <c r="AZ1026" s="187">
        <f t="shared" si="364"/>
        <v>0.20956957968165776</v>
      </c>
      <c r="BA1026" s="187" t="str">
        <f t="shared" si="346"/>
        <v>M645044 54</v>
      </c>
      <c r="BB1026" s="187">
        <f>IFERROR(IF(AW1026="","",VLOOKUP(AW1026,SUSS!R:S,2,FALSE)),AY1026*SUSS!$M$2)</f>
        <v>1292.4204</v>
      </c>
      <c r="BC1026" s="187">
        <f t="shared" si="345"/>
        <v>270.85199999999998</v>
      </c>
    </row>
    <row r="1027" spans="1:55" ht="29.25" customHeight="1" thickBot="1">
      <c r="A1027" s="183" t="s">
        <v>254</v>
      </c>
      <c r="B1027" s="109">
        <v>2021</v>
      </c>
      <c r="C1027" s="109">
        <v>2</v>
      </c>
      <c r="D1027" s="109"/>
      <c r="E1027" s="110" t="s">
        <v>11</v>
      </c>
      <c r="F1027" s="110" t="s">
        <v>10</v>
      </c>
      <c r="G1027" s="110" t="s">
        <v>83</v>
      </c>
      <c r="H1027" s="111">
        <v>44488</v>
      </c>
      <c r="I1027" s="112">
        <v>16027.46</v>
      </c>
      <c r="J1027" s="113">
        <v>0</v>
      </c>
      <c r="K1027" s="112">
        <v>16027.46</v>
      </c>
      <c r="N1027" s="183" t="s">
        <v>101</v>
      </c>
      <c r="O1027" s="82">
        <v>54</v>
      </c>
      <c r="P1027" s="85">
        <v>10493.06</v>
      </c>
      <c r="Q1027" s="83" t="s">
        <v>11</v>
      </c>
      <c r="R1027" s="83" t="s">
        <v>10</v>
      </c>
      <c r="S1027" s="83" t="s">
        <v>10</v>
      </c>
      <c r="T1027" s="82" t="s">
        <v>189</v>
      </c>
      <c r="U1027" s="82" t="s">
        <v>124</v>
      </c>
      <c r="AC1027" s="187" t="str">
        <f t="shared" si="347"/>
        <v/>
      </c>
      <c r="AD1027" s="187" t="str">
        <f t="shared" si="348"/>
        <v/>
      </c>
      <c r="AE1027" s="187" t="str">
        <f t="shared" si="349"/>
        <v/>
      </c>
      <c r="AF1027" s="187" t="str">
        <f t="shared" si="350"/>
        <v/>
      </c>
      <c r="AG1027" s="187" t="str">
        <f t="shared" si="351"/>
        <v/>
      </c>
      <c r="AH1027" s="187" t="str">
        <f t="shared" si="352"/>
        <v/>
      </c>
      <c r="AI1027" s="187" t="str">
        <f t="shared" si="353"/>
        <v/>
      </c>
      <c r="AJ1027" s="187" t="str">
        <f t="shared" si="354"/>
        <v/>
      </c>
      <c r="AK1027" s="187" t="str">
        <f t="shared" si="355"/>
        <v/>
      </c>
      <c r="AN1027" s="187" t="str">
        <f t="shared" si="356"/>
        <v/>
      </c>
      <c r="AO1027" s="187" t="str">
        <f t="shared" si="357"/>
        <v/>
      </c>
      <c r="AP1027" s="187" t="str">
        <f t="shared" si="358"/>
        <v/>
      </c>
      <c r="AT1027" s="187" t="str">
        <f t="shared" si="359"/>
        <v>M645044</v>
      </c>
      <c r="AU1027" s="187">
        <f t="shared" si="360"/>
        <v>54</v>
      </c>
      <c r="AV1027" s="187">
        <f t="shared" si="361"/>
        <v>10493.06</v>
      </c>
      <c r="AW1027" s="187" t="str">
        <f t="shared" si="362"/>
        <v>2017/10</v>
      </c>
      <c r="AX1027" s="187" t="str">
        <f t="shared" si="363"/>
        <v>2017/10 Contribuciones Seg. Social</v>
      </c>
      <c r="AY1027" s="187">
        <f t="shared" si="344"/>
        <v>10493.06</v>
      </c>
      <c r="AZ1027" s="187">
        <f t="shared" si="364"/>
        <v>1</v>
      </c>
      <c r="BA1027" s="187" t="str">
        <f t="shared" si="346"/>
        <v>M645044 54</v>
      </c>
      <c r="BB1027" s="187">
        <f>IFERROR(IF(AW1027="","",VLOOKUP(AW1027,SUSS!R:S,2,FALSE)),AY1027*SUSS!$M$2)</f>
        <v>1259.1671999999999</v>
      </c>
      <c r="BC1027" s="187">
        <f t="shared" si="345"/>
        <v>1259.1671999999999</v>
      </c>
    </row>
    <row r="1028" spans="1:55" ht="29.25" customHeight="1" thickBot="1">
      <c r="A1028" s="183" t="s">
        <v>254</v>
      </c>
      <c r="B1028" s="109">
        <v>2021</v>
      </c>
      <c r="C1028" s="109">
        <v>3</v>
      </c>
      <c r="D1028" s="109"/>
      <c r="E1028" s="110" t="s">
        <v>86</v>
      </c>
      <c r="F1028" s="110" t="s">
        <v>10</v>
      </c>
      <c r="G1028" s="110" t="s">
        <v>10</v>
      </c>
      <c r="H1028" s="111">
        <v>44298</v>
      </c>
      <c r="I1028" s="112">
        <v>55834.02</v>
      </c>
      <c r="J1028" s="113">
        <v>0</v>
      </c>
      <c r="K1028" s="112">
        <v>55834.02</v>
      </c>
      <c r="N1028" s="183" t="s">
        <v>101</v>
      </c>
      <c r="O1028" s="82">
        <v>54</v>
      </c>
      <c r="P1028" s="86">
        <v>22.04</v>
      </c>
      <c r="Q1028" s="83" t="s">
        <v>11</v>
      </c>
      <c r="R1028" s="83" t="s">
        <v>10</v>
      </c>
      <c r="S1028" s="83" t="s">
        <v>83</v>
      </c>
      <c r="T1028" s="82" t="s">
        <v>189</v>
      </c>
      <c r="U1028" s="82" t="s">
        <v>124</v>
      </c>
      <c r="AC1028" s="187" t="str">
        <f t="shared" si="347"/>
        <v/>
      </c>
      <c r="AD1028" s="187" t="str">
        <f t="shared" si="348"/>
        <v/>
      </c>
      <c r="AE1028" s="187" t="str">
        <f t="shared" si="349"/>
        <v/>
      </c>
      <c r="AF1028" s="187" t="str">
        <f t="shared" si="350"/>
        <v/>
      </c>
      <c r="AG1028" s="187" t="str">
        <f t="shared" si="351"/>
        <v/>
      </c>
      <c r="AH1028" s="187" t="str">
        <f t="shared" si="352"/>
        <v/>
      </c>
      <c r="AI1028" s="187" t="str">
        <f t="shared" si="353"/>
        <v/>
      </c>
      <c r="AJ1028" s="187" t="str">
        <f t="shared" si="354"/>
        <v/>
      </c>
      <c r="AK1028" s="187" t="str">
        <f t="shared" si="355"/>
        <v/>
      </c>
      <c r="AN1028" s="187" t="str">
        <f t="shared" si="356"/>
        <v/>
      </c>
      <c r="AO1028" s="187" t="str">
        <f t="shared" si="357"/>
        <v/>
      </c>
      <c r="AP1028" s="187" t="str">
        <f t="shared" si="358"/>
        <v/>
      </c>
      <c r="AT1028" s="187" t="str">
        <f t="shared" si="359"/>
        <v>M645044</v>
      </c>
      <c r="AU1028" s="187">
        <f t="shared" si="360"/>
        <v>54</v>
      </c>
      <c r="AV1028" s="187">
        <f t="shared" si="361"/>
        <v>22.04</v>
      </c>
      <c r="AW1028" s="187" t="str">
        <f t="shared" si="362"/>
        <v>2017/10</v>
      </c>
      <c r="AX1028" s="187" t="str">
        <f t="shared" si="363"/>
        <v>2017/10 Contribuciones Seg. Social</v>
      </c>
      <c r="AY1028" s="187">
        <f t="shared" ref="AY1028:AY1091" si="365">VLOOKUP(AX1028,AO:AP,2,FALSE)</f>
        <v>10493.06</v>
      </c>
      <c r="AZ1028" s="187">
        <f t="shared" si="364"/>
        <v>2.1004359071614951E-3</v>
      </c>
      <c r="BA1028" s="187" t="str">
        <f t="shared" si="346"/>
        <v>M645044 54</v>
      </c>
      <c r="BB1028" s="187">
        <f>IFERROR(IF(AW1028="","",VLOOKUP(AW1028,SUSS!R:S,2,FALSE)),AY1028*SUSS!$M$2)</f>
        <v>1259.1671999999999</v>
      </c>
      <c r="BC1028" s="187">
        <f t="shared" si="345"/>
        <v>2.6447999999999996</v>
      </c>
    </row>
    <row r="1029" spans="1:55" ht="29.25" customHeight="1" thickBot="1">
      <c r="A1029" s="183" t="s">
        <v>254</v>
      </c>
      <c r="B1029" s="109">
        <v>2021</v>
      </c>
      <c r="C1029" s="109">
        <v>3</v>
      </c>
      <c r="D1029" s="109"/>
      <c r="E1029" s="110" t="s">
        <v>86</v>
      </c>
      <c r="F1029" s="110" t="s">
        <v>10</v>
      </c>
      <c r="G1029" s="110" t="s">
        <v>83</v>
      </c>
      <c r="H1029" s="111">
        <v>44488</v>
      </c>
      <c r="I1029" s="112">
        <v>11659.07</v>
      </c>
      <c r="J1029" s="113">
        <v>0</v>
      </c>
      <c r="K1029" s="112">
        <v>11659.07</v>
      </c>
      <c r="N1029" s="183" t="s">
        <v>101</v>
      </c>
      <c r="O1029" s="82">
        <v>54</v>
      </c>
      <c r="P1029" s="85">
        <v>5483.68</v>
      </c>
      <c r="Q1029" s="83" t="s">
        <v>86</v>
      </c>
      <c r="R1029" s="83" t="s">
        <v>10</v>
      </c>
      <c r="S1029" s="83" t="s">
        <v>10</v>
      </c>
      <c r="T1029" s="82" t="s">
        <v>170</v>
      </c>
      <c r="U1029" s="82" t="s">
        <v>124</v>
      </c>
      <c r="AC1029" s="187" t="str">
        <f t="shared" si="347"/>
        <v/>
      </c>
      <c r="AD1029" s="187" t="str">
        <f t="shared" si="348"/>
        <v/>
      </c>
      <c r="AE1029" s="187" t="str">
        <f t="shared" si="349"/>
        <v/>
      </c>
      <c r="AF1029" s="187" t="str">
        <f t="shared" si="350"/>
        <v/>
      </c>
      <c r="AG1029" s="187" t="str">
        <f t="shared" si="351"/>
        <v/>
      </c>
      <c r="AH1029" s="187" t="str">
        <f t="shared" si="352"/>
        <v/>
      </c>
      <c r="AI1029" s="187" t="str">
        <f t="shared" si="353"/>
        <v/>
      </c>
      <c r="AJ1029" s="187" t="str">
        <f t="shared" si="354"/>
        <v/>
      </c>
      <c r="AK1029" s="187" t="str">
        <f t="shared" si="355"/>
        <v/>
      </c>
      <c r="AN1029" s="187" t="str">
        <f t="shared" si="356"/>
        <v/>
      </c>
      <c r="AO1029" s="187" t="str">
        <f t="shared" si="357"/>
        <v/>
      </c>
      <c r="AP1029" s="187" t="str">
        <f t="shared" si="358"/>
        <v/>
      </c>
      <c r="AT1029" s="187" t="str">
        <f t="shared" si="359"/>
        <v/>
      </c>
      <c r="AU1029" s="187" t="str">
        <f t="shared" si="360"/>
        <v/>
      </c>
      <c r="AV1029" s="187" t="str">
        <f t="shared" si="361"/>
        <v/>
      </c>
      <c r="AW1029" s="187" t="str">
        <f t="shared" si="362"/>
        <v/>
      </c>
      <c r="AX1029" s="187" t="str">
        <f t="shared" si="363"/>
        <v/>
      </c>
      <c r="AY1029" s="187" t="str">
        <f t="shared" si="365"/>
        <v/>
      </c>
      <c r="AZ1029" s="187" t="str">
        <f t="shared" si="364"/>
        <v/>
      </c>
      <c r="BA1029" s="187" t="str">
        <f t="shared" si="346"/>
        <v xml:space="preserve"> </v>
      </c>
      <c r="BB1029" s="187" t="str">
        <f>IFERROR(IF(AW1029="","",VLOOKUP(AW1029,SUSS!R:S,2,FALSE)),AY1029*SUSS!$M$2)</f>
        <v/>
      </c>
      <c r="BC1029" s="187" t="str">
        <f t="shared" ref="BC1029:BC1092" si="366">IFERROR(IF(BB1029&lt;&gt;"",AZ1029*BB1029,""),"VER")</f>
        <v/>
      </c>
    </row>
    <row r="1030" spans="1:55" ht="29.25" customHeight="1" thickBot="1">
      <c r="A1030" s="183" t="s">
        <v>254</v>
      </c>
      <c r="B1030" s="109">
        <v>2021</v>
      </c>
      <c r="C1030" s="109">
        <v>3</v>
      </c>
      <c r="D1030" s="109"/>
      <c r="E1030" s="110" t="s">
        <v>11</v>
      </c>
      <c r="F1030" s="110" t="s">
        <v>10</v>
      </c>
      <c r="G1030" s="110" t="s">
        <v>10</v>
      </c>
      <c r="H1030" s="111">
        <v>44298</v>
      </c>
      <c r="I1030" s="112">
        <v>64581.53</v>
      </c>
      <c r="J1030" s="113">
        <v>0</v>
      </c>
      <c r="K1030" s="112">
        <v>64581.53</v>
      </c>
      <c r="N1030" s="183" t="s">
        <v>101</v>
      </c>
      <c r="O1030" s="82">
        <v>54</v>
      </c>
      <c r="P1030" s="86">
        <v>238.93</v>
      </c>
      <c r="Q1030" s="83" t="s">
        <v>86</v>
      </c>
      <c r="R1030" s="83" t="s">
        <v>10</v>
      </c>
      <c r="S1030" s="83" t="s">
        <v>83</v>
      </c>
      <c r="T1030" s="82" t="s">
        <v>170</v>
      </c>
      <c r="U1030" s="82" t="s">
        <v>124</v>
      </c>
      <c r="AC1030" s="187" t="str">
        <f t="shared" si="347"/>
        <v>P410347</v>
      </c>
      <c r="AD1030" s="187" t="str">
        <f t="shared" si="348"/>
        <v>Contribuciones Seg. Social</v>
      </c>
      <c r="AE1030" s="187" t="str">
        <f t="shared" si="349"/>
        <v>Declaración Jurada</v>
      </c>
      <c r="AF1030" s="187" t="str">
        <f t="shared" si="350"/>
        <v>Declaración Jurada</v>
      </c>
      <c r="AG1030" s="187">
        <f t="shared" si="351"/>
        <v>64581.53</v>
      </c>
      <c r="AH1030" s="187">
        <f t="shared" si="352"/>
        <v>0</v>
      </c>
      <c r="AI1030" s="187">
        <f t="shared" si="353"/>
        <v>64581.53</v>
      </c>
      <c r="AJ1030" s="187">
        <f t="shared" si="354"/>
        <v>2021</v>
      </c>
      <c r="AK1030" s="187">
        <f t="shared" si="355"/>
        <v>3</v>
      </c>
      <c r="AN1030" s="187" t="str">
        <f t="shared" si="356"/>
        <v xml:space="preserve">2021/3 </v>
      </c>
      <c r="AO1030" s="187" t="str">
        <f t="shared" si="357"/>
        <v>2021/3 Contribuciones Seg. Social</v>
      </c>
      <c r="AP1030" s="187">
        <f t="shared" si="358"/>
        <v>64581.53</v>
      </c>
      <c r="AT1030" s="187" t="str">
        <f t="shared" si="359"/>
        <v/>
      </c>
      <c r="AU1030" s="187" t="str">
        <f t="shared" si="360"/>
        <v/>
      </c>
      <c r="AV1030" s="187" t="str">
        <f t="shared" si="361"/>
        <v/>
      </c>
      <c r="AW1030" s="187" t="str">
        <f t="shared" si="362"/>
        <v/>
      </c>
      <c r="AX1030" s="187" t="str">
        <f t="shared" si="363"/>
        <v/>
      </c>
      <c r="AY1030" s="187" t="str">
        <f t="shared" si="365"/>
        <v/>
      </c>
      <c r="AZ1030" s="187" t="str">
        <f t="shared" si="364"/>
        <v/>
      </c>
      <c r="BA1030" s="187" t="str">
        <f t="shared" si="346"/>
        <v xml:space="preserve"> </v>
      </c>
      <c r="BB1030" s="187" t="str">
        <f>IFERROR(IF(AW1030="","",VLOOKUP(AW1030,SUSS!R:S,2,FALSE)),AY1030*SUSS!$M$2)</f>
        <v/>
      </c>
      <c r="BC1030" s="187" t="str">
        <f t="shared" si="366"/>
        <v/>
      </c>
    </row>
    <row r="1031" spans="1:55" ht="29.25" customHeight="1" thickBot="1">
      <c r="A1031" s="183" t="s">
        <v>254</v>
      </c>
      <c r="B1031" s="109">
        <v>2021</v>
      </c>
      <c r="C1031" s="109">
        <v>3</v>
      </c>
      <c r="D1031" s="109"/>
      <c r="E1031" s="110" t="s">
        <v>11</v>
      </c>
      <c r="F1031" s="110" t="s">
        <v>10</v>
      </c>
      <c r="G1031" s="110" t="s">
        <v>83</v>
      </c>
      <c r="H1031" s="111">
        <v>44488</v>
      </c>
      <c r="I1031" s="112">
        <v>13485.7</v>
      </c>
      <c r="J1031" s="113">
        <v>0</v>
      </c>
      <c r="K1031" s="112">
        <v>13485.7</v>
      </c>
      <c r="N1031" s="183" t="s">
        <v>101</v>
      </c>
      <c r="O1031" s="82">
        <v>54</v>
      </c>
      <c r="P1031" s="85">
        <v>1878.73</v>
      </c>
      <c r="Q1031" s="83" t="s">
        <v>86</v>
      </c>
      <c r="R1031" s="83" t="s">
        <v>10</v>
      </c>
      <c r="S1031" s="83" t="s">
        <v>84</v>
      </c>
      <c r="T1031" s="82" t="s">
        <v>170</v>
      </c>
      <c r="U1031" s="82" t="s">
        <v>124</v>
      </c>
      <c r="AC1031" s="187" t="str">
        <f t="shared" si="347"/>
        <v/>
      </c>
      <c r="AD1031" s="187" t="str">
        <f t="shared" si="348"/>
        <v/>
      </c>
      <c r="AE1031" s="187" t="str">
        <f t="shared" si="349"/>
        <v/>
      </c>
      <c r="AF1031" s="187" t="str">
        <f t="shared" si="350"/>
        <v/>
      </c>
      <c r="AG1031" s="187" t="str">
        <f t="shared" si="351"/>
        <v/>
      </c>
      <c r="AH1031" s="187" t="str">
        <f t="shared" si="352"/>
        <v/>
      </c>
      <c r="AI1031" s="187" t="str">
        <f t="shared" si="353"/>
        <v/>
      </c>
      <c r="AJ1031" s="187" t="str">
        <f t="shared" si="354"/>
        <v/>
      </c>
      <c r="AK1031" s="187" t="str">
        <f t="shared" si="355"/>
        <v/>
      </c>
      <c r="AN1031" s="187" t="str">
        <f t="shared" si="356"/>
        <v/>
      </c>
      <c r="AO1031" s="187" t="str">
        <f t="shared" si="357"/>
        <v/>
      </c>
      <c r="AP1031" s="187" t="str">
        <f t="shared" si="358"/>
        <v/>
      </c>
      <c r="AT1031" s="187" t="str">
        <f t="shared" si="359"/>
        <v/>
      </c>
      <c r="AU1031" s="187" t="str">
        <f t="shared" si="360"/>
        <v/>
      </c>
      <c r="AV1031" s="187" t="str">
        <f t="shared" si="361"/>
        <v/>
      </c>
      <c r="AW1031" s="187" t="str">
        <f t="shared" si="362"/>
        <v/>
      </c>
      <c r="AX1031" s="187" t="str">
        <f t="shared" si="363"/>
        <v/>
      </c>
      <c r="AY1031" s="187" t="str">
        <f t="shared" si="365"/>
        <v/>
      </c>
      <c r="AZ1031" s="187" t="str">
        <f t="shared" si="364"/>
        <v/>
      </c>
      <c r="BA1031" s="187" t="str">
        <f t="shared" si="346"/>
        <v xml:space="preserve"> </v>
      </c>
      <c r="BB1031" s="187" t="str">
        <f>IFERROR(IF(AW1031="","",VLOOKUP(AW1031,SUSS!R:S,2,FALSE)),AY1031*SUSS!$M$2)</f>
        <v/>
      </c>
      <c r="BC1031" s="187" t="str">
        <f t="shared" si="366"/>
        <v/>
      </c>
    </row>
    <row r="1032" spans="1:55" ht="29.25" customHeight="1" thickBot="1">
      <c r="A1032" s="183" t="s">
        <v>254</v>
      </c>
      <c r="B1032" s="109">
        <v>2021</v>
      </c>
      <c r="C1032" s="109">
        <v>4</v>
      </c>
      <c r="D1032" s="109"/>
      <c r="E1032" s="110" t="s">
        <v>86</v>
      </c>
      <c r="F1032" s="110" t="s">
        <v>10</v>
      </c>
      <c r="G1032" s="110" t="s">
        <v>10</v>
      </c>
      <c r="H1032" s="111">
        <v>44327</v>
      </c>
      <c r="I1032" s="112">
        <v>60812.2</v>
      </c>
      <c r="J1032" s="113">
        <v>0</v>
      </c>
      <c r="K1032" s="112">
        <v>60812.2</v>
      </c>
      <c r="N1032" s="183" t="s">
        <v>101</v>
      </c>
      <c r="O1032" s="82">
        <v>54</v>
      </c>
      <c r="P1032" s="85">
        <v>8654.84</v>
      </c>
      <c r="Q1032" s="83" t="s">
        <v>86</v>
      </c>
      <c r="R1032" s="83" t="s">
        <v>10</v>
      </c>
      <c r="S1032" s="83" t="s">
        <v>10</v>
      </c>
      <c r="T1032" s="82" t="s">
        <v>190</v>
      </c>
      <c r="U1032" s="82" t="s">
        <v>124</v>
      </c>
      <c r="AC1032" s="187" t="str">
        <f t="shared" si="347"/>
        <v/>
      </c>
      <c r="AD1032" s="187" t="str">
        <f t="shared" si="348"/>
        <v/>
      </c>
      <c r="AE1032" s="187" t="str">
        <f t="shared" si="349"/>
        <v/>
      </c>
      <c r="AF1032" s="187" t="str">
        <f t="shared" si="350"/>
        <v/>
      </c>
      <c r="AG1032" s="187" t="str">
        <f t="shared" si="351"/>
        <v/>
      </c>
      <c r="AH1032" s="187" t="str">
        <f t="shared" si="352"/>
        <v/>
      </c>
      <c r="AI1032" s="187" t="str">
        <f t="shared" si="353"/>
        <v/>
      </c>
      <c r="AJ1032" s="187" t="str">
        <f t="shared" si="354"/>
        <v/>
      </c>
      <c r="AK1032" s="187" t="str">
        <f t="shared" si="355"/>
        <v/>
      </c>
      <c r="AN1032" s="187" t="str">
        <f t="shared" si="356"/>
        <v/>
      </c>
      <c r="AO1032" s="187" t="str">
        <f t="shared" si="357"/>
        <v/>
      </c>
      <c r="AP1032" s="187" t="str">
        <f t="shared" si="358"/>
        <v/>
      </c>
      <c r="AT1032" s="187" t="str">
        <f t="shared" si="359"/>
        <v/>
      </c>
      <c r="AU1032" s="187" t="str">
        <f t="shared" si="360"/>
        <v/>
      </c>
      <c r="AV1032" s="187" t="str">
        <f t="shared" si="361"/>
        <v/>
      </c>
      <c r="AW1032" s="187" t="str">
        <f t="shared" si="362"/>
        <v/>
      </c>
      <c r="AX1032" s="187" t="str">
        <f t="shared" si="363"/>
        <v/>
      </c>
      <c r="AY1032" s="187" t="str">
        <f t="shared" si="365"/>
        <v/>
      </c>
      <c r="AZ1032" s="187" t="str">
        <f t="shared" si="364"/>
        <v/>
      </c>
      <c r="BA1032" s="187" t="str">
        <f t="shared" ref="BA1032:BA1095" si="367">AT1032&amp;" "&amp;AU1032</f>
        <v xml:space="preserve"> </v>
      </c>
      <c r="BB1032" s="187" t="str">
        <f>IFERROR(IF(AW1032="","",VLOOKUP(AW1032,SUSS!R:S,2,FALSE)),AY1032*SUSS!$M$2)</f>
        <v/>
      </c>
      <c r="BC1032" s="187" t="str">
        <f t="shared" si="366"/>
        <v/>
      </c>
    </row>
    <row r="1033" spans="1:55" ht="29.25" customHeight="1" thickBot="1">
      <c r="A1033" s="183" t="s">
        <v>254</v>
      </c>
      <c r="B1033" s="109">
        <v>2021</v>
      </c>
      <c r="C1033" s="109">
        <v>4</v>
      </c>
      <c r="D1033" s="109"/>
      <c r="E1033" s="110" t="s">
        <v>86</v>
      </c>
      <c r="F1033" s="110" t="s">
        <v>10</v>
      </c>
      <c r="G1033" s="110" t="s">
        <v>83</v>
      </c>
      <c r="H1033" s="111">
        <v>44488</v>
      </c>
      <c r="I1033" s="112">
        <v>10729.3</v>
      </c>
      <c r="J1033" s="113">
        <v>0</v>
      </c>
      <c r="K1033" s="112">
        <v>10729.3</v>
      </c>
      <c r="N1033" s="183" t="s">
        <v>101</v>
      </c>
      <c r="O1033" s="82">
        <v>54</v>
      </c>
      <c r="P1033" s="86">
        <v>12.54</v>
      </c>
      <c r="Q1033" s="83" t="s">
        <v>107</v>
      </c>
      <c r="R1033" s="83" t="s">
        <v>10</v>
      </c>
      <c r="S1033" s="83" t="s">
        <v>105</v>
      </c>
      <c r="T1033" s="82" t="s">
        <v>163</v>
      </c>
      <c r="U1033" s="82" t="s">
        <v>124</v>
      </c>
      <c r="AC1033" s="187" t="str">
        <f t="shared" si="347"/>
        <v/>
      </c>
      <c r="AD1033" s="187" t="str">
        <f t="shared" si="348"/>
        <v/>
      </c>
      <c r="AE1033" s="187" t="str">
        <f t="shared" si="349"/>
        <v/>
      </c>
      <c r="AF1033" s="187" t="str">
        <f t="shared" si="350"/>
        <v/>
      </c>
      <c r="AG1033" s="187" t="str">
        <f t="shared" si="351"/>
        <v/>
      </c>
      <c r="AH1033" s="187" t="str">
        <f t="shared" si="352"/>
        <v/>
      </c>
      <c r="AI1033" s="187" t="str">
        <f t="shared" si="353"/>
        <v/>
      </c>
      <c r="AJ1033" s="187" t="str">
        <f t="shared" si="354"/>
        <v/>
      </c>
      <c r="AK1033" s="187" t="str">
        <f t="shared" si="355"/>
        <v/>
      </c>
      <c r="AN1033" s="187" t="str">
        <f t="shared" si="356"/>
        <v/>
      </c>
      <c r="AO1033" s="187" t="str">
        <f t="shared" si="357"/>
        <v/>
      </c>
      <c r="AP1033" s="187" t="str">
        <f t="shared" si="358"/>
        <v/>
      </c>
      <c r="AT1033" s="187" t="str">
        <f t="shared" si="359"/>
        <v/>
      </c>
      <c r="AU1033" s="187" t="str">
        <f t="shared" si="360"/>
        <v/>
      </c>
      <c r="AV1033" s="187" t="str">
        <f t="shared" si="361"/>
        <v/>
      </c>
      <c r="AW1033" s="187" t="str">
        <f t="shared" si="362"/>
        <v/>
      </c>
      <c r="AX1033" s="187" t="str">
        <f t="shared" si="363"/>
        <v/>
      </c>
      <c r="AY1033" s="187" t="str">
        <f t="shared" si="365"/>
        <v/>
      </c>
      <c r="AZ1033" s="187" t="str">
        <f t="shared" si="364"/>
        <v/>
      </c>
      <c r="BA1033" s="187" t="str">
        <f t="shared" si="367"/>
        <v xml:space="preserve"> </v>
      </c>
      <c r="BB1033" s="187" t="str">
        <f>IFERROR(IF(AW1033="","",VLOOKUP(AW1033,SUSS!R:S,2,FALSE)),AY1033*SUSS!$M$2)</f>
        <v/>
      </c>
      <c r="BC1033" s="187" t="str">
        <f t="shared" si="366"/>
        <v/>
      </c>
    </row>
    <row r="1034" spans="1:55" ht="29.25" customHeight="1" thickBot="1">
      <c r="A1034" s="183" t="s">
        <v>254</v>
      </c>
      <c r="B1034" s="109">
        <v>2021</v>
      </c>
      <c r="C1034" s="109">
        <v>4</v>
      </c>
      <c r="D1034" s="109"/>
      <c r="E1034" s="110" t="s">
        <v>11</v>
      </c>
      <c r="F1034" s="110" t="s">
        <v>10</v>
      </c>
      <c r="G1034" s="110" t="s">
        <v>10</v>
      </c>
      <c r="H1034" s="111">
        <v>44327</v>
      </c>
      <c r="I1034" s="112">
        <v>69862.399999999994</v>
      </c>
      <c r="J1034" s="113">
        <v>0</v>
      </c>
      <c r="K1034" s="112">
        <v>69862.399999999994</v>
      </c>
      <c r="N1034" s="183" t="s">
        <v>101</v>
      </c>
      <c r="O1034" s="82">
        <v>54</v>
      </c>
      <c r="P1034" s="86">
        <v>18.809999999999999</v>
      </c>
      <c r="Q1034" s="83" t="s">
        <v>106</v>
      </c>
      <c r="R1034" s="83" t="s">
        <v>10</v>
      </c>
      <c r="S1034" s="83" t="s">
        <v>105</v>
      </c>
      <c r="T1034" s="82" t="s">
        <v>163</v>
      </c>
      <c r="U1034" s="82" t="s">
        <v>124</v>
      </c>
      <c r="AC1034" s="187" t="str">
        <f t="shared" si="347"/>
        <v>P410347</v>
      </c>
      <c r="AD1034" s="187" t="str">
        <f t="shared" si="348"/>
        <v>Contribuciones Seg. Social</v>
      </c>
      <c r="AE1034" s="187" t="str">
        <f t="shared" si="349"/>
        <v>Declaración Jurada</v>
      </c>
      <c r="AF1034" s="187" t="str">
        <f t="shared" si="350"/>
        <v>Declaración Jurada</v>
      </c>
      <c r="AG1034" s="187">
        <f t="shared" si="351"/>
        <v>69862.399999999994</v>
      </c>
      <c r="AH1034" s="187">
        <f t="shared" si="352"/>
        <v>0</v>
      </c>
      <c r="AI1034" s="187">
        <f t="shared" si="353"/>
        <v>69862.399999999994</v>
      </c>
      <c r="AJ1034" s="187">
        <f t="shared" si="354"/>
        <v>2021</v>
      </c>
      <c r="AK1034" s="187">
        <f t="shared" si="355"/>
        <v>4</v>
      </c>
      <c r="AN1034" s="187" t="str">
        <f t="shared" si="356"/>
        <v xml:space="preserve">2021/4 </v>
      </c>
      <c r="AO1034" s="187" t="str">
        <f t="shared" si="357"/>
        <v>2021/4 Contribuciones Seg. Social</v>
      </c>
      <c r="AP1034" s="187">
        <f t="shared" si="358"/>
        <v>69862.399999999994</v>
      </c>
      <c r="AT1034" s="187" t="str">
        <f t="shared" si="359"/>
        <v/>
      </c>
      <c r="AU1034" s="187" t="str">
        <f t="shared" si="360"/>
        <v/>
      </c>
      <c r="AV1034" s="187" t="str">
        <f t="shared" si="361"/>
        <v/>
      </c>
      <c r="AW1034" s="187" t="str">
        <f t="shared" si="362"/>
        <v/>
      </c>
      <c r="AX1034" s="187" t="str">
        <f t="shared" si="363"/>
        <v/>
      </c>
      <c r="AY1034" s="187" t="str">
        <f t="shared" si="365"/>
        <v/>
      </c>
      <c r="AZ1034" s="187" t="str">
        <f t="shared" si="364"/>
        <v/>
      </c>
      <c r="BA1034" s="187" t="str">
        <f t="shared" si="367"/>
        <v xml:space="preserve"> </v>
      </c>
      <c r="BB1034" s="187" t="str">
        <f>IFERROR(IF(AW1034="","",VLOOKUP(AW1034,SUSS!R:S,2,FALSE)),AY1034*SUSS!$M$2)</f>
        <v/>
      </c>
      <c r="BC1034" s="187" t="str">
        <f t="shared" si="366"/>
        <v/>
      </c>
    </row>
    <row r="1035" spans="1:55" ht="29.25" customHeight="1" thickBot="1">
      <c r="A1035" s="183" t="s">
        <v>254</v>
      </c>
      <c r="B1035" s="109">
        <v>2021</v>
      </c>
      <c r="C1035" s="109">
        <v>4</v>
      </c>
      <c r="D1035" s="109"/>
      <c r="E1035" s="110" t="s">
        <v>11</v>
      </c>
      <c r="F1035" s="110" t="s">
        <v>10</v>
      </c>
      <c r="G1035" s="110" t="s">
        <v>83</v>
      </c>
      <c r="H1035" s="111">
        <v>44488</v>
      </c>
      <c r="I1035" s="112">
        <v>12326.06</v>
      </c>
      <c r="J1035" s="113">
        <v>0</v>
      </c>
      <c r="K1035" s="112">
        <v>12326.06</v>
      </c>
      <c r="N1035" s="183" t="s">
        <v>101</v>
      </c>
      <c r="O1035" s="82">
        <v>54</v>
      </c>
      <c r="P1035" s="85">
        <v>9058.44</v>
      </c>
      <c r="Q1035" s="83" t="s">
        <v>82</v>
      </c>
      <c r="R1035" s="83" t="s">
        <v>10</v>
      </c>
      <c r="S1035" s="83" t="s">
        <v>10</v>
      </c>
      <c r="T1035" s="82" t="s">
        <v>188</v>
      </c>
      <c r="U1035" s="82" t="s">
        <v>124</v>
      </c>
      <c r="AC1035" s="187" t="str">
        <f t="shared" si="347"/>
        <v/>
      </c>
      <c r="AD1035" s="187" t="str">
        <f t="shared" si="348"/>
        <v/>
      </c>
      <c r="AE1035" s="187" t="str">
        <f t="shared" si="349"/>
        <v/>
      </c>
      <c r="AF1035" s="187" t="str">
        <f t="shared" si="350"/>
        <v/>
      </c>
      <c r="AG1035" s="187" t="str">
        <f t="shared" si="351"/>
        <v/>
      </c>
      <c r="AH1035" s="187" t="str">
        <f t="shared" si="352"/>
        <v/>
      </c>
      <c r="AI1035" s="187" t="str">
        <f t="shared" si="353"/>
        <v/>
      </c>
      <c r="AJ1035" s="187" t="str">
        <f t="shared" si="354"/>
        <v/>
      </c>
      <c r="AK1035" s="187" t="str">
        <f t="shared" si="355"/>
        <v/>
      </c>
      <c r="AN1035" s="187" t="str">
        <f t="shared" si="356"/>
        <v/>
      </c>
      <c r="AO1035" s="187" t="str">
        <f t="shared" si="357"/>
        <v/>
      </c>
      <c r="AP1035" s="187" t="str">
        <f t="shared" si="358"/>
        <v/>
      </c>
      <c r="AT1035" s="187" t="str">
        <f t="shared" si="359"/>
        <v/>
      </c>
      <c r="AU1035" s="187" t="str">
        <f t="shared" si="360"/>
        <v/>
      </c>
      <c r="AV1035" s="187" t="str">
        <f t="shared" si="361"/>
        <v/>
      </c>
      <c r="AW1035" s="187" t="str">
        <f t="shared" si="362"/>
        <v/>
      </c>
      <c r="AX1035" s="187" t="str">
        <f t="shared" si="363"/>
        <v/>
      </c>
      <c r="AY1035" s="187" t="str">
        <f t="shared" si="365"/>
        <v/>
      </c>
      <c r="AZ1035" s="187" t="str">
        <f t="shared" si="364"/>
        <v/>
      </c>
      <c r="BA1035" s="187" t="str">
        <f t="shared" si="367"/>
        <v xml:space="preserve"> </v>
      </c>
      <c r="BB1035" s="187" t="str">
        <f>IFERROR(IF(AW1035="","",VLOOKUP(AW1035,SUSS!R:S,2,FALSE)),AY1035*SUSS!$M$2)</f>
        <v/>
      </c>
      <c r="BC1035" s="187" t="str">
        <f t="shared" si="366"/>
        <v/>
      </c>
    </row>
    <row r="1036" spans="1:55" ht="29.25" customHeight="1" thickBot="1">
      <c r="A1036" s="183" t="s">
        <v>254</v>
      </c>
      <c r="B1036" s="109">
        <v>2021</v>
      </c>
      <c r="C1036" s="109">
        <v>5</v>
      </c>
      <c r="D1036" s="109"/>
      <c r="E1036" s="110" t="s">
        <v>86</v>
      </c>
      <c r="F1036" s="110" t="s">
        <v>10</v>
      </c>
      <c r="G1036" s="110" t="s">
        <v>10</v>
      </c>
      <c r="H1036" s="111">
        <v>44357</v>
      </c>
      <c r="I1036" s="112">
        <v>67149.62</v>
      </c>
      <c r="J1036" s="113">
        <v>0</v>
      </c>
      <c r="K1036" s="112">
        <v>67149.62</v>
      </c>
      <c r="N1036" s="183" t="s">
        <v>101</v>
      </c>
      <c r="O1036" s="82">
        <v>54</v>
      </c>
      <c r="P1036" s="85">
        <v>35223.78</v>
      </c>
      <c r="Q1036" s="83" t="s">
        <v>82</v>
      </c>
      <c r="R1036" s="83" t="s">
        <v>10</v>
      </c>
      <c r="S1036" s="83" t="s">
        <v>83</v>
      </c>
      <c r="T1036" s="82" t="s">
        <v>188</v>
      </c>
      <c r="U1036" s="82" t="s">
        <v>124</v>
      </c>
      <c r="AC1036" s="187" t="str">
        <f t="shared" si="347"/>
        <v/>
      </c>
      <c r="AD1036" s="187" t="str">
        <f t="shared" si="348"/>
        <v/>
      </c>
      <c r="AE1036" s="187" t="str">
        <f t="shared" si="349"/>
        <v/>
      </c>
      <c r="AF1036" s="187" t="str">
        <f t="shared" si="350"/>
        <v/>
      </c>
      <c r="AG1036" s="187" t="str">
        <f t="shared" si="351"/>
        <v/>
      </c>
      <c r="AH1036" s="187" t="str">
        <f t="shared" si="352"/>
        <v/>
      </c>
      <c r="AI1036" s="187" t="str">
        <f t="shared" si="353"/>
        <v/>
      </c>
      <c r="AJ1036" s="187" t="str">
        <f t="shared" si="354"/>
        <v/>
      </c>
      <c r="AK1036" s="187" t="str">
        <f t="shared" si="355"/>
        <v/>
      </c>
      <c r="AN1036" s="187" t="str">
        <f t="shared" si="356"/>
        <v/>
      </c>
      <c r="AO1036" s="187" t="str">
        <f t="shared" si="357"/>
        <v/>
      </c>
      <c r="AP1036" s="187" t="str">
        <f t="shared" si="358"/>
        <v/>
      </c>
      <c r="AT1036" s="187" t="str">
        <f t="shared" si="359"/>
        <v/>
      </c>
      <c r="AU1036" s="187" t="str">
        <f t="shared" si="360"/>
        <v/>
      </c>
      <c r="AV1036" s="187" t="str">
        <f t="shared" si="361"/>
        <v/>
      </c>
      <c r="AW1036" s="187" t="str">
        <f t="shared" si="362"/>
        <v/>
      </c>
      <c r="AX1036" s="187" t="str">
        <f t="shared" si="363"/>
        <v/>
      </c>
      <c r="AY1036" s="187" t="str">
        <f t="shared" si="365"/>
        <v/>
      </c>
      <c r="AZ1036" s="187" t="str">
        <f t="shared" si="364"/>
        <v/>
      </c>
      <c r="BA1036" s="187" t="str">
        <f t="shared" si="367"/>
        <v xml:space="preserve"> </v>
      </c>
      <c r="BB1036" s="187" t="str">
        <f>IFERROR(IF(AW1036="","",VLOOKUP(AW1036,SUSS!R:S,2,FALSE)),AY1036*SUSS!$M$2)</f>
        <v/>
      </c>
      <c r="BC1036" s="187" t="str">
        <f t="shared" si="366"/>
        <v/>
      </c>
    </row>
    <row r="1037" spans="1:55" ht="29.25" customHeight="1" thickBot="1">
      <c r="A1037" s="183" t="s">
        <v>254</v>
      </c>
      <c r="B1037" s="109">
        <v>2021</v>
      </c>
      <c r="C1037" s="109">
        <v>5</v>
      </c>
      <c r="D1037" s="109"/>
      <c r="E1037" s="110" t="s">
        <v>86</v>
      </c>
      <c r="F1037" s="110" t="s">
        <v>10</v>
      </c>
      <c r="G1037" s="110" t="s">
        <v>83</v>
      </c>
      <c r="H1037" s="111">
        <v>44488</v>
      </c>
      <c r="I1037" s="112">
        <v>9672.9</v>
      </c>
      <c r="J1037" s="113">
        <v>0</v>
      </c>
      <c r="K1037" s="112">
        <v>9672.9</v>
      </c>
      <c r="N1037" s="183" t="s">
        <v>101</v>
      </c>
      <c r="O1037" s="82">
        <v>55</v>
      </c>
      <c r="P1037" s="86">
        <v>669.19</v>
      </c>
      <c r="Q1037" s="83" t="s">
        <v>103</v>
      </c>
      <c r="R1037" s="83" t="s">
        <v>10</v>
      </c>
      <c r="S1037" s="83" t="s">
        <v>84</v>
      </c>
      <c r="T1037" s="82" t="s">
        <v>114</v>
      </c>
      <c r="U1037" s="82" t="s">
        <v>124</v>
      </c>
      <c r="AC1037" s="187" t="str">
        <f t="shared" si="347"/>
        <v/>
      </c>
      <c r="AD1037" s="187" t="str">
        <f t="shared" si="348"/>
        <v/>
      </c>
      <c r="AE1037" s="187" t="str">
        <f t="shared" si="349"/>
        <v/>
      </c>
      <c r="AF1037" s="187" t="str">
        <f t="shared" si="350"/>
        <v/>
      </c>
      <c r="AG1037" s="187" t="str">
        <f t="shared" si="351"/>
        <v/>
      </c>
      <c r="AH1037" s="187" t="str">
        <f t="shared" si="352"/>
        <v/>
      </c>
      <c r="AI1037" s="187" t="str">
        <f t="shared" si="353"/>
        <v/>
      </c>
      <c r="AJ1037" s="187" t="str">
        <f t="shared" si="354"/>
        <v/>
      </c>
      <c r="AK1037" s="187" t="str">
        <f t="shared" si="355"/>
        <v/>
      </c>
      <c r="AN1037" s="187" t="str">
        <f t="shared" si="356"/>
        <v/>
      </c>
      <c r="AO1037" s="187" t="str">
        <f t="shared" si="357"/>
        <v/>
      </c>
      <c r="AP1037" s="187" t="str">
        <f t="shared" si="358"/>
        <v/>
      </c>
      <c r="AT1037" s="187" t="str">
        <f t="shared" si="359"/>
        <v/>
      </c>
      <c r="AU1037" s="187" t="str">
        <f t="shared" si="360"/>
        <v/>
      </c>
      <c r="AV1037" s="187" t="str">
        <f t="shared" si="361"/>
        <v/>
      </c>
      <c r="AW1037" s="187" t="str">
        <f t="shared" si="362"/>
        <v/>
      </c>
      <c r="AX1037" s="187" t="str">
        <f t="shared" si="363"/>
        <v/>
      </c>
      <c r="AY1037" s="187" t="str">
        <f t="shared" si="365"/>
        <v/>
      </c>
      <c r="AZ1037" s="187" t="str">
        <f t="shared" si="364"/>
        <v/>
      </c>
      <c r="BA1037" s="187" t="str">
        <f t="shared" si="367"/>
        <v xml:space="preserve"> </v>
      </c>
      <c r="BB1037" s="187" t="str">
        <f>IFERROR(IF(AW1037="","",VLOOKUP(AW1037,SUSS!R:S,2,FALSE)),AY1037*SUSS!$M$2)</f>
        <v/>
      </c>
      <c r="BC1037" s="187" t="str">
        <f t="shared" si="366"/>
        <v/>
      </c>
    </row>
    <row r="1038" spans="1:55" ht="29.25" customHeight="1" thickBot="1">
      <c r="A1038" s="183" t="s">
        <v>254</v>
      </c>
      <c r="B1038" s="109">
        <v>2021</v>
      </c>
      <c r="C1038" s="109">
        <v>5</v>
      </c>
      <c r="D1038" s="109"/>
      <c r="E1038" s="110" t="s">
        <v>11</v>
      </c>
      <c r="F1038" s="110" t="s">
        <v>10</v>
      </c>
      <c r="G1038" s="110" t="s">
        <v>10</v>
      </c>
      <c r="H1038" s="111">
        <v>44357</v>
      </c>
      <c r="I1038" s="112">
        <v>78754.38</v>
      </c>
      <c r="J1038" s="113">
        <v>0</v>
      </c>
      <c r="K1038" s="112">
        <v>78754.38</v>
      </c>
      <c r="N1038" s="183" t="s">
        <v>101</v>
      </c>
      <c r="O1038" s="82">
        <v>55</v>
      </c>
      <c r="P1038" s="86">
        <v>6.27</v>
      </c>
      <c r="Q1038" s="83" t="s">
        <v>104</v>
      </c>
      <c r="R1038" s="83" t="s">
        <v>10</v>
      </c>
      <c r="S1038" s="83" t="s">
        <v>105</v>
      </c>
      <c r="T1038" s="82" t="s">
        <v>116</v>
      </c>
      <c r="U1038" s="82" t="s">
        <v>124</v>
      </c>
      <c r="AC1038" s="187" t="str">
        <f t="shared" si="347"/>
        <v>P410347</v>
      </c>
      <c r="AD1038" s="187" t="str">
        <f t="shared" si="348"/>
        <v>Contribuciones Seg. Social</v>
      </c>
      <c r="AE1038" s="187" t="str">
        <f t="shared" si="349"/>
        <v>Declaración Jurada</v>
      </c>
      <c r="AF1038" s="187" t="str">
        <f t="shared" si="350"/>
        <v>Declaración Jurada</v>
      </c>
      <c r="AG1038" s="187">
        <f t="shared" si="351"/>
        <v>78754.38</v>
      </c>
      <c r="AH1038" s="187">
        <f t="shared" si="352"/>
        <v>0</v>
      </c>
      <c r="AI1038" s="187">
        <f t="shared" si="353"/>
        <v>78754.38</v>
      </c>
      <c r="AJ1038" s="187">
        <f t="shared" si="354"/>
        <v>2021</v>
      </c>
      <c r="AK1038" s="187">
        <f t="shared" si="355"/>
        <v>5</v>
      </c>
      <c r="AN1038" s="187" t="str">
        <f t="shared" si="356"/>
        <v xml:space="preserve">2021/5 </v>
      </c>
      <c r="AO1038" s="187" t="str">
        <f t="shared" si="357"/>
        <v>2021/5 Contribuciones Seg. Social</v>
      </c>
      <c r="AP1038" s="187">
        <f t="shared" si="358"/>
        <v>78754.38</v>
      </c>
      <c r="AT1038" s="187" t="str">
        <f t="shared" si="359"/>
        <v/>
      </c>
      <c r="AU1038" s="187" t="str">
        <f t="shared" si="360"/>
        <v/>
      </c>
      <c r="AV1038" s="187" t="str">
        <f t="shared" si="361"/>
        <v/>
      </c>
      <c r="AW1038" s="187" t="str">
        <f t="shared" si="362"/>
        <v/>
      </c>
      <c r="AX1038" s="187" t="str">
        <f t="shared" si="363"/>
        <v/>
      </c>
      <c r="AY1038" s="187" t="str">
        <f t="shared" si="365"/>
        <v/>
      </c>
      <c r="AZ1038" s="187" t="str">
        <f t="shared" si="364"/>
        <v/>
      </c>
      <c r="BA1038" s="187" t="str">
        <f t="shared" si="367"/>
        <v xml:space="preserve"> </v>
      </c>
      <c r="BB1038" s="187" t="str">
        <f>IFERROR(IF(AW1038="","",VLOOKUP(AW1038,SUSS!R:S,2,FALSE)),AY1038*SUSS!$M$2)</f>
        <v/>
      </c>
      <c r="BC1038" s="187" t="str">
        <f t="shared" si="366"/>
        <v/>
      </c>
    </row>
    <row r="1039" spans="1:55" ht="29.25" customHeight="1" thickBot="1">
      <c r="A1039" s="183" t="s">
        <v>254</v>
      </c>
      <c r="B1039" s="109">
        <v>2021</v>
      </c>
      <c r="C1039" s="109">
        <v>5</v>
      </c>
      <c r="D1039" s="109"/>
      <c r="E1039" s="110" t="s">
        <v>11</v>
      </c>
      <c r="F1039" s="110" t="s">
        <v>10</v>
      </c>
      <c r="G1039" s="110" t="s">
        <v>83</v>
      </c>
      <c r="H1039" s="111">
        <v>44488</v>
      </c>
      <c r="I1039" s="112">
        <v>11344.57</v>
      </c>
      <c r="J1039" s="113">
        <v>0</v>
      </c>
      <c r="K1039" s="112">
        <v>11344.57</v>
      </c>
      <c r="N1039" s="183" t="s">
        <v>101</v>
      </c>
      <c r="O1039" s="82">
        <v>55</v>
      </c>
      <c r="P1039" s="85">
        <v>14119.33</v>
      </c>
      <c r="Q1039" s="83" t="s">
        <v>102</v>
      </c>
      <c r="R1039" s="83" t="s">
        <v>10</v>
      </c>
      <c r="S1039" s="83" t="s">
        <v>10</v>
      </c>
      <c r="T1039" s="82" t="s">
        <v>137</v>
      </c>
      <c r="U1039" s="82" t="s">
        <v>124</v>
      </c>
      <c r="AC1039" s="187" t="str">
        <f t="shared" si="347"/>
        <v/>
      </c>
      <c r="AD1039" s="187" t="str">
        <f t="shared" si="348"/>
        <v/>
      </c>
      <c r="AE1039" s="187" t="str">
        <f t="shared" si="349"/>
        <v/>
      </c>
      <c r="AF1039" s="187" t="str">
        <f t="shared" si="350"/>
        <v/>
      </c>
      <c r="AG1039" s="187" t="str">
        <f t="shared" si="351"/>
        <v/>
      </c>
      <c r="AH1039" s="187" t="str">
        <f t="shared" si="352"/>
        <v/>
      </c>
      <c r="AI1039" s="187" t="str">
        <f t="shared" si="353"/>
        <v/>
      </c>
      <c r="AJ1039" s="187" t="str">
        <f t="shared" si="354"/>
        <v/>
      </c>
      <c r="AK1039" s="187" t="str">
        <f t="shared" si="355"/>
        <v/>
      </c>
      <c r="AN1039" s="187" t="str">
        <f t="shared" si="356"/>
        <v/>
      </c>
      <c r="AO1039" s="187" t="str">
        <f t="shared" si="357"/>
        <v/>
      </c>
      <c r="AP1039" s="187" t="str">
        <f t="shared" si="358"/>
        <v/>
      </c>
      <c r="AT1039" s="187" t="str">
        <f t="shared" si="359"/>
        <v/>
      </c>
      <c r="AU1039" s="187" t="str">
        <f t="shared" si="360"/>
        <v/>
      </c>
      <c r="AV1039" s="187" t="str">
        <f t="shared" si="361"/>
        <v/>
      </c>
      <c r="AW1039" s="187" t="str">
        <f t="shared" si="362"/>
        <v/>
      </c>
      <c r="AX1039" s="187" t="str">
        <f t="shared" si="363"/>
        <v/>
      </c>
      <c r="AY1039" s="187" t="str">
        <f t="shared" si="365"/>
        <v/>
      </c>
      <c r="AZ1039" s="187" t="str">
        <f t="shared" si="364"/>
        <v/>
      </c>
      <c r="BA1039" s="187" t="str">
        <f t="shared" si="367"/>
        <v xml:space="preserve"> </v>
      </c>
      <c r="BB1039" s="187" t="str">
        <f>IFERROR(IF(AW1039="","",VLOOKUP(AW1039,SUSS!R:S,2,FALSE)),AY1039*SUSS!$M$2)</f>
        <v/>
      </c>
      <c r="BC1039" s="187" t="str">
        <f t="shared" si="366"/>
        <v/>
      </c>
    </row>
    <row r="1040" spans="1:55" ht="29.25" customHeight="1" thickBot="1">
      <c r="A1040" s="183" t="s">
        <v>254</v>
      </c>
      <c r="B1040" s="109">
        <v>2021</v>
      </c>
      <c r="C1040" s="109">
        <v>6</v>
      </c>
      <c r="D1040" s="109"/>
      <c r="E1040" s="110" t="s">
        <v>86</v>
      </c>
      <c r="F1040" s="110" t="s">
        <v>10</v>
      </c>
      <c r="G1040" s="110" t="s">
        <v>10</v>
      </c>
      <c r="H1040" s="111">
        <v>44390</v>
      </c>
      <c r="I1040" s="112">
        <v>103918.27</v>
      </c>
      <c r="J1040" s="113">
        <v>0</v>
      </c>
      <c r="K1040" s="112">
        <v>103918.27</v>
      </c>
      <c r="N1040" s="183" t="s">
        <v>101</v>
      </c>
      <c r="O1040" s="82">
        <v>55</v>
      </c>
      <c r="P1040" s="86">
        <v>343.03</v>
      </c>
      <c r="Q1040" s="83" t="s">
        <v>11</v>
      </c>
      <c r="R1040" s="83" t="s">
        <v>10</v>
      </c>
      <c r="S1040" s="83" t="s">
        <v>83</v>
      </c>
      <c r="T1040" s="82" t="s">
        <v>189</v>
      </c>
      <c r="U1040" s="82" t="s">
        <v>124</v>
      </c>
      <c r="AC1040" s="187" t="str">
        <f t="shared" si="347"/>
        <v/>
      </c>
      <c r="AD1040" s="187" t="str">
        <f t="shared" si="348"/>
        <v/>
      </c>
      <c r="AE1040" s="187" t="str">
        <f t="shared" si="349"/>
        <v/>
      </c>
      <c r="AF1040" s="187" t="str">
        <f t="shared" si="350"/>
        <v/>
      </c>
      <c r="AG1040" s="187" t="str">
        <f t="shared" si="351"/>
        <v/>
      </c>
      <c r="AH1040" s="187" t="str">
        <f t="shared" si="352"/>
        <v/>
      </c>
      <c r="AI1040" s="187" t="str">
        <f t="shared" si="353"/>
        <v/>
      </c>
      <c r="AJ1040" s="187" t="str">
        <f t="shared" si="354"/>
        <v/>
      </c>
      <c r="AK1040" s="187" t="str">
        <f t="shared" si="355"/>
        <v/>
      </c>
      <c r="AN1040" s="187" t="str">
        <f t="shared" si="356"/>
        <v/>
      </c>
      <c r="AO1040" s="187" t="str">
        <f t="shared" si="357"/>
        <v/>
      </c>
      <c r="AP1040" s="187" t="str">
        <f t="shared" si="358"/>
        <v/>
      </c>
      <c r="AT1040" s="187" t="str">
        <f t="shared" si="359"/>
        <v>M645044</v>
      </c>
      <c r="AU1040" s="187">
        <f t="shared" si="360"/>
        <v>55</v>
      </c>
      <c r="AV1040" s="187">
        <f t="shared" si="361"/>
        <v>343.03</v>
      </c>
      <c r="AW1040" s="187" t="str">
        <f t="shared" si="362"/>
        <v>2017/10</v>
      </c>
      <c r="AX1040" s="187" t="str">
        <f t="shared" si="363"/>
        <v>2017/10 Contribuciones Seg. Social</v>
      </c>
      <c r="AY1040" s="187">
        <f t="shared" si="365"/>
        <v>10493.06</v>
      </c>
      <c r="AZ1040" s="187">
        <f t="shared" si="364"/>
        <v>3.2691131090454073E-2</v>
      </c>
      <c r="BA1040" s="187" t="str">
        <f t="shared" si="367"/>
        <v>M645044 55</v>
      </c>
      <c r="BB1040" s="187">
        <f>IFERROR(IF(AW1040="","",VLOOKUP(AW1040,SUSS!R:S,2,FALSE)),AY1040*SUSS!$M$2)</f>
        <v>1259.1671999999999</v>
      </c>
      <c r="BC1040" s="187">
        <f t="shared" si="366"/>
        <v>41.163599999999995</v>
      </c>
    </row>
    <row r="1041" spans="1:55" ht="29.25" customHeight="1" thickBot="1">
      <c r="A1041" s="183" t="s">
        <v>254</v>
      </c>
      <c r="B1041" s="109">
        <v>2021</v>
      </c>
      <c r="C1041" s="109">
        <v>6</v>
      </c>
      <c r="D1041" s="109"/>
      <c r="E1041" s="110" t="s">
        <v>86</v>
      </c>
      <c r="F1041" s="110" t="s">
        <v>10</v>
      </c>
      <c r="G1041" s="110" t="s">
        <v>83</v>
      </c>
      <c r="H1041" s="111">
        <v>44488</v>
      </c>
      <c r="I1041" s="112">
        <v>11140.04</v>
      </c>
      <c r="J1041" s="113">
        <v>0</v>
      </c>
      <c r="K1041" s="112">
        <v>11140.04</v>
      </c>
      <c r="N1041" s="183" t="s">
        <v>101</v>
      </c>
      <c r="O1041" s="82">
        <v>55</v>
      </c>
      <c r="P1041" s="85">
        <v>2258.19</v>
      </c>
      <c r="Q1041" s="83" t="s">
        <v>11</v>
      </c>
      <c r="R1041" s="83" t="s">
        <v>10</v>
      </c>
      <c r="S1041" s="83" t="s">
        <v>84</v>
      </c>
      <c r="T1041" s="82" t="s">
        <v>189</v>
      </c>
      <c r="U1041" s="82" t="s">
        <v>124</v>
      </c>
      <c r="AC1041" s="187" t="str">
        <f t="shared" si="347"/>
        <v/>
      </c>
      <c r="AD1041" s="187" t="str">
        <f t="shared" si="348"/>
        <v/>
      </c>
      <c r="AE1041" s="187" t="str">
        <f t="shared" si="349"/>
        <v/>
      </c>
      <c r="AF1041" s="187" t="str">
        <f t="shared" si="350"/>
        <v/>
      </c>
      <c r="AG1041" s="187" t="str">
        <f t="shared" si="351"/>
        <v/>
      </c>
      <c r="AH1041" s="187" t="str">
        <f t="shared" si="352"/>
        <v/>
      </c>
      <c r="AI1041" s="187" t="str">
        <f t="shared" si="353"/>
        <v/>
      </c>
      <c r="AJ1041" s="187" t="str">
        <f t="shared" si="354"/>
        <v/>
      </c>
      <c r="AK1041" s="187" t="str">
        <f t="shared" si="355"/>
        <v/>
      </c>
      <c r="AN1041" s="187" t="str">
        <f t="shared" si="356"/>
        <v/>
      </c>
      <c r="AO1041" s="187" t="str">
        <f t="shared" si="357"/>
        <v/>
      </c>
      <c r="AP1041" s="187" t="str">
        <f t="shared" si="358"/>
        <v/>
      </c>
      <c r="AT1041" s="187" t="str">
        <f t="shared" si="359"/>
        <v>M645044</v>
      </c>
      <c r="AU1041" s="187">
        <f t="shared" si="360"/>
        <v>55</v>
      </c>
      <c r="AV1041" s="187">
        <f t="shared" si="361"/>
        <v>2258.19</v>
      </c>
      <c r="AW1041" s="187" t="str">
        <f t="shared" si="362"/>
        <v>2017/10</v>
      </c>
      <c r="AX1041" s="187" t="str">
        <f t="shared" si="363"/>
        <v>2017/10 Contribuciones Seg. Social</v>
      </c>
      <c r="AY1041" s="187">
        <f t="shared" si="365"/>
        <v>10493.06</v>
      </c>
      <c r="AZ1041" s="187">
        <f t="shared" si="364"/>
        <v>0.21520795649696087</v>
      </c>
      <c r="BA1041" s="187" t="str">
        <f t="shared" si="367"/>
        <v>M645044 55</v>
      </c>
      <c r="BB1041" s="187">
        <f>IFERROR(IF(AW1041="","",VLOOKUP(AW1041,SUSS!R:S,2,FALSE)),AY1041*SUSS!$M$2)</f>
        <v>1259.1671999999999</v>
      </c>
      <c r="BC1041" s="187">
        <f t="shared" si="366"/>
        <v>270.9828</v>
      </c>
    </row>
    <row r="1042" spans="1:55" ht="29.25" customHeight="1" thickBot="1">
      <c r="A1042" s="183" t="s">
        <v>254</v>
      </c>
      <c r="B1042" s="109">
        <v>2021</v>
      </c>
      <c r="C1042" s="109">
        <v>6</v>
      </c>
      <c r="D1042" s="109"/>
      <c r="E1042" s="110" t="s">
        <v>11</v>
      </c>
      <c r="F1042" s="110" t="s">
        <v>10</v>
      </c>
      <c r="G1042" s="110" t="s">
        <v>10</v>
      </c>
      <c r="H1042" s="111">
        <v>44390</v>
      </c>
      <c r="I1042" s="112">
        <v>122774.84</v>
      </c>
      <c r="J1042" s="113">
        <v>0</v>
      </c>
      <c r="K1042" s="112">
        <v>122774.84</v>
      </c>
      <c r="N1042" s="183" t="s">
        <v>101</v>
      </c>
      <c r="O1042" s="82">
        <v>55</v>
      </c>
      <c r="P1042" s="85">
        <v>10493.06</v>
      </c>
      <c r="Q1042" s="83" t="s">
        <v>11</v>
      </c>
      <c r="R1042" s="83" t="s">
        <v>10</v>
      </c>
      <c r="S1042" s="83" t="s">
        <v>10</v>
      </c>
      <c r="T1042" s="82" t="s">
        <v>170</v>
      </c>
      <c r="U1042" s="82" t="s">
        <v>124</v>
      </c>
      <c r="AC1042" s="187" t="str">
        <f t="shared" si="347"/>
        <v>P410347</v>
      </c>
      <c r="AD1042" s="187" t="str">
        <f t="shared" si="348"/>
        <v>Contribuciones Seg. Social</v>
      </c>
      <c r="AE1042" s="187" t="str">
        <f t="shared" si="349"/>
        <v>Declaración Jurada</v>
      </c>
      <c r="AF1042" s="187" t="str">
        <f t="shared" si="350"/>
        <v>Declaración Jurada</v>
      </c>
      <c r="AG1042" s="187">
        <f t="shared" si="351"/>
        <v>122774.84</v>
      </c>
      <c r="AH1042" s="187">
        <f t="shared" si="352"/>
        <v>0</v>
      </c>
      <c r="AI1042" s="187">
        <f t="shared" si="353"/>
        <v>122774.84</v>
      </c>
      <c r="AJ1042" s="187">
        <f t="shared" si="354"/>
        <v>2021</v>
      </c>
      <c r="AK1042" s="187">
        <f t="shared" si="355"/>
        <v>6</v>
      </c>
      <c r="AN1042" s="187" t="str">
        <f t="shared" si="356"/>
        <v xml:space="preserve">2021/6 </v>
      </c>
      <c r="AO1042" s="187" t="str">
        <f t="shared" si="357"/>
        <v>2021/6 Contribuciones Seg. Social</v>
      </c>
      <c r="AP1042" s="187">
        <f t="shared" si="358"/>
        <v>122774.84</v>
      </c>
      <c r="AT1042" s="187" t="str">
        <f t="shared" si="359"/>
        <v>M645044</v>
      </c>
      <c r="AU1042" s="187">
        <f t="shared" si="360"/>
        <v>55</v>
      </c>
      <c r="AV1042" s="187">
        <f t="shared" si="361"/>
        <v>10493.06</v>
      </c>
      <c r="AW1042" s="187" t="str">
        <f t="shared" si="362"/>
        <v>2017/11</v>
      </c>
      <c r="AX1042" s="187" t="str">
        <f t="shared" si="363"/>
        <v>2017/11 Contribuciones Seg. Social</v>
      </c>
      <c r="AY1042" s="187">
        <f t="shared" si="365"/>
        <v>10493.06</v>
      </c>
      <c r="AZ1042" s="187">
        <f t="shared" si="364"/>
        <v>1</v>
      </c>
      <c r="BA1042" s="187" t="str">
        <f t="shared" si="367"/>
        <v>M645044 55</v>
      </c>
      <c r="BB1042" s="187">
        <f>IFERROR(IF(AW1042="","",VLOOKUP(AW1042,SUSS!R:S,2,FALSE)),AY1042*SUSS!$M$2)</f>
        <v>1259.1671999999999</v>
      </c>
      <c r="BC1042" s="187">
        <f t="shared" si="366"/>
        <v>1259.1671999999999</v>
      </c>
    </row>
    <row r="1043" spans="1:55" ht="29.25" customHeight="1" thickBot="1">
      <c r="A1043" s="183" t="s">
        <v>254</v>
      </c>
      <c r="B1043" s="109">
        <v>2021</v>
      </c>
      <c r="C1043" s="109">
        <v>6</v>
      </c>
      <c r="D1043" s="109"/>
      <c r="E1043" s="110" t="s">
        <v>11</v>
      </c>
      <c r="F1043" s="110" t="s">
        <v>10</v>
      </c>
      <c r="G1043" s="110" t="s">
        <v>83</v>
      </c>
      <c r="H1043" s="111">
        <v>44488</v>
      </c>
      <c r="I1043" s="112">
        <v>13161.46</v>
      </c>
      <c r="J1043" s="113">
        <v>0</v>
      </c>
      <c r="K1043" s="112">
        <v>13161.46</v>
      </c>
      <c r="N1043" s="183" t="s">
        <v>101</v>
      </c>
      <c r="O1043" s="82">
        <v>55</v>
      </c>
      <c r="P1043" s="86">
        <v>295.98</v>
      </c>
      <c r="Q1043" s="83" t="s">
        <v>11</v>
      </c>
      <c r="R1043" s="83" t="s">
        <v>10</v>
      </c>
      <c r="S1043" s="83" t="s">
        <v>83</v>
      </c>
      <c r="T1043" s="82" t="s">
        <v>170</v>
      </c>
      <c r="U1043" s="82" t="s">
        <v>124</v>
      </c>
      <c r="AC1043" s="187" t="str">
        <f t="shared" si="347"/>
        <v/>
      </c>
      <c r="AD1043" s="187" t="str">
        <f t="shared" si="348"/>
        <v/>
      </c>
      <c r="AE1043" s="187" t="str">
        <f t="shared" si="349"/>
        <v/>
      </c>
      <c r="AF1043" s="187" t="str">
        <f t="shared" si="350"/>
        <v/>
      </c>
      <c r="AG1043" s="187" t="str">
        <f t="shared" si="351"/>
        <v/>
      </c>
      <c r="AH1043" s="187" t="str">
        <f t="shared" si="352"/>
        <v/>
      </c>
      <c r="AI1043" s="187" t="str">
        <f t="shared" si="353"/>
        <v/>
      </c>
      <c r="AJ1043" s="187" t="str">
        <f t="shared" si="354"/>
        <v/>
      </c>
      <c r="AK1043" s="187" t="str">
        <f t="shared" si="355"/>
        <v/>
      </c>
      <c r="AN1043" s="187" t="str">
        <f t="shared" si="356"/>
        <v/>
      </c>
      <c r="AO1043" s="187" t="str">
        <f t="shared" si="357"/>
        <v/>
      </c>
      <c r="AP1043" s="187" t="str">
        <f t="shared" si="358"/>
        <v/>
      </c>
      <c r="AT1043" s="187" t="str">
        <f t="shared" si="359"/>
        <v>M645044</v>
      </c>
      <c r="AU1043" s="187">
        <f t="shared" si="360"/>
        <v>55</v>
      </c>
      <c r="AV1043" s="187">
        <f t="shared" si="361"/>
        <v>295.98</v>
      </c>
      <c r="AW1043" s="187" t="str">
        <f t="shared" si="362"/>
        <v>2017/11</v>
      </c>
      <c r="AX1043" s="187" t="str">
        <f t="shared" si="363"/>
        <v>2017/11 Contribuciones Seg. Social</v>
      </c>
      <c r="AY1043" s="187">
        <f t="shared" si="365"/>
        <v>10493.06</v>
      </c>
      <c r="AZ1043" s="187">
        <f t="shared" si="364"/>
        <v>2.8207215054521752E-2</v>
      </c>
      <c r="BA1043" s="187" t="str">
        <f t="shared" si="367"/>
        <v>M645044 55</v>
      </c>
      <c r="BB1043" s="187">
        <f>IFERROR(IF(AW1043="","",VLOOKUP(AW1043,SUSS!R:S,2,FALSE)),AY1043*SUSS!$M$2)</f>
        <v>1259.1671999999999</v>
      </c>
      <c r="BC1043" s="187">
        <f t="shared" si="366"/>
        <v>35.517600000000002</v>
      </c>
    </row>
    <row r="1044" spans="1:55" ht="29.25" customHeight="1" thickBot="1">
      <c r="A1044" s="183" t="s">
        <v>254</v>
      </c>
      <c r="B1044" s="109">
        <v>2021</v>
      </c>
      <c r="C1044" s="109">
        <v>7</v>
      </c>
      <c r="D1044" s="109"/>
      <c r="E1044" s="110" t="s">
        <v>86</v>
      </c>
      <c r="F1044" s="110" t="s">
        <v>10</v>
      </c>
      <c r="G1044" s="110" t="s">
        <v>10</v>
      </c>
      <c r="H1044" s="111">
        <v>44418</v>
      </c>
      <c r="I1044" s="112">
        <v>74111.240000000005</v>
      </c>
      <c r="J1044" s="113">
        <v>0</v>
      </c>
      <c r="K1044" s="112">
        <v>74111.240000000005</v>
      </c>
      <c r="N1044" s="183" t="s">
        <v>101</v>
      </c>
      <c r="O1044" s="82">
        <v>55</v>
      </c>
      <c r="P1044" s="85">
        <v>2327.29</v>
      </c>
      <c r="Q1044" s="83" t="s">
        <v>11</v>
      </c>
      <c r="R1044" s="83" t="s">
        <v>10</v>
      </c>
      <c r="S1044" s="83" t="s">
        <v>84</v>
      </c>
      <c r="T1044" s="82" t="s">
        <v>170</v>
      </c>
      <c r="U1044" s="82" t="s">
        <v>124</v>
      </c>
      <c r="AC1044" s="187" t="str">
        <f t="shared" si="347"/>
        <v/>
      </c>
      <c r="AD1044" s="187" t="str">
        <f t="shared" si="348"/>
        <v/>
      </c>
      <c r="AE1044" s="187" t="str">
        <f t="shared" si="349"/>
        <v/>
      </c>
      <c r="AF1044" s="187" t="str">
        <f t="shared" si="350"/>
        <v/>
      </c>
      <c r="AG1044" s="187" t="str">
        <f t="shared" si="351"/>
        <v/>
      </c>
      <c r="AH1044" s="187" t="str">
        <f t="shared" si="352"/>
        <v/>
      </c>
      <c r="AI1044" s="187" t="str">
        <f t="shared" si="353"/>
        <v/>
      </c>
      <c r="AJ1044" s="187" t="str">
        <f t="shared" si="354"/>
        <v/>
      </c>
      <c r="AK1044" s="187" t="str">
        <f t="shared" si="355"/>
        <v/>
      </c>
      <c r="AN1044" s="187" t="str">
        <f t="shared" si="356"/>
        <v/>
      </c>
      <c r="AO1044" s="187" t="str">
        <f t="shared" si="357"/>
        <v/>
      </c>
      <c r="AP1044" s="187" t="str">
        <f t="shared" si="358"/>
        <v/>
      </c>
      <c r="AT1044" s="187" t="str">
        <f t="shared" si="359"/>
        <v>M645044</v>
      </c>
      <c r="AU1044" s="187">
        <f t="shared" si="360"/>
        <v>55</v>
      </c>
      <c r="AV1044" s="187">
        <f t="shared" si="361"/>
        <v>2327.29</v>
      </c>
      <c r="AW1044" s="187" t="str">
        <f t="shared" si="362"/>
        <v>2017/11</v>
      </c>
      <c r="AX1044" s="187" t="str">
        <f t="shared" si="363"/>
        <v>2017/11 Contribuciones Seg. Social</v>
      </c>
      <c r="AY1044" s="187">
        <f t="shared" si="365"/>
        <v>10493.06</v>
      </c>
      <c r="AZ1044" s="187">
        <f t="shared" si="364"/>
        <v>0.22179326145090184</v>
      </c>
      <c r="BA1044" s="187" t="str">
        <f t="shared" si="367"/>
        <v>M645044 55</v>
      </c>
      <c r="BB1044" s="187">
        <f>IFERROR(IF(AW1044="","",VLOOKUP(AW1044,SUSS!R:S,2,FALSE)),AY1044*SUSS!$M$2)</f>
        <v>1259.1671999999999</v>
      </c>
      <c r="BC1044" s="187">
        <f t="shared" si="366"/>
        <v>279.27479999999997</v>
      </c>
    </row>
    <row r="1045" spans="1:55" ht="29.25" customHeight="1" thickBot="1">
      <c r="A1045" s="183" t="s">
        <v>254</v>
      </c>
      <c r="B1045" s="109">
        <v>2021</v>
      </c>
      <c r="C1045" s="109">
        <v>7</v>
      </c>
      <c r="D1045" s="109"/>
      <c r="E1045" s="110" t="s">
        <v>86</v>
      </c>
      <c r="F1045" s="110" t="s">
        <v>10</v>
      </c>
      <c r="G1045" s="110" t="s">
        <v>83</v>
      </c>
      <c r="H1045" s="111">
        <v>44488</v>
      </c>
      <c r="I1045" s="112">
        <v>5710.27</v>
      </c>
      <c r="J1045" s="113">
        <v>0</v>
      </c>
      <c r="K1045" s="112">
        <v>5710.27</v>
      </c>
      <c r="N1045" s="183" t="s">
        <v>101</v>
      </c>
      <c r="O1045" s="82">
        <v>55</v>
      </c>
      <c r="P1045" s="85">
        <v>6679.8</v>
      </c>
      <c r="Q1045" s="83" t="s">
        <v>11</v>
      </c>
      <c r="R1045" s="83" t="s">
        <v>10</v>
      </c>
      <c r="S1045" s="83" t="s">
        <v>10</v>
      </c>
      <c r="T1045" s="82" t="s">
        <v>190</v>
      </c>
      <c r="U1045" s="82" t="s">
        <v>124</v>
      </c>
      <c r="AC1045" s="187" t="str">
        <f t="shared" si="347"/>
        <v/>
      </c>
      <c r="AD1045" s="187" t="str">
        <f t="shared" si="348"/>
        <v/>
      </c>
      <c r="AE1045" s="187" t="str">
        <f t="shared" si="349"/>
        <v/>
      </c>
      <c r="AF1045" s="187" t="str">
        <f t="shared" si="350"/>
        <v/>
      </c>
      <c r="AG1045" s="187" t="str">
        <f t="shared" si="351"/>
        <v/>
      </c>
      <c r="AH1045" s="187" t="str">
        <f t="shared" si="352"/>
        <v/>
      </c>
      <c r="AI1045" s="187" t="str">
        <f t="shared" si="353"/>
        <v/>
      </c>
      <c r="AJ1045" s="187" t="str">
        <f t="shared" si="354"/>
        <v/>
      </c>
      <c r="AK1045" s="187" t="str">
        <f t="shared" si="355"/>
        <v/>
      </c>
      <c r="AN1045" s="187" t="str">
        <f t="shared" si="356"/>
        <v/>
      </c>
      <c r="AO1045" s="187" t="str">
        <f t="shared" si="357"/>
        <v/>
      </c>
      <c r="AP1045" s="187" t="str">
        <f t="shared" si="358"/>
        <v/>
      </c>
      <c r="AT1045" s="187" t="str">
        <f t="shared" si="359"/>
        <v>M645044</v>
      </c>
      <c r="AU1045" s="187">
        <f t="shared" si="360"/>
        <v>55</v>
      </c>
      <c r="AV1045" s="187">
        <f t="shared" si="361"/>
        <v>6679.8</v>
      </c>
      <c r="AW1045" s="187" t="str">
        <f t="shared" si="362"/>
        <v>2017/12</v>
      </c>
      <c r="AX1045" s="187" t="str">
        <f t="shared" si="363"/>
        <v>2017/12 Contribuciones Seg. Social</v>
      </c>
      <c r="AY1045" s="187">
        <f t="shared" si="365"/>
        <v>12103.01</v>
      </c>
      <c r="AZ1045" s="187">
        <f t="shared" si="364"/>
        <v>0.55191229289242927</v>
      </c>
      <c r="BA1045" s="187" t="str">
        <f t="shared" si="367"/>
        <v>M645044 55</v>
      </c>
      <c r="BB1045" s="187">
        <f>IFERROR(IF(AW1045="","",VLOOKUP(AW1045,SUSS!R:S,2,FALSE)),AY1045*SUSS!$M$2)</f>
        <v>1452.3612000000001</v>
      </c>
      <c r="BC1045" s="187">
        <f t="shared" si="366"/>
        <v>801.57600000000002</v>
      </c>
    </row>
    <row r="1046" spans="1:55" ht="29.25" customHeight="1" thickBot="1">
      <c r="A1046" s="183" t="s">
        <v>254</v>
      </c>
      <c r="B1046" s="109">
        <v>2021</v>
      </c>
      <c r="C1046" s="109">
        <v>7</v>
      </c>
      <c r="D1046" s="109"/>
      <c r="E1046" s="110" t="s">
        <v>11</v>
      </c>
      <c r="F1046" s="110" t="s">
        <v>10</v>
      </c>
      <c r="G1046" s="110" t="s">
        <v>10</v>
      </c>
      <c r="H1046" s="111">
        <v>44418</v>
      </c>
      <c r="I1046" s="112">
        <v>86887</v>
      </c>
      <c r="J1046" s="113">
        <v>0</v>
      </c>
      <c r="K1046" s="112">
        <v>86887</v>
      </c>
      <c r="N1046" s="183" t="s">
        <v>101</v>
      </c>
      <c r="O1046" s="82">
        <v>55</v>
      </c>
      <c r="P1046" s="85">
        <v>3464.06</v>
      </c>
      <c r="Q1046" s="83" t="s">
        <v>86</v>
      </c>
      <c r="R1046" s="83" t="s">
        <v>10</v>
      </c>
      <c r="S1046" s="83" t="s">
        <v>10</v>
      </c>
      <c r="T1046" s="82" t="s">
        <v>190</v>
      </c>
      <c r="U1046" s="82" t="s">
        <v>124</v>
      </c>
      <c r="AC1046" s="187" t="str">
        <f t="shared" si="347"/>
        <v>P410347</v>
      </c>
      <c r="AD1046" s="187" t="str">
        <f t="shared" si="348"/>
        <v>Contribuciones Seg. Social</v>
      </c>
      <c r="AE1046" s="187" t="str">
        <f t="shared" si="349"/>
        <v>Declaración Jurada</v>
      </c>
      <c r="AF1046" s="187" t="str">
        <f t="shared" si="350"/>
        <v>Declaración Jurada</v>
      </c>
      <c r="AG1046" s="187">
        <f t="shared" si="351"/>
        <v>86887</v>
      </c>
      <c r="AH1046" s="187">
        <f t="shared" si="352"/>
        <v>0</v>
      </c>
      <c r="AI1046" s="187">
        <f t="shared" si="353"/>
        <v>86887</v>
      </c>
      <c r="AJ1046" s="187">
        <f t="shared" si="354"/>
        <v>2021</v>
      </c>
      <c r="AK1046" s="187">
        <f t="shared" si="355"/>
        <v>7</v>
      </c>
      <c r="AN1046" s="187" t="str">
        <f t="shared" si="356"/>
        <v xml:space="preserve">2021/7 </v>
      </c>
      <c r="AO1046" s="187" t="str">
        <f t="shared" si="357"/>
        <v>2021/7 Contribuciones Seg. Social</v>
      </c>
      <c r="AP1046" s="187">
        <f t="shared" si="358"/>
        <v>86887</v>
      </c>
      <c r="AT1046" s="187" t="str">
        <f t="shared" si="359"/>
        <v/>
      </c>
      <c r="AU1046" s="187" t="str">
        <f t="shared" si="360"/>
        <v/>
      </c>
      <c r="AV1046" s="187" t="str">
        <f t="shared" si="361"/>
        <v/>
      </c>
      <c r="AW1046" s="187" t="str">
        <f t="shared" si="362"/>
        <v/>
      </c>
      <c r="AX1046" s="187" t="str">
        <f t="shared" si="363"/>
        <v/>
      </c>
      <c r="AY1046" s="187" t="str">
        <f t="shared" si="365"/>
        <v/>
      </c>
      <c r="AZ1046" s="187" t="str">
        <f t="shared" si="364"/>
        <v/>
      </c>
      <c r="BA1046" s="187" t="str">
        <f t="shared" si="367"/>
        <v xml:space="preserve"> </v>
      </c>
      <c r="BB1046" s="187" t="str">
        <f>IFERROR(IF(AW1046="","",VLOOKUP(AW1046,SUSS!R:S,2,FALSE)),AY1046*SUSS!$M$2)</f>
        <v/>
      </c>
      <c r="BC1046" s="187" t="str">
        <f t="shared" si="366"/>
        <v/>
      </c>
    </row>
    <row r="1047" spans="1:55" ht="29.25" customHeight="1" thickBot="1">
      <c r="A1047" s="183" t="s">
        <v>254</v>
      </c>
      <c r="B1047" s="109">
        <v>2021</v>
      </c>
      <c r="C1047" s="109">
        <v>7</v>
      </c>
      <c r="D1047" s="109"/>
      <c r="E1047" s="110" t="s">
        <v>11</v>
      </c>
      <c r="F1047" s="110" t="s">
        <v>10</v>
      </c>
      <c r="G1047" s="110" t="s">
        <v>83</v>
      </c>
      <c r="H1047" s="111">
        <v>44488</v>
      </c>
      <c r="I1047" s="112">
        <v>6694.64</v>
      </c>
      <c r="J1047" s="113">
        <v>0</v>
      </c>
      <c r="K1047" s="112">
        <v>6694.64</v>
      </c>
      <c r="N1047" s="183" t="s">
        <v>101</v>
      </c>
      <c r="O1047" s="82">
        <v>55</v>
      </c>
      <c r="P1047" s="86">
        <v>400</v>
      </c>
      <c r="Q1047" s="83" t="s">
        <v>86</v>
      </c>
      <c r="R1047" s="83" t="s">
        <v>10</v>
      </c>
      <c r="S1047" s="83" t="s">
        <v>105</v>
      </c>
      <c r="T1047" s="82" t="s">
        <v>190</v>
      </c>
      <c r="U1047" s="82" t="s">
        <v>124</v>
      </c>
      <c r="AC1047" s="187" t="str">
        <f t="shared" si="347"/>
        <v/>
      </c>
      <c r="AD1047" s="187" t="str">
        <f t="shared" si="348"/>
        <v/>
      </c>
      <c r="AE1047" s="187" t="str">
        <f t="shared" si="349"/>
        <v/>
      </c>
      <c r="AF1047" s="187" t="str">
        <f t="shared" si="350"/>
        <v/>
      </c>
      <c r="AG1047" s="187" t="str">
        <f t="shared" si="351"/>
        <v/>
      </c>
      <c r="AH1047" s="187" t="str">
        <f t="shared" si="352"/>
        <v/>
      </c>
      <c r="AI1047" s="187" t="str">
        <f t="shared" si="353"/>
        <v/>
      </c>
      <c r="AJ1047" s="187" t="str">
        <f t="shared" si="354"/>
        <v/>
      </c>
      <c r="AK1047" s="187" t="str">
        <f t="shared" si="355"/>
        <v/>
      </c>
      <c r="AN1047" s="187" t="str">
        <f t="shared" si="356"/>
        <v/>
      </c>
      <c r="AO1047" s="187" t="str">
        <f t="shared" si="357"/>
        <v/>
      </c>
      <c r="AP1047" s="187" t="str">
        <f t="shared" si="358"/>
        <v/>
      </c>
      <c r="AT1047" s="187" t="str">
        <f t="shared" si="359"/>
        <v/>
      </c>
      <c r="AU1047" s="187" t="str">
        <f t="shared" si="360"/>
        <v/>
      </c>
      <c r="AV1047" s="187" t="str">
        <f t="shared" si="361"/>
        <v/>
      </c>
      <c r="AW1047" s="187" t="str">
        <f t="shared" si="362"/>
        <v/>
      </c>
      <c r="AX1047" s="187" t="str">
        <f t="shared" si="363"/>
        <v/>
      </c>
      <c r="AY1047" s="187" t="str">
        <f t="shared" si="365"/>
        <v/>
      </c>
      <c r="AZ1047" s="187" t="str">
        <f t="shared" si="364"/>
        <v/>
      </c>
      <c r="BA1047" s="187" t="str">
        <f t="shared" si="367"/>
        <v xml:space="preserve"> </v>
      </c>
      <c r="BB1047" s="187" t="str">
        <f>IFERROR(IF(AW1047="","",VLOOKUP(AW1047,SUSS!R:S,2,FALSE)),AY1047*SUSS!$M$2)</f>
        <v/>
      </c>
      <c r="BC1047" s="187" t="str">
        <f t="shared" si="366"/>
        <v/>
      </c>
    </row>
    <row r="1048" spans="1:55" ht="29.25" customHeight="1" thickBot="1">
      <c r="A1048" s="183" t="s">
        <v>254</v>
      </c>
      <c r="B1048" s="109">
        <v>2021</v>
      </c>
      <c r="C1048" s="109">
        <v>8</v>
      </c>
      <c r="D1048" s="109"/>
      <c r="E1048" s="110" t="s">
        <v>86</v>
      </c>
      <c r="F1048" s="110" t="s">
        <v>10</v>
      </c>
      <c r="G1048" s="110" t="s">
        <v>10</v>
      </c>
      <c r="H1048" s="111">
        <v>44449</v>
      </c>
      <c r="I1048" s="112">
        <v>76307.3</v>
      </c>
      <c r="J1048" s="113">
        <v>0</v>
      </c>
      <c r="K1048" s="112">
        <v>76307.3</v>
      </c>
      <c r="N1048" s="183" t="s">
        <v>101</v>
      </c>
      <c r="O1048" s="82">
        <v>55</v>
      </c>
      <c r="P1048" s="86">
        <v>779.57</v>
      </c>
      <c r="Q1048" s="83" t="s">
        <v>86</v>
      </c>
      <c r="R1048" s="83" t="s">
        <v>10</v>
      </c>
      <c r="S1048" s="83" t="s">
        <v>83</v>
      </c>
      <c r="T1048" s="82" t="s">
        <v>190</v>
      </c>
      <c r="U1048" s="82" t="s">
        <v>124</v>
      </c>
      <c r="AC1048" s="187" t="str">
        <f t="shared" si="347"/>
        <v/>
      </c>
      <c r="AD1048" s="187" t="str">
        <f t="shared" si="348"/>
        <v/>
      </c>
      <c r="AE1048" s="187" t="str">
        <f t="shared" si="349"/>
        <v/>
      </c>
      <c r="AF1048" s="187" t="str">
        <f t="shared" si="350"/>
        <v/>
      </c>
      <c r="AG1048" s="187" t="str">
        <f t="shared" si="351"/>
        <v/>
      </c>
      <c r="AH1048" s="187" t="str">
        <f t="shared" si="352"/>
        <v/>
      </c>
      <c r="AI1048" s="187" t="str">
        <f t="shared" si="353"/>
        <v/>
      </c>
      <c r="AJ1048" s="187" t="str">
        <f t="shared" si="354"/>
        <v/>
      </c>
      <c r="AK1048" s="187" t="str">
        <f t="shared" si="355"/>
        <v/>
      </c>
      <c r="AN1048" s="187" t="str">
        <f t="shared" si="356"/>
        <v/>
      </c>
      <c r="AO1048" s="187" t="str">
        <f t="shared" si="357"/>
        <v/>
      </c>
      <c r="AP1048" s="187" t="str">
        <f t="shared" si="358"/>
        <v/>
      </c>
      <c r="AT1048" s="187" t="str">
        <f t="shared" si="359"/>
        <v/>
      </c>
      <c r="AU1048" s="187" t="str">
        <f t="shared" si="360"/>
        <v/>
      </c>
      <c r="AV1048" s="187" t="str">
        <f t="shared" si="361"/>
        <v/>
      </c>
      <c r="AW1048" s="187" t="str">
        <f t="shared" si="362"/>
        <v/>
      </c>
      <c r="AX1048" s="187" t="str">
        <f t="shared" si="363"/>
        <v/>
      </c>
      <c r="AY1048" s="187" t="str">
        <f t="shared" si="365"/>
        <v/>
      </c>
      <c r="AZ1048" s="187" t="str">
        <f t="shared" si="364"/>
        <v/>
      </c>
      <c r="BA1048" s="187" t="str">
        <f t="shared" si="367"/>
        <v xml:space="preserve"> </v>
      </c>
      <c r="BB1048" s="187" t="str">
        <f>IFERROR(IF(AW1048="","",VLOOKUP(AW1048,SUSS!R:S,2,FALSE)),AY1048*SUSS!$M$2)</f>
        <v/>
      </c>
      <c r="BC1048" s="187" t="str">
        <f t="shared" si="366"/>
        <v/>
      </c>
    </row>
    <row r="1049" spans="1:55" ht="29.25" customHeight="1" thickBot="1">
      <c r="A1049" s="183" t="s">
        <v>254</v>
      </c>
      <c r="B1049" s="109">
        <v>2021</v>
      </c>
      <c r="C1049" s="109">
        <v>8</v>
      </c>
      <c r="D1049" s="109"/>
      <c r="E1049" s="110" t="s">
        <v>86</v>
      </c>
      <c r="F1049" s="110" t="s">
        <v>10</v>
      </c>
      <c r="G1049" s="110" t="s">
        <v>83</v>
      </c>
      <c r="H1049" s="111">
        <v>44488</v>
      </c>
      <c r="I1049" s="112">
        <v>3323.18</v>
      </c>
      <c r="J1049" s="113">
        <v>0</v>
      </c>
      <c r="K1049" s="112">
        <v>3323.18</v>
      </c>
      <c r="N1049" s="183" t="s">
        <v>101</v>
      </c>
      <c r="O1049" s="82">
        <v>55</v>
      </c>
      <c r="P1049" s="85">
        <v>2250.16</v>
      </c>
      <c r="Q1049" s="83" t="s">
        <v>86</v>
      </c>
      <c r="R1049" s="83" t="s">
        <v>10</v>
      </c>
      <c r="S1049" s="83" t="s">
        <v>84</v>
      </c>
      <c r="T1049" s="82" t="s">
        <v>190</v>
      </c>
      <c r="U1049" s="82" t="s">
        <v>124</v>
      </c>
      <c r="AC1049" s="187" t="str">
        <f t="shared" si="347"/>
        <v/>
      </c>
      <c r="AD1049" s="187" t="str">
        <f t="shared" si="348"/>
        <v/>
      </c>
      <c r="AE1049" s="187" t="str">
        <f t="shared" si="349"/>
        <v/>
      </c>
      <c r="AF1049" s="187" t="str">
        <f t="shared" si="350"/>
        <v/>
      </c>
      <c r="AG1049" s="187" t="str">
        <f t="shared" si="351"/>
        <v/>
      </c>
      <c r="AH1049" s="187" t="str">
        <f t="shared" si="352"/>
        <v/>
      </c>
      <c r="AI1049" s="187" t="str">
        <f t="shared" si="353"/>
        <v/>
      </c>
      <c r="AJ1049" s="187" t="str">
        <f t="shared" si="354"/>
        <v/>
      </c>
      <c r="AK1049" s="187" t="str">
        <f t="shared" si="355"/>
        <v/>
      </c>
      <c r="AN1049" s="187" t="str">
        <f t="shared" si="356"/>
        <v/>
      </c>
      <c r="AO1049" s="187" t="str">
        <f t="shared" si="357"/>
        <v/>
      </c>
      <c r="AP1049" s="187" t="str">
        <f t="shared" si="358"/>
        <v/>
      </c>
      <c r="AT1049" s="187" t="str">
        <f t="shared" si="359"/>
        <v/>
      </c>
      <c r="AU1049" s="187" t="str">
        <f t="shared" si="360"/>
        <v/>
      </c>
      <c r="AV1049" s="187" t="str">
        <f t="shared" si="361"/>
        <v/>
      </c>
      <c r="AW1049" s="187" t="str">
        <f t="shared" si="362"/>
        <v/>
      </c>
      <c r="AX1049" s="187" t="str">
        <f t="shared" si="363"/>
        <v/>
      </c>
      <c r="AY1049" s="187" t="str">
        <f t="shared" si="365"/>
        <v/>
      </c>
      <c r="AZ1049" s="187" t="str">
        <f t="shared" si="364"/>
        <v/>
      </c>
      <c r="BA1049" s="187" t="str">
        <f t="shared" si="367"/>
        <v xml:space="preserve"> </v>
      </c>
      <c r="BB1049" s="187" t="str">
        <f>IFERROR(IF(AW1049="","",VLOOKUP(AW1049,SUSS!R:S,2,FALSE)),AY1049*SUSS!$M$2)</f>
        <v/>
      </c>
      <c r="BC1049" s="187" t="str">
        <f t="shared" si="366"/>
        <v/>
      </c>
    </row>
    <row r="1050" spans="1:55" ht="29.25" customHeight="1" thickBot="1">
      <c r="A1050" s="183" t="s">
        <v>254</v>
      </c>
      <c r="B1050" s="109">
        <v>2021</v>
      </c>
      <c r="C1050" s="109">
        <v>8</v>
      </c>
      <c r="D1050" s="109"/>
      <c r="E1050" s="110" t="s">
        <v>11</v>
      </c>
      <c r="F1050" s="110" t="s">
        <v>10</v>
      </c>
      <c r="G1050" s="110" t="s">
        <v>10</v>
      </c>
      <c r="H1050" s="111">
        <v>44449</v>
      </c>
      <c r="I1050" s="112">
        <v>88296</v>
      </c>
      <c r="J1050" s="113">
        <v>0</v>
      </c>
      <c r="K1050" s="112">
        <v>88296</v>
      </c>
      <c r="N1050" s="183" t="s">
        <v>101</v>
      </c>
      <c r="O1050" s="82">
        <v>55</v>
      </c>
      <c r="P1050" s="86">
        <v>12.54</v>
      </c>
      <c r="Q1050" s="83" t="s">
        <v>107</v>
      </c>
      <c r="R1050" s="83" t="s">
        <v>10</v>
      </c>
      <c r="S1050" s="83" t="s">
        <v>105</v>
      </c>
      <c r="T1050" s="82" t="s">
        <v>163</v>
      </c>
      <c r="U1050" s="82" t="s">
        <v>124</v>
      </c>
      <c r="AC1050" s="187" t="str">
        <f t="shared" si="347"/>
        <v>P410347</v>
      </c>
      <c r="AD1050" s="187" t="str">
        <f t="shared" si="348"/>
        <v>Contribuciones Seg. Social</v>
      </c>
      <c r="AE1050" s="187" t="str">
        <f t="shared" si="349"/>
        <v>Declaración Jurada</v>
      </c>
      <c r="AF1050" s="187" t="str">
        <f t="shared" si="350"/>
        <v>Declaración Jurada</v>
      </c>
      <c r="AG1050" s="187">
        <f t="shared" si="351"/>
        <v>88296</v>
      </c>
      <c r="AH1050" s="187">
        <f t="shared" si="352"/>
        <v>0</v>
      </c>
      <c r="AI1050" s="187">
        <f t="shared" si="353"/>
        <v>88296</v>
      </c>
      <c r="AJ1050" s="187">
        <f t="shared" si="354"/>
        <v>2021</v>
      </c>
      <c r="AK1050" s="187">
        <f t="shared" si="355"/>
        <v>8</v>
      </c>
      <c r="AN1050" s="187" t="str">
        <f t="shared" si="356"/>
        <v xml:space="preserve">2021/8 </v>
      </c>
      <c r="AO1050" s="187" t="str">
        <f t="shared" si="357"/>
        <v>2021/8 Contribuciones Seg. Social</v>
      </c>
      <c r="AP1050" s="187">
        <f t="shared" si="358"/>
        <v>88296</v>
      </c>
      <c r="AT1050" s="187" t="str">
        <f t="shared" si="359"/>
        <v/>
      </c>
      <c r="AU1050" s="187" t="str">
        <f t="shared" si="360"/>
        <v/>
      </c>
      <c r="AV1050" s="187" t="str">
        <f t="shared" si="361"/>
        <v/>
      </c>
      <c r="AW1050" s="187" t="str">
        <f t="shared" si="362"/>
        <v/>
      </c>
      <c r="AX1050" s="187" t="str">
        <f t="shared" si="363"/>
        <v/>
      </c>
      <c r="AY1050" s="187" t="str">
        <f t="shared" si="365"/>
        <v/>
      </c>
      <c r="AZ1050" s="187" t="str">
        <f t="shared" si="364"/>
        <v/>
      </c>
      <c r="BA1050" s="187" t="str">
        <f t="shared" si="367"/>
        <v xml:space="preserve"> </v>
      </c>
      <c r="BB1050" s="187" t="str">
        <f>IFERROR(IF(AW1050="","",VLOOKUP(AW1050,SUSS!R:S,2,FALSE)),AY1050*SUSS!$M$2)</f>
        <v/>
      </c>
      <c r="BC1050" s="187" t="str">
        <f t="shared" si="366"/>
        <v/>
      </c>
    </row>
    <row r="1051" spans="1:55" ht="29.25" customHeight="1" thickBot="1">
      <c r="A1051" s="183" t="s">
        <v>254</v>
      </c>
      <c r="B1051" s="109">
        <v>2021</v>
      </c>
      <c r="C1051" s="109">
        <v>8</v>
      </c>
      <c r="D1051" s="109"/>
      <c r="E1051" s="110" t="s">
        <v>11</v>
      </c>
      <c r="F1051" s="110" t="s">
        <v>10</v>
      </c>
      <c r="G1051" s="110" t="s">
        <v>83</v>
      </c>
      <c r="H1051" s="111">
        <v>44488</v>
      </c>
      <c r="I1051" s="112">
        <v>3845.29</v>
      </c>
      <c r="J1051" s="113">
        <v>0</v>
      </c>
      <c r="K1051" s="112">
        <v>3845.29</v>
      </c>
      <c r="N1051" s="183" t="s">
        <v>101</v>
      </c>
      <c r="O1051" s="82">
        <v>55</v>
      </c>
      <c r="P1051" s="86">
        <v>18.809999999999999</v>
      </c>
      <c r="Q1051" s="83" t="s">
        <v>106</v>
      </c>
      <c r="R1051" s="83" t="s">
        <v>10</v>
      </c>
      <c r="S1051" s="83" t="s">
        <v>105</v>
      </c>
      <c r="T1051" s="82" t="s">
        <v>163</v>
      </c>
      <c r="U1051" s="82" t="s">
        <v>124</v>
      </c>
      <c r="AC1051" s="187" t="str">
        <f t="shared" si="347"/>
        <v/>
      </c>
      <c r="AD1051" s="187" t="str">
        <f t="shared" si="348"/>
        <v/>
      </c>
      <c r="AE1051" s="187" t="str">
        <f t="shared" si="349"/>
        <v/>
      </c>
      <c r="AF1051" s="187" t="str">
        <f t="shared" si="350"/>
        <v/>
      </c>
      <c r="AG1051" s="187" t="str">
        <f t="shared" si="351"/>
        <v/>
      </c>
      <c r="AH1051" s="187" t="str">
        <f t="shared" si="352"/>
        <v/>
      </c>
      <c r="AI1051" s="187" t="str">
        <f t="shared" si="353"/>
        <v/>
      </c>
      <c r="AJ1051" s="187" t="str">
        <f t="shared" si="354"/>
        <v/>
      </c>
      <c r="AK1051" s="187" t="str">
        <f t="shared" si="355"/>
        <v/>
      </c>
      <c r="AN1051" s="187" t="str">
        <f t="shared" si="356"/>
        <v/>
      </c>
      <c r="AO1051" s="187" t="str">
        <f t="shared" si="357"/>
        <v/>
      </c>
      <c r="AP1051" s="187" t="str">
        <f t="shared" si="358"/>
        <v/>
      </c>
      <c r="AT1051" s="187" t="str">
        <f t="shared" si="359"/>
        <v/>
      </c>
      <c r="AU1051" s="187" t="str">
        <f t="shared" si="360"/>
        <v/>
      </c>
      <c r="AV1051" s="187" t="str">
        <f t="shared" si="361"/>
        <v/>
      </c>
      <c r="AW1051" s="187" t="str">
        <f t="shared" si="362"/>
        <v/>
      </c>
      <c r="AX1051" s="187" t="str">
        <f t="shared" si="363"/>
        <v/>
      </c>
      <c r="AY1051" s="187" t="str">
        <f t="shared" si="365"/>
        <v/>
      </c>
      <c r="AZ1051" s="187" t="str">
        <f t="shared" si="364"/>
        <v/>
      </c>
      <c r="BA1051" s="187" t="str">
        <f t="shared" si="367"/>
        <v xml:space="preserve"> </v>
      </c>
      <c r="BB1051" s="187" t="str">
        <f>IFERROR(IF(AW1051="","",VLOOKUP(AW1051,SUSS!R:S,2,FALSE)),AY1051*SUSS!$M$2)</f>
        <v/>
      </c>
      <c r="BC1051" s="187" t="str">
        <f t="shared" si="366"/>
        <v/>
      </c>
    </row>
    <row r="1052" spans="1:55" ht="29.25" customHeight="1" thickBot="1">
      <c r="A1052" s="183" t="s">
        <v>254</v>
      </c>
      <c r="B1052" s="109">
        <v>2021</v>
      </c>
      <c r="C1052" s="109">
        <v>9</v>
      </c>
      <c r="D1052" s="109"/>
      <c r="E1052" s="110" t="s">
        <v>86</v>
      </c>
      <c r="F1052" s="110" t="s">
        <v>10</v>
      </c>
      <c r="G1052" s="110" t="s">
        <v>10</v>
      </c>
      <c r="H1052" s="111">
        <v>44482</v>
      </c>
      <c r="I1052" s="112">
        <v>78634.240000000005</v>
      </c>
      <c r="J1052" s="113">
        <v>0</v>
      </c>
      <c r="K1052" s="112">
        <v>78634.240000000005</v>
      </c>
      <c r="N1052" s="183" t="s">
        <v>101</v>
      </c>
      <c r="O1052" s="82">
        <v>55</v>
      </c>
      <c r="P1052" s="85">
        <v>9362.39</v>
      </c>
      <c r="Q1052" s="83" t="s">
        <v>86</v>
      </c>
      <c r="R1052" s="83" t="s">
        <v>10</v>
      </c>
      <c r="S1052" s="83" t="s">
        <v>10</v>
      </c>
      <c r="T1052" s="82" t="s">
        <v>191</v>
      </c>
      <c r="U1052" s="82" t="s">
        <v>124</v>
      </c>
      <c r="AC1052" s="187" t="str">
        <f t="shared" si="347"/>
        <v/>
      </c>
      <c r="AD1052" s="187" t="str">
        <f t="shared" si="348"/>
        <v/>
      </c>
      <c r="AE1052" s="187" t="str">
        <f t="shared" si="349"/>
        <v/>
      </c>
      <c r="AF1052" s="187" t="str">
        <f t="shared" si="350"/>
        <v/>
      </c>
      <c r="AG1052" s="187" t="str">
        <f t="shared" si="351"/>
        <v/>
      </c>
      <c r="AH1052" s="187" t="str">
        <f t="shared" si="352"/>
        <v/>
      </c>
      <c r="AI1052" s="187" t="str">
        <f t="shared" si="353"/>
        <v/>
      </c>
      <c r="AJ1052" s="187" t="str">
        <f t="shared" si="354"/>
        <v/>
      </c>
      <c r="AK1052" s="187" t="str">
        <f t="shared" si="355"/>
        <v/>
      </c>
      <c r="AN1052" s="187" t="str">
        <f t="shared" si="356"/>
        <v/>
      </c>
      <c r="AO1052" s="187" t="str">
        <f t="shared" si="357"/>
        <v/>
      </c>
      <c r="AP1052" s="187" t="str">
        <f t="shared" si="358"/>
        <v/>
      </c>
      <c r="AT1052" s="187" t="str">
        <f t="shared" si="359"/>
        <v/>
      </c>
      <c r="AU1052" s="187" t="str">
        <f t="shared" si="360"/>
        <v/>
      </c>
      <c r="AV1052" s="187" t="str">
        <f t="shared" si="361"/>
        <v/>
      </c>
      <c r="AW1052" s="187" t="str">
        <f t="shared" si="362"/>
        <v/>
      </c>
      <c r="AX1052" s="187" t="str">
        <f t="shared" si="363"/>
        <v/>
      </c>
      <c r="AY1052" s="187" t="str">
        <f t="shared" si="365"/>
        <v/>
      </c>
      <c r="AZ1052" s="187" t="str">
        <f t="shared" si="364"/>
        <v/>
      </c>
      <c r="BA1052" s="187" t="str">
        <f t="shared" si="367"/>
        <v xml:space="preserve"> </v>
      </c>
      <c r="BB1052" s="187" t="str">
        <f>IFERROR(IF(AW1052="","",VLOOKUP(AW1052,SUSS!R:S,2,FALSE)),AY1052*SUSS!$M$2)</f>
        <v/>
      </c>
      <c r="BC1052" s="187" t="str">
        <f t="shared" si="366"/>
        <v/>
      </c>
    </row>
    <row r="1053" spans="1:55" ht="29.25" customHeight="1" thickBot="1">
      <c r="A1053" s="183" t="s">
        <v>254</v>
      </c>
      <c r="B1053" s="109">
        <v>2021</v>
      </c>
      <c r="C1053" s="109">
        <v>9</v>
      </c>
      <c r="D1053" s="109"/>
      <c r="E1053" s="110" t="s">
        <v>86</v>
      </c>
      <c r="F1053" s="110" t="s">
        <v>10</v>
      </c>
      <c r="G1053" s="110" t="s">
        <v>83</v>
      </c>
      <c r="H1053" s="111">
        <v>44488</v>
      </c>
      <c r="I1053" s="113">
        <v>526.85</v>
      </c>
      <c r="J1053" s="113">
        <v>0</v>
      </c>
      <c r="K1053" s="113">
        <v>526.85</v>
      </c>
      <c r="N1053" s="183" t="s">
        <v>101</v>
      </c>
      <c r="O1053" s="82">
        <v>55</v>
      </c>
      <c r="P1053" s="85">
        <v>7389.52</v>
      </c>
      <c r="Q1053" s="83" t="s">
        <v>82</v>
      </c>
      <c r="R1053" s="83" t="s">
        <v>10</v>
      </c>
      <c r="S1053" s="83" t="s">
        <v>83</v>
      </c>
      <c r="T1053" s="82" t="s">
        <v>188</v>
      </c>
      <c r="U1053" s="82" t="s">
        <v>124</v>
      </c>
      <c r="AC1053" s="187" t="str">
        <f t="shared" si="347"/>
        <v/>
      </c>
      <c r="AD1053" s="187" t="str">
        <f t="shared" si="348"/>
        <v/>
      </c>
      <c r="AE1053" s="187" t="str">
        <f t="shared" si="349"/>
        <v/>
      </c>
      <c r="AF1053" s="187" t="str">
        <f t="shared" si="350"/>
        <v/>
      </c>
      <c r="AG1053" s="187" t="str">
        <f t="shared" si="351"/>
        <v/>
      </c>
      <c r="AH1053" s="187" t="str">
        <f t="shared" si="352"/>
        <v/>
      </c>
      <c r="AI1053" s="187" t="str">
        <f t="shared" si="353"/>
        <v/>
      </c>
      <c r="AJ1053" s="187" t="str">
        <f t="shared" si="354"/>
        <v/>
      </c>
      <c r="AK1053" s="187" t="str">
        <f t="shared" si="355"/>
        <v/>
      </c>
      <c r="AN1053" s="187" t="str">
        <f t="shared" si="356"/>
        <v/>
      </c>
      <c r="AO1053" s="187" t="str">
        <f t="shared" si="357"/>
        <v/>
      </c>
      <c r="AP1053" s="187" t="str">
        <f t="shared" si="358"/>
        <v/>
      </c>
      <c r="AT1053" s="187" t="str">
        <f t="shared" si="359"/>
        <v/>
      </c>
      <c r="AU1053" s="187" t="str">
        <f t="shared" si="360"/>
        <v/>
      </c>
      <c r="AV1053" s="187" t="str">
        <f t="shared" si="361"/>
        <v/>
      </c>
      <c r="AW1053" s="187" t="str">
        <f t="shared" si="362"/>
        <v/>
      </c>
      <c r="AX1053" s="187" t="str">
        <f t="shared" si="363"/>
        <v/>
      </c>
      <c r="AY1053" s="187" t="str">
        <f t="shared" si="365"/>
        <v/>
      </c>
      <c r="AZ1053" s="187" t="str">
        <f t="shared" si="364"/>
        <v/>
      </c>
      <c r="BA1053" s="187" t="str">
        <f t="shared" si="367"/>
        <v xml:space="preserve"> </v>
      </c>
      <c r="BB1053" s="187" t="str">
        <f>IFERROR(IF(AW1053="","",VLOOKUP(AW1053,SUSS!R:S,2,FALSE)),AY1053*SUSS!$M$2)</f>
        <v/>
      </c>
      <c r="BC1053" s="187" t="str">
        <f t="shared" si="366"/>
        <v/>
      </c>
    </row>
    <row r="1054" spans="1:55" ht="29.25" customHeight="1" thickBot="1">
      <c r="A1054" s="183" t="s">
        <v>254</v>
      </c>
      <c r="B1054" s="109">
        <v>2021</v>
      </c>
      <c r="C1054" s="109">
        <v>9</v>
      </c>
      <c r="D1054" s="109"/>
      <c r="E1054" s="110" t="s">
        <v>11</v>
      </c>
      <c r="F1054" s="110" t="s">
        <v>10</v>
      </c>
      <c r="G1054" s="110" t="s">
        <v>10</v>
      </c>
      <c r="H1054" s="111">
        <v>44482</v>
      </c>
      <c r="I1054" s="112">
        <v>70171.039999999994</v>
      </c>
      <c r="J1054" s="113">
        <v>0</v>
      </c>
      <c r="K1054" s="112">
        <v>70171.039999999994</v>
      </c>
      <c r="N1054" s="183" t="s">
        <v>101</v>
      </c>
      <c r="O1054" s="82">
        <v>55</v>
      </c>
      <c r="P1054" s="85">
        <v>36892.699999999997</v>
      </c>
      <c r="Q1054" s="83" t="s">
        <v>82</v>
      </c>
      <c r="R1054" s="83" t="s">
        <v>10</v>
      </c>
      <c r="S1054" s="83" t="s">
        <v>10</v>
      </c>
      <c r="T1054" s="82" t="s">
        <v>192</v>
      </c>
      <c r="U1054" s="82" t="s">
        <v>124</v>
      </c>
      <c r="AC1054" s="187" t="str">
        <f t="shared" ref="AC1054:AC1117" si="368">IF($E1054=$AD$1,IF($G1054=$AE$1,A1054,""),"")</f>
        <v>P410347</v>
      </c>
      <c r="AD1054" s="187" t="str">
        <f t="shared" ref="AD1054:AD1117" si="369">IF($E1054=$AD$1,IF($G1054=$AE$1,E1054,""),"")</f>
        <v>Contribuciones Seg. Social</v>
      </c>
      <c r="AE1054" s="187" t="str">
        <f t="shared" ref="AE1054:AE1117" si="370">IF($E1054=$AD$1,IF($G1054=$AE$1,F1054,""),"")</f>
        <v>Declaración Jurada</v>
      </c>
      <c r="AF1054" s="187" t="str">
        <f t="shared" ref="AF1054:AF1117" si="371">IF($E1054=$AD$1,IF($G1054=$AE$1,G1054,""),"")</f>
        <v>Declaración Jurada</v>
      </c>
      <c r="AG1054" s="187">
        <f t="shared" ref="AG1054:AG1117" si="372">IF($E1054=$AD$1,IF($G1054=$AE$1,I1054,""),"")</f>
        <v>70171.039999999994</v>
      </c>
      <c r="AH1054" s="187">
        <f t="shared" ref="AH1054:AH1117" si="373">IF($E1054=$AD$1,IF($G1054=$AE$1,J1054,""),"")</f>
        <v>0</v>
      </c>
      <c r="AI1054" s="187">
        <f t="shared" ref="AI1054:AI1117" si="374">IF($E1054=$AD$1,IF($G1054=$AE$1,K1054,""),"")</f>
        <v>70171.039999999994</v>
      </c>
      <c r="AJ1054" s="187">
        <f t="shared" ref="AJ1054:AJ1117" si="375">IF($E1054=$AD$1,IF($G1054=$AE$1,B1054,""),"")</f>
        <v>2021</v>
      </c>
      <c r="AK1054" s="187">
        <f t="shared" ref="AK1054:AK1117" si="376">IF($E1054=$AD$1,IF($G1054=$AE$1,C1054,""),"")</f>
        <v>9</v>
      </c>
      <c r="AN1054" s="187" t="str">
        <f t="shared" ref="AN1054:AN1117" si="377">LEFT(AO1054,7)</f>
        <v xml:space="preserve">2021/9 </v>
      </c>
      <c r="AO1054" s="187" t="str">
        <f t="shared" ref="AO1054:AO1117" si="378">IF(AF1054=$AE$1,AJ1054&amp;"/"&amp;AK1054&amp;" "&amp;AD1054,"")</f>
        <v>2021/9 Contribuciones Seg. Social</v>
      </c>
      <c r="AP1054" s="187">
        <f t="shared" ref="AP1054:AP1117" si="379">IF(AO1054&lt;&gt;"",AI1054,"")</f>
        <v>70171.039999999994</v>
      </c>
      <c r="AT1054" s="187" t="str">
        <f t="shared" ref="AT1054:AT1117" si="380">IF($Q1054=$AD$1,N1054,"")</f>
        <v/>
      </c>
      <c r="AU1054" s="187" t="str">
        <f t="shared" ref="AU1054:AU1117" si="381">IF($Q1054=$AD$1,O1054,"")</f>
        <v/>
      </c>
      <c r="AV1054" s="187" t="str">
        <f t="shared" ref="AV1054:AV1117" si="382">IF($Q1054=$AD$1,P1054,"")</f>
        <v/>
      </c>
      <c r="AW1054" s="187" t="str">
        <f t="shared" ref="AW1054:AW1117" si="383">IF($Q1054=$AD$1,T1054,"")</f>
        <v/>
      </c>
      <c r="AX1054" s="187" t="str">
        <f t="shared" ref="AX1054:AX1117" si="384">IF(AW1054&lt;&gt;"",AW1054&amp;" "&amp;$AD$1,"")</f>
        <v/>
      </c>
      <c r="AY1054" s="187" t="str">
        <f t="shared" si="365"/>
        <v/>
      </c>
      <c r="AZ1054" s="187" t="str">
        <f t="shared" ref="AZ1054:AZ1117" si="385">IF(AY1054="","",AV1054/AY1054)</f>
        <v/>
      </c>
      <c r="BA1054" s="187" t="str">
        <f t="shared" si="367"/>
        <v xml:space="preserve"> </v>
      </c>
      <c r="BB1054" s="187" t="str">
        <f>IFERROR(IF(AW1054="","",VLOOKUP(AW1054,SUSS!R:S,2,FALSE)),AY1054*SUSS!$M$2)</f>
        <v/>
      </c>
      <c r="BC1054" s="187" t="str">
        <f t="shared" si="366"/>
        <v/>
      </c>
    </row>
    <row r="1055" spans="1:55" ht="29.25" customHeight="1" thickBot="1">
      <c r="A1055" s="183" t="s">
        <v>254</v>
      </c>
      <c r="B1055" s="109">
        <v>2021</v>
      </c>
      <c r="C1055" s="109">
        <v>9</v>
      </c>
      <c r="D1055" s="109"/>
      <c r="E1055" s="110" t="s">
        <v>11</v>
      </c>
      <c r="F1055" s="110" t="s">
        <v>10</v>
      </c>
      <c r="G1055" s="110" t="s">
        <v>83</v>
      </c>
      <c r="H1055" s="111">
        <v>44488</v>
      </c>
      <c r="I1055" s="113">
        <v>470.15</v>
      </c>
      <c r="J1055" s="113">
        <v>0</v>
      </c>
      <c r="K1055" s="113">
        <v>470.15</v>
      </c>
      <c r="N1055" s="183" t="s">
        <v>101</v>
      </c>
      <c r="O1055" s="82">
        <v>56</v>
      </c>
      <c r="P1055" s="86">
        <v>669.19</v>
      </c>
      <c r="Q1055" s="83" t="s">
        <v>103</v>
      </c>
      <c r="R1055" s="83" t="s">
        <v>10</v>
      </c>
      <c r="S1055" s="83" t="s">
        <v>84</v>
      </c>
      <c r="T1055" s="82" t="s">
        <v>114</v>
      </c>
      <c r="U1055" s="82" t="s">
        <v>124</v>
      </c>
      <c r="AC1055" s="187" t="str">
        <f t="shared" si="368"/>
        <v/>
      </c>
      <c r="AD1055" s="187" t="str">
        <f t="shared" si="369"/>
        <v/>
      </c>
      <c r="AE1055" s="187" t="str">
        <f t="shared" si="370"/>
        <v/>
      </c>
      <c r="AF1055" s="187" t="str">
        <f t="shared" si="371"/>
        <v/>
      </c>
      <c r="AG1055" s="187" t="str">
        <f t="shared" si="372"/>
        <v/>
      </c>
      <c r="AH1055" s="187" t="str">
        <f t="shared" si="373"/>
        <v/>
      </c>
      <c r="AI1055" s="187" t="str">
        <f t="shared" si="374"/>
        <v/>
      </c>
      <c r="AJ1055" s="187" t="str">
        <f t="shared" si="375"/>
        <v/>
      </c>
      <c r="AK1055" s="187" t="str">
        <f t="shared" si="376"/>
        <v/>
      </c>
      <c r="AN1055" s="187" t="str">
        <f t="shared" si="377"/>
        <v/>
      </c>
      <c r="AO1055" s="187" t="str">
        <f t="shared" si="378"/>
        <v/>
      </c>
      <c r="AP1055" s="187" t="str">
        <f t="shared" si="379"/>
        <v/>
      </c>
      <c r="AT1055" s="187" t="str">
        <f t="shared" si="380"/>
        <v/>
      </c>
      <c r="AU1055" s="187" t="str">
        <f t="shared" si="381"/>
        <v/>
      </c>
      <c r="AV1055" s="187" t="str">
        <f t="shared" si="382"/>
        <v/>
      </c>
      <c r="AW1055" s="187" t="str">
        <f t="shared" si="383"/>
        <v/>
      </c>
      <c r="AX1055" s="187" t="str">
        <f t="shared" si="384"/>
        <v/>
      </c>
      <c r="AY1055" s="187" t="str">
        <f t="shared" si="365"/>
        <v/>
      </c>
      <c r="AZ1055" s="187" t="str">
        <f t="shared" si="385"/>
        <v/>
      </c>
      <c r="BA1055" s="187" t="str">
        <f t="shared" si="367"/>
        <v xml:space="preserve"> </v>
      </c>
      <c r="BB1055" s="187" t="str">
        <f>IFERROR(IF(AW1055="","",VLOOKUP(AW1055,SUSS!R:S,2,FALSE)),AY1055*SUSS!$M$2)</f>
        <v/>
      </c>
      <c r="BC1055" s="187" t="str">
        <f t="shared" si="366"/>
        <v/>
      </c>
    </row>
    <row r="1056" spans="1:55" ht="45.75" thickBot="1">
      <c r="A1056" s="183" t="s">
        <v>260</v>
      </c>
      <c r="B1056" s="193" t="s">
        <v>81</v>
      </c>
      <c r="C1056" s="185"/>
      <c r="D1056" s="185"/>
      <c r="E1056" s="185"/>
      <c r="F1056" s="185"/>
      <c r="G1056" s="185"/>
      <c r="H1056" s="185"/>
      <c r="I1056" s="185"/>
      <c r="J1056" s="185"/>
      <c r="K1056" s="185"/>
      <c r="N1056" s="183" t="s">
        <v>101</v>
      </c>
      <c r="O1056" s="82">
        <v>56</v>
      </c>
      <c r="P1056" s="86">
        <v>6.27</v>
      </c>
      <c r="Q1056" s="83" t="s">
        <v>104</v>
      </c>
      <c r="R1056" s="83" t="s">
        <v>10</v>
      </c>
      <c r="S1056" s="83" t="s">
        <v>105</v>
      </c>
      <c r="T1056" s="82" t="s">
        <v>116</v>
      </c>
      <c r="U1056" s="82" t="s">
        <v>124</v>
      </c>
      <c r="AC1056" s="187" t="str">
        <f t="shared" si="368"/>
        <v/>
      </c>
      <c r="AD1056" s="187" t="str">
        <f t="shared" si="369"/>
        <v/>
      </c>
      <c r="AE1056" s="187" t="str">
        <f t="shared" si="370"/>
        <v/>
      </c>
      <c r="AF1056" s="187" t="str">
        <f t="shared" si="371"/>
        <v/>
      </c>
      <c r="AG1056" s="187" t="str">
        <f t="shared" si="372"/>
        <v/>
      </c>
      <c r="AH1056" s="187" t="str">
        <f t="shared" si="373"/>
        <v/>
      </c>
      <c r="AI1056" s="187" t="str">
        <f t="shared" si="374"/>
        <v/>
      </c>
      <c r="AJ1056" s="187" t="str">
        <f t="shared" si="375"/>
        <v/>
      </c>
      <c r="AK1056" s="187" t="str">
        <f t="shared" si="376"/>
        <v/>
      </c>
      <c r="AN1056" s="187" t="str">
        <f t="shared" si="377"/>
        <v/>
      </c>
      <c r="AO1056" s="187" t="str">
        <f t="shared" si="378"/>
        <v/>
      </c>
      <c r="AP1056" s="187" t="str">
        <f t="shared" si="379"/>
        <v/>
      </c>
      <c r="AT1056" s="187" t="str">
        <f t="shared" si="380"/>
        <v/>
      </c>
      <c r="AU1056" s="187" t="str">
        <f t="shared" si="381"/>
        <v/>
      </c>
      <c r="AV1056" s="187" t="str">
        <f t="shared" si="382"/>
        <v/>
      </c>
      <c r="AW1056" s="187" t="str">
        <f t="shared" si="383"/>
        <v/>
      </c>
      <c r="AX1056" s="187" t="str">
        <f t="shared" si="384"/>
        <v/>
      </c>
      <c r="AY1056" s="187" t="str">
        <f t="shared" si="365"/>
        <v/>
      </c>
      <c r="AZ1056" s="187" t="str">
        <f t="shared" si="385"/>
        <v/>
      </c>
      <c r="BA1056" s="187" t="str">
        <f t="shared" si="367"/>
        <v xml:space="preserve"> </v>
      </c>
      <c r="BB1056" s="187" t="str">
        <f>IFERROR(IF(AW1056="","",VLOOKUP(AW1056,SUSS!R:S,2,FALSE)),AY1056*SUSS!$M$2)</f>
        <v/>
      </c>
      <c r="BC1056" s="187" t="str">
        <f t="shared" si="366"/>
        <v/>
      </c>
    </row>
    <row r="1057" spans="1:55" ht="15.75" thickBot="1">
      <c r="A1057" s="183" t="s">
        <v>260</v>
      </c>
      <c r="B1057" s="114" t="s">
        <v>0</v>
      </c>
      <c r="C1057" s="114" t="s">
        <v>1</v>
      </c>
      <c r="D1057" s="114" t="s">
        <v>2</v>
      </c>
      <c r="E1057" s="114" t="s">
        <v>3</v>
      </c>
      <c r="F1057" s="114" t="s">
        <v>4</v>
      </c>
      <c r="G1057" s="114" t="s">
        <v>5</v>
      </c>
      <c r="H1057" s="114" t="s">
        <v>6</v>
      </c>
      <c r="I1057" s="114" t="s">
        <v>7</v>
      </c>
      <c r="J1057" s="114" t="s">
        <v>8</v>
      </c>
      <c r="K1057" s="114" t="s">
        <v>9</v>
      </c>
      <c r="N1057" s="183" t="s">
        <v>101</v>
      </c>
      <c r="O1057" s="82">
        <v>56</v>
      </c>
      <c r="P1057" s="85">
        <v>14119.33</v>
      </c>
      <c r="Q1057" s="83" t="s">
        <v>102</v>
      </c>
      <c r="R1057" s="83" t="s">
        <v>10</v>
      </c>
      <c r="S1057" s="83" t="s">
        <v>10</v>
      </c>
      <c r="T1057" s="82" t="s">
        <v>137</v>
      </c>
      <c r="U1057" s="82" t="s">
        <v>124</v>
      </c>
      <c r="AC1057" s="187" t="str">
        <f t="shared" si="368"/>
        <v/>
      </c>
      <c r="AD1057" s="187" t="str">
        <f t="shared" si="369"/>
        <v/>
      </c>
      <c r="AE1057" s="187" t="str">
        <f t="shared" si="370"/>
        <v/>
      </c>
      <c r="AF1057" s="187" t="str">
        <f t="shared" si="371"/>
        <v/>
      </c>
      <c r="AG1057" s="187" t="str">
        <f t="shared" si="372"/>
        <v/>
      </c>
      <c r="AH1057" s="187" t="str">
        <f t="shared" si="373"/>
        <v/>
      </c>
      <c r="AI1057" s="187" t="str">
        <f t="shared" si="374"/>
        <v/>
      </c>
      <c r="AJ1057" s="187" t="str">
        <f t="shared" si="375"/>
        <v/>
      </c>
      <c r="AK1057" s="187" t="str">
        <f t="shared" si="376"/>
        <v/>
      </c>
      <c r="AN1057" s="187" t="str">
        <f t="shared" si="377"/>
        <v/>
      </c>
      <c r="AO1057" s="187" t="str">
        <f t="shared" si="378"/>
        <v/>
      </c>
      <c r="AP1057" s="187" t="str">
        <f t="shared" si="379"/>
        <v/>
      </c>
      <c r="AT1057" s="187" t="str">
        <f t="shared" si="380"/>
        <v/>
      </c>
      <c r="AU1057" s="187" t="str">
        <f t="shared" si="381"/>
        <v/>
      </c>
      <c r="AV1057" s="187" t="str">
        <f t="shared" si="382"/>
        <v/>
      </c>
      <c r="AW1057" s="187" t="str">
        <f t="shared" si="383"/>
        <v/>
      </c>
      <c r="AX1057" s="187" t="str">
        <f t="shared" si="384"/>
        <v/>
      </c>
      <c r="AY1057" s="187" t="str">
        <f t="shared" si="365"/>
        <v/>
      </c>
      <c r="AZ1057" s="187" t="str">
        <f t="shared" si="385"/>
        <v/>
      </c>
      <c r="BA1057" s="187" t="str">
        <f t="shared" si="367"/>
        <v xml:space="preserve"> </v>
      </c>
      <c r="BB1057" s="187" t="str">
        <f>IFERROR(IF(AW1057="","",VLOOKUP(AW1057,SUSS!R:S,2,FALSE)),AY1057*SUSS!$M$2)</f>
        <v/>
      </c>
      <c r="BC1057" s="187" t="str">
        <f t="shared" si="366"/>
        <v/>
      </c>
    </row>
    <row r="1058" spans="1:55" ht="15.75" thickBot="1">
      <c r="A1058" s="183" t="s">
        <v>260</v>
      </c>
      <c r="B1058" s="104">
        <v>2021</v>
      </c>
      <c r="C1058" s="104">
        <v>10</v>
      </c>
      <c r="D1058" s="104"/>
      <c r="E1058" s="105" t="s">
        <v>82</v>
      </c>
      <c r="F1058" s="105" t="s">
        <v>10</v>
      </c>
      <c r="G1058" s="105" t="s">
        <v>10</v>
      </c>
      <c r="H1058" s="106">
        <v>44523</v>
      </c>
      <c r="I1058" s="107">
        <v>744590.42</v>
      </c>
      <c r="J1058" s="108">
        <v>0</v>
      </c>
      <c r="K1058" s="107">
        <v>744590.42</v>
      </c>
      <c r="N1058" s="183" t="s">
        <v>101</v>
      </c>
      <c r="O1058" s="82">
        <v>56</v>
      </c>
      <c r="P1058" s="85">
        <v>5423.21</v>
      </c>
      <c r="Q1058" s="83" t="s">
        <v>11</v>
      </c>
      <c r="R1058" s="83" t="s">
        <v>10</v>
      </c>
      <c r="S1058" s="83" t="s">
        <v>10</v>
      </c>
      <c r="T1058" s="82" t="s">
        <v>190</v>
      </c>
      <c r="U1058" s="82" t="s">
        <v>124</v>
      </c>
      <c r="AC1058" s="187" t="str">
        <f t="shared" si="368"/>
        <v/>
      </c>
      <c r="AD1058" s="187" t="str">
        <f t="shared" si="369"/>
        <v/>
      </c>
      <c r="AE1058" s="187" t="str">
        <f t="shared" si="370"/>
        <v/>
      </c>
      <c r="AF1058" s="187" t="str">
        <f t="shared" si="371"/>
        <v/>
      </c>
      <c r="AG1058" s="187" t="str">
        <f t="shared" si="372"/>
        <v/>
      </c>
      <c r="AH1058" s="187" t="str">
        <f t="shared" si="373"/>
        <v/>
      </c>
      <c r="AI1058" s="187" t="str">
        <f t="shared" si="374"/>
        <v/>
      </c>
      <c r="AJ1058" s="187" t="str">
        <f t="shared" si="375"/>
        <v/>
      </c>
      <c r="AK1058" s="187" t="str">
        <f t="shared" si="376"/>
        <v/>
      </c>
      <c r="AN1058" s="187" t="str">
        <f t="shared" si="377"/>
        <v/>
      </c>
      <c r="AO1058" s="187" t="str">
        <f t="shared" si="378"/>
        <v/>
      </c>
      <c r="AP1058" s="187" t="str">
        <f t="shared" si="379"/>
        <v/>
      </c>
      <c r="AT1058" s="187" t="str">
        <f t="shared" si="380"/>
        <v>M645044</v>
      </c>
      <c r="AU1058" s="187">
        <f t="shared" si="381"/>
        <v>56</v>
      </c>
      <c r="AV1058" s="187">
        <f t="shared" si="382"/>
        <v>5423.21</v>
      </c>
      <c r="AW1058" s="187" t="str">
        <f t="shared" si="383"/>
        <v>2017/12</v>
      </c>
      <c r="AX1058" s="187" t="str">
        <f t="shared" si="384"/>
        <v>2017/12 Contribuciones Seg. Social</v>
      </c>
      <c r="AY1058" s="187">
        <f t="shared" si="365"/>
        <v>12103.01</v>
      </c>
      <c r="AZ1058" s="187">
        <f t="shared" si="385"/>
        <v>0.44808770710757073</v>
      </c>
      <c r="BA1058" s="187" t="str">
        <f t="shared" si="367"/>
        <v>M645044 56</v>
      </c>
      <c r="BB1058" s="187">
        <f>IFERROR(IF(AW1058="","",VLOOKUP(AW1058,SUSS!R:S,2,FALSE)),AY1058*SUSS!$M$2)</f>
        <v>1452.3612000000001</v>
      </c>
      <c r="BC1058" s="187">
        <f t="shared" si="366"/>
        <v>650.78520000000003</v>
      </c>
    </row>
    <row r="1059" spans="1:55" ht="15.75" thickBot="1">
      <c r="A1059" s="183" t="s">
        <v>260</v>
      </c>
      <c r="B1059" s="109">
        <v>2021</v>
      </c>
      <c r="C1059" s="109">
        <v>10</v>
      </c>
      <c r="D1059" s="109"/>
      <c r="E1059" s="110" t="s">
        <v>82</v>
      </c>
      <c r="F1059" s="110" t="s">
        <v>10</v>
      </c>
      <c r="G1059" s="110" t="s">
        <v>83</v>
      </c>
      <c r="H1059" s="111">
        <v>44537</v>
      </c>
      <c r="I1059" s="112">
        <v>11640.43</v>
      </c>
      <c r="J1059" s="113">
        <v>0</v>
      </c>
      <c r="K1059" s="112">
        <v>11640.43</v>
      </c>
      <c r="N1059" s="183" t="s">
        <v>101</v>
      </c>
      <c r="O1059" s="82">
        <v>56</v>
      </c>
      <c r="P1059" s="86">
        <v>778.54</v>
      </c>
      <c r="Q1059" s="83" t="s">
        <v>11</v>
      </c>
      <c r="R1059" s="83" t="s">
        <v>10</v>
      </c>
      <c r="S1059" s="83" t="s">
        <v>83</v>
      </c>
      <c r="T1059" s="82" t="s">
        <v>190</v>
      </c>
      <c r="U1059" s="82" t="s">
        <v>124</v>
      </c>
      <c r="AC1059" s="187" t="str">
        <f t="shared" si="368"/>
        <v/>
      </c>
      <c r="AD1059" s="187" t="str">
        <f t="shared" si="369"/>
        <v/>
      </c>
      <c r="AE1059" s="187" t="str">
        <f t="shared" si="370"/>
        <v/>
      </c>
      <c r="AF1059" s="187" t="str">
        <f t="shared" si="371"/>
        <v/>
      </c>
      <c r="AG1059" s="187" t="str">
        <f t="shared" si="372"/>
        <v/>
      </c>
      <c r="AH1059" s="187" t="str">
        <f t="shared" si="373"/>
        <v/>
      </c>
      <c r="AI1059" s="187" t="str">
        <f t="shared" si="374"/>
        <v/>
      </c>
      <c r="AJ1059" s="187" t="str">
        <f t="shared" si="375"/>
        <v/>
      </c>
      <c r="AK1059" s="187" t="str">
        <f t="shared" si="376"/>
        <v/>
      </c>
      <c r="AN1059" s="187" t="str">
        <f t="shared" si="377"/>
        <v/>
      </c>
      <c r="AO1059" s="187" t="str">
        <f t="shared" si="378"/>
        <v/>
      </c>
      <c r="AP1059" s="187" t="str">
        <f t="shared" si="379"/>
        <v/>
      </c>
      <c r="AT1059" s="187" t="str">
        <f t="shared" si="380"/>
        <v>M645044</v>
      </c>
      <c r="AU1059" s="187">
        <f t="shared" si="381"/>
        <v>56</v>
      </c>
      <c r="AV1059" s="187">
        <f t="shared" si="382"/>
        <v>778.54</v>
      </c>
      <c r="AW1059" s="187" t="str">
        <f t="shared" si="383"/>
        <v>2017/12</v>
      </c>
      <c r="AX1059" s="187" t="str">
        <f t="shared" si="384"/>
        <v>2017/12 Contribuciones Seg. Social</v>
      </c>
      <c r="AY1059" s="187">
        <f t="shared" si="365"/>
        <v>12103.01</v>
      </c>
      <c r="AZ1059" s="187">
        <f t="shared" si="385"/>
        <v>6.4326146966746281E-2</v>
      </c>
      <c r="BA1059" s="187" t="str">
        <f t="shared" si="367"/>
        <v>M645044 56</v>
      </c>
      <c r="BB1059" s="187">
        <f>IFERROR(IF(AW1059="","",VLOOKUP(AW1059,SUSS!R:S,2,FALSE)),AY1059*SUSS!$M$2)</f>
        <v>1452.3612000000001</v>
      </c>
      <c r="BC1059" s="187">
        <f t="shared" si="366"/>
        <v>93.424799999999991</v>
      </c>
    </row>
    <row r="1060" spans="1:55" ht="45.75" thickBot="1">
      <c r="A1060" s="183" t="s">
        <v>262</v>
      </c>
      <c r="B1060" s="194" t="s">
        <v>81</v>
      </c>
      <c r="C1060" s="185"/>
      <c r="D1060" s="185"/>
      <c r="E1060" s="185"/>
      <c r="F1060" s="185"/>
      <c r="G1060" s="185"/>
      <c r="H1060" s="185"/>
      <c r="I1060" s="185"/>
      <c r="J1060" s="185"/>
      <c r="K1060" s="185"/>
      <c r="N1060" s="183" t="s">
        <v>101</v>
      </c>
      <c r="O1060" s="82">
        <v>56</v>
      </c>
      <c r="P1060" s="85">
        <v>2247.21</v>
      </c>
      <c r="Q1060" s="83" t="s">
        <v>11</v>
      </c>
      <c r="R1060" s="83" t="s">
        <v>10</v>
      </c>
      <c r="S1060" s="83" t="s">
        <v>84</v>
      </c>
      <c r="T1060" s="82" t="s">
        <v>190</v>
      </c>
      <c r="U1060" s="82" t="s">
        <v>124</v>
      </c>
      <c r="AC1060" s="187" t="str">
        <f t="shared" si="368"/>
        <v/>
      </c>
      <c r="AD1060" s="187" t="str">
        <f t="shared" si="369"/>
        <v/>
      </c>
      <c r="AE1060" s="187" t="str">
        <f t="shared" si="370"/>
        <v/>
      </c>
      <c r="AF1060" s="187" t="str">
        <f t="shared" si="371"/>
        <v/>
      </c>
      <c r="AG1060" s="187" t="str">
        <f t="shared" si="372"/>
        <v/>
      </c>
      <c r="AH1060" s="187" t="str">
        <f t="shared" si="373"/>
        <v/>
      </c>
      <c r="AI1060" s="187" t="str">
        <f t="shared" si="374"/>
        <v/>
      </c>
      <c r="AJ1060" s="187" t="str">
        <f t="shared" si="375"/>
        <v/>
      </c>
      <c r="AK1060" s="187" t="str">
        <f t="shared" si="376"/>
        <v/>
      </c>
      <c r="AN1060" s="187" t="str">
        <f t="shared" si="377"/>
        <v/>
      </c>
      <c r="AO1060" s="187" t="str">
        <f t="shared" si="378"/>
        <v/>
      </c>
      <c r="AP1060" s="187" t="str">
        <f t="shared" si="379"/>
        <v/>
      </c>
      <c r="AT1060" s="187" t="str">
        <f t="shared" si="380"/>
        <v>M645044</v>
      </c>
      <c r="AU1060" s="187">
        <f t="shared" si="381"/>
        <v>56</v>
      </c>
      <c r="AV1060" s="187">
        <f t="shared" si="382"/>
        <v>2247.21</v>
      </c>
      <c r="AW1060" s="187" t="str">
        <f t="shared" si="383"/>
        <v>2017/12</v>
      </c>
      <c r="AX1060" s="187" t="str">
        <f t="shared" si="384"/>
        <v>2017/12 Contribuciones Seg. Social</v>
      </c>
      <c r="AY1060" s="187">
        <f t="shared" si="365"/>
        <v>12103.01</v>
      </c>
      <c r="AZ1060" s="187">
        <f t="shared" si="385"/>
        <v>0.18567364647306744</v>
      </c>
      <c r="BA1060" s="187" t="str">
        <f t="shared" si="367"/>
        <v>M645044 56</v>
      </c>
      <c r="BB1060" s="187">
        <f>IFERROR(IF(AW1060="","",VLOOKUP(AW1060,SUSS!R:S,2,FALSE)),AY1060*SUSS!$M$2)</f>
        <v>1452.3612000000001</v>
      </c>
      <c r="BC1060" s="187">
        <f t="shared" si="366"/>
        <v>269.66520000000003</v>
      </c>
    </row>
    <row r="1061" spans="1:55" ht="15.75" thickBot="1">
      <c r="A1061" s="183" t="s">
        <v>262</v>
      </c>
      <c r="B1061" s="114" t="s">
        <v>0</v>
      </c>
      <c r="C1061" s="114" t="s">
        <v>1</v>
      </c>
      <c r="D1061" s="114" t="s">
        <v>2</v>
      </c>
      <c r="E1061" s="114" t="s">
        <v>3</v>
      </c>
      <c r="F1061" s="114" t="s">
        <v>4</v>
      </c>
      <c r="G1061" s="114" t="s">
        <v>5</v>
      </c>
      <c r="H1061" s="114" t="s">
        <v>6</v>
      </c>
      <c r="I1061" s="114" t="s">
        <v>7</v>
      </c>
      <c r="J1061" s="114" t="s">
        <v>8</v>
      </c>
      <c r="K1061" s="114" t="s">
        <v>9</v>
      </c>
      <c r="N1061" s="183" t="s">
        <v>101</v>
      </c>
      <c r="O1061" s="82">
        <v>56</v>
      </c>
      <c r="P1061" s="86">
        <v>12.54</v>
      </c>
      <c r="Q1061" s="83" t="s">
        <v>107</v>
      </c>
      <c r="R1061" s="83" t="s">
        <v>10</v>
      </c>
      <c r="S1061" s="83" t="s">
        <v>105</v>
      </c>
      <c r="T1061" s="82" t="s">
        <v>163</v>
      </c>
      <c r="U1061" s="82" t="s">
        <v>124</v>
      </c>
      <c r="AC1061" s="187" t="str">
        <f t="shared" si="368"/>
        <v/>
      </c>
      <c r="AD1061" s="187" t="str">
        <f t="shared" si="369"/>
        <v/>
      </c>
      <c r="AE1061" s="187" t="str">
        <f t="shared" si="370"/>
        <v/>
      </c>
      <c r="AF1061" s="187" t="str">
        <f t="shared" si="371"/>
        <v/>
      </c>
      <c r="AG1061" s="187" t="str">
        <f t="shared" si="372"/>
        <v/>
      </c>
      <c r="AH1061" s="187" t="str">
        <f t="shared" si="373"/>
        <v/>
      </c>
      <c r="AI1061" s="187" t="str">
        <f t="shared" si="374"/>
        <v/>
      </c>
      <c r="AJ1061" s="187" t="str">
        <f t="shared" si="375"/>
        <v/>
      </c>
      <c r="AK1061" s="187" t="str">
        <f t="shared" si="376"/>
        <v/>
      </c>
      <c r="AN1061" s="187" t="str">
        <f t="shared" si="377"/>
        <v/>
      </c>
      <c r="AO1061" s="187" t="str">
        <f t="shared" si="378"/>
        <v/>
      </c>
      <c r="AP1061" s="187" t="str">
        <f t="shared" si="379"/>
        <v/>
      </c>
      <c r="AT1061" s="187" t="str">
        <f t="shared" si="380"/>
        <v/>
      </c>
      <c r="AU1061" s="187" t="str">
        <f t="shared" si="381"/>
        <v/>
      </c>
      <c r="AV1061" s="187" t="str">
        <f t="shared" si="382"/>
        <v/>
      </c>
      <c r="AW1061" s="187" t="str">
        <f t="shared" si="383"/>
        <v/>
      </c>
      <c r="AX1061" s="187" t="str">
        <f t="shared" si="384"/>
        <v/>
      </c>
      <c r="AY1061" s="187" t="str">
        <f t="shared" si="365"/>
        <v/>
      </c>
      <c r="AZ1061" s="187" t="str">
        <f t="shared" si="385"/>
        <v/>
      </c>
      <c r="BA1061" s="187" t="str">
        <f t="shared" si="367"/>
        <v xml:space="preserve"> </v>
      </c>
      <c r="BB1061" s="187" t="str">
        <f>IFERROR(IF(AW1061="","",VLOOKUP(AW1061,SUSS!R:S,2,FALSE)),AY1061*SUSS!$M$2)</f>
        <v/>
      </c>
      <c r="BC1061" s="187" t="str">
        <f t="shared" si="366"/>
        <v/>
      </c>
    </row>
    <row r="1062" spans="1:55" ht="15.75" thickBot="1">
      <c r="A1062" s="183" t="s">
        <v>262</v>
      </c>
      <c r="B1062" s="104">
        <v>2021</v>
      </c>
      <c r="C1062" s="104">
        <v>11</v>
      </c>
      <c r="D1062" s="104"/>
      <c r="E1062" s="105" t="s">
        <v>82</v>
      </c>
      <c r="F1062" s="105" t="s">
        <v>10</v>
      </c>
      <c r="G1062" s="105" t="s">
        <v>10</v>
      </c>
      <c r="H1062" s="106">
        <v>44552</v>
      </c>
      <c r="I1062" s="107">
        <v>148389.94</v>
      </c>
      <c r="J1062" s="108">
        <v>0</v>
      </c>
      <c r="K1062" s="107">
        <v>148389.94</v>
      </c>
      <c r="N1062" s="183" t="s">
        <v>101</v>
      </c>
      <c r="O1062" s="82">
        <v>56</v>
      </c>
      <c r="P1062" s="86">
        <v>18.809999999999999</v>
      </c>
      <c r="Q1062" s="83" t="s">
        <v>106</v>
      </c>
      <c r="R1062" s="83" t="s">
        <v>10</v>
      </c>
      <c r="S1062" s="83" t="s">
        <v>105</v>
      </c>
      <c r="T1062" s="82" t="s">
        <v>163</v>
      </c>
      <c r="U1062" s="82" t="s">
        <v>124</v>
      </c>
      <c r="AC1062" s="187" t="str">
        <f t="shared" si="368"/>
        <v/>
      </c>
      <c r="AD1062" s="187" t="str">
        <f t="shared" si="369"/>
        <v/>
      </c>
      <c r="AE1062" s="187" t="str">
        <f t="shared" si="370"/>
        <v/>
      </c>
      <c r="AF1062" s="187" t="str">
        <f t="shared" si="371"/>
        <v/>
      </c>
      <c r="AG1062" s="187" t="str">
        <f t="shared" si="372"/>
        <v/>
      </c>
      <c r="AH1062" s="187" t="str">
        <f t="shared" si="373"/>
        <v/>
      </c>
      <c r="AI1062" s="187" t="str">
        <f t="shared" si="374"/>
        <v/>
      </c>
      <c r="AJ1062" s="187" t="str">
        <f t="shared" si="375"/>
        <v/>
      </c>
      <c r="AK1062" s="187" t="str">
        <f t="shared" si="376"/>
        <v/>
      </c>
      <c r="AN1062" s="187" t="str">
        <f t="shared" si="377"/>
        <v/>
      </c>
      <c r="AO1062" s="187" t="str">
        <f t="shared" si="378"/>
        <v/>
      </c>
      <c r="AP1062" s="187" t="str">
        <f t="shared" si="379"/>
        <v/>
      </c>
      <c r="AT1062" s="187" t="str">
        <f t="shared" si="380"/>
        <v/>
      </c>
      <c r="AU1062" s="187" t="str">
        <f t="shared" si="381"/>
        <v/>
      </c>
      <c r="AV1062" s="187" t="str">
        <f t="shared" si="382"/>
        <v/>
      </c>
      <c r="AW1062" s="187" t="str">
        <f t="shared" si="383"/>
        <v/>
      </c>
      <c r="AX1062" s="187" t="str">
        <f t="shared" si="384"/>
        <v/>
      </c>
      <c r="AY1062" s="187" t="str">
        <f t="shared" si="365"/>
        <v/>
      </c>
      <c r="AZ1062" s="187" t="str">
        <f t="shared" si="385"/>
        <v/>
      </c>
      <c r="BA1062" s="187" t="str">
        <f t="shared" si="367"/>
        <v xml:space="preserve"> </v>
      </c>
      <c r="BB1062" s="187" t="str">
        <f>IFERROR(IF(AW1062="","",VLOOKUP(AW1062,SUSS!R:S,2,FALSE)),AY1062*SUSS!$M$2)</f>
        <v/>
      </c>
      <c r="BC1062" s="187" t="str">
        <f t="shared" si="366"/>
        <v/>
      </c>
    </row>
    <row r="1063" spans="1:55" ht="15.75" thickBot="1">
      <c r="A1063" s="183" t="s">
        <v>262</v>
      </c>
      <c r="B1063" s="109">
        <v>2021</v>
      </c>
      <c r="C1063" s="109">
        <v>11</v>
      </c>
      <c r="D1063" s="109"/>
      <c r="E1063" s="110" t="s">
        <v>82</v>
      </c>
      <c r="F1063" s="110" t="s">
        <v>10</v>
      </c>
      <c r="G1063" s="110" t="s">
        <v>83</v>
      </c>
      <c r="H1063" s="111">
        <v>44571</v>
      </c>
      <c r="I1063" s="112">
        <v>3148.34</v>
      </c>
      <c r="J1063" s="113">
        <v>0</v>
      </c>
      <c r="K1063" s="112">
        <v>3148.34</v>
      </c>
      <c r="N1063" s="183" t="s">
        <v>101</v>
      </c>
      <c r="O1063" s="82">
        <v>56</v>
      </c>
      <c r="P1063" s="86">
        <v>89.83</v>
      </c>
      <c r="Q1063" s="83" t="s">
        <v>86</v>
      </c>
      <c r="R1063" s="83" t="s">
        <v>10</v>
      </c>
      <c r="S1063" s="83" t="s">
        <v>10</v>
      </c>
      <c r="T1063" s="82" t="s">
        <v>191</v>
      </c>
      <c r="U1063" s="82" t="s">
        <v>124</v>
      </c>
      <c r="AC1063" s="187" t="str">
        <f t="shared" si="368"/>
        <v/>
      </c>
      <c r="AD1063" s="187" t="str">
        <f t="shared" si="369"/>
        <v/>
      </c>
      <c r="AE1063" s="187" t="str">
        <f t="shared" si="370"/>
        <v/>
      </c>
      <c r="AF1063" s="187" t="str">
        <f t="shared" si="371"/>
        <v/>
      </c>
      <c r="AG1063" s="187" t="str">
        <f t="shared" si="372"/>
        <v/>
      </c>
      <c r="AH1063" s="187" t="str">
        <f t="shared" si="373"/>
        <v/>
      </c>
      <c r="AI1063" s="187" t="str">
        <f t="shared" si="374"/>
        <v/>
      </c>
      <c r="AJ1063" s="187" t="str">
        <f t="shared" si="375"/>
        <v/>
      </c>
      <c r="AK1063" s="187" t="str">
        <f t="shared" si="376"/>
        <v/>
      </c>
      <c r="AN1063" s="187" t="str">
        <f t="shared" si="377"/>
        <v/>
      </c>
      <c r="AO1063" s="187" t="str">
        <f t="shared" si="378"/>
        <v/>
      </c>
      <c r="AP1063" s="187" t="str">
        <f t="shared" si="379"/>
        <v/>
      </c>
      <c r="AT1063" s="187" t="str">
        <f t="shared" si="380"/>
        <v/>
      </c>
      <c r="AU1063" s="187" t="str">
        <f t="shared" si="381"/>
        <v/>
      </c>
      <c r="AV1063" s="187" t="str">
        <f t="shared" si="382"/>
        <v/>
      </c>
      <c r="AW1063" s="187" t="str">
        <f t="shared" si="383"/>
        <v/>
      </c>
      <c r="AX1063" s="187" t="str">
        <f t="shared" si="384"/>
        <v/>
      </c>
      <c r="AY1063" s="187" t="str">
        <f t="shared" si="365"/>
        <v/>
      </c>
      <c r="AZ1063" s="187" t="str">
        <f t="shared" si="385"/>
        <v/>
      </c>
      <c r="BA1063" s="187" t="str">
        <f t="shared" si="367"/>
        <v xml:space="preserve"> </v>
      </c>
      <c r="BB1063" s="187" t="str">
        <f>IFERROR(IF(AW1063="","",VLOOKUP(AW1063,SUSS!R:S,2,FALSE)),AY1063*SUSS!$M$2)</f>
        <v/>
      </c>
      <c r="BC1063" s="187" t="str">
        <f t="shared" si="366"/>
        <v/>
      </c>
    </row>
    <row r="1064" spans="1:55" ht="15.75" thickBot="1">
      <c r="A1064" s="183" t="s">
        <v>262</v>
      </c>
      <c r="B1064" s="194" t="s">
        <v>85</v>
      </c>
      <c r="C1064" s="185"/>
      <c r="D1064" s="185"/>
      <c r="E1064" s="185"/>
      <c r="F1064" s="185"/>
      <c r="G1064" s="185"/>
      <c r="H1064" s="185"/>
      <c r="I1064" s="185"/>
      <c r="J1064" s="185"/>
      <c r="K1064" s="185"/>
      <c r="N1064" s="183" t="s">
        <v>101</v>
      </c>
      <c r="O1064" s="82">
        <v>56</v>
      </c>
      <c r="P1064" s="85">
        <v>11656.59</v>
      </c>
      <c r="Q1064" s="83" t="s">
        <v>11</v>
      </c>
      <c r="R1064" s="83" t="s">
        <v>10</v>
      </c>
      <c r="S1064" s="83" t="s">
        <v>10</v>
      </c>
      <c r="T1064" s="82" t="s">
        <v>191</v>
      </c>
      <c r="U1064" s="82" t="s">
        <v>124</v>
      </c>
      <c r="AC1064" s="187" t="str">
        <f t="shared" si="368"/>
        <v/>
      </c>
      <c r="AD1064" s="187" t="str">
        <f t="shared" si="369"/>
        <v/>
      </c>
      <c r="AE1064" s="187" t="str">
        <f t="shared" si="370"/>
        <v/>
      </c>
      <c r="AF1064" s="187" t="str">
        <f t="shared" si="371"/>
        <v/>
      </c>
      <c r="AG1064" s="187" t="str">
        <f t="shared" si="372"/>
        <v/>
      </c>
      <c r="AH1064" s="187" t="str">
        <f t="shared" si="373"/>
        <v/>
      </c>
      <c r="AI1064" s="187" t="str">
        <f t="shared" si="374"/>
        <v/>
      </c>
      <c r="AJ1064" s="187" t="str">
        <f t="shared" si="375"/>
        <v/>
      </c>
      <c r="AK1064" s="187" t="str">
        <f t="shared" si="376"/>
        <v/>
      </c>
      <c r="AN1064" s="187" t="str">
        <f t="shared" si="377"/>
        <v/>
      </c>
      <c r="AO1064" s="187" t="str">
        <f t="shared" si="378"/>
        <v/>
      </c>
      <c r="AP1064" s="187" t="str">
        <f t="shared" si="379"/>
        <v/>
      </c>
      <c r="AT1064" s="187" t="str">
        <f t="shared" si="380"/>
        <v>M645044</v>
      </c>
      <c r="AU1064" s="187">
        <f t="shared" si="381"/>
        <v>56</v>
      </c>
      <c r="AV1064" s="187">
        <f t="shared" si="382"/>
        <v>11656.59</v>
      </c>
      <c r="AW1064" s="187" t="str">
        <f t="shared" si="383"/>
        <v>2018/1</v>
      </c>
      <c r="AX1064" s="187" t="str">
        <f t="shared" si="384"/>
        <v>2018/1 Contribuciones Seg. Social</v>
      </c>
      <c r="AY1064" s="187">
        <f t="shared" si="365"/>
        <v>11656.59</v>
      </c>
      <c r="AZ1064" s="187">
        <f t="shared" si="385"/>
        <v>1</v>
      </c>
      <c r="BA1064" s="187" t="str">
        <f t="shared" si="367"/>
        <v>M645044 56</v>
      </c>
      <c r="BB1064" s="187">
        <f>IFERROR(IF(AW1064="","",VLOOKUP(AW1064,SUSS!R:S,2,FALSE)),AY1064*SUSS!$M$2)</f>
        <v>1398.7908</v>
      </c>
      <c r="BC1064" s="187">
        <f t="shared" si="366"/>
        <v>1398.7908</v>
      </c>
    </row>
    <row r="1065" spans="1:55" ht="15.75" thickBot="1">
      <c r="A1065" s="183" t="s">
        <v>262</v>
      </c>
      <c r="B1065" s="114" t="s">
        <v>0</v>
      </c>
      <c r="C1065" s="114" t="s">
        <v>1</v>
      </c>
      <c r="D1065" s="114" t="s">
        <v>2</v>
      </c>
      <c r="E1065" s="114" t="s">
        <v>3</v>
      </c>
      <c r="F1065" s="114" t="s">
        <v>4</v>
      </c>
      <c r="G1065" s="114" t="s">
        <v>5</v>
      </c>
      <c r="H1065" s="114" t="s">
        <v>6</v>
      </c>
      <c r="I1065" s="114" t="s">
        <v>7</v>
      </c>
      <c r="J1065" s="114" t="s">
        <v>8</v>
      </c>
      <c r="K1065" s="114" t="s">
        <v>9</v>
      </c>
      <c r="N1065" s="183" t="s">
        <v>101</v>
      </c>
      <c r="O1065" s="82">
        <v>56</v>
      </c>
      <c r="P1065" s="86">
        <v>117.95</v>
      </c>
      <c r="Q1065" s="83" t="s">
        <v>11</v>
      </c>
      <c r="R1065" s="83" t="s">
        <v>10</v>
      </c>
      <c r="S1065" s="83" t="s">
        <v>83</v>
      </c>
      <c r="T1065" s="82" t="s">
        <v>191</v>
      </c>
      <c r="U1065" s="82" t="s">
        <v>124</v>
      </c>
      <c r="AC1065" s="187" t="str">
        <f t="shared" si="368"/>
        <v/>
      </c>
      <c r="AD1065" s="187" t="str">
        <f t="shared" si="369"/>
        <v/>
      </c>
      <c r="AE1065" s="187" t="str">
        <f t="shared" si="370"/>
        <v/>
      </c>
      <c r="AF1065" s="187" t="str">
        <f t="shared" si="371"/>
        <v/>
      </c>
      <c r="AG1065" s="187" t="str">
        <f t="shared" si="372"/>
        <v/>
      </c>
      <c r="AH1065" s="187" t="str">
        <f t="shared" si="373"/>
        <v/>
      </c>
      <c r="AI1065" s="187" t="str">
        <f t="shared" si="374"/>
        <v/>
      </c>
      <c r="AJ1065" s="187" t="str">
        <f t="shared" si="375"/>
        <v/>
      </c>
      <c r="AK1065" s="187" t="str">
        <f t="shared" si="376"/>
        <v/>
      </c>
      <c r="AN1065" s="187" t="str">
        <f t="shared" si="377"/>
        <v/>
      </c>
      <c r="AO1065" s="187" t="str">
        <f t="shared" si="378"/>
        <v/>
      </c>
      <c r="AP1065" s="187" t="str">
        <f t="shared" si="379"/>
        <v/>
      </c>
      <c r="AT1065" s="187" t="str">
        <f t="shared" si="380"/>
        <v>M645044</v>
      </c>
      <c r="AU1065" s="187">
        <f t="shared" si="381"/>
        <v>56</v>
      </c>
      <c r="AV1065" s="187">
        <f t="shared" si="382"/>
        <v>117.95</v>
      </c>
      <c r="AW1065" s="187" t="str">
        <f t="shared" si="383"/>
        <v>2018/1</v>
      </c>
      <c r="AX1065" s="187" t="str">
        <f t="shared" si="384"/>
        <v>2018/1 Contribuciones Seg. Social</v>
      </c>
      <c r="AY1065" s="187">
        <f t="shared" si="365"/>
        <v>11656.59</v>
      </c>
      <c r="AZ1065" s="187">
        <f t="shared" si="385"/>
        <v>1.0118739700032343E-2</v>
      </c>
      <c r="BA1065" s="187" t="str">
        <f t="shared" si="367"/>
        <v>M645044 56</v>
      </c>
      <c r="BB1065" s="187">
        <f>IFERROR(IF(AW1065="","",VLOOKUP(AW1065,SUSS!R:S,2,FALSE)),AY1065*SUSS!$M$2)</f>
        <v>1398.7908</v>
      </c>
      <c r="BC1065" s="187">
        <f t="shared" si="366"/>
        <v>14.154</v>
      </c>
    </row>
    <row r="1066" spans="1:55" ht="15.75" thickBot="1">
      <c r="A1066" s="183" t="s">
        <v>262</v>
      </c>
      <c r="B1066" s="104">
        <v>2021</v>
      </c>
      <c r="C1066" s="104">
        <v>10</v>
      </c>
      <c r="D1066" s="104"/>
      <c r="E1066" s="105" t="s">
        <v>86</v>
      </c>
      <c r="F1066" s="105" t="s">
        <v>10</v>
      </c>
      <c r="G1066" s="105" t="s">
        <v>10</v>
      </c>
      <c r="H1066" s="106">
        <v>44510</v>
      </c>
      <c r="I1066" s="107">
        <v>81342.14</v>
      </c>
      <c r="J1066" s="108">
        <v>0</v>
      </c>
      <c r="K1066" s="107">
        <v>81342.14</v>
      </c>
      <c r="N1066" s="183" t="s">
        <v>101</v>
      </c>
      <c r="O1066" s="82">
        <v>56</v>
      </c>
      <c r="P1066" s="86">
        <v>95.64</v>
      </c>
      <c r="Q1066" s="83" t="s">
        <v>86</v>
      </c>
      <c r="R1066" s="83" t="s">
        <v>10</v>
      </c>
      <c r="S1066" s="83" t="s">
        <v>83</v>
      </c>
      <c r="T1066" s="82" t="s">
        <v>191</v>
      </c>
      <c r="U1066" s="82" t="s">
        <v>124</v>
      </c>
      <c r="AC1066" s="187" t="str">
        <f t="shared" si="368"/>
        <v/>
      </c>
      <c r="AD1066" s="187" t="str">
        <f t="shared" si="369"/>
        <v/>
      </c>
      <c r="AE1066" s="187" t="str">
        <f t="shared" si="370"/>
        <v/>
      </c>
      <c r="AF1066" s="187" t="str">
        <f t="shared" si="371"/>
        <v/>
      </c>
      <c r="AG1066" s="187" t="str">
        <f t="shared" si="372"/>
        <v/>
      </c>
      <c r="AH1066" s="187" t="str">
        <f t="shared" si="373"/>
        <v/>
      </c>
      <c r="AI1066" s="187" t="str">
        <f t="shared" si="374"/>
        <v/>
      </c>
      <c r="AJ1066" s="187" t="str">
        <f t="shared" si="375"/>
        <v/>
      </c>
      <c r="AK1066" s="187" t="str">
        <f t="shared" si="376"/>
        <v/>
      </c>
      <c r="AN1066" s="187" t="str">
        <f t="shared" si="377"/>
        <v/>
      </c>
      <c r="AO1066" s="187" t="str">
        <f t="shared" si="378"/>
        <v/>
      </c>
      <c r="AP1066" s="187" t="str">
        <f t="shared" si="379"/>
        <v/>
      </c>
      <c r="AT1066" s="187" t="str">
        <f t="shared" si="380"/>
        <v/>
      </c>
      <c r="AU1066" s="187" t="str">
        <f t="shared" si="381"/>
        <v/>
      </c>
      <c r="AV1066" s="187" t="str">
        <f t="shared" si="382"/>
        <v/>
      </c>
      <c r="AW1066" s="187" t="str">
        <f t="shared" si="383"/>
        <v/>
      </c>
      <c r="AX1066" s="187" t="str">
        <f t="shared" si="384"/>
        <v/>
      </c>
      <c r="AY1066" s="187" t="str">
        <f t="shared" si="365"/>
        <v/>
      </c>
      <c r="AZ1066" s="187" t="str">
        <f t="shared" si="385"/>
        <v/>
      </c>
      <c r="BA1066" s="187" t="str">
        <f t="shared" si="367"/>
        <v xml:space="preserve"> </v>
      </c>
      <c r="BB1066" s="187" t="str">
        <f>IFERROR(IF(AW1066="","",VLOOKUP(AW1066,SUSS!R:S,2,FALSE)),AY1066*SUSS!$M$2)</f>
        <v/>
      </c>
      <c r="BC1066" s="187" t="str">
        <f t="shared" si="366"/>
        <v/>
      </c>
    </row>
    <row r="1067" spans="1:55" ht="15.75" thickBot="1">
      <c r="A1067" s="183" t="s">
        <v>262</v>
      </c>
      <c r="B1067" s="109">
        <v>2021</v>
      </c>
      <c r="C1067" s="109">
        <v>10</v>
      </c>
      <c r="D1067" s="109"/>
      <c r="E1067" s="110" t="s">
        <v>86</v>
      </c>
      <c r="F1067" s="110" t="s">
        <v>10</v>
      </c>
      <c r="G1067" s="110" t="s">
        <v>83</v>
      </c>
      <c r="H1067" s="111">
        <v>44571</v>
      </c>
      <c r="I1067" s="112">
        <v>5449.92</v>
      </c>
      <c r="J1067" s="113">
        <v>0</v>
      </c>
      <c r="K1067" s="112">
        <v>5449.92</v>
      </c>
      <c r="N1067" s="183" t="s">
        <v>101</v>
      </c>
      <c r="O1067" s="82">
        <v>56</v>
      </c>
      <c r="P1067" s="86">
        <v>849.58</v>
      </c>
      <c r="Q1067" s="83" t="s">
        <v>86</v>
      </c>
      <c r="R1067" s="83" t="s">
        <v>10</v>
      </c>
      <c r="S1067" s="83" t="s">
        <v>84</v>
      </c>
      <c r="T1067" s="82" t="s">
        <v>191</v>
      </c>
      <c r="U1067" s="82" t="s">
        <v>124</v>
      </c>
      <c r="AC1067" s="187" t="str">
        <f t="shared" si="368"/>
        <v/>
      </c>
      <c r="AD1067" s="187" t="str">
        <f t="shared" si="369"/>
        <v/>
      </c>
      <c r="AE1067" s="187" t="str">
        <f t="shared" si="370"/>
        <v/>
      </c>
      <c r="AF1067" s="187" t="str">
        <f t="shared" si="371"/>
        <v/>
      </c>
      <c r="AG1067" s="187" t="str">
        <f t="shared" si="372"/>
        <v/>
      </c>
      <c r="AH1067" s="187" t="str">
        <f t="shared" si="373"/>
        <v/>
      </c>
      <c r="AI1067" s="187" t="str">
        <f t="shared" si="374"/>
        <v/>
      </c>
      <c r="AJ1067" s="187" t="str">
        <f t="shared" si="375"/>
        <v/>
      </c>
      <c r="AK1067" s="187" t="str">
        <f t="shared" si="376"/>
        <v/>
      </c>
      <c r="AN1067" s="187" t="str">
        <f t="shared" si="377"/>
        <v/>
      </c>
      <c r="AO1067" s="187" t="str">
        <f t="shared" si="378"/>
        <v/>
      </c>
      <c r="AP1067" s="187" t="str">
        <f t="shared" si="379"/>
        <v/>
      </c>
      <c r="AT1067" s="187" t="str">
        <f t="shared" si="380"/>
        <v/>
      </c>
      <c r="AU1067" s="187" t="str">
        <f t="shared" si="381"/>
        <v/>
      </c>
      <c r="AV1067" s="187" t="str">
        <f t="shared" si="382"/>
        <v/>
      </c>
      <c r="AW1067" s="187" t="str">
        <f t="shared" si="383"/>
        <v/>
      </c>
      <c r="AX1067" s="187" t="str">
        <f t="shared" si="384"/>
        <v/>
      </c>
      <c r="AY1067" s="187" t="str">
        <f t="shared" si="365"/>
        <v/>
      </c>
      <c r="AZ1067" s="187" t="str">
        <f t="shared" si="385"/>
        <v/>
      </c>
      <c r="BA1067" s="187" t="str">
        <f t="shared" si="367"/>
        <v xml:space="preserve"> </v>
      </c>
      <c r="BB1067" s="187" t="str">
        <f>IFERROR(IF(AW1067="","",VLOOKUP(AW1067,SUSS!R:S,2,FALSE)),AY1067*SUSS!$M$2)</f>
        <v/>
      </c>
      <c r="BC1067" s="187" t="str">
        <f t="shared" si="366"/>
        <v/>
      </c>
    </row>
    <row r="1068" spans="1:55" ht="15.75" thickBot="1">
      <c r="A1068" s="183" t="s">
        <v>262</v>
      </c>
      <c r="B1068" s="109">
        <v>2021</v>
      </c>
      <c r="C1068" s="109">
        <v>10</v>
      </c>
      <c r="D1068" s="109"/>
      <c r="E1068" s="110" t="s">
        <v>11</v>
      </c>
      <c r="F1068" s="110" t="s">
        <v>10</v>
      </c>
      <c r="G1068" s="110" t="s">
        <v>10</v>
      </c>
      <c r="H1068" s="111">
        <v>44510</v>
      </c>
      <c r="I1068" s="112">
        <v>95438.3</v>
      </c>
      <c r="J1068" s="113">
        <v>0</v>
      </c>
      <c r="K1068" s="112">
        <v>95438.3</v>
      </c>
      <c r="N1068" s="183" t="s">
        <v>101</v>
      </c>
      <c r="O1068" s="82">
        <v>56</v>
      </c>
      <c r="P1068" s="85">
        <v>1047.71</v>
      </c>
      <c r="Q1068" s="83" t="s">
        <v>11</v>
      </c>
      <c r="R1068" s="83" t="s">
        <v>10</v>
      </c>
      <c r="S1068" s="83" t="s">
        <v>84</v>
      </c>
      <c r="T1068" s="82" t="s">
        <v>191</v>
      </c>
      <c r="U1068" s="82" t="s">
        <v>124</v>
      </c>
      <c r="AC1068" s="187" t="str">
        <f t="shared" si="368"/>
        <v>P631237</v>
      </c>
      <c r="AD1068" s="187" t="str">
        <f t="shared" si="369"/>
        <v>Contribuciones Seg. Social</v>
      </c>
      <c r="AE1068" s="187" t="str">
        <f t="shared" si="370"/>
        <v>Declaración Jurada</v>
      </c>
      <c r="AF1068" s="187" t="str">
        <f t="shared" si="371"/>
        <v>Declaración Jurada</v>
      </c>
      <c r="AG1068" s="187">
        <f t="shared" si="372"/>
        <v>95438.3</v>
      </c>
      <c r="AH1068" s="187">
        <f t="shared" si="373"/>
        <v>0</v>
      </c>
      <c r="AI1068" s="187">
        <f t="shared" si="374"/>
        <v>95438.3</v>
      </c>
      <c r="AJ1068" s="187">
        <f t="shared" si="375"/>
        <v>2021</v>
      </c>
      <c r="AK1068" s="187">
        <f t="shared" si="376"/>
        <v>10</v>
      </c>
      <c r="AN1068" s="187" t="str">
        <f t="shared" si="377"/>
        <v>2021/10</v>
      </c>
      <c r="AO1068" s="187" t="str">
        <f t="shared" si="378"/>
        <v>2021/10 Contribuciones Seg. Social</v>
      </c>
      <c r="AP1068" s="187">
        <f t="shared" si="379"/>
        <v>95438.3</v>
      </c>
      <c r="AT1068" s="187" t="str">
        <f t="shared" si="380"/>
        <v>M645044</v>
      </c>
      <c r="AU1068" s="187">
        <f t="shared" si="381"/>
        <v>56</v>
      </c>
      <c r="AV1068" s="187">
        <f t="shared" si="382"/>
        <v>1047.71</v>
      </c>
      <c r="AW1068" s="187" t="str">
        <f t="shared" si="383"/>
        <v>2018/1</v>
      </c>
      <c r="AX1068" s="187" t="str">
        <f t="shared" si="384"/>
        <v>2018/1 Contribuciones Seg. Social</v>
      </c>
      <c r="AY1068" s="187">
        <f t="shared" si="365"/>
        <v>11656.59</v>
      </c>
      <c r="AZ1068" s="187">
        <f t="shared" si="385"/>
        <v>8.9881346088350023E-2</v>
      </c>
      <c r="BA1068" s="187" t="str">
        <f t="shared" si="367"/>
        <v>M645044 56</v>
      </c>
      <c r="BB1068" s="187">
        <f>IFERROR(IF(AW1068="","",VLOOKUP(AW1068,SUSS!R:S,2,FALSE)),AY1068*SUSS!$M$2)</f>
        <v>1398.7908</v>
      </c>
      <c r="BC1068" s="187">
        <f t="shared" si="366"/>
        <v>125.7252</v>
      </c>
    </row>
    <row r="1069" spans="1:55" ht="15.75" thickBot="1">
      <c r="A1069" s="183" t="s">
        <v>262</v>
      </c>
      <c r="B1069" s="109">
        <v>2021</v>
      </c>
      <c r="C1069" s="109">
        <v>10</v>
      </c>
      <c r="D1069" s="109"/>
      <c r="E1069" s="110" t="s">
        <v>11</v>
      </c>
      <c r="F1069" s="110" t="s">
        <v>10</v>
      </c>
      <c r="G1069" s="110" t="s">
        <v>83</v>
      </c>
      <c r="H1069" s="111">
        <v>44571</v>
      </c>
      <c r="I1069" s="112">
        <v>6394.37</v>
      </c>
      <c r="J1069" s="113">
        <v>0</v>
      </c>
      <c r="K1069" s="112">
        <v>6394.37</v>
      </c>
      <c r="N1069" s="183" t="s">
        <v>101</v>
      </c>
      <c r="O1069" s="82">
        <v>56</v>
      </c>
      <c r="P1069" s="85">
        <v>1126.1400000000001</v>
      </c>
      <c r="Q1069" s="83" t="s">
        <v>11</v>
      </c>
      <c r="R1069" s="83" t="s">
        <v>10</v>
      </c>
      <c r="S1069" s="83" t="s">
        <v>10</v>
      </c>
      <c r="T1069" s="82" t="s">
        <v>96</v>
      </c>
      <c r="U1069" s="82" t="s">
        <v>124</v>
      </c>
      <c r="AC1069" s="187" t="str">
        <f t="shared" si="368"/>
        <v/>
      </c>
      <c r="AD1069" s="187" t="str">
        <f t="shared" si="369"/>
        <v/>
      </c>
      <c r="AE1069" s="187" t="str">
        <f t="shared" si="370"/>
        <v/>
      </c>
      <c r="AF1069" s="187" t="str">
        <f t="shared" si="371"/>
        <v/>
      </c>
      <c r="AG1069" s="187" t="str">
        <f t="shared" si="372"/>
        <v/>
      </c>
      <c r="AH1069" s="187" t="str">
        <f t="shared" si="373"/>
        <v/>
      </c>
      <c r="AI1069" s="187" t="str">
        <f t="shared" si="374"/>
        <v/>
      </c>
      <c r="AJ1069" s="187" t="str">
        <f t="shared" si="375"/>
        <v/>
      </c>
      <c r="AK1069" s="187" t="str">
        <f t="shared" si="376"/>
        <v/>
      </c>
      <c r="AN1069" s="187" t="str">
        <f t="shared" si="377"/>
        <v/>
      </c>
      <c r="AO1069" s="187" t="str">
        <f t="shared" si="378"/>
        <v/>
      </c>
      <c r="AP1069" s="187" t="str">
        <f t="shared" si="379"/>
        <v/>
      </c>
      <c r="AT1069" s="187" t="str">
        <f t="shared" si="380"/>
        <v>M645044</v>
      </c>
      <c r="AU1069" s="187">
        <f t="shared" si="381"/>
        <v>56</v>
      </c>
      <c r="AV1069" s="187">
        <f t="shared" si="382"/>
        <v>1126.1400000000001</v>
      </c>
      <c r="AW1069" s="187" t="str">
        <f t="shared" si="383"/>
        <v>2018/2</v>
      </c>
      <c r="AX1069" s="187" t="str">
        <f t="shared" si="384"/>
        <v>2018/2 Contribuciones Seg. Social</v>
      </c>
      <c r="AY1069" s="187">
        <f t="shared" si="365"/>
        <v>11077.64</v>
      </c>
      <c r="AZ1069" s="187">
        <f t="shared" si="385"/>
        <v>0.10165883708082228</v>
      </c>
      <c r="BA1069" s="187" t="str">
        <f t="shared" si="367"/>
        <v>M645044 56</v>
      </c>
      <c r="BB1069" s="187">
        <f>IFERROR(IF(AW1069="","",VLOOKUP(AW1069,SUSS!R:S,2,FALSE)),AY1069*SUSS!$M$2)</f>
        <v>1329.3167999999998</v>
      </c>
      <c r="BC1069" s="187">
        <f t="shared" si="366"/>
        <v>135.13679999999999</v>
      </c>
    </row>
    <row r="1070" spans="1:55" ht="15.75" thickBot="1">
      <c r="A1070" s="183" t="s">
        <v>262</v>
      </c>
      <c r="B1070" s="109">
        <v>2021</v>
      </c>
      <c r="C1070" s="109">
        <v>12</v>
      </c>
      <c r="D1070" s="109"/>
      <c r="E1070" s="110" t="s">
        <v>86</v>
      </c>
      <c r="F1070" s="110" t="s">
        <v>10</v>
      </c>
      <c r="G1070" s="110" t="s">
        <v>10</v>
      </c>
      <c r="H1070" s="111">
        <v>44572</v>
      </c>
      <c r="I1070" s="112">
        <v>127475.35</v>
      </c>
      <c r="J1070" s="113">
        <v>0</v>
      </c>
      <c r="K1070" s="112">
        <v>127475.35</v>
      </c>
      <c r="N1070" s="183" t="s">
        <v>101</v>
      </c>
      <c r="O1070" s="82">
        <v>56</v>
      </c>
      <c r="P1070" s="85">
        <v>9731.3700000000008</v>
      </c>
      <c r="Q1070" s="83" t="s">
        <v>86</v>
      </c>
      <c r="R1070" s="83" t="s">
        <v>10</v>
      </c>
      <c r="S1070" s="83" t="s">
        <v>10</v>
      </c>
      <c r="T1070" s="82" t="s">
        <v>96</v>
      </c>
      <c r="U1070" s="82" t="s">
        <v>124</v>
      </c>
      <c r="AC1070" s="187" t="str">
        <f t="shared" si="368"/>
        <v/>
      </c>
      <c r="AD1070" s="187" t="str">
        <f t="shared" si="369"/>
        <v/>
      </c>
      <c r="AE1070" s="187" t="str">
        <f t="shared" si="370"/>
        <v/>
      </c>
      <c r="AF1070" s="187" t="str">
        <f t="shared" si="371"/>
        <v/>
      </c>
      <c r="AG1070" s="187" t="str">
        <f t="shared" si="372"/>
        <v/>
      </c>
      <c r="AH1070" s="187" t="str">
        <f t="shared" si="373"/>
        <v/>
      </c>
      <c r="AI1070" s="187" t="str">
        <f t="shared" si="374"/>
        <v/>
      </c>
      <c r="AJ1070" s="187" t="str">
        <f t="shared" si="375"/>
        <v/>
      </c>
      <c r="AK1070" s="187" t="str">
        <f t="shared" si="376"/>
        <v/>
      </c>
      <c r="AN1070" s="187" t="str">
        <f t="shared" si="377"/>
        <v/>
      </c>
      <c r="AO1070" s="187" t="str">
        <f t="shared" si="378"/>
        <v/>
      </c>
      <c r="AP1070" s="187" t="str">
        <f t="shared" si="379"/>
        <v/>
      </c>
      <c r="AT1070" s="187" t="str">
        <f t="shared" si="380"/>
        <v/>
      </c>
      <c r="AU1070" s="187" t="str">
        <f t="shared" si="381"/>
        <v/>
      </c>
      <c r="AV1070" s="187" t="str">
        <f t="shared" si="382"/>
        <v/>
      </c>
      <c r="AW1070" s="187" t="str">
        <f t="shared" si="383"/>
        <v/>
      </c>
      <c r="AX1070" s="187" t="str">
        <f t="shared" si="384"/>
        <v/>
      </c>
      <c r="AY1070" s="187" t="str">
        <f t="shared" si="365"/>
        <v/>
      </c>
      <c r="AZ1070" s="187" t="str">
        <f t="shared" si="385"/>
        <v/>
      </c>
      <c r="BA1070" s="187" t="str">
        <f t="shared" si="367"/>
        <v xml:space="preserve"> </v>
      </c>
      <c r="BB1070" s="187" t="str">
        <f>IFERROR(IF(AW1070="","",VLOOKUP(AW1070,SUSS!R:S,2,FALSE)),AY1070*SUSS!$M$2)</f>
        <v/>
      </c>
      <c r="BC1070" s="187" t="str">
        <f t="shared" si="366"/>
        <v/>
      </c>
    </row>
    <row r="1071" spans="1:55" ht="15.75" thickBot="1">
      <c r="A1071" s="183" t="s">
        <v>262</v>
      </c>
      <c r="B1071" s="109">
        <v>2021</v>
      </c>
      <c r="C1071" s="109">
        <v>12</v>
      </c>
      <c r="D1071" s="109"/>
      <c r="E1071" s="110" t="s">
        <v>11</v>
      </c>
      <c r="F1071" s="110" t="s">
        <v>10</v>
      </c>
      <c r="G1071" s="110" t="s">
        <v>10</v>
      </c>
      <c r="H1071" s="111">
        <v>44572</v>
      </c>
      <c r="I1071" s="112">
        <v>150896.34</v>
      </c>
      <c r="J1071" s="113">
        <v>0</v>
      </c>
      <c r="K1071" s="112">
        <v>150896.34</v>
      </c>
      <c r="N1071" s="183" t="s">
        <v>101</v>
      </c>
      <c r="O1071" s="82">
        <v>56</v>
      </c>
      <c r="P1071" s="86">
        <v>72.430000000000007</v>
      </c>
      <c r="Q1071" s="83" t="s">
        <v>86</v>
      </c>
      <c r="R1071" s="83" t="s">
        <v>10</v>
      </c>
      <c r="S1071" s="83" t="s">
        <v>83</v>
      </c>
      <c r="T1071" s="82" t="s">
        <v>96</v>
      </c>
      <c r="U1071" s="82" t="s">
        <v>124</v>
      </c>
      <c r="AC1071" s="187" t="str">
        <f t="shared" si="368"/>
        <v>P631237</v>
      </c>
      <c r="AD1071" s="187" t="str">
        <f t="shared" si="369"/>
        <v>Contribuciones Seg. Social</v>
      </c>
      <c r="AE1071" s="187" t="str">
        <f t="shared" si="370"/>
        <v>Declaración Jurada</v>
      </c>
      <c r="AF1071" s="187" t="str">
        <f t="shared" si="371"/>
        <v>Declaración Jurada</v>
      </c>
      <c r="AG1071" s="187">
        <f t="shared" si="372"/>
        <v>150896.34</v>
      </c>
      <c r="AH1071" s="187">
        <f t="shared" si="373"/>
        <v>0</v>
      </c>
      <c r="AI1071" s="187">
        <f t="shared" si="374"/>
        <v>150896.34</v>
      </c>
      <c r="AJ1071" s="187">
        <f t="shared" si="375"/>
        <v>2021</v>
      </c>
      <c r="AK1071" s="187">
        <f t="shared" si="376"/>
        <v>12</v>
      </c>
      <c r="AN1071" s="187" t="str">
        <f t="shared" si="377"/>
        <v>2021/12</v>
      </c>
      <c r="AO1071" s="187" t="str">
        <f t="shared" si="378"/>
        <v>2021/12 Contribuciones Seg. Social</v>
      </c>
      <c r="AP1071" s="187">
        <f t="shared" si="379"/>
        <v>150896.34</v>
      </c>
      <c r="AT1071" s="187" t="str">
        <f t="shared" si="380"/>
        <v/>
      </c>
      <c r="AU1071" s="187" t="str">
        <f t="shared" si="381"/>
        <v/>
      </c>
      <c r="AV1071" s="187" t="str">
        <f t="shared" si="382"/>
        <v/>
      </c>
      <c r="AW1071" s="187" t="str">
        <f t="shared" si="383"/>
        <v/>
      </c>
      <c r="AX1071" s="187" t="str">
        <f t="shared" si="384"/>
        <v/>
      </c>
      <c r="AY1071" s="187" t="str">
        <f t="shared" si="365"/>
        <v/>
      </c>
      <c r="AZ1071" s="187" t="str">
        <f t="shared" si="385"/>
        <v/>
      </c>
      <c r="BA1071" s="187" t="str">
        <f t="shared" si="367"/>
        <v xml:space="preserve"> </v>
      </c>
      <c r="BB1071" s="187" t="str">
        <f>IFERROR(IF(AW1071="","",VLOOKUP(AW1071,SUSS!R:S,2,FALSE)),AY1071*SUSS!$M$2)</f>
        <v/>
      </c>
      <c r="BC1071" s="187" t="str">
        <f t="shared" si="366"/>
        <v/>
      </c>
    </row>
    <row r="1072" spans="1:55" ht="45.75" thickBot="1">
      <c r="A1072" s="183" t="s">
        <v>265</v>
      </c>
      <c r="B1072" s="194" t="s">
        <v>81</v>
      </c>
      <c r="C1072" s="185"/>
      <c r="D1072" s="185"/>
      <c r="E1072" s="185"/>
      <c r="F1072" s="185"/>
      <c r="G1072" s="185"/>
      <c r="H1072" s="185"/>
      <c r="I1072" s="185"/>
      <c r="J1072" s="185"/>
      <c r="K1072" s="185"/>
      <c r="N1072" s="183" t="s">
        <v>101</v>
      </c>
      <c r="O1072" s="82">
        <v>56</v>
      </c>
      <c r="P1072" s="86">
        <v>900.71</v>
      </c>
      <c r="Q1072" s="83" t="s">
        <v>86</v>
      </c>
      <c r="R1072" s="83" t="s">
        <v>10</v>
      </c>
      <c r="S1072" s="83" t="s">
        <v>84</v>
      </c>
      <c r="T1072" s="82" t="s">
        <v>96</v>
      </c>
      <c r="U1072" s="82" t="s">
        <v>124</v>
      </c>
      <c r="AC1072" s="187" t="str">
        <f t="shared" si="368"/>
        <v/>
      </c>
      <c r="AD1072" s="187" t="str">
        <f t="shared" si="369"/>
        <v/>
      </c>
      <c r="AE1072" s="187" t="str">
        <f t="shared" si="370"/>
        <v/>
      </c>
      <c r="AF1072" s="187" t="str">
        <f t="shared" si="371"/>
        <v/>
      </c>
      <c r="AG1072" s="187" t="str">
        <f t="shared" si="372"/>
        <v/>
      </c>
      <c r="AH1072" s="187" t="str">
        <f t="shared" si="373"/>
        <v/>
      </c>
      <c r="AI1072" s="187" t="str">
        <f t="shared" si="374"/>
        <v/>
      </c>
      <c r="AJ1072" s="187" t="str">
        <f t="shared" si="375"/>
        <v/>
      </c>
      <c r="AK1072" s="187" t="str">
        <f t="shared" si="376"/>
        <v/>
      </c>
      <c r="AN1072" s="187" t="str">
        <f t="shared" si="377"/>
        <v/>
      </c>
      <c r="AO1072" s="187" t="str">
        <f t="shared" si="378"/>
        <v/>
      </c>
      <c r="AP1072" s="187" t="str">
        <f t="shared" si="379"/>
        <v/>
      </c>
      <c r="AT1072" s="187" t="str">
        <f t="shared" si="380"/>
        <v/>
      </c>
      <c r="AU1072" s="187" t="str">
        <f t="shared" si="381"/>
        <v/>
      </c>
      <c r="AV1072" s="187" t="str">
        <f t="shared" si="382"/>
        <v/>
      </c>
      <c r="AW1072" s="187" t="str">
        <f t="shared" si="383"/>
        <v/>
      </c>
      <c r="AX1072" s="187" t="str">
        <f t="shared" si="384"/>
        <v/>
      </c>
      <c r="AY1072" s="187" t="str">
        <f t="shared" si="365"/>
        <v/>
      </c>
      <c r="AZ1072" s="187" t="str">
        <f t="shared" si="385"/>
        <v/>
      </c>
      <c r="BA1072" s="187" t="str">
        <f t="shared" si="367"/>
        <v xml:space="preserve"> </v>
      </c>
      <c r="BB1072" s="187" t="str">
        <f>IFERROR(IF(AW1072="","",VLOOKUP(AW1072,SUSS!R:S,2,FALSE)),AY1072*SUSS!$M$2)</f>
        <v/>
      </c>
      <c r="BC1072" s="187" t="str">
        <f t="shared" si="366"/>
        <v/>
      </c>
    </row>
    <row r="1073" spans="1:55" ht="15.75" thickBot="1">
      <c r="A1073" s="183" t="s">
        <v>265</v>
      </c>
      <c r="B1073" s="114" t="s">
        <v>0</v>
      </c>
      <c r="C1073" s="114" t="s">
        <v>1</v>
      </c>
      <c r="D1073" s="114" t="s">
        <v>2</v>
      </c>
      <c r="E1073" s="114" t="s">
        <v>3</v>
      </c>
      <c r="F1073" s="114" t="s">
        <v>4</v>
      </c>
      <c r="G1073" s="114" t="s">
        <v>5</v>
      </c>
      <c r="H1073" s="114" t="s">
        <v>6</v>
      </c>
      <c r="I1073" s="114" t="s">
        <v>7</v>
      </c>
      <c r="J1073" s="114" t="s">
        <v>8</v>
      </c>
      <c r="K1073" s="114" t="s">
        <v>9</v>
      </c>
      <c r="N1073" s="183" t="s">
        <v>101</v>
      </c>
      <c r="O1073" s="82">
        <v>56</v>
      </c>
      <c r="P1073" s="85">
        <v>4516.62</v>
      </c>
      <c r="Q1073" s="83" t="s">
        <v>86</v>
      </c>
      <c r="R1073" s="83" t="s">
        <v>10</v>
      </c>
      <c r="S1073" s="83" t="s">
        <v>10</v>
      </c>
      <c r="T1073" s="82" t="s">
        <v>171</v>
      </c>
      <c r="U1073" s="82" t="s">
        <v>124</v>
      </c>
      <c r="AC1073" s="187" t="str">
        <f t="shared" si="368"/>
        <v/>
      </c>
      <c r="AD1073" s="187" t="str">
        <f t="shared" si="369"/>
        <v/>
      </c>
      <c r="AE1073" s="187" t="str">
        <f t="shared" si="370"/>
        <v/>
      </c>
      <c r="AF1073" s="187" t="str">
        <f t="shared" si="371"/>
        <v/>
      </c>
      <c r="AG1073" s="187" t="str">
        <f t="shared" si="372"/>
        <v/>
      </c>
      <c r="AH1073" s="187" t="str">
        <f t="shared" si="373"/>
        <v/>
      </c>
      <c r="AI1073" s="187" t="str">
        <f t="shared" si="374"/>
        <v/>
      </c>
      <c r="AJ1073" s="187" t="str">
        <f t="shared" si="375"/>
        <v/>
      </c>
      <c r="AK1073" s="187" t="str">
        <f t="shared" si="376"/>
        <v/>
      </c>
      <c r="AN1073" s="187" t="str">
        <f t="shared" si="377"/>
        <v/>
      </c>
      <c r="AO1073" s="187" t="str">
        <f t="shared" si="378"/>
        <v/>
      </c>
      <c r="AP1073" s="187" t="str">
        <f t="shared" si="379"/>
        <v/>
      </c>
      <c r="AT1073" s="187" t="str">
        <f t="shared" si="380"/>
        <v/>
      </c>
      <c r="AU1073" s="187" t="str">
        <f t="shared" si="381"/>
        <v/>
      </c>
      <c r="AV1073" s="187" t="str">
        <f t="shared" si="382"/>
        <v/>
      </c>
      <c r="AW1073" s="187" t="str">
        <f t="shared" si="383"/>
        <v/>
      </c>
      <c r="AX1073" s="187" t="str">
        <f t="shared" si="384"/>
        <v/>
      </c>
      <c r="AY1073" s="187" t="str">
        <f t="shared" si="365"/>
        <v/>
      </c>
      <c r="AZ1073" s="187" t="str">
        <f t="shared" si="385"/>
        <v/>
      </c>
      <c r="BA1073" s="187" t="str">
        <f t="shared" si="367"/>
        <v xml:space="preserve"> </v>
      </c>
      <c r="BB1073" s="187" t="str">
        <f>IFERROR(IF(AW1073="","",VLOOKUP(AW1073,SUSS!R:S,2,FALSE)),AY1073*SUSS!$M$2)</f>
        <v/>
      </c>
      <c r="BC1073" s="187" t="str">
        <f t="shared" si="366"/>
        <v/>
      </c>
    </row>
    <row r="1074" spans="1:55" ht="15.75" thickBot="1">
      <c r="A1074" s="183" t="s">
        <v>265</v>
      </c>
      <c r="B1074" s="104">
        <v>2020</v>
      </c>
      <c r="C1074" s="104"/>
      <c r="D1074" s="104"/>
      <c r="E1074" s="105" t="s">
        <v>102</v>
      </c>
      <c r="F1074" s="105" t="s">
        <v>10</v>
      </c>
      <c r="G1074" s="105" t="s">
        <v>10</v>
      </c>
      <c r="H1074" s="106">
        <v>44343</v>
      </c>
      <c r="I1074" s="107">
        <v>698735.57</v>
      </c>
      <c r="J1074" s="108">
        <v>0</v>
      </c>
      <c r="K1074" s="107">
        <v>698735.57</v>
      </c>
      <c r="N1074" s="183" t="s">
        <v>101</v>
      </c>
      <c r="O1074" s="82">
        <v>56</v>
      </c>
      <c r="P1074" s="85">
        <v>44282.22</v>
      </c>
      <c r="Q1074" s="83" t="s">
        <v>82</v>
      </c>
      <c r="R1074" s="83" t="s">
        <v>10</v>
      </c>
      <c r="S1074" s="83" t="s">
        <v>10</v>
      </c>
      <c r="T1074" s="82" t="s">
        <v>192</v>
      </c>
      <c r="U1074" s="82" t="s">
        <v>124</v>
      </c>
      <c r="AC1074" s="187" t="str">
        <f t="shared" si="368"/>
        <v/>
      </c>
      <c r="AD1074" s="187" t="str">
        <f t="shared" si="369"/>
        <v/>
      </c>
      <c r="AE1074" s="187" t="str">
        <f t="shared" si="370"/>
        <v/>
      </c>
      <c r="AF1074" s="187" t="str">
        <f t="shared" si="371"/>
        <v/>
      </c>
      <c r="AG1074" s="187" t="str">
        <f t="shared" si="372"/>
        <v/>
      </c>
      <c r="AH1074" s="187" t="str">
        <f t="shared" si="373"/>
        <v/>
      </c>
      <c r="AI1074" s="187" t="str">
        <f t="shared" si="374"/>
        <v/>
      </c>
      <c r="AJ1074" s="187" t="str">
        <f t="shared" si="375"/>
        <v/>
      </c>
      <c r="AK1074" s="187" t="str">
        <f t="shared" si="376"/>
        <v/>
      </c>
      <c r="AN1074" s="187" t="str">
        <f t="shared" si="377"/>
        <v/>
      </c>
      <c r="AO1074" s="187" t="str">
        <f t="shared" si="378"/>
        <v/>
      </c>
      <c r="AP1074" s="187" t="str">
        <f t="shared" si="379"/>
        <v/>
      </c>
      <c r="AT1074" s="187" t="str">
        <f t="shared" si="380"/>
        <v/>
      </c>
      <c r="AU1074" s="187" t="str">
        <f t="shared" si="381"/>
        <v/>
      </c>
      <c r="AV1074" s="187" t="str">
        <f t="shared" si="382"/>
        <v/>
      </c>
      <c r="AW1074" s="187" t="str">
        <f t="shared" si="383"/>
        <v/>
      </c>
      <c r="AX1074" s="187" t="str">
        <f t="shared" si="384"/>
        <v/>
      </c>
      <c r="AY1074" s="187" t="str">
        <f t="shared" si="365"/>
        <v/>
      </c>
      <c r="AZ1074" s="187" t="str">
        <f t="shared" si="385"/>
        <v/>
      </c>
      <c r="BA1074" s="187" t="str">
        <f t="shared" si="367"/>
        <v xml:space="preserve"> </v>
      </c>
      <c r="BB1074" s="187" t="str">
        <f>IFERROR(IF(AW1074="","",VLOOKUP(AW1074,SUSS!R:S,2,FALSE)),AY1074*SUSS!$M$2)</f>
        <v/>
      </c>
      <c r="BC1074" s="187" t="str">
        <f t="shared" si="366"/>
        <v/>
      </c>
    </row>
    <row r="1075" spans="1:55" ht="15.75" thickBot="1">
      <c r="A1075" s="183" t="s">
        <v>265</v>
      </c>
      <c r="B1075" s="109">
        <v>2020</v>
      </c>
      <c r="C1075" s="109"/>
      <c r="D1075" s="109"/>
      <c r="E1075" s="110" t="s">
        <v>102</v>
      </c>
      <c r="F1075" s="110" t="s">
        <v>10</v>
      </c>
      <c r="G1075" s="110" t="s">
        <v>83</v>
      </c>
      <c r="H1075" s="111">
        <v>44571</v>
      </c>
      <c r="I1075" s="112">
        <v>174777.06</v>
      </c>
      <c r="J1075" s="113">
        <v>0</v>
      </c>
      <c r="K1075" s="112">
        <v>174777.06</v>
      </c>
      <c r="N1075" s="183" t="s">
        <v>101</v>
      </c>
      <c r="O1075" s="82">
        <v>57</v>
      </c>
      <c r="P1075" s="86">
        <v>669.19</v>
      </c>
      <c r="Q1075" s="83" t="s">
        <v>103</v>
      </c>
      <c r="R1075" s="83" t="s">
        <v>10</v>
      </c>
      <c r="S1075" s="83" t="s">
        <v>84</v>
      </c>
      <c r="T1075" s="82" t="s">
        <v>114</v>
      </c>
      <c r="U1075" s="82" t="s">
        <v>124</v>
      </c>
      <c r="AC1075" s="187" t="str">
        <f t="shared" si="368"/>
        <v/>
      </c>
      <c r="AD1075" s="187" t="str">
        <f t="shared" si="369"/>
        <v/>
      </c>
      <c r="AE1075" s="187" t="str">
        <f t="shared" si="370"/>
        <v/>
      </c>
      <c r="AF1075" s="187" t="str">
        <f t="shared" si="371"/>
        <v/>
      </c>
      <c r="AG1075" s="187" t="str">
        <f t="shared" si="372"/>
        <v/>
      </c>
      <c r="AH1075" s="187" t="str">
        <f t="shared" si="373"/>
        <v/>
      </c>
      <c r="AI1075" s="187" t="str">
        <f t="shared" si="374"/>
        <v/>
      </c>
      <c r="AJ1075" s="187" t="str">
        <f t="shared" si="375"/>
        <v/>
      </c>
      <c r="AK1075" s="187" t="str">
        <f t="shared" si="376"/>
        <v/>
      </c>
      <c r="AN1075" s="187" t="str">
        <f t="shared" si="377"/>
        <v/>
      </c>
      <c r="AO1075" s="187" t="str">
        <f t="shared" si="378"/>
        <v/>
      </c>
      <c r="AP1075" s="187" t="str">
        <f t="shared" si="379"/>
        <v/>
      </c>
      <c r="AT1075" s="187" t="str">
        <f t="shared" si="380"/>
        <v/>
      </c>
      <c r="AU1075" s="187" t="str">
        <f t="shared" si="381"/>
        <v/>
      </c>
      <c r="AV1075" s="187" t="str">
        <f t="shared" si="382"/>
        <v/>
      </c>
      <c r="AW1075" s="187" t="str">
        <f t="shared" si="383"/>
        <v/>
      </c>
      <c r="AX1075" s="187" t="str">
        <f t="shared" si="384"/>
        <v/>
      </c>
      <c r="AY1075" s="187" t="str">
        <f t="shared" si="365"/>
        <v/>
      </c>
      <c r="AZ1075" s="187" t="str">
        <f t="shared" si="385"/>
        <v/>
      </c>
      <c r="BA1075" s="187" t="str">
        <f t="shared" si="367"/>
        <v xml:space="preserve"> </v>
      </c>
      <c r="BB1075" s="187" t="str">
        <f>IFERROR(IF(AW1075="","",VLOOKUP(AW1075,SUSS!R:S,2,FALSE)),AY1075*SUSS!$M$2)</f>
        <v/>
      </c>
      <c r="BC1075" s="187" t="str">
        <f t="shared" si="366"/>
        <v/>
      </c>
    </row>
    <row r="1076" spans="1:55" ht="15.75" thickBot="1">
      <c r="A1076" s="183" t="s">
        <v>265</v>
      </c>
      <c r="B1076" s="109">
        <v>2020</v>
      </c>
      <c r="C1076" s="109"/>
      <c r="D1076" s="109"/>
      <c r="E1076" s="110" t="s">
        <v>107</v>
      </c>
      <c r="F1076" s="110" t="s">
        <v>10</v>
      </c>
      <c r="G1076" s="110" t="s">
        <v>10</v>
      </c>
      <c r="H1076" s="111">
        <v>44362</v>
      </c>
      <c r="I1076" s="112">
        <v>679913.52</v>
      </c>
      <c r="J1076" s="113">
        <v>0</v>
      </c>
      <c r="K1076" s="112">
        <v>679913.52</v>
      </c>
      <c r="N1076" s="183" t="s">
        <v>101</v>
      </c>
      <c r="O1076" s="82">
        <v>57</v>
      </c>
      <c r="P1076" s="86">
        <v>6.27</v>
      </c>
      <c r="Q1076" s="83" t="s">
        <v>104</v>
      </c>
      <c r="R1076" s="83" t="s">
        <v>10</v>
      </c>
      <c r="S1076" s="83" t="s">
        <v>105</v>
      </c>
      <c r="T1076" s="82" t="s">
        <v>116</v>
      </c>
      <c r="U1076" s="82" t="s">
        <v>124</v>
      </c>
      <c r="AC1076" s="187" t="str">
        <f t="shared" si="368"/>
        <v/>
      </c>
      <c r="AD1076" s="187" t="str">
        <f t="shared" si="369"/>
        <v/>
      </c>
      <c r="AE1076" s="187" t="str">
        <f t="shared" si="370"/>
        <v/>
      </c>
      <c r="AF1076" s="187" t="str">
        <f t="shared" si="371"/>
        <v/>
      </c>
      <c r="AG1076" s="187" t="str">
        <f t="shared" si="372"/>
        <v/>
      </c>
      <c r="AH1076" s="187" t="str">
        <f t="shared" si="373"/>
        <v/>
      </c>
      <c r="AI1076" s="187" t="str">
        <f t="shared" si="374"/>
        <v/>
      </c>
      <c r="AJ1076" s="187" t="str">
        <f t="shared" si="375"/>
        <v/>
      </c>
      <c r="AK1076" s="187" t="str">
        <f t="shared" si="376"/>
        <v/>
      </c>
      <c r="AN1076" s="187" t="str">
        <f t="shared" si="377"/>
        <v/>
      </c>
      <c r="AO1076" s="187" t="str">
        <f t="shared" si="378"/>
        <v/>
      </c>
      <c r="AP1076" s="187" t="str">
        <f t="shared" si="379"/>
        <v/>
      </c>
      <c r="AT1076" s="187" t="str">
        <f t="shared" si="380"/>
        <v/>
      </c>
      <c r="AU1076" s="187" t="str">
        <f t="shared" si="381"/>
        <v/>
      </c>
      <c r="AV1076" s="187" t="str">
        <f t="shared" si="382"/>
        <v/>
      </c>
      <c r="AW1076" s="187" t="str">
        <f t="shared" si="383"/>
        <v/>
      </c>
      <c r="AX1076" s="187" t="str">
        <f t="shared" si="384"/>
        <v/>
      </c>
      <c r="AY1076" s="187" t="str">
        <f t="shared" si="365"/>
        <v/>
      </c>
      <c r="AZ1076" s="187" t="str">
        <f t="shared" si="385"/>
        <v/>
      </c>
      <c r="BA1076" s="187" t="str">
        <f t="shared" si="367"/>
        <v xml:space="preserve"> </v>
      </c>
      <c r="BB1076" s="187" t="str">
        <f>IFERROR(IF(AW1076="","",VLOOKUP(AW1076,SUSS!R:S,2,FALSE)),AY1076*SUSS!$M$2)</f>
        <v/>
      </c>
      <c r="BC1076" s="187" t="str">
        <f t="shared" si="366"/>
        <v/>
      </c>
    </row>
    <row r="1077" spans="1:55" ht="15.75" thickBot="1">
      <c r="A1077" s="183" t="s">
        <v>265</v>
      </c>
      <c r="B1077" s="109">
        <v>2020</v>
      </c>
      <c r="C1077" s="109"/>
      <c r="D1077" s="109"/>
      <c r="E1077" s="110" t="s">
        <v>107</v>
      </c>
      <c r="F1077" s="110" t="s">
        <v>10</v>
      </c>
      <c r="G1077" s="110" t="s">
        <v>83</v>
      </c>
      <c r="H1077" s="111">
        <v>44571</v>
      </c>
      <c r="I1077" s="112">
        <v>156402.76999999999</v>
      </c>
      <c r="J1077" s="113">
        <v>0</v>
      </c>
      <c r="K1077" s="112">
        <v>156402.76999999999</v>
      </c>
      <c r="N1077" s="183" t="s">
        <v>101</v>
      </c>
      <c r="O1077" s="82">
        <v>57</v>
      </c>
      <c r="P1077" s="85">
        <v>13226.23</v>
      </c>
      <c r="Q1077" s="83" t="s">
        <v>102</v>
      </c>
      <c r="R1077" s="83" t="s">
        <v>10</v>
      </c>
      <c r="S1077" s="83" t="s">
        <v>10</v>
      </c>
      <c r="T1077" s="82" t="s">
        <v>137</v>
      </c>
      <c r="U1077" s="82" t="s">
        <v>124</v>
      </c>
      <c r="AC1077" s="187" t="str">
        <f t="shared" si="368"/>
        <v/>
      </c>
      <c r="AD1077" s="187" t="str">
        <f t="shared" si="369"/>
        <v/>
      </c>
      <c r="AE1077" s="187" t="str">
        <f t="shared" si="370"/>
        <v/>
      </c>
      <c r="AF1077" s="187" t="str">
        <f t="shared" si="371"/>
        <v/>
      </c>
      <c r="AG1077" s="187" t="str">
        <f t="shared" si="372"/>
        <v/>
      </c>
      <c r="AH1077" s="187" t="str">
        <f t="shared" si="373"/>
        <v/>
      </c>
      <c r="AI1077" s="187" t="str">
        <f t="shared" si="374"/>
        <v/>
      </c>
      <c r="AJ1077" s="187" t="str">
        <f t="shared" si="375"/>
        <v/>
      </c>
      <c r="AK1077" s="187" t="str">
        <f t="shared" si="376"/>
        <v/>
      </c>
      <c r="AN1077" s="187" t="str">
        <f t="shared" si="377"/>
        <v/>
      </c>
      <c r="AO1077" s="187" t="str">
        <f t="shared" si="378"/>
        <v/>
      </c>
      <c r="AP1077" s="187" t="str">
        <f t="shared" si="379"/>
        <v/>
      </c>
      <c r="AT1077" s="187" t="str">
        <f t="shared" si="380"/>
        <v/>
      </c>
      <c r="AU1077" s="187" t="str">
        <f t="shared" si="381"/>
        <v/>
      </c>
      <c r="AV1077" s="187" t="str">
        <f t="shared" si="382"/>
        <v/>
      </c>
      <c r="AW1077" s="187" t="str">
        <f t="shared" si="383"/>
        <v/>
      </c>
      <c r="AX1077" s="187" t="str">
        <f t="shared" si="384"/>
        <v/>
      </c>
      <c r="AY1077" s="187" t="str">
        <f t="shared" si="365"/>
        <v/>
      </c>
      <c r="AZ1077" s="187" t="str">
        <f t="shared" si="385"/>
        <v/>
      </c>
      <c r="BA1077" s="187" t="str">
        <f t="shared" si="367"/>
        <v xml:space="preserve"> </v>
      </c>
      <c r="BB1077" s="187" t="str">
        <f>IFERROR(IF(AW1077="","",VLOOKUP(AW1077,SUSS!R:S,2,FALSE)),AY1077*SUSS!$M$2)</f>
        <v/>
      </c>
      <c r="BC1077" s="187" t="str">
        <f t="shared" si="366"/>
        <v/>
      </c>
    </row>
    <row r="1078" spans="1:55" ht="45.75" thickBot="1">
      <c r="A1078" s="183" t="s">
        <v>267</v>
      </c>
      <c r="B1078" s="195" t="s">
        <v>81</v>
      </c>
      <c r="C1078" s="185"/>
      <c r="D1078" s="185"/>
      <c r="E1078" s="185"/>
      <c r="F1078" s="185"/>
      <c r="G1078" s="185"/>
      <c r="H1078" s="185"/>
      <c r="I1078" s="185"/>
      <c r="J1078" s="185"/>
      <c r="K1078" s="185"/>
      <c r="N1078" s="183" t="s">
        <v>101</v>
      </c>
      <c r="O1078" s="82">
        <v>57</v>
      </c>
      <c r="P1078" s="86">
        <v>893.1</v>
      </c>
      <c r="Q1078" s="83" t="s">
        <v>102</v>
      </c>
      <c r="R1078" s="83" t="s">
        <v>10</v>
      </c>
      <c r="S1078" s="83" t="s">
        <v>83</v>
      </c>
      <c r="T1078" s="82" t="s">
        <v>137</v>
      </c>
      <c r="U1078" s="82" t="s">
        <v>124</v>
      </c>
      <c r="AC1078" s="187" t="str">
        <f t="shared" si="368"/>
        <v/>
      </c>
      <c r="AD1078" s="187" t="str">
        <f t="shared" si="369"/>
        <v/>
      </c>
      <c r="AE1078" s="187" t="str">
        <f t="shared" si="370"/>
        <v/>
      </c>
      <c r="AF1078" s="187" t="str">
        <f t="shared" si="371"/>
        <v/>
      </c>
      <c r="AG1078" s="187" t="str">
        <f t="shared" si="372"/>
        <v/>
      </c>
      <c r="AH1078" s="187" t="str">
        <f t="shared" si="373"/>
        <v/>
      </c>
      <c r="AI1078" s="187" t="str">
        <f t="shared" si="374"/>
        <v/>
      </c>
      <c r="AJ1078" s="187" t="str">
        <f t="shared" si="375"/>
        <v/>
      </c>
      <c r="AK1078" s="187" t="str">
        <f t="shared" si="376"/>
        <v/>
      </c>
      <c r="AN1078" s="187" t="str">
        <f t="shared" si="377"/>
        <v/>
      </c>
      <c r="AO1078" s="187" t="str">
        <f t="shared" si="378"/>
        <v/>
      </c>
      <c r="AP1078" s="187" t="str">
        <f t="shared" si="379"/>
        <v/>
      </c>
      <c r="AT1078" s="187" t="str">
        <f t="shared" si="380"/>
        <v/>
      </c>
      <c r="AU1078" s="187" t="str">
        <f t="shared" si="381"/>
        <v/>
      </c>
      <c r="AV1078" s="187" t="str">
        <f t="shared" si="382"/>
        <v/>
      </c>
      <c r="AW1078" s="187" t="str">
        <f t="shared" si="383"/>
        <v/>
      </c>
      <c r="AX1078" s="187" t="str">
        <f t="shared" si="384"/>
        <v/>
      </c>
      <c r="AY1078" s="187" t="str">
        <f t="shared" si="365"/>
        <v/>
      </c>
      <c r="AZ1078" s="187" t="str">
        <f t="shared" si="385"/>
        <v/>
      </c>
      <c r="BA1078" s="187" t="str">
        <f t="shared" si="367"/>
        <v xml:space="preserve"> </v>
      </c>
      <c r="BB1078" s="187" t="str">
        <f>IFERROR(IF(AW1078="","",VLOOKUP(AW1078,SUSS!R:S,2,FALSE)),AY1078*SUSS!$M$2)</f>
        <v/>
      </c>
      <c r="BC1078" s="187" t="str">
        <f t="shared" si="366"/>
        <v/>
      </c>
    </row>
    <row r="1079" spans="1:55" ht="15.75" thickBot="1">
      <c r="A1079" s="183" t="s">
        <v>267</v>
      </c>
      <c r="B1079" s="114" t="s">
        <v>0</v>
      </c>
      <c r="C1079" s="114" t="s">
        <v>1</v>
      </c>
      <c r="D1079" s="114" t="s">
        <v>2</v>
      </c>
      <c r="E1079" s="114" t="s">
        <v>3</v>
      </c>
      <c r="F1079" s="114" t="s">
        <v>4</v>
      </c>
      <c r="G1079" s="114" t="s">
        <v>5</v>
      </c>
      <c r="H1079" s="114" t="s">
        <v>6</v>
      </c>
      <c r="I1079" s="114" t="s">
        <v>7</v>
      </c>
      <c r="J1079" s="114" t="s">
        <v>8</v>
      </c>
      <c r="K1079" s="114" t="s">
        <v>9</v>
      </c>
      <c r="N1079" s="183" t="s">
        <v>101</v>
      </c>
      <c r="O1079" s="82">
        <v>57</v>
      </c>
      <c r="P1079" s="86">
        <v>18.809999999999999</v>
      </c>
      <c r="Q1079" s="83" t="s">
        <v>106</v>
      </c>
      <c r="R1079" s="83" t="s">
        <v>10</v>
      </c>
      <c r="S1079" s="83" t="s">
        <v>105</v>
      </c>
      <c r="T1079" s="82" t="s">
        <v>163</v>
      </c>
      <c r="U1079" s="82" t="s">
        <v>124</v>
      </c>
      <c r="AC1079" s="187" t="str">
        <f t="shared" si="368"/>
        <v/>
      </c>
      <c r="AD1079" s="187" t="str">
        <f t="shared" si="369"/>
        <v/>
      </c>
      <c r="AE1079" s="187" t="str">
        <f t="shared" si="370"/>
        <v/>
      </c>
      <c r="AF1079" s="187" t="str">
        <f t="shared" si="371"/>
        <v/>
      </c>
      <c r="AG1079" s="187" t="str">
        <f t="shared" si="372"/>
        <v/>
      </c>
      <c r="AH1079" s="187" t="str">
        <f t="shared" si="373"/>
        <v/>
      </c>
      <c r="AI1079" s="187" t="str">
        <f t="shared" si="374"/>
        <v/>
      </c>
      <c r="AJ1079" s="187" t="str">
        <f t="shared" si="375"/>
        <v/>
      </c>
      <c r="AK1079" s="187" t="str">
        <f t="shared" si="376"/>
        <v/>
      </c>
      <c r="AN1079" s="187" t="str">
        <f t="shared" si="377"/>
        <v/>
      </c>
      <c r="AO1079" s="187" t="str">
        <f t="shared" si="378"/>
        <v/>
      </c>
      <c r="AP1079" s="187" t="str">
        <f t="shared" si="379"/>
        <v/>
      </c>
      <c r="AT1079" s="187" t="str">
        <f t="shared" si="380"/>
        <v/>
      </c>
      <c r="AU1079" s="187" t="str">
        <f t="shared" si="381"/>
        <v/>
      </c>
      <c r="AV1079" s="187" t="str">
        <f t="shared" si="382"/>
        <v/>
      </c>
      <c r="AW1079" s="187" t="str">
        <f t="shared" si="383"/>
        <v/>
      </c>
      <c r="AX1079" s="187" t="str">
        <f t="shared" si="384"/>
        <v/>
      </c>
      <c r="AY1079" s="187" t="str">
        <f t="shared" si="365"/>
        <v/>
      </c>
      <c r="AZ1079" s="187" t="str">
        <f t="shared" si="385"/>
        <v/>
      </c>
      <c r="BA1079" s="187" t="str">
        <f t="shared" si="367"/>
        <v xml:space="preserve"> </v>
      </c>
      <c r="BB1079" s="187" t="str">
        <f>IFERROR(IF(AW1079="","",VLOOKUP(AW1079,SUSS!R:S,2,FALSE)),AY1079*SUSS!$M$2)</f>
        <v/>
      </c>
      <c r="BC1079" s="187" t="str">
        <f t="shared" si="366"/>
        <v/>
      </c>
    </row>
    <row r="1080" spans="1:55" ht="15.75" thickBot="1">
      <c r="A1080" s="183" t="s">
        <v>267</v>
      </c>
      <c r="B1080" s="104">
        <v>2021</v>
      </c>
      <c r="C1080" s="104">
        <v>3</v>
      </c>
      <c r="D1080" s="104"/>
      <c r="E1080" s="105" t="s">
        <v>82</v>
      </c>
      <c r="F1080" s="105" t="s">
        <v>10</v>
      </c>
      <c r="G1080" s="105" t="s">
        <v>10</v>
      </c>
      <c r="H1080" s="106">
        <v>44307</v>
      </c>
      <c r="I1080" s="107">
        <v>198585.31</v>
      </c>
      <c r="J1080" s="108">
        <v>0</v>
      </c>
      <c r="K1080" s="107">
        <v>198585.31</v>
      </c>
      <c r="N1080" s="183" t="s">
        <v>101</v>
      </c>
      <c r="O1080" s="82">
        <v>57</v>
      </c>
      <c r="P1080" s="86">
        <v>12.54</v>
      </c>
      <c r="Q1080" s="83" t="s">
        <v>107</v>
      </c>
      <c r="R1080" s="83" t="s">
        <v>10</v>
      </c>
      <c r="S1080" s="83" t="s">
        <v>105</v>
      </c>
      <c r="T1080" s="82" t="s">
        <v>163</v>
      </c>
      <c r="U1080" s="82" t="s">
        <v>124</v>
      </c>
      <c r="AC1080" s="187" t="str">
        <f t="shared" si="368"/>
        <v/>
      </c>
      <c r="AD1080" s="187" t="str">
        <f t="shared" si="369"/>
        <v/>
      </c>
      <c r="AE1080" s="187" t="str">
        <f t="shared" si="370"/>
        <v/>
      </c>
      <c r="AF1080" s="187" t="str">
        <f t="shared" si="371"/>
        <v/>
      </c>
      <c r="AG1080" s="187" t="str">
        <f t="shared" si="372"/>
        <v/>
      </c>
      <c r="AH1080" s="187" t="str">
        <f t="shared" si="373"/>
        <v/>
      </c>
      <c r="AI1080" s="187" t="str">
        <f t="shared" si="374"/>
        <v/>
      </c>
      <c r="AJ1080" s="187" t="str">
        <f t="shared" si="375"/>
        <v/>
      </c>
      <c r="AK1080" s="187" t="str">
        <f t="shared" si="376"/>
        <v/>
      </c>
      <c r="AN1080" s="187" t="str">
        <f t="shared" si="377"/>
        <v/>
      </c>
      <c r="AO1080" s="187" t="str">
        <f t="shared" si="378"/>
        <v/>
      </c>
      <c r="AP1080" s="187" t="str">
        <f t="shared" si="379"/>
        <v/>
      </c>
      <c r="AT1080" s="187" t="str">
        <f t="shared" si="380"/>
        <v/>
      </c>
      <c r="AU1080" s="187" t="str">
        <f t="shared" si="381"/>
        <v/>
      </c>
      <c r="AV1080" s="187" t="str">
        <f t="shared" si="382"/>
        <v/>
      </c>
      <c r="AW1080" s="187" t="str">
        <f t="shared" si="383"/>
        <v/>
      </c>
      <c r="AX1080" s="187" t="str">
        <f t="shared" si="384"/>
        <v/>
      </c>
      <c r="AY1080" s="187" t="str">
        <f t="shared" si="365"/>
        <v/>
      </c>
      <c r="AZ1080" s="187" t="str">
        <f t="shared" si="385"/>
        <v/>
      </c>
      <c r="BA1080" s="187" t="str">
        <f t="shared" si="367"/>
        <v xml:space="preserve"> </v>
      </c>
      <c r="BB1080" s="187" t="str">
        <f>IFERROR(IF(AW1080="","",VLOOKUP(AW1080,SUSS!R:S,2,FALSE)),AY1080*SUSS!$M$2)</f>
        <v/>
      </c>
      <c r="BC1080" s="187" t="str">
        <f t="shared" si="366"/>
        <v/>
      </c>
    </row>
    <row r="1081" spans="1:55" ht="15.75" thickBot="1">
      <c r="A1081" s="183" t="s">
        <v>267</v>
      </c>
      <c r="B1081" s="109">
        <v>2021</v>
      </c>
      <c r="C1081" s="109">
        <v>3</v>
      </c>
      <c r="D1081" s="109"/>
      <c r="E1081" s="110" t="s">
        <v>82</v>
      </c>
      <c r="F1081" s="110" t="s">
        <v>10</v>
      </c>
      <c r="G1081" s="110" t="s">
        <v>83</v>
      </c>
      <c r="H1081" s="111">
        <v>44474</v>
      </c>
      <c r="I1081" s="112">
        <v>36367.589999999997</v>
      </c>
      <c r="J1081" s="113">
        <v>0</v>
      </c>
      <c r="K1081" s="112">
        <v>36367.589999999997</v>
      </c>
      <c r="N1081" s="183" t="s">
        <v>101</v>
      </c>
      <c r="O1081" s="82">
        <v>57</v>
      </c>
      <c r="P1081" s="85">
        <v>9951.5</v>
      </c>
      <c r="Q1081" s="83" t="s">
        <v>11</v>
      </c>
      <c r="R1081" s="83" t="s">
        <v>10</v>
      </c>
      <c r="S1081" s="83" t="s">
        <v>10</v>
      </c>
      <c r="T1081" s="82" t="s">
        <v>96</v>
      </c>
      <c r="U1081" s="82" t="s">
        <v>124</v>
      </c>
      <c r="AC1081" s="187" t="str">
        <f t="shared" si="368"/>
        <v/>
      </c>
      <c r="AD1081" s="187" t="str">
        <f t="shared" si="369"/>
        <v/>
      </c>
      <c r="AE1081" s="187" t="str">
        <f t="shared" si="370"/>
        <v/>
      </c>
      <c r="AF1081" s="187" t="str">
        <f t="shared" si="371"/>
        <v/>
      </c>
      <c r="AG1081" s="187" t="str">
        <f t="shared" si="372"/>
        <v/>
      </c>
      <c r="AH1081" s="187" t="str">
        <f t="shared" si="373"/>
        <v/>
      </c>
      <c r="AI1081" s="187" t="str">
        <f t="shared" si="374"/>
        <v/>
      </c>
      <c r="AJ1081" s="187" t="str">
        <f t="shared" si="375"/>
        <v/>
      </c>
      <c r="AK1081" s="187" t="str">
        <f t="shared" si="376"/>
        <v/>
      </c>
      <c r="AN1081" s="187" t="str">
        <f t="shared" si="377"/>
        <v/>
      </c>
      <c r="AO1081" s="187" t="str">
        <f t="shared" si="378"/>
        <v/>
      </c>
      <c r="AP1081" s="187" t="str">
        <f t="shared" si="379"/>
        <v/>
      </c>
      <c r="AT1081" s="187" t="str">
        <f t="shared" si="380"/>
        <v>M645044</v>
      </c>
      <c r="AU1081" s="187">
        <f t="shared" si="381"/>
        <v>57</v>
      </c>
      <c r="AV1081" s="187">
        <f t="shared" si="382"/>
        <v>9951.5</v>
      </c>
      <c r="AW1081" s="187" t="str">
        <f t="shared" si="383"/>
        <v>2018/2</v>
      </c>
      <c r="AX1081" s="187" t="str">
        <f t="shared" si="384"/>
        <v>2018/2 Contribuciones Seg. Social</v>
      </c>
      <c r="AY1081" s="187">
        <f t="shared" si="365"/>
        <v>11077.64</v>
      </c>
      <c r="AZ1081" s="187">
        <f t="shared" si="385"/>
        <v>0.89834116291917776</v>
      </c>
      <c r="BA1081" s="187" t="str">
        <f t="shared" si="367"/>
        <v>M645044 57</v>
      </c>
      <c r="BB1081" s="187">
        <f>IFERROR(IF(AW1081="","",VLOOKUP(AW1081,SUSS!R:S,2,FALSE)),AY1081*SUSS!$M$2)</f>
        <v>1329.3167999999998</v>
      </c>
      <c r="BC1081" s="187">
        <f t="shared" si="366"/>
        <v>1194.1799999999998</v>
      </c>
    </row>
    <row r="1082" spans="1:55" ht="15.75" thickBot="1">
      <c r="A1082" s="183" t="s">
        <v>267</v>
      </c>
      <c r="B1082" s="109">
        <v>2021</v>
      </c>
      <c r="C1082" s="109">
        <v>5</v>
      </c>
      <c r="D1082" s="109"/>
      <c r="E1082" s="110" t="s">
        <v>82</v>
      </c>
      <c r="F1082" s="110" t="s">
        <v>10</v>
      </c>
      <c r="G1082" s="110" t="s">
        <v>10</v>
      </c>
      <c r="H1082" s="111">
        <v>44370</v>
      </c>
      <c r="I1082" s="112">
        <v>253224.31</v>
      </c>
      <c r="J1082" s="113">
        <v>0</v>
      </c>
      <c r="K1082" s="112">
        <v>253224.31</v>
      </c>
      <c r="N1082" s="183" t="s">
        <v>101</v>
      </c>
      <c r="O1082" s="82">
        <v>57</v>
      </c>
      <c r="P1082" s="86">
        <v>82.45</v>
      </c>
      <c r="Q1082" s="83" t="s">
        <v>11</v>
      </c>
      <c r="R1082" s="83" t="s">
        <v>10</v>
      </c>
      <c r="S1082" s="83" t="s">
        <v>83</v>
      </c>
      <c r="T1082" s="82" t="s">
        <v>96</v>
      </c>
      <c r="U1082" s="82" t="s">
        <v>124</v>
      </c>
      <c r="AC1082" s="187" t="str">
        <f t="shared" si="368"/>
        <v/>
      </c>
      <c r="AD1082" s="187" t="str">
        <f t="shared" si="369"/>
        <v/>
      </c>
      <c r="AE1082" s="187" t="str">
        <f t="shared" si="370"/>
        <v/>
      </c>
      <c r="AF1082" s="187" t="str">
        <f t="shared" si="371"/>
        <v/>
      </c>
      <c r="AG1082" s="187" t="str">
        <f t="shared" si="372"/>
        <v/>
      </c>
      <c r="AH1082" s="187" t="str">
        <f t="shared" si="373"/>
        <v/>
      </c>
      <c r="AI1082" s="187" t="str">
        <f t="shared" si="374"/>
        <v/>
      </c>
      <c r="AJ1082" s="187" t="str">
        <f t="shared" si="375"/>
        <v/>
      </c>
      <c r="AK1082" s="187" t="str">
        <f t="shared" si="376"/>
        <v/>
      </c>
      <c r="AN1082" s="187" t="str">
        <f t="shared" si="377"/>
        <v/>
      </c>
      <c r="AO1082" s="187" t="str">
        <f t="shared" si="378"/>
        <v/>
      </c>
      <c r="AP1082" s="187" t="str">
        <f t="shared" si="379"/>
        <v/>
      </c>
      <c r="AT1082" s="187" t="str">
        <f t="shared" si="380"/>
        <v>M645044</v>
      </c>
      <c r="AU1082" s="187">
        <f t="shared" si="381"/>
        <v>57</v>
      </c>
      <c r="AV1082" s="187">
        <f t="shared" si="382"/>
        <v>82.45</v>
      </c>
      <c r="AW1082" s="187" t="str">
        <f t="shared" si="383"/>
        <v>2018/2</v>
      </c>
      <c r="AX1082" s="187" t="str">
        <f t="shared" si="384"/>
        <v>2018/2 Contribuciones Seg. Social</v>
      </c>
      <c r="AY1082" s="187">
        <f t="shared" si="365"/>
        <v>11077.64</v>
      </c>
      <c r="AZ1082" s="187">
        <f t="shared" si="385"/>
        <v>7.4429210553872494E-3</v>
      </c>
      <c r="BA1082" s="187" t="str">
        <f t="shared" si="367"/>
        <v>M645044 57</v>
      </c>
      <c r="BB1082" s="187">
        <f>IFERROR(IF(AW1082="","",VLOOKUP(AW1082,SUSS!R:S,2,FALSE)),AY1082*SUSS!$M$2)</f>
        <v>1329.3167999999998</v>
      </c>
      <c r="BC1082" s="187">
        <f t="shared" si="366"/>
        <v>9.8940000000000001</v>
      </c>
    </row>
    <row r="1083" spans="1:55" ht="15.75" thickBot="1">
      <c r="A1083" s="183" t="s">
        <v>267</v>
      </c>
      <c r="B1083" s="109">
        <v>2021</v>
      </c>
      <c r="C1083" s="109">
        <v>5</v>
      </c>
      <c r="D1083" s="109"/>
      <c r="E1083" s="110" t="s">
        <v>82</v>
      </c>
      <c r="F1083" s="110" t="s">
        <v>10</v>
      </c>
      <c r="G1083" s="110" t="s">
        <v>83</v>
      </c>
      <c r="H1083" s="111">
        <v>44474</v>
      </c>
      <c r="I1083" s="112">
        <v>28842.25</v>
      </c>
      <c r="J1083" s="113">
        <v>0</v>
      </c>
      <c r="K1083" s="112">
        <v>28842.25</v>
      </c>
      <c r="N1083" s="183" t="s">
        <v>101</v>
      </c>
      <c r="O1083" s="82">
        <v>57</v>
      </c>
      <c r="P1083" s="85">
        <v>1025.32</v>
      </c>
      <c r="Q1083" s="83" t="s">
        <v>11</v>
      </c>
      <c r="R1083" s="83" t="s">
        <v>10</v>
      </c>
      <c r="S1083" s="83" t="s">
        <v>84</v>
      </c>
      <c r="T1083" s="82" t="s">
        <v>96</v>
      </c>
      <c r="U1083" s="82" t="s">
        <v>124</v>
      </c>
      <c r="AC1083" s="187" t="str">
        <f t="shared" si="368"/>
        <v/>
      </c>
      <c r="AD1083" s="187" t="str">
        <f t="shared" si="369"/>
        <v/>
      </c>
      <c r="AE1083" s="187" t="str">
        <f t="shared" si="370"/>
        <v/>
      </c>
      <c r="AF1083" s="187" t="str">
        <f t="shared" si="371"/>
        <v/>
      </c>
      <c r="AG1083" s="187" t="str">
        <f t="shared" si="372"/>
        <v/>
      </c>
      <c r="AH1083" s="187" t="str">
        <f t="shared" si="373"/>
        <v/>
      </c>
      <c r="AI1083" s="187" t="str">
        <f t="shared" si="374"/>
        <v/>
      </c>
      <c r="AJ1083" s="187" t="str">
        <f t="shared" si="375"/>
        <v/>
      </c>
      <c r="AK1083" s="187" t="str">
        <f t="shared" si="376"/>
        <v/>
      </c>
      <c r="AN1083" s="187" t="str">
        <f t="shared" si="377"/>
        <v/>
      </c>
      <c r="AO1083" s="187" t="str">
        <f t="shared" si="378"/>
        <v/>
      </c>
      <c r="AP1083" s="187" t="str">
        <f t="shared" si="379"/>
        <v/>
      </c>
      <c r="AT1083" s="187" t="str">
        <f t="shared" si="380"/>
        <v>M645044</v>
      </c>
      <c r="AU1083" s="187">
        <f t="shared" si="381"/>
        <v>57</v>
      </c>
      <c r="AV1083" s="187">
        <f t="shared" si="382"/>
        <v>1025.32</v>
      </c>
      <c r="AW1083" s="187" t="str">
        <f t="shared" si="383"/>
        <v>2018/2</v>
      </c>
      <c r="AX1083" s="187" t="str">
        <f t="shared" si="384"/>
        <v>2018/2 Contribuciones Seg. Social</v>
      </c>
      <c r="AY1083" s="187">
        <f t="shared" si="365"/>
        <v>11077.64</v>
      </c>
      <c r="AZ1083" s="187">
        <f t="shared" si="385"/>
        <v>9.2557620576223812E-2</v>
      </c>
      <c r="BA1083" s="187" t="str">
        <f t="shared" si="367"/>
        <v>M645044 57</v>
      </c>
      <c r="BB1083" s="187">
        <f>IFERROR(IF(AW1083="","",VLOOKUP(AW1083,SUSS!R:S,2,FALSE)),AY1083*SUSS!$M$2)</f>
        <v>1329.3167999999998</v>
      </c>
      <c r="BC1083" s="187">
        <f t="shared" si="366"/>
        <v>123.03839999999998</v>
      </c>
    </row>
    <row r="1084" spans="1:55" ht="15.75" thickBot="1">
      <c r="A1084" s="183" t="s">
        <v>267</v>
      </c>
      <c r="B1084" s="109">
        <v>2021</v>
      </c>
      <c r="C1084" s="109">
        <v>6</v>
      </c>
      <c r="D1084" s="109"/>
      <c r="E1084" s="110" t="s">
        <v>82</v>
      </c>
      <c r="F1084" s="110" t="s">
        <v>10</v>
      </c>
      <c r="G1084" s="110" t="s">
        <v>10</v>
      </c>
      <c r="H1084" s="111">
        <v>44398</v>
      </c>
      <c r="I1084" s="112">
        <v>41962.64</v>
      </c>
      <c r="J1084" s="113">
        <v>0</v>
      </c>
      <c r="K1084" s="112">
        <v>41962.64</v>
      </c>
      <c r="N1084" s="183" t="s">
        <v>101</v>
      </c>
      <c r="O1084" s="82">
        <v>57</v>
      </c>
      <c r="P1084" s="85">
        <v>3729.69</v>
      </c>
      <c r="Q1084" s="83" t="s">
        <v>86</v>
      </c>
      <c r="R1084" s="83" t="s">
        <v>10</v>
      </c>
      <c r="S1084" s="83" t="s">
        <v>10</v>
      </c>
      <c r="T1084" s="82" t="s">
        <v>171</v>
      </c>
      <c r="U1084" s="82" t="s">
        <v>124</v>
      </c>
      <c r="AC1084" s="187" t="str">
        <f t="shared" si="368"/>
        <v/>
      </c>
      <c r="AD1084" s="187" t="str">
        <f t="shared" si="369"/>
        <v/>
      </c>
      <c r="AE1084" s="187" t="str">
        <f t="shared" si="370"/>
        <v/>
      </c>
      <c r="AF1084" s="187" t="str">
        <f t="shared" si="371"/>
        <v/>
      </c>
      <c r="AG1084" s="187" t="str">
        <f t="shared" si="372"/>
        <v/>
      </c>
      <c r="AH1084" s="187" t="str">
        <f t="shared" si="373"/>
        <v/>
      </c>
      <c r="AI1084" s="187" t="str">
        <f t="shared" si="374"/>
        <v/>
      </c>
      <c r="AJ1084" s="187" t="str">
        <f t="shared" si="375"/>
        <v/>
      </c>
      <c r="AK1084" s="187" t="str">
        <f t="shared" si="376"/>
        <v/>
      </c>
      <c r="AN1084" s="187" t="str">
        <f t="shared" si="377"/>
        <v/>
      </c>
      <c r="AO1084" s="187" t="str">
        <f t="shared" si="378"/>
        <v/>
      </c>
      <c r="AP1084" s="187" t="str">
        <f t="shared" si="379"/>
        <v/>
      </c>
      <c r="AT1084" s="187" t="str">
        <f t="shared" si="380"/>
        <v/>
      </c>
      <c r="AU1084" s="187" t="str">
        <f t="shared" si="381"/>
        <v/>
      </c>
      <c r="AV1084" s="187" t="str">
        <f t="shared" si="382"/>
        <v/>
      </c>
      <c r="AW1084" s="187" t="str">
        <f t="shared" si="383"/>
        <v/>
      </c>
      <c r="AX1084" s="187" t="str">
        <f t="shared" si="384"/>
        <v/>
      </c>
      <c r="AY1084" s="187" t="str">
        <f t="shared" si="365"/>
        <v/>
      </c>
      <c r="AZ1084" s="187" t="str">
        <f t="shared" si="385"/>
        <v/>
      </c>
      <c r="BA1084" s="187" t="str">
        <f t="shared" si="367"/>
        <v xml:space="preserve"> </v>
      </c>
      <c r="BB1084" s="187" t="str">
        <f>IFERROR(IF(AW1084="","",VLOOKUP(AW1084,SUSS!R:S,2,FALSE)),AY1084*SUSS!$M$2)</f>
        <v/>
      </c>
      <c r="BC1084" s="187" t="str">
        <f t="shared" si="366"/>
        <v/>
      </c>
    </row>
    <row r="1085" spans="1:55" ht="15.75" thickBot="1">
      <c r="A1085" s="183" t="s">
        <v>267</v>
      </c>
      <c r="B1085" s="109">
        <v>2021</v>
      </c>
      <c r="C1085" s="109">
        <v>6</v>
      </c>
      <c r="D1085" s="109"/>
      <c r="E1085" s="110" t="s">
        <v>82</v>
      </c>
      <c r="F1085" s="110" t="s">
        <v>10</v>
      </c>
      <c r="G1085" s="110" t="s">
        <v>83</v>
      </c>
      <c r="H1085" s="111">
        <v>44474</v>
      </c>
      <c r="I1085" s="112">
        <v>3467.51</v>
      </c>
      <c r="J1085" s="113">
        <v>0</v>
      </c>
      <c r="K1085" s="112">
        <v>3467.51</v>
      </c>
      <c r="N1085" s="183" t="s">
        <v>101</v>
      </c>
      <c r="O1085" s="82">
        <v>57</v>
      </c>
      <c r="P1085" s="85">
        <v>6423.48</v>
      </c>
      <c r="Q1085" s="83" t="s">
        <v>11</v>
      </c>
      <c r="R1085" s="83" t="s">
        <v>10</v>
      </c>
      <c r="S1085" s="83" t="s">
        <v>10</v>
      </c>
      <c r="T1085" s="82" t="s">
        <v>171</v>
      </c>
      <c r="U1085" s="82" t="s">
        <v>124</v>
      </c>
      <c r="AC1085" s="187" t="str">
        <f t="shared" si="368"/>
        <v/>
      </c>
      <c r="AD1085" s="187" t="str">
        <f t="shared" si="369"/>
        <v/>
      </c>
      <c r="AE1085" s="187" t="str">
        <f t="shared" si="370"/>
        <v/>
      </c>
      <c r="AF1085" s="187" t="str">
        <f t="shared" si="371"/>
        <v/>
      </c>
      <c r="AG1085" s="187" t="str">
        <f t="shared" si="372"/>
        <v/>
      </c>
      <c r="AH1085" s="187" t="str">
        <f t="shared" si="373"/>
        <v/>
      </c>
      <c r="AI1085" s="187" t="str">
        <f t="shared" si="374"/>
        <v/>
      </c>
      <c r="AJ1085" s="187" t="str">
        <f t="shared" si="375"/>
        <v/>
      </c>
      <c r="AK1085" s="187" t="str">
        <f t="shared" si="376"/>
        <v/>
      </c>
      <c r="AN1085" s="187" t="str">
        <f t="shared" si="377"/>
        <v/>
      </c>
      <c r="AO1085" s="187" t="str">
        <f t="shared" si="378"/>
        <v/>
      </c>
      <c r="AP1085" s="187" t="str">
        <f t="shared" si="379"/>
        <v/>
      </c>
      <c r="AT1085" s="187" t="str">
        <f t="shared" si="380"/>
        <v>M645044</v>
      </c>
      <c r="AU1085" s="187">
        <f t="shared" si="381"/>
        <v>57</v>
      </c>
      <c r="AV1085" s="187">
        <f t="shared" si="382"/>
        <v>6423.48</v>
      </c>
      <c r="AW1085" s="187" t="str">
        <f t="shared" si="383"/>
        <v>2018/3</v>
      </c>
      <c r="AX1085" s="187" t="str">
        <f t="shared" si="384"/>
        <v>2018/3 Contribuciones Seg. Social</v>
      </c>
      <c r="AY1085" s="187">
        <f t="shared" si="365"/>
        <v>6423.48</v>
      </c>
      <c r="AZ1085" s="187">
        <f t="shared" si="385"/>
        <v>1</v>
      </c>
      <c r="BA1085" s="187" t="str">
        <f t="shared" si="367"/>
        <v>M645044 57</v>
      </c>
      <c r="BB1085" s="187">
        <f>IFERROR(IF(AW1085="","",VLOOKUP(AW1085,SUSS!R:S,2,FALSE)),AY1085*SUSS!$M$2)</f>
        <v>770.81759999999997</v>
      </c>
      <c r="BC1085" s="187">
        <f t="shared" si="366"/>
        <v>770.81759999999997</v>
      </c>
    </row>
    <row r="1086" spans="1:55" ht="15.75" thickBot="1">
      <c r="A1086" s="183" t="s">
        <v>267</v>
      </c>
      <c r="B1086" s="109">
        <v>2021</v>
      </c>
      <c r="C1086" s="109">
        <v>7</v>
      </c>
      <c r="D1086" s="109"/>
      <c r="E1086" s="110" t="s">
        <v>82</v>
      </c>
      <c r="F1086" s="110" t="s">
        <v>10</v>
      </c>
      <c r="G1086" s="110" t="s">
        <v>10</v>
      </c>
      <c r="H1086" s="111">
        <v>44428</v>
      </c>
      <c r="I1086" s="112">
        <v>163983.65</v>
      </c>
      <c r="J1086" s="113">
        <v>0</v>
      </c>
      <c r="K1086" s="112">
        <v>163983.65</v>
      </c>
      <c r="N1086" s="183" t="s">
        <v>101</v>
      </c>
      <c r="O1086" s="82">
        <v>57</v>
      </c>
      <c r="P1086" s="86">
        <v>29.57</v>
      </c>
      <c r="Q1086" s="83" t="s">
        <v>11</v>
      </c>
      <c r="R1086" s="83" t="s">
        <v>10</v>
      </c>
      <c r="S1086" s="83" t="s">
        <v>83</v>
      </c>
      <c r="T1086" s="82" t="s">
        <v>171</v>
      </c>
      <c r="U1086" s="82" t="s">
        <v>124</v>
      </c>
      <c r="AC1086" s="187" t="str">
        <f t="shared" si="368"/>
        <v/>
      </c>
      <c r="AD1086" s="187" t="str">
        <f t="shared" si="369"/>
        <v/>
      </c>
      <c r="AE1086" s="187" t="str">
        <f t="shared" si="370"/>
        <v/>
      </c>
      <c r="AF1086" s="187" t="str">
        <f t="shared" si="371"/>
        <v/>
      </c>
      <c r="AG1086" s="187" t="str">
        <f t="shared" si="372"/>
        <v/>
      </c>
      <c r="AH1086" s="187" t="str">
        <f t="shared" si="373"/>
        <v/>
      </c>
      <c r="AI1086" s="187" t="str">
        <f t="shared" si="374"/>
        <v/>
      </c>
      <c r="AJ1086" s="187" t="str">
        <f t="shared" si="375"/>
        <v/>
      </c>
      <c r="AK1086" s="187" t="str">
        <f t="shared" si="376"/>
        <v/>
      </c>
      <c r="AN1086" s="187" t="str">
        <f t="shared" si="377"/>
        <v/>
      </c>
      <c r="AO1086" s="187" t="str">
        <f t="shared" si="378"/>
        <v/>
      </c>
      <c r="AP1086" s="187" t="str">
        <f t="shared" si="379"/>
        <v/>
      </c>
      <c r="AT1086" s="187" t="str">
        <f t="shared" si="380"/>
        <v>M645044</v>
      </c>
      <c r="AU1086" s="187">
        <f t="shared" si="381"/>
        <v>57</v>
      </c>
      <c r="AV1086" s="187">
        <f t="shared" si="382"/>
        <v>29.57</v>
      </c>
      <c r="AW1086" s="187" t="str">
        <f t="shared" si="383"/>
        <v>2018/3</v>
      </c>
      <c r="AX1086" s="187" t="str">
        <f t="shared" si="384"/>
        <v>2018/3 Contribuciones Seg. Social</v>
      </c>
      <c r="AY1086" s="187">
        <f t="shared" si="365"/>
        <v>6423.48</v>
      </c>
      <c r="AZ1086" s="187">
        <f t="shared" si="385"/>
        <v>4.6034236893397352E-3</v>
      </c>
      <c r="BA1086" s="187" t="str">
        <f t="shared" si="367"/>
        <v>M645044 57</v>
      </c>
      <c r="BB1086" s="187">
        <f>IFERROR(IF(AW1086="","",VLOOKUP(AW1086,SUSS!R:S,2,FALSE)),AY1086*SUSS!$M$2)</f>
        <v>770.81759999999997</v>
      </c>
      <c r="BC1086" s="187">
        <f t="shared" si="366"/>
        <v>3.5484</v>
      </c>
    </row>
    <row r="1087" spans="1:55" ht="15.75" thickBot="1">
      <c r="A1087" s="183" t="s">
        <v>267</v>
      </c>
      <c r="B1087" s="109">
        <v>2021</v>
      </c>
      <c r="C1087" s="109">
        <v>7</v>
      </c>
      <c r="D1087" s="109"/>
      <c r="E1087" s="110" t="s">
        <v>82</v>
      </c>
      <c r="F1087" s="110" t="s">
        <v>10</v>
      </c>
      <c r="G1087" s="110" t="s">
        <v>83</v>
      </c>
      <c r="H1087" s="111">
        <v>44474</v>
      </c>
      <c r="I1087" s="112">
        <v>8240.18</v>
      </c>
      <c r="J1087" s="113">
        <v>0</v>
      </c>
      <c r="K1087" s="112">
        <v>8240.18</v>
      </c>
      <c r="N1087" s="183" t="s">
        <v>101</v>
      </c>
      <c r="O1087" s="82">
        <v>57</v>
      </c>
      <c r="P1087" s="86">
        <v>37.96</v>
      </c>
      <c r="Q1087" s="83" t="s">
        <v>86</v>
      </c>
      <c r="R1087" s="83" t="s">
        <v>10</v>
      </c>
      <c r="S1087" s="83" t="s">
        <v>83</v>
      </c>
      <c r="T1087" s="82" t="s">
        <v>171</v>
      </c>
      <c r="U1087" s="82" t="s">
        <v>124</v>
      </c>
      <c r="AC1087" s="187" t="str">
        <f t="shared" si="368"/>
        <v/>
      </c>
      <c r="AD1087" s="187" t="str">
        <f t="shared" si="369"/>
        <v/>
      </c>
      <c r="AE1087" s="187" t="str">
        <f t="shared" si="370"/>
        <v/>
      </c>
      <c r="AF1087" s="187" t="str">
        <f t="shared" si="371"/>
        <v/>
      </c>
      <c r="AG1087" s="187" t="str">
        <f t="shared" si="372"/>
        <v/>
      </c>
      <c r="AH1087" s="187" t="str">
        <f t="shared" si="373"/>
        <v/>
      </c>
      <c r="AI1087" s="187" t="str">
        <f t="shared" si="374"/>
        <v/>
      </c>
      <c r="AJ1087" s="187" t="str">
        <f t="shared" si="375"/>
        <v/>
      </c>
      <c r="AK1087" s="187" t="str">
        <f t="shared" si="376"/>
        <v/>
      </c>
      <c r="AN1087" s="187" t="str">
        <f t="shared" si="377"/>
        <v/>
      </c>
      <c r="AO1087" s="187" t="str">
        <f t="shared" si="378"/>
        <v/>
      </c>
      <c r="AP1087" s="187" t="str">
        <f t="shared" si="379"/>
        <v/>
      </c>
      <c r="AT1087" s="187" t="str">
        <f t="shared" si="380"/>
        <v/>
      </c>
      <c r="AU1087" s="187" t="str">
        <f t="shared" si="381"/>
        <v/>
      </c>
      <c r="AV1087" s="187" t="str">
        <f t="shared" si="382"/>
        <v/>
      </c>
      <c r="AW1087" s="187" t="str">
        <f t="shared" si="383"/>
        <v/>
      </c>
      <c r="AX1087" s="187" t="str">
        <f t="shared" si="384"/>
        <v/>
      </c>
      <c r="AY1087" s="187" t="str">
        <f t="shared" si="365"/>
        <v/>
      </c>
      <c r="AZ1087" s="187" t="str">
        <f t="shared" si="385"/>
        <v/>
      </c>
      <c r="BA1087" s="187" t="str">
        <f t="shared" si="367"/>
        <v xml:space="preserve"> </v>
      </c>
      <c r="BB1087" s="187" t="str">
        <f>IFERROR(IF(AW1087="","",VLOOKUP(AW1087,SUSS!R:S,2,FALSE)),AY1087*SUSS!$M$2)</f>
        <v/>
      </c>
      <c r="BC1087" s="187" t="str">
        <f t="shared" si="366"/>
        <v/>
      </c>
    </row>
    <row r="1088" spans="1:55" ht="15.75" thickBot="1">
      <c r="N1088" s="183" t="s">
        <v>101</v>
      </c>
      <c r="O1088" s="82">
        <v>57</v>
      </c>
      <c r="P1088" s="86">
        <v>786.67</v>
      </c>
      <c r="Q1088" s="83" t="s">
        <v>86</v>
      </c>
      <c r="R1088" s="83" t="s">
        <v>10</v>
      </c>
      <c r="S1088" s="83" t="s">
        <v>84</v>
      </c>
      <c r="T1088" s="82" t="s">
        <v>171</v>
      </c>
      <c r="U1088" s="82" t="s">
        <v>124</v>
      </c>
      <c r="AC1088" s="187" t="str">
        <f t="shared" si="368"/>
        <v/>
      </c>
      <c r="AD1088" s="187" t="str">
        <f t="shared" si="369"/>
        <v/>
      </c>
      <c r="AE1088" s="187" t="str">
        <f t="shared" si="370"/>
        <v/>
      </c>
      <c r="AF1088" s="187" t="str">
        <f t="shared" si="371"/>
        <v/>
      </c>
      <c r="AG1088" s="187" t="str">
        <f t="shared" si="372"/>
        <v/>
      </c>
      <c r="AH1088" s="187" t="str">
        <f t="shared" si="373"/>
        <v/>
      </c>
      <c r="AI1088" s="187" t="str">
        <f t="shared" si="374"/>
        <v/>
      </c>
      <c r="AJ1088" s="187" t="str">
        <f t="shared" si="375"/>
        <v/>
      </c>
      <c r="AK1088" s="187" t="str">
        <f t="shared" si="376"/>
        <v/>
      </c>
      <c r="AN1088" s="187" t="str">
        <f t="shared" si="377"/>
        <v/>
      </c>
      <c r="AO1088" s="187" t="str">
        <f t="shared" si="378"/>
        <v/>
      </c>
      <c r="AP1088" s="187" t="str">
        <f t="shared" si="379"/>
        <v/>
      </c>
      <c r="AT1088" s="187" t="str">
        <f t="shared" si="380"/>
        <v/>
      </c>
      <c r="AU1088" s="187" t="str">
        <f t="shared" si="381"/>
        <v/>
      </c>
      <c r="AV1088" s="187" t="str">
        <f t="shared" si="382"/>
        <v/>
      </c>
      <c r="AW1088" s="187" t="str">
        <f t="shared" si="383"/>
        <v/>
      </c>
      <c r="AX1088" s="187" t="str">
        <f t="shared" si="384"/>
        <v/>
      </c>
      <c r="AY1088" s="187" t="str">
        <f t="shared" si="365"/>
        <v/>
      </c>
      <c r="AZ1088" s="187" t="str">
        <f t="shared" si="385"/>
        <v/>
      </c>
      <c r="BA1088" s="187" t="str">
        <f t="shared" si="367"/>
        <v xml:space="preserve"> </v>
      </c>
      <c r="BB1088" s="187" t="str">
        <f>IFERROR(IF(AW1088="","",VLOOKUP(AW1088,SUSS!R:S,2,FALSE)),AY1088*SUSS!$M$2)</f>
        <v/>
      </c>
      <c r="BC1088" s="187" t="str">
        <f t="shared" si="366"/>
        <v/>
      </c>
    </row>
    <row r="1089" spans="1:55" ht="15.75" thickBot="1">
      <c r="N1089" s="183" t="s">
        <v>101</v>
      </c>
      <c r="O1089" s="82">
        <v>57</v>
      </c>
      <c r="P1089" s="86">
        <v>612.78</v>
      </c>
      <c r="Q1089" s="83" t="s">
        <v>11</v>
      </c>
      <c r="R1089" s="83" t="s">
        <v>10</v>
      </c>
      <c r="S1089" s="83" t="s">
        <v>84</v>
      </c>
      <c r="T1089" s="82" t="s">
        <v>171</v>
      </c>
      <c r="U1089" s="82" t="s">
        <v>124</v>
      </c>
      <c r="AC1089" s="187" t="str">
        <f t="shared" si="368"/>
        <v/>
      </c>
      <c r="AD1089" s="187" t="str">
        <f t="shared" si="369"/>
        <v/>
      </c>
      <c r="AE1089" s="187" t="str">
        <f t="shared" si="370"/>
        <v/>
      </c>
      <c r="AF1089" s="187" t="str">
        <f t="shared" si="371"/>
        <v/>
      </c>
      <c r="AG1089" s="187" t="str">
        <f t="shared" si="372"/>
        <v/>
      </c>
      <c r="AH1089" s="187" t="str">
        <f t="shared" si="373"/>
        <v/>
      </c>
      <c r="AI1089" s="187" t="str">
        <f t="shared" si="374"/>
        <v/>
      </c>
      <c r="AJ1089" s="187" t="str">
        <f t="shared" si="375"/>
        <v/>
      </c>
      <c r="AK1089" s="187" t="str">
        <f t="shared" si="376"/>
        <v/>
      </c>
      <c r="AN1089" s="187" t="str">
        <f t="shared" si="377"/>
        <v/>
      </c>
      <c r="AO1089" s="187" t="str">
        <f t="shared" si="378"/>
        <v/>
      </c>
      <c r="AP1089" s="187" t="str">
        <f t="shared" si="379"/>
        <v/>
      </c>
      <c r="AT1089" s="187" t="str">
        <f t="shared" si="380"/>
        <v>M645044</v>
      </c>
      <c r="AU1089" s="187">
        <f t="shared" si="381"/>
        <v>57</v>
      </c>
      <c r="AV1089" s="187">
        <f t="shared" si="382"/>
        <v>612.78</v>
      </c>
      <c r="AW1089" s="187" t="str">
        <f t="shared" si="383"/>
        <v>2018/3</v>
      </c>
      <c r="AX1089" s="187" t="str">
        <f t="shared" si="384"/>
        <v>2018/3 Contribuciones Seg. Social</v>
      </c>
      <c r="AY1089" s="187">
        <f t="shared" si="365"/>
        <v>6423.48</v>
      </c>
      <c r="AZ1089" s="187">
        <f t="shared" si="385"/>
        <v>9.5396887668366681E-2</v>
      </c>
      <c r="BA1089" s="187" t="str">
        <f t="shared" si="367"/>
        <v>M645044 57</v>
      </c>
      <c r="BB1089" s="187">
        <f>IFERROR(IF(AW1089="","",VLOOKUP(AW1089,SUSS!R:S,2,FALSE)),AY1089*SUSS!$M$2)</f>
        <v>770.81759999999997</v>
      </c>
      <c r="BC1089" s="187">
        <f t="shared" si="366"/>
        <v>73.533599999999993</v>
      </c>
    </row>
    <row r="1090" spans="1:55" ht="15.75" thickBot="1">
      <c r="N1090" s="183" t="s">
        <v>101</v>
      </c>
      <c r="O1090" s="82">
        <v>57</v>
      </c>
      <c r="P1090" s="85">
        <v>11701.86</v>
      </c>
      <c r="Q1090" s="83" t="s">
        <v>86</v>
      </c>
      <c r="R1090" s="83" t="s">
        <v>10</v>
      </c>
      <c r="S1090" s="83" t="s">
        <v>10</v>
      </c>
      <c r="T1090" s="82" t="s">
        <v>172</v>
      </c>
      <c r="U1090" s="82" t="s">
        <v>124</v>
      </c>
      <c r="AC1090" s="187" t="str">
        <f t="shared" si="368"/>
        <v/>
      </c>
      <c r="AD1090" s="187" t="str">
        <f t="shared" si="369"/>
        <v/>
      </c>
      <c r="AE1090" s="187" t="str">
        <f t="shared" si="370"/>
        <v/>
      </c>
      <c r="AF1090" s="187" t="str">
        <f t="shared" si="371"/>
        <v/>
      </c>
      <c r="AG1090" s="187" t="str">
        <f t="shared" si="372"/>
        <v/>
      </c>
      <c r="AH1090" s="187" t="str">
        <f t="shared" si="373"/>
        <v/>
      </c>
      <c r="AI1090" s="187" t="str">
        <f t="shared" si="374"/>
        <v/>
      </c>
      <c r="AJ1090" s="187" t="str">
        <f t="shared" si="375"/>
        <v/>
      </c>
      <c r="AK1090" s="187" t="str">
        <f t="shared" si="376"/>
        <v/>
      </c>
      <c r="AN1090" s="187" t="str">
        <f t="shared" si="377"/>
        <v/>
      </c>
      <c r="AO1090" s="187" t="str">
        <f t="shared" si="378"/>
        <v/>
      </c>
      <c r="AP1090" s="187" t="str">
        <f t="shared" si="379"/>
        <v/>
      </c>
      <c r="AT1090" s="187" t="str">
        <f t="shared" si="380"/>
        <v/>
      </c>
      <c r="AU1090" s="187" t="str">
        <f t="shared" si="381"/>
        <v/>
      </c>
      <c r="AV1090" s="187" t="str">
        <f t="shared" si="382"/>
        <v/>
      </c>
      <c r="AW1090" s="187" t="str">
        <f t="shared" si="383"/>
        <v/>
      </c>
      <c r="AX1090" s="187" t="str">
        <f t="shared" si="384"/>
        <v/>
      </c>
      <c r="AY1090" s="187" t="str">
        <f t="shared" si="365"/>
        <v/>
      </c>
      <c r="AZ1090" s="187" t="str">
        <f t="shared" si="385"/>
        <v/>
      </c>
      <c r="BA1090" s="187" t="str">
        <f t="shared" si="367"/>
        <v xml:space="preserve"> </v>
      </c>
      <c r="BB1090" s="187" t="str">
        <f>IFERROR(IF(AW1090="","",VLOOKUP(AW1090,SUSS!R:S,2,FALSE)),AY1090*SUSS!$M$2)</f>
        <v/>
      </c>
      <c r="BC1090" s="187" t="str">
        <f t="shared" si="366"/>
        <v/>
      </c>
    </row>
    <row r="1091" spans="1:55" ht="15.75" thickBot="1">
      <c r="N1091" s="183" t="s">
        <v>101</v>
      </c>
      <c r="O1091" s="82">
        <v>57</v>
      </c>
      <c r="P1091" s="85">
        <v>4272.25</v>
      </c>
      <c r="Q1091" s="83" t="s">
        <v>11</v>
      </c>
      <c r="R1091" s="83" t="s">
        <v>10</v>
      </c>
      <c r="S1091" s="83" t="s">
        <v>10</v>
      </c>
      <c r="T1091" s="82" t="s">
        <v>172</v>
      </c>
      <c r="U1091" s="82" t="s">
        <v>124</v>
      </c>
      <c r="AC1091" s="187" t="str">
        <f t="shared" si="368"/>
        <v/>
      </c>
      <c r="AD1091" s="187" t="str">
        <f t="shared" si="369"/>
        <v/>
      </c>
      <c r="AE1091" s="187" t="str">
        <f t="shared" si="370"/>
        <v/>
      </c>
      <c r="AF1091" s="187" t="str">
        <f t="shared" si="371"/>
        <v/>
      </c>
      <c r="AG1091" s="187" t="str">
        <f t="shared" si="372"/>
        <v/>
      </c>
      <c r="AH1091" s="187" t="str">
        <f t="shared" si="373"/>
        <v/>
      </c>
      <c r="AI1091" s="187" t="str">
        <f t="shared" si="374"/>
        <v/>
      </c>
      <c r="AJ1091" s="187" t="str">
        <f t="shared" si="375"/>
        <v/>
      </c>
      <c r="AK1091" s="187" t="str">
        <f t="shared" si="376"/>
        <v/>
      </c>
      <c r="AN1091" s="187" t="str">
        <f t="shared" si="377"/>
        <v/>
      </c>
      <c r="AO1091" s="187" t="str">
        <f t="shared" si="378"/>
        <v/>
      </c>
      <c r="AP1091" s="187" t="str">
        <f t="shared" si="379"/>
        <v/>
      </c>
      <c r="AT1091" s="187" t="str">
        <f t="shared" si="380"/>
        <v>M645044</v>
      </c>
      <c r="AU1091" s="187">
        <f t="shared" si="381"/>
        <v>57</v>
      </c>
      <c r="AV1091" s="187">
        <f t="shared" si="382"/>
        <v>4272.25</v>
      </c>
      <c r="AW1091" s="187" t="str">
        <f t="shared" si="383"/>
        <v>2018/4</v>
      </c>
      <c r="AX1091" s="187" t="str">
        <f t="shared" si="384"/>
        <v>2018/4 Contribuciones Seg. Social</v>
      </c>
      <c r="AY1091" s="187">
        <f t="shared" si="365"/>
        <v>16053.34</v>
      </c>
      <c r="AZ1091" s="187">
        <f t="shared" si="385"/>
        <v>0.26612841938188564</v>
      </c>
      <c r="BA1091" s="187" t="str">
        <f t="shared" si="367"/>
        <v>M645044 57</v>
      </c>
      <c r="BB1091" s="187">
        <f>IFERROR(IF(AW1091="","",VLOOKUP(AW1091,SUSS!R:S,2,FALSE)),AY1091*SUSS!$M$2)</f>
        <v>1926.4007999999999</v>
      </c>
      <c r="BC1091" s="187">
        <f t="shared" si="366"/>
        <v>512.66999999999996</v>
      </c>
    </row>
    <row r="1092" spans="1:55" ht="15.75" customHeight="1" thickBot="1">
      <c r="N1092" s="183" t="s">
        <v>101</v>
      </c>
      <c r="O1092" s="82">
        <v>57</v>
      </c>
      <c r="P1092" s="85">
        <v>44282.22</v>
      </c>
      <c r="Q1092" s="83" t="s">
        <v>82</v>
      </c>
      <c r="R1092" s="83" t="s">
        <v>10</v>
      </c>
      <c r="S1092" s="83" t="s">
        <v>10</v>
      </c>
      <c r="T1092" s="82" t="s">
        <v>192</v>
      </c>
      <c r="U1092" s="82" t="s">
        <v>124</v>
      </c>
      <c r="AC1092" s="187" t="str">
        <f t="shared" si="368"/>
        <v/>
      </c>
      <c r="AD1092" s="187" t="str">
        <f t="shared" si="369"/>
        <v/>
      </c>
      <c r="AE1092" s="187" t="str">
        <f t="shared" si="370"/>
        <v/>
      </c>
      <c r="AF1092" s="187" t="str">
        <f t="shared" si="371"/>
        <v/>
      </c>
      <c r="AG1092" s="187" t="str">
        <f t="shared" si="372"/>
        <v/>
      </c>
      <c r="AH1092" s="187" t="str">
        <f t="shared" si="373"/>
        <v/>
      </c>
      <c r="AI1092" s="187" t="str">
        <f t="shared" si="374"/>
        <v/>
      </c>
      <c r="AJ1092" s="187" t="str">
        <f t="shared" si="375"/>
        <v/>
      </c>
      <c r="AK1092" s="187" t="str">
        <f t="shared" si="376"/>
        <v/>
      </c>
      <c r="AN1092" s="187" t="str">
        <f t="shared" si="377"/>
        <v/>
      </c>
      <c r="AO1092" s="187" t="str">
        <f t="shared" si="378"/>
        <v/>
      </c>
      <c r="AP1092" s="187" t="str">
        <f t="shared" si="379"/>
        <v/>
      </c>
      <c r="AT1092" s="187" t="str">
        <f t="shared" si="380"/>
        <v/>
      </c>
      <c r="AU1092" s="187" t="str">
        <f t="shared" si="381"/>
        <v/>
      </c>
      <c r="AV1092" s="187" t="str">
        <f t="shared" si="382"/>
        <v/>
      </c>
      <c r="AW1092" s="187" t="str">
        <f t="shared" si="383"/>
        <v/>
      </c>
      <c r="AX1092" s="187" t="str">
        <f t="shared" si="384"/>
        <v/>
      </c>
      <c r="AY1092" s="187" t="str">
        <f t="shared" ref="AY1092:AY1155" si="386">VLOOKUP(AX1092,AO:AP,2,FALSE)</f>
        <v/>
      </c>
      <c r="AZ1092" s="187" t="str">
        <f t="shared" si="385"/>
        <v/>
      </c>
      <c r="BA1092" s="187" t="str">
        <f t="shared" si="367"/>
        <v xml:space="preserve"> </v>
      </c>
      <c r="BB1092" s="187" t="str">
        <f>IFERROR(IF(AW1092="","",VLOOKUP(AW1092,SUSS!R:S,2,FALSE)),AY1092*SUSS!$M$2)</f>
        <v/>
      </c>
      <c r="BC1092" s="187" t="str">
        <f t="shared" si="366"/>
        <v/>
      </c>
    </row>
    <row r="1093" spans="1:55" ht="15.75" customHeight="1" thickBot="1">
      <c r="N1093" s="183" t="s">
        <v>101</v>
      </c>
      <c r="O1093" s="82">
        <v>58</v>
      </c>
      <c r="P1093" s="86">
        <v>669.19</v>
      </c>
      <c r="Q1093" s="83" t="s">
        <v>103</v>
      </c>
      <c r="R1093" s="83" t="s">
        <v>10</v>
      </c>
      <c r="S1093" s="83" t="s">
        <v>84</v>
      </c>
      <c r="T1093" s="82" t="s">
        <v>114</v>
      </c>
      <c r="U1093" s="82" t="s">
        <v>124</v>
      </c>
      <c r="AC1093" s="187" t="str">
        <f t="shared" si="368"/>
        <v/>
      </c>
      <c r="AD1093" s="187" t="str">
        <f t="shared" si="369"/>
        <v/>
      </c>
      <c r="AE1093" s="187" t="str">
        <f t="shared" si="370"/>
        <v/>
      </c>
      <c r="AF1093" s="187" t="str">
        <f t="shared" si="371"/>
        <v/>
      </c>
      <c r="AG1093" s="187" t="str">
        <f t="shared" si="372"/>
        <v/>
      </c>
      <c r="AH1093" s="187" t="str">
        <f t="shared" si="373"/>
        <v/>
      </c>
      <c r="AI1093" s="187" t="str">
        <f t="shared" si="374"/>
        <v/>
      </c>
      <c r="AJ1093" s="187" t="str">
        <f t="shared" si="375"/>
        <v/>
      </c>
      <c r="AK1093" s="187" t="str">
        <f t="shared" si="376"/>
        <v/>
      </c>
      <c r="AN1093" s="187" t="str">
        <f t="shared" si="377"/>
        <v/>
      </c>
      <c r="AO1093" s="187" t="str">
        <f t="shared" si="378"/>
        <v/>
      </c>
      <c r="AP1093" s="187" t="str">
        <f t="shared" si="379"/>
        <v/>
      </c>
      <c r="AT1093" s="187" t="str">
        <f t="shared" si="380"/>
        <v/>
      </c>
      <c r="AU1093" s="187" t="str">
        <f t="shared" si="381"/>
        <v/>
      </c>
      <c r="AV1093" s="187" t="str">
        <f t="shared" si="382"/>
        <v/>
      </c>
      <c r="AW1093" s="187" t="str">
        <f t="shared" si="383"/>
        <v/>
      </c>
      <c r="AX1093" s="187" t="str">
        <f t="shared" si="384"/>
        <v/>
      </c>
      <c r="AY1093" s="187" t="str">
        <f t="shared" si="386"/>
        <v/>
      </c>
      <c r="AZ1093" s="187" t="str">
        <f t="shared" si="385"/>
        <v/>
      </c>
      <c r="BA1093" s="187" t="str">
        <f t="shared" si="367"/>
        <v xml:space="preserve"> </v>
      </c>
      <c r="BB1093" s="187" t="str">
        <f>IFERROR(IF(AW1093="","",VLOOKUP(AW1093,SUSS!R:S,2,FALSE)),AY1093*SUSS!$M$2)</f>
        <v/>
      </c>
      <c r="BC1093" s="187" t="str">
        <f t="shared" ref="BC1093:BC1156" si="387">IFERROR(IF(BB1093&lt;&gt;"",AZ1093*BB1093,""),"VER")</f>
        <v/>
      </c>
    </row>
    <row r="1094" spans="1:55" ht="15.75" customHeight="1" thickBot="1">
      <c r="N1094" s="183" t="s">
        <v>101</v>
      </c>
      <c r="O1094" s="82">
        <v>58</v>
      </c>
      <c r="P1094" s="86">
        <v>6.27</v>
      </c>
      <c r="Q1094" s="83" t="s">
        <v>104</v>
      </c>
      <c r="R1094" s="83" t="s">
        <v>10</v>
      </c>
      <c r="S1094" s="83" t="s">
        <v>105</v>
      </c>
      <c r="T1094" s="82" t="s">
        <v>116</v>
      </c>
      <c r="U1094" s="82" t="s">
        <v>124</v>
      </c>
      <c r="AC1094" s="187" t="str">
        <f t="shared" si="368"/>
        <v/>
      </c>
      <c r="AD1094" s="187" t="str">
        <f t="shared" si="369"/>
        <v/>
      </c>
      <c r="AE1094" s="187" t="str">
        <f t="shared" si="370"/>
        <v/>
      </c>
      <c r="AF1094" s="187" t="str">
        <f t="shared" si="371"/>
        <v/>
      </c>
      <c r="AG1094" s="187" t="str">
        <f t="shared" si="372"/>
        <v/>
      </c>
      <c r="AH1094" s="187" t="str">
        <f t="shared" si="373"/>
        <v/>
      </c>
      <c r="AI1094" s="187" t="str">
        <f t="shared" si="374"/>
        <v/>
      </c>
      <c r="AJ1094" s="187" t="str">
        <f t="shared" si="375"/>
        <v/>
      </c>
      <c r="AK1094" s="187" t="str">
        <f t="shared" si="376"/>
        <v/>
      </c>
      <c r="AN1094" s="187" t="str">
        <f t="shared" si="377"/>
        <v/>
      </c>
      <c r="AO1094" s="187" t="str">
        <f t="shared" si="378"/>
        <v/>
      </c>
      <c r="AP1094" s="187" t="str">
        <f t="shared" si="379"/>
        <v/>
      </c>
      <c r="AT1094" s="187" t="str">
        <f t="shared" si="380"/>
        <v/>
      </c>
      <c r="AU1094" s="187" t="str">
        <f t="shared" si="381"/>
        <v/>
      </c>
      <c r="AV1094" s="187" t="str">
        <f t="shared" si="382"/>
        <v/>
      </c>
      <c r="AW1094" s="187" t="str">
        <f t="shared" si="383"/>
        <v/>
      </c>
      <c r="AX1094" s="187" t="str">
        <f t="shared" si="384"/>
        <v/>
      </c>
      <c r="AY1094" s="187" t="str">
        <f t="shared" si="386"/>
        <v/>
      </c>
      <c r="AZ1094" s="187" t="str">
        <f t="shared" si="385"/>
        <v/>
      </c>
      <c r="BA1094" s="187" t="str">
        <f t="shared" si="367"/>
        <v xml:space="preserve"> </v>
      </c>
      <c r="BB1094" s="187" t="str">
        <f>IFERROR(IF(AW1094="","",VLOOKUP(AW1094,SUSS!R:S,2,FALSE)),AY1094*SUSS!$M$2)</f>
        <v/>
      </c>
      <c r="BC1094" s="187" t="str">
        <f t="shared" si="387"/>
        <v/>
      </c>
    </row>
    <row r="1095" spans="1:55" ht="15.75" customHeight="1" thickBot="1">
      <c r="N1095" s="183" t="s">
        <v>101</v>
      </c>
      <c r="O1095" s="82">
        <v>58</v>
      </c>
      <c r="P1095" s="85">
        <v>14119.33</v>
      </c>
      <c r="Q1095" s="83" t="s">
        <v>102</v>
      </c>
      <c r="R1095" s="83" t="s">
        <v>10</v>
      </c>
      <c r="S1095" s="83" t="s">
        <v>83</v>
      </c>
      <c r="T1095" s="82" t="s">
        <v>137</v>
      </c>
      <c r="U1095" s="82" t="s">
        <v>124</v>
      </c>
      <c r="AC1095" s="187" t="str">
        <f t="shared" si="368"/>
        <v/>
      </c>
      <c r="AD1095" s="187" t="str">
        <f t="shared" si="369"/>
        <v/>
      </c>
      <c r="AE1095" s="187" t="str">
        <f t="shared" si="370"/>
        <v/>
      </c>
      <c r="AF1095" s="187" t="str">
        <f t="shared" si="371"/>
        <v/>
      </c>
      <c r="AG1095" s="187" t="str">
        <f t="shared" si="372"/>
        <v/>
      </c>
      <c r="AH1095" s="187" t="str">
        <f t="shared" si="373"/>
        <v/>
      </c>
      <c r="AI1095" s="187" t="str">
        <f t="shared" si="374"/>
        <v/>
      </c>
      <c r="AJ1095" s="187" t="str">
        <f t="shared" si="375"/>
        <v/>
      </c>
      <c r="AK1095" s="187" t="str">
        <f t="shared" si="376"/>
        <v/>
      </c>
      <c r="AN1095" s="187" t="str">
        <f t="shared" si="377"/>
        <v/>
      </c>
      <c r="AO1095" s="187" t="str">
        <f t="shared" si="378"/>
        <v/>
      </c>
      <c r="AP1095" s="187" t="str">
        <f t="shared" si="379"/>
        <v/>
      </c>
      <c r="AT1095" s="187" t="str">
        <f t="shared" si="380"/>
        <v/>
      </c>
      <c r="AU1095" s="187" t="str">
        <f t="shared" si="381"/>
        <v/>
      </c>
      <c r="AV1095" s="187" t="str">
        <f t="shared" si="382"/>
        <v/>
      </c>
      <c r="AW1095" s="187" t="str">
        <f t="shared" si="383"/>
        <v/>
      </c>
      <c r="AX1095" s="187" t="str">
        <f t="shared" si="384"/>
        <v/>
      </c>
      <c r="AY1095" s="187" t="str">
        <f t="shared" si="386"/>
        <v/>
      </c>
      <c r="AZ1095" s="187" t="str">
        <f t="shared" si="385"/>
        <v/>
      </c>
      <c r="BA1095" s="187" t="str">
        <f t="shared" si="367"/>
        <v xml:space="preserve"> </v>
      </c>
      <c r="BB1095" s="187" t="str">
        <f>IFERROR(IF(AW1095="","",VLOOKUP(AW1095,SUSS!R:S,2,FALSE)),AY1095*SUSS!$M$2)</f>
        <v/>
      </c>
      <c r="BC1095" s="187" t="str">
        <f t="shared" si="387"/>
        <v/>
      </c>
    </row>
    <row r="1096" spans="1:55" ht="15.75" customHeight="1" thickBot="1">
      <c r="N1096" s="183" t="s">
        <v>101</v>
      </c>
      <c r="O1096" s="82">
        <v>58</v>
      </c>
      <c r="P1096" s="86">
        <v>18.809999999999999</v>
      </c>
      <c r="Q1096" s="83" t="s">
        <v>106</v>
      </c>
      <c r="R1096" s="83" t="s">
        <v>10</v>
      </c>
      <c r="S1096" s="83" t="s">
        <v>105</v>
      </c>
      <c r="T1096" s="82" t="s">
        <v>163</v>
      </c>
      <c r="U1096" s="82" t="s">
        <v>124</v>
      </c>
      <c r="AC1096" s="187" t="str">
        <f t="shared" si="368"/>
        <v/>
      </c>
      <c r="AD1096" s="187" t="str">
        <f t="shared" si="369"/>
        <v/>
      </c>
      <c r="AE1096" s="187" t="str">
        <f t="shared" si="370"/>
        <v/>
      </c>
      <c r="AF1096" s="187" t="str">
        <f t="shared" si="371"/>
        <v/>
      </c>
      <c r="AG1096" s="187" t="str">
        <f t="shared" si="372"/>
        <v/>
      </c>
      <c r="AH1096" s="187" t="str">
        <f t="shared" si="373"/>
        <v/>
      </c>
      <c r="AI1096" s="187" t="str">
        <f t="shared" si="374"/>
        <v/>
      </c>
      <c r="AJ1096" s="187" t="str">
        <f t="shared" si="375"/>
        <v/>
      </c>
      <c r="AK1096" s="187" t="str">
        <f t="shared" si="376"/>
        <v/>
      </c>
      <c r="AN1096" s="187" t="str">
        <f t="shared" si="377"/>
        <v/>
      </c>
      <c r="AO1096" s="187" t="str">
        <f t="shared" si="378"/>
        <v/>
      </c>
      <c r="AP1096" s="187" t="str">
        <f t="shared" si="379"/>
        <v/>
      </c>
      <c r="AT1096" s="187" t="str">
        <f t="shared" si="380"/>
        <v/>
      </c>
      <c r="AU1096" s="187" t="str">
        <f t="shared" si="381"/>
        <v/>
      </c>
      <c r="AV1096" s="187" t="str">
        <f t="shared" si="382"/>
        <v/>
      </c>
      <c r="AW1096" s="187" t="str">
        <f t="shared" si="383"/>
        <v/>
      </c>
      <c r="AX1096" s="187" t="str">
        <f t="shared" si="384"/>
        <v/>
      </c>
      <c r="AY1096" s="187" t="str">
        <f t="shared" si="386"/>
        <v/>
      </c>
      <c r="AZ1096" s="187" t="str">
        <f t="shared" si="385"/>
        <v/>
      </c>
      <c r="BA1096" s="187" t="str">
        <f t="shared" ref="BA1096:BA1159" si="388">AT1096&amp;" "&amp;AU1096</f>
        <v xml:space="preserve"> </v>
      </c>
      <c r="BB1096" s="187" t="str">
        <f>IFERROR(IF(AW1096="","",VLOOKUP(AW1096,SUSS!R:S,2,FALSE)),AY1096*SUSS!$M$2)</f>
        <v/>
      </c>
      <c r="BC1096" s="187" t="str">
        <f t="shared" si="387"/>
        <v/>
      </c>
    </row>
    <row r="1097" spans="1:55" ht="15.75" thickBot="1">
      <c r="N1097" s="183" t="s">
        <v>101</v>
      </c>
      <c r="O1097" s="82">
        <v>58</v>
      </c>
      <c r="P1097" s="86">
        <v>12.54</v>
      </c>
      <c r="Q1097" s="83" t="s">
        <v>107</v>
      </c>
      <c r="R1097" s="83" t="s">
        <v>10</v>
      </c>
      <c r="S1097" s="83" t="s">
        <v>105</v>
      </c>
      <c r="T1097" s="82" t="s">
        <v>163</v>
      </c>
      <c r="U1097" s="82" t="s">
        <v>124</v>
      </c>
      <c r="AC1097" s="187" t="str">
        <f t="shared" si="368"/>
        <v/>
      </c>
      <c r="AD1097" s="187" t="str">
        <f t="shared" si="369"/>
        <v/>
      </c>
      <c r="AE1097" s="187" t="str">
        <f t="shared" si="370"/>
        <v/>
      </c>
      <c r="AF1097" s="187" t="str">
        <f t="shared" si="371"/>
        <v/>
      </c>
      <c r="AG1097" s="187" t="str">
        <f t="shared" si="372"/>
        <v/>
      </c>
      <c r="AH1097" s="187" t="str">
        <f t="shared" si="373"/>
        <v/>
      </c>
      <c r="AI1097" s="187" t="str">
        <f t="shared" si="374"/>
        <v/>
      </c>
      <c r="AJ1097" s="187" t="str">
        <f t="shared" si="375"/>
        <v/>
      </c>
      <c r="AK1097" s="187" t="str">
        <f t="shared" si="376"/>
        <v/>
      </c>
      <c r="AN1097" s="187" t="str">
        <f t="shared" si="377"/>
        <v/>
      </c>
      <c r="AO1097" s="187" t="str">
        <f t="shared" si="378"/>
        <v/>
      </c>
      <c r="AP1097" s="187" t="str">
        <f t="shared" si="379"/>
        <v/>
      </c>
      <c r="AT1097" s="187" t="str">
        <f t="shared" si="380"/>
        <v/>
      </c>
      <c r="AU1097" s="187" t="str">
        <f t="shared" si="381"/>
        <v/>
      </c>
      <c r="AV1097" s="187" t="str">
        <f t="shared" si="382"/>
        <v/>
      </c>
      <c r="AW1097" s="187" t="str">
        <f t="shared" si="383"/>
        <v/>
      </c>
      <c r="AX1097" s="187" t="str">
        <f t="shared" si="384"/>
        <v/>
      </c>
      <c r="AY1097" s="187" t="str">
        <f t="shared" si="386"/>
        <v/>
      </c>
      <c r="AZ1097" s="187" t="str">
        <f t="shared" si="385"/>
        <v/>
      </c>
      <c r="BA1097" s="187" t="str">
        <f t="shared" si="388"/>
        <v xml:space="preserve"> </v>
      </c>
      <c r="BB1097" s="187" t="str">
        <f>IFERROR(IF(AW1097="","",VLOOKUP(AW1097,SUSS!R:S,2,FALSE)),AY1097*SUSS!$M$2)</f>
        <v/>
      </c>
      <c r="BC1097" s="187" t="str">
        <f t="shared" si="387"/>
        <v/>
      </c>
    </row>
    <row r="1098" spans="1:55" ht="15.75" thickBot="1">
      <c r="N1098" s="183" t="s">
        <v>101</v>
      </c>
      <c r="O1098" s="82">
        <v>58</v>
      </c>
      <c r="P1098" s="85">
        <v>1894.75</v>
      </c>
      <c r="Q1098" s="83" t="s">
        <v>86</v>
      </c>
      <c r="R1098" s="83" t="s">
        <v>10</v>
      </c>
      <c r="S1098" s="83" t="s">
        <v>10</v>
      </c>
      <c r="T1098" s="82" t="s">
        <v>172</v>
      </c>
      <c r="U1098" s="82" t="s">
        <v>124</v>
      </c>
      <c r="AC1098" s="187" t="str">
        <f t="shared" si="368"/>
        <v/>
      </c>
      <c r="AD1098" s="187" t="str">
        <f t="shared" si="369"/>
        <v/>
      </c>
      <c r="AE1098" s="187" t="str">
        <f t="shared" si="370"/>
        <v/>
      </c>
      <c r="AF1098" s="187" t="str">
        <f t="shared" si="371"/>
        <v/>
      </c>
      <c r="AG1098" s="187" t="str">
        <f t="shared" si="372"/>
        <v/>
      </c>
      <c r="AH1098" s="187" t="str">
        <f t="shared" si="373"/>
        <v/>
      </c>
      <c r="AI1098" s="187" t="str">
        <f t="shared" si="374"/>
        <v/>
      </c>
      <c r="AJ1098" s="187" t="str">
        <f t="shared" si="375"/>
        <v/>
      </c>
      <c r="AK1098" s="187" t="str">
        <f t="shared" si="376"/>
        <v/>
      </c>
      <c r="AN1098" s="187" t="str">
        <f t="shared" si="377"/>
        <v/>
      </c>
      <c r="AO1098" s="187" t="str">
        <f t="shared" si="378"/>
        <v/>
      </c>
      <c r="AP1098" s="187" t="str">
        <f t="shared" si="379"/>
        <v/>
      </c>
      <c r="AT1098" s="187" t="str">
        <f t="shared" si="380"/>
        <v/>
      </c>
      <c r="AU1098" s="187" t="str">
        <f t="shared" si="381"/>
        <v/>
      </c>
      <c r="AV1098" s="187" t="str">
        <f t="shared" si="382"/>
        <v/>
      </c>
      <c r="AW1098" s="187" t="str">
        <f t="shared" si="383"/>
        <v/>
      </c>
      <c r="AX1098" s="187" t="str">
        <f t="shared" si="384"/>
        <v/>
      </c>
      <c r="AY1098" s="187" t="str">
        <f t="shared" si="386"/>
        <v/>
      </c>
      <c r="AZ1098" s="187" t="str">
        <f t="shared" si="385"/>
        <v/>
      </c>
      <c r="BA1098" s="187" t="str">
        <f t="shared" si="388"/>
        <v xml:space="preserve"> </v>
      </c>
      <c r="BB1098" s="187" t="str">
        <f>IFERROR(IF(AW1098="","",VLOOKUP(AW1098,SUSS!R:S,2,FALSE)),AY1098*SUSS!$M$2)</f>
        <v/>
      </c>
      <c r="BC1098" s="187" t="str">
        <f t="shared" si="387"/>
        <v/>
      </c>
    </row>
    <row r="1099" spans="1:55" ht="46.5" thickBot="1">
      <c r="A1099" s="183" t="s">
        <v>268</v>
      </c>
      <c r="B1099" s="196" t="s">
        <v>81</v>
      </c>
      <c r="N1099" s="183" t="s">
        <v>101</v>
      </c>
      <c r="O1099" s="82">
        <v>58</v>
      </c>
      <c r="P1099" s="85">
        <v>11781.09</v>
      </c>
      <c r="Q1099" s="83" t="s">
        <v>11</v>
      </c>
      <c r="R1099" s="83" t="s">
        <v>10</v>
      </c>
      <c r="S1099" s="83" t="s">
        <v>10</v>
      </c>
      <c r="T1099" s="82" t="s">
        <v>172</v>
      </c>
      <c r="U1099" s="82" t="s">
        <v>124</v>
      </c>
      <c r="AC1099" s="187" t="str">
        <f t="shared" si="368"/>
        <v/>
      </c>
      <c r="AD1099" s="187" t="str">
        <f t="shared" si="369"/>
        <v/>
      </c>
      <c r="AE1099" s="187" t="str">
        <f t="shared" si="370"/>
        <v/>
      </c>
      <c r="AF1099" s="187" t="str">
        <f t="shared" si="371"/>
        <v/>
      </c>
      <c r="AG1099" s="187" t="str">
        <f t="shared" si="372"/>
        <v/>
      </c>
      <c r="AH1099" s="187" t="str">
        <f t="shared" si="373"/>
        <v/>
      </c>
      <c r="AI1099" s="187" t="str">
        <f t="shared" si="374"/>
        <v/>
      </c>
      <c r="AJ1099" s="187" t="str">
        <f t="shared" si="375"/>
        <v/>
      </c>
      <c r="AK1099" s="187" t="str">
        <f t="shared" si="376"/>
        <v/>
      </c>
      <c r="AN1099" s="187" t="str">
        <f t="shared" si="377"/>
        <v/>
      </c>
      <c r="AO1099" s="187" t="str">
        <f t="shared" si="378"/>
        <v/>
      </c>
      <c r="AP1099" s="187" t="str">
        <f t="shared" si="379"/>
        <v/>
      </c>
      <c r="AT1099" s="187" t="str">
        <f t="shared" si="380"/>
        <v>M645044</v>
      </c>
      <c r="AU1099" s="187">
        <f t="shared" si="381"/>
        <v>58</v>
      </c>
      <c r="AV1099" s="187">
        <f t="shared" si="382"/>
        <v>11781.09</v>
      </c>
      <c r="AW1099" s="187" t="str">
        <f t="shared" si="383"/>
        <v>2018/4</v>
      </c>
      <c r="AX1099" s="187" t="str">
        <f t="shared" si="384"/>
        <v>2018/4 Contribuciones Seg. Social</v>
      </c>
      <c r="AY1099" s="187">
        <f t="shared" si="386"/>
        <v>16053.34</v>
      </c>
      <c r="AZ1099" s="187">
        <f t="shared" si="385"/>
        <v>0.73387158061811442</v>
      </c>
      <c r="BA1099" s="187" t="str">
        <f t="shared" si="388"/>
        <v>M645044 58</v>
      </c>
      <c r="BB1099" s="187">
        <f>IFERROR(IF(AW1099="","",VLOOKUP(AW1099,SUSS!R:S,2,FALSE)),AY1099*SUSS!$M$2)</f>
        <v>1926.4007999999999</v>
      </c>
      <c r="BC1099" s="187">
        <f t="shared" si="387"/>
        <v>1413.7308</v>
      </c>
    </row>
    <row r="1100" spans="1:55" ht="15.75" customHeight="1" thickBot="1">
      <c r="N1100" s="183" t="s">
        <v>101</v>
      </c>
      <c r="O1100" s="82">
        <v>58</v>
      </c>
      <c r="P1100" s="86">
        <v>243.51</v>
      </c>
      <c r="Q1100" s="83" t="s">
        <v>11</v>
      </c>
      <c r="R1100" s="83" t="s">
        <v>10</v>
      </c>
      <c r="S1100" s="83" t="s">
        <v>83</v>
      </c>
      <c r="T1100" s="82" t="s">
        <v>172</v>
      </c>
      <c r="U1100" s="82" t="s">
        <v>124</v>
      </c>
      <c r="AC1100" s="187" t="str">
        <f t="shared" si="368"/>
        <v/>
      </c>
      <c r="AD1100" s="187" t="str">
        <f t="shared" si="369"/>
        <v/>
      </c>
      <c r="AE1100" s="187" t="str">
        <f t="shared" si="370"/>
        <v/>
      </c>
      <c r="AF1100" s="187" t="str">
        <f t="shared" si="371"/>
        <v/>
      </c>
      <c r="AG1100" s="187" t="str">
        <f t="shared" si="372"/>
        <v/>
      </c>
      <c r="AH1100" s="187" t="str">
        <f t="shared" si="373"/>
        <v/>
      </c>
      <c r="AI1100" s="187" t="str">
        <f t="shared" si="374"/>
        <v/>
      </c>
      <c r="AJ1100" s="187" t="str">
        <f t="shared" si="375"/>
        <v/>
      </c>
      <c r="AK1100" s="187" t="str">
        <f t="shared" si="376"/>
        <v/>
      </c>
      <c r="AN1100" s="187" t="str">
        <f t="shared" si="377"/>
        <v/>
      </c>
      <c r="AO1100" s="187" t="str">
        <f t="shared" si="378"/>
        <v/>
      </c>
      <c r="AP1100" s="187" t="str">
        <f t="shared" si="379"/>
        <v/>
      </c>
      <c r="AT1100" s="187" t="str">
        <f t="shared" si="380"/>
        <v>M645044</v>
      </c>
      <c r="AU1100" s="187">
        <f t="shared" si="381"/>
        <v>58</v>
      </c>
      <c r="AV1100" s="187">
        <f t="shared" si="382"/>
        <v>243.51</v>
      </c>
      <c r="AW1100" s="187" t="str">
        <f t="shared" si="383"/>
        <v>2018/4</v>
      </c>
      <c r="AX1100" s="187" t="str">
        <f t="shared" si="384"/>
        <v>2018/4 Contribuciones Seg. Social</v>
      </c>
      <c r="AY1100" s="187">
        <f t="shared" si="386"/>
        <v>16053.34</v>
      </c>
      <c r="AZ1100" s="187">
        <f t="shared" si="385"/>
        <v>1.5168805993020767E-2</v>
      </c>
      <c r="BA1100" s="187" t="str">
        <f t="shared" si="388"/>
        <v>M645044 58</v>
      </c>
      <c r="BB1100" s="187">
        <f>IFERROR(IF(AW1100="","",VLOOKUP(AW1100,SUSS!R:S,2,FALSE)),AY1100*SUSS!$M$2)</f>
        <v>1926.4007999999999</v>
      </c>
      <c r="BC1100" s="187">
        <f t="shared" si="387"/>
        <v>29.2212</v>
      </c>
    </row>
    <row r="1101" spans="1:55" ht="15.75" customHeight="1" thickBot="1">
      <c r="N1101" s="183" t="s">
        <v>101</v>
      </c>
      <c r="O1101" s="82">
        <v>58</v>
      </c>
      <c r="P1101" s="86">
        <v>206.25</v>
      </c>
      <c r="Q1101" s="83" t="s">
        <v>86</v>
      </c>
      <c r="R1101" s="83" t="s">
        <v>10</v>
      </c>
      <c r="S1101" s="83" t="s">
        <v>83</v>
      </c>
      <c r="T1101" s="82" t="s">
        <v>172</v>
      </c>
      <c r="U1101" s="82" t="s">
        <v>124</v>
      </c>
      <c r="AC1101" s="187" t="str">
        <f t="shared" si="368"/>
        <v/>
      </c>
      <c r="AD1101" s="187" t="str">
        <f t="shared" si="369"/>
        <v/>
      </c>
      <c r="AE1101" s="187" t="str">
        <f t="shared" si="370"/>
        <v/>
      </c>
      <c r="AF1101" s="187" t="str">
        <f t="shared" si="371"/>
        <v/>
      </c>
      <c r="AG1101" s="187" t="str">
        <f t="shared" si="372"/>
        <v/>
      </c>
      <c r="AH1101" s="187" t="str">
        <f t="shared" si="373"/>
        <v/>
      </c>
      <c r="AI1101" s="187" t="str">
        <f t="shared" si="374"/>
        <v/>
      </c>
      <c r="AJ1101" s="187" t="str">
        <f t="shared" si="375"/>
        <v/>
      </c>
      <c r="AK1101" s="187" t="str">
        <f t="shared" si="376"/>
        <v/>
      </c>
      <c r="AN1101" s="187" t="str">
        <f t="shared" si="377"/>
        <v/>
      </c>
      <c r="AO1101" s="187" t="str">
        <f t="shared" si="378"/>
        <v/>
      </c>
      <c r="AP1101" s="187" t="str">
        <f t="shared" si="379"/>
        <v/>
      </c>
      <c r="AT1101" s="187" t="str">
        <f t="shared" si="380"/>
        <v/>
      </c>
      <c r="AU1101" s="187" t="str">
        <f t="shared" si="381"/>
        <v/>
      </c>
      <c r="AV1101" s="187" t="str">
        <f t="shared" si="382"/>
        <v/>
      </c>
      <c r="AW1101" s="187" t="str">
        <f t="shared" si="383"/>
        <v/>
      </c>
      <c r="AX1101" s="187" t="str">
        <f t="shared" si="384"/>
        <v/>
      </c>
      <c r="AY1101" s="187" t="str">
        <f t="shared" si="386"/>
        <v/>
      </c>
      <c r="AZ1101" s="187" t="str">
        <f t="shared" si="385"/>
        <v/>
      </c>
      <c r="BA1101" s="187" t="str">
        <f t="shared" si="388"/>
        <v xml:space="preserve"> </v>
      </c>
      <c r="BB1101" s="187" t="str">
        <f>IFERROR(IF(AW1101="","",VLOOKUP(AW1101,SUSS!R:S,2,FALSE)),AY1101*SUSS!$M$2)</f>
        <v/>
      </c>
      <c r="BC1101" s="187" t="str">
        <f t="shared" si="387"/>
        <v/>
      </c>
    </row>
    <row r="1102" spans="1:55" ht="15.75" customHeight="1" thickBot="1">
      <c r="N1102" s="183" t="s">
        <v>101</v>
      </c>
      <c r="O1102" s="82">
        <v>58</v>
      </c>
      <c r="P1102" s="85">
        <v>1361.82</v>
      </c>
      <c r="Q1102" s="83" t="s">
        <v>11</v>
      </c>
      <c r="R1102" s="83" t="s">
        <v>10</v>
      </c>
      <c r="S1102" s="83" t="s">
        <v>84</v>
      </c>
      <c r="T1102" s="82" t="s">
        <v>172</v>
      </c>
      <c r="U1102" s="82" t="s">
        <v>124</v>
      </c>
      <c r="AC1102" s="187" t="str">
        <f t="shared" si="368"/>
        <v/>
      </c>
      <c r="AD1102" s="187" t="str">
        <f t="shared" si="369"/>
        <v/>
      </c>
      <c r="AE1102" s="187" t="str">
        <f t="shared" si="370"/>
        <v/>
      </c>
      <c r="AF1102" s="187" t="str">
        <f t="shared" si="371"/>
        <v/>
      </c>
      <c r="AG1102" s="187" t="str">
        <f t="shared" si="372"/>
        <v/>
      </c>
      <c r="AH1102" s="187" t="str">
        <f t="shared" si="373"/>
        <v/>
      </c>
      <c r="AI1102" s="187" t="str">
        <f t="shared" si="374"/>
        <v/>
      </c>
      <c r="AJ1102" s="187" t="str">
        <f t="shared" si="375"/>
        <v/>
      </c>
      <c r="AK1102" s="187" t="str">
        <f t="shared" si="376"/>
        <v/>
      </c>
      <c r="AN1102" s="187" t="str">
        <f t="shared" si="377"/>
        <v/>
      </c>
      <c r="AO1102" s="187" t="str">
        <f t="shared" si="378"/>
        <v/>
      </c>
      <c r="AP1102" s="187" t="str">
        <f t="shared" si="379"/>
        <v/>
      </c>
      <c r="AT1102" s="187" t="str">
        <f t="shared" si="380"/>
        <v>M645044</v>
      </c>
      <c r="AU1102" s="187">
        <f t="shared" si="381"/>
        <v>58</v>
      </c>
      <c r="AV1102" s="187">
        <f t="shared" si="382"/>
        <v>1361.82</v>
      </c>
      <c r="AW1102" s="187" t="str">
        <f t="shared" si="383"/>
        <v>2018/4</v>
      </c>
      <c r="AX1102" s="187" t="str">
        <f t="shared" si="384"/>
        <v>2018/4 Contribuciones Seg. Social</v>
      </c>
      <c r="AY1102" s="187">
        <f t="shared" si="386"/>
        <v>16053.34</v>
      </c>
      <c r="AZ1102" s="187">
        <f t="shared" si="385"/>
        <v>8.4830944837647485E-2</v>
      </c>
      <c r="BA1102" s="187" t="str">
        <f t="shared" si="388"/>
        <v>M645044 58</v>
      </c>
      <c r="BB1102" s="187">
        <f>IFERROR(IF(AW1102="","",VLOOKUP(AW1102,SUSS!R:S,2,FALSE)),AY1102*SUSS!$M$2)</f>
        <v>1926.4007999999999</v>
      </c>
      <c r="BC1102" s="187">
        <f t="shared" si="387"/>
        <v>163.41839999999996</v>
      </c>
    </row>
    <row r="1103" spans="1:55" ht="15.75" customHeight="1" thickBot="1">
      <c r="N1103" s="183" t="s">
        <v>101</v>
      </c>
      <c r="O1103" s="82">
        <v>58</v>
      </c>
      <c r="P1103" s="85">
        <v>1153.42</v>
      </c>
      <c r="Q1103" s="83" t="s">
        <v>86</v>
      </c>
      <c r="R1103" s="83" t="s">
        <v>10</v>
      </c>
      <c r="S1103" s="83" t="s">
        <v>84</v>
      </c>
      <c r="T1103" s="82" t="s">
        <v>172</v>
      </c>
      <c r="U1103" s="82" t="s">
        <v>124</v>
      </c>
      <c r="AC1103" s="187" t="str">
        <f t="shared" si="368"/>
        <v/>
      </c>
      <c r="AD1103" s="187" t="str">
        <f t="shared" si="369"/>
        <v/>
      </c>
      <c r="AE1103" s="187" t="str">
        <f t="shared" si="370"/>
        <v/>
      </c>
      <c r="AF1103" s="187" t="str">
        <f t="shared" si="371"/>
        <v/>
      </c>
      <c r="AG1103" s="187" t="str">
        <f t="shared" si="372"/>
        <v/>
      </c>
      <c r="AH1103" s="187" t="str">
        <f t="shared" si="373"/>
        <v/>
      </c>
      <c r="AI1103" s="187" t="str">
        <f t="shared" si="374"/>
        <v/>
      </c>
      <c r="AJ1103" s="187" t="str">
        <f t="shared" si="375"/>
        <v/>
      </c>
      <c r="AK1103" s="187" t="str">
        <f t="shared" si="376"/>
        <v/>
      </c>
      <c r="AN1103" s="187" t="str">
        <f t="shared" si="377"/>
        <v/>
      </c>
      <c r="AO1103" s="187" t="str">
        <f t="shared" si="378"/>
        <v/>
      </c>
      <c r="AP1103" s="187" t="str">
        <f t="shared" si="379"/>
        <v/>
      </c>
      <c r="AT1103" s="187" t="str">
        <f t="shared" si="380"/>
        <v/>
      </c>
      <c r="AU1103" s="187" t="str">
        <f t="shared" si="381"/>
        <v/>
      </c>
      <c r="AV1103" s="187" t="str">
        <f t="shared" si="382"/>
        <v/>
      </c>
      <c r="AW1103" s="187" t="str">
        <f t="shared" si="383"/>
        <v/>
      </c>
      <c r="AX1103" s="187" t="str">
        <f t="shared" si="384"/>
        <v/>
      </c>
      <c r="AY1103" s="187" t="str">
        <f t="shared" si="386"/>
        <v/>
      </c>
      <c r="AZ1103" s="187" t="str">
        <f t="shared" si="385"/>
        <v/>
      </c>
      <c r="BA1103" s="187" t="str">
        <f t="shared" si="388"/>
        <v xml:space="preserve"> </v>
      </c>
      <c r="BB1103" s="187" t="str">
        <f>IFERROR(IF(AW1103="","",VLOOKUP(AW1103,SUSS!R:S,2,FALSE)),AY1103*SUSS!$M$2)</f>
        <v/>
      </c>
      <c r="BC1103" s="187" t="str">
        <f t="shared" si="387"/>
        <v/>
      </c>
    </row>
    <row r="1104" spans="1:55" ht="15.75" customHeight="1" thickBot="1">
      <c r="N1104" s="183" t="s">
        <v>101</v>
      </c>
      <c r="O1104" s="82">
        <v>58</v>
      </c>
      <c r="P1104" s="85">
        <v>3648.25</v>
      </c>
      <c r="Q1104" s="83" t="s">
        <v>86</v>
      </c>
      <c r="R1104" s="83" t="s">
        <v>10</v>
      </c>
      <c r="S1104" s="83" t="s">
        <v>10</v>
      </c>
      <c r="T1104" s="82" t="s">
        <v>173</v>
      </c>
      <c r="U1104" s="82" t="s">
        <v>124</v>
      </c>
      <c r="AC1104" s="187" t="str">
        <f t="shared" si="368"/>
        <v/>
      </c>
      <c r="AD1104" s="187" t="str">
        <f t="shared" si="369"/>
        <v/>
      </c>
      <c r="AE1104" s="187" t="str">
        <f t="shared" si="370"/>
        <v/>
      </c>
      <c r="AF1104" s="187" t="str">
        <f t="shared" si="371"/>
        <v/>
      </c>
      <c r="AG1104" s="187" t="str">
        <f t="shared" si="372"/>
        <v/>
      </c>
      <c r="AH1104" s="187" t="str">
        <f t="shared" si="373"/>
        <v/>
      </c>
      <c r="AI1104" s="187" t="str">
        <f t="shared" si="374"/>
        <v/>
      </c>
      <c r="AJ1104" s="187" t="str">
        <f t="shared" si="375"/>
        <v/>
      </c>
      <c r="AK1104" s="187" t="str">
        <f t="shared" si="376"/>
        <v/>
      </c>
      <c r="AN1104" s="187" t="str">
        <f t="shared" si="377"/>
        <v/>
      </c>
      <c r="AO1104" s="187" t="str">
        <f t="shared" si="378"/>
        <v/>
      </c>
      <c r="AP1104" s="187" t="str">
        <f t="shared" si="379"/>
        <v/>
      </c>
      <c r="AT1104" s="187" t="str">
        <f t="shared" si="380"/>
        <v/>
      </c>
      <c r="AU1104" s="187" t="str">
        <f t="shared" si="381"/>
        <v/>
      </c>
      <c r="AV1104" s="187" t="str">
        <f t="shared" si="382"/>
        <v/>
      </c>
      <c r="AW1104" s="187" t="str">
        <f t="shared" si="383"/>
        <v/>
      </c>
      <c r="AX1104" s="187" t="str">
        <f t="shared" si="384"/>
        <v/>
      </c>
      <c r="AY1104" s="187" t="str">
        <f t="shared" si="386"/>
        <v/>
      </c>
      <c r="AZ1104" s="187" t="str">
        <f t="shared" si="385"/>
        <v/>
      </c>
      <c r="BA1104" s="187" t="str">
        <f t="shared" si="388"/>
        <v xml:space="preserve"> </v>
      </c>
      <c r="BB1104" s="187" t="str">
        <f>IFERROR(IF(AW1104="","",VLOOKUP(AW1104,SUSS!R:S,2,FALSE)),AY1104*SUSS!$M$2)</f>
        <v/>
      </c>
      <c r="BC1104" s="187" t="str">
        <f t="shared" si="387"/>
        <v/>
      </c>
    </row>
    <row r="1105" spans="1:55" ht="15.75" thickBot="1">
      <c r="A1105" s="183" t="s">
        <v>268</v>
      </c>
      <c r="B1105" s="145" t="s">
        <v>0</v>
      </c>
      <c r="C1105" s="145" t="s">
        <v>1</v>
      </c>
      <c r="D1105" s="145" t="s">
        <v>2</v>
      </c>
      <c r="E1105" s="145" t="s">
        <v>3</v>
      </c>
      <c r="F1105" s="145" t="s">
        <v>4</v>
      </c>
      <c r="G1105" s="145" t="s">
        <v>5</v>
      </c>
      <c r="H1105" s="145" t="s">
        <v>6</v>
      </c>
      <c r="I1105" s="145" t="s">
        <v>7</v>
      </c>
      <c r="J1105" s="145" t="s">
        <v>8</v>
      </c>
      <c r="K1105" s="145" t="s">
        <v>9</v>
      </c>
      <c r="N1105" s="183" t="s">
        <v>101</v>
      </c>
      <c r="O1105" s="82">
        <v>58</v>
      </c>
      <c r="P1105" s="85">
        <v>4206.41</v>
      </c>
      <c r="Q1105" s="83" t="s">
        <v>11</v>
      </c>
      <c r="R1105" s="83" t="s">
        <v>10</v>
      </c>
      <c r="S1105" s="83" t="s">
        <v>10</v>
      </c>
      <c r="T1105" s="82" t="s">
        <v>173</v>
      </c>
      <c r="U1105" s="82" t="s">
        <v>124</v>
      </c>
      <c r="AC1105" s="187" t="str">
        <f t="shared" si="368"/>
        <v/>
      </c>
      <c r="AD1105" s="187" t="str">
        <f t="shared" si="369"/>
        <v/>
      </c>
      <c r="AE1105" s="187" t="str">
        <f t="shared" si="370"/>
        <v/>
      </c>
      <c r="AF1105" s="187" t="str">
        <f t="shared" si="371"/>
        <v/>
      </c>
      <c r="AG1105" s="187" t="str">
        <f t="shared" si="372"/>
        <v/>
      </c>
      <c r="AH1105" s="187" t="str">
        <f t="shared" si="373"/>
        <v/>
      </c>
      <c r="AI1105" s="187" t="str">
        <f t="shared" si="374"/>
        <v/>
      </c>
      <c r="AJ1105" s="187" t="str">
        <f t="shared" si="375"/>
        <v/>
      </c>
      <c r="AK1105" s="187" t="str">
        <f t="shared" si="376"/>
        <v/>
      </c>
      <c r="AN1105" s="187" t="str">
        <f t="shared" si="377"/>
        <v/>
      </c>
      <c r="AO1105" s="187" t="str">
        <f t="shared" si="378"/>
        <v/>
      </c>
      <c r="AP1105" s="187" t="str">
        <f t="shared" si="379"/>
        <v/>
      </c>
      <c r="AT1105" s="187" t="str">
        <f t="shared" si="380"/>
        <v>M645044</v>
      </c>
      <c r="AU1105" s="187">
        <f t="shared" si="381"/>
        <v>58</v>
      </c>
      <c r="AV1105" s="187">
        <f t="shared" si="382"/>
        <v>4206.41</v>
      </c>
      <c r="AW1105" s="187" t="str">
        <f t="shared" si="383"/>
        <v>2018/5</v>
      </c>
      <c r="AX1105" s="187" t="str">
        <f t="shared" si="384"/>
        <v>2018/5 Contribuciones Seg. Social</v>
      </c>
      <c r="AY1105" s="187">
        <f t="shared" si="386"/>
        <v>4206.41</v>
      </c>
      <c r="AZ1105" s="187">
        <f t="shared" si="385"/>
        <v>1</v>
      </c>
      <c r="BA1105" s="187" t="str">
        <f t="shared" si="388"/>
        <v>M645044 58</v>
      </c>
      <c r="BB1105" s="187">
        <f>IFERROR(IF(AW1105="","",VLOOKUP(AW1105,SUSS!R:S,2,FALSE)),AY1105*SUSS!$M$2)</f>
        <v>504.76919999999996</v>
      </c>
      <c r="BC1105" s="187">
        <f t="shared" si="387"/>
        <v>504.76919999999996</v>
      </c>
    </row>
    <row r="1106" spans="1:55" ht="15.75" customHeight="1" thickBot="1">
      <c r="N1106" s="183" t="s">
        <v>101</v>
      </c>
      <c r="O1106" s="82">
        <v>58</v>
      </c>
      <c r="P1106" s="86">
        <v>49.74</v>
      </c>
      <c r="Q1106" s="83" t="s">
        <v>11</v>
      </c>
      <c r="R1106" s="83" t="s">
        <v>10</v>
      </c>
      <c r="S1106" s="83" t="s">
        <v>83</v>
      </c>
      <c r="T1106" s="82" t="s">
        <v>173</v>
      </c>
      <c r="U1106" s="82" t="s">
        <v>124</v>
      </c>
      <c r="AC1106" s="187" t="str">
        <f t="shared" si="368"/>
        <v/>
      </c>
      <c r="AD1106" s="187" t="str">
        <f t="shared" si="369"/>
        <v/>
      </c>
      <c r="AE1106" s="187" t="str">
        <f t="shared" si="370"/>
        <v/>
      </c>
      <c r="AF1106" s="187" t="str">
        <f t="shared" si="371"/>
        <v/>
      </c>
      <c r="AG1106" s="187" t="str">
        <f t="shared" si="372"/>
        <v/>
      </c>
      <c r="AH1106" s="187" t="str">
        <f t="shared" si="373"/>
        <v/>
      </c>
      <c r="AI1106" s="187" t="str">
        <f t="shared" si="374"/>
        <v/>
      </c>
      <c r="AJ1106" s="187" t="str">
        <f t="shared" si="375"/>
        <v/>
      </c>
      <c r="AK1106" s="187" t="str">
        <f t="shared" si="376"/>
        <v/>
      </c>
      <c r="AN1106" s="187" t="str">
        <f t="shared" si="377"/>
        <v/>
      </c>
      <c r="AO1106" s="187" t="str">
        <f t="shared" si="378"/>
        <v/>
      </c>
      <c r="AP1106" s="187" t="str">
        <f t="shared" si="379"/>
        <v/>
      </c>
      <c r="AT1106" s="187" t="str">
        <f t="shared" si="380"/>
        <v>M645044</v>
      </c>
      <c r="AU1106" s="187">
        <f t="shared" si="381"/>
        <v>58</v>
      </c>
      <c r="AV1106" s="187">
        <f t="shared" si="382"/>
        <v>49.74</v>
      </c>
      <c r="AW1106" s="187" t="str">
        <f t="shared" si="383"/>
        <v>2018/5</v>
      </c>
      <c r="AX1106" s="187" t="str">
        <f t="shared" si="384"/>
        <v>2018/5 Contribuciones Seg. Social</v>
      </c>
      <c r="AY1106" s="187">
        <f t="shared" si="386"/>
        <v>4206.41</v>
      </c>
      <c r="AZ1106" s="187">
        <f t="shared" si="385"/>
        <v>1.1824810230101204E-2</v>
      </c>
      <c r="BA1106" s="187" t="str">
        <f t="shared" si="388"/>
        <v>M645044 58</v>
      </c>
      <c r="BB1106" s="187">
        <f>IFERROR(IF(AW1106="","",VLOOKUP(AW1106,SUSS!R:S,2,FALSE)),AY1106*SUSS!$M$2)</f>
        <v>504.76919999999996</v>
      </c>
      <c r="BC1106" s="187">
        <f t="shared" si="387"/>
        <v>5.9687999999999999</v>
      </c>
    </row>
    <row r="1107" spans="1:55" ht="15.75" customHeight="1" thickBot="1">
      <c r="N1107" s="183" t="s">
        <v>101</v>
      </c>
      <c r="O1107" s="82">
        <v>58</v>
      </c>
      <c r="P1107" s="86">
        <v>43.14</v>
      </c>
      <c r="Q1107" s="83" t="s">
        <v>86</v>
      </c>
      <c r="R1107" s="83" t="s">
        <v>10</v>
      </c>
      <c r="S1107" s="83" t="s">
        <v>83</v>
      </c>
      <c r="T1107" s="82" t="s">
        <v>173</v>
      </c>
      <c r="U1107" s="82" t="s">
        <v>124</v>
      </c>
      <c r="AC1107" s="187" t="str">
        <f t="shared" si="368"/>
        <v/>
      </c>
      <c r="AD1107" s="187" t="str">
        <f t="shared" si="369"/>
        <v/>
      </c>
      <c r="AE1107" s="187" t="str">
        <f t="shared" si="370"/>
        <v/>
      </c>
      <c r="AF1107" s="187" t="str">
        <f t="shared" si="371"/>
        <v/>
      </c>
      <c r="AG1107" s="187" t="str">
        <f t="shared" si="372"/>
        <v/>
      </c>
      <c r="AH1107" s="187" t="str">
        <f t="shared" si="373"/>
        <v/>
      </c>
      <c r="AI1107" s="187" t="str">
        <f t="shared" si="374"/>
        <v/>
      </c>
      <c r="AJ1107" s="187" t="str">
        <f t="shared" si="375"/>
        <v/>
      </c>
      <c r="AK1107" s="187" t="str">
        <f t="shared" si="376"/>
        <v/>
      </c>
      <c r="AN1107" s="187" t="str">
        <f t="shared" si="377"/>
        <v/>
      </c>
      <c r="AO1107" s="187" t="str">
        <f t="shared" si="378"/>
        <v/>
      </c>
      <c r="AP1107" s="187" t="str">
        <f t="shared" si="379"/>
        <v/>
      </c>
      <c r="AT1107" s="187" t="str">
        <f t="shared" si="380"/>
        <v/>
      </c>
      <c r="AU1107" s="187" t="str">
        <f t="shared" si="381"/>
        <v/>
      </c>
      <c r="AV1107" s="187" t="str">
        <f t="shared" si="382"/>
        <v/>
      </c>
      <c r="AW1107" s="187" t="str">
        <f t="shared" si="383"/>
        <v/>
      </c>
      <c r="AX1107" s="187" t="str">
        <f t="shared" si="384"/>
        <v/>
      </c>
      <c r="AY1107" s="187" t="str">
        <f t="shared" si="386"/>
        <v/>
      </c>
      <c r="AZ1107" s="187" t="str">
        <f t="shared" si="385"/>
        <v/>
      </c>
      <c r="BA1107" s="187" t="str">
        <f t="shared" si="388"/>
        <v xml:space="preserve"> </v>
      </c>
      <c r="BB1107" s="187" t="str">
        <f>IFERROR(IF(AW1107="","",VLOOKUP(AW1107,SUSS!R:S,2,FALSE)),AY1107*SUSS!$M$2)</f>
        <v/>
      </c>
      <c r="BC1107" s="187" t="str">
        <f t="shared" si="387"/>
        <v/>
      </c>
    </row>
    <row r="1108" spans="1:55" ht="15.75" customHeight="1" thickBot="1">
      <c r="N1108" s="183" t="s">
        <v>101</v>
      </c>
      <c r="O1108" s="82">
        <v>58</v>
      </c>
      <c r="P1108" s="86">
        <v>370.9</v>
      </c>
      <c r="Q1108" s="83" t="s">
        <v>11</v>
      </c>
      <c r="R1108" s="83" t="s">
        <v>10</v>
      </c>
      <c r="S1108" s="83" t="s">
        <v>84</v>
      </c>
      <c r="T1108" s="82" t="s">
        <v>173</v>
      </c>
      <c r="U1108" s="82" t="s">
        <v>124</v>
      </c>
      <c r="AC1108" s="187" t="str">
        <f t="shared" si="368"/>
        <v/>
      </c>
      <c r="AD1108" s="187" t="str">
        <f t="shared" si="369"/>
        <v/>
      </c>
      <c r="AE1108" s="187" t="str">
        <f t="shared" si="370"/>
        <v/>
      </c>
      <c r="AF1108" s="187" t="str">
        <f t="shared" si="371"/>
        <v/>
      </c>
      <c r="AG1108" s="187" t="str">
        <f t="shared" si="372"/>
        <v/>
      </c>
      <c r="AH1108" s="187" t="str">
        <f t="shared" si="373"/>
        <v/>
      </c>
      <c r="AI1108" s="187" t="str">
        <f t="shared" si="374"/>
        <v/>
      </c>
      <c r="AJ1108" s="187" t="str">
        <f t="shared" si="375"/>
        <v/>
      </c>
      <c r="AK1108" s="187" t="str">
        <f t="shared" si="376"/>
        <v/>
      </c>
      <c r="AN1108" s="187" t="str">
        <f t="shared" si="377"/>
        <v/>
      </c>
      <c r="AO1108" s="187" t="str">
        <f t="shared" si="378"/>
        <v/>
      </c>
      <c r="AP1108" s="187" t="str">
        <f t="shared" si="379"/>
        <v/>
      </c>
      <c r="AT1108" s="187" t="str">
        <f t="shared" si="380"/>
        <v>M645044</v>
      </c>
      <c r="AU1108" s="187">
        <f t="shared" si="381"/>
        <v>58</v>
      </c>
      <c r="AV1108" s="187">
        <f t="shared" si="382"/>
        <v>370.9</v>
      </c>
      <c r="AW1108" s="187" t="str">
        <f t="shared" si="383"/>
        <v>2018/5</v>
      </c>
      <c r="AX1108" s="187" t="str">
        <f t="shared" si="384"/>
        <v>2018/5 Contribuciones Seg. Social</v>
      </c>
      <c r="AY1108" s="187">
        <f t="shared" si="386"/>
        <v>4206.41</v>
      </c>
      <c r="AZ1108" s="187">
        <f t="shared" si="385"/>
        <v>8.817495203748564E-2</v>
      </c>
      <c r="BA1108" s="187" t="str">
        <f t="shared" si="388"/>
        <v>M645044 58</v>
      </c>
      <c r="BB1108" s="187">
        <f>IFERROR(IF(AW1108="","",VLOOKUP(AW1108,SUSS!R:S,2,FALSE)),AY1108*SUSS!$M$2)</f>
        <v>504.76919999999996</v>
      </c>
      <c r="BC1108" s="187">
        <f t="shared" si="387"/>
        <v>44.507999999999996</v>
      </c>
    </row>
    <row r="1109" spans="1:55" ht="15.75" customHeight="1" thickBot="1">
      <c r="N1109" s="183" t="s">
        <v>101</v>
      </c>
      <c r="O1109" s="82">
        <v>58</v>
      </c>
      <c r="P1109" s="86">
        <v>321.68</v>
      </c>
      <c r="Q1109" s="83" t="s">
        <v>86</v>
      </c>
      <c r="R1109" s="83" t="s">
        <v>10</v>
      </c>
      <c r="S1109" s="83" t="s">
        <v>84</v>
      </c>
      <c r="T1109" s="82" t="s">
        <v>173</v>
      </c>
      <c r="U1109" s="82" t="s">
        <v>124</v>
      </c>
      <c r="AC1109" s="187" t="str">
        <f t="shared" si="368"/>
        <v/>
      </c>
      <c r="AD1109" s="187" t="str">
        <f t="shared" si="369"/>
        <v/>
      </c>
      <c r="AE1109" s="187" t="str">
        <f t="shared" si="370"/>
        <v/>
      </c>
      <c r="AF1109" s="187" t="str">
        <f t="shared" si="371"/>
        <v/>
      </c>
      <c r="AG1109" s="187" t="str">
        <f t="shared" si="372"/>
        <v/>
      </c>
      <c r="AH1109" s="187" t="str">
        <f t="shared" si="373"/>
        <v/>
      </c>
      <c r="AI1109" s="187" t="str">
        <f t="shared" si="374"/>
        <v/>
      </c>
      <c r="AJ1109" s="187" t="str">
        <f t="shared" si="375"/>
        <v/>
      </c>
      <c r="AK1109" s="187" t="str">
        <f t="shared" si="376"/>
        <v/>
      </c>
      <c r="AN1109" s="187" t="str">
        <f t="shared" si="377"/>
        <v/>
      </c>
      <c r="AO1109" s="187" t="str">
        <f t="shared" si="378"/>
        <v/>
      </c>
      <c r="AP1109" s="187" t="str">
        <f t="shared" si="379"/>
        <v/>
      </c>
      <c r="AT1109" s="187" t="str">
        <f t="shared" si="380"/>
        <v/>
      </c>
      <c r="AU1109" s="187" t="str">
        <f t="shared" si="381"/>
        <v/>
      </c>
      <c r="AV1109" s="187" t="str">
        <f t="shared" si="382"/>
        <v/>
      </c>
      <c r="AW1109" s="187" t="str">
        <f t="shared" si="383"/>
        <v/>
      </c>
      <c r="AX1109" s="187" t="str">
        <f t="shared" si="384"/>
        <v/>
      </c>
      <c r="AY1109" s="187" t="str">
        <f t="shared" si="386"/>
        <v/>
      </c>
      <c r="AZ1109" s="187" t="str">
        <f t="shared" si="385"/>
        <v/>
      </c>
      <c r="BA1109" s="187" t="str">
        <f t="shared" si="388"/>
        <v xml:space="preserve"> </v>
      </c>
      <c r="BB1109" s="187" t="str">
        <f>IFERROR(IF(AW1109="","",VLOOKUP(AW1109,SUSS!R:S,2,FALSE)),AY1109*SUSS!$M$2)</f>
        <v/>
      </c>
      <c r="BC1109" s="187" t="str">
        <f t="shared" si="387"/>
        <v/>
      </c>
    </row>
    <row r="1110" spans="1:55" ht="15.75" customHeight="1" thickBot="1">
      <c r="N1110" s="183" t="s">
        <v>101</v>
      </c>
      <c r="O1110" s="82">
        <v>58</v>
      </c>
      <c r="P1110" s="85">
        <v>5751.69</v>
      </c>
      <c r="Q1110" s="83" t="s">
        <v>86</v>
      </c>
      <c r="R1110" s="83" t="s">
        <v>10</v>
      </c>
      <c r="S1110" s="83" t="s">
        <v>10</v>
      </c>
      <c r="T1110" s="82" t="s">
        <v>193</v>
      </c>
      <c r="U1110" s="82" t="s">
        <v>124</v>
      </c>
      <c r="AC1110" s="187" t="str">
        <f t="shared" si="368"/>
        <v/>
      </c>
      <c r="AD1110" s="187" t="str">
        <f t="shared" si="369"/>
        <v/>
      </c>
      <c r="AE1110" s="187" t="str">
        <f t="shared" si="370"/>
        <v/>
      </c>
      <c r="AF1110" s="187" t="str">
        <f t="shared" si="371"/>
        <v/>
      </c>
      <c r="AG1110" s="187" t="str">
        <f t="shared" si="372"/>
        <v/>
      </c>
      <c r="AH1110" s="187" t="str">
        <f t="shared" si="373"/>
        <v/>
      </c>
      <c r="AI1110" s="187" t="str">
        <f t="shared" si="374"/>
        <v/>
      </c>
      <c r="AJ1110" s="187" t="str">
        <f t="shared" si="375"/>
        <v/>
      </c>
      <c r="AK1110" s="187" t="str">
        <f t="shared" si="376"/>
        <v/>
      </c>
      <c r="AN1110" s="187" t="str">
        <f t="shared" si="377"/>
        <v/>
      </c>
      <c r="AO1110" s="187" t="str">
        <f t="shared" si="378"/>
        <v/>
      </c>
      <c r="AP1110" s="187" t="str">
        <f t="shared" si="379"/>
        <v/>
      </c>
      <c r="AT1110" s="187" t="str">
        <f t="shared" si="380"/>
        <v/>
      </c>
      <c r="AU1110" s="187" t="str">
        <f t="shared" si="381"/>
        <v/>
      </c>
      <c r="AV1110" s="187" t="str">
        <f t="shared" si="382"/>
        <v/>
      </c>
      <c r="AW1110" s="187" t="str">
        <f t="shared" si="383"/>
        <v/>
      </c>
      <c r="AX1110" s="187" t="str">
        <f t="shared" si="384"/>
        <v/>
      </c>
      <c r="AY1110" s="187" t="str">
        <f t="shared" si="386"/>
        <v/>
      </c>
      <c r="AZ1110" s="187" t="str">
        <f t="shared" si="385"/>
        <v/>
      </c>
      <c r="BA1110" s="187" t="str">
        <f t="shared" si="388"/>
        <v xml:space="preserve"> </v>
      </c>
      <c r="BB1110" s="187" t="str">
        <f>IFERROR(IF(AW1110="","",VLOOKUP(AW1110,SUSS!R:S,2,FALSE)),AY1110*SUSS!$M$2)</f>
        <v/>
      </c>
      <c r="BC1110" s="187" t="str">
        <f t="shared" si="387"/>
        <v/>
      </c>
    </row>
    <row r="1111" spans="1:55" ht="15.75" thickBot="1">
      <c r="A1111" s="183" t="s">
        <v>268</v>
      </c>
      <c r="B1111" s="96">
        <v>2021</v>
      </c>
      <c r="C1111" s="96">
        <v>12</v>
      </c>
      <c r="D1111" s="96"/>
      <c r="E1111" s="146" t="s">
        <v>82</v>
      </c>
      <c r="F1111" s="146" t="s">
        <v>10</v>
      </c>
      <c r="G1111" s="146" t="s">
        <v>10</v>
      </c>
      <c r="H1111" s="93">
        <v>44581</v>
      </c>
      <c r="I1111" s="95">
        <v>89958.3</v>
      </c>
      <c r="J1111" s="90">
        <v>0</v>
      </c>
      <c r="K1111" s="95">
        <v>89958.3</v>
      </c>
      <c r="N1111" s="183" t="s">
        <v>101</v>
      </c>
      <c r="O1111" s="82">
        <v>58</v>
      </c>
      <c r="P1111" s="85">
        <v>4383.88</v>
      </c>
      <c r="Q1111" s="83" t="s">
        <v>11</v>
      </c>
      <c r="R1111" s="83" t="s">
        <v>10</v>
      </c>
      <c r="S1111" s="83" t="s">
        <v>10</v>
      </c>
      <c r="T1111" s="82" t="s">
        <v>193</v>
      </c>
      <c r="U1111" s="82" t="s">
        <v>124</v>
      </c>
      <c r="AC1111" s="187" t="str">
        <f t="shared" si="368"/>
        <v/>
      </c>
      <c r="AD1111" s="187" t="str">
        <f t="shared" si="369"/>
        <v/>
      </c>
      <c r="AE1111" s="187" t="str">
        <f t="shared" si="370"/>
        <v/>
      </c>
      <c r="AF1111" s="187" t="str">
        <f t="shared" si="371"/>
        <v/>
      </c>
      <c r="AG1111" s="187" t="str">
        <f t="shared" si="372"/>
        <v/>
      </c>
      <c r="AH1111" s="187" t="str">
        <f t="shared" si="373"/>
        <v/>
      </c>
      <c r="AI1111" s="187" t="str">
        <f t="shared" si="374"/>
        <v/>
      </c>
      <c r="AJ1111" s="187" t="str">
        <f t="shared" si="375"/>
        <v/>
      </c>
      <c r="AK1111" s="187" t="str">
        <f t="shared" si="376"/>
        <v/>
      </c>
      <c r="AN1111" s="187" t="str">
        <f t="shared" si="377"/>
        <v/>
      </c>
      <c r="AO1111" s="187" t="str">
        <f t="shared" si="378"/>
        <v/>
      </c>
      <c r="AP1111" s="187" t="str">
        <f t="shared" si="379"/>
        <v/>
      </c>
      <c r="AT1111" s="187" t="str">
        <f t="shared" si="380"/>
        <v>M645044</v>
      </c>
      <c r="AU1111" s="187">
        <f t="shared" si="381"/>
        <v>58</v>
      </c>
      <c r="AV1111" s="187">
        <f t="shared" si="382"/>
        <v>4383.88</v>
      </c>
      <c r="AW1111" s="187" t="str">
        <f t="shared" si="383"/>
        <v>2018/6</v>
      </c>
      <c r="AX1111" s="187" t="str">
        <f t="shared" si="384"/>
        <v>2018/6 Contribuciones Seg. Social</v>
      </c>
      <c r="AY1111" s="187">
        <f t="shared" si="386"/>
        <v>6884.84</v>
      </c>
      <c r="AZ1111" s="187">
        <f t="shared" si="385"/>
        <v>0.63674391852243484</v>
      </c>
      <c r="BA1111" s="187" t="str">
        <f t="shared" si="388"/>
        <v>M645044 58</v>
      </c>
      <c r="BB1111" s="187">
        <f>IFERROR(IF(AW1111="","",VLOOKUP(AW1111,SUSS!R:S,2,FALSE)),AY1111*SUSS!$M$2)</f>
        <v>826.18079999999998</v>
      </c>
      <c r="BC1111" s="187">
        <f t="shared" si="387"/>
        <v>526.06560000000002</v>
      </c>
    </row>
    <row r="1112" spans="1:55" ht="15.75" customHeight="1" thickBot="1">
      <c r="N1112" s="183" t="s">
        <v>101</v>
      </c>
      <c r="O1112" s="82">
        <v>58</v>
      </c>
      <c r="P1112" s="86">
        <v>49.23</v>
      </c>
      <c r="Q1112" s="83" t="s">
        <v>86</v>
      </c>
      <c r="R1112" s="83" t="s">
        <v>10</v>
      </c>
      <c r="S1112" s="83" t="s">
        <v>83</v>
      </c>
      <c r="T1112" s="82" t="s">
        <v>193</v>
      </c>
      <c r="U1112" s="82" t="s">
        <v>124</v>
      </c>
      <c r="AC1112" s="187" t="str">
        <f t="shared" si="368"/>
        <v/>
      </c>
      <c r="AD1112" s="187" t="str">
        <f t="shared" si="369"/>
        <v/>
      </c>
      <c r="AE1112" s="187" t="str">
        <f t="shared" si="370"/>
        <v/>
      </c>
      <c r="AF1112" s="187" t="str">
        <f t="shared" si="371"/>
        <v/>
      </c>
      <c r="AG1112" s="187" t="str">
        <f t="shared" si="372"/>
        <v/>
      </c>
      <c r="AH1112" s="187" t="str">
        <f t="shared" si="373"/>
        <v/>
      </c>
      <c r="AI1112" s="187" t="str">
        <f t="shared" si="374"/>
        <v/>
      </c>
      <c r="AJ1112" s="187" t="str">
        <f t="shared" si="375"/>
        <v/>
      </c>
      <c r="AK1112" s="187" t="str">
        <f t="shared" si="376"/>
        <v/>
      </c>
      <c r="AN1112" s="187" t="str">
        <f t="shared" si="377"/>
        <v/>
      </c>
      <c r="AO1112" s="187" t="str">
        <f t="shared" si="378"/>
        <v/>
      </c>
      <c r="AP1112" s="187" t="str">
        <f t="shared" si="379"/>
        <v/>
      </c>
      <c r="AT1112" s="187" t="str">
        <f t="shared" si="380"/>
        <v/>
      </c>
      <c r="AU1112" s="187" t="str">
        <f t="shared" si="381"/>
        <v/>
      </c>
      <c r="AV1112" s="187" t="str">
        <f t="shared" si="382"/>
        <v/>
      </c>
      <c r="AW1112" s="187" t="str">
        <f t="shared" si="383"/>
        <v/>
      </c>
      <c r="AX1112" s="187" t="str">
        <f t="shared" si="384"/>
        <v/>
      </c>
      <c r="AY1112" s="187" t="str">
        <f t="shared" si="386"/>
        <v/>
      </c>
      <c r="AZ1112" s="187" t="str">
        <f t="shared" si="385"/>
        <v/>
      </c>
      <c r="BA1112" s="187" t="str">
        <f t="shared" si="388"/>
        <v xml:space="preserve"> </v>
      </c>
      <c r="BB1112" s="187" t="str">
        <f>IFERROR(IF(AW1112="","",VLOOKUP(AW1112,SUSS!R:S,2,FALSE)),AY1112*SUSS!$M$2)</f>
        <v/>
      </c>
      <c r="BC1112" s="187" t="str">
        <f t="shared" si="387"/>
        <v/>
      </c>
    </row>
    <row r="1113" spans="1:55" ht="15.75" customHeight="1" thickBot="1">
      <c r="N1113" s="183" t="s">
        <v>101</v>
      </c>
      <c r="O1113" s="82">
        <v>58</v>
      </c>
      <c r="P1113" s="86">
        <v>525.94000000000005</v>
      </c>
      <c r="Q1113" s="83" t="s">
        <v>86</v>
      </c>
      <c r="R1113" s="83" t="s">
        <v>10</v>
      </c>
      <c r="S1113" s="83" t="s">
        <v>84</v>
      </c>
      <c r="T1113" s="82" t="s">
        <v>193</v>
      </c>
      <c r="U1113" s="82" t="s">
        <v>124</v>
      </c>
      <c r="AC1113" s="187" t="str">
        <f t="shared" si="368"/>
        <v/>
      </c>
      <c r="AD1113" s="187" t="str">
        <f t="shared" si="369"/>
        <v/>
      </c>
      <c r="AE1113" s="187" t="str">
        <f t="shared" si="370"/>
        <v/>
      </c>
      <c r="AF1113" s="187" t="str">
        <f t="shared" si="371"/>
        <v/>
      </c>
      <c r="AG1113" s="187" t="str">
        <f t="shared" si="372"/>
        <v/>
      </c>
      <c r="AH1113" s="187" t="str">
        <f t="shared" si="373"/>
        <v/>
      </c>
      <c r="AI1113" s="187" t="str">
        <f t="shared" si="374"/>
        <v/>
      </c>
      <c r="AJ1113" s="187" t="str">
        <f t="shared" si="375"/>
        <v/>
      </c>
      <c r="AK1113" s="187" t="str">
        <f t="shared" si="376"/>
        <v/>
      </c>
      <c r="AN1113" s="187" t="str">
        <f t="shared" si="377"/>
        <v/>
      </c>
      <c r="AO1113" s="187" t="str">
        <f t="shared" si="378"/>
        <v/>
      </c>
      <c r="AP1113" s="187" t="str">
        <f t="shared" si="379"/>
        <v/>
      </c>
      <c r="AT1113" s="187" t="str">
        <f t="shared" si="380"/>
        <v/>
      </c>
      <c r="AU1113" s="187" t="str">
        <f t="shared" si="381"/>
        <v/>
      </c>
      <c r="AV1113" s="187" t="str">
        <f t="shared" si="382"/>
        <v/>
      </c>
      <c r="AW1113" s="187" t="str">
        <f t="shared" si="383"/>
        <v/>
      </c>
      <c r="AX1113" s="187" t="str">
        <f t="shared" si="384"/>
        <v/>
      </c>
      <c r="AY1113" s="187" t="str">
        <f t="shared" si="386"/>
        <v/>
      </c>
      <c r="AZ1113" s="187" t="str">
        <f t="shared" si="385"/>
        <v/>
      </c>
      <c r="BA1113" s="187" t="str">
        <f t="shared" si="388"/>
        <v xml:space="preserve"> </v>
      </c>
      <c r="BB1113" s="187" t="str">
        <f>IFERROR(IF(AW1113="","",VLOOKUP(AW1113,SUSS!R:S,2,FALSE)),AY1113*SUSS!$M$2)</f>
        <v/>
      </c>
      <c r="BC1113" s="187" t="str">
        <f t="shared" si="387"/>
        <v/>
      </c>
    </row>
    <row r="1114" spans="1:55" ht="15.75" customHeight="1" thickBot="1">
      <c r="N1114" s="183" t="s">
        <v>101</v>
      </c>
      <c r="O1114" s="82">
        <v>58</v>
      </c>
      <c r="P1114" s="85">
        <v>2661.83</v>
      </c>
      <c r="Q1114" s="83" t="s">
        <v>86</v>
      </c>
      <c r="R1114" s="83" t="s">
        <v>10</v>
      </c>
      <c r="S1114" s="83" t="s">
        <v>10</v>
      </c>
      <c r="T1114" s="82" t="s">
        <v>174</v>
      </c>
      <c r="U1114" s="82" t="s">
        <v>124</v>
      </c>
      <c r="AC1114" s="187" t="str">
        <f t="shared" si="368"/>
        <v/>
      </c>
      <c r="AD1114" s="187" t="str">
        <f t="shared" si="369"/>
        <v/>
      </c>
      <c r="AE1114" s="187" t="str">
        <f t="shared" si="370"/>
        <v/>
      </c>
      <c r="AF1114" s="187" t="str">
        <f t="shared" si="371"/>
        <v/>
      </c>
      <c r="AG1114" s="187" t="str">
        <f t="shared" si="372"/>
        <v/>
      </c>
      <c r="AH1114" s="187" t="str">
        <f t="shared" si="373"/>
        <v/>
      </c>
      <c r="AI1114" s="187" t="str">
        <f t="shared" si="374"/>
        <v/>
      </c>
      <c r="AJ1114" s="187" t="str">
        <f t="shared" si="375"/>
        <v/>
      </c>
      <c r="AK1114" s="187" t="str">
        <f t="shared" si="376"/>
        <v/>
      </c>
      <c r="AN1114" s="187" t="str">
        <f t="shared" si="377"/>
        <v/>
      </c>
      <c r="AO1114" s="187" t="str">
        <f t="shared" si="378"/>
        <v/>
      </c>
      <c r="AP1114" s="187" t="str">
        <f t="shared" si="379"/>
        <v/>
      </c>
      <c r="AT1114" s="187" t="str">
        <f t="shared" si="380"/>
        <v/>
      </c>
      <c r="AU1114" s="187" t="str">
        <f t="shared" si="381"/>
        <v/>
      </c>
      <c r="AV1114" s="187" t="str">
        <f t="shared" si="382"/>
        <v/>
      </c>
      <c r="AW1114" s="187" t="str">
        <f t="shared" si="383"/>
        <v/>
      </c>
      <c r="AX1114" s="187" t="str">
        <f t="shared" si="384"/>
        <v/>
      </c>
      <c r="AY1114" s="187" t="str">
        <f t="shared" si="386"/>
        <v/>
      </c>
      <c r="AZ1114" s="187" t="str">
        <f t="shared" si="385"/>
        <v/>
      </c>
      <c r="BA1114" s="187" t="str">
        <f t="shared" si="388"/>
        <v xml:space="preserve"> </v>
      </c>
      <c r="BB1114" s="187" t="str">
        <f>IFERROR(IF(AW1114="","",VLOOKUP(AW1114,SUSS!R:S,2,FALSE)),AY1114*SUSS!$M$2)</f>
        <v/>
      </c>
      <c r="BC1114" s="187" t="str">
        <f t="shared" si="387"/>
        <v/>
      </c>
    </row>
    <row r="1115" spans="1:55" ht="15.75" thickBot="1">
      <c r="N1115" s="183" t="s">
        <v>101</v>
      </c>
      <c r="O1115" s="82">
        <v>58</v>
      </c>
      <c r="P1115" s="85">
        <v>44282.22</v>
      </c>
      <c r="Q1115" s="83" t="s">
        <v>82</v>
      </c>
      <c r="R1115" s="83" t="s">
        <v>10</v>
      </c>
      <c r="S1115" s="83" t="s">
        <v>10</v>
      </c>
      <c r="T1115" s="82" t="s">
        <v>192</v>
      </c>
      <c r="U1115" s="82" t="s">
        <v>124</v>
      </c>
      <c r="AC1115" s="187" t="str">
        <f t="shared" si="368"/>
        <v/>
      </c>
      <c r="AD1115" s="187" t="str">
        <f t="shared" si="369"/>
        <v/>
      </c>
      <c r="AE1115" s="187" t="str">
        <f t="shared" si="370"/>
        <v/>
      </c>
      <c r="AF1115" s="187" t="str">
        <f t="shared" si="371"/>
        <v/>
      </c>
      <c r="AG1115" s="187" t="str">
        <f t="shared" si="372"/>
        <v/>
      </c>
      <c r="AH1115" s="187" t="str">
        <f t="shared" si="373"/>
        <v/>
      </c>
      <c r="AI1115" s="187" t="str">
        <f t="shared" si="374"/>
        <v/>
      </c>
      <c r="AJ1115" s="187" t="str">
        <f t="shared" si="375"/>
        <v/>
      </c>
      <c r="AK1115" s="187" t="str">
        <f t="shared" si="376"/>
        <v/>
      </c>
      <c r="AN1115" s="187" t="str">
        <f t="shared" si="377"/>
        <v/>
      </c>
      <c r="AO1115" s="187" t="str">
        <f t="shared" si="378"/>
        <v/>
      </c>
      <c r="AP1115" s="187" t="str">
        <f t="shared" si="379"/>
        <v/>
      </c>
      <c r="AT1115" s="187" t="str">
        <f t="shared" si="380"/>
        <v/>
      </c>
      <c r="AU1115" s="187" t="str">
        <f t="shared" si="381"/>
        <v/>
      </c>
      <c r="AV1115" s="187" t="str">
        <f t="shared" si="382"/>
        <v/>
      </c>
      <c r="AW1115" s="187" t="str">
        <f t="shared" si="383"/>
        <v/>
      </c>
      <c r="AX1115" s="187" t="str">
        <f t="shared" si="384"/>
        <v/>
      </c>
      <c r="AY1115" s="187" t="str">
        <f t="shared" si="386"/>
        <v/>
      </c>
      <c r="AZ1115" s="187" t="str">
        <f t="shared" si="385"/>
        <v/>
      </c>
      <c r="BA1115" s="187" t="str">
        <f t="shared" si="388"/>
        <v xml:space="preserve"> </v>
      </c>
      <c r="BB1115" s="187" t="str">
        <f>IFERROR(IF(AW1115="","",VLOOKUP(AW1115,SUSS!R:S,2,FALSE)),AY1115*SUSS!$M$2)</f>
        <v/>
      </c>
      <c r="BC1115" s="187" t="str">
        <f t="shared" si="387"/>
        <v/>
      </c>
    </row>
    <row r="1116" spans="1:55" ht="15.75" thickBot="1">
      <c r="N1116" s="183" t="s">
        <v>101</v>
      </c>
      <c r="O1116" s="82">
        <v>59</v>
      </c>
      <c r="P1116" s="86">
        <v>669.19</v>
      </c>
      <c r="Q1116" s="83" t="s">
        <v>103</v>
      </c>
      <c r="R1116" s="83" t="s">
        <v>10</v>
      </c>
      <c r="S1116" s="83" t="s">
        <v>84</v>
      </c>
      <c r="T1116" s="82" t="s">
        <v>114</v>
      </c>
      <c r="U1116" s="82" t="s">
        <v>124</v>
      </c>
      <c r="AC1116" s="187" t="str">
        <f t="shared" si="368"/>
        <v/>
      </c>
      <c r="AD1116" s="187" t="str">
        <f t="shared" si="369"/>
        <v/>
      </c>
      <c r="AE1116" s="187" t="str">
        <f t="shared" si="370"/>
        <v/>
      </c>
      <c r="AF1116" s="187" t="str">
        <f t="shared" si="371"/>
        <v/>
      </c>
      <c r="AG1116" s="187" t="str">
        <f t="shared" si="372"/>
        <v/>
      </c>
      <c r="AH1116" s="187" t="str">
        <f t="shared" si="373"/>
        <v/>
      </c>
      <c r="AI1116" s="187" t="str">
        <f t="shared" si="374"/>
        <v/>
      </c>
      <c r="AJ1116" s="187" t="str">
        <f t="shared" si="375"/>
        <v/>
      </c>
      <c r="AK1116" s="187" t="str">
        <f t="shared" si="376"/>
        <v/>
      </c>
      <c r="AN1116" s="187" t="str">
        <f t="shared" si="377"/>
        <v/>
      </c>
      <c r="AO1116" s="187" t="str">
        <f t="shared" si="378"/>
        <v/>
      </c>
      <c r="AP1116" s="187" t="str">
        <f t="shared" si="379"/>
        <v/>
      </c>
      <c r="AT1116" s="187" t="str">
        <f t="shared" si="380"/>
        <v/>
      </c>
      <c r="AU1116" s="187" t="str">
        <f t="shared" si="381"/>
        <v/>
      </c>
      <c r="AV1116" s="187" t="str">
        <f t="shared" si="382"/>
        <v/>
      </c>
      <c r="AW1116" s="187" t="str">
        <f t="shared" si="383"/>
        <v/>
      </c>
      <c r="AX1116" s="187" t="str">
        <f t="shared" si="384"/>
        <v/>
      </c>
      <c r="AY1116" s="187" t="str">
        <f t="shared" si="386"/>
        <v/>
      </c>
      <c r="AZ1116" s="187" t="str">
        <f t="shared" si="385"/>
        <v/>
      </c>
      <c r="BA1116" s="187" t="str">
        <f t="shared" si="388"/>
        <v xml:space="preserve"> </v>
      </c>
      <c r="BB1116" s="187" t="str">
        <f>IFERROR(IF(AW1116="","",VLOOKUP(AW1116,SUSS!R:S,2,FALSE)),AY1116*SUSS!$M$2)</f>
        <v/>
      </c>
      <c r="BC1116" s="187" t="str">
        <f t="shared" si="387"/>
        <v/>
      </c>
    </row>
    <row r="1117" spans="1:55" ht="15.75" thickBot="1">
      <c r="N1117" s="183" t="s">
        <v>101</v>
      </c>
      <c r="O1117" s="82">
        <v>59</v>
      </c>
      <c r="P1117" s="86">
        <v>6.27</v>
      </c>
      <c r="Q1117" s="83" t="s">
        <v>104</v>
      </c>
      <c r="R1117" s="83" t="s">
        <v>10</v>
      </c>
      <c r="S1117" s="83" t="s">
        <v>105</v>
      </c>
      <c r="T1117" s="82" t="s">
        <v>116</v>
      </c>
      <c r="U1117" s="82" t="s">
        <v>124</v>
      </c>
      <c r="AC1117" s="187" t="str">
        <f t="shared" si="368"/>
        <v/>
      </c>
      <c r="AD1117" s="187" t="str">
        <f t="shared" si="369"/>
        <v/>
      </c>
      <c r="AE1117" s="187" t="str">
        <f t="shared" si="370"/>
        <v/>
      </c>
      <c r="AF1117" s="187" t="str">
        <f t="shared" si="371"/>
        <v/>
      </c>
      <c r="AG1117" s="187" t="str">
        <f t="shared" si="372"/>
        <v/>
      </c>
      <c r="AH1117" s="187" t="str">
        <f t="shared" si="373"/>
        <v/>
      </c>
      <c r="AI1117" s="187" t="str">
        <f t="shared" si="374"/>
        <v/>
      </c>
      <c r="AJ1117" s="187" t="str">
        <f t="shared" si="375"/>
        <v/>
      </c>
      <c r="AK1117" s="187" t="str">
        <f t="shared" si="376"/>
        <v/>
      </c>
      <c r="AN1117" s="187" t="str">
        <f t="shared" si="377"/>
        <v/>
      </c>
      <c r="AO1117" s="187" t="str">
        <f t="shared" si="378"/>
        <v/>
      </c>
      <c r="AP1117" s="187" t="str">
        <f t="shared" si="379"/>
        <v/>
      </c>
      <c r="AT1117" s="187" t="str">
        <f t="shared" si="380"/>
        <v/>
      </c>
      <c r="AU1117" s="187" t="str">
        <f t="shared" si="381"/>
        <v/>
      </c>
      <c r="AV1117" s="187" t="str">
        <f t="shared" si="382"/>
        <v/>
      </c>
      <c r="AW1117" s="187" t="str">
        <f t="shared" si="383"/>
        <v/>
      </c>
      <c r="AX1117" s="187" t="str">
        <f t="shared" si="384"/>
        <v/>
      </c>
      <c r="AY1117" s="187" t="str">
        <f t="shared" si="386"/>
        <v/>
      </c>
      <c r="AZ1117" s="187" t="str">
        <f t="shared" si="385"/>
        <v/>
      </c>
      <c r="BA1117" s="187" t="str">
        <f t="shared" si="388"/>
        <v xml:space="preserve"> </v>
      </c>
      <c r="BB1117" s="187" t="str">
        <f>IFERROR(IF(AW1117="","",VLOOKUP(AW1117,SUSS!R:S,2,FALSE)),AY1117*SUSS!$M$2)</f>
        <v/>
      </c>
      <c r="BC1117" s="187" t="str">
        <f t="shared" si="387"/>
        <v/>
      </c>
    </row>
    <row r="1118" spans="1:55" ht="15.75" thickBot="1">
      <c r="N1118" s="183" t="s">
        <v>101</v>
      </c>
      <c r="O1118" s="82">
        <v>59</v>
      </c>
      <c r="P1118" s="85">
        <v>14119.33</v>
      </c>
      <c r="Q1118" s="83" t="s">
        <v>102</v>
      </c>
      <c r="R1118" s="83" t="s">
        <v>10</v>
      </c>
      <c r="S1118" s="83" t="s">
        <v>83</v>
      </c>
      <c r="T1118" s="82" t="s">
        <v>137</v>
      </c>
      <c r="U1118" s="82" t="s">
        <v>124</v>
      </c>
      <c r="AC1118" s="187" t="str">
        <f t="shared" ref="AC1118:AC1181" si="389">IF($E1118=$AD$1,IF($G1118=$AE$1,A1118,""),"")</f>
        <v/>
      </c>
      <c r="AD1118" s="187" t="str">
        <f t="shared" ref="AD1118:AD1181" si="390">IF($E1118=$AD$1,IF($G1118=$AE$1,E1118,""),"")</f>
        <v/>
      </c>
      <c r="AE1118" s="187" t="str">
        <f t="shared" ref="AE1118:AE1181" si="391">IF($E1118=$AD$1,IF($G1118=$AE$1,F1118,""),"")</f>
        <v/>
      </c>
      <c r="AF1118" s="187" t="str">
        <f t="shared" ref="AF1118:AF1181" si="392">IF($E1118=$AD$1,IF($G1118=$AE$1,G1118,""),"")</f>
        <v/>
      </c>
      <c r="AG1118" s="187" t="str">
        <f t="shared" ref="AG1118:AG1181" si="393">IF($E1118=$AD$1,IF($G1118=$AE$1,I1118,""),"")</f>
        <v/>
      </c>
      <c r="AH1118" s="187" t="str">
        <f t="shared" ref="AH1118:AH1181" si="394">IF($E1118=$AD$1,IF($G1118=$AE$1,J1118,""),"")</f>
        <v/>
      </c>
      <c r="AI1118" s="187" t="str">
        <f t="shared" ref="AI1118:AI1181" si="395">IF($E1118=$AD$1,IF($G1118=$AE$1,K1118,""),"")</f>
        <v/>
      </c>
      <c r="AJ1118" s="187" t="str">
        <f t="shared" ref="AJ1118:AJ1181" si="396">IF($E1118=$AD$1,IF($G1118=$AE$1,B1118,""),"")</f>
        <v/>
      </c>
      <c r="AK1118" s="187" t="str">
        <f t="shared" ref="AK1118:AK1181" si="397">IF($E1118=$AD$1,IF($G1118=$AE$1,C1118,""),"")</f>
        <v/>
      </c>
      <c r="AN1118" s="187" t="str">
        <f t="shared" ref="AN1118:AN1181" si="398">LEFT(AO1118,7)</f>
        <v/>
      </c>
      <c r="AO1118" s="187" t="str">
        <f t="shared" ref="AO1118:AO1181" si="399">IF(AF1118=$AE$1,AJ1118&amp;"/"&amp;AK1118&amp;" "&amp;AD1118,"")</f>
        <v/>
      </c>
      <c r="AP1118" s="187" t="str">
        <f t="shared" ref="AP1118:AP1181" si="400">IF(AO1118&lt;&gt;"",AI1118,"")</f>
        <v/>
      </c>
      <c r="AT1118" s="187" t="str">
        <f t="shared" ref="AT1118:AT1181" si="401">IF($Q1118=$AD$1,N1118,"")</f>
        <v/>
      </c>
      <c r="AU1118" s="187" t="str">
        <f t="shared" ref="AU1118:AU1181" si="402">IF($Q1118=$AD$1,O1118,"")</f>
        <v/>
      </c>
      <c r="AV1118" s="187" t="str">
        <f t="shared" ref="AV1118:AV1181" si="403">IF($Q1118=$AD$1,P1118,"")</f>
        <v/>
      </c>
      <c r="AW1118" s="187" t="str">
        <f t="shared" ref="AW1118:AW1181" si="404">IF($Q1118=$AD$1,T1118,"")</f>
        <v/>
      </c>
      <c r="AX1118" s="187" t="str">
        <f t="shared" ref="AX1118:AX1181" si="405">IF(AW1118&lt;&gt;"",AW1118&amp;" "&amp;$AD$1,"")</f>
        <v/>
      </c>
      <c r="AY1118" s="187" t="str">
        <f t="shared" si="386"/>
        <v/>
      </c>
      <c r="AZ1118" s="187" t="str">
        <f t="shared" ref="AZ1118:AZ1181" si="406">IF(AY1118="","",AV1118/AY1118)</f>
        <v/>
      </c>
      <c r="BA1118" s="187" t="str">
        <f t="shared" si="388"/>
        <v xml:space="preserve"> </v>
      </c>
      <c r="BB1118" s="187" t="str">
        <f>IFERROR(IF(AW1118="","",VLOOKUP(AW1118,SUSS!R:S,2,FALSE)),AY1118*SUSS!$M$2)</f>
        <v/>
      </c>
      <c r="BC1118" s="187" t="str">
        <f t="shared" si="387"/>
        <v/>
      </c>
    </row>
    <row r="1119" spans="1:55" ht="15.75" thickBot="1">
      <c r="N1119" s="183" t="s">
        <v>101</v>
      </c>
      <c r="O1119" s="82">
        <v>59</v>
      </c>
      <c r="P1119" s="86">
        <v>12.54</v>
      </c>
      <c r="Q1119" s="83" t="s">
        <v>107</v>
      </c>
      <c r="R1119" s="83" t="s">
        <v>10</v>
      </c>
      <c r="S1119" s="83" t="s">
        <v>105</v>
      </c>
      <c r="T1119" s="82" t="s">
        <v>163</v>
      </c>
      <c r="U1119" s="82" t="s">
        <v>124</v>
      </c>
      <c r="AC1119" s="187" t="str">
        <f t="shared" si="389"/>
        <v/>
      </c>
      <c r="AD1119" s="187" t="str">
        <f t="shared" si="390"/>
        <v/>
      </c>
      <c r="AE1119" s="187" t="str">
        <f t="shared" si="391"/>
        <v/>
      </c>
      <c r="AF1119" s="187" t="str">
        <f t="shared" si="392"/>
        <v/>
      </c>
      <c r="AG1119" s="187" t="str">
        <f t="shared" si="393"/>
        <v/>
      </c>
      <c r="AH1119" s="187" t="str">
        <f t="shared" si="394"/>
        <v/>
      </c>
      <c r="AI1119" s="187" t="str">
        <f t="shared" si="395"/>
        <v/>
      </c>
      <c r="AJ1119" s="187" t="str">
        <f t="shared" si="396"/>
        <v/>
      </c>
      <c r="AK1119" s="187" t="str">
        <f t="shared" si="397"/>
        <v/>
      </c>
      <c r="AN1119" s="187" t="str">
        <f t="shared" si="398"/>
        <v/>
      </c>
      <c r="AO1119" s="187" t="str">
        <f t="shared" si="399"/>
        <v/>
      </c>
      <c r="AP1119" s="187" t="str">
        <f t="shared" si="400"/>
        <v/>
      </c>
      <c r="AT1119" s="187" t="str">
        <f t="shared" si="401"/>
        <v/>
      </c>
      <c r="AU1119" s="187" t="str">
        <f t="shared" si="402"/>
        <v/>
      </c>
      <c r="AV1119" s="187" t="str">
        <f t="shared" si="403"/>
        <v/>
      </c>
      <c r="AW1119" s="187" t="str">
        <f t="shared" si="404"/>
        <v/>
      </c>
      <c r="AX1119" s="187" t="str">
        <f t="shared" si="405"/>
        <v/>
      </c>
      <c r="AY1119" s="187" t="str">
        <f t="shared" si="386"/>
        <v/>
      </c>
      <c r="AZ1119" s="187" t="str">
        <f t="shared" si="406"/>
        <v/>
      </c>
      <c r="BA1119" s="187" t="str">
        <f t="shared" si="388"/>
        <v xml:space="preserve"> </v>
      </c>
      <c r="BB1119" s="187" t="str">
        <f>IFERROR(IF(AW1119="","",VLOOKUP(AW1119,SUSS!R:S,2,FALSE)),AY1119*SUSS!$M$2)</f>
        <v/>
      </c>
      <c r="BC1119" s="187" t="str">
        <f t="shared" si="387"/>
        <v/>
      </c>
    </row>
    <row r="1120" spans="1:55" ht="15.75" thickBot="1">
      <c r="N1120" s="183" t="s">
        <v>101</v>
      </c>
      <c r="O1120" s="82">
        <v>59</v>
      </c>
      <c r="P1120" s="86">
        <v>18.809999999999999</v>
      </c>
      <c r="Q1120" s="83" t="s">
        <v>106</v>
      </c>
      <c r="R1120" s="83" t="s">
        <v>10</v>
      </c>
      <c r="S1120" s="83" t="s">
        <v>105</v>
      </c>
      <c r="T1120" s="82" t="s">
        <v>163</v>
      </c>
      <c r="U1120" s="82" t="s">
        <v>124</v>
      </c>
      <c r="AC1120" s="187" t="str">
        <f t="shared" si="389"/>
        <v/>
      </c>
      <c r="AD1120" s="187" t="str">
        <f t="shared" si="390"/>
        <v/>
      </c>
      <c r="AE1120" s="187" t="str">
        <f t="shared" si="391"/>
        <v/>
      </c>
      <c r="AF1120" s="187" t="str">
        <f t="shared" si="392"/>
        <v/>
      </c>
      <c r="AG1120" s="187" t="str">
        <f t="shared" si="393"/>
        <v/>
      </c>
      <c r="AH1120" s="187" t="str">
        <f t="shared" si="394"/>
        <v/>
      </c>
      <c r="AI1120" s="187" t="str">
        <f t="shared" si="395"/>
        <v/>
      </c>
      <c r="AJ1120" s="187" t="str">
        <f t="shared" si="396"/>
        <v/>
      </c>
      <c r="AK1120" s="187" t="str">
        <f t="shared" si="397"/>
        <v/>
      </c>
      <c r="AN1120" s="187" t="str">
        <f t="shared" si="398"/>
        <v/>
      </c>
      <c r="AO1120" s="187" t="str">
        <f t="shared" si="399"/>
        <v/>
      </c>
      <c r="AP1120" s="187" t="str">
        <f t="shared" si="400"/>
        <v/>
      </c>
      <c r="AT1120" s="187" t="str">
        <f t="shared" si="401"/>
        <v/>
      </c>
      <c r="AU1120" s="187" t="str">
        <f t="shared" si="402"/>
        <v/>
      </c>
      <c r="AV1120" s="187" t="str">
        <f t="shared" si="403"/>
        <v/>
      </c>
      <c r="AW1120" s="187" t="str">
        <f t="shared" si="404"/>
        <v/>
      </c>
      <c r="AX1120" s="187" t="str">
        <f t="shared" si="405"/>
        <v/>
      </c>
      <c r="AY1120" s="187" t="str">
        <f t="shared" si="386"/>
        <v/>
      </c>
      <c r="AZ1120" s="187" t="str">
        <f t="shared" si="406"/>
        <v/>
      </c>
      <c r="BA1120" s="187" t="str">
        <f t="shared" si="388"/>
        <v xml:space="preserve"> </v>
      </c>
      <c r="BB1120" s="187" t="str">
        <f>IFERROR(IF(AW1120="","",VLOOKUP(AW1120,SUSS!R:S,2,FALSE)),AY1120*SUSS!$M$2)</f>
        <v/>
      </c>
      <c r="BC1120" s="187" t="str">
        <f t="shared" si="387"/>
        <v/>
      </c>
    </row>
    <row r="1121" spans="1:55" ht="15.75" thickBot="1">
      <c r="A1121" s="183" t="s">
        <v>268</v>
      </c>
      <c r="B1121" s="96">
        <v>2021</v>
      </c>
      <c r="C1121" s="96">
        <v>12</v>
      </c>
      <c r="D1121" s="96"/>
      <c r="E1121" s="146" t="s">
        <v>82</v>
      </c>
      <c r="F1121" s="146" t="s">
        <v>10</v>
      </c>
      <c r="G1121" s="146" t="s">
        <v>83</v>
      </c>
      <c r="H1121" s="93">
        <v>44631</v>
      </c>
      <c r="I1121" s="95">
        <v>4922.22</v>
      </c>
      <c r="J1121" s="90">
        <v>0</v>
      </c>
      <c r="K1121" s="95">
        <v>4922.22</v>
      </c>
      <c r="N1121" s="183" t="s">
        <v>101</v>
      </c>
      <c r="O1121" s="82">
        <v>59</v>
      </c>
      <c r="P1121" s="85">
        <v>2500.96</v>
      </c>
      <c r="Q1121" s="83" t="s">
        <v>11</v>
      </c>
      <c r="R1121" s="83" t="s">
        <v>10</v>
      </c>
      <c r="S1121" s="83" t="s">
        <v>10</v>
      </c>
      <c r="T1121" s="82" t="s">
        <v>193</v>
      </c>
      <c r="U1121" s="82" t="s">
        <v>124</v>
      </c>
      <c r="AC1121" s="187" t="str">
        <f t="shared" si="389"/>
        <v/>
      </c>
      <c r="AD1121" s="187" t="str">
        <f t="shared" si="390"/>
        <v/>
      </c>
      <c r="AE1121" s="187" t="str">
        <f t="shared" si="391"/>
        <v/>
      </c>
      <c r="AF1121" s="187" t="str">
        <f t="shared" si="392"/>
        <v/>
      </c>
      <c r="AG1121" s="187" t="str">
        <f t="shared" si="393"/>
        <v/>
      </c>
      <c r="AH1121" s="187" t="str">
        <f t="shared" si="394"/>
        <v/>
      </c>
      <c r="AI1121" s="187" t="str">
        <f t="shared" si="395"/>
        <v/>
      </c>
      <c r="AJ1121" s="187" t="str">
        <f t="shared" si="396"/>
        <v/>
      </c>
      <c r="AK1121" s="187" t="str">
        <f t="shared" si="397"/>
        <v/>
      </c>
      <c r="AN1121" s="187" t="str">
        <f t="shared" si="398"/>
        <v/>
      </c>
      <c r="AO1121" s="187" t="str">
        <f t="shared" si="399"/>
        <v/>
      </c>
      <c r="AP1121" s="187" t="str">
        <f t="shared" si="400"/>
        <v/>
      </c>
      <c r="AT1121" s="187" t="str">
        <f t="shared" si="401"/>
        <v>M645044</v>
      </c>
      <c r="AU1121" s="187">
        <f t="shared" si="402"/>
        <v>59</v>
      </c>
      <c r="AV1121" s="187">
        <f t="shared" si="403"/>
        <v>2500.96</v>
      </c>
      <c r="AW1121" s="187" t="str">
        <f t="shared" si="404"/>
        <v>2018/6</v>
      </c>
      <c r="AX1121" s="187" t="str">
        <f t="shared" si="405"/>
        <v>2018/6 Contribuciones Seg. Social</v>
      </c>
      <c r="AY1121" s="187">
        <f t="shared" si="386"/>
        <v>6884.84</v>
      </c>
      <c r="AZ1121" s="187">
        <f t="shared" si="406"/>
        <v>0.36325608147756522</v>
      </c>
      <c r="BA1121" s="187" t="str">
        <f t="shared" si="388"/>
        <v>M645044 59</v>
      </c>
      <c r="BB1121" s="187">
        <f>IFERROR(IF(AW1121="","",VLOOKUP(AW1121,SUSS!R:S,2,FALSE)),AY1121*SUSS!$M$2)</f>
        <v>826.18079999999998</v>
      </c>
      <c r="BC1121" s="187">
        <f t="shared" si="387"/>
        <v>300.11520000000002</v>
      </c>
    </row>
    <row r="1122" spans="1:55" ht="15.75" thickBot="1">
      <c r="N1122" s="183" t="s">
        <v>101</v>
      </c>
      <c r="O1122" s="82">
        <v>59</v>
      </c>
      <c r="P1122" s="86">
        <v>58.92</v>
      </c>
      <c r="Q1122" s="83" t="s">
        <v>11</v>
      </c>
      <c r="R1122" s="83" t="s">
        <v>10</v>
      </c>
      <c r="S1122" s="83" t="s">
        <v>83</v>
      </c>
      <c r="T1122" s="82" t="s">
        <v>193</v>
      </c>
      <c r="U1122" s="82" t="s">
        <v>124</v>
      </c>
      <c r="AC1122" s="187" t="str">
        <f t="shared" si="389"/>
        <v/>
      </c>
      <c r="AD1122" s="187" t="str">
        <f t="shared" si="390"/>
        <v/>
      </c>
      <c r="AE1122" s="187" t="str">
        <f t="shared" si="391"/>
        <v/>
      </c>
      <c r="AF1122" s="187" t="str">
        <f t="shared" si="392"/>
        <v/>
      </c>
      <c r="AG1122" s="187" t="str">
        <f t="shared" si="393"/>
        <v/>
      </c>
      <c r="AH1122" s="187" t="str">
        <f t="shared" si="394"/>
        <v/>
      </c>
      <c r="AI1122" s="187" t="str">
        <f t="shared" si="395"/>
        <v/>
      </c>
      <c r="AJ1122" s="187" t="str">
        <f t="shared" si="396"/>
        <v/>
      </c>
      <c r="AK1122" s="187" t="str">
        <f t="shared" si="397"/>
        <v/>
      </c>
      <c r="AN1122" s="187" t="str">
        <f t="shared" si="398"/>
        <v/>
      </c>
      <c r="AO1122" s="187" t="str">
        <f t="shared" si="399"/>
        <v/>
      </c>
      <c r="AP1122" s="187" t="str">
        <f t="shared" si="400"/>
        <v/>
      </c>
      <c r="AT1122" s="187" t="str">
        <f t="shared" si="401"/>
        <v>M645044</v>
      </c>
      <c r="AU1122" s="187">
        <f t="shared" si="402"/>
        <v>59</v>
      </c>
      <c r="AV1122" s="187">
        <f t="shared" si="403"/>
        <v>58.92</v>
      </c>
      <c r="AW1122" s="187" t="str">
        <f t="shared" si="404"/>
        <v>2018/6</v>
      </c>
      <c r="AX1122" s="187" t="str">
        <f t="shared" si="405"/>
        <v>2018/6 Contribuciones Seg. Social</v>
      </c>
      <c r="AY1122" s="187">
        <f t="shared" si="386"/>
        <v>6884.84</v>
      </c>
      <c r="AZ1122" s="187">
        <f t="shared" si="406"/>
        <v>8.5579330819597847E-3</v>
      </c>
      <c r="BA1122" s="187" t="str">
        <f t="shared" si="388"/>
        <v>M645044 59</v>
      </c>
      <c r="BB1122" s="187">
        <f>IFERROR(IF(AW1122="","",VLOOKUP(AW1122,SUSS!R:S,2,FALSE)),AY1122*SUSS!$M$2)</f>
        <v>826.18079999999998</v>
      </c>
      <c r="BC1122" s="187">
        <f t="shared" si="387"/>
        <v>7.0704000000000002</v>
      </c>
    </row>
    <row r="1123" spans="1:55" ht="15.75" thickBot="1">
      <c r="N1123" s="183" t="s">
        <v>101</v>
      </c>
      <c r="O1123" s="82">
        <v>59</v>
      </c>
      <c r="P1123" s="86">
        <v>629.55999999999995</v>
      </c>
      <c r="Q1123" s="83" t="s">
        <v>11</v>
      </c>
      <c r="R1123" s="83" t="s">
        <v>10</v>
      </c>
      <c r="S1123" s="83" t="s">
        <v>84</v>
      </c>
      <c r="T1123" s="82" t="s">
        <v>193</v>
      </c>
      <c r="U1123" s="82" t="s">
        <v>124</v>
      </c>
      <c r="AC1123" s="187" t="str">
        <f t="shared" si="389"/>
        <v/>
      </c>
      <c r="AD1123" s="187" t="str">
        <f t="shared" si="390"/>
        <v/>
      </c>
      <c r="AE1123" s="187" t="str">
        <f t="shared" si="391"/>
        <v/>
      </c>
      <c r="AF1123" s="187" t="str">
        <f t="shared" si="392"/>
        <v/>
      </c>
      <c r="AG1123" s="187" t="str">
        <f t="shared" si="393"/>
        <v/>
      </c>
      <c r="AH1123" s="187" t="str">
        <f t="shared" si="394"/>
        <v/>
      </c>
      <c r="AI1123" s="187" t="str">
        <f t="shared" si="395"/>
        <v/>
      </c>
      <c r="AJ1123" s="187" t="str">
        <f t="shared" si="396"/>
        <v/>
      </c>
      <c r="AK1123" s="187" t="str">
        <f t="shared" si="397"/>
        <v/>
      </c>
      <c r="AN1123" s="187" t="str">
        <f t="shared" si="398"/>
        <v/>
      </c>
      <c r="AO1123" s="187" t="str">
        <f t="shared" si="399"/>
        <v/>
      </c>
      <c r="AP1123" s="187" t="str">
        <f t="shared" si="400"/>
        <v/>
      </c>
      <c r="AT1123" s="187" t="str">
        <f t="shared" si="401"/>
        <v>M645044</v>
      </c>
      <c r="AU1123" s="187">
        <f t="shared" si="402"/>
        <v>59</v>
      </c>
      <c r="AV1123" s="187">
        <f t="shared" si="403"/>
        <v>629.55999999999995</v>
      </c>
      <c r="AW1123" s="187" t="str">
        <f t="shared" si="404"/>
        <v>2018/6</v>
      </c>
      <c r="AX1123" s="187" t="str">
        <f t="shared" si="405"/>
        <v>2018/6 Contribuciones Seg. Social</v>
      </c>
      <c r="AY1123" s="187">
        <f t="shared" si="386"/>
        <v>6884.84</v>
      </c>
      <c r="AZ1123" s="187">
        <f t="shared" si="406"/>
        <v>9.1441485931408703E-2</v>
      </c>
      <c r="BA1123" s="187" t="str">
        <f t="shared" si="388"/>
        <v>M645044 59</v>
      </c>
      <c r="BB1123" s="187">
        <f>IFERROR(IF(AW1123="","",VLOOKUP(AW1123,SUSS!R:S,2,FALSE)),AY1123*SUSS!$M$2)</f>
        <v>826.18079999999998</v>
      </c>
      <c r="BC1123" s="187">
        <f t="shared" si="387"/>
        <v>75.547199999999989</v>
      </c>
    </row>
    <row r="1124" spans="1:55" ht="15.75" thickBot="1">
      <c r="A1124" s="183" t="s">
        <v>268</v>
      </c>
      <c r="B1124" s="96">
        <v>2022</v>
      </c>
      <c r="C1124" s="96">
        <v>1</v>
      </c>
      <c r="D1124" s="96"/>
      <c r="E1124" s="146" t="s">
        <v>82</v>
      </c>
      <c r="F1124" s="146" t="s">
        <v>10</v>
      </c>
      <c r="G1124" s="146" t="s">
        <v>10</v>
      </c>
      <c r="H1124" s="93">
        <v>44614</v>
      </c>
      <c r="I1124" s="95">
        <v>418088.96000000002</v>
      </c>
      <c r="J1124" s="90">
        <v>0</v>
      </c>
      <c r="K1124" s="95">
        <v>418088.96000000002</v>
      </c>
      <c r="N1124" s="183" t="s">
        <v>101</v>
      </c>
      <c r="O1124" s="82">
        <v>59</v>
      </c>
      <c r="P1124" s="85">
        <v>3272.08</v>
      </c>
      <c r="Q1124" s="83" t="s">
        <v>11</v>
      </c>
      <c r="R1124" s="83" t="s">
        <v>10</v>
      </c>
      <c r="S1124" s="83" t="s">
        <v>10</v>
      </c>
      <c r="T1124" s="82" t="s">
        <v>174</v>
      </c>
      <c r="U1124" s="82" t="s">
        <v>124</v>
      </c>
      <c r="AC1124" s="187" t="str">
        <f t="shared" si="389"/>
        <v/>
      </c>
      <c r="AD1124" s="187" t="str">
        <f t="shared" si="390"/>
        <v/>
      </c>
      <c r="AE1124" s="187" t="str">
        <f t="shared" si="391"/>
        <v/>
      </c>
      <c r="AF1124" s="187" t="str">
        <f t="shared" si="392"/>
        <v/>
      </c>
      <c r="AG1124" s="187" t="str">
        <f t="shared" si="393"/>
        <v/>
      </c>
      <c r="AH1124" s="187" t="str">
        <f t="shared" si="394"/>
        <v/>
      </c>
      <c r="AI1124" s="187" t="str">
        <f t="shared" si="395"/>
        <v/>
      </c>
      <c r="AJ1124" s="187" t="str">
        <f t="shared" si="396"/>
        <v/>
      </c>
      <c r="AK1124" s="187" t="str">
        <f t="shared" si="397"/>
        <v/>
      </c>
      <c r="AN1124" s="187" t="str">
        <f t="shared" si="398"/>
        <v/>
      </c>
      <c r="AO1124" s="187" t="str">
        <f t="shared" si="399"/>
        <v/>
      </c>
      <c r="AP1124" s="187" t="str">
        <f t="shared" si="400"/>
        <v/>
      </c>
      <c r="AT1124" s="187" t="str">
        <f t="shared" si="401"/>
        <v>M645044</v>
      </c>
      <c r="AU1124" s="187">
        <f t="shared" si="402"/>
        <v>59</v>
      </c>
      <c r="AV1124" s="187">
        <f t="shared" si="403"/>
        <v>3272.08</v>
      </c>
      <c r="AW1124" s="187" t="str">
        <f t="shared" si="404"/>
        <v>2018/8</v>
      </c>
      <c r="AX1124" s="187" t="str">
        <f t="shared" si="405"/>
        <v>2018/8 Contribuciones Seg. Social</v>
      </c>
      <c r="AY1124" s="187">
        <f t="shared" si="386"/>
        <v>3272.08</v>
      </c>
      <c r="AZ1124" s="187">
        <f t="shared" si="406"/>
        <v>1</v>
      </c>
      <c r="BA1124" s="187" t="str">
        <f t="shared" si="388"/>
        <v>M645044 59</v>
      </c>
      <c r="BB1124" s="187">
        <f>IFERROR(IF(AW1124="","",VLOOKUP(AW1124,SUSS!R:S,2,FALSE)),AY1124*SUSS!$M$2)</f>
        <v>392.64959999999996</v>
      </c>
      <c r="BC1124" s="187">
        <f t="shared" si="387"/>
        <v>392.64959999999996</v>
      </c>
    </row>
    <row r="1125" spans="1:55" ht="15.75" thickBot="1">
      <c r="N1125" s="183" t="s">
        <v>101</v>
      </c>
      <c r="O1125" s="82">
        <v>59</v>
      </c>
      <c r="P1125" s="85">
        <v>1126.58</v>
      </c>
      <c r="Q1125" s="83" t="s">
        <v>86</v>
      </c>
      <c r="R1125" s="83" t="s">
        <v>10</v>
      </c>
      <c r="S1125" s="83" t="s">
        <v>10</v>
      </c>
      <c r="T1125" s="82" t="s">
        <v>174</v>
      </c>
      <c r="U1125" s="82" t="s">
        <v>124</v>
      </c>
      <c r="AC1125" s="187" t="str">
        <f t="shared" si="389"/>
        <v/>
      </c>
      <c r="AD1125" s="187" t="str">
        <f t="shared" si="390"/>
        <v/>
      </c>
      <c r="AE1125" s="187" t="str">
        <f t="shared" si="391"/>
        <v/>
      </c>
      <c r="AF1125" s="187" t="str">
        <f t="shared" si="392"/>
        <v/>
      </c>
      <c r="AG1125" s="187" t="str">
        <f t="shared" si="393"/>
        <v/>
      </c>
      <c r="AH1125" s="187" t="str">
        <f t="shared" si="394"/>
        <v/>
      </c>
      <c r="AI1125" s="187" t="str">
        <f t="shared" si="395"/>
        <v/>
      </c>
      <c r="AJ1125" s="187" t="str">
        <f t="shared" si="396"/>
        <v/>
      </c>
      <c r="AK1125" s="187" t="str">
        <f t="shared" si="397"/>
        <v/>
      </c>
      <c r="AN1125" s="187" t="str">
        <f t="shared" si="398"/>
        <v/>
      </c>
      <c r="AO1125" s="187" t="str">
        <f t="shared" si="399"/>
        <v/>
      </c>
      <c r="AP1125" s="187" t="str">
        <f t="shared" si="400"/>
        <v/>
      </c>
      <c r="AT1125" s="187" t="str">
        <f t="shared" si="401"/>
        <v/>
      </c>
      <c r="AU1125" s="187" t="str">
        <f t="shared" si="402"/>
        <v/>
      </c>
      <c r="AV1125" s="187" t="str">
        <f t="shared" si="403"/>
        <v/>
      </c>
      <c r="AW1125" s="187" t="str">
        <f t="shared" si="404"/>
        <v/>
      </c>
      <c r="AX1125" s="187" t="str">
        <f t="shared" si="405"/>
        <v/>
      </c>
      <c r="AY1125" s="187" t="str">
        <f t="shared" si="386"/>
        <v/>
      </c>
      <c r="AZ1125" s="187" t="str">
        <f t="shared" si="406"/>
        <v/>
      </c>
      <c r="BA1125" s="187" t="str">
        <f t="shared" si="388"/>
        <v xml:space="preserve"> </v>
      </c>
      <c r="BB1125" s="187" t="str">
        <f>IFERROR(IF(AW1125="","",VLOOKUP(AW1125,SUSS!R:S,2,FALSE)),AY1125*SUSS!$M$2)</f>
        <v/>
      </c>
      <c r="BC1125" s="187" t="str">
        <f t="shared" si="387"/>
        <v/>
      </c>
    </row>
    <row r="1126" spans="1:55" ht="15.75" thickBot="1">
      <c r="N1126" s="183" t="s">
        <v>101</v>
      </c>
      <c r="O1126" s="82">
        <v>59</v>
      </c>
      <c r="P1126" s="86">
        <v>117.99</v>
      </c>
      <c r="Q1126" s="83" t="s">
        <v>86</v>
      </c>
      <c r="R1126" s="83" t="s">
        <v>10</v>
      </c>
      <c r="S1126" s="83" t="s">
        <v>83</v>
      </c>
      <c r="T1126" s="82" t="s">
        <v>174</v>
      </c>
      <c r="U1126" s="82" t="s">
        <v>124</v>
      </c>
      <c r="AC1126" s="187" t="str">
        <f t="shared" si="389"/>
        <v/>
      </c>
      <c r="AD1126" s="187" t="str">
        <f t="shared" si="390"/>
        <v/>
      </c>
      <c r="AE1126" s="187" t="str">
        <f t="shared" si="391"/>
        <v/>
      </c>
      <c r="AF1126" s="187" t="str">
        <f t="shared" si="392"/>
        <v/>
      </c>
      <c r="AG1126" s="187" t="str">
        <f t="shared" si="393"/>
        <v/>
      </c>
      <c r="AH1126" s="187" t="str">
        <f t="shared" si="394"/>
        <v/>
      </c>
      <c r="AI1126" s="187" t="str">
        <f t="shared" si="395"/>
        <v/>
      </c>
      <c r="AJ1126" s="187" t="str">
        <f t="shared" si="396"/>
        <v/>
      </c>
      <c r="AK1126" s="187" t="str">
        <f t="shared" si="397"/>
        <v/>
      </c>
      <c r="AN1126" s="187" t="str">
        <f t="shared" si="398"/>
        <v/>
      </c>
      <c r="AO1126" s="187" t="str">
        <f t="shared" si="399"/>
        <v/>
      </c>
      <c r="AP1126" s="187" t="str">
        <f t="shared" si="400"/>
        <v/>
      </c>
      <c r="AT1126" s="187" t="str">
        <f t="shared" si="401"/>
        <v/>
      </c>
      <c r="AU1126" s="187" t="str">
        <f t="shared" si="402"/>
        <v/>
      </c>
      <c r="AV1126" s="187" t="str">
        <f t="shared" si="403"/>
        <v/>
      </c>
      <c r="AW1126" s="187" t="str">
        <f t="shared" si="404"/>
        <v/>
      </c>
      <c r="AX1126" s="187" t="str">
        <f t="shared" si="405"/>
        <v/>
      </c>
      <c r="AY1126" s="187" t="str">
        <f t="shared" si="386"/>
        <v/>
      </c>
      <c r="AZ1126" s="187" t="str">
        <f t="shared" si="406"/>
        <v/>
      </c>
      <c r="BA1126" s="187" t="str">
        <f t="shared" si="388"/>
        <v xml:space="preserve"> </v>
      </c>
      <c r="BB1126" s="187" t="str">
        <f>IFERROR(IF(AW1126="","",VLOOKUP(AW1126,SUSS!R:S,2,FALSE)),AY1126*SUSS!$M$2)</f>
        <v/>
      </c>
      <c r="BC1126" s="187" t="str">
        <f t="shared" si="387"/>
        <v/>
      </c>
    </row>
    <row r="1127" spans="1:55" ht="15.75" thickBot="1">
      <c r="N1127" s="183" t="s">
        <v>101</v>
      </c>
      <c r="O1127" s="82">
        <v>59</v>
      </c>
      <c r="P1127" s="86">
        <v>101.91</v>
      </c>
      <c r="Q1127" s="83" t="s">
        <v>11</v>
      </c>
      <c r="R1127" s="83" t="s">
        <v>10</v>
      </c>
      <c r="S1127" s="83" t="s">
        <v>83</v>
      </c>
      <c r="T1127" s="82" t="s">
        <v>174</v>
      </c>
      <c r="U1127" s="82" t="s">
        <v>124</v>
      </c>
      <c r="AC1127" s="187" t="str">
        <f t="shared" si="389"/>
        <v/>
      </c>
      <c r="AD1127" s="187" t="str">
        <f t="shared" si="390"/>
        <v/>
      </c>
      <c r="AE1127" s="187" t="str">
        <f t="shared" si="391"/>
        <v/>
      </c>
      <c r="AF1127" s="187" t="str">
        <f t="shared" si="392"/>
        <v/>
      </c>
      <c r="AG1127" s="187" t="str">
        <f t="shared" si="393"/>
        <v/>
      </c>
      <c r="AH1127" s="187" t="str">
        <f t="shared" si="394"/>
        <v/>
      </c>
      <c r="AI1127" s="187" t="str">
        <f t="shared" si="395"/>
        <v/>
      </c>
      <c r="AJ1127" s="187" t="str">
        <f t="shared" si="396"/>
        <v/>
      </c>
      <c r="AK1127" s="187" t="str">
        <f t="shared" si="397"/>
        <v/>
      </c>
      <c r="AN1127" s="187" t="str">
        <f t="shared" si="398"/>
        <v/>
      </c>
      <c r="AO1127" s="187" t="str">
        <f t="shared" si="399"/>
        <v/>
      </c>
      <c r="AP1127" s="187" t="str">
        <f t="shared" si="400"/>
        <v/>
      </c>
      <c r="AT1127" s="187" t="str">
        <f t="shared" si="401"/>
        <v>M645044</v>
      </c>
      <c r="AU1127" s="187">
        <f t="shared" si="402"/>
        <v>59</v>
      </c>
      <c r="AV1127" s="187">
        <f t="shared" si="403"/>
        <v>101.91</v>
      </c>
      <c r="AW1127" s="187" t="str">
        <f t="shared" si="404"/>
        <v>2018/8</v>
      </c>
      <c r="AX1127" s="187" t="str">
        <f t="shared" si="405"/>
        <v>2018/8 Contribuciones Seg. Social</v>
      </c>
      <c r="AY1127" s="187">
        <f t="shared" si="386"/>
        <v>3272.08</v>
      </c>
      <c r="AZ1127" s="187">
        <f t="shared" si="406"/>
        <v>3.1145326520133982E-2</v>
      </c>
      <c r="BA1127" s="187" t="str">
        <f t="shared" si="388"/>
        <v>M645044 59</v>
      </c>
      <c r="BB1127" s="187">
        <f>IFERROR(IF(AW1127="","",VLOOKUP(AW1127,SUSS!R:S,2,FALSE)),AY1127*SUSS!$M$2)</f>
        <v>392.64959999999996</v>
      </c>
      <c r="BC1127" s="187">
        <f t="shared" si="387"/>
        <v>12.229199999999999</v>
      </c>
    </row>
    <row r="1128" spans="1:55" ht="15.75" thickBot="1">
      <c r="N1128" s="183" t="s">
        <v>101</v>
      </c>
      <c r="O1128" s="82">
        <v>59</v>
      </c>
      <c r="P1128" s="86">
        <v>225.3</v>
      </c>
      <c r="Q1128" s="83" t="s">
        <v>11</v>
      </c>
      <c r="R1128" s="83" t="s">
        <v>10</v>
      </c>
      <c r="S1128" s="83" t="s">
        <v>84</v>
      </c>
      <c r="T1128" s="82" t="s">
        <v>174</v>
      </c>
      <c r="U1128" s="82" t="s">
        <v>124</v>
      </c>
      <c r="AC1128" s="187" t="str">
        <f t="shared" si="389"/>
        <v/>
      </c>
      <c r="AD1128" s="187" t="str">
        <f t="shared" si="390"/>
        <v/>
      </c>
      <c r="AE1128" s="187" t="str">
        <f t="shared" si="391"/>
        <v/>
      </c>
      <c r="AF1128" s="187" t="str">
        <f t="shared" si="392"/>
        <v/>
      </c>
      <c r="AG1128" s="187" t="str">
        <f t="shared" si="393"/>
        <v/>
      </c>
      <c r="AH1128" s="187" t="str">
        <f t="shared" si="394"/>
        <v/>
      </c>
      <c r="AI1128" s="187" t="str">
        <f t="shared" si="395"/>
        <v/>
      </c>
      <c r="AJ1128" s="187" t="str">
        <f t="shared" si="396"/>
        <v/>
      </c>
      <c r="AK1128" s="187" t="str">
        <f t="shared" si="397"/>
        <v/>
      </c>
      <c r="AN1128" s="187" t="str">
        <f t="shared" si="398"/>
        <v/>
      </c>
      <c r="AO1128" s="187" t="str">
        <f t="shared" si="399"/>
        <v/>
      </c>
      <c r="AP1128" s="187" t="str">
        <f t="shared" si="400"/>
        <v/>
      </c>
      <c r="AT1128" s="187" t="str">
        <f t="shared" si="401"/>
        <v>M645044</v>
      </c>
      <c r="AU1128" s="187">
        <f t="shared" si="402"/>
        <v>59</v>
      </c>
      <c r="AV1128" s="187">
        <f t="shared" si="403"/>
        <v>225.3</v>
      </c>
      <c r="AW1128" s="187" t="str">
        <f t="shared" si="404"/>
        <v>2018/8</v>
      </c>
      <c r="AX1128" s="187" t="str">
        <f t="shared" si="405"/>
        <v>2018/8 Contribuciones Seg. Social</v>
      </c>
      <c r="AY1128" s="187">
        <f t="shared" si="386"/>
        <v>3272.08</v>
      </c>
      <c r="AZ1128" s="187">
        <f t="shared" si="406"/>
        <v>6.8855284711865236E-2</v>
      </c>
      <c r="BA1128" s="187" t="str">
        <f t="shared" si="388"/>
        <v>M645044 59</v>
      </c>
      <c r="BB1128" s="187">
        <f>IFERROR(IF(AW1128="","",VLOOKUP(AW1128,SUSS!R:S,2,FALSE)),AY1128*SUSS!$M$2)</f>
        <v>392.64959999999996</v>
      </c>
      <c r="BC1128" s="187">
        <f t="shared" si="387"/>
        <v>27.035999999999998</v>
      </c>
    </row>
    <row r="1129" spans="1:55" ht="15.75" thickBot="1">
      <c r="N1129" s="183" t="s">
        <v>101</v>
      </c>
      <c r="O1129" s="82">
        <v>59</v>
      </c>
      <c r="P1129" s="86">
        <v>260.85000000000002</v>
      </c>
      <c r="Q1129" s="83" t="s">
        <v>86</v>
      </c>
      <c r="R1129" s="83" t="s">
        <v>10</v>
      </c>
      <c r="S1129" s="83" t="s">
        <v>84</v>
      </c>
      <c r="T1129" s="82" t="s">
        <v>174</v>
      </c>
      <c r="U1129" s="82" t="s">
        <v>124</v>
      </c>
      <c r="AC1129" s="187" t="str">
        <f t="shared" si="389"/>
        <v/>
      </c>
      <c r="AD1129" s="187" t="str">
        <f t="shared" si="390"/>
        <v/>
      </c>
      <c r="AE1129" s="187" t="str">
        <f t="shared" si="391"/>
        <v/>
      </c>
      <c r="AF1129" s="187" t="str">
        <f t="shared" si="392"/>
        <v/>
      </c>
      <c r="AG1129" s="187" t="str">
        <f t="shared" si="393"/>
        <v/>
      </c>
      <c r="AH1129" s="187" t="str">
        <f t="shared" si="394"/>
        <v/>
      </c>
      <c r="AI1129" s="187" t="str">
        <f t="shared" si="395"/>
        <v/>
      </c>
      <c r="AJ1129" s="187" t="str">
        <f t="shared" si="396"/>
        <v/>
      </c>
      <c r="AK1129" s="187" t="str">
        <f t="shared" si="397"/>
        <v/>
      </c>
      <c r="AN1129" s="187" t="str">
        <f t="shared" si="398"/>
        <v/>
      </c>
      <c r="AO1129" s="187" t="str">
        <f t="shared" si="399"/>
        <v/>
      </c>
      <c r="AP1129" s="187" t="str">
        <f t="shared" si="400"/>
        <v/>
      </c>
      <c r="AT1129" s="187" t="str">
        <f t="shared" si="401"/>
        <v/>
      </c>
      <c r="AU1129" s="187" t="str">
        <f t="shared" si="402"/>
        <v/>
      </c>
      <c r="AV1129" s="187" t="str">
        <f t="shared" si="403"/>
        <v/>
      </c>
      <c r="AW1129" s="187" t="str">
        <f t="shared" si="404"/>
        <v/>
      </c>
      <c r="AX1129" s="187" t="str">
        <f t="shared" si="405"/>
        <v/>
      </c>
      <c r="AY1129" s="187" t="str">
        <f t="shared" si="386"/>
        <v/>
      </c>
      <c r="AZ1129" s="187" t="str">
        <f t="shared" si="406"/>
        <v/>
      </c>
      <c r="BA1129" s="187" t="str">
        <f t="shared" si="388"/>
        <v xml:space="preserve"> </v>
      </c>
      <c r="BB1129" s="187" t="str">
        <f>IFERROR(IF(AW1129="","",VLOOKUP(AW1129,SUSS!R:S,2,FALSE)),AY1129*SUSS!$M$2)</f>
        <v/>
      </c>
      <c r="BC1129" s="187" t="str">
        <f t="shared" si="387"/>
        <v/>
      </c>
    </row>
    <row r="1130" spans="1:55" ht="15.75" thickBot="1">
      <c r="A1130" s="183" t="s">
        <v>268</v>
      </c>
      <c r="B1130" s="96">
        <v>2022</v>
      </c>
      <c r="C1130" s="183">
        <v>1</v>
      </c>
      <c r="E1130" s="146" t="s">
        <v>82</v>
      </c>
      <c r="F1130" s="146" t="s">
        <v>10</v>
      </c>
      <c r="G1130" s="197" t="s">
        <v>83</v>
      </c>
      <c r="H1130" s="93">
        <v>44631</v>
      </c>
      <c r="I1130" s="198">
        <v>7936.72</v>
      </c>
      <c r="J1130" s="90">
        <v>0</v>
      </c>
      <c r="K1130" s="198">
        <v>7936.72</v>
      </c>
      <c r="N1130" s="183" t="s">
        <v>101</v>
      </c>
      <c r="O1130" s="82">
        <v>59</v>
      </c>
      <c r="P1130" s="85">
        <v>4384.88</v>
      </c>
      <c r="Q1130" s="83" t="s">
        <v>11</v>
      </c>
      <c r="R1130" s="83" t="s">
        <v>10</v>
      </c>
      <c r="S1130" s="83" t="s">
        <v>10</v>
      </c>
      <c r="T1130" s="82" t="s">
        <v>175</v>
      </c>
      <c r="U1130" s="82" t="s">
        <v>124</v>
      </c>
      <c r="AC1130" s="187" t="str">
        <f t="shared" si="389"/>
        <v/>
      </c>
      <c r="AD1130" s="187" t="str">
        <f t="shared" si="390"/>
        <v/>
      </c>
      <c r="AE1130" s="187" t="str">
        <f t="shared" si="391"/>
        <v/>
      </c>
      <c r="AF1130" s="187" t="str">
        <f t="shared" si="392"/>
        <v/>
      </c>
      <c r="AG1130" s="187" t="str">
        <f t="shared" si="393"/>
        <v/>
      </c>
      <c r="AH1130" s="187" t="str">
        <f t="shared" si="394"/>
        <v/>
      </c>
      <c r="AI1130" s="187" t="str">
        <f t="shared" si="395"/>
        <v/>
      </c>
      <c r="AJ1130" s="187" t="str">
        <f t="shared" si="396"/>
        <v/>
      </c>
      <c r="AK1130" s="187" t="str">
        <f t="shared" si="397"/>
        <v/>
      </c>
      <c r="AN1130" s="187" t="str">
        <f t="shared" si="398"/>
        <v/>
      </c>
      <c r="AO1130" s="187" t="str">
        <f t="shared" si="399"/>
        <v/>
      </c>
      <c r="AP1130" s="187" t="str">
        <f t="shared" si="400"/>
        <v/>
      </c>
      <c r="AT1130" s="187" t="str">
        <f t="shared" si="401"/>
        <v>M645044</v>
      </c>
      <c r="AU1130" s="187">
        <f t="shared" si="402"/>
        <v>59</v>
      </c>
      <c r="AV1130" s="187">
        <f t="shared" si="403"/>
        <v>4384.88</v>
      </c>
      <c r="AW1130" s="187" t="str">
        <f t="shared" si="404"/>
        <v>2018/9</v>
      </c>
      <c r="AX1130" s="187" t="str">
        <f t="shared" si="405"/>
        <v>2018/9 Contribuciones Seg. Social</v>
      </c>
      <c r="AY1130" s="187">
        <f t="shared" si="386"/>
        <v>4384.88</v>
      </c>
      <c r="AZ1130" s="187">
        <f t="shared" si="406"/>
        <v>1</v>
      </c>
      <c r="BA1130" s="187" t="str">
        <f t="shared" si="388"/>
        <v>M645044 59</v>
      </c>
      <c r="BB1130" s="187">
        <f>IFERROR(IF(AW1130="","",VLOOKUP(AW1130,SUSS!R:S,2,FALSE)),AY1130*SUSS!$M$2)</f>
        <v>526.18560000000002</v>
      </c>
      <c r="BC1130" s="187">
        <f t="shared" si="387"/>
        <v>526.18560000000002</v>
      </c>
    </row>
    <row r="1131" spans="1:55" ht="15.75" thickBot="1">
      <c r="N1131" s="183" t="s">
        <v>101</v>
      </c>
      <c r="O1131" s="82">
        <v>59</v>
      </c>
      <c r="P1131" s="85">
        <v>3788.41</v>
      </c>
      <c r="Q1131" s="83" t="s">
        <v>86</v>
      </c>
      <c r="R1131" s="83" t="s">
        <v>10</v>
      </c>
      <c r="S1131" s="83" t="s">
        <v>10</v>
      </c>
      <c r="T1131" s="82" t="s">
        <v>175</v>
      </c>
      <c r="U1131" s="82" t="s">
        <v>124</v>
      </c>
      <c r="AC1131" s="187" t="str">
        <f t="shared" si="389"/>
        <v/>
      </c>
      <c r="AD1131" s="187" t="str">
        <f t="shared" si="390"/>
        <v/>
      </c>
      <c r="AE1131" s="187" t="str">
        <f t="shared" si="391"/>
        <v/>
      </c>
      <c r="AF1131" s="187" t="str">
        <f t="shared" si="392"/>
        <v/>
      </c>
      <c r="AG1131" s="187" t="str">
        <f t="shared" si="393"/>
        <v/>
      </c>
      <c r="AH1131" s="187" t="str">
        <f t="shared" si="394"/>
        <v/>
      </c>
      <c r="AI1131" s="187" t="str">
        <f t="shared" si="395"/>
        <v/>
      </c>
      <c r="AJ1131" s="187" t="str">
        <f t="shared" si="396"/>
        <v/>
      </c>
      <c r="AK1131" s="187" t="str">
        <f t="shared" si="397"/>
        <v/>
      </c>
      <c r="AN1131" s="187" t="str">
        <f t="shared" si="398"/>
        <v/>
      </c>
      <c r="AO1131" s="187" t="str">
        <f t="shared" si="399"/>
        <v/>
      </c>
      <c r="AP1131" s="187" t="str">
        <f t="shared" si="400"/>
        <v/>
      </c>
      <c r="AT1131" s="187" t="str">
        <f t="shared" si="401"/>
        <v/>
      </c>
      <c r="AU1131" s="187" t="str">
        <f t="shared" si="402"/>
        <v/>
      </c>
      <c r="AV1131" s="187" t="str">
        <f t="shared" si="403"/>
        <v/>
      </c>
      <c r="AW1131" s="187" t="str">
        <f t="shared" si="404"/>
        <v/>
      </c>
      <c r="AX1131" s="187" t="str">
        <f t="shared" si="405"/>
        <v/>
      </c>
      <c r="AY1131" s="187" t="str">
        <f t="shared" si="386"/>
        <v/>
      </c>
      <c r="AZ1131" s="187" t="str">
        <f t="shared" si="406"/>
        <v/>
      </c>
      <c r="BA1131" s="187" t="str">
        <f t="shared" si="388"/>
        <v xml:space="preserve"> </v>
      </c>
      <c r="BB1131" s="187" t="str">
        <f>IFERROR(IF(AW1131="","",VLOOKUP(AW1131,SUSS!R:S,2,FALSE)),AY1131*SUSS!$M$2)</f>
        <v/>
      </c>
      <c r="BC1131" s="187" t="str">
        <f t="shared" si="387"/>
        <v/>
      </c>
    </row>
    <row r="1132" spans="1:55" ht="15.75" thickBot="1">
      <c r="N1132" s="183" t="s">
        <v>101</v>
      </c>
      <c r="O1132" s="82">
        <v>59</v>
      </c>
      <c r="P1132" s="86">
        <v>105.94</v>
      </c>
      <c r="Q1132" s="83" t="s">
        <v>86</v>
      </c>
      <c r="R1132" s="83" t="s">
        <v>10</v>
      </c>
      <c r="S1132" s="83" t="s">
        <v>83</v>
      </c>
      <c r="T1132" s="82" t="s">
        <v>175</v>
      </c>
      <c r="U1132" s="82" t="s">
        <v>124</v>
      </c>
      <c r="AC1132" s="187" t="str">
        <f t="shared" si="389"/>
        <v/>
      </c>
      <c r="AD1132" s="187" t="str">
        <f t="shared" si="390"/>
        <v/>
      </c>
      <c r="AE1132" s="187" t="str">
        <f t="shared" si="391"/>
        <v/>
      </c>
      <c r="AF1132" s="187" t="str">
        <f t="shared" si="392"/>
        <v/>
      </c>
      <c r="AG1132" s="187" t="str">
        <f t="shared" si="393"/>
        <v/>
      </c>
      <c r="AH1132" s="187" t="str">
        <f t="shared" si="394"/>
        <v/>
      </c>
      <c r="AI1132" s="187" t="str">
        <f t="shared" si="395"/>
        <v/>
      </c>
      <c r="AJ1132" s="187" t="str">
        <f t="shared" si="396"/>
        <v/>
      </c>
      <c r="AK1132" s="187" t="str">
        <f t="shared" si="397"/>
        <v/>
      </c>
      <c r="AN1132" s="187" t="str">
        <f t="shared" si="398"/>
        <v/>
      </c>
      <c r="AO1132" s="187" t="str">
        <f t="shared" si="399"/>
        <v/>
      </c>
      <c r="AP1132" s="187" t="str">
        <f t="shared" si="400"/>
        <v/>
      </c>
      <c r="AT1132" s="187" t="str">
        <f t="shared" si="401"/>
        <v/>
      </c>
      <c r="AU1132" s="187" t="str">
        <f t="shared" si="402"/>
        <v/>
      </c>
      <c r="AV1132" s="187" t="str">
        <f t="shared" si="403"/>
        <v/>
      </c>
      <c r="AW1132" s="187" t="str">
        <f t="shared" si="404"/>
        <v/>
      </c>
      <c r="AX1132" s="187" t="str">
        <f t="shared" si="405"/>
        <v/>
      </c>
      <c r="AY1132" s="187" t="str">
        <f t="shared" si="386"/>
        <v/>
      </c>
      <c r="AZ1132" s="187" t="str">
        <f t="shared" si="406"/>
        <v/>
      </c>
      <c r="BA1132" s="187" t="str">
        <f t="shared" si="388"/>
        <v xml:space="preserve"> </v>
      </c>
      <c r="BB1132" s="187" t="str">
        <f>IFERROR(IF(AW1132="","",VLOOKUP(AW1132,SUSS!R:S,2,FALSE)),AY1132*SUSS!$M$2)</f>
        <v/>
      </c>
      <c r="BC1132" s="187" t="str">
        <f t="shared" si="387"/>
        <v/>
      </c>
    </row>
    <row r="1133" spans="1:55" ht="15.75" thickBot="1">
      <c r="N1133" s="183" t="s">
        <v>101</v>
      </c>
      <c r="O1133" s="82">
        <v>59</v>
      </c>
      <c r="P1133" s="86">
        <v>122.62</v>
      </c>
      <c r="Q1133" s="83" t="s">
        <v>11</v>
      </c>
      <c r="R1133" s="83" t="s">
        <v>10</v>
      </c>
      <c r="S1133" s="83" t="s">
        <v>83</v>
      </c>
      <c r="T1133" s="82" t="s">
        <v>175</v>
      </c>
      <c r="U1133" s="82" t="s">
        <v>124</v>
      </c>
      <c r="AC1133" s="187" t="str">
        <f t="shared" si="389"/>
        <v/>
      </c>
      <c r="AD1133" s="187" t="str">
        <f t="shared" si="390"/>
        <v/>
      </c>
      <c r="AE1133" s="187" t="str">
        <f t="shared" si="391"/>
        <v/>
      </c>
      <c r="AF1133" s="187" t="str">
        <f t="shared" si="392"/>
        <v/>
      </c>
      <c r="AG1133" s="187" t="str">
        <f t="shared" si="393"/>
        <v/>
      </c>
      <c r="AH1133" s="187" t="str">
        <f t="shared" si="394"/>
        <v/>
      </c>
      <c r="AI1133" s="187" t="str">
        <f t="shared" si="395"/>
        <v/>
      </c>
      <c r="AJ1133" s="187" t="str">
        <f t="shared" si="396"/>
        <v/>
      </c>
      <c r="AK1133" s="187" t="str">
        <f t="shared" si="397"/>
        <v/>
      </c>
      <c r="AN1133" s="187" t="str">
        <f t="shared" si="398"/>
        <v/>
      </c>
      <c r="AO1133" s="187" t="str">
        <f t="shared" si="399"/>
        <v/>
      </c>
      <c r="AP1133" s="187" t="str">
        <f t="shared" si="400"/>
        <v/>
      </c>
      <c r="AT1133" s="187" t="str">
        <f t="shared" si="401"/>
        <v>M645044</v>
      </c>
      <c r="AU1133" s="187">
        <f t="shared" si="402"/>
        <v>59</v>
      </c>
      <c r="AV1133" s="187">
        <f t="shared" si="403"/>
        <v>122.62</v>
      </c>
      <c r="AW1133" s="187" t="str">
        <f t="shared" si="404"/>
        <v>2018/9</v>
      </c>
      <c r="AX1133" s="187" t="str">
        <f t="shared" si="405"/>
        <v>2018/9 Contribuciones Seg. Social</v>
      </c>
      <c r="AY1133" s="187">
        <f t="shared" si="386"/>
        <v>4384.88</v>
      </c>
      <c r="AZ1133" s="187">
        <f t="shared" si="406"/>
        <v>2.7964277243618982E-2</v>
      </c>
      <c r="BA1133" s="187" t="str">
        <f t="shared" si="388"/>
        <v>M645044 59</v>
      </c>
      <c r="BB1133" s="187">
        <f>IFERROR(IF(AW1133="","",VLOOKUP(AW1133,SUSS!R:S,2,FALSE)),AY1133*SUSS!$M$2)</f>
        <v>526.18560000000002</v>
      </c>
      <c r="BC1133" s="187">
        <f t="shared" si="387"/>
        <v>14.714400000000001</v>
      </c>
    </row>
    <row r="1134" spans="1:55" ht="15.75" thickBot="1">
      <c r="N1134" s="183" t="s">
        <v>101</v>
      </c>
      <c r="O1134" s="82">
        <v>59</v>
      </c>
      <c r="P1134" s="86">
        <v>315.87</v>
      </c>
      <c r="Q1134" s="83" t="s">
        <v>11</v>
      </c>
      <c r="R1134" s="83" t="s">
        <v>10</v>
      </c>
      <c r="S1134" s="83" t="s">
        <v>84</v>
      </c>
      <c r="T1134" s="82" t="s">
        <v>175</v>
      </c>
      <c r="U1134" s="82" t="s">
        <v>124</v>
      </c>
      <c r="AC1134" s="187" t="str">
        <f t="shared" si="389"/>
        <v/>
      </c>
      <c r="AD1134" s="187" t="str">
        <f t="shared" si="390"/>
        <v/>
      </c>
      <c r="AE1134" s="187" t="str">
        <f t="shared" si="391"/>
        <v/>
      </c>
      <c r="AF1134" s="187" t="str">
        <f t="shared" si="392"/>
        <v/>
      </c>
      <c r="AG1134" s="187" t="str">
        <f t="shared" si="393"/>
        <v/>
      </c>
      <c r="AH1134" s="187" t="str">
        <f t="shared" si="394"/>
        <v/>
      </c>
      <c r="AI1134" s="187" t="str">
        <f t="shared" si="395"/>
        <v/>
      </c>
      <c r="AJ1134" s="187" t="str">
        <f t="shared" si="396"/>
        <v/>
      </c>
      <c r="AK1134" s="187" t="str">
        <f t="shared" si="397"/>
        <v/>
      </c>
      <c r="AN1134" s="187" t="str">
        <f t="shared" si="398"/>
        <v/>
      </c>
      <c r="AO1134" s="187" t="str">
        <f t="shared" si="399"/>
        <v/>
      </c>
      <c r="AP1134" s="187" t="str">
        <f t="shared" si="400"/>
        <v/>
      </c>
      <c r="AT1134" s="187" t="str">
        <f t="shared" si="401"/>
        <v>M645044</v>
      </c>
      <c r="AU1134" s="187">
        <f t="shared" si="402"/>
        <v>59</v>
      </c>
      <c r="AV1134" s="187">
        <f t="shared" si="403"/>
        <v>315.87</v>
      </c>
      <c r="AW1134" s="187" t="str">
        <f t="shared" si="404"/>
        <v>2018/9</v>
      </c>
      <c r="AX1134" s="187" t="str">
        <f t="shared" si="405"/>
        <v>2018/9 Contribuciones Seg. Social</v>
      </c>
      <c r="AY1134" s="187">
        <f t="shared" si="386"/>
        <v>4384.88</v>
      </c>
      <c r="AZ1134" s="187">
        <f t="shared" si="406"/>
        <v>7.2036178869205089E-2</v>
      </c>
      <c r="BA1134" s="187" t="str">
        <f t="shared" si="388"/>
        <v>M645044 59</v>
      </c>
      <c r="BB1134" s="187">
        <f>IFERROR(IF(AW1134="","",VLOOKUP(AW1134,SUSS!R:S,2,FALSE)),AY1134*SUSS!$M$2)</f>
        <v>526.18560000000002</v>
      </c>
      <c r="BC1134" s="187">
        <f t="shared" si="387"/>
        <v>37.904400000000003</v>
      </c>
    </row>
    <row r="1135" spans="1:55" ht="15.75" thickBot="1">
      <c r="N1135" s="183" t="s">
        <v>101</v>
      </c>
      <c r="O1135" s="82">
        <v>59</v>
      </c>
      <c r="P1135" s="86">
        <v>272.89999999999998</v>
      </c>
      <c r="Q1135" s="83" t="s">
        <v>86</v>
      </c>
      <c r="R1135" s="83" t="s">
        <v>10</v>
      </c>
      <c r="S1135" s="83" t="s">
        <v>84</v>
      </c>
      <c r="T1135" s="82" t="s">
        <v>175</v>
      </c>
      <c r="U1135" s="82" t="s">
        <v>124</v>
      </c>
      <c r="AC1135" s="187" t="str">
        <f t="shared" si="389"/>
        <v/>
      </c>
      <c r="AD1135" s="187" t="str">
        <f t="shared" si="390"/>
        <v/>
      </c>
      <c r="AE1135" s="187" t="str">
        <f t="shared" si="391"/>
        <v/>
      </c>
      <c r="AF1135" s="187" t="str">
        <f t="shared" si="392"/>
        <v/>
      </c>
      <c r="AG1135" s="187" t="str">
        <f t="shared" si="393"/>
        <v/>
      </c>
      <c r="AH1135" s="187" t="str">
        <f t="shared" si="394"/>
        <v/>
      </c>
      <c r="AI1135" s="187" t="str">
        <f t="shared" si="395"/>
        <v/>
      </c>
      <c r="AJ1135" s="187" t="str">
        <f t="shared" si="396"/>
        <v/>
      </c>
      <c r="AK1135" s="187" t="str">
        <f t="shared" si="397"/>
        <v/>
      </c>
      <c r="AN1135" s="187" t="str">
        <f t="shared" si="398"/>
        <v/>
      </c>
      <c r="AO1135" s="187" t="str">
        <f t="shared" si="399"/>
        <v/>
      </c>
      <c r="AP1135" s="187" t="str">
        <f t="shared" si="400"/>
        <v/>
      </c>
      <c r="AT1135" s="187" t="str">
        <f t="shared" si="401"/>
        <v/>
      </c>
      <c r="AU1135" s="187" t="str">
        <f t="shared" si="402"/>
        <v/>
      </c>
      <c r="AV1135" s="187" t="str">
        <f t="shared" si="403"/>
        <v/>
      </c>
      <c r="AW1135" s="187" t="str">
        <f t="shared" si="404"/>
        <v/>
      </c>
      <c r="AX1135" s="187" t="str">
        <f t="shared" si="405"/>
        <v/>
      </c>
      <c r="AY1135" s="187" t="str">
        <f t="shared" si="386"/>
        <v/>
      </c>
      <c r="AZ1135" s="187" t="str">
        <f t="shared" si="406"/>
        <v/>
      </c>
      <c r="BA1135" s="187" t="str">
        <f t="shared" si="388"/>
        <v xml:space="preserve"> </v>
      </c>
      <c r="BB1135" s="187" t="str">
        <f>IFERROR(IF(AW1135="","",VLOOKUP(AW1135,SUSS!R:S,2,FALSE)),AY1135*SUSS!$M$2)</f>
        <v/>
      </c>
      <c r="BC1135" s="187" t="str">
        <f t="shared" si="387"/>
        <v/>
      </c>
    </row>
    <row r="1136" spans="1:55" ht="16.5" thickBot="1">
      <c r="A1136" s="183" t="s">
        <v>268</v>
      </c>
      <c r="B1136" s="196" t="s">
        <v>85</v>
      </c>
      <c r="N1136" s="183" t="s">
        <v>101</v>
      </c>
      <c r="O1136" s="82">
        <v>59</v>
      </c>
      <c r="P1136" s="85">
        <v>4850.57</v>
      </c>
      <c r="Q1136" s="83" t="s">
        <v>11</v>
      </c>
      <c r="R1136" s="83" t="s">
        <v>10</v>
      </c>
      <c r="S1136" s="83" t="s">
        <v>10</v>
      </c>
      <c r="T1136" s="82" t="s">
        <v>176</v>
      </c>
      <c r="U1136" s="82" t="s">
        <v>124</v>
      </c>
      <c r="AC1136" s="187" t="str">
        <f t="shared" si="389"/>
        <v/>
      </c>
      <c r="AD1136" s="187" t="str">
        <f t="shared" si="390"/>
        <v/>
      </c>
      <c r="AE1136" s="187" t="str">
        <f t="shared" si="391"/>
        <v/>
      </c>
      <c r="AF1136" s="187" t="str">
        <f t="shared" si="392"/>
        <v/>
      </c>
      <c r="AG1136" s="187" t="str">
        <f t="shared" si="393"/>
        <v/>
      </c>
      <c r="AH1136" s="187" t="str">
        <f t="shared" si="394"/>
        <v/>
      </c>
      <c r="AI1136" s="187" t="str">
        <f t="shared" si="395"/>
        <v/>
      </c>
      <c r="AJ1136" s="187" t="str">
        <f t="shared" si="396"/>
        <v/>
      </c>
      <c r="AK1136" s="187" t="str">
        <f t="shared" si="397"/>
        <v/>
      </c>
      <c r="AN1136" s="187" t="str">
        <f t="shared" si="398"/>
        <v/>
      </c>
      <c r="AO1136" s="187" t="str">
        <f t="shared" si="399"/>
        <v/>
      </c>
      <c r="AP1136" s="187" t="str">
        <f t="shared" si="400"/>
        <v/>
      </c>
      <c r="AT1136" s="187" t="str">
        <f t="shared" si="401"/>
        <v>M645044</v>
      </c>
      <c r="AU1136" s="187">
        <f t="shared" si="402"/>
        <v>59</v>
      </c>
      <c r="AV1136" s="187">
        <f t="shared" si="403"/>
        <v>4850.57</v>
      </c>
      <c r="AW1136" s="187" t="str">
        <f t="shared" si="404"/>
        <v>2018/10</v>
      </c>
      <c r="AX1136" s="187" t="str">
        <f t="shared" si="405"/>
        <v>2018/10 Contribuciones Seg. Social</v>
      </c>
      <c r="AY1136" s="187">
        <f t="shared" si="386"/>
        <v>4850.57</v>
      </c>
      <c r="AZ1136" s="187">
        <f t="shared" si="406"/>
        <v>1</v>
      </c>
      <c r="BA1136" s="187" t="str">
        <f t="shared" si="388"/>
        <v>M645044 59</v>
      </c>
      <c r="BB1136" s="187">
        <f>IFERROR(IF(AW1136="","",VLOOKUP(AW1136,SUSS!R:S,2,FALSE)),AY1136*SUSS!$M$2)</f>
        <v>582.0684</v>
      </c>
      <c r="BC1136" s="187">
        <f t="shared" si="387"/>
        <v>582.0684</v>
      </c>
    </row>
    <row r="1137" spans="1:55" ht="15.75" customHeight="1" thickBot="1">
      <c r="N1137" s="183" t="s">
        <v>101</v>
      </c>
      <c r="O1137" s="82">
        <v>59</v>
      </c>
      <c r="P1137" s="85">
        <v>4154.1099999999997</v>
      </c>
      <c r="Q1137" s="83" t="s">
        <v>86</v>
      </c>
      <c r="R1137" s="83" t="s">
        <v>10</v>
      </c>
      <c r="S1137" s="83" t="s">
        <v>10</v>
      </c>
      <c r="T1137" s="82" t="s">
        <v>176</v>
      </c>
      <c r="U1137" s="82" t="s">
        <v>124</v>
      </c>
      <c r="AC1137" s="187" t="str">
        <f t="shared" si="389"/>
        <v/>
      </c>
      <c r="AD1137" s="187" t="str">
        <f t="shared" si="390"/>
        <v/>
      </c>
      <c r="AE1137" s="187" t="str">
        <f t="shared" si="391"/>
        <v/>
      </c>
      <c r="AF1137" s="187" t="str">
        <f t="shared" si="392"/>
        <v/>
      </c>
      <c r="AG1137" s="187" t="str">
        <f t="shared" si="393"/>
        <v/>
      </c>
      <c r="AH1137" s="187" t="str">
        <f t="shared" si="394"/>
        <v/>
      </c>
      <c r="AI1137" s="187" t="str">
        <f t="shared" si="395"/>
        <v/>
      </c>
      <c r="AJ1137" s="187" t="str">
        <f t="shared" si="396"/>
        <v/>
      </c>
      <c r="AK1137" s="187" t="str">
        <f t="shared" si="397"/>
        <v/>
      </c>
      <c r="AN1137" s="187" t="str">
        <f t="shared" si="398"/>
        <v/>
      </c>
      <c r="AO1137" s="187" t="str">
        <f t="shared" si="399"/>
        <v/>
      </c>
      <c r="AP1137" s="187" t="str">
        <f t="shared" si="400"/>
        <v/>
      </c>
      <c r="AT1137" s="187" t="str">
        <f t="shared" si="401"/>
        <v/>
      </c>
      <c r="AU1137" s="187" t="str">
        <f t="shared" si="402"/>
        <v/>
      </c>
      <c r="AV1137" s="187" t="str">
        <f t="shared" si="403"/>
        <v/>
      </c>
      <c r="AW1137" s="187" t="str">
        <f t="shared" si="404"/>
        <v/>
      </c>
      <c r="AX1137" s="187" t="str">
        <f t="shared" si="405"/>
        <v/>
      </c>
      <c r="AY1137" s="187" t="str">
        <f t="shared" si="386"/>
        <v/>
      </c>
      <c r="AZ1137" s="187" t="str">
        <f t="shared" si="406"/>
        <v/>
      </c>
      <c r="BA1137" s="187" t="str">
        <f t="shared" si="388"/>
        <v xml:space="preserve"> </v>
      </c>
      <c r="BB1137" s="187" t="str">
        <f>IFERROR(IF(AW1137="","",VLOOKUP(AW1137,SUSS!R:S,2,FALSE)),AY1137*SUSS!$M$2)</f>
        <v/>
      </c>
      <c r="BC1137" s="187" t="str">
        <f t="shared" si="387"/>
        <v/>
      </c>
    </row>
    <row r="1138" spans="1:55" ht="15.75" customHeight="1" thickBot="1">
      <c r="N1138" s="183" t="s">
        <v>101</v>
      </c>
      <c r="O1138" s="82">
        <v>59</v>
      </c>
      <c r="P1138" s="86">
        <v>116.87</v>
      </c>
      <c r="Q1138" s="83" t="s">
        <v>11</v>
      </c>
      <c r="R1138" s="83" t="s">
        <v>10</v>
      </c>
      <c r="S1138" s="83" t="s">
        <v>83</v>
      </c>
      <c r="T1138" s="82" t="s">
        <v>176</v>
      </c>
      <c r="U1138" s="82" t="s">
        <v>124</v>
      </c>
      <c r="AC1138" s="187" t="str">
        <f t="shared" si="389"/>
        <v/>
      </c>
      <c r="AD1138" s="187" t="str">
        <f t="shared" si="390"/>
        <v/>
      </c>
      <c r="AE1138" s="187" t="str">
        <f t="shared" si="391"/>
        <v/>
      </c>
      <c r="AF1138" s="187" t="str">
        <f t="shared" si="392"/>
        <v/>
      </c>
      <c r="AG1138" s="187" t="str">
        <f t="shared" si="393"/>
        <v/>
      </c>
      <c r="AH1138" s="187" t="str">
        <f t="shared" si="394"/>
        <v/>
      </c>
      <c r="AI1138" s="187" t="str">
        <f t="shared" si="395"/>
        <v/>
      </c>
      <c r="AJ1138" s="187" t="str">
        <f t="shared" si="396"/>
        <v/>
      </c>
      <c r="AK1138" s="187" t="str">
        <f t="shared" si="397"/>
        <v/>
      </c>
      <c r="AN1138" s="187" t="str">
        <f t="shared" si="398"/>
        <v/>
      </c>
      <c r="AO1138" s="187" t="str">
        <f t="shared" si="399"/>
        <v/>
      </c>
      <c r="AP1138" s="187" t="str">
        <f t="shared" si="400"/>
        <v/>
      </c>
      <c r="AT1138" s="187" t="str">
        <f t="shared" si="401"/>
        <v>M645044</v>
      </c>
      <c r="AU1138" s="187">
        <f t="shared" si="402"/>
        <v>59</v>
      </c>
      <c r="AV1138" s="187">
        <f t="shared" si="403"/>
        <v>116.87</v>
      </c>
      <c r="AW1138" s="187" t="str">
        <f t="shared" si="404"/>
        <v>2018/10</v>
      </c>
      <c r="AX1138" s="187" t="str">
        <f t="shared" si="405"/>
        <v>2018/10 Contribuciones Seg. Social</v>
      </c>
      <c r="AY1138" s="187">
        <f t="shared" si="386"/>
        <v>4850.57</v>
      </c>
      <c r="AZ1138" s="187">
        <f t="shared" si="406"/>
        <v>2.4094075541637377E-2</v>
      </c>
      <c r="BA1138" s="187" t="str">
        <f t="shared" si="388"/>
        <v>M645044 59</v>
      </c>
      <c r="BB1138" s="187">
        <f>IFERROR(IF(AW1138="","",VLOOKUP(AW1138,SUSS!R:S,2,FALSE)),AY1138*SUSS!$M$2)</f>
        <v>582.0684</v>
      </c>
      <c r="BC1138" s="187">
        <f t="shared" si="387"/>
        <v>14.024400000000002</v>
      </c>
    </row>
    <row r="1139" spans="1:55" ht="15.75" customHeight="1" thickBot="1">
      <c r="N1139" s="183" t="s">
        <v>101</v>
      </c>
      <c r="O1139" s="82">
        <v>59</v>
      </c>
      <c r="P1139" s="86">
        <v>100.09</v>
      </c>
      <c r="Q1139" s="83" t="s">
        <v>86</v>
      </c>
      <c r="R1139" s="83" t="s">
        <v>10</v>
      </c>
      <c r="S1139" s="83" t="s">
        <v>83</v>
      </c>
      <c r="T1139" s="82" t="s">
        <v>176</v>
      </c>
      <c r="U1139" s="82" t="s">
        <v>124</v>
      </c>
      <c r="AC1139" s="187" t="str">
        <f t="shared" si="389"/>
        <v/>
      </c>
      <c r="AD1139" s="187" t="str">
        <f t="shared" si="390"/>
        <v/>
      </c>
      <c r="AE1139" s="187" t="str">
        <f t="shared" si="391"/>
        <v/>
      </c>
      <c r="AF1139" s="187" t="str">
        <f t="shared" si="392"/>
        <v/>
      </c>
      <c r="AG1139" s="187" t="str">
        <f t="shared" si="393"/>
        <v/>
      </c>
      <c r="AH1139" s="187" t="str">
        <f t="shared" si="394"/>
        <v/>
      </c>
      <c r="AI1139" s="187" t="str">
        <f t="shared" si="395"/>
        <v/>
      </c>
      <c r="AJ1139" s="187" t="str">
        <f t="shared" si="396"/>
        <v/>
      </c>
      <c r="AK1139" s="187" t="str">
        <f t="shared" si="397"/>
        <v/>
      </c>
      <c r="AN1139" s="187" t="str">
        <f t="shared" si="398"/>
        <v/>
      </c>
      <c r="AO1139" s="187" t="str">
        <f t="shared" si="399"/>
        <v/>
      </c>
      <c r="AP1139" s="187" t="str">
        <f t="shared" si="400"/>
        <v/>
      </c>
      <c r="AT1139" s="187" t="str">
        <f t="shared" si="401"/>
        <v/>
      </c>
      <c r="AU1139" s="187" t="str">
        <f t="shared" si="402"/>
        <v/>
      </c>
      <c r="AV1139" s="187" t="str">
        <f t="shared" si="403"/>
        <v/>
      </c>
      <c r="AW1139" s="187" t="str">
        <f t="shared" si="404"/>
        <v/>
      </c>
      <c r="AX1139" s="187" t="str">
        <f t="shared" si="405"/>
        <v/>
      </c>
      <c r="AY1139" s="187" t="str">
        <f t="shared" si="386"/>
        <v/>
      </c>
      <c r="AZ1139" s="187" t="str">
        <f t="shared" si="406"/>
        <v/>
      </c>
      <c r="BA1139" s="187" t="str">
        <f t="shared" si="388"/>
        <v xml:space="preserve"> </v>
      </c>
      <c r="BB1139" s="187" t="str">
        <f>IFERROR(IF(AW1139="","",VLOOKUP(AW1139,SUSS!R:S,2,FALSE)),AY1139*SUSS!$M$2)</f>
        <v/>
      </c>
      <c r="BC1139" s="187" t="str">
        <f t="shared" si="387"/>
        <v/>
      </c>
    </row>
    <row r="1140" spans="1:55" ht="15.75" customHeight="1" thickBot="1">
      <c r="N1140" s="183" t="s">
        <v>101</v>
      </c>
      <c r="O1140" s="82">
        <v>59</v>
      </c>
      <c r="P1140" s="86">
        <v>315.33</v>
      </c>
      <c r="Q1140" s="83" t="s">
        <v>86</v>
      </c>
      <c r="R1140" s="83" t="s">
        <v>10</v>
      </c>
      <c r="S1140" s="83" t="s">
        <v>84</v>
      </c>
      <c r="T1140" s="82" t="s">
        <v>176</v>
      </c>
      <c r="U1140" s="82" t="s">
        <v>124</v>
      </c>
      <c r="AC1140" s="187" t="str">
        <f t="shared" si="389"/>
        <v/>
      </c>
      <c r="AD1140" s="187" t="str">
        <f t="shared" si="390"/>
        <v/>
      </c>
      <c r="AE1140" s="187" t="str">
        <f t="shared" si="391"/>
        <v/>
      </c>
      <c r="AF1140" s="187" t="str">
        <f t="shared" si="392"/>
        <v/>
      </c>
      <c r="AG1140" s="187" t="str">
        <f t="shared" si="393"/>
        <v/>
      </c>
      <c r="AH1140" s="187" t="str">
        <f t="shared" si="394"/>
        <v/>
      </c>
      <c r="AI1140" s="187" t="str">
        <f t="shared" si="395"/>
        <v/>
      </c>
      <c r="AJ1140" s="187" t="str">
        <f t="shared" si="396"/>
        <v/>
      </c>
      <c r="AK1140" s="187" t="str">
        <f t="shared" si="397"/>
        <v/>
      </c>
      <c r="AN1140" s="187" t="str">
        <f t="shared" si="398"/>
        <v/>
      </c>
      <c r="AO1140" s="187" t="str">
        <f t="shared" si="399"/>
        <v/>
      </c>
      <c r="AP1140" s="187" t="str">
        <f t="shared" si="400"/>
        <v/>
      </c>
      <c r="AT1140" s="187" t="str">
        <f t="shared" si="401"/>
        <v/>
      </c>
      <c r="AU1140" s="187" t="str">
        <f t="shared" si="402"/>
        <v/>
      </c>
      <c r="AV1140" s="187" t="str">
        <f t="shared" si="403"/>
        <v/>
      </c>
      <c r="AW1140" s="187" t="str">
        <f t="shared" si="404"/>
        <v/>
      </c>
      <c r="AX1140" s="187" t="str">
        <f t="shared" si="405"/>
        <v/>
      </c>
      <c r="AY1140" s="187" t="str">
        <f t="shared" si="386"/>
        <v/>
      </c>
      <c r="AZ1140" s="187" t="str">
        <f t="shared" si="406"/>
        <v/>
      </c>
      <c r="BA1140" s="187" t="str">
        <f t="shared" si="388"/>
        <v xml:space="preserve"> </v>
      </c>
      <c r="BB1140" s="187" t="str">
        <f>IFERROR(IF(AW1140="","",VLOOKUP(AW1140,SUSS!R:S,2,FALSE)),AY1140*SUSS!$M$2)</f>
        <v/>
      </c>
      <c r="BC1140" s="187" t="str">
        <f t="shared" si="387"/>
        <v/>
      </c>
    </row>
    <row r="1141" spans="1:55" ht="15.75" customHeight="1" thickBot="1">
      <c r="N1141" s="183" t="s">
        <v>101</v>
      </c>
      <c r="O1141" s="82">
        <v>59</v>
      </c>
      <c r="P1141" s="86">
        <v>368.19</v>
      </c>
      <c r="Q1141" s="83" t="s">
        <v>11</v>
      </c>
      <c r="R1141" s="83" t="s">
        <v>10</v>
      </c>
      <c r="S1141" s="83" t="s">
        <v>84</v>
      </c>
      <c r="T1141" s="82" t="s">
        <v>176</v>
      </c>
      <c r="U1141" s="82" t="s">
        <v>124</v>
      </c>
      <c r="AC1141" s="187" t="str">
        <f t="shared" si="389"/>
        <v/>
      </c>
      <c r="AD1141" s="187" t="str">
        <f t="shared" si="390"/>
        <v/>
      </c>
      <c r="AE1141" s="187" t="str">
        <f t="shared" si="391"/>
        <v/>
      </c>
      <c r="AF1141" s="187" t="str">
        <f t="shared" si="392"/>
        <v/>
      </c>
      <c r="AG1141" s="187" t="str">
        <f t="shared" si="393"/>
        <v/>
      </c>
      <c r="AH1141" s="187" t="str">
        <f t="shared" si="394"/>
        <v/>
      </c>
      <c r="AI1141" s="187" t="str">
        <f t="shared" si="395"/>
        <v/>
      </c>
      <c r="AJ1141" s="187" t="str">
        <f t="shared" si="396"/>
        <v/>
      </c>
      <c r="AK1141" s="187" t="str">
        <f t="shared" si="397"/>
        <v/>
      </c>
      <c r="AN1141" s="187" t="str">
        <f t="shared" si="398"/>
        <v/>
      </c>
      <c r="AO1141" s="187" t="str">
        <f t="shared" si="399"/>
        <v/>
      </c>
      <c r="AP1141" s="187" t="str">
        <f t="shared" si="400"/>
        <v/>
      </c>
      <c r="AT1141" s="187" t="str">
        <f t="shared" si="401"/>
        <v>M645044</v>
      </c>
      <c r="AU1141" s="187">
        <f t="shared" si="402"/>
        <v>59</v>
      </c>
      <c r="AV1141" s="187">
        <f t="shared" si="403"/>
        <v>368.19</v>
      </c>
      <c r="AW1141" s="187" t="str">
        <f t="shared" si="404"/>
        <v>2018/10</v>
      </c>
      <c r="AX1141" s="187" t="str">
        <f t="shared" si="405"/>
        <v>2018/10 Contribuciones Seg. Social</v>
      </c>
      <c r="AY1141" s="187">
        <f t="shared" si="386"/>
        <v>4850.57</v>
      </c>
      <c r="AZ1141" s="187">
        <f t="shared" si="406"/>
        <v>7.5906542942375851E-2</v>
      </c>
      <c r="BA1141" s="187" t="str">
        <f t="shared" si="388"/>
        <v>M645044 59</v>
      </c>
      <c r="BB1141" s="187">
        <f>IFERROR(IF(AW1141="","",VLOOKUP(AW1141,SUSS!R:S,2,FALSE)),AY1141*SUSS!$M$2)</f>
        <v>582.0684</v>
      </c>
      <c r="BC1141" s="187">
        <f t="shared" si="387"/>
        <v>44.1828</v>
      </c>
    </row>
    <row r="1142" spans="1:55" ht="15.75" thickBot="1">
      <c r="A1142" s="183" t="s">
        <v>268</v>
      </c>
      <c r="B1142" s="145" t="s">
        <v>0</v>
      </c>
      <c r="C1142" s="145" t="s">
        <v>1</v>
      </c>
      <c r="D1142" s="145" t="s">
        <v>2</v>
      </c>
      <c r="E1142" s="145" t="s">
        <v>3</v>
      </c>
      <c r="F1142" s="145" t="s">
        <v>4</v>
      </c>
      <c r="G1142" s="145" t="s">
        <v>5</v>
      </c>
      <c r="H1142" s="145" t="s">
        <v>6</v>
      </c>
      <c r="I1142" s="145" t="s">
        <v>7</v>
      </c>
      <c r="J1142" s="145" t="s">
        <v>8</v>
      </c>
      <c r="K1142" s="145" t="s">
        <v>9</v>
      </c>
      <c r="N1142" s="183" t="s">
        <v>101</v>
      </c>
      <c r="O1142" s="82">
        <v>59</v>
      </c>
      <c r="P1142" s="85">
        <v>4850.57</v>
      </c>
      <c r="Q1142" s="83" t="s">
        <v>11</v>
      </c>
      <c r="R1142" s="83" t="s">
        <v>10</v>
      </c>
      <c r="S1142" s="83" t="s">
        <v>10</v>
      </c>
      <c r="T1142" s="82" t="s">
        <v>177</v>
      </c>
      <c r="U1142" s="82" t="s">
        <v>124</v>
      </c>
      <c r="AC1142" s="187" t="str">
        <f t="shared" si="389"/>
        <v/>
      </c>
      <c r="AD1142" s="187" t="str">
        <f t="shared" si="390"/>
        <v/>
      </c>
      <c r="AE1142" s="187" t="str">
        <f t="shared" si="391"/>
        <v/>
      </c>
      <c r="AF1142" s="187" t="str">
        <f t="shared" si="392"/>
        <v/>
      </c>
      <c r="AG1142" s="187" t="str">
        <f t="shared" si="393"/>
        <v/>
      </c>
      <c r="AH1142" s="187" t="str">
        <f t="shared" si="394"/>
        <v/>
      </c>
      <c r="AI1142" s="187" t="str">
        <f t="shared" si="395"/>
        <v/>
      </c>
      <c r="AJ1142" s="187" t="str">
        <f t="shared" si="396"/>
        <v/>
      </c>
      <c r="AK1142" s="187" t="str">
        <f t="shared" si="397"/>
        <v/>
      </c>
      <c r="AN1142" s="187" t="str">
        <f t="shared" si="398"/>
        <v/>
      </c>
      <c r="AO1142" s="187" t="str">
        <f t="shared" si="399"/>
        <v/>
      </c>
      <c r="AP1142" s="187" t="str">
        <f t="shared" si="400"/>
        <v/>
      </c>
      <c r="AT1142" s="187" t="str">
        <f t="shared" si="401"/>
        <v>M645044</v>
      </c>
      <c r="AU1142" s="187">
        <f t="shared" si="402"/>
        <v>59</v>
      </c>
      <c r="AV1142" s="187">
        <f t="shared" si="403"/>
        <v>4850.57</v>
      </c>
      <c r="AW1142" s="187" t="str">
        <f t="shared" si="404"/>
        <v>2018/11</v>
      </c>
      <c r="AX1142" s="187" t="str">
        <f t="shared" si="405"/>
        <v>2018/11 Contribuciones Seg. Social</v>
      </c>
      <c r="AY1142" s="187">
        <f t="shared" si="386"/>
        <v>4850.57</v>
      </c>
      <c r="AZ1142" s="187">
        <f t="shared" si="406"/>
        <v>1</v>
      </c>
      <c r="BA1142" s="187" t="str">
        <f t="shared" si="388"/>
        <v>M645044 59</v>
      </c>
      <c r="BB1142" s="187">
        <f>IFERROR(IF(AW1142="","",VLOOKUP(AW1142,SUSS!R:S,2,FALSE)),AY1142*SUSS!$M$2)</f>
        <v>582.0684</v>
      </c>
      <c r="BC1142" s="187">
        <f t="shared" si="387"/>
        <v>582.0684</v>
      </c>
    </row>
    <row r="1143" spans="1:55" ht="15.75" customHeight="1" thickBot="1">
      <c r="N1143" s="183" t="s">
        <v>101</v>
      </c>
      <c r="O1143" s="82">
        <v>59</v>
      </c>
      <c r="P1143" s="85">
        <v>4154.1099999999997</v>
      </c>
      <c r="Q1143" s="83" t="s">
        <v>86</v>
      </c>
      <c r="R1143" s="83" t="s">
        <v>10</v>
      </c>
      <c r="S1143" s="83" t="s">
        <v>10</v>
      </c>
      <c r="T1143" s="82" t="s">
        <v>177</v>
      </c>
      <c r="U1143" s="82" t="s">
        <v>124</v>
      </c>
      <c r="AC1143" s="187" t="str">
        <f t="shared" si="389"/>
        <v/>
      </c>
      <c r="AD1143" s="187" t="str">
        <f t="shared" si="390"/>
        <v/>
      </c>
      <c r="AE1143" s="187" t="str">
        <f t="shared" si="391"/>
        <v/>
      </c>
      <c r="AF1143" s="187" t="str">
        <f t="shared" si="392"/>
        <v/>
      </c>
      <c r="AG1143" s="187" t="str">
        <f t="shared" si="393"/>
        <v/>
      </c>
      <c r="AH1143" s="187" t="str">
        <f t="shared" si="394"/>
        <v/>
      </c>
      <c r="AI1143" s="187" t="str">
        <f t="shared" si="395"/>
        <v/>
      </c>
      <c r="AJ1143" s="187" t="str">
        <f t="shared" si="396"/>
        <v/>
      </c>
      <c r="AK1143" s="187" t="str">
        <f t="shared" si="397"/>
        <v/>
      </c>
      <c r="AN1143" s="187" t="str">
        <f t="shared" si="398"/>
        <v/>
      </c>
      <c r="AO1143" s="187" t="str">
        <f t="shared" si="399"/>
        <v/>
      </c>
      <c r="AP1143" s="187" t="str">
        <f t="shared" si="400"/>
        <v/>
      </c>
      <c r="AT1143" s="187" t="str">
        <f t="shared" si="401"/>
        <v/>
      </c>
      <c r="AU1143" s="187" t="str">
        <f t="shared" si="402"/>
        <v/>
      </c>
      <c r="AV1143" s="187" t="str">
        <f t="shared" si="403"/>
        <v/>
      </c>
      <c r="AW1143" s="187" t="str">
        <f t="shared" si="404"/>
        <v/>
      </c>
      <c r="AX1143" s="187" t="str">
        <f t="shared" si="405"/>
        <v/>
      </c>
      <c r="AY1143" s="187" t="str">
        <f t="shared" si="386"/>
        <v/>
      </c>
      <c r="AZ1143" s="187" t="str">
        <f t="shared" si="406"/>
        <v/>
      </c>
      <c r="BA1143" s="187" t="str">
        <f t="shared" si="388"/>
        <v xml:space="preserve"> </v>
      </c>
      <c r="BB1143" s="187" t="str">
        <f>IFERROR(IF(AW1143="","",VLOOKUP(AW1143,SUSS!R:S,2,FALSE)),AY1143*SUSS!$M$2)</f>
        <v/>
      </c>
      <c r="BC1143" s="187" t="str">
        <f t="shared" si="387"/>
        <v/>
      </c>
    </row>
    <row r="1144" spans="1:55" ht="15.75" customHeight="1" thickBot="1">
      <c r="N1144" s="183" t="s">
        <v>101</v>
      </c>
      <c r="O1144" s="82">
        <v>59</v>
      </c>
      <c r="P1144" s="86">
        <v>83.95</v>
      </c>
      <c r="Q1144" s="83" t="s">
        <v>86</v>
      </c>
      <c r="R1144" s="83" t="s">
        <v>10</v>
      </c>
      <c r="S1144" s="83" t="s">
        <v>83</v>
      </c>
      <c r="T1144" s="82" t="s">
        <v>177</v>
      </c>
      <c r="U1144" s="82" t="s">
        <v>124</v>
      </c>
      <c r="AC1144" s="187" t="str">
        <f t="shared" si="389"/>
        <v/>
      </c>
      <c r="AD1144" s="187" t="str">
        <f t="shared" si="390"/>
        <v/>
      </c>
      <c r="AE1144" s="187" t="str">
        <f t="shared" si="391"/>
        <v/>
      </c>
      <c r="AF1144" s="187" t="str">
        <f t="shared" si="392"/>
        <v/>
      </c>
      <c r="AG1144" s="187" t="str">
        <f t="shared" si="393"/>
        <v/>
      </c>
      <c r="AH1144" s="187" t="str">
        <f t="shared" si="394"/>
        <v/>
      </c>
      <c r="AI1144" s="187" t="str">
        <f t="shared" si="395"/>
        <v/>
      </c>
      <c r="AJ1144" s="187" t="str">
        <f t="shared" si="396"/>
        <v/>
      </c>
      <c r="AK1144" s="187" t="str">
        <f t="shared" si="397"/>
        <v/>
      </c>
      <c r="AN1144" s="187" t="str">
        <f t="shared" si="398"/>
        <v/>
      </c>
      <c r="AO1144" s="187" t="str">
        <f t="shared" si="399"/>
        <v/>
      </c>
      <c r="AP1144" s="187" t="str">
        <f t="shared" si="400"/>
        <v/>
      </c>
      <c r="AT1144" s="187" t="str">
        <f t="shared" si="401"/>
        <v/>
      </c>
      <c r="AU1144" s="187" t="str">
        <f t="shared" si="402"/>
        <v/>
      </c>
      <c r="AV1144" s="187" t="str">
        <f t="shared" si="403"/>
        <v/>
      </c>
      <c r="AW1144" s="187" t="str">
        <f t="shared" si="404"/>
        <v/>
      </c>
      <c r="AX1144" s="187" t="str">
        <f t="shared" si="405"/>
        <v/>
      </c>
      <c r="AY1144" s="187" t="str">
        <f t="shared" si="386"/>
        <v/>
      </c>
      <c r="AZ1144" s="187" t="str">
        <f t="shared" si="406"/>
        <v/>
      </c>
      <c r="BA1144" s="187" t="str">
        <f t="shared" si="388"/>
        <v xml:space="preserve"> </v>
      </c>
      <c r="BB1144" s="187" t="str">
        <f>IFERROR(IF(AW1144="","",VLOOKUP(AW1144,SUSS!R:S,2,FALSE)),AY1144*SUSS!$M$2)</f>
        <v/>
      </c>
      <c r="BC1144" s="187" t="str">
        <f t="shared" si="387"/>
        <v/>
      </c>
    </row>
    <row r="1145" spans="1:55" ht="15.75" customHeight="1" thickBot="1">
      <c r="N1145" s="183" t="s">
        <v>101</v>
      </c>
      <c r="O1145" s="82">
        <v>59</v>
      </c>
      <c r="P1145" s="86">
        <v>98.02</v>
      </c>
      <c r="Q1145" s="83" t="s">
        <v>11</v>
      </c>
      <c r="R1145" s="83" t="s">
        <v>10</v>
      </c>
      <c r="S1145" s="83" t="s">
        <v>83</v>
      </c>
      <c r="T1145" s="82" t="s">
        <v>177</v>
      </c>
      <c r="U1145" s="82" t="s">
        <v>124</v>
      </c>
      <c r="AC1145" s="187" t="str">
        <f t="shared" si="389"/>
        <v/>
      </c>
      <c r="AD1145" s="187" t="str">
        <f t="shared" si="390"/>
        <v/>
      </c>
      <c r="AE1145" s="187" t="str">
        <f t="shared" si="391"/>
        <v/>
      </c>
      <c r="AF1145" s="187" t="str">
        <f t="shared" si="392"/>
        <v/>
      </c>
      <c r="AG1145" s="187" t="str">
        <f t="shared" si="393"/>
        <v/>
      </c>
      <c r="AH1145" s="187" t="str">
        <f t="shared" si="394"/>
        <v/>
      </c>
      <c r="AI1145" s="187" t="str">
        <f t="shared" si="395"/>
        <v/>
      </c>
      <c r="AJ1145" s="187" t="str">
        <f t="shared" si="396"/>
        <v/>
      </c>
      <c r="AK1145" s="187" t="str">
        <f t="shared" si="397"/>
        <v/>
      </c>
      <c r="AN1145" s="187" t="str">
        <f t="shared" si="398"/>
        <v/>
      </c>
      <c r="AO1145" s="187" t="str">
        <f t="shared" si="399"/>
        <v/>
      </c>
      <c r="AP1145" s="187" t="str">
        <f t="shared" si="400"/>
        <v/>
      </c>
      <c r="AT1145" s="187" t="str">
        <f t="shared" si="401"/>
        <v>M645044</v>
      </c>
      <c r="AU1145" s="187">
        <f t="shared" si="402"/>
        <v>59</v>
      </c>
      <c r="AV1145" s="187">
        <f t="shared" si="403"/>
        <v>98.02</v>
      </c>
      <c r="AW1145" s="187" t="str">
        <f t="shared" si="404"/>
        <v>2018/11</v>
      </c>
      <c r="AX1145" s="187" t="str">
        <f t="shared" si="405"/>
        <v>2018/11 Contribuciones Seg. Social</v>
      </c>
      <c r="AY1145" s="187">
        <f t="shared" si="386"/>
        <v>4850.57</v>
      </c>
      <c r="AZ1145" s="187">
        <f t="shared" si="406"/>
        <v>2.0207934325244249E-2</v>
      </c>
      <c r="BA1145" s="187" t="str">
        <f t="shared" si="388"/>
        <v>M645044 59</v>
      </c>
      <c r="BB1145" s="187">
        <f>IFERROR(IF(AW1145="","",VLOOKUP(AW1145,SUSS!R:S,2,FALSE)),AY1145*SUSS!$M$2)</f>
        <v>582.0684</v>
      </c>
      <c r="BC1145" s="187">
        <f t="shared" si="387"/>
        <v>11.7624</v>
      </c>
    </row>
    <row r="1146" spans="1:55" ht="15.75" thickBot="1">
      <c r="N1146" s="183" t="s">
        <v>101</v>
      </c>
      <c r="O1146" s="82">
        <v>59</v>
      </c>
      <c r="P1146" s="86">
        <v>387.04</v>
      </c>
      <c r="Q1146" s="83" t="s">
        <v>11</v>
      </c>
      <c r="R1146" s="83" t="s">
        <v>10</v>
      </c>
      <c r="S1146" s="83" t="s">
        <v>84</v>
      </c>
      <c r="T1146" s="82" t="s">
        <v>177</v>
      </c>
      <c r="U1146" s="82" t="s">
        <v>124</v>
      </c>
      <c r="AC1146" s="187" t="str">
        <f t="shared" si="389"/>
        <v/>
      </c>
      <c r="AD1146" s="187" t="str">
        <f t="shared" si="390"/>
        <v/>
      </c>
      <c r="AE1146" s="187" t="str">
        <f t="shared" si="391"/>
        <v/>
      </c>
      <c r="AF1146" s="187" t="str">
        <f t="shared" si="392"/>
        <v/>
      </c>
      <c r="AG1146" s="187" t="str">
        <f t="shared" si="393"/>
        <v/>
      </c>
      <c r="AH1146" s="187" t="str">
        <f t="shared" si="394"/>
        <v/>
      </c>
      <c r="AI1146" s="187" t="str">
        <f t="shared" si="395"/>
        <v/>
      </c>
      <c r="AJ1146" s="187" t="str">
        <f t="shared" si="396"/>
        <v/>
      </c>
      <c r="AK1146" s="187" t="str">
        <f t="shared" si="397"/>
        <v/>
      </c>
      <c r="AN1146" s="187" t="str">
        <f t="shared" si="398"/>
        <v/>
      </c>
      <c r="AO1146" s="187" t="str">
        <f t="shared" si="399"/>
        <v/>
      </c>
      <c r="AP1146" s="187" t="str">
        <f t="shared" si="400"/>
        <v/>
      </c>
      <c r="AT1146" s="187" t="str">
        <f t="shared" si="401"/>
        <v>M645044</v>
      </c>
      <c r="AU1146" s="187">
        <f t="shared" si="402"/>
        <v>59</v>
      </c>
      <c r="AV1146" s="187">
        <f t="shared" si="403"/>
        <v>387.04</v>
      </c>
      <c r="AW1146" s="187" t="str">
        <f t="shared" si="404"/>
        <v>2018/11</v>
      </c>
      <c r="AX1146" s="187" t="str">
        <f t="shared" si="405"/>
        <v>2018/11 Contribuciones Seg. Social</v>
      </c>
      <c r="AY1146" s="187">
        <f t="shared" si="386"/>
        <v>4850.57</v>
      </c>
      <c r="AZ1146" s="187">
        <f t="shared" si="406"/>
        <v>7.9792684158768973E-2</v>
      </c>
      <c r="BA1146" s="187" t="str">
        <f t="shared" si="388"/>
        <v>M645044 59</v>
      </c>
      <c r="BB1146" s="187">
        <f>IFERROR(IF(AW1146="","",VLOOKUP(AW1146,SUSS!R:S,2,FALSE)),AY1146*SUSS!$M$2)</f>
        <v>582.0684</v>
      </c>
      <c r="BC1146" s="187">
        <f t="shared" si="387"/>
        <v>46.444800000000001</v>
      </c>
    </row>
    <row r="1147" spans="1:55" ht="15.75" thickBot="1">
      <c r="N1147" s="183" t="s">
        <v>101</v>
      </c>
      <c r="O1147" s="82">
        <v>59</v>
      </c>
      <c r="P1147" s="86">
        <v>331.46</v>
      </c>
      <c r="Q1147" s="83" t="s">
        <v>86</v>
      </c>
      <c r="R1147" s="83" t="s">
        <v>10</v>
      </c>
      <c r="S1147" s="83" t="s">
        <v>84</v>
      </c>
      <c r="T1147" s="82" t="s">
        <v>177</v>
      </c>
      <c r="U1147" s="82" t="s">
        <v>124</v>
      </c>
      <c r="AC1147" s="187" t="str">
        <f t="shared" si="389"/>
        <v/>
      </c>
      <c r="AD1147" s="187" t="str">
        <f t="shared" si="390"/>
        <v/>
      </c>
      <c r="AE1147" s="187" t="str">
        <f t="shared" si="391"/>
        <v/>
      </c>
      <c r="AF1147" s="187" t="str">
        <f t="shared" si="392"/>
        <v/>
      </c>
      <c r="AG1147" s="187" t="str">
        <f t="shared" si="393"/>
        <v/>
      </c>
      <c r="AH1147" s="187" t="str">
        <f t="shared" si="394"/>
        <v/>
      </c>
      <c r="AI1147" s="187" t="str">
        <f t="shared" si="395"/>
        <v/>
      </c>
      <c r="AJ1147" s="187" t="str">
        <f t="shared" si="396"/>
        <v/>
      </c>
      <c r="AK1147" s="187" t="str">
        <f t="shared" si="397"/>
        <v/>
      </c>
      <c r="AN1147" s="187" t="str">
        <f t="shared" si="398"/>
        <v/>
      </c>
      <c r="AO1147" s="187" t="str">
        <f t="shared" si="399"/>
        <v/>
      </c>
      <c r="AP1147" s="187" t="str">
        <f t="shared" si="400"/>
        <v/>
      </c>
      <c r="AT1147" s="187" t="str">
        <f t="shared" si="401"/>
        <v/>
      </c>
      <c r="AU1147" s="187" t="str">
        <f t="shared" si="402"/>
        <v/>
      </c>
      <c r="AV1147" s="187" t="str">
        <f t="shared" si="403"/>
        <v/>
      </c>
      <c r="AW1147" s="187" t="str">
        <f t="shared" si="404"/>
        <v/>
      </c>
      <c r="AX1147" s="187" t="str">
        <f t="shared" si="405"/>
        <v/>
      </c>
      <c r="AY1147" s="187" t="str">
        <f t="shared" si="386"/>
        <v/>
      </c>
      <c r="AZ1147" s="187" t="str">
        <f t="shared" si="406"/>
        <v/>
      </c>
      <c r="BA1147" s="187" t="str">
        <f t="shared" si="388"/>
        <v xml:space="preserve"> </v>
      </c>
      <c r="BB1147" s="187" t="str">
        <f>IFERROR(IF(AW1147="","",VLOOKUP(AW1147,SUSS!R:S,2,FALSE)),AY1147*SUSS!$M$2)</f>
        <v/>
      </c>
      <c r="BC1147" s="187" t="str">
        <f t="shared" si="387"/>
        <v/>
      </c>
    </row>
    <row r="1148" spans="1:55" ht="15.75" thickBot="1">
      <c r="A1148" s="183" t="s">
        <v>268</v>
      </c>
      <c r="B1148" s="96">
        <v>2022</v>
      </c>
      <c r="C1148" s="96">
        <v>1</v>
      </c>
      <c r="D1148" s="96"/>
      <c r="E1148" s="146" t="s">
        <v>86</v>
      </c>
      <c r="F1148" s="146" t="s">
        <v>10</v>
      </c>
      <c r="G1148" s="146" t="s">
        <v>10</v>
      </c>
      <c r="H1148" s="93">
        <v>44602</v>
      </c>
      <c r="I1148" s="95">
        <v>133929.25</v>
      </c>
      <c r="J1148" s="90">
        <v>0</v>
      </c>
      <c r="K1148" s="95">
        <v>133929.25</v>
      </c>
      <c r="N1148" s="183" t="s">
        <v>101</v>
      </c>
      <c r="O1148" s="82">
        <v>59</v>
      </c>
      <c r="P1148" s="86">
        <v>113.99</v>
      </c>
      <c r="Q1148" s="83" t="s">
        <v>11</v>
      </c>
      <c r="R1148" s="83" t="s">
        <v>10</v>
      </c>
      <c r="S1148" s="83" t="s">
        <v>10</v>
      </c>
      <c r="T1148" s="82" t="s">
        <v>178</v>
      </c>
      <c r="U1148" s="82" t="s">
        <v>124</v>
      </c>
      <c r="AC1148" s="187" t="str">
        <f t="shared" si="389"/>
        <v/>
      </c>
      <c r="AD1148" s="187" t="str">
        <f t="shared" si="390"/>
        <v/>
      </c>
      <c r="AE1148" s="187" t="str">
        <f t="shared" si="391"/>
        <v/>
      </c>
      <c r="AF1148" s="187" t="str">
        <f t="shared" si="392"/>
        <v/>
      </c>
      <c r="AG1148" s="187" t="str">
        <f t="shared" si="393"/>
        <v/>
      </c>
      <c r="AH1148" s="187" t="str">
        <f t="shared" si="394"/>
        <v/>
      </c>
      <c r="AI1148" s="187" t="str">
        <f t="shared" si="395"/>
        <v/>
      </c>
      <c r="AJ1148" s="187" t="str">
        <f t="shared" si="396"/>
        <v/>
      </c>
      <c r="AK1148" s="187" t="str">
        <f t="shared" si="397"/>
        <v/>
      </c>
      <c r="AN1148" s="187" t="str">
        <f t="shared" si="398"/>
        <v/>
      </c>
      <c r="AO1148" s="187" t="str">
        <f t="shared" si="399"/>
        <v/>
      </c>
      <c r="AP1148" s="187" t="str">
        <f t="shared" si="400"/>
        <v/>
      </c>
      <c r="AT1148" s="187" t="str">
        <f t="shared" si="401"/>
        <v>M645044</v>
      </c>
      <c r="AU1148" s="187">
        <f t="shared" si="402"/>
        <v>59</v>
      </c>
      <c r="AV1148" s="187">
        <f t="shared" si="403"/>
        <v>113.99</v>
      </c>
      <c r="AW1148" s="187" t="str">
        <f t="shared" si="404"/>
        <v>2018/12</v>
      </c>
      <c r="AX1148" s="187" t="str">
        <f t="shared" si="405"/>
        <v>2018/12 Contribuciones Seg. Social</v>
      </c>
      <c r="AY1148" s="187">
        <f t="shared" si="386"/>
        <v>7538.05</v>
      </c>
      <c r="AZ1148" s="187">
        <f t="shared" si="406"/>
        <v>1.5121947983895039E-2</v>
      </c>
      <c r="BA1148" s="187" t="str">
        <f t="shared" si="388"/>
        <v>M645044 59</v>
      </c>
      <c r="BB1148" s="187">
        <f>IFERROR(IF(AW1148="","",VLOOKUP(AW1148,SUSS!R:S,2,FALSE)),AY1148*SUSS!$M$2)</f>
        <v>904.56600000000003</v>
      </c>
      <c r="BC1148" s="187">
        <f t="shared" si="387"/>
        <v>13.678800000000001</v>
      </c>
    </row>
    <row r="1149" spans="1:55" ht="15.75" thickBot="1">
      <c r="N1149" s="183" t="s">
        <v>101</v>
      </c>
      <c r="O1149" s="82">
        <v>59</v>
      </c>
      <c r="P1149" s="85">
        <v>1444.46</v>
      </c>
      <c r="Q1149" s="83" t="s">
        <v>86</v>
      </c>
      <c r="R1149" s="83" t="s">
        <v>10</v>
      </c>
      <c r="S1149" s="83" t="s">
        <v>10</v>
      </c>
      <c r="T1149" s="82" t="s">
        <v>178</v>
      </c>
      <c r="U1149" s="82" t="s">
        <v>124</v>
      </c>
      <c r="AC1149" s="187" t="str">
        <f t="shared" si="389"/>
        <v/>
      </c>
      <c r="AD1149" s="187" t="str">
        <f t="shared" si="390"/>
        <v/>
      </c>
      <c r="AE1149" s="187" t="str">
        <f t="shared" si="391"/>
        <v/>
      </c>
      <c r="AF1149" s="187" t="str">
        <f t="shared" si="392"/>
        <v/>
      </c>
      <c r="AG1149" s="187" t="str">
        <f t="shared" si="393"/>
        <v/>
      </c>
      <c r="AH1149" s="187" t="str">
        <f t="shared" si="394"/>
        <v/>
      </c>
      <c r="AI1149" s="187" t="str">
        <f t="shared" si="395"/>
        <v/>
      </c>
      <c r="AJ1149" s="187" t="str">
        <f t="shared" si="396"/>
        <v/>
      </c>
      <c r="AK1149" s="187" t="str">
        <f t="shared" si="397"/>
        <v/>
      </c>
      <c r="AN1149" s="187" t="str">
        <f t="shared" si="398"/>
        <v/>
      </c>
      <c r="AO1149" s="187" t="str">
        <f t="shared" si="399"/>
        <v/>
      </c>
      <c r="AP1149" s="187" t="str">
        <f t="shared" si="400"/>
        <v/>
      </c>
      <c r="AT1149" s="187" t="str">
        <f t="shared" si="401"/>
        <v/>
      </c>
      <c r="AU1149" s="187" t="str">
        <f t="shared" si="402"/>
        <v/>
      </c>
      <c r="AV1149" s="187" t="str">
        <f t="shared" si="403"/>
        <v/>
      </c>
      <c r="AW1149" s="187" t="str">
        <f t="shared" si="404"/>
        <v/>
      </c>
      <c r="AX1149" s="187" t="str">
        <f t="shared" si="405"/>
        <v/>
      </c>
      <c r="AY1149" s="187" t="str">
        <f t="shared" si="386"/>
        <v/>
      </c>
      <c r="AZ1149" s="187" t="str">
        <f t="shared" si="406"/>
        <v/>
      </c>
      <c r="BA1149" s="187" t="str">
        <f t="shared" si="388"/>
        <v xml:space="preserve"> </v>
      </c>
      <c r="BB1149" s="187" t="str">
        <f>IFERROR(IF(AW1149="","",VLOOKUP(AW1149,SUSS!R:S,2,FALSE)),AY1149*SUSS!$M$2)</f>
        <v/>
      </c>
      <c r="BC1149" s="187" t="str">
        <f t="shared" si="387"/>
        <v/>
      </c>
    </row>
    <row r="1150" spans="1:55" ht="15.75" thickBot="1">
      <c r="N1150" s="183" t="s">
        <v>101</v>
      </c>
      <c r="O1150" s="82">
        <v>59</v>
      </c>
      <c r="P1150" s="85">
        <v>44282.22</v>
      </c>
      <c r="Q1150" s="83" t="s">
        <v>82</v>
      </c>
      <c r="R1150" s="83" t="s">
        <v>10</v>
      </c>
      <c r="S1150" s="83" t="s">
        <v>10</v>
      </c>
      <c r="T1150" s="82" t="s">
        <v>192</v>
      </c>
      <c r="U1150" s="82" t="s">
        <v>124</v>
      </c>
      <c r="AC1150" s="187" t="str">
        <f t="shared" si="389"/>
        <v/>
      </c>
      <c r="AD1150" s="187" t="str">
        <f t="shared" si="390"/>
        <v/>
      </c>
      <c r="AE1150" s="187" t="str">
        <f t="shared" si="391"/>
        <v/>
      </c>
      <c r="AF1150" s="187" t="str">
        <f t="shared" si="392"/>
        <v/>
      </c>
      <c r="AG1150" s="187" t="str">
        <f t="shared" si="393"/>
        <v/>
      </c>
      <c r="AH1150" s="187" t="str">
        <f t="shared" si="394"/>
        <v/>
      </c>
      <c r="AI1150" s="187" t="str">
        <f t="shared" si="395"/>
        <v/>
      </c>
      <c r="AJ1150" s="187" t="str">
        <f t="shared" si="396"/>
        <v/>
      </c>
      <c r="AK1150" s="187" t="str">
        <f t="shared" si="397"/>
        <v/>
      </c>
      <c r="AN1150" s="187" t="str">
        <f t="shared" si="398"/>
        <v/>
      </c>
      <c r="AO1150" s="187" t="str">
        <f t="shared" si="399"/>
        <v/>
      </c>
      <c r="AP1150" s="187" t="str">
        <f t="shared" si="400"/>
        <v/>
      </c>
      <c r="AT1150" s="187" t="str">
        <f t="shared" si="401"/>
        <v/>
      </c>
      <c r="AU1150" s="187" t="str">
        <f t="shared" si="402"/>
        <v/>
      </c>
      <c r="AV1150" s="187" t="str">
        <f t="shared" si="403"/>
        <v/>
      </c>
      <c r="AW1150" s="187" t="str">
        <f t="shared" si="404"/>
        <v/>
      </c>
      <c r="AX1150" s="187" t="str">
        <f t="shared" si="405"/>
        <v/>
      </c>
      <c r="AY1150" s="187" t="str">
        <f t="shared" si="386"/>
        <v/>
      </c>
      <c r="AZ1150" s="187" t="str">
        <f t="shared" si="406"/>
        <v/>
      </c>
      <c r="BA1150" s="187" t="str">
        <f t="shared" si="388"/>
        <v xml:space="preserve"> </v>
      </c>
      <c r="BB1150" s="187" t="str">
        <f>IFERROR(IF(AW1150="","",VLOOKUP(AW1150,SUSS!R:S,2,FALSE)),AY1150*SUSS!$M$2)</f>
        <v/>
      </c>
      <c r="BC1150" s="187" t="str">
        <f t="shared" si="387"/>
        <v/>
      </c>
    </row>
    <row r="1151" spans="1:55" ht="15.75" thickBot="1">
      <c r="N1151" s="183" t="s">
        <v>101</v>
      </c>
      <c r="O1151" s="82">
        <v>60</v>
      </c>
      <c r="P1151" s="86">
        <v>669.31</v>
      </c>
      <c r="Q1151" s="83" t="s">
        <v>103</v>
      </c>
      <c r="R1151" s="83" t="s">
        <v>10</v>
      </c>
      <c r="S1151" s="83" t="s">
        <v>84</v>
      </c>
      <c r="T1151" s="82" t="s">
        <v>114</v>
      </c>
      <c r="U1151" s="82" t="s">
        <v>124</v>
      </c>
      <c r="AC1151" s="187" t="str">
        <f t="shared" si="389"/>
        <v/>
      </c>
      <c r="AD1151" s="187" t="str">
        <f t="shared" si="390"/>
        <v/>
      </c>
      <c r="AE1151" s="187" t="str">
        <f t="shared" si="391"/>
        <v/>
      </c>
      <c r="AF1151" s="187" t="str">
        <f t="shared" si="392"/>
        <v/>
      </c>
      <c r="AG1151" s="187" t="str">
        <f t="shared" si="393"/>
        <v/>
      </c>
      <c r="AH1151" s="187" t="str">
        <f t="shared" si="394"/>
        <v/>
      </c>
      <c r="AI1151" s="187" t="str">
        <f t="shared" si="395"/>
        <v/>
      </c>
      <c r="AJ1151" s="187" t="str">
        <f t="shared" si="396"/>
        <v/>
      </c>
      <c r="AK1151" s="187" t="str">
        <f t="shared" si="397"/>
        <v/>
      </c>
      <c r="AN1151" s="187" t="str">
        <f t="shared" si="398"/>
        <v/>
      </c>
      <c r="AO1151" s="187" t="str">
        <f t="shared" si="399"/>
        <v/>
      </c>
      <c r="AP1151" s="187" t="str">
        <f t="shared" si="400"/>
        <v/>
      </c>
      <c r="AT1151" s="187" t="str">
        <f t="shared" si="401"/>
        <v/>
      </c>
      <c r="AU1151" s="187" t="str">
        <f t="shared" si="402"/>
        <v/>
      </c>
      <c r="AV1151" s="187" t="str">
        <f t="shared" si="403"/>
        <v/>
      </c>
      <c r="AW1151" s="187" t="str">
        <f t="shared" si="404"/>
        <v/>
      </c>
      <c r="AX1151" s="187" t="str">
        <f t="shared" si="405"/>
        <v/>
      </c>
      <c r="AY1151" s="187" t="str">
        <f t="shared" si="386"/>
        <v/>
      </c>
      <c r="AZ1151" s="187" t="str">
        <f t="shared" si="406"/>
        <v/>
      </c>
      <c r="BA1151" s="187" t="str">
        <f t="shared" si="388"/>
        <v xml:space="preserve"> </v>
      </c>
      <c r="BB1151" s="187" t="str">
        <f>IFERROR(IF(AW1151="","",VLOOKUP(AW1151,SUSS!R:S,2,FALSE)),AY1151*SUSS!$M$2)</f>
        <v/>
      </c>
      <c r="BC1151" s="187" t="str">
        <f t="shared" si="387"/>
        <v/>
      </c>
    </row>
    <row r="1152" spans="1:55" ht="15.75" thickBot="1">
      <c r="N1152" s="183" t="s">
        <v>101</v>
      </c>
      <c r="O1152" s="82">
        <v>60</v>
      </c>
      <c r="P1152" s="86">
        <v>6.28</v>
      </c>
      <c r="Q1152" s="83" t="s">
        <v>104</v>
      </c>
      <c r="R1152" s="83" t="s">
        <v>10</v>
      </c>
      <c r="S1152" s="83" t="s">
        <v>105</v>
      </c>
      <c r="T1152" s="82" t="s">
        <v>116</v>
      </c>
      <c r="U1152" s="82" t="s">
        <v>124</v>
      </c>
      <c r="AC1152" s="187" t="str">
        <f t="shared" si="389"/>
        <v/>
      </c>
      <c r="AD1152" s="187" t="str">
        <f t="shared" si="390"/>
        <v/>
      </c>
      <c r="AE1152" s="187" t="str">
        <f t="shared" si="391"/>
        <v/>
      </c>
      <c r="AF1152" s="187" t="str">
        <f t="shared" si="392"/>
        <v/>
      </c>
      <c r="AG1152" s="187" t="str">
        <f t="shared" si="393"/>
        <v/>
      </c>
      <c r="AH1152" s="187" t="str">
        <f t="shared" si="394"/>
        <v/>
      </c>
      <c r="AI1152" s="187" t="str">
        <f t="shared" si="395"/>
        <v/>
      </c>
      <c r="AJ1152" s="187" t="str">
        <f t="shared" si="396"/>
        <v/>
      </c>
      <c r="AK1152" s="187" t="str">
        <f t="shared" si="397"/>
        <v/>
      </c>
      <c r="AN1152" s="187" t="str">
        <f t="shared" si="398"/>
        <v/>
      </c>
      <c r="AO1152" s="187" t="str">
        <f t="shared" si="399"/>
        <v/>
      </c>
      <c r="AP1152" s="187" t="str">
        <f t="shared" si="400"/>
        <v/>
      </c>
      <c r="AT1152" s="187" t="str">
        <f t="shared" si="401"/>
        <v/>
      </c>
      <c r="AU1152" s="187" t="str">
        <f t="shared" si="402"/>
        <v/>
      </c>
      <c r="AV1152" s="187" t="str">
        <f t="shared" si="403"/>
        <v/>
      </c>
      <c r="AW1152" s="187" t="str">
        <f t="shared" si="404"/>
        <v/>
      </c>
      <c r="AX1152" s="187" t="str">
        <f t="shared" si="405"/>
        <v/>
      </c>
      <c r="AY1152" s="187" t="str">
        <f t="shared" si="386"/>
        <v/>
      </c>
      <c r="AZ1152" s="187" t="str">
        <f t="shared" si="406"/>
        <v/>
      </c>
      <c r="BA1152" s="187" t="str">
        <f t="shared" si="388"/>
        <v xml:space="preserve"> </v>
      </c>
      <c r="BB1152" s="187" t="str">
        <f>IFERROR(IF(AW1152="","",VLOOKUP(AW1152,SUSS!R:S,2,FALSE)),AY1152*SUSS!$M$2)</f>
        <v/>
      </c>
      <c r="BC1152" s="187" t="str">
        <f t="shared" si="387"/>
        <v/>
      </c>
    </row>
    <row r="1153" spans="1:55" ht="15.75" thickBot="1">
      <c r="N1153" s="183" t="s">
        <v>101</v>
      </c>
      <c r="O1153" s="82">
        <v>60</v>
      </c>
      <c r="P1153" s="85">
        <v>14119.09</v>
      </c>
      <c r="Q1153" s="83" t="s">
        <v>102</v>
      </c>
      <c r="R1153" s="83" t="s">
        <v>10</v>
      </c>
      <c r="S1153" s="83" t="s">
        <v>83</v>
      </c>
      <c r="T1153" s="82" t="s">
        <v>137</v>
      </c>
      <c r="U1153" s="82" t="s">
        <v>124</v>
      </c>
      <c r="AC1153" s="187" t="str">
        <f t="shared" si="389"/>
        <v/>
      </c>
      <c r="AD1153" s="187" t="str">
        <f t="shared" si="390"/>
        <v/>
      </c>
      <c r="AE1153" s="187" t="str">
        <f t="shared" si="391"/>
        <v/>
      </c>
      <c r="AF1153" s="187" t="str">
        <f t="shared" si="392"/>
        <v/>
      </c>
      <c r="AG1153" s="187" t="str">
        <f t="shared" si="393"/>
        <v/>
      </c>
      <c r="AH1153" s="187" t="str">
        <f t="shared" si="394"/>
        <v/>
      </c>
      <c r="AI1153" s="187" t="str">
        <f t="shared" si="395"/>
        <v/>
      </c>
      <c r="AJ1153" s="187" t="str">
        <f t="shared" si="396"/>
        <v/>
      </c>
      <c r="AK1153" s="187" t="str">
        <f t="shared" si="397"/>
        <v/>
      </c>
      <c r="AN1153" s="187" t="str">
        <f t="shared" si="398"/>
        <v/>
      </c>
      <c r="AO1153" s="187" t="str">
        <f t="shared" si="399"/>
        <v/>
      </c>
      <c r="AP1153" s="187" t="str">
        <f t="shared" si="400"/>
        <v/>
      </c>
      <c r="AT1153" s="187" t="str">
        <f t="shared" si="401"/>
        <v/>
      </c>
      <c r="AU1153" s="187" t="str">
        <f t="shared" si="402"/>
        <v/>
      </c>
      <c r="AV1153" s="187" t="str">
        <f t="shared" si="403"/>
        <v/>
      </c>
      <c r="AW1153" s="187" t="str">
        <f t="shared" si="404"/>
        <v/>
      </c>
      <c r="AX1153" s="187" t="str">
        <f t="shared" si="405"/>
        <v/>
      </c>
      <c r="AY1153" s="187" t="str">
        <f t="shared" si="386"/>
        <v/>
      </c>
      <c r="AZ1153" s="187" t="str">
        <f t="shared" si="406"/>
        <v/>
      </c>
      <c r="BA1153" s="187" t="str">
        <f t="shared" si="388"/>
        <v xml:space="preserve"> </v>
      </c>
      <c r="BB1153" s="187" t="str">
        <f>IFERROR(IF(AW1153="","",VLOOKUP(AW1153,SUSS!R:S,2,FALSE)),AY1153*SUSS!$M$2)</f>
        <v/>
      </c>
      <c r="BC1153" s="187" t="str">
        <f t="shared" si="387"/>
        <v/>
      </c>
    </row>
    <row r="1154" spans="1:55" ht="15.75" thickBot="1">
      <c r="N1154" s="183" t="s">
        <v>101</v>
      </c>
      <c r="O1154" s="82">
        <v>60</v>
      </c>
      <c r="P1154" s="86">
        <v>18.82</v>
      </c>
      <c r="Q1154" s="83" t="s">
        <v>106</v>
      </c>
      <c r="R1154" s="83" t="s">
        <v>10</v>
      </c>
      <c r="S1154" s="83" t="s">
        <v>105</v>
      </c>
      <c r="T1154" s="82" t="s">
        <v>163</v>
      </c>
      <c r="U1154" s="82" t="s">
        <v>124</v>
      </c>
      <c r="AC1154" s="187" t="str">
        <f t="shared" si="389"/>
        <v/>
      </c>
      <c r="AD1154" s="187" t="str">
        <f t="shared" si="390"/>
        <v/>
      </c>
      <c r="AE1154" s="187" t="str">
        <f t="shared" si="391"/>
        <v/>
      </c>
      <c r="AF1154" s="187" t="str">
        <f t="shared" si="392"/>
        <v/>
      </c>
      <c r="AG1154" s="187" t="str">
        <f t="shared" si="393"/>
        <v/>
      </c>
      <c r="AH1154" s="187" t="str">
        <f t="shared" si="394"/>
        <v/>
      </c>
      <c r="AI1154" s="187" t="str">
        <f t="shared" si="395"/>
        <v/>
      </c>
      <c r="AJ1154" s="187" t="str">
        <f t="shared" si="396"/>
        <v/>
      </c>
      <c r="AK1154" s="187" t="str">
        <f t="shared" si="397"/>
        <v/>
      </c>
      <c r="AN1154" s="187" t="str">
        <f t="shared" si="398"/>
        <v/>
      </c>
      <c r="AO1154" s="187" t="str">
        <f t="shared" si="399"/>
        <v/>
      </c>
      <c r="AP1154" s="187" t="str">
        <f t="shared" si="400"/>
        <v/>
      </c>
      <c r="AT1154" s="187" t="str">
        <f t="shared" si="401"/>
        <v/>
      </c>
      <c r="AU1154" s="187" t="str">
        <f t="shared" si="402"/>
        <v/>
      </c>
      <c r="AV1154" s="187" t="str">
        <f t="shared" si="403"/>
        <v/>
      </c>
      <c r="AW1154" s="187" t="str">
        <f t="shared" si="404"/>
        <v/>
      </c>
      <c r="AX1154" s="187" t="str">
        <f t="shared" si="405"/>
        <v/>
      </c>
      <c r="AY1154" s="187" t="str">
        <f t="shared" si="386"/>
        <v/>
      </c>
      <c r="AZ1154" s="187" t="str">
        <f t="shared" si="406"/>
        <v/>
      </c>
      <c r="BA1154" s="187" t="str">
        <f t="shared" si="388"/>
        <v xml:space="preserve"> </v>
      </c>
      <c r="BB1154" s="187" t="str">
        <f>IFERROR(IF(AW1154="","",VLOOKUP(AW1154,SUSS!R:S,2,FALSE)),AY1154*SUSS!$M$2)</f>
        <v/>
      </c>
      <c r="BC1154" s="187" t="str">
        <f t="shared" si="387"/>
        <v/>
      </c>
    </row>
    <row r="1155" spans="1:55" ht="15.75" thickBot="1">
      <c r="N1155" s="183" t="s">
        <v>101</v>
      </c>
      <c r="O1155" s="82">
        <v>60</v>
      </c>
      <c r="P1155" s="86">
        <v>12.55</v>
      </c>
      <c r="Q1155" s="83" t="s">
        <v>107</v>
      </c>
      <c r="R1155" s="83" t="s">
        <v>10</v>
      </c>
      <c r="S1155" s="83" t="s">
        <v>105</v>
      </c>
      <c r="T1155" s="82" t="s">
        <v>163</v>
      </c>
      <c r="U1155" s="82" t="s">
        <v>124</v>
      </c>
      <c r="AC1155" s="187" t="str">
        <f t="shared" si="389"/>
        <v/>
      </c>
      <c r="AD1155" s="187" t="str">
        <f t="shared" si="390"/>
        <v/>
      </c>
      <c r="AE1155" s="187" t="str">
        <f t="shared" si="391"/>
        <v/>
      </c>
      <c r="AF1155" s="187" t="str">
        <f t="shared" si="392"/>
        <v/>
      </c>
      <c r="AG1155" s="187" t="str">
        <f t="shared" si="393"/>
        <v/>
      </c>
      <c r="AH1155" s="187" t="str">
        <f t="shared" si="394"/>
        <v/>
      </c>
      <c r="AI1155" s="187" t="str">
        <f t="shared" si="395"/>
        <v/>
      </c>
      <c r="AJ1155" s="187" t="str">
        <f t="shared" si="396"/>
        <v/>
      </c>
      <c r="AK1155" s="187" t="str">
        <f t="shared" si="397"/>
        <v/>
      </c>
      <c r="AN1155" s="187" t="str">
        <f t="shared" si="398"/>
        <v/>
      </c>
      <c r="AO1155" s="187" t="str">
        <f t="shared" si="399"/>
        <v/>
      </c>
      <c r="AP1155" s="187" t="str">
        <f t="shared" si="400"/>
        <v/>
      </c>
      <c r="AT1155" s="187" t="str">
        <f t="shared" si="401"/>
        <v/>
      </c>
      <c r="AU1155" s="187" t="str">
        <f t="shared" si="402"/>
        <v/>
      </c>
      <c r="AV1155" s="187" t="str">
        <f t="shared" si="403"/>
        <v/>
      </c>
      <c r="AW1155" s="187" t="str">
        <f t="shared" si="404"/>
        <v/>
      </c>
      <c r="AX1155" s="187" t="str">
        <f t="shared" si="405"/>
        <v/>
      </c>
      <c r="AY1155" s="187" t="str">
        <f t="shared" si="386"/>
        <v/>
      </c>
      <c r="AZ1155" s="187" t="str">
        <f t="shared" si="406"/>
        <v/>
      </c>
      <c r="BA1155" s="187" t="str">
        <f t="shared" si="388"/>
        <v xml:space="preserve"> </v>
      </c>
      <c r="BB1155" s="187" t="str">
        <f>IFERROR(IF(AW1155="","",VLOOKUP(AW1155,SUSS!R:S,2,FALSE)),AY1155*SUSS!$M$2)</f>
        <v/>
      </c>
      <c r="BC1155" s="187" t="str">
        <f t="shared" si="387"/>
        <v/>
      </c>
    </row>
    <row r="1156" spans="1:55" ht="15.75" thickBot="1">
      <c r="A1156" s="183" t="s">
        <v>268</v>
      </c>
      <c r="B1156" s="96">
        <v>2022</v>
      </c>
      <c r="C1156" s="96">
        <v>1</v>
      </c>
      <c r="D1156" s="96"/>
      <c r="E1156" s="146" t="s">
        <v>86</v>
      </c>
      <c r="F1156" s="146" t="s">
        <v>10</v>
      </c>
      <c r="G1156" s="146" t="s">
        <v>83</v>
      </c>
      <c r="H1156" s="93">
        <v>44631</v>
      </c>
      <c r="I1156" s="95">
        <v>4636.18</v>
      </c>
      <c r="J1156" s="90">
        <v>0</v>
      </c>
      <c r="K1156" s="95">
        <v>4636.18</v>
      </c>
      <c r="N1156" s="183" t="s">
        <v>101</v>
      </c>
      <c r="O1156" s="82">
        <v>60</v>
      </c>
      <c r="P1156" s="85">
        <v>7424.06</v>
      </c>
      <c r="Q1156" s="83" t="s">
        <v>11</v>
      </c>
      <c r="R1156" s="83" t="s">
        <v>10</v>
      </c>
      <c r="S1156" s="83" t="s">
        <v>10</v>
      </c>
      <c r="T1156" s="82" t="s">
        <v>178</v>
      </c>
      <c r="U1156" s="82" t="s">
        <v>124</v>
      </c>
      <c r="AC1156" s="187" t="str">
        <f t="shared" si="389"/>
        <v/>
      </c>
      <c r="AD1156" s="187" t="str">
        <f t="shared" si="390"/>
        <v/>
      </c>
      <c r="AE1156" s="187" t="str">
        <f t="shared" si="391"/>
        <v/>
      </c>
      <c r="AF1156" s="187" t="str">
        <f t="shared" si="392"/>
        <v/>
      </c>
      <c r="AG1156" s="187" t="str">
        <f t="shared" si="393"/>
        <v/>
      </c>
      <c r="AH1156" s="187" t="str">
        <f t="shared" si="394"/>
        <v/>
      </c>
      <c r="AI1156" s="187" t="str">
        <f t="shared" si="395"/>
        <v/>
      </c>
      <c r="AJ1156" s="187" t="str">
        <f t="shared" si="396"/>
        <v/>
      </c>
      <c r="AK1156" s="187" t="str">
        <f t="shared" si="397"/>
        <v/>
      </c>
      <c r="AN1156" s="187" t="str">
        <f t="shared" si="398"/>
        <v/>
      </c>
      <c r="AO1156" s="187" t="str">
        <f t="shared" si="399"/>
        <v/>
      </c>
      <c r="AP1156" s="187" t="str">
        <f t="shared" si="400"/>
        <v/>
      </c>
      <c r="AT1156" s="187" t="str">
        <f t="shared" si="401"/>
        <v>M645044</v>
      </c>
      <c r="AU1156" s="187">
        <f t="shared" si="402"/>
        <v>60</v>
      </c>
      <c r="AV1156" s="187">
        <f t="shared" si="403"/>
        <v>7424.06</v>
      </c>
      <c r="AW1156" s="187" t="str">
        <f t="shared" si="404"/>
        <v>2018/12</v>
      </c>
      <c r="AX1156" s="187" t="str">
        <f t="shared" si="405"/>
        <v>2018/12 Contribuciones Seg. Social</v>
      </c>
      <c r="AY1156" s="187">
        <f t="shared" ref="AY1156:AY1219" si="407">VLOOKUP(AX1156,AO:AP,2,FALSE)</f>
        <v>7538.05</v>
      </c>
      <c r="AZ1156" s="187">
        <f t="shared" si="406"/>
        <v>0.98487805201610501</v>
      </c>
      <c r="BA1156" s="187" t="str">
        <f t="shared" si="388"/>
        <v>M645044 60</v>
      </c>
      <c r="BB1156" s="187">
        <f>IFERROR(IF(AW1156="","",VLOOKUP(AW1156,SUSS!R:S,2,FALSE)),AY1156*SUSS!$M$2)</f>
        <v>904.56600000000003</v>
      </c>
      <c r="BC1156" s="187">
        <f t="shared" si="387"/>
        <v>890.88720000000012</v>
      </c>
    </row>
    <row r="1157" spans="1:55" ht="15.75" thickBot="1">
      <c r="N1157" s="183" t="s">
        <v>101</v>
      </c>
      <c r="O1157" s="82">
        <v>60</v>
      </c>
      <c r="P1157" s="85">
        <v>4820.21</v>
      </c>
      <c r="Q1157" s="83" t="s">
        <v>86</v>
      </c>
      <c r="R1157" s="83" t="s">
        <v>10</v>
      </c>
      <c r="S1157" s="83" t="s">
        <v>10</v>
      </c>
      <c r="T1157" s="82" t="s">
        <v>178</v>
      </c>
      <c r="U1157" s="82" t="s">
        <v>124</v>
      </c>
      <c r="AC1157" s="187" t="str">
        <f t="shared" si="389"/>
        <v/>
      </c>
      <c r="AD1157" s="187" t="str">
        <f t="shared" si="390"/>
        <v/>
      </c>
      <c r="AE1157" s="187" t="str">
        <f t="shared" si="391"/>
        <v/>
      </c>
      <c r="AF1157" s="187" t="str">
        <f t="shared" si="392"/>
        <v/>
      </c>
      <c r="AG1157" s="187" t="str">
        <f t="shared" si="393"/>
        <v/>
      </c>
      <c r="AH1157" s="187" t="str">
        <f t="shared" si="394"/>
        <v/>
      </c>
      <c r="AI1157" s="187" t="str">
        <f t="shared" si="395"/>
        <v/>
      </c>
      <c r="AJ1157" s="187" t="str">
        <f t="shared" si="396"/>
        <v/>
      </c>
      <c r="AK1157" s="187" t="str">
        <f t="shared" si="397"/>
        <v/>
      </c>
      <c r="AN1157" s="187" t="str">
        <f t="shared" si="398"/>
        <v/>
      </c>
      <c r="AO1157" s="187" t="str">
        <f t="shared" si="399"/>
        <v/>
      </c>
      <c r="AP1157" s="187" t="str">
        <f t="shared" si="400"/>
        <v/>
      </c>
      <c r="AT1157" s="187" t="str">
        <f t="shared" si="401"/>
        <v/>
      </c>
      <c r="AU1157" s="187" t="str">
        <f t="shared" si="402"/>
        <v/>
      </c>
      <c r="AV1157" s="187" t="str">
        <f t="shared" si="403"/>
        <v/>
      </c>
      <c r="AW1157" s="187" t="str">
        <f t="shared" si="404"/>
        <v/>
      </c>
      <c r="AX1157" s="187" t="str">
        <f t="shared" si="405"/>
        <v/>
      </c>
      <c r="AY1157" s="187" t="str">
        <f t="shared" si="407"/>
        <v/>
      </c>
      <c r="AZ1157" s="187" t="str">
        <f t="shared" si="406"/>
        <v/>
      </c>
      <c r="BA1157" s="187" t="str">
        <f t="shared" si="388"/>
        <v xml:space="preserve"> </v>
      </c>
      <c r="BB1157" s="187" t="str">
        <f>IFERROR(IF(AW1157="","",VLOOKUP(AW1157,SUSS!R:S,2,FALSE)),AY1157*SUSS!$M$2)</f>
        <v/>
      </c>
      <c r="BC1157" s="187" t="str">
        <f t="shared" ref="BC1157:BC1220" si="408">IFERROR(IF(BB1157&lt;&gt;"",AZ1157*BB1157,""),"VER")</f>
        <v/>
      </c>
    </row>
    <row r="1158" spans="1:55" ht="15.75" thickBot="1">
      <c r="N1158" s="183" t="s">
        <v>101</v>
      </c>
      <c r="O1158" s="82">
        <v>60</v>
      </c>
      <c r="P1158" s="86">
        <v>119.88</v>
      </c>
      <c r="Q1158" s="83" t="s">
        <v>11</v>
      </c>
      <c r="R1158" s="83" t="s">
        <v>10</v>
      </c>
      <c r="S1158" s="83" t="s">
        <v>83</v>
      </c>
      <c r="T1158" s="82" t="s">
        <v>178</v>
      </c>
      <c r="U1158" s="82" t="s">
        <v>124</v>
      </c>
      <c r="AC1158" s="187" t="str">
        <f t="shared" si="389"/>
        <v/>
      </c>
      <c r="AD1158" s="187" t="str">
        <f t="shared" si="390"/>
        <v/>
      </c>
      <c r="AE1158" s="187" t="str">
        <f t="shared" si="391"/>
        <v/>
      </c>
      <c r="AF1158" s="187" t="str">
        <f t="shared" si="392"/>
        <v/>
      </c>
      <c r="AG1158" s="187" t="str">
        <f t="shared" si="393"/>
        <v/>
      </c>
      <c r="AH1158" s="187" t="str">
        <f t="shared" si="394"/>
        <v/>
      </c>
      <c r="AI1158" s="187" t="str">
        <f t="shared" si="395"/>
        <v/>
      </c>
      <c r="AJ1158" s="187" t="str">
        <f t="shared" si="396"/>
        <v/>
      </c>
      <c r="AK1158" s="187" t="str">
        <f t="shared" si="397"/>
        <v/>
      </c>
      <c r="AN1158" s="187" t="str">
        <f t="shared" si="398"/>
        <v/>
      </c>
      <c r="AO1158" s="187" t="str">
        <f t="shared" si="399"/>
        <v/>
      </c>
      <c r="AP1158" s="187" t="str">
        <f t="shared" si="400"/>
        <v/>
      </c>
      <c r="AT1158" s="187" t="str">
        <f t="shared" si="401"/>
        <v>M645044</v>
      </c>
      <c r="AU1158" s="187">
        <f t="shared" si="402"/>
        <v>60</v>
      </c>
      <c r="AV1158" s="187">
        <f t="shared" si="403"/>
        <v>119.88</v>
      </c>
      <c r="AW1158" s="187" t="str">
        <f t="shared" si="404"/>
        <v>2018/12</v>
      </c>
      <c r="AX1158" s="187" t="str">
        <f t="shared" si="405"/>
        <v>2018/12 Contribuciones Seg. Social</v>
      </c>
      <c r="AY1158" s="187">
        <f t="shared" si="407"/>
        <v>7538.05</v>
      </c>
      <c r="AZ1158" s="187">
        <f t="shared" si="406"/>
        <v>1.5903317170886368E-2</v>
      </c>
      <c r="BA1158" s="187" t="str">
        <f t="shared" si="388"/>
        <v>M645044 60</v>
      </c>
      <c r="BB1158" s="187">
        <f>IFERROR(IF(AW1158="","",VLOOKUP(AW1158,SUSS!R:S,2,FALSE)),AY1158*SUSS!$M$2)</f>
        <v>904.56600000000003</v>
      </c>
      <c r="BC1158" s="187">
        <f t="shared" si="408"/>
        <v>14.385599999999998</v>
      </c>
    </row>
    <row r="1159" spans="1:55" ht="15.75" thickBot="1">
      <c r="N1159" s="183" t="s">
        <v>101</v>
      </c>
      <c r="O1159" s="82">
        <v>60</v>
      </c>
      <c r="P1159" s="86">
        <v>99.63</v>
      </c>
      <c r="Q1159" s="83" t="s">
        <v>86</v>
      </c>
      <c r="R1159" s="83" t="s">
        <v>10</v>
      </c>
      <c r="S1159" s="83" t="s">
        <v>83</v>
      </c>
      <c r="T1159" s="82" t="s">
        <v>178</v>
      </c>
      <c r="U1159" s="82" t="s">
        <v>124</v>
      </c>
      <c r="AC1159" s="187" t="str">
        <f t="shared" si="389"/>
        <v/>
      </c>
      <c r="AD1159" s="187" t="str">
        <f t="shared" si="390"/>
        <v/>
      </c>
      <c r="AE1159" s="187" t="str">
        <f t="shared" si="391"/>
        <v/>
      </c>
      <c r="AF1159" s="187" t="str">
        <f t="shared" si="392"/>
        <v/>
      </c>
      <c r="AG1159" s="187" t="str">
        <f t="shared" si="393"/>
        <v/>
      </c>
      <c r="AH1159" s="187" t="str">
        <f t="shared" si="394"/>
        <v/>
      </c>
      <c r="AI1159" s="187" t="str">
        <f t="shared" si="395"/>
        <v/>
      </c>
      <c r="AJ1159" s="187" t="str">
        <f t="shared" si="396"/>
        <v/>
      </c>
      <c r="AK1159" s="187" t="str">
        <f t="shared" si="397"/>
        <v/>
      </c>
      <c r="AN1159" s="187" t="str">
        <f t="shared" si="398"/>
        <v/>
      </c>
      <c r="AO1159" s="187" t="str">
        <f t="shared" si="399"/>
        <v/>
      </c>
      <c r="AP1159" s="187" t="str">
        <f t="shared" si="400"/>
        <v/>
      </c>
      <c r="AT1159" s="187" t="str">
        <f t="shared" si="401"/>
        <v/>
      </c>
      <c r="AU1159" s="187" t="str">
        <f t="shared" si="402"/>
        <v/>
      </c>
      <c r="AV1159" s="187" t="str">
        <f t="shared" si="403"/>
        <v/>
      </c>
      <c r="AW1159" s="187" t="str">
        <f t="shared" si="404"/>
        <v/>
      </c>
      <c r="AX1159" s="187" t="str">
        <f t="shared" si="405"/>
        <v/>
      </c>
      <c r="AY1159" s="187" t="str">
        <f t="shared" si="407"/>
        <v/>
      </c>
      <c r="AZ1159" s="187" t="str">
        <f t="shared" si="406"/>
        <v/>
      </c>
      <c r="BA1159" s="187" t="str">
        <f t="shared" si="388"/>
        <v xml:space="preserve"> </v>
      </c>
      <c r="BB1159" s="187" t="str">
        <f>IFERROR(IF(AW1159="","",VLOOKUP(AW1159,SUSS!R:S,2,FALSE)),AY1159*SUSS!$M$2)</f>
        <v/>
      </c>
      <c r="BC1159" s="187" t="str">
        <f t="shared" si="408"/>
        <v/>
      </c>
    </row>
    <row r="1160" spans="1:55" ht="15.75" thickBot="1">
      <c r="N1160" s="183" t="s">
        <v>101</v>
      </c>
      <c r="O1160" s="82">
        <v>60</v>
      </c>
      <c r="P1160" s="86">
        <v>526.83000000000004</v>
      </c>
      <c r="Q1160" s="83" t="s">
        <v>86</v>
      </c>
      <c r="R1160" s="83" t="s">
        <v>10</v>
      </c>
      <c r="S1160" s="83" t="s">
        <v>84</v>
      </c>
      <c r="T1160" s="82" t="s">
        <v>178</v>
      </c>
      <c r="U1160" s="82" t="s">
        <v>124</v>
      </c>
      <c r="AC1160" s="187" t="str">
        <f t="shared" si="389"/>
        <v/>
      </c>
      <c r="AD1160" s="187" t="str">
        <f t="shared" si="390"/>
        <v/>
      </c>
      <c r="AE1160" s="187" t="str">
        <f t="shared" si="391"/>
        <v/>
      </c>
      <c r="AF1160" s="187" t="str">
        <f t="shared" si="392"/>
        <v/>
      </c>
      <c r="AG1160" s="187" t="str">
        <f t="shared" si="393"/>
        <v/>
      </c>
      <c r="AH1160" s="187" t="str">
        <f t="shared" si="394"/>
        <v/>
      </c>
      <c r="AI1160" s="187" t="str">
        <f t="shared" si="395"/>
        <v/>
      </c>
      <c r="AJ1160" s="187" t="str">
        <f t="shared" si="396"/>
        <v/>
      </c>
      <c r="AK1160" s="187" t="str">
        <f t="shared" si="397"/>
        <v/>
      </c>
      <c r="AN1160" s="187" t="str">
        <f t="shared" si="398"/>
        <v/>
      </c>
      <c r="AO1160" s="187" t="str">
        <f t="shared" si="399"/>
        <v/>
      </c>
      <c r="AP1160" s="187" t="str">
        <f t="shared" si="400"/>
        <v/>
      </c>
      <c r="AT1160" s="187" t="str">
        <f t="shared" si="401"/>
        <v/>
      </c>
      <c r="AU1160" s="187" t="str">
        <f t="shared" si="402"/>
        <v/>
      </c>
      <c r="AV1160" s="187" t="str">
        <f t="shared" si="403"/>
        <v/>
      </c>
      <c r="AW1160" s="187" t="str">
        <f t="shared" si="404"/>
        <v/>
      </c>
      <c r="AX1160" s="187" t="str">
        <f t="shared" si="405"/>
        <v/>
      </c>
      <c r="AY1160" s="187" t="str">
        <f t="shared" si="407"/>
        <v/>
      </c>
      <c r="AZ1160" s="187" t="str">
        <f t="shared" si="406"/>
        <v/>
      </c>
      <c r="BA1160" s="187" t="str">
        <f t="shared" ref="BA1160:BA1223" si="409">AT1160&amp;" "&amp;AU1160</f>
        <v xml:space="preserve"> </v>
      </c>
      <c r="BB1160" s="187" t="str">
        <f>IFERROR(IF(AW1160="","",VLOOKUP(AW1160,SUSS!R:S,2,FALSE)),AY1160*SUSS!$M$2)</f>
        <v/>
      </c>
      <c r="BC1160" s="187" t="str">
        <f t="shared" si="408"/>
        <v/>
      </c>
    </row>
    <row r="1161" spans="1:55" ht="15.75" thickBot="1">
      <c r="N1161" s="183" t="s">
        <v>101</v>
      </c>
      <c r="O1161" s="82">
        <v>60</v>
      </c>
      <c r="P1161" s="86">
        <v>633.91999999999996</v>
      </c>
      <c r="Q1161" s="83" t="s">
        <v>11</v>
      </c>
      <c r="R1161" s="83" t="s">
        <v>10</v>
      </c>
      <c r="S1161" s="83" t="s">
        <v>84</v>
      </c>
      <c r="T1161" s="82" t="s">
        <v>178</v>
      </c>
      <c r="U1161" s="82" t="s">
        <v>124</v>
      </c>
      <c r="AC1161" s="187" t="str">
        <f t="shared" si="389"/>
        <v/>
      </c>
      <c r="AD1161" s="187" t="str">
        <f t="shared" si="390"/>
        <v/>
      </c>
      <c r="AE1161" s="187" t="str">
        <f t="shared" si="391"/>
        <v/>
      </c>
      <c r="AF1161" s="187" t="str">
        <f t="shared" si="392"/>
        <v/>
      </c>
      <c r="AG1161" s="187" t="str">
        <f t="shared" si="393"/>
        <v/>
      </c>
      <c r="AH1161" s="187" t="str">
        <f t="shared" si="394"/>
        <v/>
      </c>
      <c r="AI1161" s="187" t="str">
        <f t="shared" si="395"/>
        <v/>
      </c>
      <c r="AJ1161" s="187" t="str">
        <f t="shared" si="396"/>
        <v/>
      </c>
      <c r="AK1161" s="187" t="str">
        <f t="shared" si="397"/>
        <v/>
      </c>
      <c r="AN1161" s="187" t="str">
        <f t="shared" si="398"/>
        <v/>
      </c>
      <c r="AO1161" s="187" t="str">
        <f t="shared" si="399"/>
        <v/>
      </c>
      <c r="AP1161" s="187" t="str">
        <f t="shared" si="400"/>
        <v/>
      </c>
      <c r="AT1161" s="187" t="str">
        <f t="shared" si="401"/>
        <v>M645044</v>
      </c>
      <c r="AU1161" s="187">
        <f t="shared" si="402"/>
        <v>60</v>
      </c>
      <c r="AV1161" s="187">
        <f t="shared" si="403"/>
        <v>633.91999999999996</v>
      </c>
      <c r="AW1161" s="187" t="str">
        <f t="shared" si="404"/>
        <v>2018/12</v>
      </c>
      <c r="AX1161" s="187" t="str">
        <f t="shared" si="405"/>
        <v>2018/12 Contribuciones Seg. Social</v>
      </c>
      <c r="AY1161" s="187">
        <f t="shared" si="407"/>
        <v>7538.05</v>
      </c>
      <c r="AZ1161" s="187">
        <f t="shared" si="406"/>
        <v>8.4096019527596655E-2</v>
      </c>
      <c r="BA1161" s="187" t="str">
        <f t="shared" si="409"/>
        <v>M645044 60</v>
      </c>
      <c r="BB1161" s="187">
        <f>IFERROR(IF(AW1161="","",VLOOKUP(AW1161,SUSS!R:S,2,FALSE)),AY1161*SUSS!$M$2)</f>
        <v>904.56600000000003</v>
      </c>
      <c r="BC1161" s="187">
        <f t="shared" si="408"/>
        <v>76.070399999999992</v>
      </c>
    </row>
    <row r="1162" spans="1:55" ht="15.75" thickBot="1">
      <c r="N1162" s="183" t="s">
        <v>101</v>
      </c>
      <c r="O1162" s="82">
        <v>60</v>
      </c>
      <c r="P1162" s="85">
        <v>4385.9399999999996</v>
      </c>
      <c r="Q1162" s="83" t="s">
        <v>86</v>
      </c>
      <c r="R1162" s="83" t="s">
        <v>10</v>
      </c>
      <c r="S1162" s="83" t="s">
        <v>10</v>
      </c>
      <c r="T1162" s="82" t="s">
        <v>180</v>
      </c>
      <c r="U1162" s="82" t="s">
        <v>124</v>
      </c>
      <c r="AC1162" s="187" t="str">
        <f t="shared" si="389"/>
        <v/>
      </c>
      <c r="AD1162" s="187" t="str">
        <f t="shared" si="390"/>
        <v/>
      </c>
      <c r="AE1162" s="187" t="str">
        <f t="shared" si="391"/>
        <v/>
      </c>
      <c r="AF1162" s="187" t="str">
        <f t="shared" si="392"/>
        <v/>
      </c>
      <c r="AG1162" s="187" t="str">
        <f t="shared" si="393"/>
        <v/>
      </c>
      <c r="AH1162" s="187" t="str">
        <f t="shared" si="394"/>
        <v/>
      </c>
      <c r="AI1162" s="187" t="str">
        <f t="shared" si="395"/>
        <v/>
      </c>
      <c r="AJ1162" s="187" t="str">
        <f t="shared" si="396"/>
        <v/>
      </c>
      <c r="AK1162" s="187" t="str">
        <f t="shared" si="397"/>
        <v/>
      </c>
      <c r="AN1162" s="187" t="str">
        <f t="shared" si="398"/>
        <v/>
      </c>
      <c r="AO1162" s="187" t="str">
        <f t="shared" si="399"/>
        <v/>
      </c>
      <c r="AP1162" s="187" t="str">
        <f t="shared" si="400"/>
        <v/>
      </c>
      <c r="AT1162" s="187" t="str">
        <f t="shared" si="401"/>
        <v/>
      </c>
      <c r="AU1162" s="187" t="str">
        <f t="shared" si="402"/>
        <v/>
      </c>
      <c r="AV1162" s="187" t="str">
        <f t="shared" si="403"/>
        <v/>
      </c>
      <c r="AW1162" s="187" t="str">
        <f t="shared" si="404"/>
        <v/>
      </c>
      <c r="AX1162" s="187" t="str">
        <f t="shared" si="405"/>
        <v/>
      </c>
      <c r="AY1162" s="187" t="str">
        <f t="shared" si="407"/>
        <v/>
      </c>
      <c r="AZ1162" s="187" t="str">
        <f t="shared" si="406"/>
        <v/>
      </c>
      <c r="BA1162" s="187" t="str">
        <f t="shared" si="409"/>
        <v xml:space="preserve"> </v>
      </c>
      <c r="BB1162" s="187" t="str">
        <f>IFERROR(IF(AW1162="","",VLOOKUP(AW1162,SUSS!R:S,2,FALSE)),AY1162*SUSS!$M$2)</f>
        <v/>
      </c>
      <c r="BC1162" s="187" t="str">
        <f t="shared" si="408"/>
        <v/>
      </c>
    </row>
    <row r="1163" spans="1:55" ht="15.75" thickBot="1">
      <c r="A1163" s="183" t="s">
        <v>268</v>
      </c>
      <c r="B1163" s="96">
        <v>2022</v>
      </c>
      <c r="C1163" s="96">
        <v>1</v>
      </c>
      <c r="D1163" s="96"/>
      <c r="E1163" s="146" t="s">
        <v>11</v>
      </c>
      <c r="F1163" s="146" t="s">
        <v>10</v>
      </c>
      <c r="G1163" s="146" t="s">
        <v>10</v>
      </c>
      <c r="H1163" s="93">
        <v>44602</v>
      </c>
      <c r="I1163" s="95">
        <v>162084.65</v>
      </c>
      <c r="J1163" s="90">
        <v>0</v>
      </c>
      <c r="K1163" s="95">
        <v>162084.65</v>
      </c>
      <c r="N1163" s="183" t="s">
        <v>101</v>
      </c>
      <c r="O1163" s="82">
        <v>60</v>
      </c>
      <c r="P1163" s="85">
        <v>4456.3500000000004</v>
      </c>
      <c r="Q1163" s="83" t="s">
        <v>11</v>
      </c>
      <c r="R1163" s="83" t="s">
        <v>10</v>
      </c>
      <c r="S1163" s="83" t="s">
        <v>10</v>
      </c>
      <c r="T1163" s="82" t="s">
        <v>180</v>
      </c>
      <c r="U1163" s="82" t="s">
        <v>124</v>
      </c>
      <c r="AC1163" s="187" t="str">
        <f t="shared" si="389"/>
        <v>P897235</v>
      </c>
      <c r="AD1163" s="187" t="str">
        <f t="shared" si="390"/>
        <v>Contribuciones Seg. Social</v>
      </c>
      <c r="AE1163" s="187" t="str">
        <f t="shared" si="391"/>
        <v>Declaración Jurada</v>
      </c>
      <c r="AF1163" s="187" t="str">
        <f t="shared" si="392"/>
        <v>Declaración Jurada</v>
      </c>
      <c r="AG1163" s="187">
        <f t="shared" si="393"/>
        <v>162084.65</v>
      </c>
      <c r="AH1163" s="187">
        <f t="shared" si="394"/>
        <v>0</v>
      </c>
      <c r="AI1163" s="187">
        <f t="shared" si="395"/>
        <v>162084.65</v>
      </c>
      <c r="AJ1163" s="187">
        <f t="shared" si="396"/>
        <v>2022</v>
      </c>
      <c r="AK1163" s="187">
        <f t="shared" si="397"/>
        <v>1</v>
      </c>
      <c r="AN1163" s="187" t="str">
        <f t="shared" si="398"/>
        <v xml:space="preserve">2022/1 </v>
      </c>
      <c r="AO1163" s="187" t="str">
        <f t="shared" si="399"/>
        <v>2022/1 Contribuciones Seg. Social</v>
      </c>
      <c r="AP1163" s="187">
        <f t="shared" si="400"/>
        <v>162084.65</v>
      </c>
      <c r="AT1163" s="187" t="str">
        <f t="shared" si="401"/>
        <v>M645044</v>
      </c>
      <c r="AU1163" s="187">
        <f t="shared" si="402"/>
        <v>60</v>
      </c>
      <c r="AV1163" s="187">
        <f t="shared" si="403"/>
        <v>4456.3500000000004</v>
      </c>
      <c r="AW1163" s="187" t="str">
        <f t="shared" si="404"/>
        <v>2019/1</v>
      </c>
      <c r="AX1163" s="187" t="str">
        <f t="shared" si="405"/>
        <v>2019/1 Contribuciones Seg. Social</v>
      </c>
      <c r="AY1163" s="187">
        <f t="shared" si="407"/>
        <v>4456.3500000000004</v>
      </c>
      <c r="AZ1163" s="187">
        <f t="shared" si="406"/>
        <v>1</v>
      </c>
      <c r="BA1163" s="187" t="str">
        <f t="shared" si="409"/>
        <v>M645044 60</v>
      </c>
      <c r="BB1163" s="187">
        <f>IFERROR(IF(AW1163="","",VLOOKUP(AW1163,SUSS!R:S,2,FALSE)),AY1163*SUSS!$M$2)</f>
        <v>534.76200000000006</v>
      </c>
      <c r="BC1163" s="187">
        <f t="shared" si="408"/>
        <v>534.76200000000006</v>
      </c>
    </row>
    <row r="1164" spans="1:55" ht="15.75" thickBot="1">
      <c r="N1164" s="183" t="s">
        <v>101</v>
      </c>
      <c r="O1164" s="82">
        <v>60</v>
      </c>
      <c r="P1164" s="86">
        <v>94.29</v>
      </c>
      <c r="Q1164" s="83" t="s">
        <v>86</v>
      </c>
      <c r="R1164" s="83" t="s">
        <v>10</v>
      </c>
      <c r="S1164" s="83" t="s">
        <v>83</v>
      </c>
      <c r="T1164" s="82" t="s">
        <v>180</v>
      </c>
      <c r="U1164" s="82" t="s">
        <v>124</v>
      </c>
      <c r="AC1164" s="187" t="str">
        <f t="shared" si="389"/>
        <v/>
      </c>
      <c r="AD1164" s="187" t="str">
        <f t="shared" si="390"/>
        <v/>
      </c>
      <c r="AE1164" s="187" t="str">
        <f t="shared" si="391"/>
        <v/>
      </c>
      <c r="AF1164" s="187" t="str">
        <f t="shared" si="392"/>
        <v/>
      </c>
      <c r="AG1164" s="187" t="str">
        <f t="shared" si="393"/>
        <v/>
      </c>
      <c r="AH1164" s="187" t="str">
        <f t="shared" si="394"/>
        <v/>
      </c>
      <c r="AI1164" s="187" t="str">
        <f t="shared" si="395"/>
        <v/>
      </c>
      <c r="AJ1164" s="187" t="str">
        <f t="shared" si="396"/>
        <v/>
      </c>
      <c r="AK1164" s="187" t="str">
        <f t="shared" si="397"/>
        <v/>
      </c>
      <c r="AN1164" s="187" t="str">
        <f t="shared" si="398"/>
        <v/>
      </c>
      <c r="AO1164" s="187" t="str">
        <f t="shared" si="399"/>
        <v/>
      </c>
      <c r="AP1164" s="187" t="str">
        <f t="shared" si="400"/>
        <v/>
      </c>
      <c r="AT1164" s="187" t="str">
        <f t="shared" si="401"/>
        <v/>
      </c>
      <c r="AU1164" s="187" t="str">
        <f t="shared" si="402"/>
        <v/>
      </c>
      <c r="AV1164" s="187" t="str">
        <f t="shared" si="403"/>
        <v/>
      </c>
      <c r="AW1164" s="187" t="str">
        <f t="shared" si="404"/>
        <v/>
      </c>
      <c r="AX1164" s="187" t="str">
        <f t="shared" si="405"/>
        <v/>
      </c>
      <c r="AY1164" s="187" t="str">
        <f t="shared" si="407"/>
        <v/>
      </c>
      <c r="AZ1164" s="187" t="str">
        <f t="shared" si="406"/>
        <v/>
      </c>
      <c r="BA1164" s="187" t="str">
        <f t="shared" si="409"/>
        <v xml:space="preserve"> </v>
      </c>
      <c r="BB1164" s="187" t="str">
        <f>IFERROR(IF(AW1164="","",VLOOKUP(AW1164,SUSS!R:S,2,FALSE)),AY1164*SUSS!$M$2)</f>
        <v/>
      </c>
      <c r="BC1164" s="187" t="str">
        <f t="shared" si="408"/>
        <v/>
      </c>
    </row>
    <row r="1165" spans="1:55" ht="15.75" thickBot="1">
      <c r="N1165" s="183" t="s">
        <v>101</v>
      </c>
      <c r="O1165" s="82">
        <v>60</v>
      </c>
      <c r="P1165" s="86">
        <v>95.81</v>
      </c>
      <c r="Q1165" s="83" t="s">
        <v>11</v>
      </c>
      <c r="R1165" s="83" t="s">
        <v>10</v>
      </c>
      <c r="S1165" s="83" t="s">
        <v>83</v>
      </c>
      <c r="T1165" s="82" t="s">
        <v>180</v>
      </c>
      <c r="U1165" s="82" t="s">
        <v>124</v>
      </c>
      <c r="AC1165" s="187" t="str">
        <f t="shared" si="389"/>
        <v/>
      </c>
      <c r="AD1165" s="187" t="str">
        <f t="shared" si="390"/>
        <v/>
      </c>
      <c r="AE1165" s="187" t="str">
        <f t="shared" si="391"/>
        <v/>
      </c>
      <c r="AF1165" s="187" t="str">
        <f t="shared" si="392"/>
        <v/>
      </c>
      <c r="AG1165" s="187" t="str">
        <f t="shared" si="393"/>
        <v/>
      </c>
      <c r="AH1165" s="187" t="str">
        <f t="shared" si="394"/>
        <v/>
      </c>
      <c r="AI1165" s="187" t="str">
        <f t="shared" si="395"/>
        <v/>
      </c>
      <c r="AJ1165" s="187" t="str">
        <f t="shared" si="396"/>
        <v/>
      </c>
      <c r="AK1165" s="187" t="str">
        <f t="shared" si="397"/>
        <v/>
      </c>
      <c r="AN1165" s="187" t="str">
        <f t="shared" si="398"/>
        <v/>
      </c>
      <c r="AO1165" s="187" t="str">
        <f t="shared" si="399"/>
        <v/>
      </c>
      <c r="AP1165" s="187" t="str">
        <f t="shared" si="400"/>
        <v/>
      </c>
      <c r="AT1165" s="187" t="str">
        <f t="shared" si="401"/>
        <v>M645044</v>
      </c>
      <c r="AU1165" s="187">
        <f t="shared" si="402"/>
        <v>60</v>
      </c>
      <c r="AV1165" s="187">
        <f t="shared" si="403"/>
        <v>95.81</v>
      </c>
      <c r="AW1165" s="187" t="str">
        <f t="shared" si="404"/>
        <v>2019/1</v>
      </c>
      <c r="AX1165" s="187" t="str">
        <f t="shared" si="405"/>
        <v>2019/1 Contribuciones Seg. Social</v>
      </c>
      <c r="AY1165" s="187">
        <f t="shared" si="407"/>
        <v>4456.3500000000004</v>
      </c>
      <c r="AZ1165" s="187">
        <f t="shared" si="406"/>
        <v>2.1499657791690507E-2</v>
      </c>
      <c r="BA1165" s="187" t="str">
        <f t="shared" si="409"/>
        <v>M645044 60</v>
      </c>
      <c r="BB1165" s="187">
        <f>IFERROR(IF(AW1165="","",VLOOKUP(AW1165,SUSS!R:S,2,FALSE)),AY1165*SUSS!$M$2)</f>
        <v>534.76200000000006</v>
      </c>
      <c r="BC1165" s="187">
        <f t="shared" si="408"/>
        <v>11.497199999999999</v>
      </c>
    </row>
    <row r="1166" spans="1:55" ht="15.75" thickBot="1">
      <c r="N1166" s="183" t="s">
        <v>101</v>
      </c>
      <c r="O1166" s="82">
        <v>60</v>
      </c>
      <c r="P1166" s="86">
        <v>344.3</v>
      </c>
      <c r="Q1166" s="83" t="s">
        <v>86</v>
      </c>
      <c r="R1166" s="83" t="s">
        <v>10</v>
      </c>
      <c r="S1166" s="83" t="s">
        <v>84</v>
      </c>
      <c r="T1166" s="82" t="s">
        <v>180</v>
      </c>
      <c r="U1166" s="82" t="s">
        <v>124</v>
      </c>
      <c r="AC1166" s="187" t="str">
        <f t="shared" si="389"/>
        <v/>
      </c>
      <c r="AD1166" s="187" t="str">
        <f t="shared" si="390"/>
        <v/>
      </c>
      <c r="AE1166" s="187" t="str">
        <f t="shared" si="391"/>
        <v/>
      </c>
      <c r="AF1166" s="187" t="str">
        <f t="shared" si="392"/>
        <v/>
      </c>
      <c r="AG1166" s="187" t="str">
        <f t="shared" si="393"/>
        <v/>
      </c>
      <c r="AH1166" s="187" t="str">
        <f t="shared" si="394"/>
        <v/>
      </c>
      <c r="AI1166" s="187" t="str">
        <f t="shared" si="395"/>
        <v/>
      </c>
      <c r="AJ1166" s="187" t="str">
        <f t="shared" si="396"/>
        <v/>
      </c>
      <c r="AK1166" s="187" t="str">
        <f t="shared" si="397"/>
        <v/>
      </c>
      <c r="AN1166" s="187" t="str">
        <f t="shared" si="398"/>
        <v/>
      </c>
      <c r="AO1166" s="187" t="str">
        <f t="shared" si="399"/>
        <v/>
      </c>
      <c r="AP1166" s="187" t="str">
        <f t="shared" si="400"/>
        <v/>
      </c>
      <c r="AT1166" s="187" t="str">
        <f t="shared" si="401"/>
        <v/>
      </c>
      <c r="AU1166" s="187" t="str">
        <f t="shared" si="402"/>
        <v/>
      </c>
      <c r="AV1166" s="187" t="str">
        <f t="shared" si="403"/>
        <v/>
      </c>
      <c r="AW1166" s="187" t="str">
        <f t="shared" si="404"/>
        <v/>
      </c>
      <c r="AX1166" s="187" t="str">
        <f t="shared" si="405"/>
        <v/>
      </c>
      <c r="AY1166" s="187" t="str">
        <f t="shared" si="407"/>
        <v/>
      </c>
      <c r="AZ1166" s="187" t="str">
        <f t="shared" si="406"/>
        <v/>
      </c>
      <c r="BA1166" s="187" t="str">
        <f t="shared" si="409"/>
        <v xml:space="preserve"> </v>
      </c>
      <c r="BB1166" s="187" t="str">
        <f>IFERROR(IF(AW1166="","",VLOOKUP(AW1166,SUSS!R:S,2,FALSE)),AY1166*SUSS!$M$2)</f>
        <v/>
      </c>
      <c r="BC1166" s="187" t="str">
        <f t="shared" si="408"/>
        <v/>
      </c>
    </row>
    <row r="1167" spans="1:55" ht="15.75" thickBot="1">
      <c r="N1167" s="183" t="s">
        <v>101</v>
      </c>
      <c r="O1167" s="82">
        <v>60</v>
      </c>
      <c r="P1167" s="86">
        <v>349.83</v>
      </c>
      <c r="Q1167" s="83" t="s">
        <v>11</v>
      </c>
      <c r="R1167" s="83" t="s">
        <v>10</v>
      </c>
      <c r="S1167" s="83" t="s">
        <v>84</v>
      </c>
      <c r="T1167" s="82" t="s">
        <v>180</v>
      </c>
      <c r="U1167" s="82" t="s">
        <v>124</v>
      </c>
      <c r="AC1167" s="187" t="str">
        <f t="shared" si="389"/>
        <v/>
      </c>
      <c r="AD1167" s="187" t="str">
        <f t="shared" si="390"/>
        <v/>
      </c>
      <c r="AE1167" s="187" t="str">
        <f t="shared" si="391"/>
        <v/>
      </c>
      <c r="AF1167" s="187" t="str">
        <f t="shared" si="392"/>
        <v/>
      </c>
      <c r="AG1167" s="187" t="str">
        <f t="shared" si="393"/>
        <v/>
      </c>
      <c r="AH1167" s="187" t="str">
        <f t="shared" si="394"/>
        <v/>
      </c>
      <c r="AI1167" s="187" t="str">
        <f t="shared" si="395"/>
        <v/>
      </c>
      <c r="AJ1167" s="187" t="str">
        <f t="shared" si="396"/>
        <v/>
      </c>
      <c r="AK1167" s="187" t="str">
        <f t="shared" si="397"/>
        <v/>
      </c>
      <c r="AN1167" s="187" t="str">
        <f t="shared" si="398"/>
        <v/>
      </c>
      <c r="AO1167" s="187" t="str">
        <f t="shared" si="399"/>
        <v/>
      </c>
      <c r="AP1167" s="187" t="str">
        <f t="shared" si="400"/>
        <v/>
      </c>
      <c r="AT1167" s="187" t="str">
        <f t="shared" si="401"/>
        <v>M645044</v>
      </c>
      <c r="AU1167" s="187">
        <f t="shared" si="402"/>
        <v>60</v>
      </c>
      <c r="AV1167" s="187">
        <f t="shared" si="403"/>
        <v>349.83</v>
      </c>
      <c r="AW1167" s="187" t="str">
        <f t="shared" si="404"/>
        <v>2019/1</v>
      </c>
      <c r="AX1167" s="187" t="str">
        <f t="shared" si="405"/>
        <v>2019/1 Contribuciones Seg. Social</v>
      </c>
      <c r="AY1167" s="187">
        <f t="shared" si="407"/>
        <v>4456.3500000000004</v>
      </c>
      <c r="AZ1167" s="187">
        <f t="shared" si="406"/>
        <v>7.8501464202766824E-2</v>
      </c>
      <c r="BA1167" s="187" t="str">
        <f t="shared" si="409"/>
        <v>M645044 60</v>
      </c>
      <c r="BB1167" s="187">
        <f>IFERROR(IF(AW1167="","",VLOOKUP(AW1167,SUSS!R:S,2,FALSE)),AY1167*SUSS!$M$2)</f>
        <v>534.76200000000006</v>
      </c>
      <c r="BC1167" s="187">
        <f t="shared" si="408"/>
        <v>41.979599999999998</v>
      </c>
    </row>
    <row r="1168" spans="1:55" ht="15.75" thickBot="1">
      <c r="N1168" s="183" t="s">
        <v>101</v>
      </c>
      <c r="O1168" s="82">
        <v>60</v>
      </c>
      <c r="P1168" s="85">
        <v>5440.7</v>
      </c>
      <c r="Q1168" s="83" t="s">
        <v>86</v>
      </c>
      <c r="R1168" s="83" t="s">
        <v>10</v>
      </c>
      <c r="S1168" s="83" t="s">
        <v>10</v>
      </c>
      <c r="T1168" s="82" t="s">
        <v>181</v>
      </c>
      <c r="U1168" s="82" t="s">
        <v>124</v>
      </c>
      <c r="AC1168" s="187" t="str">
        <f t="shared" si="389"/>
        <v/>
      </c>
      <c r="AD1168" s="187" t="str">
        <f t="shared" si="390"/>
        <v/>
      </c>
      <c r="AE1168" s="187" t="str">
        <f t="shared" si="391"/>
        <v/>
      </c>
      <c r="AF1168" s="187" t="str">
        <f t="shared" si="392"/>
        <v/>
      </c>
      <c r="AG1168" s="187" t="str">
        <f t="shared" si="393"/>
        <v/>
      </c>
      <c r="AH1168" s="187" t="str">
        <f t="shared" si="394"/>
        <v/>
      </c>
      <c r="AI1168" s="187" t="str">
        <f t="shared" si="395"/>
        <v/>
      </c>
      <c r="AJ1168" s="187" t="str">
        <f t="shared" si="396"/>
        <v/>
      </c>
      <c r="AK1168" s="187" t="str">
        <f t="shared" si="397"/>
        <v/>
      </c>
      <c r="AN1168" s="187" t="str">
        <f t="shared" si="398"/>
        <v/>
      </c>
      <c r="AO1168" s="187" t="str">
        <f t="shared" si="399"/>
        <v/>
      </c>
      <c r="AP1168" s="187" t="str">
        <f t="shared" si="400"/>
        <v/>
      </c>
      <c r="AT1168" s="187" t="str">
        <f t="shared" si="401"/>
        <v/>
      </c>
      <c r="AU1168" s="187" t="str">
        <f t="shared" si="402"/>
        <v/>
      </c>
      <c r="AV1168" s="187" t="str">
        <f t="shared" si="403"/>
        <v/>
      </c>
      <c r="AW1168" s="187" t="str">
        <f t="shared" si="404"/>
        <v/>
      </c>
      <c r="AX1168" s="187" t="str">
        <f t="shared" si="405"/>
        <v/>
      </c>
      <c r="AY1168" s="187" t="str">
        <f t="shared" si="407"/>
        <v/>
      </c>
      <c r="AZ1168" s="187" t="str">
        <f t="shared" si="406"/>
        <v/>
      </c>
      <c r="BA1168" s="187" t="str">
        <f t="shared" si="409"/>
        <v xml:space="preserve"> </v>
      </c>
      <c r="BB1168" s="187" t="str">
        <f>IFERROR(IF(AW1168="","",VLOOKUP(AW1168,SUSS!R:S,2,FALSE)),AY1168*SUSS!$M$2)</f>
        <v/>
      </c>
      <c r="BC1168" s="187" t="str">
        <f t="shared" si="408"/>
        <v/>
      </c>
    </row>
    <row r="1169" spans="1:55" ht="15.75" thickBot="1">
      <c r="A1169" s="183" t="s">
        <v>268</v>
      </c>
      <c r="B1169" s="96">
        <v>2022</v>
      </c>
      <c r="C1169" s="96">
        <v>1</v>
      </c>
      <c r="D1169" s="96"/>
      <c r="E1169" s="146" t="s">
        <v>11</v>
      </c>
      <c r="F1169" s="146" t="s">
        <v>10</v>
      </c>
      <c r="G1169" s="146" t="s">
        <v>83</v>
      </c>
      <c r="H1169" s="93">
        <v>44631</v>
      </c>
      <c r="I1169" s="95">
        <v>5610.83</v>
      </c>
      <c r="J1169" s="90">
        <v>0</v>
      </c>
      <c r="K1169" s="95">
        <v>5610.83</v>
      </c>
      <c r="N1169" s="183" t="s">
        <v>101</v>
      </c>
      <c r="O1169" s="82">
        <v>60</v>
      </c>
      <c r="P1169" s="85">
        <v>5835.93</v>
      </c>
      <c r="Q1169" s="83" t="s">
        <v>11</v>
      </c>
      <c r="R1169" s="83" t="s">
        <v>10</v>
      </c>
      <c r="S1169" s="83" t="s">
        <v>10</v>
      </c>
      <c r="T1169" s="82" t="s">
        <v>181</v>
      </c>
      <c r="U1169" s="82" t="s">
        <v>124</v>
      </c>
      <c r="AC1169" s="187" t="str">
        <f t="shared" si="389"/>
        <v/>
      </c>
      <c r="AD1169" s="187" t="str">
        <f t="shared" si="390"/>
        <v/>
      </c>
      <c r="AE1169" s="187" t="str">
        <f t="shared" si="391"/>
        <v/>
      </c>
      <c r="AF1169" s="187" t="str">
        <f t="shared" si="392"/>
        <v/>
      </c>
      <c r="AG1169" s="187" t="str">
        <f t="shared" si="393"/>
        <v/>
      </c>
      <c r="AH1169" s="187" t="str">
        <f t="shared" si="394"/>
        <v/>
      </c>
      <c r="AI1169" s="187" t="str">
        <f t="shared" si="395"/>
        <v/>
      </c>
      <c r="AJ1169" s="187" t="str">
        <f t="shared" si="396"/>
        <v/>
      </c>
      <c r="AK1169" s="187" t="str">
        <f t="shared" si="397"/>
        <v/>
      </c>
      <c r="AN1169" s="187" t="str">
        <f t="shared" si="398"/>
        <v/>
      </c>
      <c r="AO1169" s="187" t="str">
        <f t="shared" si="399"/>
        <v/>
      </c>
      <c r="AP1169" s="187" t="str">
        <f t="shared" si="400"/>
        <v/>
      </c>
      <c r="AT1169" s="187" t="str">
        <f t="shared" si="401"/>
        <v>M645044</v>
      </c>
      <c r="AU1169" s="187">
        <f t="shared" si="402"/>
        <v>60</v>
      </c>
      <c r="AV1169" s="187">
        <f t="shared" si="403"/>
        <v>5835.93</v>
      </c>
      <c r="AW1169" s="187" t="str">
        <f t="shared" si="404"/>
        <v>2019/2</v>
      </c>
      <c r="AX1169" s="187" t="str">
        <f t="shared" si="405"/>
        <v>2019/2 Contribuciones Seg. Social</v>
      </c>
      <c r="AY1169" s="187">
        <f t="shared" si="407"/>
        <v>5835.93</v>
      </c>
      <c r="AZ1169" s="187">
        <f t="shared" si="406"/>
        <v>1</v>
      </c>
      <c r="BA1169" s="187" t="str">
        <f t="shared" si="409"/>
        <v>M645044 60</v>
      </c>
      <c r="BB1169" s="187">
        <f>IFERROR(IF(AW1169="","",VLOOKUP(AW1169,SUSS!R:S,2,FALSE)),AY1169*SUSS!$M$2)</f>
        <v>700.3116</v>
      </c>
      <c r="BC1169" s="187">
        <f t="shared" si="408"/>
        <v>700.3116</v>
      </c>
    </row>
    <row r="1170" spans="1:55" ht="15.75" thickBot="1">
      <c r="N1170" s="183" t="s">
        <v>101</v>
      </c>
      <c r="O1170" s="82">
        <v>60</v>
      </c>
      <c r="P1170" s="86">
        <v>82.62</v>
      </c>
      <c r="Q1170" s="83" t="s">
        <v>86</v>
      </c>
      <c r="R1170" s="83" t="s">
        <v>10</v>
      </c>
      <c r="S1170" s="83" t="s">
        <v>83</v>
      </c>
      <c r="T1170" s="82" t="s">
        <v>181</v>
      </c>
      <c r="U1170" s="82" t="s">
        <v>124</v>
      </c>
      <c r="AC1170" s="187" t="str">
        <f t="shared" si="389"/>
        <v/>
      </c>
      <c r="AD1170" s="187" t="str">
        <f t="shared" si="390"/>
        <v/>
      </c>
      <c r="AE1170" s="187" t="str">
        <f t="shared" si="391"/>
        <v/>
      </c>
      <c r="AF1170" s="187" t="str">
        <f t="shared" si="392"/>
        <v/>
      </c>
      <c r="AG1170" s="187" t="str">
        <f t="shared" si="393"/>
        <v/>
      </c>
      <c r="AH1170" s="187" t="str">
        <f t="shared" si="394"/>
        <v/>
      </c>
      <c r="AI1170" s="187" t="str">
        <f t="shared" si="395"/>
        <v/>
      </c>
      <c r="AJ1170" s="187" t="str">
        <f t="shared" si="396"/>
        <v/>
      </c>
      <c r="AK1170" s="187" t="str">
        <f t="shared" si="397"/>
        <v/>
      </c>
      <c r="AN1170" s="187" t="str">
        <f t="shared" si="398"/>
        <v/>
      </c>
      <c r="AO1170" s="187" t="str">
        <f t="shared" si="399"/>
        <v/>
      </c>
      <c r="AP1170" s="187" t="str">
        <f t="shared" si="400"/>
        <v/>
      </c>
      <c r="AT1170" s="187" t="str">
        <f t="shared" si="401"/>
        <v/>
      </c>
      <c r="AU1170" s="187" t="str">
        <f t="shared" si="402"/>
        <v/>
      </c>
      <c r="AV1170" s="187" t="str">
        <f t="shared" si="403"/>
        <v/>
      </c>
      <c r="AW1170" s="187" t="str">
        <f t="shared" si="404"/>
        <v/>
      </c>
      <c r="AX1170" s="187" t="str">
        <f t="shared" si="405"/>
        <v/>
      </c>
      <c r="AY1170" s="187" t="str">
        <f t="shared" si="407"/>
        <v/>
      </c>
      <c r="AZ1170" s="187" t="str">
        <f t="shared" si="406"/>
        <v/>
      </c>
      <c r="BA1170" s="187" t="str">
        <f t="shared" si="409"/>
        <v xml:space="preserve"> </v>
      </c>
      <c r="BB1170" s="187" t="str">
        <f>IFERROR(IF(AW1170="","",VLOOKUP(AW1170,SUSS!R:S,2,FALSE)),AY1170*SUSS!$M$2)</f>
        <v/>
      </c>
      <c r="BC1170" s="187" t="str">
        <f t="shared" si="408"/>
        <v/>
      </c>
    </row>
    <row r="1171" spans="1:55" ht="15.75" thickBot="1">
      <c r="N1171" s="183" t="s">
        <v>101</v>
      </c>
      <c r="O1171" s="82">
        <v>60</v>
      </c>
      <c r="P1171" s="86">
        <v>88.62</v>
      </c>
      <c r="Q1171" s="83" t="s">
        <v>11</v>
      </c>
      <c r="R1171" s="83" t="s">
        <v>10</v>
      </c>
      <c r="S1171" s="83" t="s">
        <v>83</v>
      </c>
      <c r="T1171" s="82" t="s">
        <v>181</v>
      </c>
      <c r="U1171" s="82" t="s">
        <v>124</v>
      </c>
      <c r="AC1171" s="187" t="str">
        <f t="shared" si="389"/>
        <v/>
      </c>
      <c r="AD1171" s="187" t="str">
        <f t="shared" si="390"/>
        <v/>
      </c>
      <c r="AE1171" s="187" t="str">
        <f t="shared" si="391"/>
        <v/>
      </c>
      <c r="AF1171" s="187" t="str">
        <f t="shared" si="392"/>
        <v/>
      </c>
      <c r="AG1171" s="187" t="str">
        <f t="shared" si="393"/>
        <v/>
      </c>
      <c r="AH1171" s="187" t="str">
        <f t="shared" si="394"/>
        <v/>
      </c>
      <c r="AI1171" s="187" t="str">
        <f t="shared" si="395"/>
        <v/>
      </c>
      <c r="AJ1171" s="187" t="str">
        <f t="shared" si="396"/>
        <v/>
      </c>
      <c r="AK1171" s="187" t="str">
        <f t="shared" si="397"/>
        <v/>
      </c>
      <c r="AN1171" s="187" t="str">
        <f t="shared" si="398"/>
        <v/>
      </c>
      <c r="AO1171" s="187" t="str">
        <f t="shared" si="399"/>
        <v/>
      </c>
      <c r="AP1171" s="187" t="str">
        <f t="shared" si="400"/>
        <v/>
      </c>
      <c r="AT1171" s="187" t="str">
        <f t="shared" si="401"/>
        <v>M645044</v>
      </c>
      <c r="AU1171" s="187">
        <f t="shared" si="402"/>
        <v>60</v>
      </c>
      <c r="AV1171" s="187">
        <f t="shared" si="403"/>
        <v>88.62</v>
      </c>
      <c r="AW1171" s="187" t="str">
        <f t="shared" si="404"/>
        <v>2019/2</v>
      </c>
      <c r="AX1171" s="187" t="str">
        <f t="shared" si="405"/>
        <v>2019/2 Contribuciones Seg. Social</v>
      </c>
      <c r="AY1171" s="187">
        <f t="shared" si="407"/>
        <v>5835.93</v>
      </c>
      <c r="AZ1171" s="187">
        <f t="shared" si="406"/>
        <v>1.518524039870252E-2</v>
      </c>
      <c r="BA1171" s="187" t="str">
        <f t="shared" si="409"/>
        <v>M645044 60</v>
      </c>
      <c r="BB1171" s="187">
        <f>IFERROR(IF(AW1171="","",VLOOKUP(AW1171,SUSS!R:S,2,FALSE)),AY1171*SUSS!$M$2)</f>
        <v>700.3116</v>
      </c>
      <c r="BC1171" s="187">
        <f t="shared" si="408"/>
        <v>10.634399999999999</v>
      </c>
    </row>
    <row r="1172" spans="1:55" ht="15.75" thickBot="1">
      <c r="N1172" s="183" t="s">
        <v>101</v>
      </c>
      <c r="O1172" s="82">
        <v>60</v>
      </c>
      <c r="P1172" s="86">
        <v>494.97</v>
      </c>
      <c r="Q1172" s="83" t="s">
        <v>11</v>
      </c>
      <c r="R1172" s="83" t="s">
        <v>10</v>
      </c>
      <c r="S1172" s="83" t="s">
        <v>84</v>
      </c>
      <c r="T1172" s="82" t="s">
        <v>181</v>
      </c>
      <c r="U1172" s="82" t="s">
        <v>124</v>
      </c>
      <c r="AC1172" s="187" t="str">
        <f t="shared" si="389"/>
        <v/>
      </c>
      <c r="AD1172" s="187" t="str">
        <f t="shared" si="390"/>
        <v/>
      </c>
      <c r="AE1172" s="187" t="str">
        <f t="shared" si="391"/>
        <v/>
      </c>
      <c r="AF1172" s="187" t="str">
        <f t="shared" si="392"/>
        <v/>
      </c>
      <c r="AG1172" s="187" t="str">
        <f t="shared" si="393"/>
        <v/>
      </c>
      <c r="AH1172" s="187" t="str">
        <f t="shared" si="394"/>
        <v/>
      </c>
      <c r="AI1172" s="187" t="str">
        <f t="shared" si="395"/>
        <v/>
      </c>
      <c r="AJ1172" s="187" t="str">
        <f t="shared" si="396"/>
        <v/>
      </c>
      <c r="AK1172" s="187" t="str">
        <f t="shared" si="397"/>
        <v/>
      </c>
      <c r="AN1172" s="187" t="str">
        <f t="shared" si="398"/>
        <v/>
      </c>
      <c r="AO1172" s="187" t="str">
        <f t="shared" si="399"/>
        <v/>
      </c>
      <c r="AP1172" s="187" t="str">
        <f t="shared" si="400"/>
        <v/>
      </c>
      <c r="AT1172" s="187" t="str">
        <f t="shared" si="401"/>
        <v>M645044</v>
      </c>
      <c r="AU1172" s="187">
        <f t="shared" si="402"/>
        <v>60</v>
      </c>
      <c r="AV1172" s="187">
        <f t="shared" si="403"/>
        <v>494.97</v>
      </c>
      <c r="AW1172" s="187" t="str">
        <f t="shared" si="404"/>
        <v>2019/2</v>
      </c>
      <c r="AX1172" s="187" t="str">
        <f t="shared" si="405"/>
        <v>2019/2 Contribuciones Seg. Social</v>
      </c>
      <c r="AY1172" s="187">
        <f t="shared" si="407"/>
        <v>5835.93</v>
      </c>
      <c r="AZ1172" s="187">
        <f t="shared" si="406"/>
        <v>8.4814245544411943E-2</v>
      </c>
      <c r="BA1172" s="187" t="str">
        <f t="shared" si="409"/>
        <v>M645044 60</v>
      </c>
      <c r="BB1172" s="187">
        <f>IFERROR(IF(AW1172="","",VLOOKUP(AW1172,SUSS!R:S,2,FALSE)),AY1172*SUSS!$M$2)</f>
        <v>700.3116</v>
      </c>
      <c r="BC1172" s="187">
        <f t="shared" si="408"/>
        <v>59.3964</v>
      </c>
    </row>
    <row r="1173" spans="1:55" ht="15.75" thickBot="1">
      <c r="N1173" s="183" t="s">
        <v>101</v>
      </c>
      <c r="O1173" s="82">
        <v>60</v>
      </c>
      <c r="P1173" s="86">
        <v>461.45</v>
      </c>
      <c r="Q1173" s="83" t="s">
        <v>86</v>
      </c>
      <c r="R1173" s="83" t="s">
        <v>10</v>
      </c>
      <c r="S1173" s="83" t="s">
        <v>84</v>
      </c>
      <c r="T1173" s="82" t="s">
        <v>181</v>
      </c>
      <c r="U1173" s="82" t="s">
        <v>124</v>
      </c>
      <c r="AC1173" s="187" t="str">
        <f t="shared" si="389"/>
        <v/>
      </c>
      <c r="AD1173" s="187" t="str">
        <f t="shared" si="390"/>
        <v/>
      </c>
      <c r="AE1173" s="187" t="str">
        <f t="shared" si="391"/>
        <v/>
      </c>
      <c r="AF1173" s="187" t="str">
        <f t="shared" si="392"/>
        <v/>
      </c>
      <c r="AG1173" s="187" t="str">
        <f t="shared" si="393"/>
        <v/>
      </c>
      <c r="AH1173" s="187" t="str">
        <f t="shared" si="394"/>
        <v/>
      </c>
      <c r="AI1173" s="187" t="str">
        <f t="shared" si="395"/>
        <v/>
      </c>
      <c r="AJ1173" s="187" t="str">
        <f t="shared" si="396"/>
        <v/>
      </c>
      <c r="AK1173" s="187" t="str">
        <f t="shared" si="397"/>
        <v/>
      </c>
      <c r="AN1173" s="187" t="str">
        <f t="shared" si="398"/>
        <v/>
      </c>
      <c r="AO1173" s="187" t="str">
        <f t="shared" si="399"/>
        <v/>
      </c>
      <c r="AP1173" s="187" t="str">
        <f t="shared" si="400"/>
        <v/>
      </c>
      <c r="AT1173" s="187" t="str">
        <f t="shared" si="401"/>
        <v/>
      </c>
      <c r="AU1173" s="187" t="str">
        <f t="shared" si="402"/>
        <v/>
      </c>
      <c r="AV1173" s="187" t="str">
        <f t="shared" si="403"/>
        <v/>
      </c>
      <c r="AW1173" s="187" t="str">
        <f t="shared" si="404"/>
        <v/>
      </c>
      <c r="AX1173" s="187" t="str">
        <f t="shared" si="405"/>
        <v/>
      </c>
      <c r="AY1173" s="187" t="str">
        <f t="shared" si="407"/>
        <v/>
      </c>
      <c r="AZ1173" s="187" t="str">
        <f t="shared" si="406"/>
        <v/>
      </c>
      <c r="BA1173" s="187" t="str">
        <f t="shared" si="409"/>
        <v xml:space="preserve"> </v>
      </c>
      <c r="BB1173" s="187" t="str">
        <f>IFERROR(IF(AW1173="","",VLOOKUP(AW1173,SUSS!R:S,2,FALSE)),AY1173*SUSS!$M$2)</f>
        <v/>
      </c>
      <c r="BC1173" s="187" t="str">
        <f t="shared" si="408"/>
        <v/>
      </c>
    </row>
    <row r="1174" spans="1:55" ht="15.75" thickBot="1">
      <c r="A1174" s="183" t="s">
        <v>268</v>
      </c>
      <c r="B1174" s="96">
        <v>2022</v>
      </c>
      <c r="C1174" s="96">
        <v>2</v>
      </c>
      <c r="D1174" s="96"/>
      <c r="E1174" s="146" t="s">
        <v>86</v>
      </c>
      <c r="F1174" s="146" t="s">
        <v>10</v>
      </c>
      <c r="G1174" s="146" t="s">
        <v>10</v>
      </c>
      <c r="H1174" s="93">
        <v>44630</v>
      </c>
      <c r="I1174" s="95">
        <v>131922.46</v>
      </c>
      <c r="J1174" s="90">
        <v>0</v>
      </c>
      <c r="K1174" s="95">
        <v>131922.46</v>
      </c>
      <c r="N1174" s="183" t="s">
        <v>101</v>
      </c>
      <c r="O1174" s="82">
        <v>60</v>
      </c>
      <c r="P1174" s="85">
        <v>2634.32</v>
      </c>
      <c r="Q1174" s="83" t="s">
        <v>11</v>
      </c>
      <c r="R1174" s="83" t="s">
        <v>10</v>
      </c>
      <c r="S1174" s="83" t="s">
        <v>10</v>
      </c>
      <c r="T1174" s="82" t="s">
        <v>185</v>
      </c>
      <c r="U1174" s="82" t="s">
        <v>124</v>
      </c>
      <c r="AC1174" s="187" t="str">
        <f t="shared" si="389"/>
        <v/>
      </c>
      <c r="AD1174" s="187" t="str">
        <f t="shared" si="390"/>
        <v/>
      </c>
      <c r="AE1174" s="187" t="str">
        <f t="shared" si="391"/>
        <v/>
      </c>
      <c r="AF1174" s="187" t="str">
        <f t="shared" si="392"/>
        <v/>
      </c>
      <c r="AG1174" s="187" t="str">
        <f t="shared" si="393"/>
        <v/>
      </c>
      <c r="AH1174" s="187" t="str">
        <f t="shared" si="394"/>
        <v/>
      </c>
      <c r="AI1174" s="187" t="str">
        <f t="shared" si="395"/>
        <v/>
      </c>
      <c r="AJ1174" s="187" t="str">
        <f t="shared" si="396"/>
        <v/>
      </c>
      <c r="AK1174" s="187" t="str">
        <f t="shared" si="397"/>
        <v/>
      </c>
      <c r="AN1174" s="187" t="str">
        <f t="shared" si="398"/>
        <v/>
      </c>
      <c r="AO1174" s="187" t="str">
        <f t="shared" si="399"/>
        <v/>
      </c>
      <c r="AP1174" s="187" t="str">
        <f t="shared" si="400"/>
        <v/>
      </c>
      <c r="AT1174" s="187" t="str">
        <f t="shared" si="401"/>
        <v>M645044</v>
      </c>
      <c r="AU1174" s="187">
        <f t="shared" si="402"/>
        <v>60</v>
      </c>
      <c r="AV1174" s="187">
        <f t="shared" si="403"/>
        <v>2634.32</v>
      </c>
      <c r="AW1174" s="187" t="str">
        <f t="shared" si="404"/>
        <v>2019/3</v>
      </c>
      <c r="AX1174" s="187" t="str">
        <f t="shared" si="405"/>
        <v>2019/3 Contribuciones Seg. Social</v>
      </c>
      <c r="AY1174" s="187">
        <f t="shared" si="407"/>
        <v>2634.32</v>
      </c>
      <c r="AZ1174" s="187">
        <f t="shared" si="406"/>
        <v>1</v>
      </c>
      <c r="BA1174" s="187" t="str">
        <f t="shared" si="409"/>
        <v>M645044 60</v>
      </c>
      <c r="BB1174" s="187">
        <f>IFERROR(IF(AW1174="","",VLOOKUP(AW1174,SUSS!R:S,2,FALSE)),AY1174*SUSS!$M$2)</f>
        <v>316.11840000000001</v>
      </c>
      <c r="BC1174" s="187">
        <f t="shared" si="408"/>
        <v>316.11840000000001</v>
      </c>
    </row>
    <row r="1175" spans="1:55" ht="15.75" thickBot="1">
      <c r="N1175" s="183" t="s">
        <v>101</v>
      </c>
      <c r="O1175" s="82">
        <v>60</v>
      </c>
      <c r="P1175" s="86">
        <v>168.09</v>
      </c>
      <c r="Q1175" s="83" t="s">
        <v>11</v>
      </c>
      <c r="R1175" s="83" t="s">
        <v>10</v>
      </c>
      <c r="S1175" s="83" t="s">
        <v>83</v>
      </c>
      <c r="T1175" s="82" t="s">
        <v>185</v>
      </c>
      <c r="U1175" s="82" t="s">
        <v>124</v>
      </c>
      <c r="AC1175" s="187" t="str">
        <f t="shared" si="389"/>
        <v/>
      </c>
      <c r="AD1175" s="187" t="str">
        <f t="shared" si="390"/>
        <v/>
      </c>
      <c r="AE1175" s="187" t="str">
        <f t="shared" si="391"/>
        <v/>
      </c>
      <c r="AF1175" s="187" t="str">
        <f t="shared" si="392"/>
        <v/>
      </c>
      <c r="AG1175" s="187" t="str">
        <f t="shared" si="393"/>
        <v/>
      </c>
      <c r="AH1175" s="187" t="str">
        <f t="shared" si="394"/>
        <v/>
      </c>
      <c r="AI1175" s="187" t="str">
        <f t="shared" si="395"/>
        <v/>
      </c>
      <c r="AJ1175" s="187" t="str">
        <f t="shared" si="396"/>
        <v/>
      </c>
      <c r="AK1175" s="187" t="str">
        <f t="shared" si="397"/>
        <v/>
      </c>
      <c r="AN1175" s="187" t="str">
        <f t="shared" si="398"/>
        <v/>
      </c>
      <c r="AO1175" s="187" t="str">
        <f t="shared" si="399"/>
        <v/>
      </c>
      <c r="AP1175" s="187" t="str">
        <f t="shared" si="400"/>
        <v/>
      </c>
      <c r="AT1175" s="187" t="str">
        <f t="shared" si="401"/>
        <v>M645044</v>
      </c>
      <c r="AU1175" s="187">
        <f t="shared" si="402"/>
        <v>60</v>
      </c>
      <c r="AV1175" s="187">
        <f t="shared" si="403"/>
        <v>168.09</v>
      </c>
      <c r="AW1175" s="187" t="str">
        <f t="shared" si="404"/>
        <v>2019/3</v>
      </c>
      <c r="AX1175" s="187" t="str">
        <f t="shared" si="405"/>
        <v>2019/3 Contribuciones Seg. Social</v>
      </c>
      <c r="AY1175" s="187">
        <f t="shared" si="407"/>
        <v>2634.32</v>
      </c>
      <c r="AZ1175" s="187">
        <f t="shared" si="406"/>
        <v>6.3807737860244768E-2</v>
      </c>
      <c r="BA1175" s="187" t="str">
        <f t="shared" si="409"/>
        <v>M645044 60</v>
      </c>
      <c r="BB1175" s="187">
        <f>IFERROR(IF(AW1175="","",VLOOKUP(AW1175,SUSS!R:S,2,FALSE)),AY1175*SUSS!$M$2)</f>
        <v>316.11840000000001</v>
      </c>
      <c r="BC1175" s="187">
        <f t="shared" si="408"/>
        <v>20.1708</v>
      </c>
    </row>
    <row r="1176" spans="1:55" ht="15.75" thickBot="1">
      <c r="N1176" s="183" t="s">
        <v>101</v>
      </c>
      <c r="O1176" s="82">
        <v>60</v>
      </c>
      <c r="P1176" s="86">
        <v>95.34</v>
      </c>
      <c r="Q1176" s="83" t="s">
        <v>11</v>
      </c>
      <c r="R1176" s="83" t="s">
        <v>10</v>
      </c>
      <c r="S1176" s="83" t="s">
        <v>84</v>
      </c>
      <c r="T1176" s="82" t="s">
        <v>185</v>
      </c>
      <c r="U1176" s="82" t="s">
        <v>124</v>
      </c>
      <c r="AC1176" s="187" t="str">
        <f t="shared" si="389"/>
        <v/>
      </c>
      <c r="AD1176" s="187" t="str">
        <f t="shared" si="390"/>
        <v/>
      </c>
      <c r="AE1176" s="187" t="str">
        <f t="shared" si="391"/>
        <v/>
      </c>
      <c r="AF1176" s="187" t="str">
        <f t="shared" si="392"/>
        <v/>
      </c>
      <c r="AG1176" s="187" t="str">
        <f t="shared" si="393"/>
        <v/>
      </c>
      <c r="AH1176" s="187" t="str">
        <f t="shared" si="394"/>
        <v/>
      </c>
      <c r="AI1176" s="187" t="str">
        <f t="shared" si="395"/>
        <v/>
      </c>
      <c r="AJ1176" s="187" t="str">
        <f t="shared" si="396"/>
        <v/>
      </c>
      <c r="AK1176" s="187" t="str">
        <f t="shared" si="397"/>
        <v/>
      </c>
      <c r="AN1176" s="187" t="str">
        <f t="shared" si="398"/>
        <v/>
      </c>
      <c r="AO1176" s="187" t="str">
        <f t="shared" si="399"/>
        <v/>
      </c>
      <c r="AP1176" s="187" t="str">
        <f t="shared" si="400"/>
        <v/>
      </c>
      <c r="AT1176" s="187" t="str">
        <f t="shared" si="401"/>
        <v>M645044</v>
      </c>
      <c r="AU1176" s="187">
        <f t="shared" si="402"/>
        <v>60</v>
      </c>
      <c r="AV1176" s="187">
        <f t="shared" si="403"/>
        <v>95.34</v>
      </c>
      <c r="AW1176" s="187" t="str">
        <f t="shared" si="404"/>
        <v>2019/3</v>
      </c>
      <c r="AX1176" s="187" t="str">
        <f t="shared" si="405"/>
        <v>2019/3 Contribuciones Seg. Social</v>
      </c>
      <c r="AY1176" s="187">
        <f t="shared" si="407"/>
        <v>2634.32</v>
      </c>
      <c r="AZ1176" s="187">
        <f t="shared" si="406"/>
        <v>3.6191502930547542E-2</v>
      </c>
      <c r="BA1176" s="187" t="str">
        <f t="shared" si="409"/>
        <v>M645044 60</v>
      </c>
      <c r="BB1176" s="187">
        <f>IFERROR(IF(AW1176="","",VLOOKUP(AW1176,SUSS!R:S,2,FALSE)),AY1176*SUSS!$M$2)</f>
        <v>316.11840000000001</v>
      </c>
      <c r="BC1176" s="187">
        <f t="shared" si="408"/>
        <v>11.440800000000001</v>
      </c>
    </row>
    <row r="1177" spans="1:55" ht="15.75" thickBot="1">
      <c r="N1177" s="183" t="s">
        <v>101</v>
      </c>
      <c r="O1177" s="82">
        <v>60</v>
      </c>
      <c r="P1177" s="85">
        <v>20799.91</v>
      </c>
      <c r="Q1177" s="83" t="s">
        <v>82</v>
      </c>
      <c r="R1177" s="83" t="s">
        <v>10</v>
      </c>
      <c r="S1177" s="83" t="s">
        <v>10</v>
      </c>
      <c r="T1177" s="82" t="s">
        <v>192</v>
      </c>
      <c r="U1177" s="82" t="s">
        <v>124</v>
      </c>
      <c r="AC1177" s="187" t="str">
        <f t="shared" si="389"/>
        <v/>
      </c>
      <c r="AD1177" s="187" t="str">
        <f t="shared" si="390"/>
        <v/>
      </c>
      <c r="AE1177" s="187" t="str">
        <f t="shared" si="391"/>
        <v/>
      </c>
      <c r="AF1177" s="187" t="str">
        <f t="shared" si="392"/>
        <v/>
      </c>
      <c r="AG1177" s="187" t="str">
        <f t="shared" si="393"/>
        <v/>
      </c>
      <c r="AH1177" s="187" t="str">
        <f t="shared" si="394"/>
        <v/>
      </c>
      <c r="AI1177" s="187" t="str">
        <f t="shared" si="395"/>
        <v/>
      </c>
      <c r="AJ1177" s="187" t="str">
        <f t="shared" si="396"/>
        <v/>
      </c>
      <c r="AK1177" s="187" t="str">
        <f t="shared" si="397"/>
        <v/>
      </c>
      <c r="AN1177" s="187" t="str">
        <f t="shared" si="398"/>
        <v/>
      </c>
      <c r="AO1177" s="187" t="str">
        <f t="shared" si="399"/>
        <v/>
      </c>
      <c r="AP1177" s="187" t="str">
        <f t="shared" si="400"/>
        <v/>
      </c>
      <c r="AT1177" s="187" t="str">
        <f t="shared" si="401"/>
        <v/>
      </c>
      <c r="AU1177" s="187" t="str">
        <f t="shared" si="402"/>
        <v/>
      </c>
      <c r="AV1177" s="187" t="str">
        <f t="shared" si="403"/>
        <v/>
      </c>
      <c r="AW1177" s="187" t="str">
        <f t="shared" si="404"/>
        <v/>
      </c>
      <c r="AX1177" s="187" t="str">
        <f t="shared" si="405"/>
        <v/>
      </c>
      <c r="AY1177" s="187" t="str">
        <f t="shared" si="407"/>
        <v/>
      </c>
      <c r="AZ1177" s="187" t="str">
        <f t="shared" si="406"/>
        <v/>
      </c>
      <c r="BA1177" s="187" t="str">
        <f t="shared" si="409"/>
        <v xml:space="preserve"> </v>
      </c>
      <c r="BB1177" s="187" t="str">
        <f>IFERROR(IF(AW1177="","",VLOOKUP(AW1177,SUSS!R:S,2,FALSE)),AY1177*SUSS!$M$2)</f>
        <v/>
      </c>
      <c r="BC1177" s="187" t="str">
        <f t="shared" si="408"/>
        <v/>
      </c>
    </row>
    <row r="1178" spans="1:55" ht="15.75" thickBot="1">
      <c r="N1178" s="183" t="s">
        <v>101</v>
      </c>
      <c r="O1178" s="82">
        <v>60</v>
      </c>
      <c r="P1178" s="85">
        <v>23482.15</v>
      </c>
      <c r="Q1178" s="83" t="s">
        <v>82</v>
      </c>
      <c r="R1178" s="83" t="s">
        <v>10</v>
      </c>
      <c r="S1178" s="83" t="s">
        <v>83</v>
      </c>
      <c r="T1178" s="82" t="s">
        <v>192</v>
      </c>
      <c r="U1178" s="82" t="s">
        <v>124</v>
      </c>
      <c r="AC1178" s="187" t="str">
        <f t="shared" si="389"/>
        <v/>
      </c>
      <c r="AD1178" s="187" t="str">
        <f t="shared" si="390"/>
        <v/>
      </c>
      <c r="AE1178" s="187" t="str">
        <f t="shared" si="391"/>
        <v/>
      </c>
      <c r="AF1178" s="187" t="str">
        <f t="shared" si="392"/>
        <v/>
      </c>
      <c r="AG1178" s="187" t="str">
        <f t="shared" si="393"/>
        <v/>
      </c>
      <c r="AH1178" s="187" t="str">
        <f t="shared" si="394"/>
        <v/>
      </c>
      <c r="AI1178" s="187" t="str">
        <f t="shared" si="395"/>
        <v/>
      </c>
      <c r="AJ1178" s="187" t="str">
        <f t="shared" si="396"/>
        <v/>
      </c>
      <c r="AK1178" s="187" t="str">
        <f t="shared" si="397"/>
        <v/>
      </c>
      <c r="AN1178" s="187" t="str">
        <f t="shared" si="398"/>
        <v/>
      </c>
      <c r="AO1178" s="187" t="str">
        <f t="shared" si="399"/>
        <v/>
      </c>
      <c r="AP1178" s="187" t="str">
        <f t="shared" si="400"/>
        <v/>
      </c>
      <c r="AT1178" s="187" t="str">
        <f t="shared" si="401"/>
        <v/>
      </c>
      <c r="AU1178" s="187" t="str">
        <f t="shared" si="402"/>
        <v/>
      </c>
      <c r="AV1178" s="187" t="str">
        <f t="shared" si="403"/>
        <v/>
      </c>
      <c r="AW1178" s="187" t="str">
        <f t="shared" si="404"/>
        <v/>
      </c>
      <c r="AX1178" s="187" t="str">
        <f t="shared" si="405"/>
        <v/>
      </c>
      <c r="AY1178" s="187" t="str">
        <f t="shared" si="407"/>
        <v/>
      </c>
      <c r="AZ1178" s="187" t="str">
        <f t="shared" si="406"/>
        <v/>
      </c>
      <c r="BA1178" s="187" t="str">
        <f t="shared" si="409"/>
        <v xml:space="preserve"> </v>
      </c>
      <c r="BB1178" s="187" t="str">
        <f>IFERROR(IF(AW1178="","",VLOOKUP(AW1178,SUSS!R:S,2,FALSE)),AY1178*SUSS!$M$2)</f>
        <v/>
      </c>
      <c r="BC1178" s="187" t="str">
        <f t="shared" si="408"/>
        <v/>
      </c>
    </row>
    <row r="1179" spans="1:55" ht="46.5" thickBot="1">
      <c r="N1179" s="183" t="s">
        <v>194</v>
      </c>
      <c r="O1179" s="184" t="s">
        <v>17</v>
      </c>
      <c r="P1179" s="185"/>
      <c r="Q1179" s="185"/>
      <c r="R1179" s="185"/>
      <c r="S1179" s="185"/>
      <c r="T1179" s="185"/>
      <c r="U1179" s="185"/>
      <c r="AC1179" s="187" t="str">
        <f t="shared" si="389"/>
        <v/>
      </c>
      <c r="AD1179" s="187" t="str">
        <f t="shared" si="390"/>
        <v/>
      </c>
      <c r="AE1179" s="187" t="str">
        <f t="shared" si="391"/>
        <v/>
      </c>
      <c r="AF1179" s="187" t="str">
        <f t="shared" si="392"/>
        <v/>
      </c>
      <c r="AG1179" s="187" t="str">
        <f t="shared" si="393"/>
        <v/>
      </c>
      <c r="AH1179" s="187" t="str">
        <f t="shared" si="394"/>
        <v/>
      </c>
      <c r="AI1179" s="187" t="str">
        <f t="shared" si="395"/>
        <v/>
      </c>
      <c r="AJ1179" s="187" t="str">
        <f t="shared" si="396"/>
        <v/>
      </c>
      <c r="AK1179" s="187" t="str">
        <f t="shared" si="397"/>
        <v/>
      </c>
      <c r="AN1179" s="187" t="str">
        <f t="shared" si="398"/>
        <v/>
      </c>
      <c r="AO1179" s="187" t="str">
        <f t="shared" si="399"/>
        <v/>
      </c>
      <c r="AP1179" s="187" t="str">
        <f t="shared" si="400"/>
        <v/>
      </c>
      <c r="AT1179" s="187" t="str">
        <f t="shared" si="401"/>
        <v/>
      </c>
      <c r="AU1179" s="187" t="str">
        <f t="shared" si="402"/>
        <v/>
      </c>
      <c r="AV1179" s="187" t="str">
        <f t="shared" si="403"/>
        <v/>
      </c>
      <c r="AW1179" s="187" t="str">
        <f t="shared" si="404"/>
        <v/>
      </c>
      <c r="AX1179" s="187" t="str">
        <f t="shared" si="405"/>
        <v/>
      </c>
      <c r="AY1179" s="187" t="str">
        <f t="shared" si="407"/>
        <v/>
      </c>
      <c r="AZ1179" s="187" t="str">
        <f t="shared" si="406"/>
        <v/>
      </c>
      <c r="BA1179" s="187" t="str">
        <f t="shared" si="409"/>
        <v xml:space="preserve"> </v>
      </c>
      <c r="BB1179" s="187" t="str">
        <f>IFERROR(IF(AW1179="","",VLOOKUP(AW1179,SUSS!R:S,2,FALSE)),AY1179*SUSS!$M$2)</f>
        <v/>
      </c>
      <c r="BC1179" s="187" t="str">
        <f t="shared" si="408"/>
        <v/>
      </c>
    </row>
    <row r="1180" spans="1:55" ht="15.75" thickBot="1">
      <c r="N1180" s="183" t="s">
        <v>194</v>
      </c>
      <c r="O1180" s="87" t="s">
        <v>13</v>
      </c>
      <c r="P1180" s="87" t="s">
        <v>14</v>
      </c>
      <c r="Q1180" s="87" t="s">
        <v>3</v>
      </c>
      <c r="R1180" s="87" t="s">
        <v>4</v>
      </c>
      <c r="S1180" s="87" t="s">
        <v>5</v>
      </c>
      <c r="T1180" s="87" t="s">
        <v>15</v>
      </c>
      <c r="U1180" s="87" t="s">
        <v>16</v>
      </c>
      <c r="AC1180" s="187" t="str">
        <f t="shared" si="389"/>
        <v/>
      </c>
      <c r="AD1180" s="187" t="str">
        <f t="shared" si="390"/>
        <v/>
      </c>
      <c r="AE1180" s="187" t="str">
        <f t="shared" si="391"/>
        <v/>
      </c>
      <c r="AF1180" s="187" t="str">
        <f t="shared" si="392"/>
        <v/>
      </c>
      <c r="AG1180" s="187" t="str">
        <f t="shared" si="393"/>
        <v/>
      </c>
      <c r="AH1180" s="187" t="str">
        <f t="shared" si="394"/>
        <v/>
      </c>
      <c r="AI1180" s="187" t="str">
        <f t="shared" si="395"/>
        <v/>
      </c>
      <c r="AJ1180" s="187" t="str">
        <f t="shared" si="396"/>
        <v/>
      </c>
      <c r="AK1180" s="187" t="str">
        <f t="shared" si="397"/>
        <v/>
      </c>
      <c r="AN1180" s="187" t="str">
        <f t="shared" si="398"/>
        <v/>
      </c>
      <c r="AO1180" s="187" t="str">
        <f t="shared" si="399"/>
        <v/>
      </c>
      <c r="AP1180" s="187" t="str">
        <f t="shared" si="400"/>
        <v/>
      </c>
      <c r="AT1180" s="187" t="str">
        <f t="shared" si="401"/>
        <v/>
      </c>
      <c r="AU1180" s="187" t="str">
        <f t="shared" si="402"/>
        <v/>
      </c>
      <c r="AV1180" s="187" t="str">
        <f t="shared" si="403"/>
        <v/>
      </c>
      <c r="AW1180" s="187" t="str">
        <f t="shared" si="404"/>
        <v/>
      </c>
      <c r="AX1180" s="187" t="str">
        <f t="shared" si="405"/>
        <v/>
      </c>
      <c r="AY1180" s="187" t="str">
        <f t="shared" si="407"/>
        <v/>
      </c>
      <c r="AZ1180" s="187" t="str">
        <f t="shared" si="406"/>
        <v/>
      </c>
      <c r="BA1180" s="187" t="str">
        <f t="shared" si="409"/>
        <v xml:space="preserve"> </v>
      </c>
      <c r="BB1180" s="187" t="str">
        <f>IFERROR(IF(AW1180="","",VLOOKUP(AW1180,SUSS!R:S,2,FALSE)),AY1180*SUSS!$M$2)</f>
        <v/>
      </c>
      <c r="BC1180" s="187" t="str">
        <f t="shared" si="408"/>
        <v/>
      </c>
    </row>
    <row r="1181" spans="1:55" ht="15.75" thickBot="1">
      <c r="N1181" s="183" t="s">
        <v>194</v>
      </c>
      <c r="O1181" s="77" t="s">
        <v>110</v>
      </c>
      <c r="P1181" s="80">
        <v>4071.73</v>
      </c>
      <c r="Q1181" s="78" t="s">
        <v>82</v>
      </c>
      <c r="R1181" s="78" t="s">
        <v>10</v>
      </c>
      <c r="S1181" s="78" t="s">
        <v>10</v>
      </c>
      <c r="T1181" s="77" t="s">
        <v>91</v>
      </c>
      <c r="U1181" s="77" t="s">
        <v>88</v>
      </c>
      <c r="AC1181" s="187" t="str">
        <f t="shared" si="389"/>
        <v/>
      </c>
      <c r="AD1181" s="187" t="str">
        <f t="shared" si="390"/>
        <v/>
      </c>
      <c r="AE1181" s="187" t="str">
        <f t="shared" si="391"/>
        <v/>
      </c>
      <c r="AF1181" s="187" t="str">
        <f t="shared" si="392"/>
        <v/>
      </c>
      <c r="AG1181" s="187" t="str">
        <f t="shared" si="393"/>
        <v/>
      </c>
      <c r="AH1181" s="187" t="str">
        <f t="shared" si="394"/>
        <v/>
      </c>
      <c r="AI1181" s="187" t="str">
        <f t="shared" si="395"/>
        <v/>
      </c>
      <c r="AJ1181" s="187" t="str">
        <f t="shared" si="396"/>
        <v/>
      </c>
      <c r="AK1181" s="187" t="str">
        <f t="shared" si="397"/>
        <v/>
      </c>
      <c r="AN1181" s="187" t="str">
        <f t="shared" si="398"/>
        <v/>
      </c>
      <c r="AO1181" s="187" t="str">
        <f t="shared" si="399"/>
        <v/>
      </c>
      <c r="AP1181" s="187" t="str">
        <f t="shared" si="400"/>
        <v/>
      </c>
      <c r="AT1181" s="187" t="str">
        <f t="shared" si="401"/>
        <v/>
      </c>
      <c r="AU1181" s="187" t="str">
        <f t="shared" si="402"/>
        <v/>
      </c>
      <c r="AV1181" s="187" t="str">
        <f t="shared" si="403"/>
        <v/>
      </c>
      <c r="AW1181" s="187" t="str">
        <f t="shared" si="404"/>
        <v/>
      </c>
      <c r="AX1181" s="187" t="str">
        <f t="shared" si="405"/>
        <v/>
      </c>
      <c r="AY1181" s="187" t="str">
        <f t="shared" si="407"/>
        <v/>
      </c>
      <c r="AZ1181" s="187" t="str">
        <f t="shared" si="406"/>
        <v/>
      </c>
      <c r="BA1181" s="187" t="str">
        <f t="shared" si="409"/>
        <v xml:space="preserve"> </v>
      </c>
      <c r="BB1181" s="187" t="str">
        <f>IFERROR(IF(AW1181="","",VLOOKUP(AW1181,SUSS!R:S,2,FALSE)),AY1181*SUSS!$M$2)</f>
        <v/>
      </c>
      <c r="BC1181" s="187" t="str">
        <f t="shared" si="408"/>
        <v/>
      </c>
    </row>
    <row r="1182" spans="1:55" ht="15.75" thickBot="1">
      <c r="A1182" s="183" t="s">
        <v>268</v>
      </c>
      <c r="B1182" s="96">
        <v>2022</v>
      </c>
      <c r="C1182" s="96">
        <v>2</v>
      </c>
      <c r="D1182" s="96"/>
      <c r="E1182" s="146" t="s">
        <v>86</v>
      </c>
      <c r="F1182" s="146" t="s">
        <v>10</v>
      </c>
      <c r="G1182" s="146" t="s">
        <v>83</v>
      </c>
      <c r="H1182" s="93">
        <v>44631</v>
      </c>
      <c r="I1182" s="90">
        <v>147.31</v>
      </c>
      <c r="J1182" s="90">
        <v>0</v>
      </c>
      <c r="K1182" s="90">
        <v>147.31</v>
      </c>
      <c r="N1182" s="183" t="s">
        <v>194</v>
      </c>
      <c r="O1182" s="82" t="s">
        <v>110</v>
      </c>
      <c r="P1182" s="86">
        <v>21.99</v>
      </c>
      <c r="Q1182" s="83" t="s">
        <v>11</v>
      </c>
      <c r="R1182" s="83" t="s">
        <v>10</v>
      </c>
      <c r="S1182" s="83" t="s">
        <v>10</v>
      </c>
      <c r="T1182" s="82" t="s">
        <v>89</v>
      </c>
      <c r="U1182" s="82" t="s">
        <v>88</v>
      </c>
      <c r="AC1182" s="187" t="str">
        <f t="shared" ref="AC1182:AC1245" si="410">IF($E1182=$AD$1,IF($G1182=$AE$1,A1182,""),"")</f>
        <v/>
      </c>
      <c r="AD1182" s="187" t="str">
        <f t="shared" ref="AD1182:AD1245" si="411">IF($E1182=$AD$1,IF($G1182=$AE$1,E1182,""),"")</f>
        <v/>
      </c>
      <c r="AE1182" s="187" t="str">
        <f t="shared" ref="AE1182:AE1245" si="412">IF($E1182=$AD$1,IF($G1182=$AE$1,F1182,""),"")</f>
        <v/>
      </c>
      <c r="AF1182" s="187" t="str">
        <f t="shared" ref="AF1182:AF1245" si="413">IF($E1182=$AD$1,IF($G1182=$AE$1,G1182,""),"")</f>
        <v/>
      </c>
      <c r="AG1182" s="187" t="str">
        <f t="shared" ref="AG1182:AG1245" si="414">IF($E1182=$AD$1,IF($G1182=$AE$1,I1182,""),"")</f>
        <v/>
      </c>
      <c r="AH1182" s="187" t="str">
        <f t="shared" ref="AH1182:AH1245" si="415">IF($E1182=$AD$1,IF($G1182=$AE$1,J1182,""),"")</f>
        <v/>
      </c>
      <c r="AI1182" s="187" t="str">
        <f t="shared" ref="AI1182:AI1245" si="416">IF($E1182=$AD$1,IF($G1182=$AE$1,K1182,""),"")</f>
        <v/>
      </c>
      <c r="AJ1182" s="187" t="str">
        <f t="shared" ref="AJ1182:AJ1245" si="417">IF($E1182=$AD$1,IF($G1182=$AE$1,B1182,""),"")</f>
        <v/>
      </c>
      <c r="AK1182" s="187" t="str">
        <f t="shared" ref="AK1182:AK1245" si="418">IF($E1182=$AD$1,IF($G1182=$AE$1,C1182,""),"")</f>
        <v/>
      </c>
      <c r="AN1182" s="187" t="str">
        <f t="shared" ref="AN1182:AN1245" si="419">LEFT(AO1182,7)</f>
        <v/>
      </c>
      <c r="AO1182" s="187" t="str">
        <f t="shared" ref="AO1182:AO1245" si="420">IF(AF1182=$AE$1,AJ1182&amp;"/"&amp;AK1182&amp;" "&amp;AD1182,"")</f>
        <v/>
      </c>
      <c r="AP1182" s="187" t="str">
        <f t="shared" ref="AP1182:AP1245" si="421">IF(AO1182&lt;&gt;"",AI1182,"")</f>
        <v/>
      </c>
      <c r="AT1182" s="187" t="str">
        <f t="shared" ref="AT1182:AT1245" si="422">IF($Q1182=$AD$1,N1182,"")</f>
        <v>M645045</v>
      </c>
      <c r="AU1182" s="187" t="str">
        <f t="shared" ref="AU1182:AU1245" si="423">IF($Q1182=$AD$1,O1182,"")</f>
        <v>Pago a Cuenta</v>
      </c>
      <c r="AV1182" s="187">
        <f t="shared" ref="AV1182:AV1245" si="424">IF($Q1182=$AD$1,P1182,"")</f>
        <v>21.99</v>
      </c>
      <c r="AW1182" s="187" t="str">
        <f t="shared" ref="AW1182:AW1245" si="425">IF($Q1182=$AD$1,T1182,"")</f>
        <v>2018/7</v>
      </c>
      <c r="AX1182" s="187" t="str">
        <f t="shared" ref="AX1182:AX1245" si="426">IF(AW1182&lt;&gt;"",AW1182&amp;" "&amp;$AD$1,"")</f>
        <v>2018/7 Contribuciones Seg. Social</v>
      </c>
      <c r="AY1182" s="187">
        <f t="shared" si="407"/>
        <v>2177.25</v>
      </c>
      <c r="AZ1182" s="187">
        <f t="shared" ref="AZ1182:AZ1245" si="427">IF(AY1182="","",AV1182/AY1182)</f>
        <v>1.0099896658629004E-2</v>
      </c>
      <c r="BA1182" s="187" t="str">
        <f t="shared" si="409"/>
        <v>M645045 Pago a Cuenta</v>
      </c>
      <c r="BB1182" s="187">
        <f>IFERROR(IF(AW1182="","",VLOOKUP(AW1182,SUSS!R:S,2,FALSE)),AY1182*SUSS!$M$2)</f>
        <v>261.27</v>
      </c>
      <c r="BC1182" s="187">
        <f t="shared" si="408"/>
        <v>2.6387999999999998</v>
      </c>
    </row>
    <row r="1183" spans="1:55" ht="15.75" thickBot="1">
      <c r="N1183" s="183" t="s">
        <v>194</v>
      </c>
      <c r="O1183" s="82" t="s">
        <v>110</v>
      </c>
      <c r="P1183" s="86">
        <v>19.079999999999998</v>
      </c>
      <c r="Q1183" s="83" t="s">
        <v>86</v>
      </c>
      <c r="R1183" s="83" t="s">
        <v>10</v>
      </c>
      <c r="S1183" s="83" t="s">
        <v>10</v>
      </c>
      <c r="T1183" s="82" t="s">
        <v>89</v>
      </c>
      <c r="U1183" s="82" t="s">
        <v>88</v>
      </c>
      <c r="AC1183" s="187" t="str">
        <f t="shared" si="410"/>
        <v/>
      </c>
      <c r="AD1183" s="187" t="str">
        <f t="shared" si="411"/>
        <v/>
      </c>
      <c r="AE1183" s="187" t="str">
        <f t="shared" si="412"/>
        <v/>
      </c>
      <c r="AF1183" s="187" t="str">
        <f t="shared" si="413"/>
        <v/>
      </c>
      <c r="AG1183" s="187" t="str">
        <f t="shared" si="414"/>
        <v/>
      </c>
      <c r="AH1183" s="187" t="str">
        <f t="shared" si="415"/>
        <v/>
      </c>
      <c r="AI1183" s="187" t="str">
        <f t="shared" si="416"/>
        <v/>
      </c>
      <c r="AJ1183" s="187" t="str">
        <f t="shared" si="417"/>
        <v/>
      </c>
      <c r="AK1183" s="187" t="str">
        <f t="shared" si="418"/>
        <v/>
      </c>
      <c r="AN1183" s="187" t="str">
        <f t="shared" si="419"/>
        <v/>
      </c>
      <c r="AO1183" s="187" t="str">
        <f t="shared" si="420"/>
        <v/>
      </c>
      <c r="AP1183" s="187" t="str">
        <f t="shared" si="421"/>
        <v/>
      </c>
      <c r="AT1183" s="187" t="str">
        <f t="shared" si="422"/>
        <v/>
      </c>
      <c r="AU1183" s="187" t="str">
        <f t="shared" si="423"/>
        <v/>
      </c>
      <c r="AV1183" s="187" t="str">
        <f t="shared" si="424"/>
        <v/>
      </c>
      <c r="AW1183" s="187" t="str">
        <f t="shared" si="425"/>
        <v/>
      </c>
      <c r="AX1183" s="187" t="str">
        <f t="shared" si="426"/>
        <v/>
      </c>
      <c r="AY1183" s="187" t="str">
        <f t="shared" si="407"/>
        <v/>
      </c>
      <c r="AZ1183" s="187" t="str">
        <f t="shared" si="427"/>
        <v/>
      </c>
      <c r="BA1183" s="187" t="str">
        <f t="shared" si="409"/>
        <v xml:space="preserve"> </v>
      </c>
      <c r="BB1183" s="187" t="str">
        <f>IFERROR(IF(AW1183="","",VLOOKUP(AW1183,SUSS!R:S,2,FALSE)),AY1183*SUSS!$M$2)</f>
        <v/>
      </c>
      <c r="BC1183" s="187" t="str">
        <f t="shared" si="408"/>
        <v/>
      </c>
    </row>
    <row r="1184" spans="1:55" ht="15.75" thickBot="1">
      <c r="N1184" s="183" t="s">
        <v>194</v>
      </c>
      <c r="O1184" s="82">
        <v>1</v>
      </c>
      <c r="P1184" s="85">
        <v>6718.36</v>
      </c>
      <c r="Q1184" s="83" t="s">
        <v>82</v>
      </c>
      <c r="R1184" s="83" t="s">
        <v>10</v>
      </c>
      <c r="S1184" s="83" t="s">
        <v>10</v>
      </c>
      <c r="T1184" s="82" t="s">
        <v>91</v>
      </c>
      <c r="U1184" s="82" t="s">
        <v>88</v>
      </c>
      <c r="AC1184" s="187" t="str">
        <f t="shared" si="410"/>
        <v/>
      </c>
      <c r="AD1184" s="187" t="str">
        <f t="shared" si="411"/>
        <v/>
      </c>
      <c r="AE1184" s="187" t="str">
        <f t="shared" si="412"/>
        <v/>
      </c>
      <c r="AF1184" s="187" t="str">
        <f t="shared" si="413"/>
        <v/>
      </c>
      <c r="AG1184" s="187" t="str">
        <f t="shared" si="414"/>
        <v/>
      </c>
      <c r="AH1184" s="187" t="str">
        <f t="shared" si="415"/>
        <v/>
      </c>
      <c r="AI1184" s="187" t="str">
        <f t="shared" si="416"/>
        <v/>
      </c>
      <c r="AJ1184" s="187" t="str">
        <f t="shared" si="417"/>
        <v/>
      </c>
      <c r="AK1184" s="187" t="str">
        <f t="shared" si="418"/>
        <v/>
      </c>
      <c r="AN1184" s="187" t="str">
        <f t="shared" si="419"/>
        <v/>
      </c>
      <c r="AO1184" s="187" t="str">
        <f t="shared" si="420"/>
        <v/>
      </c>
      <c r="AP1184" s="187" t="str">
        <f t="shared" si="421"/>
        <v/>
      </c>
      <c r="AT1184" s="187" t="str">
        <f t="shared" si="422"/>
        <v/>
      </c>
      <c r="AU1184" s="187" t="str">
        <f t="shared" si="423"/>
        <v/>
      </c>
      <c r="AV1184" s="187" t="str">
        <f t="shared" si="424"/>
        <v/>
      </c>
      <c r="AW1184" s="187" t="str">
        <f t="shared" si="425"/>
        <v/>
      </c>
      <c r="AX1184" s="187" t="str">
        <f t="shared" si="426"/>
        <v/>
      </c>
      <c r="AY1184" s="187" t="str">
        <f t="shared" si="407"/>
        <v/>
      </c>
      <c r="AZ1184" s="187" t="str">
        <f t="shared" si="427"/>
        <v/>
      </c>
      <c r="BA1184" s="187" t="str">
        <f t="shared" si="409"/>
        <v xml:space="preserve"> </v>
      </c>
      <c r="BB1184" s="187" t="str">
        <f>IFERROR(IF(AW1184="","",VLOOKUP(AW1184,SUSS!R:S,2,FALSE)),AY1184*SUSS!$M$2)</f>
        <v/>
      </c>
      <c r="BC1184" s="187" t="str">
        <f t="shared" si="408"/>
        <v/>
      </c>
    </row>
    <row r="1185" spans="1:55" ht="15.75" thickBot="1">
      <c r="A1185" s="183" t="s">
        <v>268</v>
      </c>
      <c r="B1185" s="96">
        <v>2022</v>
      </c>
      <c r="C1185" s="96">
        <v>2</v>
      </c>
      <c r="D1185" s="96"/>
      <c r="E1185" s="146" t="s">
        <v>11</v>
      </c>
      <c r="F1185" s="146" t="s">
        <v>10</v>
      </c>
      <c r="G1185" s="146" t="s">
        <v>10</v>
      </c>
      <c r="H1185" s="93">
        <v>44630</v>
      </c>
      <c r="I1185" s="95">
        <v>159848.07999999999</v>
      </c>
      <c r="J1185" s="90">
        <v>0</v>
      </c>
      <c r="K1185" s="95">
        <v>159848.07999999999</v>
      </c>
      <c r="N1185" s="183" t="s">
        <v>194</v>
      </c>
      <c r="O1185" s="82">
        <v>1</v>
      </c>
      <c r="P1185" s="86">
        <v>36.28</v>
      </c>
      <c r="Q1185" s="83" t="s">
        <v>11</v>
      </c>
      <c r="R1185" s="83" t="s">
        <v>10</v>
      </c>
      <c r="S1185" s="83" t="s">
        <v>10</v>
      </c>
      <c r="T1185" s="82" t="s">
        <v>89</v>
      </c>
      <c r="U1185" s="82" t="s">
        <v>88</v>
      </c>
      <c r="AC1185" s="187" t="str">
        <f t="shared" si="410"/>
        <v>P897235</v>
      </c>
      <c r="AD1185" s="187" t="str">
        <f t="shared" si="411"/>
        <v>Contribuciones Seg. Social</v>
      </c>
      <c r="AE1185" s="187" t="str">
        <f t="shared" si="412"/>
        <v>Declaración Jurada</v>
      </c>
      <c r="AF1185" s="187" t="str">
        <f t="shared" si="413"/>
        <v>Declaración Jurada</v>
      </c>
      <c r="AG1185" s="187">
        <f t="shared" si="414"/>
        <v>159848.07999999999</v>
      </c>
      <c r="AH1185" s="187">
        <f t="shared" si="415"/>
        <v>0</v>
      </c>
      <c r="AI1185" s="187">
        <f t="shared" si="416"/>
        <v>159848.07999999999</v>
      </c>
      <c r="AJ1185" s="187">
        <f t="shared" si="417"/>
        <v>2022</v>
      </c>
      <c r="AK1185" s="187">
        <f t="shared" si="418"/>
        <v>2</v>
      </c>
      <c r="AN1185" s="187" t="str">
        <f t="shared" si="419"/>
        <v xml:space="preserve">2022/2 </v>
      </c>
      <c r="AO1185" s="187" t="str">
        <f t="shared" si="420"/>
        <v>2022/2 Contribuciones Seg. Social</v>
      </c>
      <c r="AP1185" s="187">
        <f t="shared" si="421"/>
        <v>159848.07999999999</v>
      </c>
      <c r="AT1185" s="187" t="str">
        <f t="shared" si="422"/>
        <v>M645045</v>
      </c>
      <c r="AU1185" s="187">
        <f t="shared" si="423"/>
        <v>1</v>
      </c>
      <c r="AV1185" s="187">
        <f t="shared" si="424"/>
        <v>36.28</v>
      </c>
      <c r="AW1185" s="187" t="str">
        <f t="shared" si="425"/>
        <v>2018/7</v>
      </c>
      <c r="AX1185" s="187" t="str">
        <f t="shared" si="426"/>
        <v>2018/7 Contribuciones Seg. Social</v>
      </c>
      <c r="AY1185" s="187">
        <f t="shared" si="407"/>
        <v>2177.25</v>
      </c>
      <c r="AZ1185" s="187">
        <f t="shared" si="427"/>
        <v>1.6663221954300148E-2</v>
      </c>
      <c r="BA1185" s="187" t="str">
        <f t="shared" si="409"/>
        <v>M645045 1</v>
      </c>
      <c r="BB1185" s="187">
        <f>IFERROR(IF(AW1185="","",VLOOKUP(AW1185,SUSS!R:S,2,FALSE)),AY1185*SUSS!$M$2)</f>
        <v>261.27</v>
      </c>
      <c r="BC1185" s="187">
        <f t="shared" si="408"/>
        <v>4.3535999999999992</v>
      </c>
    </row>
    <row r="1186" spans="1:55" ht="15.75" thickBot="1">
      <c r="N1186" s="183" t="s">
        <v>194</v>
      </c>
      <c r="O1186" s="82">
        <v>1</v>
      </c>
      <c r="P1186" s="86">
        <v>31.48</v>
      </c>
      <c r="Q1186" s="83" t="s">
        <v>86</v>
      </c>
      <c r="R1186" s="83" t="s">
        <v>10</v>
      </c>
      <c r="S1186" s="83" t="s">
        <v>10</v>
      </c>
      <c r="T1186" s="82" t="s">
        <v>89</v>
      </c>
      <c r="U1186" s="82" t="s">
        <v>88</v>
      </c>
      <c r="AC1186" s="187" t="str">
        <f t="shared" si="410"/>
        <v/>
      </c>
      <c r="AD1186" s="187" t="str">
        <f t="shared" si="411"/>
        <v/>
      </c>
      <c r="AE1186" s="187" t="str">
        <f t="shared" si="412"/>
        <v/>
      </c>
      <c r="AF1186" s="187" t="str">
        <f t="shared" si="413"/>
        <v/>
      </c>
      <c r="AG1186" s="187" t="str">
        <f t="shared" si="414"/>
        <v/>
      </c>
      <c r="AH1186" s="187" t="str">
        <f t="shared" si="415"/>
        <v/>
      </c>
      <c r="AI1186" s="187" t="str">
        <f t="shared" si="416"/>
        <v/>
      </c>
      <c r="AJ1186" s="187" t="str">
        <f t="shared" si="417"/>
        <v/>
      </c>
      <c r="AK1186" s="187" t="str">
        <f t="shared" si="418"/>
        <v/>
      </c>
      <c r="AN1186" s="187" t="str">
        <f t="shared" si="419"/>
        <v/>
      </c>
      <c r="AO1186" s="187" t="str">
        <f t="shared" si="420"/>
        <v/>
      </c>
      <c r="AP1186" s="187" t="str">
        <f t="shared" si="421"/>
        <v/>
      </c>
      <c r="AT1186" s="187" t="str">
        <f t="shared" si="422"/>
        <v/>
      </c>
      <c r="AU1186" s="187" t="str">
        <f t="shared" si="423"/>
        <v/>
      </c>
      <c r="AV1186" s="187" t="str">
        <f t="shared" si="424"/>
        <v/>
      </c>
      <c r="AW1186" s="187" t="str">
        <f t="shared" si="425"/>
        <v/>
      </c>
      <c r="AX1186" s="187" t="str">
        <f t="shared" si="426"/>
        <v/>
      </c>
      <c r="AY1186" s="187" t="str">
        <f t="shared" si="407"/>
        <v/>
      </c>
      <c r="AZ1186" s="187" t="str">
        <f t="shared" si="427"/>
        <v/>
      </c>
      <c r="BA1186" s="187" t="str">
        <f t="shared" si="409"/>
        <v xml:space="preserve"> </v>
      </c>
      <c r="BB1186" s="187" t="str">
        <f>IFERROR(IF(AW1186="","",VLOOKUP(AW1186,SUSS!R:S,2,FALSE)),AY1186*SUSS!$M$2)</f>
        <v/>
      </c>
      <c r="BC1186" s="187" t="str">
        <f t="shared" si="408"/>
        <v/>
      </c>
    </row>
    <row r="1187" spans="1:55" ht="15.75" thickBot="1">
      <c r="N1187" s="183" t="s">
        <v>194</v>
      </c>
      <c r="O1187" s="82">
        <v>2</v>
      </c>
      <c r="P1187" s="85">
        <v>6718.36</v>
      </c>
      <c r="Q1187" s="83" t="s">
        <v>82</v>
      </c>
      <c r="R1187" s="83" t="s">
        <v>10</v>
      </c>
      <c r="S1187" s="83" t="s">
        <v>10</v>
      </c>
      <c r="T1187" s="82" t="s">
        <v>91</v>
      </c>
      <c r="U1187" s="82" t="s">
        <v>88</v>
      </c>
      <c r="AC1187" s="187" t="str">
        <f t="shared" si="410"/>
        <v/>
      </c>
      <c r="AD1187" s="187" t="str">
        <f t="shared" si="411"/>
        <v/>
      </c>
      <c r="AE1187" s="187" t="str">
        <f t="shared" si="412"/>
        <v/>
      </c>
      <c r="AF1187" s="187" t="str">
        <f t="shared" si="413"/>
        <v/>
      </c>
      <c r="AG1187" s="187" t="str">
        <f t="shared" si="414"/>
        <v/>
      </c>
      <c r="AH1187" s="187" t="str">
        <f t="shared" si="415"/>
        <v/>
      </c>
      <c r="AI1187" s="187" t="str">
        <f t="shared" si="416"/>
        <v/>
      </c>
      <c r="AJ1187" s="187" t="str">
        <f t="shared" si="417"/>
        <v/>
      </c>
      <c r="AK1187" s="187" t="str">
        <f t="shared" si="418"/>
        <v/>
      </c>
      <c r="AN1187" s="187" t="str">
        <f t="shared" si="419"/>
        <v/>
      </c>
      <c r="AO1187" s="187" t="str">
        <f t="shared" si="420"/>
        <v/>
      </c>
      <c r="AP1187" s="187" t="str">
        <f t="shared" si="421"/>
        <v/>
      </c>
      <c r="AT1187" s="187" t="str">
        <f t="shared" si="422"/>
        <v/>
      </c>
      <c r="AU1187" s="187" t="str">
        <f t="shared" si="423"/>
        <v/>
      </c>
      <c r="AV1187" s="187" t="str">
        <f t="shared" si="424"/>
        <v/>
      </c>
      <c r="AW1187" s="187" t="str">
        <f t="shared" si="425"/>
        <v/>
      </c>
      <c r="AX1187" s="187" t="str">
        <f t="shared" si="426"/>
        <v/>
      </c>
      <c r="AY1187" s="187" t="str">
        <f t="shared" si="407"/>
        <v/>
      </c>
      <c r="AZ1187" s="187" t="str">
        <f t="shared" si="427"/>
        <v/>
      </c>
      <c r="BA1187" s="187" t="str">
        <f t="shared" si="409"/>
        <v xml:space="preserve"> </v>
      </c>
      <c r="BB1187" s="187" t="str">
        <f>IFERROR(IF(AW1187="","",VLOOKUP(AW1187,SUSS!R:S,2,FALSE)),AY1187*SUSS!$M$2)</f>
        <v/>
      </c>
      <c r="BC1187" s="187" t="str">
        <f t="shared" si="408"/>
        <v/>
      </c>
    </row>
    <row r="1188" spans="1:55" ht="15.75" thickBot="1">
      <c r="A1188" s="183" t="s">
        <v>268</v>
      </c>
      <c r="B1188" s="96">
        <v>2022</v>
      </c>
      <c r="C1188" s="96">
        <v>2</v>
      </c>
      <c r="D1188" s="96"/>
      <c r="E1188" s="146" t="s">
        <v>11</v>
      </c>
      <c r="F1188" s="146" t="s">
        <v>10</v>
      </c>
      <c r="G1188" s="146" t="s">
        <v>83</v>
      </c>
      <c r="H1188" s="93">
        <v>44631</v>
      </c>
      <c r="I1188" s="90">
        <v>178.5</v>
      </c>
      <c r="J1188" s="90">
        <v>0</v>
      </c>
      <c r="K1188" s="90">
        <v>178.5</v>
      </c>
      <c r="N1188" s="183" t="s">
        <v>194</v>
      </c>
      <c r="O1188" s="82">
        <v>2</v>
      </c>
      <c r="P1188" s="86">
        <v>36.28</v>
      </c>
      <c r="Q1188" s="83" t="s">
        <v>11</v>
      </c>
      <c r="R1188" s="83" t="s">
        <v>10</v>
      </c>
      <c r="S1188" s="83" t="s">
        <v>10</v>
      </c>
      <c r="T1188" s="82" t="s">
        <v>89</v>
      </c>
      <c r="U1188" s="82" t="s">
        <v>88</v>
      </c>
      <c r="AC1188" s="187" t="str">
        <f t="shared" si="410"/>
        <v/>
      </c>
      <c r="AD1188" s="187" t="str">
        <f t="shared" si="411"/>
        <v/>
      </c>
      <c r="AE1188" s="187" t="str">
        <f t="shared" si="412"/>
        <v/>
      </c>
      <c r="AF1188" s="187" t="str">
        <f t="shared" si="413"/>
        <v/>
      </c>
      <c r="AG1188" s="187" t="str">
        <f t="shared" si="414"/>
        <v/>
      </c>
      <c r="AH1188" s="187" t="str">
        <f t="shared" si="415"/>
        <v/>
      </c>
      <c r="AI1188" s="187" t="str">
        <f t="shared" si="416"/>
        <v/>
      </c>
      <c r="AJ1188" s="187" t="str">
        <f t="shared" si="417"/>
        <v/>
      </c>
      <c r="AK1188" s="187" t="str">
        <f t="shared" si="418"/>
        <v/>
      </c>
      <c r="AN1188" s="187" t="str">
        <f t="shared" si="419"/>
        <v/>
      </c>
      <c r="AO1188" s="187" t="str">
        <f t="shared" si="420"/>
        <v/>
      </c>
      <c r="AP1188" s="187" t="str">
        <f t="shared" si="421"/>
        <v/>
      </c>
      <c r="AT1188" s="187" t="str">
        <f t="shared" si="422"/>
        <v>M645045</v>
      </c>
      <c r="AU1188" s="187">
        <f t="shared" si="423"/>
        <v>2</v>
      </c>
      <c r="AV1188" s="187">
        <f t="shared" si="424"/>
        <v>36.28</v>
      </c>
      <c r="AW1188" s="187" t="str">
        <f t="shared" si="425"/>
        <v>2018/7</v>
      </c>
      <c r="AX1188" s="187" t="str">
        <f t="shared" si="426"/>
        <v>2018/7 Contribuciones Seg. Social</v>
      </c>
      <c r="AY1188" s="187">
        <f t="shared" si="407"/>
        <v>2177.25</v>
      </c>
      <c r="AZ1188" s="187">
        <f t="shared" si="427"/>
        <v>1.6663221954300148E-2</v>
      </c>
      <c r="BA1188" s="187" t="str">
        <f t="shared" si="409"/>
        <v>M645045 2</v>
      </c>
      <c r="BB1188" s="187">
        <f>IFERROR(IF(AW1188="","",VLOOKUP(AW1188,SUSS!R:S,2,FALSE)),AY1188*SUSS!$M$2)</f>
        <v>261.27</v>
      </c>
      <c r="BC1188" s="187">
        <f t="shared" si="408"/>
        <v>4.3535999999999992</v>
      </c>
    </row>
    <row r="1189" spans="1:55" ht="15.75" thickBot="1">
      <c r="N1189" s="183" t="s">
        <v>194</v>
      </c>
      <c r="O1189" s="82">
        <v>2</v>
      </c>
      <c r="P1189" s="86">
        <v>31.48</v>
      </c>
      <c r="Q1189" s="83" t="s">
        <v>86</v>
      </c>
      <c r="R1189" s="83" t="s">
        <v>10</v>
      </c>
      <c r="S1189" s="83" t="s">
        <v>10</v>
      </c>
      <c r="T1189" s="82" t="s">
        <v>89</v>
      </c>
      <c r="U1189" s="82" t="s">
        <v>88</v>
      </c>
      <c r="AC1189" s="187" t="str">
        <f t="shared" si="410"/>
        <v/>
      </c>
      <c r="AD1189" s="187" t="str">
        <f t="shared" si="411"/>
        <v/>
      </c>
      <c r="AE1189" s="187" t="str">
        <f t="shared" si="412"/>
        <v/>
      </c>
      <c r="AF1189" s="187" t="str">
        <f t="shared" si="413"/>
        <v/>
      </c>
      <c r="AG1189" s="187" t="str">
        <f t="shared" si="414"/>
        <v/>
      </c>
      <c r="AH1189" s="187" t="str">
        <f t="shared" si="415"/>
        <v/>
      </c>
      <c r="AI1189" s="187" t="str">
        <f t="shared" si="416"/>
        <v/>
      </c>
      <c r="AJ1189" s="187" t="str">
        <f t="shared" si="417"/>
        <v/>
      </c>
      <c r="AK1189" s="187" t="str">
        <f t="shared" si="418"/>
        <v/>
      </c>
      <c r="AN1189" s="187" t="str">
        <f t="shared" si="419"/>
        <v/>
      </c>
      <c r="AO1189" s="187" t="str">
        <f t="shared" si="420"/>
        <v/>
      </c>
      <c r="AP1189" s="187" t="str">
        <f t="shared" si="421"/>
        <v/>
      </c>
      <c r="AT1189" s="187" t="str">
        <f t="shared" si="422"/>
        <v/>
      </c>
      <c r="AU1189" s="187" t="str">
        <f t="shared" si="423"/>
        <v/>
      </c>
      <c r="AV1189" s="187" t="str">
        <f t="shared" si="424"/>
        <v/>
      </c>
      <c r="AW1189" s="187" t="str">
        <f t="shared" si="425"/>
        <v/>
      </c>
      <c r="AX1189" s="187" t="str">
        <f t="shared" si="426"/>
        <v/>
      </c>
      <c r="AY1189" s="187" t="str">
        <f t="shared" si="407"/>
        <v/>
      </c>
      <c r="AZ1189" s="187" t="str">
        <f t="shared" si="427"/>
        <v/>
      </c>
      <c r="BA1189" s="187" t="str">
        <f t="shared" si="409"/>
        <v xml:space="preserve"> </v>
      </c>
      <c r="BB1189" s="187" t="str">
        <f>IFERROR(IF(AW1189="","",VLOOKUP(AW1189,SUSS!R:S,2,FALSE)),AY1189*SUSS!$M$2)</f>
        <v/>
      </c>
      <c r="BC1189" s="187" t="str">
        <f t="shared" si="408"/>
        <v/>
      </c>
    </row>
    <row r="1190" spans="1:55" ht="15.75" thickBot="1">
      <c r="N1190" s="183" t="s">
        <v>194</v>
      </c>
      <c r="O1190" s="82">
        <v>3</v>
      </c>
      <c r="P1190" s="85">
        <v>6718.36</v>
      </c>
      <c r="Q1190" s="83" t="s">
        <v>82</v>
      </c>
      <c r="R1190" s="83" t="s">
        <v>10</v>
      </c>
      <c r="S1190" s="83" t="s">
        <v>10</v>
      </c>
      <c r="T1190" s="82" t="s">
        <v>91</v>
      </c>
      <c r="U1190" s="82" t="s">
        <v>88</v>
      </c>
      <c r="AC1190" s="187" t="str">
        <f t="shared" si="410"/>
        <v/>
      </c>
      <c r="AD1190" s="187" t="str">
        <f t="shared" si="411"/>
        <v/>
      </c>
      <c r="AE1190" s="187" t="str">
        <f t="shared" si="412"/>
        <v/>
      </c>
      <c r="AF1190" s="187" t="str">
        <f t="shared" si="413"/>
        <v/>
      </c>
      <c r="AG1190" s="187" t="str">
        <f t="shared" si="414"/>
        <v/>
      </c>
      <c r="AH1190" s="187" t="str">
        <f t="shared" si="415"/>
        <v/>
      </c>
      <c r="AI1190" s="187" t="str">
        <f t="shared" si="416"/>
        <v/>
      </c>
      <c r="AJ1190" s="187" t="str">
        <f t="shared" si="417"/>
        <v/>
      </c>
      <c r="AK1190" s="187" t="str">
        <f t="shared" si="418"/>
        <v/>
      </c>
      <c r="AN1190" s="187" t="str">
        <f t="shared" si="419"/>
        <v/>
      </c>
      <c r="AO1190" s="187" t="str">
        <f t="shared" si="420"/>
        <v/>
      </c>
      <c r="AP1190" s="187" t="str">
        <f t="shared" si="421"/>
        <v/>
      </c>
      <c r="AT1190" s="187" t="str">
        <f t="shared" si="422"/>
        <v/>
      </c>
      <c r="AU1190" s="187" t="str">
        <f t="shared" si="423"/>
        <v/>
      </c>
      <c r="AV1190" s="187" t="str">
        <f t="shared" si="424"/>
        <v/>
      </c>
      <c r="AW1190" s="187" t="str">
        <f t="shared" si="425"/>
        <v/>
      </c>
      <c r="AX1190" s="187" t="str">
        <f t="shared" si="426"/>
        <v/>
      </c>
      <c r="AY1190" s="187" t="str">
        <f t="shared" si="407"/>
        <v/>
      </c>
      <c r="AZ1190" s="187" t="str">
        <f t="shared" si="427"/>
        <v/>
      </c>
      <c r="BA1190" s="187" t="str">
        <f t="shared" si="409"/>
        <v xml:space="preserve"> </v>
      </c>
      <c r="BB1190" s="187" t="str">
        <f>IFERROR(IF(AW1190="","",VLOOKUP(AW1190,SUSS!R:S,2,FALSE)),AY1190*SUSS!$M$2)</f>
        <v/>
      </c>
      <c r="BC1190" s="187" t="str">
        <f t="shared" si="408"/>
        <v/>
      </c>
    </row>
    <row r="1191" spans="1:55" ht="45.75" thickBot="1">
      <c r="A1191" s="183" t="s">
        <v>272</v>
      </c>
      <c r="B1191" s="183" t="s">
        <v>81</v>
      </c>
      <c r="N1191" s="183" t="s">
        <v>194</v>
      </c>
      <c r="O1191" s="82">
        <v>3</v>
      </c>
      <c r="P1191" s="86">
        <v>36.28</v>
      </c>
      <c r="Q1191" s="83" t="s">
        <v>11</v>
      </c>
      <c r="R1191" s="83" t="s">
        <v>10</v>
      </c>
      <c r="S1191" s="83" t="s">
        <v>10</v>
      </c>
      <c r="T1191" s="82" t="s">
        <v>89</v>
      </c>
      <c r="U1191" s="82" t="s">
        <v>88</v>
      </c>
      <c r="AC1191" s="187" t="str">
        <f t="shared" si="410"/>
        <v/>
      </c>
      <c r="AD1191" s="187" t="str">
        <f t="shared" si="411"/>
        <v/>
      </c>
      <c r="AE1191" s="187" t="str">
        <f t="shared" si="412"/>
        <v/>
      </c>
      <c r="AF1191" s="187" t="str">
        <f t="shared" si="413"/>
        <v/>
      </c>
      <c r="AG1191" s="187" t="str">
        <f t="shared" si="414"/>
        <v/>
      </c>
      <c r="AH1191" s="187" t="str">
        <f t="shared" si="415"/>
        <v/>
      </c>
      <c r="AI1191" s="187" t="str">
        <f t="shared" si="416"/>
        <v/>
      </c>
      <c r="AJ1191" s="187" t="str">
        <f t="shared" si="417"/>
        <v/>
      </c>
      <c r="AK1191" s="187" t="str">
        <f t="shared" si="418"/>
        <v/>
      </c>
      <c r="AN1191" s="187" t="str">
        <f t="shared" si="419"/>
        <v/>
      </c>
      <c r="AO1191" s="187" t="str">
        <f t="shared" si="420"/>
        <v/>
      </c>
      <c r="AP1191" s="187" t="str">
        <f t="shared" si="421"/>
        <v/>
      </c>
      <c r="AT1191" s="187" t="str">
        <f t="shared" si="422"/>
        <v>M645045</v>
      </c>
      <c r="AU1191" s="187">
        <f t="shared" si="423"/>
        <v>3</v>
      </c>
      <c r="AV1191" s="187">
        <f t="shared" si="424"/>
        <v>36.28</v>
      </c>
      <c r="AW1191" s="187" t="str">
        <f t="shared" si="425"/>
        <v>2018/7</v>
      </c>
      <c r="AX1191" s="187" t="str">
        <f t="shared" si="426"/>
        <v>2018/7 Contribuciones Seg. Social</v>
      </c>
      <c r="AY1191" s="187">
        <f t="shared" si="407"/>
        <v>2177.25</v>
      </c>
      <c r="AZ1191" s="187">
        <f t="shared" si="427"/>
        <v>1.6663221954300148E-2</v>
      </c>
      <c r="BA1191" s="187" t="str">
        <f t="shared" si="409"/>
        <v>M645045 3</v>
      </c>
      <c r="BB1191" s="187">
        <f>IFERROR(IF(AW1191="","",VLOOKUP(AW1191,SUSS!R:S,2,FALSE)),AY1191*SUSS!$M$2)</f>
        <v>261.27</v>
      </c>
      <c r="BC1191" s="187">
        <f t="shared" si="408"/>
        <v>4.3535999999999992</v>
      </c>
    </row>
    <row r="1192" spans="1:55" ht="15.75" thickBot="1">
      <c r="A1192" s="183" t="s">
        <v>272</v>
      </c>
      <c r="B1192" s="151" t="s">
        <v>0</v>
      </c>
      <c r="C1192" s="151" t="s">
        <v>1</v>
      </c>
      <c r="D1192" s="151" t="s">
        <v>2</v>
      </c>
      <c r="E1192" s="151" t="s">
        <v>3</v>
      </c>
      <c r="F1192" s="151" t="s">
        <v>4</v>
      </c>
      <c r="G1192" s="151" t="s">
        <v>5</v>
      </c>
      <c r="H1192" s="151" t="s">
        <v>6</v>
      </c>
      <c r="I1192" s="151" t="s">
        <v>7</v>
      </c>
      <c r="J1192" s="151" t="s">
        <v>8</v>
      </c>
      <c r="K1192" s="151" t="s">
        <v>9</v>
      </c>
      <c r="N1192" s="183" t="s">
        <v>194</v>
      </c>
      <c r="O1192" s="82">
        <v>3</v>
      </c>
      <c r="P1192" s="86">
        <v>31.48</v>
      </c>
      <c r="Q1192" s="83" t="s">
        <v>86</v>
      </c>
      <c r="R1192" s="83" t="s">
        <v>10</v>
      </c>
      <c r="S1192" s="83" t="s">
        <v>10</v>
      </c>
      <c r="T1192" s="82" t="s">
        <v>89</v>
      </c>
      <c r="U1192" s="82" t="s">
        <v>88</v>
      </c>
      <c r="AC1192" s="187" t="str">
        <f t="shared" si="410"/>
        <v/>
      </c>
      <c r="AD1192" s="187" t="str">
        <f t="shared" si="411"/>
        <v/>
      </c>
      <c r="AE1192" s="187" t="str">
        <f t="shared" si="412"/>
        <v/>
      </c>
      <c r="AF1192" s="187" t="str">
        <f t="shared" si="413"/>
        <v/>
      </c>
      <c r="AG1192" s="187" t="str">
        <f t="shared" si="414"/>
        <v/>
      </c>
      <c r="AH1192" s="187" t="str">
        <f t="shared" si="415"/>
        <v/>
      </c>
      <c r="AI1192" s="187" t="str">
        <f t="shared" si="416"/>
        <v/>
      </c>
      <c r="AJ1192" s="187" t="str">
        <f t="shared" si="417"/>
        <v/>
      </c>
      <c r="AK1192" s="187" t="str">
        <f t="shared" si="418"/>
        <v/>
      </c>
      <c r="AN1192" s="187" t="str">
        <f t="shared" si="419"/>
        <v/>
      </c>
      <c r="AO1192" s="187" t="str">
        <f t="shared" si="420"/>
        <v/>
      </c>
      <c r="AP1192" s="187" t="str">
        <f t="shared" si="421"/>
        <v/>
      </c>
      <c r="AT1192" s="187" t="str">
        <f t="shared" si="422"/>
        <v/>
      </c>
      <c r="AU1192" s="187" t="str">
        <f t="shared" si="423"/>
        <v/>
      </c>
      <c r="AV1192" s="187" t="str">
        <f t="shared" si="424"/>
        <v/>
      </c>
      <c r="AW1192" s="187" t="str">
        <f t="shared" si="425"/>
        <v/>
      </c>
      <c r="AX1192" s="187" t="str">
        <f t="shared" si="426"/>
        <v/>
      </c>
      <c r="AY1192" s="187" t="str">
        <f t="shared" si="407"/>
        <v/>
      </c>
      <c r="AZ1192" s="187" t="str">
        <f t="shared" si="427"/>
        <v/>
      </c>
      <c r="BA1192" s="187" t="str">
        <f t="shared" si="409"/>
        <v xml:space="preserve"> </v>
      </c>
      <c r="BB1192" s="187" t="str">
        <f>IFERROR(IF(AW1192="","",VLOOKUP(AW1192,SUSS!R:S,2,FALSE)),AY1192*SUSS!$M$2)</f>
        <v/>
      </c>
      <c r="BC1192" s="187" t="str">
        <f t="shared" si="408"/>
        <v/>
      </c>
    </row>
    <row r="1193" spans="1:55" ht="15.75" thickBot="1">
      <c r="A1193" s="183" t="s">
        <v>272</v>
      </c>
      <c r="B1193" s="149">
        <v>2021</v>
      </c>
      <c r="C1193" s="149"/>
      <c r="D1193" s="149"/>
      <c r="E1193" s="150" t="s">
        <v>107</v>
      </c>
      <c r="F1193" s="150" t="s">
        <v>10</v>
      </c>
      <c r="G1193" s="150" t="s">
        <v>10</v>
      </c>
      <c r="H1193" s="92">
        <v>44736</v>
      </c>
      <c r="I1193" s="97">
        <v>1318856.77</v>
      </c>
      <c r="J1193" s="89">
        <v>0</v>
      </c>
      <c r="K1193" s="97">
        <v>1318856.77</v>
      </c>
      <c r="N1193" s="183" t="s">
        <v>194</v>
      </c>
      <c r="O1193" s="82">
        <v>4</v>
      </c>
      <c r="P1193" s="85">
        <v>6718.36</v>
      </c>
      <c r="Q1193" s="83" t="s">
        <v>82</v>
      </c>
      <c r="R1193" s="83" t="s">
        <v>10</v>
      </c>
      <c r="S1193" s="83" t="s">
        <v>10</v>
      </c>
      <c r="T1193" s="82" t="s">
        <v>91</v>
      </c>
      <c r="U1193" s="82" t="s">
        <v>88</v>
      </c>
      <c r="AC1193" s="187" t="str">
        <f t="shared" si="410"/>
        <v/>
      </c>
      <c r="AD1193" s="187" t="str">
        <f t="shared" si="411"/>
        <v/>
      </c>
      <c r="AE1193" s="187" t="str">
        <f t="shared" si="412"/>
        <v/>
      </c>
      <c r="AF1193" s="187" t="str">
        <f t="shared" si="413"/>
        <v/>
      </c>
      <c r="AG1193" s="187" t="str">
        <f t="shared" si="414"/>
        <v/>
      </c>
      <c r="AH1193" s="187" t="str">
        <f t="shared" si="415"/>
        <v/>
      </c>
      <c r="AI1193" s="187" t="str">
        <f t="shared" si="416"/>
        <v/>
      </c>
      <c r="AJ1193" s="187" t="str">
        <f t="shared" si="417"/>
        <v/>
      </c>
      <c r="AK1193" s="187" t="str">
        <f t="shared" si="418"/>
        <v/>
      </c>
      <c r="AN1193" s="187" t="str">
        <f t="shared" si="419"/>
        <v/>
      </c>
      <c r="AO1193" s="187" t="str">
        <f t="shared" si="420"/>
        <v/>
      </c>
      <c r="AP1193" s="187" t="str">
        <f t="shared" si="421"/>
        <v/>
      </c>
      <c r="AT1193" s="187" t="str">
        <f t="shared" si="422"/>
        <v/>
      </c>
      <c r="AU1193" s="187" t="str">
        <f t="shared" si="423"/>
        <v/>
      </c>
      <c r="AV1193" s="187" t="str">
        <f t="shared" si="424"/>
        <v/>
      </c>
      <c r="AW1193" s="187" t="str">
        <f t="shared" si="425"/>
        <v/>
      </c>
      <c r="AX1193" s="187" t="str">
        <f t="shared" si="426"/>
        <v/>
      </c>
      <c r="AY1193" s="187" t="str">
        <f t="shared" si="407"/>
        <v/>
      </c>
      <c r="AZ1193" s="187" t="str">
        <f t="shared" si="427"/>
        <v/>
      </c>
      <c r="BA1193" s="187" t="str">
        <f t="shared" si="409"/>
        <v xml:space="preserve"> </v>
      </c>
      <c r="BB1193" s="187" t="str">
        <f>IFERROR(IF(AW1193="","",VLOOKUP(AW1193,SUSS!R:S,2,FALSE)),AY1193*SUSS!$M$2)</f>
        <v/>
      </c>
      <c r="BC1193" s="187" t="str">
        <f t="shared" si="408"/>
        <v/>
      </c>
    </row>
    <row r="1194" spans="1:55" ht="15.75" thickBot="1">
      <c r="A1194" s="183" t="s">
        <v>272</v>
      </c>
      <c r="B1194" s="96">
        <v>2021</v>
      </c>
      <c r="C1194" s="96"/>
      <c r="D1194" s="96"/>
      <c r="E1194" s="146" t="s">
        <v>107</v>
      </c>
      <c r="F1194" s="146" t="s">
        <v>10</v>
      </c>
      <c r="G1194" s="146" t="s">
        <v>83</v>
      </c>
      <c r="H1194" s="93">
        <v>44769</v>
      </c>
      <c r="I1194" s="95">
        <v>60258.57</v>
      </c>
      <c r="J1194" s="90">
        <v>0</v>
      </c>
      <c r="K1194" s="95">
        <v>60258.57</v>
      </c>
      <c r="N1194" s="183" t="s">
        <v>194</v>
      </c>
      <c r="O1194" s="82">
        <v>4</v>
      </c>
      <c r="P1194" s="86">
        <v>36.28</v>
      </c>
      <c r="Q1194" s="83" t="s">
        <v>11</v>
      </c>
      <c r="R1194" s="83" t="s">
        <v>10</v>
      </c>
      <c r="S1194" s="83" t="s">
        <v>10</v>
      </c>
      <c r="T1194" s="82" t="s">
        <v>89</v>
      </c>
      <c r="U1194" s="82" t="s">
        <v>88</v>
      </c>
      <c r="AC1194" s="187" t="str">
        <f t="shared" si="410"/>
        <v/>
      </c>
      <c r="AD1194" s="187" t="str">
        <f t="shared" si="411"/>
        <v/>
      </c>
      <c r="AE1194" s="187" t="str">
        <f t="shared" si="412"/>
        <v/>
      </c>
      <c r="AF1194" s="187" t="str">
        <f t="shared" si="413"/>
        <v/>
      </c>
      <c r="AG1194" s="187" t="str">
        <f t="shared" si="414"/>
        <v/>
      </c>
      <c r="AH1194" s="187" t="str">
        <f t="shared" si="415"/>
        <v/>
      </c>
      <c r="AI1194" s="187" t="str">
        <f t="shared" si="416"/>
        <v/>
      </c>
      <c r="AJ1194" s="187" t="str">
        <f t="shared" si="417"/>
        <v/>
      </c>
      <c r="AK1194" s="187" t="str">
        <f t="shared" si="418"/>
        <v/>
      </c>
      <c r="AN1194" s="187" t="str">
        <f t="shared" si="419"/>
        <v/>
      </c>
      <c r="AO1194" s="187" t="str">
        <f t="shared" si="420"/>
        <v/>
      </c>
      <c r="AP1194" s="187" t="str">
        <f t="shared" si="421"/>
        <v/>
      </c>
      <c r="AT1194" s="187" t="str">
        <f t="shared" si="422"/>
        <v>M645045</v>
      </c>
      <c r="AU1194" s="187">
        <f t="shared" si="423"/>
        <v>4</v>
      </c>
      <c r="AV1194" s="187">
        <f t="shared" si="424"/>
        <v>36.28</v>
      </c>
      <c r="AW1194" s="187" t="str">
        <f t="shared" si="425"/>
        <v>2018/7</v>
      </c>
      <c r="AX1194" s="187" t="str">
        <f t="shared" si="426"/>
        <v>2018/7 Contribuciones Seg. Social</v>
      </c>
      <c r="AY1194" s="187">
        <f t="shared" si="407"/>
        <v>2177.25</v>
      </c>
      <c r="AZ1194" s="187">
        <f t="shared" si="427"/>
        <v>1.6663221954300148E-2</v>
      </c>
      <c r="BA1194" s="187" t="str">
        <f t="shared" si="409"/>
        <v>M645045 4</v>
      </c>
      <c r="BB1194" s="187">
        <f>IFERROR(IF(AW1194="","",VLOOKUP(AW1194,SUSS!R:S,2,FALSE)),AY1194*SUSS!$M$2)</f>
        <v>261.27</v>
      </c>
      <c r="BC1194" s="187">
        <f t="shared" si="408"/>
        <v>4.3535999999999992</v>
      </c>
    </row>
    <row r="1195" spans="1:55" ht="15.75" thickBot="1">
      <c r="A1195" s="183" t="s">
        <v>272</v>
      </c>
      <c r="B1195" s="96">
        <v>2022</v>
      </c>
      <c r="C1195" s="96">
        <v>6</v>
      </c>
      <c r="D1195" s="96"/>
      <c r="E1195" s="146" t="s">
        <v>82</v>
      </c>
      <c r="F1195" s="146" t="s">
        <v>10</v>
      </c>
      <c r="G1195" s="146" t="s">
        <v>10</v>
      </c>
      <c r="H1195" s="93">
        <v>44762</v>
      </c>
      <c r="I1195" s="95">
        <v>294142.81</v>
      </c>
      <c r="J1195" s="90">
        <v>0</v>
      </c>
      <c r="K1195" s="95">
        <v>294142.81</v>
      </c>
      <c r="N1195" s="183" t="s">
        <v>194</v>
      </c>
      <c r="O1195" s="82">
        <v>4</v>
      </c>
      <c r="P1195" s="86">
        <v>31.48</v>
      </c>
      <c r="Q1195" s="83" t="s">
        <v>86</v>
      </c>
      <c r="R1195" s="83" t="s">
        <v>10</v>
      </c>
      <c r="S1195" s="83" t="s">
        <v>10</v>
      </c>
      <c r="T1195" s="82" t="s">
        <v>89</v>
      </c>
      <c r="U1195" s="82" t="s">
        <v>88</v>
      </c>
      <c r="AC1195" s="187" t="str">
        <f t="shared" si="410"/>
        <v/>
      </c>
      <c r="AD1195" s="187" t="str">
        <f t="shared" si="411"/>
        <v/>
      </c>
      <c r="AE1195" s="187" t="str">
        <f t="shared" si="412"/>
        <v/>
      </c>
      <c r="AF1195" s="187" t="str">
        <f t="shared" si="413"/>
        <v/>
      </c>
      <c r="AG1195" s="187" t="str">
        <f t="shared" si="414"/>
        <v/>
      </c>
      <c r="AH1195" s="187" t="str">
        <f t="shared" si="415"/>
        <v/>
      </c>
      <c r="AI1195" s="187" t="str">
        <f t="shared" si="416"/>
        <v/>
      </c>
      <c r="AJ1195" s="187" t="str">
        <f t="shared" si="417"/>
        <v/>
      </c>
      <c r="AK1195" s="187" t="str">
        <f t="shared" si="418"/>
        <v/>
      </c>
      <c r="AN1195" s="187" t="str">
        <f t="shared" si="419"/>
        <v/>
      </c>
      <c r="AO1195" s="187" t="str">
        <f t="shared" si="420"/>
        <v/>
      </c>
      <c r="AP1195" s="187" t="str">
        <f t="shared" si="421"/>
        <v/>
      </c>
      <c r="AT1195" s="187" t="str">
        <f t="shared" si="422"/>
        <v/>
      </c>
      <c r="AU1195" s="187" t="str">
        <f t="shared" si="423"/>
        <v/>
      </c>
      <c r="AV1195" s="187" t="str">
        <f t="shared" si="424"/>
        <v/>
      </c>
      <c r="AW1195" s="187" t="str">
        <f t="shared" si="425"/>
        <v/>
      </c>
      <c r="AX1195" s="187" t="str">
        <f t="shared" si="426"/>
        <v/>
      </c>
      <c r="AY1195" s="187" t="str">
        <f t="shared" si="407"/>
        <v/>
      </c>
      <c r="AZ1195" s="187" t="str">
        <f t="shared" si="427"/>
        <v/>
      </c>
      <c r="BA1195" s="187" t="str">
        <f t="shared" si="409"/>
        <v xml:space="preserve"> </v>
      </c>
      <c r="BB1195" s="187" t="str">
        <f>IFERROR(IF(AW1195="","",VLOOKUP(AW1195,SUSS!R:S,2,FALSE)),AY1195*SUSS!$M$2)</f>
        <v/>
      </c>
      <c r="BC1195" s="187" t="str">
        <f t="shared" si="408"/>
        <v/>
      </c>
    </row>
    <row r="1196" spans="1:55" ht="15.75" thickBot="1">
      <c r="A1196" s="183" t="s">
        <v>272</v>
      </c>
      <c r="B1196" s="96">
        <v>2022</v>
      </c>
      <c r="C1196" s="96">
        <v>6</v>
      </c>
      <c r="D1196" s="96"/>
      <c r="E1196" s="146" t="s">
        <v>82</v>
      </c>
      <c r="F1196" s="146" t="s">
        <v>10</v>
      </c>
      <c r="G1196" s="146" t="s">
        <v>83</v>
      </c>
      <c r="H1196" s="93">
        <v>44769</v>
      </c>
      <c r="I1196" s="95">
        <v>2916.92</v>
      </c>
      <c r="J1196" s="90">
        <v>0</v>
      </c>
      <c r="K1196" s="95">
        <v>2916.92</v>
      </c>
      <c r="N1196" s="183" t="s">
        <v>194</v>
      </c>
      <c r="O1196" s="82">
        <v>5</v>
      </c>
      <c r="P1196" s="85">
        <v>6718.36</v>
      </c>
      <c r="Q1196" s="83" t="s">
        <v>82</v>
      </c>
      <c r="R1196" s="83" t="s">
        <v>10</v>
      </c>
      <c r="S1196" s="83" t="s">
        <v>10</v>
      </c>
      <c r="T1196" s="82" t="s">
        <v>91</v>
      </c>
      <c r="U1196" s="82" t="s">
        <v>88</v>
      </c>
      <c r="AC1196" s="187" t="str">
        <f t="shared" si="410"/>
        <v/>
      </c>
      <c r="AD1196" s="187" t="str">
        <f t="shared" si="411"/>
        <v/>
      </c>
      <c r="AE1196" s="187" t="str">
        <f t="shared" si="412"/>
        <v/>
      </c>
      <c r="AF1196" s="187" t="str">
        <f t="shared" si="413"/>
        <v/>
      </c>
      <c r="AG1196" s="187" t="str">
        <f t="shared" si="414"/>
        <v/>
      </c>
      <c r="AH1196" s="187" t="str">
        <f t="shared" si="415"/>
        <v/>
      </c>
      <c r="AI1196" s="187" t="str">
        <f t="shared" si="416"/>
        <v/>
      </c>
      <c r="AJ1196" s="187" t="str">
        <f t="shared" si="417"/>
        <v/>
      </c>
      <c r="AK1196" s="187" t="str">
        <f t="shared" si="418"/>
        <v/>
      </c>
      <c r="AN1196" s="187" t="str">
        <f t="shared" si="419"/>
        <v/>
      </c>
      <c r="AO1196" s="187" t="str">
        <f t="shared" si="420"/>
        <v/>
      </c>
      <c r="AP1196" s="187" t="str">
        <f t="shared" si="421"/>
        <v/>
      </c>
      <c r="AT1196" s="187" t="str">
        <f t="shared" si="422"/>
        <v/>
      </c>
      <c r="AU1196" s="187" t="str">
        <f t="shared" si="423"/>
        <v/>
      </c>
      <c r="AV1196" s="187" t="str">
        <f t="shared" si="424"/>
        <v/>
      </c>
      <c r="AW1196" s="187" t="str">
        <f t="shared" si="425"/>
        <v/>
      </c>
      <c r="AX1196" s="187" t="str">
        <f t="shared" si="426"/>
        <v/>
      </c>
      <c r="AY1196" s="187" t="str">
        <f t="shared" si="407"/>
        <v/>
      </c>
      <c r="AZ1196" s="187" t="str">
        <f t="shared" si="427"/>
        <v/>
      </c>
      <c r="BA1196" s="187" t="str">
        <f t="shared" si="409"/>
        <v xml:space="preserve"> </v>
      </c>
      <c r="BB1196" s="187" t="str">
        <f>IFERROR(IF(AW1196="","",VLOOKUP(AW1196,SUSS!R:S,2,FALSE)),AY1196*SUSS!$M$2)</f>
        <v/>
      </c>
      <c r="BC1196" s="187" t="str">
        <f t="shared" si="408"/>
        <v/>
      </c>
    </row>
    <row r="1197" spans="1:55" ht="15.75" thickBot="1">
      <c r="N1197" s="183" t="s">
        <v>194</v>
      </c>
      <c r="O1197" s="82">
        <v>5</v>
      </c>
      <c r="P1197" s="86">
        <v>36.28</v>
      </c>
      <c r="Q1197" s="83" t="s">
        <v>11</v>
      </c>
      <c r="R1197" s="83" t="s">
        <v>10</v>
      </c>
      <c r="S1197" s="83" t="s">
        <v>10</v>
      </c>
      <c r="T1197" s="82" t="s">
        <v>89</v>
      </c>
      <c r="U1197" s="82" t="s">
        <v>88</v>
      </c>
      <c r="AC1197" s="187" t="str">
        <f t="shared" si="410"/>
        <v/>
      </c>
      <c r="AD1197" s="187" t="str">
        <f t="shared" si="411"/>
        <v/>
      </c>
      <c r="AE1197" s="187" t="str">
        <f t="shared" si="412"/>
        <v/>
      </c>
      <c r="AF1197" s="187" t="str">
        <f t="shared" si="413"/>
        <v/>
      </c>
      <c r="AG1197" s="187" t="str">
        <f t="shared" si="414"/>
        <v/>
      </c>
      <c r="AH1197" s="187" t="str">
        <f t="shared" si="415"/>
        <v/>
      </c>
      <c r="AI1197" s="187" t="str">
        <f t="shared" si="416"/>
        <v/>
      </c>
      <c r="AJ1197" s="187" t="str">
        <f t="shared" si="417"/>
        <v/>
      </c>
      <c r="AK1197" s="187" t="str">
        <f t="shared" si="418"/>
        <v/>
      </c>
      <c r="AN1197" s="187" t="str">
        <f t="shared" si="419"/>
        <v/>
      </c>
      <c r="AO1197" s="187" t="str">
        <f t="shared" si="420"/>
        <v/>
      </c>
      <c r="AP1197" s="187" t="str">
        <f t="shared" si="421"/>
        <v/>
      </c>
      <c r="AT1197" s="187" t="str">
        <f t="shared" si="422"/>
        <v>M645045</v>
      </c>
      <c r="AU1197" s="187">
        <f t="shared" si="423"/>
        <v>5</v>
      </c>
      <c r="AV1197" s="187">
        <f t="shared" si="424"/>
        <v>36.28</v>
      </c>
      <c r="AW1197" s="187" t="str">
        <f t="shared" si="425"/>
        <v>2018/7</v>
      </c>
      <c r="AX1197" s="187" t="str">
        <f t="shared" si="426"/>
        <v>2018/7 Contribuciones Seg. Social</v>
      </c>
      <c r="AY1197" s="187">
        <f t="shared" si="407"/>
        <v>2177.25</v>
      </c>
      <c r="AZ1197" s="187">
        <f t="shared" si="427"/>
        <v>1.6663221954300148E-2</v>
      </c>
      <c r="BA1197" s="187" t="str">
        <f t="shared" si="409"/>
        <v>M645045 5</v>
      </c>
      <c r="BB1197" s="187">
        <f>IFERROR(IF(AW1197="","",VLOOKUP(AW1197,SUSS!R:S,2,FALSE)),AY1197*SUSS!$M$2)</f>
        <v>261.27</v>
      </c>
      <c r="BC1197" s="187">
        <f t="shared" si="408"/>
        <v>4.3535999999999992</v>
      </c>
    </row>
    <row r="1198" spans="1:55" ht="15.75" thickBot="1">
      <c r="A1198" s="183" t="s">
        <v>272</v>
      </c>
      <c r="B1198" s="183" t="s">
        <v>85</v>
      </c>
      <c r="N1198" s="183" t="s">
        <v>194</v>
      </c>
      <c r="O1198" s="82">
        <v>5</v>
      </c>
      <c r="P1198" s="86">
        <v>31.48</v>
      </c>
      <c r="Q1198" s="83" t="s">
        <v>86</v>
      </c>
      <c r="R1198" s="83" t="s">
        <v>10</v>
      </c>
      <c r="S1198" s="83" t="s">
        <v>10</v>
      </c>
      <c r="T1198" s="82" t="s">
        <v>89</v>
      </c>
      <c r="U1198" s="82" t="s">
        <v>88</v>
      </c>
      <c r="AC1198" s="187" t="str">
        <f t="shared" si="410"/>
        <v/>
      </c>
      <c r="AD1198" s="187" t="str">
        <f t="shared" si="411"/>
        <v/>
      </c>
      <c r="AE1198" s="187" t="str">
        <f t="shared" si="412"/>
        <v/>
      </c>
      <c r="AF1198" s="187" t="str">
        <f t="shared" si="413"/>
        <v/>
      </c>
      <c r="AG1198" s="187" t="str">
        <f t="shared" si="414"/>
        <v/>
      </c>
      <c r="AH1198" s="187" t="str">
        <f t="shared" si="415"/>
        <v/>
      </c>
      <c r="AI1198" s="187" t="str">
        <f t="shared" si="416"/>
        <v/>
      </c>
      <c r="AJ1198" s="187" t="str">
        <f t="shared" si="417"/>
        <v/>
      </c>
      <c r="AK1198" s="187" t="str">
        <f t="shared" si="418"/>
        <v/>
      </c>
      <c r="AN1198" s="187" t="str">
        <f t="shared" si="419"/>
        <v/>
      </c>
      <c r="AO1198" s="187" t="str">
        <f t="shared" si="420"/>
        <v/>
      </c>
      <c r="AP1198" s="187" t="str">
        <f t="shared" si="421"/>
        <v/>
      </c>
      <c r="AT1198" s="187" t="str">
        <f t="shared" si="422"/>
        <v/>
      </c>
      <c r="AU1198" s="187" t="str">
        <f t="shared" si="423"/>
        <v/>
      </c>
      <c r="AV1198" s="187" t="str">
        <f t="shared" si="424"/>
        <v/>
      </c>
      <c r="AW1198" s="187" t="str">
        <f t="shared" si="425"/>
        <v/>
      </c>
      <c r="AX1198" s="187" t="str">
        <f t="shared" si="426"/>
        <v/>
      </c>
      <c r="AY1198" s="187" t="str">
        <f t="shared" si="407"/>
        <v/>
      </c>
      <c r="AZ1198" s="187" t="str">
        <f t="shared" si="427"/>
        <v/>
      </c>
      <c r="BA1198" s="187" t="str">
        <f t="shared" si="409"/>
        <v xml:space="preserve"> </v>
      </c>
      <c r="BB1198" s="187" t="str">
        <f>IFERROR(IF(AW1198="","",VLOOKUP(AW1198,SUSS!R:S,2,FALSE)),AY1198*SUSS!$M$2)</f>
        <v/>
      </c>
      <c r="BC1198" s="187" t="str">
        <f t="shared" si="408"/>
        <v/>
      </c>
    </row>
    <row r="1199" spans="1:55" ht="15.75" thickBot="1">
      <c r="A1199" s="183" t="s">
        <v>272</v>
      </c>
      <c r="B1199" s="151" t="s">
        <v>0</v>
      </c>
      <c r="C1199" s="151" t="s">
        <v>1</v>
      </c>
      <c r="D1199" s="151" t="s">
        <v>2</v>
      </c>
      <c r="E1199" s="151" t="s">
        <v>3</v>
      </c>
      <c r="F1199" s="151" t="s">
        <v>4</v>
      </c>
      <c r="G1199" s="151" t="s">
        <v>5</v>
      </c>
      <c r="H1199" s="151" t="s">
        <v>6</v>
      </c>
      <c r="I1199" s="151" t="s">
        <v>7</v>
      </c>
      <c r="J1199" s="151" t="s">
        <v>8</v>
      </c>
      <c r="K1199" s="151" t="s">
        <v>9</v>
      </c>
      <c r="N1199" s="183" t="s">
        <v>194</v>
      </c>
      <c r="O1199" s="82">
        <v>6</v>
      </c>
      <c r="P1199" s="85">
        <v>6718.36</v>
      </c>
      <c r="Q1199" s="83" t="s">
        <v>82</v>
      </c>
      <c r="R1199" s="83" t="s">
        <v>10</v>
      </c>
      <c r="S1199" s="83" t="s">
        <v>10</v>
      </c>
      <c r="T1199" s="82" t="s">
        <v>91</v>
      </c>
      <c r="U1199" s="82" t="s">
        <v>88</v>
      </c>
      <c r="AC1199" s="187" t="str">
        <f t="shared" si="410"/>
        <v/>
      </c>
      <c r="AD1199" s="187" t="str">
        <f t="shared" si="411"/>
        <v/>
      </c>
      <c r="AE1199" s="187" t="str">
        <f t="shared" si="412"/>
        <v/>
      </c>
      <c r="AF1199" s="187" t="str">
        <f t="shared" si="413"/>
        <v/>
      </c>
      <c r="AG1199" s="187" t="str">
        <f t="shared" si="414"/>
        <v/>
      </c>
      <c r="AH1199" s="187" t="str">
        <f t="shared" si="415"/>
        <v/>
      </c>
      <c r="AI1199" s="187" t="str">
        <f t="shared" si="416"/>
        <v/>
      </c>
      <c r="AJ1199" s="187" t="str">
        <f t="shared" si="417"/>
        <v/>
      </c>
      <c r="AK1199" s="187" t="str">
        <f t="shared" si="418"/>
        <v/>
      </c>
      <c r="AN1199" s="187" t="str">
        <f t="shared" si="419"/>
        <v/>
      </c>
      <c r="AO1199" s="187" t="str">
        <f t="shared" si="420"/>
        <v/>
      </c>
      <c r="AP1199" s="187" t="str">
        <f t="shared" si="421"/>
        <v/>
      </c>
      <c r="AT1199" s="187" t="str">
        <f t="shared" si="422"/>
        <v/>
      </c>
      <c r="AU1199" s="187" t="str">
        <f t="shared" si="423"/>
        <v/>
      </c>
      <c r="AV1199" s="187" t="str">
        <f t="shared" si="424"/>
        <v/>
      </c>
      <c r="AW1199" s="187" t="str">
        <f t="shared" si="425"/>
        <v/>
      </c>
      <c r="AX1199" s="187" t="str">
        <f t="shared" si="426"/>
        <v/>
      </c>
      <c r="AY1199" s="187" t="str">
        <f t="shared" si="407"/>
        <v/>
      </c>
      <c r="AZ1199" s="187" t="str">
        <f t="shared" si="427"/>
        <v/>
      </c>
      <c r="BA1199" s="187" t="str">
        <f t="shared" si="409"/>
        <v xml:space="preserve"> </v>
      </c>
      <c r="BB1199" s="187" t="str">
        <f>IFERROR(IF(AW1199="","",VLOOKUP(AW1199,SUSS!R:S,2,FALSE)),AY1199*SUSS!$M$2)</f>
        <v/>
      </c>
      <c r="BC1199" s="187" t="str">
        <f t="shared" si="408"/>
        <v/>
      </c>
    </row>
    <row r="1200" spans="1:55" ht="15.75" thickBot="1">
      <c r="A1200" s="183" t="s">
        <v>272</v>
      </c>
      <c r="B1200" s="149">
        <v>2022</v>
      </c>
      <c r="C1200" s="149">
        <v>4</v>
      </c>
      <c r="D1200" s="149"/>
      <c r="E1200" s="150" t="s">
        <v>86</v>
      </c>
      <c r="F1200" s="150" t="s">
        <v>10</v>
      </c>
      <c r="G1200" s="150" t="s">
        <v>10</v>
      </c>
      <c r="H1200" s="92">
        <v>44691</v>
      </c>
      <c r="I1200" s="97">
        <v>145220.96</v>
      </c>
      <c r="J1200" s="89">
        <v>0</v>
      </c>
      <c r="K1200" s="97">
        <v>145220.96</v>
      </c>
      <c r="N1200" s="183" t="s">
        <v>194</v>
      </c>
      <c r="O1200" s="82">
        <v>6</v>
      </c>
      <c r="P1200" s="86">
        <v>36.28</v>
      </c>
      <c r="Q1200" s="83" t="s">
        <v>11</v>
      </c>
      <c r="R1200" s="83" t="s">
        <v>10</v>
      </c>
      <c r="S1200" s="83" t="s">
        <v>10</v>
      </c>
      <c r="T1200" s="82" t="s">
        <v>89</v>
      </c>
      <c r="U1200" s="82" t="s">
        <v>88</v>
      </c>
      <c r="AC1200" s="187" t="str">
        <f t="shared" si="410"/>
        <v/>
      </c>
      <c r="AD1200" s="187" t="str">
        <f t="shared" si="411"/>
        <v/>
      </c>
      <c r="AE1200" s="187" t="str">
        <f t="shared" si="412"/>
        <v/>
      </c>
      <c r="AF1200" s="187" t="str">
        <f t="shared" si="413"/>
        <v/>
      </c>
      <c r="AG1200" s="187" t="str">
        <f t="shared" si="414"/>
        <v/>
      </c>
      <c r="AH1200" s="187" t="str">
        <f t="shared" si="415"/>
        <v/>
      </c>
      <c r="AI1200" s="187" t="str">
        <f t="shared" si="416"/>
        <v/>
      </c>
      <c r="AJ1200" s="187" t="str">
        <f t="shared" si="417"/>
        <v/>
      </c>
      <c r="AK1200" s="187" t="str">
        <f t="shared" si="418"/>
        <v/>
      </c>
      <c r="AN1200" s="187" t="str">
        <f t="shared" si="419"/>
        <v/>
      </c>
      <c r="AO1200" s="187" t="str">
        <f t="shared" si="420"/>
        <v/>
      </c>
      <c r="AP1200" s="187" t="str">
        <f t="shared" si="421"/>
        <v/>
      </c>
      <c r="AT1200" s="187" t="str">
        <f t="shared" si="422"/>
        <v>M645045</v>
      </c>
      <c r="AU1200" s="187">
        <f t="shared" si="423"/>
        <v>6</v>
      </c>
      <c r="AV1200" s="187">
        <f t="shared" si="424"/>
        <v>36.28</v>
      </c>
      <c r="AW1200" s="187" t="str">
        <f t="shared" si="425"/>
        <v>2018/7</v>
      </c>
      <c r="AX1200" s="187" t="str">
        <f t="shared" si="426"/>
        <v>2018/7 Contribuciones Seg. Social</v>
      </c>
      <c r="AY1200" s="187">
        <f t="shared" si="407"/>
        <v>2177.25</v>
      </c>
      <c r="AZ1200" s="187">
        <f t="shared" si="427"/>
        <v>1.6663221954300148E-2</v>
      </c>
      <c r="BA1200" s="187" t="str">
        <f t="shared" si="409"/>
        <v>M645045 6</v>
      </c>
      <c r="BB1200" s="187">
        <f>IFERROR(IF(AW1200="","",VLOOKUP(AW1200,SUSS!R:S,2,FALSE)),AY1200*SUSS!$M$2)</f>
        <v>261.27</v>
      </c>
      <c r="BC1200" s="187">
        <f t="shared" si="408"/>
        <v>4.3535999999999992</v>
      </c>
    </row>
    <row r="1201" spans="1:55" ht="15.75" thickBot="1">
      <c r="A1201" s="183" t="s">
        <v>272</v>
      </c>
      <c r="B1201" s="96">
        <v>2022</v>
      </c>
      <c r="C1201" s="96">
        <v>4</v>
      </c>
      <c r="D1201" s="96"/>
      <c r="E1201" s="146" t="s">
        <v>86</v>
      </c>
      <c r="F1201" s="146" t="s">
        <v>10</v>
      </c>
      <c r="G1201" s="146" t="s">
        <v>83</v>
      </c>
      <c r="H1201" s="93">
        <v>44769</v>
      </c>
      <c r="I1201" s="95">
        <v>14558.4</v>
      </c>
      <c r="J1201" s="90">
        <v>0</v>
      </c>
      <c r="K1201" s="95">
        <v>14558.4</v>
      </c>
      <c r="N1201" s="183" t="s">
        <v>194</v>
      </c>
      <c r="O1201" s="82">
        <v>6</v>
      </c>
      <c r="P1201" s="86">
        <v>31.48</v>
      </c>
      <c r="Q1201" s="83" t="s">
        <v>86</v>
      </c>
      <c r="R1201" s="83" t="s">
        <v>10</v>
      </c>
      <c r="S1201" s="83" t="s">
        <v>10</v>
      </c>
      <c r="T1201" s="82" t="s">
        <v>89</v>
      </c>
      <c r="U1201" s="82" t="s">
        <v>88</v>
      </c>
      <c r="AC1201" s="187" t="str">
        <f t="shared" si="410"/>
        <v/>
      </c>
      <c r="AD1201" s="187" t="str">
        <f t="shared" si="411"/>
        <v/>
      </c>
      <c r="AE1201" s="187" t="str">
        <f t="shared" si="412"/>
        <v/>
      </c>
      <c r="AF1201" s="187" t="str">
        <f t="shared" si="413"/>
        <v/>
      </c>
      <c r="AG1201" s="187" t="str">
        <f t="shared" si="414"/>
        <v/>
      </c>
      <c r="AH1201" s="187" t="str">
        <f t="shared" si="415"/>
        <v/>
      </c>
      <c r="AI1201" s="187" t="str">
        <f t="shared" si="416"/>
        <v/>
      </c>
      <c r="AJ1201" s="187" t="str">
        <f t="shared" si="417"/>
        <v/>
      </c>
      <c r="AK1201" s="187" t="str">
        <f t="shared" si="418"/>
        <v/>
      </c>
      <c r="AN1201" s="187" t="str">
        <f t="shared" si="419"/>
        <v/>
      </c>
      <c r="AO1201" s="187" t="str">
        <f t="shared" si="420"/>
        <v/>
      </c>
      <c r="AP1201" s="187" t="str">
        <f t="shared" si="421"/>
        <v/>
      </c>
      <c r="AT1201" s="187" t="str">
        <f t="shared" si="422"/>
        <v/>
      </c>
      <c r="AU1201" s="187" t="str">
        <f t="shared" si="423"/>
        <v/>
      </c>
      <c r="AV1201" s="187" t="str">
        <f t="shared" si="424"/>
        <v/>
      </c>
      <c r="AW1201" s="187" t="str">
        <f t="shared" si="425"/>
        <v/>
      </c>
      <c r="AX1201" s="187" t="str">
        <f t="shared" si="426"/>
        <v/>
      </c>
      <c r="AY1201" s="187" t="str">
        <f t="shared" si="407"/>
        <v/>
      </c>
      <c r="AZ1201" s="187" t="str">
        <f t="shared" si="427"/>
        <v/>
      </c>
      <c r="BA1201" s="187" t="str">
        <f t="shared" si="409"/>
        <v xml:space="preserve"> </v>
      </c>
      <c r="BB1201" s="187" t="str">
        <f>IFERROR(IF(AW1201="","",VLOOKUP(AW1201,SUSS!R:S,2,FALSE)),AY1201*SUSS!$M$2)</f>
        <v/>
      </c>
      <c r="BC1201" s="187" t="str">
        <f t="shared" si="408"/>
        <v/>
      </c>
    </row>
    <row r="1202" spans="1:55" ht="29.25" thickBot="1">
      <c r="A1202" s="183" t="s">
        <v>272</v>
      </c>
      <c r="B1202" s="96">
        <v>2022</v>
      </c>
      <c r="C1202" s="96">
        <v>4</v>
      </c>
      <c r="D1202" s="96"/>
      <c r="E1202" s="146" t="s">
        <v>11</v>
      </c>
      <c r="F1202" s="146" t="s">
        <v>10</v>
      </c>
      <c r="G1202" s="146" t="s">
        <v>10</v>
      </c>
      <c r="H1202" s="93">
        <v>44691</v>
      </c>
      <c r="I1202" s="95">
        <v>176873.07</v>
      </c>
      <c r="J1202" s="90">
        <v>0</v>
      </c>
      <c r="K1202" s="95">
        <v>176873.07</v>
      </c>
      <c r="N1202" s="183" t="s">
        <v>194</v>
      </c>
      <c r="O1202" s="82">
        <v>7</v>
      </c>
      <c r="P1202" s="85">
        <v>6718.36</v>
      </c>
      <c r="Q1202" s="83" t="s">
        <v>82</v>
      </c>
      <c r="R1202" s="83" t="s">
        <v>10</v>
      </c>
      <c r="S1202" s="83" t="s">
        <v>10</v>
      </c>
      <c r="T1202" s="82" t="s">
        <v>91</v>
      </c>
      <c r="U1202" s="82" t="s">
        <v>122</v>
      </c>
      <c r="AC1202" s="187" t="str">
        <f t="shared" si="410"/>
        <v>Q665611</v>
      </c>
      <c r="AD1202" s="187" t="str">
        <f t="shared" si="411"/>
        <v>Contribuciones Seg. Social</v>
      </c>
      <c r="AE1202" s="187" t="str">
        <f t="shared" si="412"/>
        <v>Declaración Jurada</v>
      </c>
      <c r="AF1202" s="187" t="str">
        <f t="shared" si="413"/>
        <v>Declaración Jurada</v>
      </c>
      <c r="AG1202" s="187">
        <f t="shared" si="414"/>
        <v>176873.07</v>
      </c>
      <c r="AH1202" s="187">
        <f t="shared" si="415"/>
        <v>0</v>
      </c>
      <c r="AI1202" s="187">
        <f t="shared" si="416"/>
        <v>176873.07</v>
      </c>
      <c r="AJ1202" s="187">
        <f t="shared" si="417"/>
        <v>2022</v>
      </c>
      <c r="AK1202" s="187">
        <f t="shared" si="418"/>
        <v>4</v>
      </c>
      <c r="AN1202" s="187" t="str">
        <f t="shared" si="419"/>
        <v xml:space="preserve">2022/4 </v>
      </c>
      <c r="AO1202" s="187" t="str">
        <f t="shared" si="420"/>
        <v>2022/4 Contribuciones Seg. Social</v>
      </c>
      <c r="AP1202" s="187">
        <f t="shared" si="421"/>
        <v>176873.07</v>
      </c>
      <c r="AT1202" s="187" t="str">
        <f t="shared" si="422"/>
        <v/>
      </c>
      <c r="AU1202" s="187" t="str">
        <f t="shared" si="423"/>
        <v/>
      </c>
      <c r="AV1202" s="187" t="str">
        <f t="shared" si="424"/>
        <v/>
      </c>
      <c r="AW1202" s="187" t="str">
        <f t="shared" si="425"/>
        <v/>
      </c>
      <c r="AX1202" s="187" t="str">
        <f t="shared" si="426"/>
        <v/>
      </c>
      <c r="AY1202" s="187" t="str">
        <f t="shared" si="407"/>
        <v/>
      </c>
      <c r="AZ1202" s="187" t="str">
        <f t="shared" si="427"/>
        <v/>
      </c>
      <c r="BA1202" s="187" t="str">
        <f t="shared" si="409"/>
        <v xml:space="preserve"> </v>
      </c>
      <c r="BB1202" s="187" t="str">
        <f>IFERROR(IF(AW1202="","",VLOOKUP(AW1202,SUSS!R:S,2,FALSE)),AY1202*SUSS!$M$2)</f>
        <v/>
      </c>
      <c r="BC1202" s="187" t="str">
        <f t="shared" si="408"/>
        <v/>
      </c>
    </row>
    <row r="1203" spans="1:55" ht="29.25" thickBot="1">
      <c r="A1203" s="183" t="s">
        <v>272</v>
      </c>
      <c r="B1203" s="96">
        <v>2022</v>
      </c>
      <c r="C1203" s="96">
        <v>4</v>
      </c>
      <c r="D1203" s="96"/>
      <c r="E1203" s="146" t="s">
        <v>11</v>
      </c>
      <c r="F1203" s="146" t="s">
        <v>10</v>
      </c>
      <c r="G1203" s="146" t="s">
        <v>83</v>
      </c>
      <c r="H1203" s="93">
        <v>44769</v>
      </c>
      <c r="I1203" s="95">
        <v>17731.53</v>
      </c>
      <c r="J1203" s="90">
        <v>0</v>
      </c>
      <c r="K1203" s="95">
        <v>17731.53</v>
      </c>
      <c r="N1203" s="183" t="s">
        <v>194</v>
      </c>
      <c r="O1203" s="82">
        <v>7</v>
      </c>
      <c r="P1203" s="86">
        <v>36.28</v>
      </c>
      <c r="Q1203" s="83" t="s">
        <v>11</v>
      </c>
      <c r="R1203" s="83" t="s">
        <v>10</v>
      </c>
      <c r="S1203" s="83" t="s">
        <v>10</v>
      </c>
      <c r="T1203" s="82" t="s">
        <v>89</v>
      </c>
      <c r="U1203" s="82" t="s">
        <v>122</v>
      </c>
      <c r="AC1203" s="187" t="str">
        <f t="shared" si="410"/>
        <v/>
      </c>
      <c r="AD1203" s="187" t="str">
        <f t="shared" si="411"/>
        <v/>
      </c>
      <c r="AE1203" s="187" t="str">
        <f t="shared" si="412"/>
        <v/>
      </c>
      <c r="AF1203" s="187" t="str">
        <f t="shared" si="413"/>
        <v/>
      </c>
      <c r="AG1203" s="187" t="str">
        <f t="shared" si="414"/>
        <v/>
      </c>
      <c r="AH1203" s="187" t="str">
        <f t="shared" si="415"/>
        <v/>
      </c>
      <c r="AI1203" s="187" t="str">
        <f t="shared" si="416"/>
        <v/>
      </c>
      <c r="AJ1203" s="187" t="str">
        <f t="shared" si="417"/>
        <v/>
      </c>
      <c r="AK1203" s="187" t="str">
        <f t="shared" si="418"/>
        <v/>
      </c>
      <c r="AN1203" s="187" t="str">
        <f t="shared" si="419"/>
        <v/>
      </c>
      <c r="AO1203" s="187" t="str">
        <f t="shared" si="420"/>
        <v/>
      </c>
      <c r="AP1203" s="187" t="str">
        <f t="shared" si="421"/>
        <v/>
      </c>
      <c r="AT1203" s="187" t="str">
        <f t="shared" si="422"/>
        <v>M645045</v>
      </c>
      <c r="AU1203" s="187">
        <f t="shared" si="423"/>
        <v>7</v>
      </c>
      <c r="AV1203" s="187">
        <f t="shared" si="424"/>
        <v>36.28</v>
      </c>
      <c r="AW1203" s="187" t="str">
        <f t="shared" si="425"/>
        <v>2018/7</v>
      </c>
      <c r="AX1203" s="187" t="str">
        <f t="shared" si="426"/>
        <v>2018/7 Contribuciones Seg. Social</v>
      </c>
      <c r="AY1203" s="187">
        <f t="shared" si="407"/>
        <v>2177.25</v>
      </c>
      <c r="AZ1203" s="187">
        <f t="shared" si="427"/>
        <v>1.6663221954300148E-2</v>
      </c>
      <c r="BA1203" s="187" t="str">
        <f t="shared" si="409"/>
        <v>M645045 7</v>
      </c>
      <c r="BB1203" s="187">
        <f>IFERROR(IF(AW1203="","",VLOOKUP(AW1203,SUSS!R:S,2,FALSE)),AY1203*SUSS!$M$2)</f>
        <v>261.27</v>
      </c>
      <c r="BC1203" s="187">
        <f t="shared" si="408"/>
        <v>4.3535999999999992</v>
      </c>
    </row>
    <row r="1204" spans="1:55" ht="29.25" thickBot="1">
      <c r="A1204" s="183" t="s">
        <v>272</v>
      </c>
      <c r="B1204" s="96">
        <v>2022</v>
      </c>
      <c r="C1204" s="96">
        <v>5</v>
      </c>
      <c r="D1204" s="96"/>
      <c r="E1204" s="146" t="s">
        <v>86</v>
      </c>
      <c r="F1204" s="146" t="s">
        <v>10</v>
      </c>
      <c r="G1204" s="146" t="s">
        <v>10</v>
      </c>
      <c r="H1204" s="93">
        <v>44722</v>
      </c>
      <c r="I1204" s="95">
        <v>159557.78</v>
      </c>
      <c r="J1204" s="90">
        <v>0</v>
      </c>
      <c r="K1204" s="95">
        <v>159557.78</v>
      </c>
      <c r="N1204" s="183" t="s">
        <v>194</v>
      </c>
      <c r="O1204" s="82">
        <v>7</v>
      </c>
      <c r="P1204" s="86">
        <v>31.48</v>
      </c>
      <c r="Q1204" s="83" t="s">
        <v>86</v>
      </c>
      <c r="R1204" s="83" t="s">
        <v>10</v>
      </c>
      <c r="S1204" s="83" t="s">
        <v>10</v>
      </c>
      <c r="T1204" s="82" t="s">
        <v>89</v>
      </c>
      <c r="U1204" s="82" t="s">
        <v>122</v>
      </c>
      <c r="AC1204" s="187" t="str">
        <f t="shared" si="410"/>
        <v/>
      </c>
      <c r="AD1204" s="187" t="str">
        <f t="shared" si="411"/>
        <v/>
      </c>
      <c r="AE1204" s="187" t="str">
        <f t="shared" si="412"/>
        <v/>
      </c>
      <c r="AF1204" s="187" t="str">
        <f t="shared" si="413"/>
        <v/>
      </c>
      <c r="AG1204" s="187" t="str">
        <f t="shared" si="414"/>
        <v/>
      </c>
      <c r="AH1204" s="187" t="str">
        <f t="shared" si="415"/>
        <v/>
      </c>
      <c r="AI1204" s="187" t="str">
        <f t="shared" si="416"/>
        <v/>
      </c>
      <c r="AJ1204" s="187" t="str">
        <f t="shared" si="417"/>
        <v/>
      </c>
      <c r="AK1204" s="187" t="str">
        <f t="shared" si="418"/>
        <v/>
      </c>
      <c r="AN1204" s="187" t="str">
        <f t="shared" si="419"/>
        <v/>
      </c>
      <c r="AO1204" s="187" t="str">
        <f t="shared" si="420"/>
        <v/>
      </c>
      <c r="AP1204" s="187" t="str">
        <f t="shared" si="421"/>
        <v/>
      </c>
      <c r="AT1204" s="187" t="str">
        <f t="shared" si="422"/>
        <v/>
      </c>
      <c r="AU1204" s="187" t="str">
        <f t="shared" si="423"/>
        <v/>
      </c>
      <c r="AV1204" s="187" t="str">
        <f t="shared" si="424"/>
        <v/>
      </c>
      <c r="AW1204" s="187" t="str">
        <f t="shared" si="425"/>
        <v/>
      </c>
      <c r="AX1204" s="187" t="str">
        <f t="shared" si="426"/>
        <v/>
      </c>
      <c r="AY1204" s="187" t="str">
        <f t="shared" si="407"/>
        <v/>
      </c>
      <c r="AZ1204" s="187" t="str">
        <f t="shared" si="427"/>
        <v/>
      </c>
      <c r="BA1204" s="187" t="str">
        <f t="shared" si="409"/>
        <v xml:space="preserve"> </v>
      </c>
      <c r="BB1204" s="187" t="str">
        <f>IFERROR(IF(AW1204="","",VLOOKUP(AW1204,SUSS!R:S,2,FALSE)),AY1204*SUSS!$M$2)</f>
        <v/>
      </c>
      <c r="BC1204" s="187" t="str">
        <f t="shared" si="408"/>
        <v/>
      </c>
    </row>
    <row r="1205" spans="1:55" ht="15.75" thickBot="1">
      <c r="A1205" s="183" t="s">
        <v>272</v>
      </c>
      <c r="B1205" s="96">
        <v>2022</v>
      </c>
      <c r="C1205" s="96">
        <v>5</v>
      </c>
      <c r="D1205" s="96"/>
      <c r="E1205" s="146" t="s">
        <v>86</v>
      </c>
      <c r="F1205" s="146" t="s">
        <v>10</v>
      </c>
      <c r="G1205" s="146" t="s">
        <v>83</v>
      </c>
      <c r="H1205" s="93">
        <v>44769</v>
      </c>
      <c r="I1205" s="95">
        <v>10060.120000000001</v>
      </c>
      <c r="J1205" s="90">
        <v>0</v>
      </c>
      <c r="K1205" s="95">
        <v>10060.120000000001</v>
      </c>
      <c r="N1205" s="183" t="s">
        <v>194</v>
      </c>
      <c r="O1205" s="82">
        <v>8</v>
      </c>
      <c r="P1205" s="85">
        <v>4303.88</v>
      </c>
      <c r="Q1205" s="83" t="s">
        <v>82</v>
      </c>
      <c r="R1205" s="83" t="s">
        <v>10</v>
      </c>
      <c r="S1205" s="83" t="s">
        <v>10</v>
      </c>
      <c r="T1205" s="82" t="s">
        <v>91</v>
      </c>
      <c r="U1205" s="82" t="s">
        <v>88</v>
      </c>
      <c r="AC1205" s="187" t="str">
        <f t="shared" si="410"/>
        <v/>
      </c>
      <c r="AD1205" s="187" t="str">
        <f t="shared" si="411"/>
        <v/>
      </c>
      <c r="AE1205" s="187" t="str">
        <f t="shared" si="412"/>
        <v/>
      </c>
      <c r="AF1205" s="187" t="str">
        <f t="shared" si="413"/>
        <v/>
      </c>
      <c r="AG1205" s="187" t="str">
        <f t="shared" si="414"/>
        <v/>
      </c>
      <c r="AH1205" s="187" t="str">
        <f t="shared" si="415"/>
        <v/>
      </c>
      <c r="AI1205" s="187" t="str">
        <f t="shared" si="416"/>
        <v/>
      </c>
      <c r="AJ1205" s="187" t="str">
        <f t="shared" si="417"/>
        <v/>
      </c>
      <c r="AK1205" s="187" t="str">
        <f t="shared" si="418"/>
        <v/>
      </c>
      <c r="AN1205" s="187" t="str">
        <f t="shared" si="419"/>
        <v/>
      </c>
      <c r="AO1205" s="187" t="str">
        <f t="shared" si="420"/>
        <v/>
      </c>
      <c r="AP1205" s="187" t="str">
        <f t="shared" si="421"/>
        <v/>
      </c>
      <c r="AT1205" s="187" t="str">
        <f t="shared" si="422"/>
        <v/>
      </c>
      <c r="AU1205" s="187" t="str">
        <f t="shared" si="423"/>
        <v/>
      </c>
      <c r="AV1205" s="187" t="str">
        <f t="shared" si="424"/>
        <v/>
      </c>
      <c r="AW1205" s="187" t="str">
        <f t="shared" si="425"/>
        <v/>
      </c>
      <c r="AX1205" s="187" t="str">
        <f t="shared" si="426"/>
        <v/>
      </c>
      <c r="AY1205" s="187" t="str">
        <f t="shared" si="407"/>
        <v/>
      </c>
      <c r="AZ1205" s="187" t="str">
        <f t="shared" si="427"/>
        <v/>
      </c>
      <c r="BA1205" s="187" t="str">
        <f t="shared" si="409"/>
        <v xml:space="preserve"> </v>
      </c>
      <c r="BB1205" s="187" t="str">
        <f>IFERROR(IF(AW1205="","",VLOOKUP(AW1205,SUSS!R:S,2,FALSE)),AY1205*SUSS!$M$2)</f>
        <v/>
      </c>
      <c r="BC1205" s="187" t="str">
        <f t="shared" si="408"/>
        <v/>
      </c>
    </row>
    <row r="1206" spans="1:55" ht="15.75" thickBot="1">
      <c r="A1206" s="183" t="s">
        <v>272</v>
      </c>
      <c r="B1206" s="96">
        <v>2022</v>
      </c>
      <c r="C1206" s="96">
        <v>5</v>
      </c>
      <c r="D1206" s="96"/>
      <c r="E1206" s="146" t="s">
        <v>11</v>
      </c>
      <c r="F1206" s="146" t="s">
        <v>10</v>
      </c>
      <c r="G1206" s="146" t="s">
        <v>10</v>
      </c>
      <c r="H1206" s="93">
        <v>44722</v>
      </c>
      <c r="I1206" s="95">
        <v>194630.93</v>
      </c>
      <c r="J1206" s="90">
        <v>0</v>
      </c>
      <c r="K1206" s="95">
        <v>194630.93</v>
      </c>
      <c r="N1206" s="183" t="s">
        <v>194</v>
      </c>
      <c r="O1206" s="82">
        <v>8</v>
      </c>
      <c r="P1206" s="85">
        <v>2414.48</v>
      </c>
      <c r="Q1206" s="83" t="s">
        <v>82</v>
      </c>
      <c r="R1206" s="83" t="s">
        <v>10</v>
      </c>
      <c r="S1206" s="83" t="s">
        <v>83</v>
      </c>
      <c r="T1206" s="82" t="s">
        <v>91</v>
      </c>
      <c r="U1206" s="82" t="s">
        <v>88</v>
      </c>
      <c r="AC1206" s="187" t="str">
        <f t="shared" si="410"/>
        <v>Q665611</v>
      </c>
      <c r="AD1206" s="187" t="str">
        <f t="shared" si="411"/>
        <v>Contribuciones Seg. Social</v>
      </c>
      <c r="AE1206" s="187" t="str">
        <f t="shared" si="412"/>
        <v>Declaración Jurada</v>
      </c>
      <c r="AF1206" s="187" t="str">
        <f t="shared" si="413"/>
        <v>Declaración Jurada</v>
      </c>
      <c r="AG1206" s="187">
        <f t="shared" si="414"/>
        <v>194630.93</v>
      </c>
      <c r="AH1206" s="187">
        <f t="shared" si="415"/>
        <v>0</v>
      </c>
      <c r="AI1206" s="187">
        <f t="shared" si="416"/>
        <v>194630.93</v>
      </c>
      <c r="AJ1206" s="187">
        <f t="shared" si="417"/>
        <v>2022</v>
      </c>
      <c r="AK1206" s="187">
        <f t="shared" si="418"/>
        <v>5</v>
      </c>
      <c r="AN1206" s="187" t="str">
        <f t="shared" si="419"/>
        <v xml:space="preserve">2022/5 </v>
      </c>
      <c r="AO1206" s="187" t="str">
        <f t="shared" si="420"/>
        <v>2022/5 Contribuciones Seg. Social</v>
      </c>
      <c r="AP1206" s="187">
        <f t="shared" si="421"/>
        <v>194630.93</v>
      </c>
      <c r="AT1206" s="187" t="str">
        <f t="shared" si="422"/>
        <v/>
      </c>
      <c r="AU1206" s="187" t="str">
        <f t="shared" si="423"/>
        <v/>
      </c>
      <c r="AV1206" s="187" t="str">
        <f t="shared" si="424"/>
        <v/>
      </c>
      <c r="AW1206" s="187" t="str">
        <f t="shared" si="425"/>
        <v/>
      </c>
      <c r="AX1206" s="187" t="str">
        <f t="shared" si="426"/>
        <v/>
      </c>
      <c r="AY1206" s="187" t="str">
        <f t="shared" si="407"/>
        <v/>
      </c>
      <c r="AZ1206" s="187" t="str">
        <f t="shared" si="427"/>
        <v/>
      </c>
      <c r="BA1206" s="187" t="str">
        <f t="shared" si="409"/>
        <v xml:space="preserve"> </v>
      </c>
      <c r="BB1206" s="187" t="str">
        <f>IFERROR(IF(AW1206="","",VLOOKUP(AW1206,SUSS!R:S,2,FALSE)),AY1206*SUSS!$M$2)</f>
        <v/>
      </c>
      <c r="BC1206" s="187" t="str">
        <f t="shared" si="408"/>
        <v/>
      </c>
    </row>
    <row r="1207" spans="1:55" ht="15.75" thickBot="1">
      <c r="A1207" s="183" t="s">
        <v>272</v>
      </c>
      <c r="B1207" s="96">
        <v>2022</v>
      </c>
      <c r="C1207" s="96">
        <v>5</v>
      </c>
      <c r="D1207" s="96"/>
      <c r="E1207" s="146" t="s">
        <v>11</v>
      </c>
      <c r="F1207" s="146" t="s">
        <v>10</v>
      </c>
      <c r="G1207" s="146" t="s">
        <v>83</v>
      </c>
      <c r="H1207" s="93">
        <v>44769</v>
      </c>
      <c r="I1207" s="95">
        <v>12271.48</v>
      </c>
      <c r="J1207" s="90">
        <v>0</v>
      </c>
      <c r="K1207" s="95">
        <v>12271.48</v>
      </c>
      <c r="N1207" s="183" t="s">
        <v>194</v>
      </c>
      <c r="O1207" s="82">
        <v>8</v>
      </c>
      <c r="P1207" s="86">
        <v>31.48</v>
      </c>
      <c r="Q1207" s="83" t="s">
        <v>86</v>
      </c>
      <c r="R1207" s="83" t="s">
        <v>10</v>
      </c>
      <c r="S1207" s="83" t="s">
        <v>10</v>
      </c>
      <c r="T1207" s="82" t="s">
        <v>89</v>
      </c>
      <c r="U1207" s="82" t="s">
        <v>88</v>
      </c>
      <c r="AC1207" s="187" t="str">
        <f t="shared" si="410"/>
        <v/>
      </c>
      <c r="AD1207" s="187" t="str">
        <f t="shared" si="411"/>
        <v/>
      </c>
      <c r="AE1207" s="187" t="str">
        <f t="shared" si="412"/>
        <v/>
      </c>
      <c r="AF1207" s="187" t="str">
        <f t="shared" si="413"/>
        <v/>
      </c>
      <c r="AG1207" s="187" t="str">
        <f t="shared" si="414"/>
        <v/>
      </c>
      <c r="AH1207" s="187" t="str">
        <f t="shared" si="415"/>
        <v/>
      </c>
      <c r="AI1207" s="187" t="str">
        <f t="shared" si="416"/>
        <v/>
      </c>
      <c r="AJ1207" s="187" t="str">
        <f t="shared" si="417"/>
        <v/>
      </c>
      <c r="AK1207" s="187" t="str">
        <f t="shared" si="418"/>
        <v/>
      </c>
      <c r="AN1207" s="187" t="str">
        <f t="shared" si="419"/>
        <v/>
      </c>
      <c r="AO1207" s="187" t="str">
        <f t="shared" si="420"/>
        <v/>
      </c>
      <c r="AP1207" s="187" t="str">
        <f t="shared" si="421"/>
        <v/>
      </c>
      <c r="AT1207" s="187" t="str">
        <f t="shared" si="422"/>
        <v/>
      </c>
      <c r="AU1207" s="187" t="str">
        <f t="shared" si="423"/>
        <v/>
      </c>
      <c r="AV1207" s="187" t="str">
        <f t="shared" si="424"/>
        <v/>
      </c>
      <c r="AW1207" s="187" t="str">
        <f t="shared" si="425"/>
        <v/>
      </c>
      <c r="AX1207" s="187" t="str">
        <f t="shared" si="426"/>
        <v/>
      </c>
      <c r="AY1207" s="187" t="str">
        <f t="shared" si="407"/>
        <v/>
      </c>
      <c r="AZ1207" s="187" t="str">
        <f t="shared" si="427"/>
        <v/>
      </c>
      <c r="BA1207" s="187" t="str">
        <f t="shared" si="409"/>
        <v xml:space="preserve"> </v>
      </c>
      <c r="BB1207" s="187" t="str">
        <f>IFERROR(IF(AW1207="","",VLOOKUP(AW1207,SUSS!R:S,2,FALSE)),AY1207*SUSS!$M$2)</f>
        <v/>
      </c>
      <c r="BC1207" s="187" t="str">
        <f t="shared" si="408"/>
        <v/>
      </c>
    </row>
    <row r="1208" spans="1:55" ht="15.75" thickBot="1">
      <c r="A1208" s="183" t="s">
        <v>272</v>
      </c>
      <c r="B1208" s="96">
        <v>2022</v>
      </c>
      <c r="C1208" s="96">
        <v>6</v>
      </c>
      <c r="D1208" s="96"/>
      <c r="E1208" s="146" t="s">
        <v>86</v>
      </c>
      <c r="F1208" s="146" t="s">
        <v>10</v>
      </c>
      <c r="G1208" s="146" t="s">
        <v>10</v>
      </c>
      <c r="H1208" s="93">
        <v>44754</v>
      </c>
      <c r="I1208" s="95">
        <v>253574.32</v>
      </c>
      <c r="J1208" s="90">
        <v>0</v>
      </c>
      <c r="K1208" s="95">
        <v>253574.32</v>
      </c>
      <c r="N1208" s="183" t="s">
        <v>194</v>
      </c>
      <c r="O1208" s="82">
        <v>8</v>
      </c>
      <c r="P1208" s="86">
        <v>36.28</v>
      </c>
      <c r="Q1208" s="83" t="s">
        <v>11</v>
      </c>
      <c r="R1208" s="83" t="s">
        <v>10</v>
      </c>
      <c r="S1208" s="83" t="s">
        <v>10</v>
      </c>
      <c r="T1208" s="82" t="s">
        <v>89</v>
      </c>
      <c r="U1208" s="82" t="s">
        <v>88</v>
      </c>
      <c r="AC1208" s="187" t="str">
        <f t="shared" si="410"/>
        <v/>
      </c>
      <c r="AD1208" s="187" t="str">
        <f t="shared" si="411"/>
        <v/>
      </c>
      <c r="AE1208" s="187" t="str">
        <f t="shared" si="412"/>
        <v/>
      </c>
      <c r="AF1208" s="187" t="str">
        <f t="shared" si="413"/>
        <v/>
      </c>
      <c r="AG1208" s="187" t="str">
        <f t="shared" si="414"/>
        <v/>
      </c>
      <c r="AH1208" s="187" t="str">
        <f t="shared" si="415"/>
        <v/>
      </c>
      <c r="AI1208" s="187" t="str">
        <f t="shared" si="416"/>
        <v/>
      </c>
      <c r="AJ1208" s="187" t="str">
        <f t="shared" si="417"/>
        <v/>
      </c>
      <c r="AK1208" s="187" t="str">
        <f t="shared" si="418"/>
        <v/>
      </c>
      <c r="AN1208" s="187" t="str">
        <f t="shared" si="419"/>
        <v/>
      </c>
      <c r="AO1208" s="187" t="str">
        <f t="shared" si="420"/>
        <v/>
      </c>
      <c r="AP1208" s="187" t="str">
        <f t="shared" si="421"/>
        <v/>
      </c>
      <c r="AT1208" s="187" t="str">
        <f t="shared" si="422"/>
        <v>M645045</v>
      </c>
      <c r="AU1208" s="187">
        <f t="shared" si="423"/>
        <v>8</v>
      </c>
      <c r="AV1208" s="187">
        <f t="shared" si="424"/>
        <v>36.28</v>
      </c>
      <c r="AW1208" s="187" t="str">
        <f t="shared" si="425"/>
        <v>2018/7</v>
      </c>
      <c r="AX1208" s="187" t="str">
        <f t="shared" si="426"/>
        <v>2018/7 Contribuciones Seg. Social</v>
      </c>
      <c r="AY1208" s="187">
        <f t="shared" si="407"/>
        <v>2177.25</v>
      </c>
      <c r="AZ1208" s="187">
        <f t="shared" si="427"/>
        <v>1.6663221954300148E-2</v>
      </c>
      <c r="BA1208" s="187" t="str">
        <f t="shared" si="409"/>
        <v>M645045 8</v>
      </c>
      <c r="BB1208" s="187">
        <f>IFERROR(IF(AW1208="","",VLOOKUP(AW1208,SUSS!R:S,2,FALSE)),AY1208*SUSS!$M$2)</f>
        <v>261.27</v>
      </c>
      <c r="BC1208" s="187">
        <f t="shared" si="408"/>
        <v>4.3535999999999992</v>
      </c>
    </row>
    <row r="1209" spans="1:55" ht="15.75" thickBot="1">
      <c r="A1209" s="183" t="s">
        <v>272</v>
      </c>
      <c r="B1209" s="96">
        <v>2022</v>
      </c>
      <c r="C1209" s="96">
        <v>6</v>
      </c>
      <c r="D1209" s="96"/>
      <c r="E1209" s="146" t="s">
        <v>86</v>
      </c>
      <c r="F1209" s="146" t="s">
        <v>10</v>
      </c>
      <c r="G1209" s="146" t="s">
        <v>83</v>
      </c>
      <c r="H1209" s="93">
        <v>44769</v>
      </c>
      <c r="I1209" s="95">
        <v>5388.45</v>
      </c>
      <c r="J1209" s="90">
        <v>0</v>
      </c>
      <c r="K1209" s="95">
        <v>5388.45</v>
      </c>
      <c r="N1209" s="183" t="s">
        <v>194</v>
      </c>
      <c r="O1209" s="82">
        <v>9</v>
      </c>
      <c r="P1209" s="85">
        <v>3658</v>
      </c>
      <c r="Q1209" s="83" t="s">
        <v>82</v>
      </c>
      <c r="R1209" s="83" t="s">
        <v>10</v>
      </c>
      <c r="S1209" s="83" t="s">
        <v>83</v>
      </c>
      <c r="T1209" s="82" t="s">
        <v>91</v>
      </c>
      <c r="U1209" s="82" t="s">
        <v>88</v>
      </c>
      <c r="AC1209" s="187" t="str">
        <f t="shared" si="410"/>
        <v/>
      </c>
      <c r="AD1209" s="187" t="str">
        <f t="shared" si="411"/>
        <v/>
      </c>
      <c r="AE1209" s="187" t="str">
        <f t="shared" si="412"/>
        <v/>
      </c>
      <c r="AF1209" s="187" t="str">
        <f t="shared" si="413"/>
        <v/>
      </c>
      <c r="AG1209" s="187" t="str">
        <f t="shared" si="414"/>
        <v/>
      </c>
      <c r="AH1209" s="187" t="str">
        <f t="shared" si="415"/>
        <v/>
      </c>
      <c r="AI1209" s="187" t="str">
        <f t="shared" si="416"/>
        <v/>
      </c>
      <c r="AJ1209" s="187" t="str">
        <f t="shared" si="417"/>
        <v/>
      </c>
      <c r="AK1209" s="187" t="str">
        <f t="shared" si="418"/>
        <v/>
      </c>
      <c r="AN1209" s="187" t="str">
        <f t="shared" si="419"/>
        <v/>
      </c>
      <c r="AO1209" s="187" t="str">
        <f t="shared" si="420"/>
        <v/>
      </c>
      <c r="AP1209" s="187" t="str">
        <f t="shared" si="421"/>
        <v/>
      </c>
      <c r="AT1209" s="187" t="str">
        <f t="shared" si="422"/>
        <v/>
      </c>
      <c r="AU1209" s="187" t="str">
        <f t="shared" si="423"/>
        <v/>
      </c>
      <c r="AV1209" s="187" t="str">
        <f t="shared" si="424"/>
        <v/>
      </c>
      <c r="AW1209" s="187" t="str">
        <f t="shared" si="425"/>
        <v/>
      </c>
      <c r="AX1209" s="187" t="str">
        <f t="shared" si="426"/>
        <v/>
      </c>
      <c r="AY1209" s="187" t="str">
        <f t="shared" si="407"/>
        <v/>
      </c>
      <c r="AZ1209" s="187" t="str">
        <f t="shared" si="427"/>
        <v/>
      </c>
      <c r="BA1209" s="187" t="str">
        <f t="shared" si="409"/>
        <v xml:space="preserve"> </v>
      </c>
      <c r="BB1209" s="187" t="str">
        <f>IFERROR(IF(AW1209="","",VLOOKUP(AW1209,SUSS!R:S,2,FALSE)),AY1209*SUSS!$M$2)</f>
        <v/>
      </c>
      <c r="BC1209" s="187" t="str">
        <f t="shared" si="408"/>
        <v/>
      </c>
    </row>
    <row r="1210" spans="1:55" ht="15.75" thickBot="1">
      <c r="A1210" s="183" t="s">
        <v>272</v>
      </c>
      <c r="B1210" s="96">
        <v>2022</v>
      </c>
      <c r="C1210" s="96">
        <v>6</v>
      </c>
      <c r="D1210" s="96"/>
      <c r="E1210" s="146" t="s">
        <v>11</v>
      </c>
      <c r="F1210" s="146" t="s">
        <v>10</v>
      </c>
      <c r="G1210" s="146" t="s">
        <v>10</v>
      </c>
      <c r="H1210" s="93">
        <v>44754</v>
      </c>
      <c r="I1210" s="95">
        <v>303035.65000000002</v>
      </c>
      <c r="J1210" s="90">
        <v>0</v>
      </c>
      <c r="K1210" s="95">
        <v>303035.65000000002</v>
      </c>
      <c r="N1210" s="183" t="s">
        <v>194</v>
      </c>
      <c r="O1210" s="82">
        <v>9</v>
      </c>
      <c r="P1210" s="85">
        <v>3060.36</v>
      </c>
      <c r="Q1210" s="83" t="s">
        <v>82</v>
      </c>
      <c r="R1210" s="83" t="s">
        <v>10</v>
      </c>
      <c r="S1210" s="83" t="s">
        <v>84</v>
      </c>
      <c r="T1210" s="82" t="s">
        <v>91</v>
      </c>
      <c r="U1210" s="82" t="s">
        <v>88</v>
      </c>
      <c r="AC1210" s="187" t="str">
        <f t="shared" si="410"/>
        <v>Q665611</v>
      </c>
      <c r="AD1210" s="187" t="str">
        <f t="shared" si="411"/>
        <v>Contribuciones Seg. Social</v>
      </c>
      <c r="AE1210" s="187" t="str">
        <f t="shared" si="412"/>
        <v>Declaración Jurada</v>
      </c>
      <c r="AF1210" s="187" t="str">
        <f t="shared" si="413"/>
        <v>Declaración Jurada</v>
      </c>
      <c r="AG1210" s="187">
        <f t="shared" si="414"/>
        <v>303035.65000000002</v>
      </c>
      <c r="AH1210" s="187">
        <f t="shared" si="415"/>
        <v>0</v>
      </c>
      <c r="AI1210" s="187">
        <f t="shared" si="416"/>
        <v>303035.65000000002</v>
      </c>
      <c r="AJ1210" s="187">
        <f t="shared" si="417"/>
        <v>2022</v>
      </c>
      <c r="AK1210" s="187">
        <f t="shared" si="418"/>
        <v>6</v>
      </c>
      <c r="AN1210" s="187" t="str">
        <f t="shared" si="419"/>
        <v xml:space="preserve">2022/6 </v>
      </c>
      <c r="AO1210" s="187" t="str">
        <f t="shared" si="420"/>
        <v>2022/6 Contribuciones Seg. Social</v>
      </c>
      <c r="AP1210" s="187">
        <f t="shared" si="421"/>
        <v>303035.65000000002</v>
      </c>
      <c r="AT1210" s="187" t="str">
        <f t="shared" si="422"/>
        <v/>
      </c>
      <c r="AU1210" s="187" t="str">
        <f t="shared" si="423"/>
        <v/>
      </c>
      <c r="AV1210" s="187" t="str">
        <f t="shared" si="424"/>
        <v/>
      </c>
      <c r="AW1210" s="187" t="str">
        <f t="shared" si="425"/>
        <v/>
      </c>
      <c r="AX1210" s="187" t="str">
        <f t="shared" si="426"/>
        <v/>
      </c>
      <c r="AY1210" s="187" t="str">
        <f t="shared" si="407"/>
        <v/>
      </c>
      <c r="AZ1210" s="187" t="str">
        <f t="shared" si="427"/>
        <v/>
      </c>
      <c r="BA1210" s="187" t="str">
        <f t="shared" si="409"/>
        <v xml:space="preserve"> </v>
      </c>
      <c r="BB1210" s="187" t="str">
        <f>IFERROR(IF(AW1210="","",VLOOKUP(AW1210,SUSS!R:S,2,FALSE)),AY1210*SUSS!$M$2)</f>
        <v/>
      </c>
      <c r="BC1210" s="187" t="str">
        <f t="shared" si="408"/>
        <v/>
      </c>
    </row>
    <row r="1211" spans="1:55" ht="15.75" thickBot="1">
      <c r="A1211" s="183" t="s">
        <v>272</v>
      </c>
      <c r="B1211" s="96">
        <v>2022</v>
      </c>
      <c r="C1211" s="96">
        <v>6</v>
      </c>
      <c r="D1211" s="96"/>
      <c r="E1211" s="146" t="s">
        <v>11</v>
      </c>
      <c r="F1211" s="146" t="s">
        <v>10</v>
      </c>
      <c r="G1211" s="146" t="s">
        <v>83</v>
      </c>
      <c r="H1211" s="93">
        <v>44769</v>
      </c>
      <c r="I1211" s="95">
        <v>6439.51</v>
      </c>
      <c r="J1211" s="90">
        <v>0</v>
      </c>
      <c r="K1211" s="95">
        <v>6439.51</v>
      </c>
      <c r="N1211" s="183" t="s">
        <v>194</v>
      </c>
      <c r="O1211" s="82">
        <v>9</v>
      </c>
      <c r="P1211" s="86">
        <v>31.48</v>
      </c>
      <c r="Q1211" s="83" t="s">
        <v>86</v>
      </c>
      <c r="R1211" s="83" t="s">
        <v>10</v>
      </c>
      <c r="S1211" s="83" t="s">
        <v>10</v>
      </c>
      <c r="T1211" s="82" t="s">
        <v>89</v>
      </c>
      <c r="U1211" s="82" t="s">
        <v>88</v>
      </c>
      <c r="AC1211" s="187" t="str">
        <f t="shared" si="410"/>
        <v/>
      </c>
      <c r="AD1211" s="187" t="str">
        <f t="shared" si="411"/>
        <v/>
      </c>
      <c r="AE1211" s="187" t="str">
        <f t="shared" si="412"/>
        <v/>
      </c>
      <c r="AF1211" s="187" t="str">
        <f t="shared" si="413"/>
        <v/>
      </c>
      <c r="AG1211" s="187" t="str">
        <f t="shared" si="414"/>
        <v/>
      </c>
      <c r="AH1211" s="187" t="str">
        <f t="shared" si="415"/>
        <v/>
      </c>
      <c r="AI1211" s="187" t="str">
        <f t="shared" si="416"/>
        <v/>
      </c>
      <c r="AJ1211" s="187" t="str">
        <f t="shared" si="417"/>
        <v/>
      </c>
      <c r="AK1211" s="187" t="str">
        <f t="shared" si="418"/>
        <v/>
      </c>
      <c r="AN1211" s="187" t="str">
        <f t="shared" si="419"/>
        <v/>
      </c>
      <c r="AO1211" s="187" t="str">
        <f t="shared" si="420"/>
        <v/>
      </c>
      <c r="AP1211" s="187" t="str">
        <f t="shared" si="421"/>
        <v/>
      </c>
      <c r="AT1211" s="187" t="str">
        <f t="shared" si="422"/>
        <v/>
      </c>
      <c r="AU1211" s="187" t="str">
        <f t="shared" si="423"/>
        <v/>
      </c>
      <c r="AV1211" s="187" t="str">
        <f t="shared" si="424"/>
        <v/>
      </c>
      <c r="AW1211" s="187" t="str">
        <f t="shared" si="425"/>
        <v/>
      </c>
      <c r="AX1211" s="187" t="str">
        <f t="shared" si="426"/>
        <v/>
      </c>
      <c r="AY1211" s="187" t="str">
        <f t="shared" si="407"/>
        <v/>
      </c>
      <c r="AZ1211" s="187" t="str">
        <f t="shared" si="427"/>
        <v/>
      </c>
      <c r="BA1211" s="187" t="str">
        <f t="shared" si="409"/>
        <v xml:space="preserve"> </v>
      </c>
      <c r="BB1211" s="187" t="str">
        <f>IFERROR(IF(AW1211="","",VLOOKUP(AW1211,SUSS!R:S,2,FALSE)),AY1211*SUSS!$M$2)</f>
        <v/>
      </c>
      <c r="BC1211" s="187" t="str">
        <f t="shared" si="408"/>
        <v/>
      </c>
    </row>
    <row r="1212" spans="1:55" ht="15.75" thickBot="1">
      <c r="N1212" s="183" t="s">
        <v>194</v>
      </c>
      <c r="O1212" s="82">
        <v>9</v>
      </c>
      <c r="P1212" s="86">
        <v>36.28</v>
      </c>
      <c r="Q1212" s="83" t="s">
        <v>11</v>
      </c>
      <c r="R1212" s="83" t="s">
        <v>10</v>
      </c>
      <c r="S1212" s="83" t="s">
        <v>10</v>
      </c>
      <c r="T1212" s="82" t="s">
        <v>89</v>
      </c>
      <c r="U1212" s="82" t="s">
        <v>88</v>
      </c>
      <c r="AC1212" s="187" t="str">
        <f t="shared" si="410"/>
        <v/>
      </c>
      <c r="AD1212" s="187" t="str">
        <f t="shared" si="411"/>
        <v/>
      </c>
      <c r="AE1212" s="187" t="str">
        <f t="shared" si="412"/>
        <v/>
      </c>
      <c r="AF1212" s="187" t="str">
        <f t="shared" si="413"/>
        <v/>
      </c>
      <c r="AG1212" s="187" t="str">
        <f t="shared" si="414"/>
        <v/>
      </c>
      <c r="AH1212" s="187" t="str">
        <f t="shared" si="415"/>
        <v/>
      </c>
      <c r="AI1212" s="187" t="str">
        <f t="shared" si="416"/>
        <v/>
      </c>
      <c r="AJ1212" s="187" t="str">
        <f t="shared" si="417"/>
        <v/>
      </c>
      <c r="AK1212" s="187" t="str">
        <f t="shared" si="418"/>
        <v/>
      </c>
      <c r="AN1212" s="187" t="str">
        <f t="shared" si="419"/>
        <v/>
      </c>
      <c r="AO1212" s="187" t="str">
        <f t="shared" si="420"/>
        <v/>
      </c>
      <c r="AP1212" s="187" t="str">
        <f t="shared" si="421"/>
        <v/>
      </c>
      <c r="AT1212" s="187" t="str">
        <f t="shared" si="422"/>
        <v>M645045</v>
      </c>
      <c r="AU1212" s="187">
        <f t="shared" si="423"/>
        <v>9</v>
      </c>
      <c r="AV1212" s="187">
        <f t="shared" si="424"/>
        <v>36.28</v>
      </c>
      <c r="AW1212" s="187" t="str">
        <f t="shared" si="425"/>
        <v>2018/7</v>
      </c>
      <c r="AX1212" s="187" t="str">
        <f t="shared" si="426"/>
        <v>2018/7 Contribuciones Seg. Social</v>
      </c>
      <c r="AY1212" s="187">
        <f t="shared" si="407"/>
        <v>2177.25</v>
      </c>
      <c r="AZ1212" s="187">
        <f t="shared" si="427"/>
        <v>1.6663221954300148E-2</v>
      </c>
      <c r="BA1212" s="187" t="str">
        <f t="shared" si="409"/>
        <v>M645045 9</v>
      </c>
      <c r="BB1212" s="187">
        <f>IFERROR(IF(AW1212="","",VLOOKUP(AW1212,SUSS!R:S,2,FALSE)),AY1212*SUSS!$M$2)</f>
        <v>261.27</v>
      </c>
      <c r="BC1212" s="187">
        <f t="shared" si="408"/>
        <v>4.3535999999999992</v>
      </c>
    </row>
    <row r="1213" spans="1:55" ht="45.75" thickBot="1">
      <c r="A1213" s="183" t="s">
        <v>283</v>
      </c>
      <c r="B1213" s="183" t="s">
        <v>81</v>
      </c>
      <c r="N1213" s="183" t="s">
        <v>194</v>
      </c>
      <c r="O1213" s="82">
        <v>10</v>
      </c>
      <c r="P1213" s="85">
        <v>4718.1899999999996</v>
      </c>
      <c r="Q1213" s="83" t="s">
        <v>82</v>
      </c>
      <c r="R1213" s="83" t="s">
        <v>10</v>
      </c>
      <c r="S1213" s="83" t="s">
        <v>84</v>
      </c>
      <c r="T1213" s="82" t="s">
        <v>91</v>
      </c>
      <c r="U1213" s="82" t="s">
        <v>124</v>
      </c>
      <c r="AC1213" s="187" t="str">
        <f t="shared" si="410"/>
        <v/>
      </c>
      <c r="AD1213" s="187" t="str">
        <f t="shared" si="411"/>
        <v/>
      </c>
      <c r="AE1213" s="187" t="str">
        <f t="shared" si="412"/>
        <v/>
      </c>
      <c r="AF1213" s="187" t="str">
        <f t="shared" si="413"/>
        <v/>
      </c>
      <c r="AG1213" s="187" t="str">
        <f t="shared" si="414"/>
        <v/>
      </c>
      <c r="AH1213" s="187" t="str">
        <f t="shared" si="415"/>
        <v/>
      </c>
      <c r="AI1213" s="187" t="str">
        <f t="shared" si="416"/>
        <v/>
      </c>
      <c r="AJ1213" s="187" t="str">
        <f t="shared" si="417"/>
        <v/>
      </c>
      <c r="AK1213" s="187" t="str">
        <f t="shared" si="418"/>
        <v/>
      </c>
      <c r="AN1213" s="187" t="str">
        <f t="shared" si="419"/>
        <v/>
      </c>
      <c r="AO1213" s="187" t="str">
        <f t="shared" si="420"/>
        <v/>
      </c>
      <c r="AP1213" s="187" t="str">
        <f t="shared" si="421"/>
        <v/>
      </c>
      <c r="AT1213" s="187" t="str">
        <f t="shared" si="422"/>
        <v/>
      </c>
      <c r="AU1213" s="187" t="str">
        <f t="shared" si="423"/>
        <v/>
      </c>
      <c r="AV1213" s="187" t="str">
        <f t="shared" si="424"/>
        <v/>
      </c>
      <c r="AW1213" s="187" t="str">
        <f t="shared" si="425"/>
        <v/>
      </c>
      <c r="AX1213" s="187" t="str">
        <f t="shared" si="426"/>
        <v/>
      </c>
      <c r="AY1213" s="187" t="str">
        <f t="shared" si="407"/>
        <v/>
      </c>
      <c r="AZ1213" s="187" t="str">
        <f t="shared" si="427"/>
        <v/>
      </c>
      <c r="BA1213" s="187" t="str">
        <f t="shared" si="409"/>
        <v xml:space="preserve"> </v>
      </c>
      <c r="BB1213" s="187" t="str">
        <f>IFERROR(IF(AW1213="","",VLOOKUP(AW1213,SUSS!R:S,2,FALSE)),AY1213*SUSS!$M$2)</f>
        <v/>
      </c>
      <c r="BC1213" s="187" t="str">
        <f t="shared" si="408"/>
        <v/>
      </c>
    </row>
    <row r="1214" spans="1:55" ht="15.75" thickBot="1">
      <c r="A1214" s="183" t="s">
        <v>283</v>
      </c>
      <c r="B1214" s="151" t="s">
        <v>0</v>
      </c>
      <c r="C1214" s="151" t="s">
        <v>1</v>
      </c>
      <c r="D1214" s="151" t="s">
        <v>2</v>
      </c>
      <c r="E1214" s="151" t="s">
        <v>3</v>
      </c>
      <c r="F1214" s="151" t="s">
        <v>4</v>
      </c>
      <c r="G1214" s="151" t="s">
        <v>5</v>
      </c>
      <c r="H1214" s="151" t="s">
        <v>6</v>
      </c>
      <c r="I1214" s="151" t="s">
        <v>7</v>
      </c>
      <c r="J1214" s="151" t="s">
        <v>8</v>
      </c>
      <c r="K1214" s="151" t="s">
        <v>9</v>
      </c>
      <c r="N1214" s="183" t="s">
        <v>194</v>
      </c>
      <c r="O1214" s="82">
        <v>10</v>
      </c>
      <c r="P1214" s="85">
        <v>2000.17</v>
      </c>
      <c r="Q1214" s="83" t="s">
        <v>82</v>
      </c>
      <c r="R1214" s="83" t="s">
        <v>10</v>
      </c>
      <c r="S1214" s="83" t="s">
        <v>10</v>
      </c>
      <c r="T1214" s="82" t="s">
        <v>92</v>
      </c>
      <c r="U1214" s="82" t="s">
        <v>124</v>
      </c>
      <c r="AC1214" s="187" t="str">
        <f t="shared" si="410"/>
        <v/>
      </c>
      <c r="AD1214" s="187" t="str">
        <f t="shared" si="411"/>
        <v/>
      </c>
      <c r="AE1214" s="187" t="str">
        <f t="shared" si="412"/>
        <v/>
      </c>
      <c r="AF1214" s="187" t="str">
        <f t="shared" si="413"/>
        <v/>
      </c>
      <c r="AG1214" s="187" t="str">
        <f t="shared" si="414"/>
        <v/>
      </c>
      <c r="AH1214" s="187" t="str">
        <f t="shared" si="415"/>
        <v/>
      </c>
      <c r="AI1214" s="187" t="str">
        <f t="shared" si="416"/>
        <v/>
      </c>
      <c r="AJ1214" s="187" t="str">
        <f t="shared" si="417"/>
        <v/>
      </c>
      <c r="AK1214" s="187" t="str">
        <f t="shared" si="418"/>
        <v/>
      </c>
      <c r="AN1214" s="187" t="str">
        <f t="shared" si="419"/>
        <v/>
      </c>
      <c r="AO1214" s="187" t="str">
        <f t="shared" si="420"/>
        <v/>
      </c>
      <c r="AP1214" s="187" t="str">
        <f t="shared" si="421"/>
        <v/>
      </c>
      <c r="AT1214" s="187" t="str">
        <f t="shared" si="422"/>
        <v/>
      </c>
      <c r="AU1214" s="187" t="str">
        <f t="shared" si="423"/>
        <v/>
      </c>
      <c r="AV1214" s="187" t="str">
        <f t="shared" si="424"/>
        <v/>
      </c>
      <c r="AW1214" s="187" t="str">
        <f t="shared" si="425"/>
        <v/>
      </c>
      <c r="AX1214" s="187" t="str">
        <f t="shared" si="426"/>
        <v/>
      </c>
      <c r="AY1214" s="187" t="str">
        <f t="shared" si="407"/>
        <v/>
      </c>
      <c r="AZ1214" s="187" t="str">
        <f t="shared" si="427"/>
        <v/>
      </c>
      <c r="BA1214" s="187" t="str">
        <f t="shared" si="409"/>
        <v xml:space="preserve"> </v>
      </c>
      <c r="BB1214" s="187" t="str">
        <f>IFERROR(IF(AW1214="","",VLOOKUP(AW1214,SUSS!R:S,2,FALSE)),AY1214*SUSS!$M$2)</f>
        <v/>
      </c>
      <c r="BC1214" s="187" t="str">
        <f t="shared" si="408"/>
        <v/>
      </c>
    </row>
    <row r="1215" spans="1:55" ht="15.75" thickBot="1">
      <c r="A1215" s="183" t="s">
        <v>283</v>
      </c>
      <c r="B1215" s="149">
        <v>2022</v>
      </c>
      <c r="C1215" s="149">
        <v>5</v>
      </c>
      <c r="D1215" s="149"/>
      <c r="E1215" s="150" t="s">
        <v>82</v>
      </c>
      <c r="F1215" s="150" t="s">
        <v>10</v>
      </c>
      <c r="G1215" s="150" t="s">
        <v>10</v>
      </c>
      <c r="H1215" s="92">
        <v>44735</v>
      </c>
      <c r="I1215" s="97">
        <v>402254.98</v>
      </c>
      <c r="J1215" s="89">
        <v>0</v>
      </c>
      <c r="K1215" s="97">
        <v>402254.98</v>
      </c>
      <c r="N1215" s="183" t="s">
        <v>194</v>
      </c>
      <c r="O1215" s="82">
        <v>10</v>
      </c>
      <c r="P1215" s="86">
        <v>36.28</v>
      </c>
      <c r="Q1215" s="83" t="s">
        <v>11</v>
      </c>
      <c r="R1215" s="83" t="s">
        <v>10</v>
      </c>
      <c r="S1215" s="83" t="s">
        <v>10</v>
      </c>
      <c r="T1215" s="82" t="s">
        <v>89</v>
      </c>
      <c r="U1215" s="82" t="s">
        <v>124</v>
      </c>
      <c r="AC1215" s="187" t="str">
        <f t="shared" si="410"/>
        <v/>
      </c>
      <c r="AD1215" s="187" t="str">
        <f t="shared" si="411"/>
        <v/>
      </c>
      <c r="AE1215" s="187" t="str">
        <f t="shared" si="412"/>
        <v/>
      </c>
      <c r="AF1215" s="187" t="str">
        <f t="shared" si="413"/>
        <v/>
      </c>
      <c r="AG1215" s="187" t="str">
        <f t="shared" si="414"/>
        <v/>
      </c>
      <c r="AH1215" s="187" t="str">
        <f t="shared" si="415"/>
        <v/>
      </c>
      <c r="AI1215" s="187" t="str">
        <f t="shared" si="416"/>
        <v/>
      </c>
      <c r="AJ1215" s="187" t="str">
        <f t="shared" si="417"/>
        <v/>
      </c>
      <c r="AK1215" s="187" t="str">
        <f t="shared" si="418"/>
        <v/>
      </c>
      <c r="AN1215" s="187" t="str">
        <f t="shared" si="419"/>
        <v/>
      </c>
      <c r="AO1215" s="187" t="str">
        <f t="shared" si="420"/>
        <v/>
      </c>
      <c r="AP1215" s="187" t="str">
        <f t="shared" si="421"/>
        <v/>
      </c>
      <c r="AT1215" s="187" t="str">
        <f t="shared" si="422"/>
        <v>M645045</v>
      </c>
      <c r="AU1215" s="187">
        <f t="shared" si="423"/>
        <v>10</v>
      </c>
      <c r="AV1215" s="187">
        <f t="shared" si="424"/>
        <v>36.28</v>
      </c>
      <c r="AW1215" s="187" t="str">
        <f t="shared" si="425"/>
        <v>2018/7</v>
      </c>
      <c r="AX1215" s="187" t="str">
        <f t="shared" si="426"/>
        <v>2018/7 Contribuciones Seg. Social</v>
      </c>
      <c r="AY1215" s="187">
        <f t="shared" si="407"/>
        <v>2177.25</v>
      </c>
      <c r="AZ1215" s="187">
        <f t="shared" si="427"/>
        <v>1.6663221954300148E-2</v>
      </c>
      <c r="BA1215" s="187" t="str">
        <f t="shared" si="409"/>
        <v>M645045 10</v>
      </c>
      <c r="BB1215" s="187">
        <f>IFERROR(IF(AW1215="","",VLOOKUP(AW1215,SUSS!R:S,2,FALSE)),AY1215*SUSS!$M$2)</f>
        <v>261.27</v>
      </c>
      <c r="BC1215" s="187">
        <f t="shared" si="408"/>
        <v>4.3535999999999992</v>
      </c>
    </row>
    <row r="1216" spans="1:55" ht="15.75" thickBot="1">
      <c r="A1216" s="183" t="s">
        <v>283</v>
      </c>
      <c r="B1216" s="96">
        <v>2022</v>
      </c>
      <c r="C1216" s="96">
        <v>5</v>
      </c>
      <c r="D1216" s="96"/>
      <c r="E1216" s="146" t="s">
        <v>82</v>
      </c>
      <c r="F1216" s="146" t="s">
        <v>10</v>
      </c>
      <c r="G1216" s="146" t="s">
        <v>83</v>
      </c>
      <c r="H1216" s="93">
        <v>44764</v>
      </c>
      <c r="I1216" s="95">
        <v>16028.52</v>
      </c>
      <c r="J1216" s="90">
        <v>0</v>
      </c>
      <c r="K1216" s="95">
        <v>16028.52</v>
      </c>
      <c r="N1216" s="183" t="s">
        <v>194</v>
      </c>
      <c r="O1216" s="82">
        <v>10</v>
      </c>
      <c r="P1216" s="86">
        <v>31.48</v>
      </c>
      <c r="Q1216" s="83" t="s">
        <v>86</v>
      </c>
      <c r="R1216" s="83" t="s">
        <v>10</v>
      </c>
      <c r="S1216" s="83" t="s">
        <v>10</v>
      </c>
      <c r="T1216" s="82" t="s">
        <v>89</v>
      </c>
      <c r="U1216" s="82" t="s">
        <v>124</v>
      </c>
      <c r="AC1216" s="187" t="str">
        <f t="shared" si="410"/>
        <v/>
      </c>
      <c r="AD1216" s="187" t="str">
        <f t="shared" si="411"/>
        <v/>
      </c>
      <c r="AE1216" s="187" t="str">
        <f t="shared" si="412"/>
        <v/>
      </c>
      <c r="AF1216" s="187" t="str">
        <f t="shared" si="413"/>
        <v/>
      </c>
      <c r="AG1216" s="187" t="str">
        <f t="shared" si="414"/>
        <v/>
      </c>
      <c r="AH1216" s="187" t="str">
        <f t="shared" si="415"/>
        <v/>
      </c>
      <c r="AI1216" s="187" t="str">
        <f t="shared" si="416"/>
        <v/>
      </c>
      <c r="AJ1216" s="187" t="str">
        <f t="shared" si="417"/>
        <v/>
      </c>
      <c r="AK1216" s="187" t="str">
        <f t="shared" si="418"/>
        <v/>
      </c>
      <c r="AN1216" s="187" t="str">
        <f t="shared" si="419"/>
        <v/>
      </c>
      <c r="AO1216" s="187" t="str">
        <f t="shared" si="420"/>
        <v/>
      </c>
      <c r="AP1216" s="187" t="str">
        <f t="shared" si="421"/>
        <v/>
      </c>
      <c r="AT1216" s="187" t="str">
        <f t="shared" si="422"/>
        <v/>
      </c>
      <c r="AU1216" s="187" t="str">
        <f t="shared" si="423"/>
        <v/>
      </c>
      <c r="AV1216" s="187" t="str">
        <f t="shared" si="424"/>
        <v/>
      </c>
      <c r="AW1216" s="187" t="str">
        <f t="shared" si="425"/>
        <v/>
      </c>
      <c r="AX1216" s="187" t="str">
        <f t="shared" si="426"/>
        <v/>
      </c>
      <c r="AY1216" s="187" t="str">
        <f t="shared" si="407"/>
        <v/>
      </c>
      <c r="AZ1216" s="187" t="str">
        <f t="shared" si="427"/>
        <v/>
      </c>
      <c r="BA1216" s="187" t="str">
        <f t="shared" si="409"/>
        <v xml:space="preserve"> </v>
      </c>
      <c r="BB1216" s="187" t="str">
        <f>IFERROR(IF(AW1216="","",VLOOKUP(AW1216,SUSS!R:S,2,FALSE)),AY1216*SUSS!$M$2)</f>
        <v/>
      </c>
      <c r="BC1216" s="187" t="str">
        <f t="shared" si="408"/>
        <v/>
      </c>
    </row>
    <row r="1217" spans="1:55" ht="15.75" thickBot="1">
      <c r="N1217" s="183" t="s">
        <v>194</v>
      </c>
      <c r="O1217" s="82">
        <v>11</v>
      </c>
      <c r="P1217" s="85">
        <v>4350.8500000000004</v>
      </c>
      <c r="Q1217" s="83" t="s">
        <v>82</v>
      </c>
      <c r="R1217" s="83" t="s">
        <v>10</v>
      </c>
      <c r="S1217" s="83" t="s">
        <v>10</v>
      </c>
      <c r="T1217" s="82" t="s">
        <v>92</v>
      </c>
      <c r="U1217" s="82" t="s">
        <v>124</v>
      </c>
      <c r="AC1217" s="187" t="str">
        <f t="shared" si="410"/>
        <v/>
      </c>
      <c r="AD1217" s="187" t="str">
        <f t="shared" si="411"/>
        <v/>
      </c>
      <c r="AE1217" s="187" t="str">
        <f t="shared" si="412"/>
        <v/>
      </c>
      <c r="AF1217" s="187" t="str">
        <f t="shared" si="413"/>
        <v/>
      </c>
      <c r="AG1217" s="187" t="str">
        <f t="shared" si="414"/>
        <v/>
      </c>
      <c r="AH1217" s="187" t="str">
        <f t="shared" si="415"/>
        <v/>
      </c>
      <c r="AI1217" s="187" t="str">
        <f t="shared" si="416"/>
        <v/>
      </c>
      <c r="AJ1217" s="187" t="str">
        <f t="shared" si="417"/>
        <v/>
      </c>
      <c r="AK1217" s="187" t="str">
        <f t="shared" si="418"/>
        <v/>
      </c>
      <c r="AN1217" s="187" t="str">
        <f t="shared" si="419"/>
        <v/>
      </c>
      <c r="AO1217" s="187" t="str">
        <f t="shared" si="420"/>
        <v/>
      </c>
      <c r="AP1217" s="187" t="str">
        <f t="shared" si="421"/>
        <v/>
      </c>
      <c r="AT1217" s="187" t="str">
        <f t="shared" si="422"/>
        <v/>
      </c>
      <c r="AU1217" s="187" t="str">
        <f t="shared" si="423"/>
        <v/>
      </c>
      <c r="AV1217" s="187" t="str">
        <f t="shared" si="424"/>
        <v/>
      </c>
      <c r="AW1217" s="187" t="str">
        <f t="shared" si="425"/>
        <v/>
      </c>
      <c r="AX1217" s="187" t="str">
        <f t="shared" si="426"/>
        <v/>
      </c>
      <c r="AY1217" s="187" t="str">
        <f t="shared" si="407"/>
        <v/>
      </c>
      <c r="AZ1217" s="187" t="str">
        <f t="shared" si="427"/>
        <v/>
      </c>
      <c r="BA1217" s="187" t="str">
        <f t="shared" si="409"/>
        <v xml:space="preserve"> </v>
      </c>
      <c r="BB1217" s="187" t="str">
        <f>IFERROR(IF(AW1217="","",VLOOKUP(AW1217,SUSS!R:S,2,FALSE)),AY1217*SUSS!$M$2)</f>
        <v/>
      </c>
      <c r="BC1217" s="187" t="str">
        <f t="shared" si="408"/>
        <v/>
      </c>
    </row>
    <row r="1218" spans="1:55" ht="15.75" customHeight="1" thickBot="1">
      <c r="A1218" s="183" t="s">
        <v>285</v>
      </c>
      <c r="B1218" s="199" t="s">
        <v>85</v>
      </c>
      <c r="C1218" s="185"/>
      <c r="D1218" s="185"/>
      <c r="E1218" s="185"/>
      <c r="F1218" s="185"/>
      <c r="G1218" s="185"/>
      <c r="H1218" s="185"/>
      <c r="I1218" s="185"/>
      <c r="J1218" s="185"/>
      <c r="K1218" s="185"/>
      <c r="N1218" s="183" t="s">
        <v>194</v>
      </c>
      <c r="O1218" s="82">
        <v>11</v>
      </c>
      <c r="P1218" s="86">
        <v>672.25</v>
      </c>
      <c r="Q1218" s="83" t="s">
        <v>82</v>
      </c>
      <c r="R1218" s="83" t="s">
        <v>10</v>
      </c>
      <c r="S1218" s="83" t="s">
        <v>83</v>
      </c>
      <c r="T1218" s="82" t="s">
        <v>92</v>
      </c>
      <c r="U1218" s="82" t="s">
        <v>124</v>
      </c>
      <c r="AC1218" s="187" t="str">
        <f t="shared" si="410"/>
        <v/>
      </c>
      <c r="AD1218" s="187" t="str">
        <f t="shared" si="411"/>
        <v/>
      </c>
      <c r="AE1218" s="187" t="str">
        <f t="shared" si="412"/>
        <v/>
      </c>
      <c r="AF1218" s="187" t="str">
        <f t="shared" si="413"/>
        <v/>
      </c>
      <c r="AG1218" s="187" t="str">
        <f t="shared" si="414"/>
        <v/>
      </c>
      <c r="AH1218" s="187" t="str">
        <f t="shared" si="415"/>
        <v/>
      </c>
      <c r="AI1218" s="187" t="str">
        <f t="shared" si="416"/>
        <v/>
      </c>
      <c r="AJ1218" s="187" t="str">
        <f t="shared" si="417"/>
        <v/>
      </c>
      <c r="AK1218" s="187" t="str">
        <f t="shared" si="418"/>
        <v/>
      </c>
      <c r="AN1218" s="187" t="str">
        <f t="shared" si="419"/>
        <v/>
      </c>
      <c r="AO1218" s="187" t="str">
        <f t="shared" si="420"/>
        <v/>
      </c>
      <c r="AP1218" s="187" t="str">
        <f t="shared" si="421"/>
        <v/>
      </c>
      <c r="AT1218" s="187" t="str">
        <f t="shared" si="422"/>
        <v/>
      </c>
      <c r="AU1218" s="187" t="str">
        <f t="shared" si="423"/>
        <v/>
      </c>
      <c r="AV1218" s="187" t="str">
        <f t="shared" si="424"/>
        <v/>
      </c>
      <c r="AW1218" s="187" t="str">
        <f t="shared" si="425"/>
        <v/>
      </c>
      <c r="AX1218" s="187" t="str">
        <f t="shared" si="426"/>
        <v/>
      </c>
      <c r="AY1218" s="187" t="str">
        <f t="shared" si="407"/>
        <v/>
      </c>
      <c r="AZ1218" s="187" t="str">
        <f t="shared" si="427"/>
        <v/>
      </c>
      <c r="BA1218" s="187" t="str">
        <f t="shared" si="409"/>
        <v xml:space="preserve"> </v>
      </c>
      <c r="BB1218" s="187" t="str">
        <f>IFERROR(IF(AW1218="","",VLOOKUP(AW1218,SUSS!R:S,2,FALSE)),AY1218*SUSS!$M$2)</f>
        <v/>
      </c>
      <c r="BC1218" s="187" t="str">
        <f t="shared" si="408"/>
        <v/>
      </c>
    </row>
    <row r="1219" spans="1:55" ht="15.75" customHeight="1" thickBot="1">
      <c r="A1219" s="183" t="s">
        <v>285</v>
      </c>
      <c r="B1219" s="87" t="s">
        <v>0</v>
      </c>
      <c r="C1219" s="87" t="s">
        <v>1</v>
      </c>
      <c r="D1219" s="87" t="s">
        <v>2</v>
      </c>
      <c r="E1219" s="87" t="s">
        <v>3</v>
      </c>
      <c r="F1219" s="87" t="s">
        <v>4</v>
      </c>
      <c r="G1219" s="87" t="s">
        <v>5</v>
      </c>
      <c r="H1219" s="87" t="s">
        <v>6</v>
      </c>
      <c r="I1219" s="87" t="s">
        <v>7</v>
      </c>
      <c r="J1219" s="87" t="s">
        <v>8</v>
      </c>
      <c r="K1219" s="87" t="s">
        <v>9</v>
      </c>
      <c r="N1219" s="183" t="s">
        <v>194</v>
      </c>
      <c r="O1219" s="82">
        <v>11</v>
      </c>
      <c r="P1219" s="86">
        <v>915.51</v>
      </c>
      <c r="Q1219" s="83" t="s">
        <v>82</v>
      </c>
      <c r="R1219" s="83" t="s">
        <v>10</v>
      </c>
      <c r="S1219" s="83" t="s">
        <v>84</v>
      </c>
      <c r="T1219" s="82" t="s">
        <v>92</v>
      </c>
      <c r="U1219" s="82" t="s">
        <v>124</v>
      </c>
      <c r="AC1219" s="187" t="str">
        <f t="shared" si="410"/>
        <v/>
      </c>
      <c r="AD1219" s="187" t="str">
        <f t="shared" si="411"/>
        <v/>
      </c>
      <c r="AE1219" s="187" t="str">
        <f t="shared" si="412"/>
        <v/>
      </c>
      <c r="AF1219" s="187" t="str">
        <f t="shared" si="413"/>
        <v/>
      </c>
      <c r="AG1219" s="187" t="str">
        <f t="shared" si="414"/>
        <v/>
      </c>
      <c r="AH1219" s="187" t="str">
        <f t="shared" si="415"/>
        <v/>
      </c>
      <c r="AI1219" s="187" t="str">
        <f t="shared" si="416"/>
        <v/>
      </c>
      <c r="AJ1219" s="187" t="str">
        <f t="shared" si="417"/>
        <v/>
      </c>
      <c r="AK1219" s="187" t="str">
        <f t="shared" si="418"/>
        <v/>
      </c>
      <c r="AN1219" s="187" t="str">
        <f t="shared" si="419"/>
        <v/>
      </c>
      <c r="AO1219" s="187" t="str">
        <f t="shared" si="420"/>
        <v/>
      </c>
      <c r="AP1219" s="187" t="str">
        <f t="shared" si="421"/>
        <v/>
      </c>
      <c r="AT1219" s="187" t="str">
        <f t="shared" si="422"/>
        <v/>
      </c>
      <c r="AU1219" s="187" t="str">
        <f t="shared" si="423"/>
        <v/>
      </c>
      <c r="AV1219" s="187" t="str">
        <f t="shared" si="424"/>
        <v/>
      </c>
      <c r="AW1219" s="187" t="str">
        <f t="shared" si="425"/>
        <v/>
      </c>
      <c r="AX1219" s="187" t="str">
        <f t="shared" si="426"/>
        <v/>
      </c>
      <c r="AY1219" s="187" t="str">
        <f t="shared" si="407"/>
        <v/>
      </c>
      <c r="AZ1219" s="187" t="str">
        <f t="shared" si="427"/>
        <v/>
      </c>
      <c r="BA1219" s="187" t="str">
        <f t="shared" si="409"/>
        <v xml:space="preserve"> </v>
      </c>
      <c r="BB1219" s="187" t="str">
        <f>IFERROR(IF(AW1219="","",VLOOKUP(AW1219,SUSS!R:S,2,FALSE)),AY1219*SUSS!$M$2)</f>
        <v/>
      </c>
      <c r="BC1219" s="187" t="str">
        <f t="shared" si="408"/>
        <v/>
      </c>
    </row>
    <row r="1220" spans="1:55" ht="15.75" customHeight="1" thickBot="1">
      <c r="A1220" s="183" t="s">
        <v>285</v>
      </c>
      <c r="B1220" s="77">
        <v>2022</v>
      </c>
      <c r="C1220" s="77">
        <v>7</v>
      </c>
      <c r="D1220" s="77"/>
      <c r="E1220" s="78" t="s">
        <v>86</v>
      </c>
      <c r="F1220" s="78" t="s">
        <v>10</v>
      </c>
      <c r="G1220" s="78" t="s">
        <v>10</v>
      </c>
      <c r="H1220" s="79">
        <v>44783</v>
      </c>
      <c r="I1220" s="80">
        <v>177526.39</v>
      </c>
      <c r="J1220" s="81">
        <v>0</v>
      </c>
      <c r="K1220" s="80">
        <v>177526.39</v>
      </c>
      <c r="N1220" s="183" t="s">
        <v>194</v>
      </c>
      <c r="O1220" s="82">
        <v>11</v>
      </c>
      <c r="P1220" s="86">
        <v>779.75</v>
      </c>
      <c r="Q1220" s="83" t="s">
        <v>82</v>
      </c>
      <c r="R1220" s="83" t="s">
        <v>10</v>
      </c>
      <c r="S1220" s="83" t="s">
        <v>10</v>
      </c>
      <c r="T1220" s="82" t="s">
        <v>93</v>
      </c>
      <c r="U1220" s="82" t="s">
        <v>124</v>
      </c>
      <c r="AC1220" s="187" t="str">
        <f t="shared" si="410"/>
        <v/>
      </c>
      <c r="AD1220" s="187" t="str">
        <f t="shared" si="411"/>
        <v/>
      </c>
      <c r="AE1220" s="187" t="str">
        <f t="shared" si="412"/>
        <v/>
      </c>
      <c r="AF1220" s="187" t="str">
        <f t="shared" si="413"/>
        <v/>
      </c>
      <c r="AG1220" s="187" t="str">
        <f t="shared" si="414"/>
        <v/>
      </c>
      <c r="AH1220" s="187" t="str">
        <f t="shared" si="415"/>
        <v/>
      </c>
      <c r="AI1220" s="187" t="str">
        <f t="shared" si="416"/>
        <v/>
      </c>
      <c r="AJ1220" s="187" t="str">
        <f t="shared" si="417"/>
        <v/>
      </c>
      <c r="AK1220" s="187" t="str">
        <f t="shared" si="418"/>
        <v/>
      </c>
      <c r="AN1220" s="187" t="str">
        <f t="shared" si="419"/>
        <v/>
      </c>
      <c r="AO1220" s="187" t="str">
        <f t="shared" si="420"/>
        <v/>
      </c>
      <c r="AP1220" s="187" t="str">
        <f t="shared" si="421"/>
        <v/>
      </c>
      <c r="AT1220" s="187" t="str">
        <f t="shared" si="422"/>
        <v/>
      </c>
      <c r="AU1220" s="187" t="str">
        <f t="shared" si="423"/>
        <v/>
      </c>
      <c r="AV1220" s="187" t="str">
        <f t="shared" si="424"/>
        <v/>
      </c>
      <c r="AW1220" s="187" t="str">
        <f t="shared" si="425"/>
        <v/>
      </c>
      <c r="AX1220" s="187" t="str">
        <f t="shared" si="426"/>
        <v/>
      </c>
      <c r="AY1220" s="187" t="str">
        <f t="shared" ref="AY1220:AY1283" si="428">VLOOKUP(AX1220,AO:AP,2,FALSE)</f>
        <v/>
      </c>
      <c r="AZ1220" s="187" t="str">
        <f t="shared" si="427"/>
        <v/>
      </c>
      <c r="BA1220" s="187" t="str">
        <f t="shared" si="409"/>
        <v xml:space="preserve"> </v>
      </c>
      <c r="BB1220" s="187" t="str">
        <f>IFERROR(IF(AW1220="","",VLOOKUP(AW1220,SUSS!R:S,2,FALSE)),AY1220*SUSS!$M$2)</f>
        <v/>
      </c>
      <c r="BC1220" s="187" t="str">
        <f t="shared" si="408"/>
        <v/>
      </c>
    </row>
    <row r="1221" spans="1:55" ht="15.75" customHeight="1" thickBot="1">
      <c r="A1221" s="183" t="s">
        <v>285</v>
      </c>
      <c r="B1221" s="82">
        <v>2022</v>
      </c>
      <c r="C1221" s="82">
        <v>7</v>
      </c>
      <c r="D1221" s="82"/>
      <c r="E1221" s="83" t="s">
        <v>86</v>
      </c>
      <c r="F1221" s="83" t="s">
        <v>10</v>
      </c>
      <c r="G1221" s="83" t="s">
        <v>83</v>
      </c>
      <c r="H1221" s="84">
        <v>44851</v>
      </c>
      <c r="I1221" s="85">
        <v>21718.58</v>
      </c>
      <c r="J1221" s="86">
        <v>0</v>
      </c>
      <c r="K1221" s="85">
        <v>21718.58</v>
      </c>
      <c r="N1221" s="183" t="s">
        <v>194</v>
      </c>
      <c r="O1221" s="82">
        <v>11</v>
      </c>
      <c r="P1221" s="86">
        <v>36.28</v>
      </c>
      <c r="Q1221" s="83" t="s">
        <v>11</v>
      </c>
      <c r="R1221" s="83" t="s">
        <v>10</v>
      </c>
      <c r="S1221" s="83" t="s">
        <v>10</v>
      </c>
      <c r="T1221" s="82" t="s">
        <v>89</v>
      </c>
      <c r="U1221" s="82" t="s">
        <v>124</v>
      </c>
      <c r="AC1221" s="187" t="str">
        <f t="shared" si="410"/>
        <v/>
      </c>
      <c r="AD1221" s="187" t="str">
        <f t="shared" si="411"/>
        <v/>
      </c>
      <c r="AE1221" s="187" t="str">
        <f t="shared" si="412"/>
        <v/>
      </c>
      <c r="AF1221" s="187" t="str">
        <f t="shared" si="413"/>
        <v/>
      </c>
      <c r="AG1221" s="187" t="str">
        <f t="shared" si="414"/>
        <v/>
      </c>
      <c r="AH1221" s="187" t="str">
        <f t="shared" si="415"/>
        <v/>
      </c>
      <c r="AI1221" s="187" t="str">
        <f t="shared" si="416"/>
        <v/>
      </c>
      <c r="AJ1221" s="187" t="str">
        <f t="shared" si="417"/>
        <v/>
      </c>
      <c r="AK1221" s="187" t="str">
        <f t="shared" si="418"/>
        <v/>
      </c>
      <c r="AN1221" s="187" t="str">
        <f t="shared" si="419"/>
        <v/>
      </c>
      <c r="AO1221" s="187" t="str">
        <f t="shared" si="420"/>
        <v/>
      </c>
      <c r="AP1221" s="187" t="str">
        <f t="shared" si="421"/>
        <v/>
      </c>
      <c r="AT1221" s="187" t="str">
        <f t="shared" si="422"/>
        <v>M645045</v>
      </c>
      <c r="AU1221" s="187">
        <f t="shared" si="423"/>
        <v>11</v>
      </c>
      <c r="AV1221" s="187">
        <f t="shared" si="424"/>
        <v>36.28</v>
      </c>
      <c r="AW1221" s="187" t="str">
        <f t="shared" si="425"/>
        <v>2018/7</v>
      </c>
      <c r="AX1221" s="187" t="str">
        <f t="shared" si="426"/>
        <v>2018/7 Contribuciones Seg. Social</v>
      </c>
      <c r="AY1221" s="187">
        <f t="shared" si="428"/>
        <v>2177.25</v>
      </c>
      <c r="AZ1221" s="187">
        <f t="shared" si="427"/>
        <v>1.6663221954300148E-2</v>
      </c>
      <c r="BA1221" s="187" t="str">
        <f t="shared" si="409"/>
        <v>M645045 11</v>
      </c>
      <c r="BB1221" s="187">
        <f>IFERROR(IF(AW1221="","",VLOOKUP(AW1221,SUSS!R:S,2,FALSE)),AY1221*SUSS!$M$2)</f>
        <v>261.27</v>
      </c>
      <c r="BC1221" s="187">
        <f t="shared" ref="BC1221:BC1284" si="429">IFERROR(IF(BB1221&lt;&gt;"",AZ1221*BB1221,""),"VER")</f>
        <v>4.3535999999999992</v>
      </c>
    </row>
    <row r="1222" spans="1:55" ht="15.75" customHeight="1" thickBot="1">
      <c r="A1222" s="183" t="s">
        <v>285</v>
      </c>
      <c r="B1222" s="82">
        <v>2022</v>
      </c>
      <c r="C1222" s="82">
        <v>7</v>
      </c>
      <c r="D1222" s="82"/>
      <c r="E1222" s="83" t="s">
        <v>11</v>
      </c>
      <c r="F1222" s="83" t="s">
        <v>10</v>
      </c>
      <c r="G1222" s="83" t="s">
        <v>10</v>
      </c>
      <c r="H1222" s="84">
        <v>44783</v>
      </c>
      <c r="I1222" s="85">
        <v>206755.16</v>
      </c>
      <c r="J1222" s="86">
        <v>0</v>
      </c>
      <c r="K1222" s="85">
        <v>206755.16</v>
      </c>
      <c r="N1222" s="183" t="s">
        <v>194</v>
      </c>
      <c r="O1222" s="82">
        <v>11</v>
      </c>
      <c r="P1222" s="86">
        <v>31.48</v>
      </c>
      <c r="Q1222" s="83" t="s">
        <v>86</v>
      </c>
      <c r="R1222" s="83" t="s">
        <v>10</v>
      </c>
      <c r="S1222" s="83" t="s">
        <v>10</v>
      </c>
      <c r="T1222" s="82" t="s">
        <v>89</v>
      </c>
      <c r="U1222" s="82" t="s">
        <v>124</v>
      </c>
      <c r="AC1222" s="187" t="str">
        <f t="shared" si="410"/>
        <v>Q920136</v>
      </c>
      <c r="AD1222" s="187" t="str">
        <f t="shared" si="411"/>
        <v>Contribuciones Seg. Social</v>
      </c>
      <c r="AE1222" s="187" t="str">
        <f t="shared" si="412"/>
        <v>Declaración Jurada</v>
      </c>
      <c r="AF1222" s="187" t="str">
        <f t="shared" si="413"/>
        <v>Declaración Jurada</v>
      </c>
      <c r="AG1222" s="187">
        <f t="shared" si="414"/>
        <v>206755.16</v>
      </c>
      <c r="AH1222" s="187">
        <f t="shared" si="415"/>
        <v>0</v>
      </c>
      <c r="AI1222" s="187">
        <f t="shared" si="416"/>
        <v>206755.16</v>
      </c>
      <c r="AJ1222" s="187">
        <f t="shared" si="417"/>
        <v>2022</v>
      </c>
      <c r="AK1222" s="187">
        <f t="shared" si="418"/>
        <v>7</v>
      </c>
      <c r="AN1222" s="187" t="str">
        <f t="shared" si="419"/>
        <v xml:space="preserve">2022/7 </v>
      </c>
      <c r="AO1222" s="187" t="str">
        <f t="shared" si="420"/>
        <v>2022/7 Contribuciones Seg. Social</v>
      </c>
      <c r="AP1222" s="187">
        <f t="shared" si="421"/>
        <v>206755.16</v>
      </c>
      <c r="AT1222" s="187" t="str">
        <f t="shared" si="422"/>
        <v/>
      </c>
      <c r="AU1222" s="187" t="str">
        <f t="shared" si="423"/>
        <v/>
      </c>
      <c r="AV1222" s="187" t="str">
        <f t="shared" si="424"/>
        <v/>
      </c>
      <c r="AW1222" s="187" t="str">
        <f t="shared" si="425"/>
        <v/>
      </c>
      <c r="AX1222" s="187" t="str">
        <f t="shared" si="426"/>
        <v/>
      </c>
      <c r="AY1222" s="187" t="str">
        <f t="shared" si="428"/>
        <v/>
      </c>
      <c r="AZ1222" s="187" t="str">
        <f t="shared" si="427"/>
        <v/>
      </c>
      <c r="BA1222" s="187" t="str">
        <f t="shared" si="409"/>
        <v xml:space="preserve"> </v>
      </c>
      <c r="BB1222" s="187" t="str">
        <f>IFERROR(IF(AW1222="","",VLOOKUP(AW1222,SUSS!R:S,2,FALSE)),AY1222*SUSS!$M$2)</f>
        <v/>
      </c>
      <c r="BC1222" s="187" t="str">
        <f t="shared" si="429"/>
        <v/>
      </c>
    </row>
    <row r="1223" spans="1:55" ht="15.75" customHeight="1" thickBot="1">
      <c r="A1223" s="183" t="s">
        <v>285</v>
      </c>
      <c r="B1223" s="82">
        <v>2022</v>
      </c>
      <c r="C1223" s="82">
        <v>7</v>
      </c>
      <c r="D1223" s="82"/>
      <c r="E1223" s="83" t="s">
        <v>11</v>
      </c>
      <c r="F1223" s="83" t="s">
        <v>10</v>
      </c>
      <c r="G1223" s="83" t="s">
        <v>83</v>
      </c>
      <c r="H1223" s="84">
        <v>44851</v>
      </c>
      <c r="I1223" s="85">
        <v>25294.43</v>
      </c>
      <c r="J1223" s="86">
        <v>0</v>
      </c>
      <c r="K1223" s="85">
        <v>25294.43</v>
      </c>
      <c r="N1223" s="183" t="s">
        <v>194</v>
      </c>
      <c r="O1223" s="82">
        <v>12</v>
      </c>
      <c r="P1223" s="85">
        <v>6718.36</v>
      </c>
      <c r="Q1223" s="83" t="s">
        <v>82</v>
      </c>
      <c r="R1223" s="83" t="s">
        <v>10</v>
      </c>
      <c r="S1223" s="83" t="s">
        <v>10</v>
      </c>
      <c r="T1223" s="82" t="s">
        <v>93</v>
      </c>
      <c r="U1223" s="82" t="s">
        <v>124</v>
      </c>
      <c r="AC1223" s="187" t="str">
        <f t="shared" si="410"/>
        <v/>
      </c>
      <c r="AD1223" s="187" t="str">
        <f t="shared" si="411"/>
        <v/>
      </c>
      <c r="AE1223" s="187" t="str">
        <f t="shared" si="412"/>
        <v/>
      </c>
      <c r="AF1223" s="187" t="str">
        <f t="shared" si="413"/>
        <v/>
      </c>
      <c r="AG1223" s="187" t="str">
        <f t="shared" si="414"/>
        <v/>
      </c>
      <c r="AH1223" s="187" t="str">
        <f t="shared" si="415"/>
        <v/>
      </c>
      <c r="AI1223" s="187" t="str">
        <f t="shared" si="416"/>
        <v/>
      </c>
      <c r="AJ1223" s="187" t="str">
        <f t="shared" si="417"/>
        <v/>
      </c>
      <c r="AK1223" s="187" t="str">
        <f t="shared" si="418"/>
        <v/>
      </c>
      <c r="AN1223" s="187" t="str">
        <f t="shared" si="419"/>
        <v/>
      </c>
      <c r="AO1223" s="187" t="str">
        <f t="shared" si="420"/>
        <v/>
      </c>
      <c r="AP1223" s="187" t="str">
        <f t="shared" si="421"/>
        <v/>
      </c>
      <c r="AT1223" s="187" t="str">
        <f t="shared" si="422"/>
        <v/>
      </c>
      <c r="AU1223" s="187" t="str">
        <f t="shared" si="423"/>
        <v/>
      </c>
      <c r="AV1223" s="187" t="str">
        <f t="shared" si="424"/>
        <v/>
      </c>
      <c r="AW1223" s="187" t="str">
        <f t="shared" si="425"/>
        <v/>
      </c>
      <c r="AX1223" s="187" t="str">
        <f t="shared" si="426"/>
        <v/>
      </c>
      <c r="AY1223" s="187" t="str">
        <f t="shared" si="428"/>
        <v/>
      </c>
      <c r="AZ1223" s="187" t="str">
        <f t="shared" si="427"/>
        <v/>
      </c>
      <c r="BA1223" s="187" t="str">
        <f t="shared" si="409"/>
        <v xml:space="preserve"> </v>
      </c>
      <c r="BB1223" s="187" t="str">
        <f>IFERROR(IF(AW1223="","",VLOOKUP(AW1223,SUSS!R:S,2,FALSE)),AY1223*SUSS!$M$2)</f>
        <v/>
      </c>
      <c r="BC1223" s="187" t="str">
        <f t="shared" si="429"/>
        <v/>
      </c>
    </row>
    <row r="1224" spans="1:55" ht="15.75" customHeight="1" thickBot="1">
      <c r="A1224" s="183" t="s">
        <v>285</v>
      </c>
      <c r="B1224" s="82">
        <v>2022</v>
      </c>
      <c r="C1224" s="82">
        <v>8</v>
      </c>
      <c r="D1224" s="82"/>
      <c r="E1224" s="83" t="s">
        <v>86</v>
      </c>
      <c r="F1224" s="83" t="s">
        <v>10</v>
      </c>
      <c r="G1224" s="83" t="s">
        <v>10</v>
      </c>
      <c r="H1224" s="84">
        <v>44816</v>
      </c>
      <c r="I1224" s="85">
        <v>226963.11</v>
      </c>
      <c r="J1224" s="86">
        <v>0</v>
      </c>
      <c r="K1224" s="85">
        <v>226963.11</v>
      </c>
      <c r="N1224" s="183" t="s">
        <v>194</v>
      </c>
      <c r="O1224" s="82">
        <v>12</v>
      </c>
      <c r="P1224" s="86">
        <v>36.28</v>
      </c>
      <c r="Q1224" s="83" t="s">
        <v>11</v>
      </c>
      <c r="R1224" s="83" t="s">
        <v>10</v>
      </c>
      <c r="S1224" s="83" t="s">
        <v>10</v>
      </c>
      <c r="T1224" s="82" t="s">
        <v>89</v>
      </c>
      <c r="U1224" s="82" t="s">
        <v>124</v>
      </c>
      <c r="AC1224" s="187" t="str">
        <f t="shared" si="410"/>
        <v/>
      </c>
      <c r="AD1224" s="187" t="str">
        <f t="shared" si="411"/>
        <v/>
      </c>
      <c r="AE1224" s="187" t="str">
        <f t="shared" si="412"/>
        <v/>
      </c>
      <c r="AF1224" s="187" t="str">
        <f t="shared" si="413"/>
        <v/>
      </c>
      <c r="AG1224" s="187" t="str">
        <f t="shared" si="414"/>
        <v/>
      </c>
      <c r="AH1224" s="187" t="str">
        <f t="shared" si="415"/>
        <v/>
      </c>
      <c r="AI1224" s="187" t="str">
        <f t="shared" si="416"/>
        <v/>
      </c>
      <c r="AJ1224" s="187" t="str">
        <f t="shared" si="417"/>
        <v/>
      </c>
      <c r="AK1224" s="187" t="str">
        <f t="shared" si="418"/>
        <v/>
      </c>
      <c r="AN1224" s="187" t="str">
        <f t="shared" si="419"/>
        <v/>
      </c>
      <c r="AO1224" s="187" t="str">
        <f t="shared" si="420"/>
        <v/>
      </c>
      <c r="AP1224" s="187" t="str">
        <f t="shared" si="421"/>
        <v/>
      </c>
      <c r="AT1224" s="187" t="str">
        <f t="shared" si="422"/>
        <v>M645045</v>
      </c>
      <c r="AU1224" s="187">
        <f t="shared" si="423"/>
        <v>12</v>
      </c>
      <c r="AV1224" s="187">
        <f t="shared" si="424"/>
        <v>36.28</v>
      </c>
      <c r="AW1224" s="187" t="str">
        <f t="shared" si="425"/>
        <v>2018/7</v>
      </c>
      <c r="AX1224" s="187" t="str">
        <f t="shared" si="426"/>
        <v>2018/7 Contribuciones Seg. Social</v>
      </c>
      <c r="AY1224" s="187">
        <f t="shared" si="428"/>
        <v>2177.25</v>
      </c>
      <c r="AZ1224" s="187">
        <f t="shared" si="427"/>
        <v>1.6663221954300148E-2</v>
      </c>
      <c r="BA1224" s="187" t="str">
        <f t="shared" ref="BA1224:BA1287" si="430">AT1224&amp;" "&amp;AU1224</f>
        <v>M645045 12</v>
      </c>
      <c r="BB1224" s="187">
        <f>IFERROR(IF(AW1224="","",VLOOKUP(AW1224,SUSS!R:S,2,FALSE)),AY1224*SUSS!$M$2)</f>
        <v>261.27</v>
      </c>
      <c r="BC1224" s="187">
        <f t="shared" si="429"/>
        <v>4.3535999999999992</v>
      </c>
    </row>
    <row r="1225" spans="1:55" ht="15.75" customHeight="1" thickBot="1">
      <c r="A1225" s="183" t="s">
        <v>285</v>
      </c>
      <c r="B1225" s="82">
        <v>2022</v>
      </c>
      <c r="C1225" s="82">
        <v>8</v>
      </c>
      <c r="D1225" s="82"/>
      <c r="E1225" s="83" t="s">
        <v>86</v>
      </c>
      <c r="F1225" s="83" t="s">
        <v>10</v>
      </c>
      <c r="G1225" s="83" t="s">
        <v>83</v>
      </c>
      <c r="H1225" s="84">
        <v>44851</v>
      </c>
      <c r="I1225" s="85">
        <v>15649.11</v>
      </c>
      <c r="J1225" s="86">
        <v>0</v>
      </c>
      <c r="K1225" s="85">
        <v>15649.11</v>
      </c>
      <c r="N1225" s="183" t="s">
        <v>194</v>
      </c>
      <c r="O1225" s="82">
        <v>12</v>
      </c>
      <c r="P1225" s="86">
        <v>31.48</v>
      </c>
      <c r="Q1225" s="83" t="s">
        <v>86</v>
      </c>
      <c r="R1225" s="83" t="s">
        <v>10</v>
      </c>
      <c r="S1225" s="83" t="s">
        <v>10</v>
      </c>
      <c r="T1225" s="82" t="s">
        <v>89</v>
      </c>
      <c r="U1225" s="82" t="s">
        <v>124</v>
      </c>
      <c r="AC1225" s="187" t="str">
        <f t="shared" si="410"/>
        <v/>
      </c>
      <c r="AD1225" s="187" t="str">
        <f t="shared" si="411"/>
        <v/>
      </c>
      <c r="AE1225" s="187" t="str">
        <f t="shared" si="412"/>
        <v/>
      </c>
      <c r="AF1225" s="187" t="str">
        <f t="shared" si="413"/>
        <v/>
      </c>
      <c r="AG1225" s="187" t="str">
        <f t="shared" si="414"/>
        <v/>
      </c>
      <c r="AH1225" s="187" t="str">
        <f t="shared" si="415"/>
        <v/>
      </c>
      <c r="AI1225" s="187" t="str">
        <f t="shared" si="416"/>
        <v/>
      </c>
      <c r="AJ1225" s="187" t="str">
        <f t="shared" si="417"/>
        <v/>
      </c>
      <c r="AK1225" s="187" t="str">
        <f t="shared" si="418"/>
        <v/>
      </c>
      <c r="AN1225" s="187" t="str">
        <f t="shared" si="419"/>
        <v/>
      </c>
      <c r="AO1225" s="187" t="str">
        <f t="shared" si="420"/>
        <v/>
      </c>
      <c r="AP1225" s="187" t="str">
        <f t="shared" si="421"/>
        <v/>
      </c>
      <c r="AT1225" s="187" t="str">
        <f t="shared" si="422"/>
        <v/>
      </c>
      <c r="AU1225" s="187" t="str">
        <f t="shared" si="423"/>
        <v/>
      </c>
      <c r="AV1225" s="187" t="str">
        <f t="shared" si="424"/>
        <v/>
      </c>
      <c r="AW1225" s="187" t="str">
        <f t="shared" si="425"/>
        <v/>
      </c>
      <c r="AX1225" s="187" t="str">
        <f t="shared" si="426"/>
        <v/>
      </c>
      <c r="AY1225" s="187" t="str">
        <f t="shared" si="428"/>
        <v/>
      </c>
      <c r="AZ1225" s="187" t="str">
        <f t="shared" si="427"/>
        <v/>
      </c>
      <c r="BA1225" s="187" t="str">
        <f t="shared" si="430"/>
        <v xml:space="preserve"> </v>
      </c>
      <c r="BB1225" s="187" t="str">
        <f>IFERROR(IF(AW1225="","",VLOOKUP(AW1225,SUSS!R:S,2,FALSE)),AY1225*SUSS!$M$2)</f>
        <v/>
      </c>
      <c r="BC1225" s="187" t="str">
        <f t="shared" si="429"/>
        <v/>
      </c>
    </row>
    <row r="1226" spans="1:55" ht="15.75" customHeight="1" thickBot="1">
      <c r="A1226" s="183" t="s">
        <v>285</v>
      </c>
      <c r="B1226" s="82">
        <v>2022</v>
      </c>
      <c r="C1226" s="82">
        <v>8</v>
      </c>
      <c r="D1226" s="82"/>
      <c r="E1226" s="83" t="s">
        <v>11</v>
      </c>
      <c r="F1226" s="83" t="s">
        <v>10</v>
      </c>
      <c r="G1226" s="83" t="s">
        <v>10</v>
      </c>
      <c r="H1226" s="84">
        <v>44816</v>
      </c>
      <c r="I1226" s="85">
        <v>277830.19</v>
      </c>
      <c r="J1226" s="86">
        <v>0</v>
      </c>
      <c r="K1226" s="85">
        <v>277830.19</v>
      </c>
      <c r="N1226" s="183" t="s">
        <v>194</v>
      </c>
      <c r="O1226" s="82">
        <v>13</v>
      </c>
      <c r="P1226" s="85">
        <v>6718.36</v>
      </c>
      <c r="Q1226" s="83" t="s">
        <v>82</v>
      </c>
      <c r="R1226" s="83" t="s">
        <v>10</v>
      </c>
      <c r="S1226" s="83" t="s">
        <v>10</v>
      </c>
      <c r="T1226" s="82" t="s">
        <v>93</v>
      </c>
      <c r="U1226" s="82" t="s">
        <v>124</v>
      </c>
      <c r="AC1226" s="187" t="str">
        <f t="shared" si="410"/>
        <v>Q920136</v>
      </c>
      <c r="AD1226" s="187" t="str">
        <f t="shared" si="411"/>
        <v>Contribuciones Seg. Social</v>
      </c>
      <c r="AE1226" s="187" t="str">
        <f t="shared" si="412"/>
        <v>Declaración Jurada</v>
      </c>
      <c r="AF1226" s="187" t="str">
        <f t="shared" si="413"/>
        <v>Declaración Jurada</v>
      </c>
      <c r="AG1226" s="187">
        <f t="shared" si="414"/>
        <v>277830.19</v>
      </c>
      <c r="AH1226" s="187">
        <f t="shared" si="415"/>
        <v>0</v>
      </c>
      <c r="AI1226" s="187">
        <f t="shared" si="416"/>
        <v>277830.19</v>
      </c>
      <c r="AJ1226" s="187">
        <f t="shared" si="417"/>
        <v>2022</v>
      </c>
      <c r="AK1226" s="187">
        <f t="shared" si="418"/>
        <v>8</v>
      </c>
      <c r="AN1226" s="187" t="str">
        <f t="shared" si="419"/>
        <v xml:space="preserve">2022/8 </v>
      </c>
      <c r="AO1226" s="187" t="str">
        <f t="shared" si="420"/>
        <v>2022/8 Contribuciones Seg. Social</v>
      </c>
      <c r="AP1226" s="187">
        <f t="shared" si="421"/>
        <v>277830.19</v>
      </c>
      <c r="AT1226" s="187" t="str">
        <f t="shared" si="422"/>
        <v/>
      </c>
      <c r="AU1226" s="187" t="str">
        <f t="shared" si="423"/>
        <v/>
      </c>
      <c r="AV1226" s="187" t="str">
        <f t="shared" si="424"/>
        <v/>
      </c>
      <c r="AW1226" s="187" t="str">
        <f t="shared" si="425"/>
        <v/>
      </c>
      <c r="AX1226" s="187" t="str">
        <f t="shared" si="426"/>
        <v/>
      </c>
      <c r="AY1226" s="187" t="str">
        <f t="shared" si="428"/>
        <v/>
      </c>
      <c r="AZ1226" s="187" t="str">
        <f t="shared" si="427"/>
        <v/>
      </c>
      <c r="BA1226" s="187" t="str">
        <f t="shared" si="430"/>
        <v xml:space="preserve"> </v>
      </c>
      <c r="BB1226" s="187" t="str">
        <f>IFERROR(IF(AW1226="","",VLOOKUP(AW1226,SUSS!R:S,2,FALSE)),AY1226*SUSS!$M$2)</f>
        <v/>
      </c>
      <c r="BC1226" s="187" t="str">
        <f t="shared" si="429"/>
        <v/>
      </c>
    </row>
    <row r="1227" spans="1:55" ht="15.75" customHeight="1" thickBot="1">
      <c r="A1227" s="183" t="s">
        <v>285</v>
      </c>
      <c r="B1227" s="82">
        <v>2022</v>
      </c>
      <c r="C1227" s="82">
        <v>8</v>
      </c>
      <c r="D1227" s="82"/>
      <c r="E1227" s="83" t="s">
        <v>11</v>
      </c>
      <c r="F1227" s="83" t="s">
        <v>10</v>
      </c>
      <c r="G1227" s="83" t="s">
        <v>83</v>
      </c>
      <c r="H1227" s="84">
        <v>44851</v>
      </c>
      <c r="I1227" s="85">
        <v>19156.39</v>
      </c>
      <c r="J1227" s="86">
        <v>0</v>
      </c>
      <c r="K1227" s="85">
        <v>19156.39</v>
      </c>
      <c r="N1227" s="183" t="s">
        <v>194</v>
      </c>
      <c r="O1227" s="82">
        <v>13</v>
      </c>
      <c r="P1227" s="86">
        <v>36.28</v>
      </c>
      <c r="Q1227" s="83" t="s">
        <v>11</v>
      </c>
      <c r="R1227" s="83" t="s">
        <v>10</v>
      </c>
      <c r="S1227" s="83" t="s">
        <v>10</v>
      </c>
      <c r="T1227" s="82" t="s">
        <v>89</v>
      </c>
      <c r="U1227" s="82" t="s">
        <v>124</v>
      </c>
      <c r="AC1227" s="187" t="str">
        <f t="shared" si="410"/>
        <v/>
      </c>
      <c r="AD1227" s="187" t="str">
        <f t="shared" si="411"/>
        <v/>
      </c>
      <c r="AE1227" s="187" t="str">
        <f t="shared" si="412"/>
        <v/>
      </c>
      <c r="AF1227" s="187" t="str">
        <f t="shared" si="413"/>
        <v/>
      </c>
      <c r="AG1227" s="187" t="str">
        <f t="shared" si="414"/>
        <v/>
      </c>
      <c r="AH1227" s="187" t="str">
        <f t="shared" si="415"/>
        <v/>
      </c>
      <c r="AI1227" s="187" t="str">
        <f t="shared" si="416"/>
        <v/>
      </c>
      <c r="AJ1227" s="187" t="str">
        <f t="shared" si="417"/>
        <v/>
      </c>
      <c r="AK1227" s="187" t="str">
        <f t="shared" si="418"/>
        <v/>
      </c>
      <c r="AN1227" s="187" t="str">
        <f t="shared" si="419"/>
        <v/>
      </c>
      <c r="AO1227" s="187" t="str">
        <f t="shared" si="420"/>
        <v/>
      </c>
      <c r="AP1227" s="187" t="str">
        <f t="shared" si="421"/>
        <v/>
      </c>
      <c r="AT1227" s="187" t="str">
        <f t="shared" si="422"/>
        <v>M645045</v>
      </c>
      <c r="AU1227" s="187">
        <f t="shared" si="423"/>
        <v>13</v>
      </c>
      <c r="AV1227" s="187">
        <f t="shared" si="424"/>
        <v>36.28</v>
      </c>
      <c r="AW1227" s="187" t="str">
        <f t="shared" si="425"/>
        <v>2018/7</v>
      </c>
      <c r="AX1227" s="187" t="str">
        <f t="shared" si="426"/>
        <v>2018/7 Contribuciones Seg. Social</v>
      </c>
      <c r="AY1227" s="187">
        <f t="shared" si="428"/>
        <v>2177.25</v>
      </c>
      <c r="AZ1227" s="187">
        <f t="shared" si="427"/>
        <v>1.6663221954300148E-2</v>
      </c>
      <c r="BA1227" s="187" t="str">
        <f t="shared" si="430"/>
        <v>M645045 13</v>
      </c>
      <c r="BB1227" s="187">
        <f>IFERROR(IF(AW1227="","",VLOOKUP(AW1227,SUSS!R:S,2,FALSE)),AY1227*SUSS!$M$2)</f>
        <v>261.27</v>
      </c>
      <c r="BC1227" s="187">
        <f t="shared" si="429"/>
        <v>4.3535999999999992</v>
      </c>
    </row>
    <row r="1228" spans="1:55" ht="15.75" customHeight="1" thickBot="1">
      <c r="A1228" s="183" t="s">
        <v>285</v>
      </c>
      <c r="B1228" s="82">
        <v>2022</v>
      </c>
      <c r="C1228" s="82">
        <v>9</v>
      </c>
      <c r="D1228" s="82"/>
      <c r="E1228" s="83" t="s">
        <v>86</v>
      </c>
      <c r="F1228" s="83" t="s">
        <v>10</v>
      </c>
      <c r="G1228" s="83" t="s">
        <v>10</v>
      </c>
      <c r="H1228" s="84">
        <v>44846</v>
      </c>
      <c r="I1228" s="85">
        <v>239366.34</v>
      </c>
      <c r="J1228" s="86">
        <v>0</v>
      </c>
      <c r="K1228" s="85">
        <v>239366.34</v>
      </c>
      <c r="N1228" s="183" t="s">
        <v>194</v>
      </c>
      <c r="O1228" s="82">
        <v>13</v>
      </c>
      <c r="P1228" s="86">
        <v>31.48</v>
      </c>
      <c r="Q1228" s="83" t="s">
        <v>86</v>
      </c>
      <c r="R1228" s="83" t="s">
        <v>10</v>
      </c>
      <c r="S1228" s="83" t="s">
        <v>10</v>
      </c>
      <c r="T1228" s="82" t="s">
        <v>89</v>
      </c>
      <c r="U1228" s="82" t="s">
        <v>124</v>
      </c>
      <c r="AC1228" s="187" t="str">
        <f t="shared" si="410"/>
        <v/>
      </c>
      <c r="AD1228" s="187" t="str">
        <f t="shared" si="411"/>
        <v/>
      </c>
      <c r="AE1228" s="187" t="str">
        <f t="shared" si="412"/>
        <v/>
      </c>
      <c r="AF1228" s="187" t="str">
        <f t="shared" si="413"/>
        <v/>
      </c>
      <c r="AG1228" s="187" t="str">
        <f t="shared" si="414"/>
        <v/>
      </c>
      <c r="AH1228" s="187" t="str">
        <f t="shared" si="415"/>
        <v/>
      </c>
      <c r="AI1228" s="187" t="str">
        <f t="shared" si="416"/>
        <v/>
      </c>
      <c r="AJ1228" s="187" t="str">
        <f t="shared" si="417"/>
        <v/>
      </c>
      <c r="AK1228" s="187" t="str">
        <f t="shared" si="418"/>
        <v/>
      </c>
      <c r="AN1228" s="187" t="str">
        <f t="shared" si="419"/>
        <v/>
      </c>
      <c r="AO1228" s="187" t="str">
        <f t="shared" si="420"/>
        <v/>
      </c>
      <c r="AP1228" s="187" t="str">
        <f t="shared" si="421"/>
        <v/>
      </c>
      <c r="AT1228" s="187" t="str">
        <f t="shared" si="422"/>
        <v/>
      </c>
      <c r="AU1228" s="187" t="str">
        <f t="shared" si="423"/>
        <v/>
      </c>
      <c r="AV1228" s="187" t="str">
        <f t="shared" si="424"/>
        <v/>
      </c>
      <c r="AW1228" s="187" t="str">
        <f t="shared" si="425"/>
        <v/>
      </c>
      <c r="AX1228" s="187" t="str">
        <f t="shared" si="426"/>
        <v/>
      </c>
      <c r="AY1228" s="187" t="str">
        <f t="shared" si="428"/>
        <v/>
      </c>
      <c r="AZ1228" s="187" t="str">
        <f t="shared" si="427"/>
        <v/>
      </c>
      <c r="BA1228" s="187" t="str">
        <f t="shared" si="430"/>
        <v xml:space="preserve"> </v>
      </c>
      <c r="BB1228" s="187" t="str">
        <f>IFERROR(IF(AW1228="","",VLOOKUP(AW1228,SUSS!R:S,2,FALSE)),AY1228*SUSS!$M$2)</f>
        <v/>
      </c>
      <c r="BC1228" s="187" t="str">
        <f t="shared" si="429"/>
        <v/>
      </c>
    </row>
    <row r="1229" spans="1:55" ht="15.75" customHeight="1" thickBot="1">
      <c r="A1229" s="183" t="s">
        <v>285</v>
      </c>
      <c r="B1229" s="82">
        <v>2022</v>
      </c>
      <c r="C1229" s="82">
        <v>9</v>
      </c>
      <c r="D1229" s="82"/>
      <c r="E1229" s="83" t="s">
        <v>86</v>
      </c>
      <c r="F1229" s="83" t="s">
        <v>10</v>
      </c>
      <c r="G1229" s="83" t="s">
        <v>83</v>
      </c>
      <c r="H1229" s="84">
        <v>44851</v>
      </c>
      <c r="I1229" s="85">
        <v>2357.7600000000002</v>
      </c>
      <c r="J1229" s="86">
        <v>0</v>
      </c>
      <c r="K1229" s="85">
        <v>2357.7600000000002</v>
      </c>
      <c r="N1229" s="183" t="s">
        <v>194</v>
      </c>
      <c r="O1229" s="82">
        <v>14</v>
      </c>
      <c r="P1229" s="85">
        <v>6718.36</v>
      </c>
      <c r="Q1229" s="83" t="s">
        <v>82</v>
      </c>
      <c r="R1229" s="83" t="s">
        <v>10</v>
      </c>
      <c r="S1229" s="83" t="s">
        <v>10</v>
      </c>
      <c r="T1229" s="82" t="s">
        <v>93</v>
      </c>
      <c r="U1229" s="82" t="s">
        <v>124</v>
      </c>
      <c r="AC1229" s="187" t="str">
        <f t="shared" si="410"/>
        <v/>
      </c>
      <c r="AD1229" s="187" t="str">
        <f t="shared" si="411"/>
        <v/>
      </c>
      <c r="AE1229" s="187" t="str">
        <f t="shared" si="412"/>
        <v/>
      </c>
      <c r="AF1229" s="187" t="str">
        <f t="shared" si="413"/>
        <v/>
      </c>
      <c r="AG1229" s="187" t="str">
        <f t="shared" si="414"/>
        <v/>
      </c>
      <c r="AH1229" s="187" t="str">
        <f t="shared" si="415"/>
        <v/>
      </c>
      <c r="AI1229" s="187" t="str">
        <f t="shared" si="416"/>
        <v/>
      </c>
      <c r="AJ1229" s="187" t="str">
        <f t="shared" si="417"/>
        <v/>
      </c>
      <c r="AK1229" s="187" t="str">
        <f t="shared" si="418"/>
        <v/>
      </c>
      <c r="AN1229" s="187" t="str">
        <f t="shared" si="419"/>
        <v/>
      </c>
      <c r="AO1229" s="187" t="str">
        <f t="shared" si="420"/>
        <v/>
      </c>
      <c r="AP1229" s="187" t="str">
        <f t="shared" si="421"/>
        <v/>
      </c>
      <c r="AT1229" s="187" t="str">
        <f t="shared" si="422"/>
        <v/>
      </c>
      <c r="AU1229" s="187" t="str">
        <f t="shared" si="423"/>
        <v/>
      </c>
      <c r="AV1229" s="187" t="str">
        <f t="shared" si="424"/>
        <v/>
      </c>
      <c r="AW1229" s="187" t="str">
        <f t="shared" si="425"/>
        <v/>
      </c>
      <c r="AX1229" s="187" t="str">
        <f t="shared" si="426"/>
        <v/>
      </c>
      <c r="AY1229" s="187" t="str">
        <f t="shared" si="428"/>
        <v/>
      </c>
      <c r="AZ1229" s="187" t="str">
        <f t="shared" si="427"/>
        <v/>
      </c>
      <c r="BA1229" s="187" t="str">
        <f t="shared" si="430"/>
        <v xml:space="preserve"> </v>
      </c>
      <c r="BB1229" s="187" t="str">
        <f>IFERROR(IF(AW1229="","",VLOOKUP(AW1229,SUSS!R:S,2,FALSE)),AY1229*SUSS!$M$2)</f>
        <v/>
      </c>
      <c r="BC1229" s="187" t="str">
        <f t="shared" si="429"/>
        <v/>
      </c>
    </row>
    <row r="1230" spans="1:55" ht="15.75" customHeight="1" thickBot="1">
      <c r="A1230" s="183" t="s">
        <v>285</v>
      </c>
      <c r="B1230" s="82">
        <v>2022</v>
      </c>
      <c r="C1230" s="82">
        <v>9</v>
      </c>
      <c r="D1230" s="82"/>
      <c r="E1230" s="83" t="s">
        <v>11</v>
      </c>
      <c r="F1230" s="83" t="s">
        <v>10</v>
      </c>
      <c r="G1230" s="83" t="s">
        <v>10</v>
      </c>
      <c r="H1230" s="84">
        <v>44846</v>
      </c>
      <c r="I1230" s="85">
        <v>289850.08</v>
      </c>
      <c r="J1230" s="86">
        <v>0</v>
      </c>
      <c r="K1230" s="85">
        <v>289850.08</v>
      </c>
      <c r="N1230" s="183" t="s">
        <v>194</v>
      </c>
      <c r="O1230" s="82">
        <v>14</v>
      </c>
      <c r="P1230" s="86">
        <v>36.28</v>
      </c>
      <c r="Q1230" s="83" t="s">
        <v>11</v>
      </c>
      <c r="R1230" s="83" t="s">
        <v>10</v>
      </c>
      <c r="S1230" s="83" t="s">
        <v>10</v>
      </c>
      <c r="T1230" s="82" t="s">
        <v>89</v>
      </c>
      <c r="U1230" s="82" t="s">
        <v>124</v>
      </c>
      <c r="AC1230" s="187" t="str">
        <f t="shared" si="410"/>
        <v>Q920136</v>
      </c>
      <c r="AD1230" s="187" t="str">
        <f t="shared" si="411"/>
        <v>Contribuciones Seg. Social</v>
      </c>
      <c r="AE1230" s="187" t="str">
        <f t="shared" si="412"/>
        <v>Declaración Jurada</v>
      </c>
      <c r="AF1230" s="187" t="str">
        <f t="shared" si="413"/>
        <v>Declaración Jurada</v>
      </c>
      <c r="AG1230" s="187">
        <f t="shared" si="414"/>
        <v>289850.08</v>
      </c>
      <c r="AH1230" s="187">
        <f t="shared" si="415"/>
        <v>0</v>
      </c>
      <c r="AI1230" s="187">
        <f t="shared" si="416"/>
        <v>289850.08</v>
      </c>
      <c r="AJ1230" s="187">
        <f t="shared" si="417"/>
        <v>2022</v>
      </c>
      <c r="AK1230" s="187">
        <f t="shared" si="418"/>
        <v>9</v>
      </c>
      <c r="AN1230" s="187" t="str">
        <f t="shared" si="419"/>
        <v xml:space="preserve">2022/9 </v>
      </c>
      <c r="AO1230" s="187" t="str">
        <f t="shared" si="420"/>
        <v>2022/9 Contribuciones Seg. Social</v>
      </c>
      <c r="AP1230" s="187">
        <f t="shared" si="421"/>
        <v>289850.08</v>
      </c>
      <c r="AT1230" s="187" t="str">
        <f t="shared" si="422"/>
        <v>M645045</v>
      </c>
      <c r="AU1230" s="187">
        <f t="shared" si="423"/>
        <v>14</v>
      </c>
      <c r="AV1230" s="187">
        <f t="shared" si="424"/>
        <v>36.28</v>
      </c>
      <c r="AW1230" s="187" t="str">
        <f t="shared" si="425"/>
        <v>2018/7</v>
      </c>
      <c r="AX1230" s="187" t="str">
        <f t="shared" si="426"/>
        <v>2018/7 Contribuciones Seg. Social</v>
      </c>
      <c r="AY1230" s="187">
        <f t="shared" si="428"/>
        <v>2177.25</v>
      </c>
      <c r="AZ1230" s="187">
        <f t="shared" si="427"/>
        <v>1.6663221954300148E-2</v>
      </c>
      <c r="BA1230" s="187" t="str">
        <f t="shared" si="430"/>
        <v>M645045 14</v>
      </c>
      <c r="BB1230" s="187">
        <f>IFERROR(IF(AW1230="","",VLOOKUP(AW1230,SUSS!R:S,2,FALSE)),AY1230*SUSS!$M$2)</f>
        <v>261.27</v>
      </c>
      <c r="BC1230" s="187">
        <f t="shared" si="429"/>
        <v>4.3535999999999992</v>
      </c>
    </row>
    <row r="1231" spans="1:55" ht="15.75" customHeight="1" thickBot="1">
      <c r="A1231" s="183" t="s">
        <v>285</v>
      </c>
      <c r="B1231" s="82">
        <v>2022</v>
      </c>
      <c r="C1231" s="82">
        <v>9</v>
      </c>
      <c r="D1231" s="82"/>
      <c r="E1231" s="83" t="s">
        <v>11</v>
      </c>
      <c r="F1231" s="83" t="s">
        <v>10</v>
      </c>
      <c r="G1231" s="83" t="s">
        <v>83</v>
      </c>
      <c r="H1231" s="84">
        <v>44851</v>
      </c>
      <c r="I1231" s="85">
        <v>2855.02</v>
      </c>
      <c r="J1231" s="86">
        <v>0</v>
      </c>
      <c r="K1231" s="85">
        <v>2855.02</v>
      </c>
      <c r="N1231" s="183" t="s">
        <v>194</v>
      </c>
      <c r="O1231" s="82">
        <v>14</v>
      </c>
      <c r="P1231" s="86">
        <v>31.48</v>
      </c>
      <c r="Q1231" s="83" t="s">
        <v>86</v>
      </c>
      <c r="R1231" s="83" t="s">
        <v>10</v>
      </c>
      <c r="S1231" s="83" t="s">
        <v>10</v>
      </c>
      <c r="T1231" s="82" t="s">
        <v>89</v>
      </c>
      <c r="U1231" s="82" t="s">
        <v>124</v>
      </c>
      <c r="AC1231" s="187" t="str">
        <f t="shared" si="410"/>
        <v/>
      </c>
      <c r="AD1231" s="187" t="str">
        <f t="shared" si="411"/>
        <v/>
      </c>
      <c r="AE1231" s="187" t="str">
        <f t="shared" si="412"/>
        <v/>
      </c>
      <c r="AF1231" s="187" t="str">
        <f t="shared" si="413"/>
        <v/>
      </c>
      <c r="AG1231" s="187" t="str">
        <f t="shared" si="414"/>
        <v/>
      </c>
      <c r="AH1231" s="187" t="str">
        <f t="shared" si="415"/>
        <v/>
      </c>
      <c r="AI1231" s="187" t="str">
        <f t="shared" si="416"/>
        <v/>
      </c>
      <c r="AJ1231" s="187" t="str">
        <f t="shared" si="417"/>
        <v/>
      </c>
      <c r="AK1231" s="187" t="str">
        <f t="shared" si="418"/>
        <v/>
      </c>
      <c r="AN1231" s="187" t="str">
        <f t="shared" si="419"/>
        <v/>
      </c>
      <c r="AO1231" s="187" t="str">
        <f t="shared" si="420"/>
        <v/>
      </c>
      <c r="AP1231" s="187" t="str">
        <f t="shared" si="421"/>
        <v/>
      </c>
      <c r="AT1231" s="187" t="str">
        <f t="shared" si="422"/>
        <v/>
      </c>
      <c r="AU1231" s="187" t="str">
        <f t="shared" si="423"/>
        <v/>
      </c>
      <c r="AV1231" s="187" t="str">
        <f t="shared" si="424"/>
        <v/>
      </c>
      <c r="AW1231" s="187" t="str">
        <f t="shared" si="425"/>
        <v/>
      </c>
      <c r="AX1231" s="187" t="str">
        <f t="shared" si="426"/>
        <v/>
      </c>
      <c r="AY1231" s="187" t="str">
        <f t="shared" si="428"/>
        <v/>
      </c>
      <c r="AZ1231" s="187" t="str">
        <f t="shared" si="427"/>
        <v/>
      </c>
      <c r="BA1231" s="187" t="str">
        <f t="shared" si="430"/>
        <v xml:space="preserve"> </v>
      </c>
      <c r="BB1231" s="187" t="str">
        <f>IFERROR(IF(AW1231="","",VLOOKUP(AW1231,SUSS!R:S,2,FALSE)),AY1231*SUSS!$M$2)</f>
        <v/>
      </c>
      <c r="BC1231" s="187" t="str">
        <f t="shared" si="429"/>
        <v/>
      </c>
    </row>
    <row r="1232" spans="1:55" ht="15.75" thickBot="1">
      <c r="N1232" s="183" t="s">
        <v>194</v>
      </c>
      <c r="O1232" s="82">
        <v>15</v>
      </c>
      <c r="P1232" s="85">
        <v>6718.36</v>
      </c>
      <c r="Q1232" s="83" t="s">
        <v>82</v>
      </c>
      <c r="R1232" s="83" t="s">
        <v>10</v>
      </c>
      <c r="S1232" s="83" t="s">
        <v>10</v>
      </c>
      <c r="T1232" s="82" t="s">
        <v>93</v>
      </c>
      <c r="U1232" s="82" t="s">
        <v>124</v>
      </c>
      <c r="AC1232" s="187" t="str">
        <f t="shared" si="410"/>
        <v/>
      </c>
      <c r="AD1232" s="187" t="str">
        <f t="shared" si="411"/>
        <v/>
      </c>
      <c r="AE1232" s="187" t="str">
        <f t="shared" si="412"/>
        <v/>
      </c>
      <c r="AF1232" s="187" t="str">
        <f t="shared" si="413"/>
        <v/>
      </c>
      <c r="AG1232" s="187" t="str">
        <f t="shared" si="414"/>
        <v/>
      </c>
      <c r="AH1232" s="187" t="str">
        <f t="shared" si="415"/>
        <v/>
      </c>
      <c r="AI1232" s="187" t="str">
        <f t="shared" si="416"/>
        <v/>
      </c>
      <c r="AJ1232" s="187" t="str">
        <f t="shared" si="417"/>
        <v/>
      </c>
      <c r="AK1232" s="187" t="str">
        <f t="shared" si="418"/>
        <v/>
      </c>
      <c r="AN1232" s="187" t="str">
        <f t="shared" si="419"/>
        <v/>
      </c>
      <c r="AO1232" s="187" t="str">
        <f t="shared" si="420"/>
        <v/>
      </c>
      <c r="AP1232" s="187" t="str">
        <f t="shared" si="421"/>
        <v/>
      </c>
      <c r="AT1232" s="187" t="str">
        <f t="shared" si="422"/>
        <v/>
      </c>
      <c r="AU1232" s="187" t="str">
        <f t="shared" si="423"/>
        <v/>
      </c>
      <c r="AV1232" s="187" t="str">
        <f t="shared" si="424"/>
        <v/>
      </c>
      <c r="AW1232" s="187" t="str">
        <f t="shared" si="425"/>
        <v/>
      </c>
      <c r="AX1232" s="187" t="str">
        <f t="shared" si="426"/>
        <v/>
      </c>
      <c r="AY1232" s="187" t="str">
        <f t="shared" si="428"/>
        <v/>
      </c>
      <c r="AZ1232" s="187" t="str">
        <f t="shared" si="427"/>
        <v/>
      </c>
      <c r="BA1232" s="187" t="str">
        <f t="shared" si="430"/>
        <v xml:space="preserve"> </v>
      </c>
      <c r="BB1232" s="187" t="str">
        <f>IFERROR(IF(AW1232="","",VLOOKUP(AW1232,SUSS!R:S,2,FALSE)),AY1232*SUSS!$M$2)</f>
        <v/>
      </c>
      <c r="BC1232" s="187" t="str">
        <f t="shared" si="429"/>
        <v/>
      </c>
    </row>
    <row r="1233" spans="1:55" ht="15.75" customHeight="1" thickBot="1">
      <c r="A1233" s="183" t="s">
        <v>289</v>
      </c>
      <c r="B1233" s="200" t="s">
        <v>81</v>
      </c>
      <c r="C1233" s="185"/>
      <c r="D1233" s="185"/>
      <c r="E1233" s="185"/>
      <c r="F1233" s="185"/>
      <c r="G1233" s="185"/>
      <c r="H1233" s="185"/>
      <c r="I1233" s="185"/>
      <c r="J1233" s="185"/>
      <c r="K1233" s="185"/>
      <c r="N1233" s="183" t="s">
        <v>194</v>
      </c>
      <c r="O1233" s="82">
        <v>15</v>
      </c>
      <c r="P1233" s="86">
        <v>36.28</v>
      </c>
      <c r="Q1233" s="83" t="s">
        <v>11</v>
      </c>
      <c r="R1233" s="83" t="s">
        <v>10</v>
      </c>
      <c r="S1233" s="83" t="s">
        <v>10</v>
      </c>
      <c r="T1233" s="82" t="s">
        <v>89</v>
      </c>
      <c r="U1233" s="82" t="s">
        <v>124</v>
      </c>
      <c r="AC1233" s="187" t="str">
        <f t="shared" si="410"/>
        <v/>
      </c>
      <c r="AD1233" s="187" t="str">
        <f t="shared" si="411"/>
        <v/>
      </c>
      <c r="AE1233" s="187" t="str">
        <f t="shared" si="412"/>
        <v/>
      </c>
      <c r="AF1233" s="187" t="str">
        <f t="shared" si="413"/>
        <v/>
      </c>
      <c r="AG1233" s="187" t="str">
        <f t="shared" si="414"/>
        <v/>
      </c>
      <c r="AH1233" s="187" t="str">
        <f t="shared" si="415"/>
        <v/>
      </c>
      <c r="AI1233" s="187" t="str">
        <f t="shared" si="416"/>
        <v/>
      </c>
      <c r="AJ1233" s="187" t="str">
        <f t="shared" si="417"/>
        <v/>
      </c>
      <c r="AK1233" s="187" t="str">
        <f t="shared" si="418"/>
        <v/>
      </c>
      <c r="AN1233" s="187" t="str">
        <f t="shared" si="419"/>
        <v/>
      </c>
      <c r="AO1233" s="187" t="str">
        <f t="shared" si="420"/>
        <v/>
      </c>
      <c r="AP1233" s="187" t="str">
        <f t="shared" si="421"/>
        <v/>
      </c>
      <c r="AT1233" s="187" t="str">
        <f t="shared" si="422"/>
        <v>M645045</v>
      </c>
      <c r="AU1233" s="187">
        <f t="shared" si="423"/>
        <v>15</v>
      </c>
      <c r="AV1233" s="187">
        <f t="shared" si="424"/>
        <v>36.28</v>
      </c>
      <c r="AW1233" s="187" t="str">
        <f t="shared" si="425"/>
        <v>2018/7</v>
      </c>
      <c r="AX1233" s="187" t="str">
        <f t="shared" si="426"/>
        <v>2018/7 Contribuciones Seg. Social</v>
      </c>
      <c r="AY1233" s="187">
        <f t="shared" si="428"/>
        <v>2177.25</v>
      </c>
      <c r="AZ1233" s="187">
        <f t="shared" si="427"/>
        <v>1.6663221954300148E-2</v>
      </c>
      <c r="BA1233" s="187" t="str">
        <f t="shared" si="430"/>
        <v>M645045 15</v>
      </c>
      <c r="BB1233" s="187">
        <f>IFERROR(IF(AW1233="","",VLOOKUP(AW1233,SUSS!R:S,2,FALSE)),AY1233*SUSS!$M$2)</f>
        <v>261.27</v>
      </c>
      <c r="BC1233" s="187">
        <f t="shared" si="429"/>
        <v>4.3535999999999992</v>
      </c>
    </row>
    <row r="1234" spans="1:55" ht="15.75" customHeight="1" thickBot="1">
      <c r="A1234" s="183" t="s">
        <v>289</v>
      </c>
      <c r="B1234" s="87" t="s">
        <v>0</v>
      </c>
      <c r="C1234" s="87" t="s">
        <v>1</v>
      </c>
      <c r="D1234" s="87" t="s">
        <v>2</v>
      </c>
      <c r="E1234" s="87" t="s">
        <v>3</v>
      </c>
      <c r="F1234" s="87" t="s">
        <v>4</v>
      </c>
      <c r="G1234" s="87" t="s">
        <v>5</v>
      </c>
      <c r="H1234" s="87" t="s">
        <v>6</v>
      </c>
      <c r="I1234" s="87" t="s">
        <v>7</v>
      </c>
      <c r="J1234" s="87" t="s">
        <v>8</v>
      </c>
      <c r="K1234" s="87" t="s">
        <v>9</v>
      </c>
      <c r="N1234" s="183" t="s">
        <v>194</v>
      </c>
      <c r="O1234" s="82">
        <v>15</v>
      </c>
      <c r="P1234" s="86">
        <v>31.48</v>
      </c>
      <c r="Q1234" s="83" t="s">
        <v>86</v>
      </c>
      <c r="R1234" s="83" t="s">
        <v>10</v>
      </c>
      <c r="S1234" s="83" t="s">
        <v>10</v>
      </c>
      <c r="T1234" s="82" t="s">
        <v>89</v>
      </c>
      <c r="U1234" s="82" t="s">
        <v>124</v>
      </c>
      <c r="AC1234" s="187" t="str">
        <f t="shared" si="410"/>
        <v/>
      </c>
      <c r="AD1234" s="187" t="str">
        <f t="shared" si="411"/>
        <v/>
      </c>
      <c r="AE1234" s="187" t="str">
        <f t="shared" si="412"/>
        <v/>
      </c>
      <c r="AF1234" s="187" t="str">
        <f t="shared" si="413"/>
        <v/>
      </c>
      <c r="AG1234" s="187" t="str">
        <f t="shared" si="414"/>
        <v/>
      </c>
      <c r="AH1234" s="187" t="str">
        <f t="shared" si="415"/>
        <v/>
      </c>
      <c r="AI1234" s="187" t="str">
        <f t="shared" si="416"/>
        <v/>
      </c>
      <c r="AJ1234" s="187" t="str">
        <f t="shared" si="417"/>
        <v/>
      </c>
      <c r="AK1234" s="187" t="str">
        <f t="shared" si="418"/>
        <v/>
      </c>
      <c r="AN1234" s="187" t="str">
        <f t="shared" si="419"/>
        <v/>
      </c>
      <c r="AO1234" s="187" t="str">
        <f t="shared" si="420"/>
        <v/>
      </c>
      <c r="AP1234" s="187" t="str">
        <f t="shared" si="421"/>
        <v/>
      </c>
      <c r="AT1234" s="187" t="str">
        <f t="shared" si="422"/>
        <v/>
      </c>
      <c r="AU1234" s="187" t="str">
        <f t="shared" si="423"/>
        <v/>
      </c>
      <c r="AV1234" s="187" t="str">
        <f t="shared" si="424"/>
        <v/>
      </c>
      <c r="AW1234" s="187" t="str">
        <f t="shared" si="425"/>
        <v/>
      </c>
      <c r="AX1234" s="187" t="str">
        <f t="shared" si="426"/>
        <v/>
      </c>
      <c r="AY1234" s="187" t="str">
        <f t="shared" si="428"/>
        <v/>
      </c>
      <c r="AZ1234" s="187" t="str">
        <f t="shared" si="427"/>
        <v/>
      </c>
      <c r="BA1234" s="187" t="str">
        <f t="shared" si="430"/>
        <v xml:space="preserve"> </v>
      </c>
      <c r="BB1234" s="187" t="str">
        <f>IFERROR(IF(AW1234="","",VLOOKUP(AW1234,SUSS!R:S,2,FALSE)),AY1234*SUSS!$M$2)</f>
        <v/>
      </c>
      <c r="BC1234" s="187" t="str">
        <f t="shared" si="429"/>
        <v/>
      </c>
    </row>
    <row r="1235" spans="1:55" ht="15.75" customHeight="1" thickBot="1">
      <c r="A1235" s="183" t="s">
        <v>289</v>
      </c>
      <c r="B1235" s="77">
        <v>2022</v>
      </c>
      <c r="C1235" s="77">
        <v>8</v>
      </c>
      <c r="D1235" s="77"/>
      <c r="E1235" s="78" t="s">
        <v>82</v>
      </c>
      <c r="F1235" s="78" t="s">
        <v>10</v>
      </c>
      <c r="G1235" s="78" t="s">
        <v>10</v>
      </c>
      <c r="H1235" s="79">
        <v>44825</v>
      </c>
      <c r="I1235" s="80">
        <v>94569.72</v>
      </c>
      <c r="J1235" s="81">
        <v>0</v>
      </c>
      <c r="K1235" s="80">
        <v>94569.72</v>
      </c>
      <c r="N1235" s="183" t="s">
        <v>194</v>
      </c>
      <c r="O1235" s="82">
        <v>16</v>
      </c>
      <c r="P1235" s="85">
        <v>6718.36</v>
      </c>
      <c r="Q1235" s="83" t="s">
        <v>82</v>
      </c>
      <c r="R1235" s="83" t="s">
        <v>10</v>
      </c>
      <c r="S1235" s="83" t="s">
        <v>10</v>
      </c>
      <c r="T1235" s="82" t="s">
        <v>93</v>
      </c>
      <c r="U1235" s="82" t="s">
        <v>124</v>
      </c>
      <c r="AC1235" s="187" t="str">
        <f t="shared" si="410"/>
        <v/>
      </c>
      <c r="AD1235" s="187" t="str">
        <f t="shared" si="411"/>
        <v/>
      </c>
      <c r="AE1235" s="187" t="str">
        <f t="shared" si="412"/>
        <v/>
      </c>
      <c r="AF1235" s="187" t="str">
        <f t="shared" si="413"/>
        <v/>
      </c>
      <c r="AG1235" s="187" t="str">
        <f t="shared" si="414"/>
        <v/>
      </c>
      <c r="AH1235" s="187" t="str">
        <f t="shared" si="415"/>
        <v/>
      </c>
      <c r="AI1235" s="187" t="str">
        <f t="shared" si="416"/>
        <v/>
      </c>
      <c r="AJ1235" s="187" t="str">
        <f t="shared" si="417"/>
        <v/>
      </c>
      <c r="AK1235" s="187" t="str">
        <f t="shared" si="418"/>
        <v/>
      </c>
      <c r="AN1235" s="187" t="str">
        <f t="shared" si="419"/>
        <v/>
      </c>
      <c r="AO1235" s="187" t="str">
        <f t="shared" si="420"/>
        <v/>
      </c>
      <c r="AP1235" s="187" t="str">
        <f t="shared" si="421"/>
        <v/>
      </c>
      <c r="AT1235" s="187" t="str">
        <f t="shared" si="422"/>
        <v/>
      </c>
      <c r="AU1235" s="187" t="str">
        <f t="shared" si="423"/>
        <v/>
      </c>
      <c r="AV1235" s="187" t="str">
        <f t="shared" si="424"/>
        <v/>
      </c>
      <c r="AW1235" s="187" t="str">
        <f t="shared" si="425"/>
        <v/>
      </c>
      <c r="AX1235" s="187" t="str">
        <f t="shared" si="426"/>
        <v/>
      </c>
      <c r="AY1235" s="187" t="str">
        <f t="shared" si="428"/>
        <v/>
      </c>
      <c r="AZ1235" s="187" t="str">
        <f t="shared" si="427"/>
        <v/>
      </c>
      <c r="BA1235" s="187" t="str">
        <f t="shared" si="430"/>
        <v xml:space="preserve"> </v>
      </c>
      <c r="BB1235" s="187" t="str">
        <f>IFERROR(IF(AW1235="","",VLOOKUP(AW1235,SUSS!R:S,2,FALSE)),AY1235*SUSS!$M$2)</f>
        <v/>
      </c>
      <c r="BC1235" s="187" t="str">
        <f t="shared" si="429"/>
        <v/>
      </c>
    </row>
    <row r="1236" spans="1:55" ht="15.75" customHeight="1" thickBot="1">
      <c r="A1236" s="183" t="s">
        <v>289</v>
      </c>
      <c r="B1236" s="82">
        <v>2022</v>
      </c>
      <c r="C1236" s="82">
        <v>8</v>
      </c>
      <c r="D1236" s="82"/>
      <c r="E1236" s="83" t="s">
        <v>82</v>
      </c>
      <c r="F1236" s="83" t="s">
        <v>10</v>
      </c>
      <c r="G1236" s="83" t="s">
        <v>83</v>
      </c>
      <c r="H1236" s="84">
        <v>44890</v>
      </c>
      <c r="I1236" s="85">
        <v>11923.35</v>
      </c>
      <c r="J1236" s="86">
        <v>0</v>
      </c>
      <c r="K1236" s="85">
        <v>11923.35</v>
      </c>
      <c r="N1236" s="183" t="s">
        <v>194</v>
      </c>
      <c r="O1236" s="82">
        <v>16</v>
      </c>
      <c r="P1236" s="86">
        <v>36.28</v>
      </c>
      <c r="Q1236" s="83" t="s">
        <v>11</v>
      </c>
      <c r="R1236" s="83" t="s">
        <v>10</v>
      </c>
      <c r="S1236" s="83" t="s">
        <v>10</v>
      </c>
      <c r="T1236" s="82" t="s">
        <v>89</v>
      </c>
      <c r="U1236" s="82" t="s">
        <v>124</v>
      </c>
      <c r="AC1236" s="187" t="str">
        <f t="shared" si="410"/>
        <v/>
      </c>
      <c r="AD1236" s="187" t="str">
        <f t="shared" si="411"/>
        <v/>
      </c>
      <c r="AE1236" s="187" t="str">
        <f t="shared" si="412"/>
        <v/>
      </c>
      <c r="AF1236" s="187" t="str">
        <f t="shared" si="413"/>
        <v/>
      </c>
      <c r="AG1236" s="187" t="str">
        <f t="shared" si="414"/>
        <v/>
      </c>
      <c r="AH1236" s="187" t="str">
        <f t="shared" si="415"/>
        <v/>
      </c>
      <c r="AI1236" s="187" t="str">
        <f t="shared" si="416"/>
        <v/>
      </c>
      <c r="AJ1236" s="187" t="str">
        <f t="shared" si="417"/>
        <v/>
      </c>
      <c r="AK1236" s="187" t="str">
        <f t="shared" si="418"/>
        <v/>
      </c>
      <c r="AN1236" s="187" t="str">
        <f t="shared" si="419"/>
        <v/>
      </c>
      <c r="AO1236" s="187" t="str">
        <f t="shared" si="420"/>
        <v/>
      </c>
      <c r="AP1236" s="187" t="str">
        <f t="shared" si="421"/>
        <v/>
      </c>
      <c r="AT1236" s="187" t="str">
        <f t="shared" si="422"/>
        <v>M645045</v>
      </c>
      <c r="AU1236" s="187">
        <f t="shared" si="423"/>
        <v>16</v>
      </c>
      <c r="AV1236" s="187">
        <f t="shared" si="424"/>
        <v>36.28</v>
      </c>
      <c r="AW1236" s="187" t="str">
        <f t="shared" si="425"/>
        <v>2018/7</v>
      </c>
      <c r="AX1236" s="187" t="str">
        <f t="shared" si="426"/>
        <v>2018/7 Contribuciones Seg. Social</v>
      </c>
      <c r="AY1236" s="187">
        <f t="shared" si="428"/>
        <v>2177.25</v>
      </c>
      <c r="AZ1236" s="187">
        <f t="shared" si="427"/>
        <v>1.6663221954300148E-2</v>
      </c>
      <c r="BA1236" s="187" t="str">
        <f t="shared" si="430"/>
        <v>M645045 16</v>
      </c>
      <c r="BB1236" s="187">
        <f>IFERROR(IF(AW1236="","",VLOOKUP(AW1236,SUSS!R:S,2,FALSE)),AY1236*SUSS!$M$2)</f>
        <v>261.27</v>
      </c>
      <c r="BC1236" s="187">
        <f t="shared" si="429"/>
        <v>4.3535999999999992</v>
      </c>
    </row>
    <row r="1237" spans="1:55" ht="15.75" customHeight="1" thickBot="1">
      <c r="A1237" s="183" t="s">
        <v>289</v>
      </c>
      <c r="B1237" s="82">
        <v>2022</v>
      </c>
      <c r="C1237" s="82">
        <v>9</v>
      </c>
      <c r="D1237" s="82"/>
      <c r="E1237" s="83" t="s">
        <v>82</v>
      </c>
      <c r="F1237" s="83" t="s">
        <v>10</v>
      </c>
      <c r="G1237" s="83" t="s">
        <v>10</v>
      </c>
      <c r="H1237" s="84">
        <v>44854</v>
      </c>
      <c r="I1237" s="85">
        <v>211749.96</v>
      </c>
      <c r="J1237" s="86">
        <v>0</v>
      </c>
      <c r="K1237" s="85">
        <v>211749.96</v>
      </c>
      <c r="N1237" s="183" t="s">
        <v>194</v>
      </c>
      <c r="O1237" s="82">
        <v>16</v>
      </c>
      <c r="P1237" s="86">
        <v>31.48</v>
      </c>
      <c r="Q1237" s="83" t="s">
        <v>86</v>
      </c>
      <c r="R1237" s="83" t="s">
        <v>10</v>
      </c>
      <c r="S1237" s="83" t="s">
        <v>10</v>
      </c>
      <c r="T1237" s="82" t="s">
        <v>89</v>
      </c>
      <c r="U1237" s="82" t="s">
        <v>124</v>
      </c>
      <c r="AC1237" s="187" t="str">
        <f t="shared" si="410"/>
        <v/>
      </c>
      <c r="AD1237" s="187" t="str">
        <f t="shared" si="411"/>
        <v/>
      </c>
      <c r="AE1237" s="187" t="str">
        <f t="shared" si="412"/>
        <v/>
      </c>
      <c r="AF1237" s="187" t="str">
        <f t="shared" si="413"/>
        <v/>
      </c>
      <c r="AG1237" s="187" t="str">
        <f t="shared" si="414"/>
        <v/>
      </c>
      <c r="AH1237" s="187" t="str">
        <f t="shared" si="415"/>
        <v/>
      </c>
      <c r="AI1237" s="187" t="str">
        <f t="shared" si="416"/>
        <v/>
      </c>
      <c r="AJ1237" s="187" t="str">
        <f t="shared" si="417"/>
        <v/>
      </c>
      <c r="AK1237" s="187" t="str">
        <f t="shared" si="418"/>
        <v/>
      </c>
      <c r="AN1237" s="187" t="str">
        <f t="shared" si="419"/>
        <v/>
      </c>
      <c r="AO1237" s="187" t="str">
        <f t="shared" si="420"/>
        <v/>
      </c>
      <c r="AP1237" s="187" t="str">
        <f t="shared" si="421"/>
        <v/>
      </c>
      <c r="AT1237" s="187" t="str">
        <f t="shared" si="422"/>
        <v/>
      </c>
      <c r="AU1237" s="187" t="str">
        <f t="shared" si="423"/>
        <v/>
      </c>
      <c r="AV1237" s="187" t="str">
        <f t="shared" si="424"/>
        <v/>
      </c>
      <c r="AW1237" s="187" t="str">
        <f t="shared" si="425"/>
        <v/>
      </c>
      <c r="AX1237" s="187" t="str">
        <f t="shared" si="426"/>
        <v/>
      </c>
      <c r="AY1237" s="187" t="str">
        <f t="shared" si="428"/>
        <v/>
      </c>
      <c r="AZ1237" s="187" t="str">
        <f t="shared" si="427"/>
        <v/>
      </c>
      <c r="BA1237" s="187" t="str">
        <f t="shared" si="430"/>
        <v xml:space="preserve"> </v>
      </c>
      <c r="BB1237" s="187" t="str">
        <f>IFERROR(IF(AW1237="","",VLOOKUP(AW1237,SUSS!R:S,2,FALSE)),AY1237*SUSS!$M$2)</f>
        <v/>
      </c>
      <c r="BC1237" s="187" t="str">
        <f t="shared" si="429"/>
        <v/>
      </c>
    </row>
    <row r="1238" spans="1:55" ht="15.75" customHeight="1" thickBot="1">
      <c r="A1238" s="183" t="s">
        <v>289</v>
      </c>
      <c r="B1238" s="82">
        <v>2022</v>
      </c>
      <c r="C1238" s="82">
        <v>9</v>
      </c>
      <c r="D1238" s="82"/>
      <c r="E1238" s="83" t="s">
        <v>82</v>
      </c>
      <c r="F1238" s="83" t="s">
        <v>10</v>
      </c>
      <c r="G1238" s="83" t="s">
        <v>83</v>
      </c>
      <c r="H1238" s="84">
        <v>44890</v>
      </c>
      <c r="I1238" s="85">
        <v>14600.16</v>
      </c>
      <c r="J1238" s="86">
        <v>0</v>
      </c>
      <c r="K1238" s="85">
        <v>14600.16</v>
      </c>
      <c r="N1238" s="183" t="s">
        <v>194</v>
      </c>
      <c r="O1238" s="82">
        <v>17</v>
      </c>
      <c r="P1238" s="85">
        <v>5626.89</v>
      </c>
      <c r="Q1238" s="83" t="s">
        <v>82</v>
      </c>
      <c r="R1238" s="83" t="s">
        <v>10</v>
      </c>
      <c r="S1238" s="83" t="s">
        <v>10</v>
      </c>
      <c r="T1238" s="82" t="s">
        <v>93</v>
      </c>
      <c r="U1238" s="82" t="s">
        <v>124</v>
      </c>
      <c r="AC1238" s="187" t="str">
        <f t="shared" si="410"/>
        <v/>
      </c>
      <c r="AD1238" s="187" t="str">
        <f t="shared" si="411"/>
        <v/>
      </c>
      <c r="AE1238" s="187" t="str">
        <f t="shared" si="412"/>
        <v/>
      </c>
      <c r="AF1238" s="187" t="str">
        <f t="shared" si="413"/>
        <v/>
      </c>
      <c r="AG1238" s="187" t="str">
        <f t="shared" si="414"/>
        <v/>
      </c>
      <c r="AH1238" s="187" t="str">
        <f t="shared" si="415"/>
        <v/>
      </c>
      <c r="AI1238" s="187" t="str">
        <f t="shared" si="416"/>
        <v/>
      </c>
      <c r="AJ1238" s="187" t="str">
        <f t="shared" si="417"/>
        <v/>
      </c>
      <c r="AK1238" s="187" t="str">
        <f t="shared" si="418"/>
        <v/>
      </c>
      <c r="AN1238" s="187" t="str">
        <f t="shared" si="419"/>
        <v/>
      </c>
      <c r="AO1238" s="187" t="str">
        <f t="shared" si="420"/>
        <v/>
      </c>
      <c r="AP1238" s="187" t="str">
        <f t="shared" si="421"/>
        <v/>
      </c>
      <c r="AT1238" s="187" t="str">
        <f t="shared" si="422"/>
        <v/>
      </c>
      <c r="AU1238" s="187" t="str">
        <f t="shared" si="423"/>
        <v/>
      </c>
      <c r="AV1238" s="187" t="str">
        <f t="shared" si="424"/>
        <v/>
      </c>
      <c r="AW1238" s="187" t="str">
        <f t="shared" si="425"/>
        <v/>
      </c>
      <c r="AX1238" s="187" t="str">
        <f t="shared" si="426"/>
        <v/>
      </c>
      <c r="AY1238" s="187" t="str">
        <f t="shared" si="428"/>
        <v/>
      </c>
      <c r="AZ1238" s="187" t="str">
        <f t="shared" si="427"/>
        <v/>
      </c>
      <c r="BA1238" s="187" t="str">
        <f t="shared" si="430"/>
        <v xml:space="preserve"> </v>
      </c>
      <c r="BB1238" s="187" t="str">
        <f>IFERROR(IF(AW1238="","",VLOOKUP(AW1238,SUSS!R:S,2,FALSE)),AY1238*SUSS!$M$2)</f>
        <v/>
      </c>
      <c r="BC1238" s="187" t="str">
        <f t="shared" si="429"/>
        <v/>
      </c>
    </row>
    <row r="1239" spans="1:55" ht="15.75" customHeight="1" thickBot="1">
      <c r="A1239" s="183" t="s">
        <v>289</v>
      </c>
      <c r="B1239" s="82">
        <v>2022</v>
      </c>
      <c r="C1239" s="82">
        <v>10</v>
      </c>
      <c r="D1239" s="82"/>
      <c r="E1239" s="83" t="s">
        <v>82</v>
      </c>
      <c r="F1239" s="83" t="s">
        <v>10</v>
      </c>
      <c r="G1239" s="83" t="s">
        <v>10</v>
      </c>
      <c r="H1239" s="84">
        <v>44888</v>
      </c>
      <c r="I1239" s="85">
        <v>190560.05</v>
      </c>
      <c r="J1239" s="86">
        <v>0</v>
      </c>
      <c r="K1239" s="85">
        <v>190560.05</v>
      </c>
      <c r="N1239" s="183" t="s">
        <v>194</v>
      </c>
      <c r="O1239" s="82">
        <v>17</v>
      </c>
      <c r="P1239" s="85">
        <v>1091.47</v>
      </c>
      <c r="Q1239" s="83" t="s">
        <v>82</v>
      </c>
      <c r="R1239" s="83" t="s">
        <v>10</v>
      </c>
      <c r="S1239" s="83" t="s">
        <v>83</v>
      </c>
      <c r="T1239" s="82" t="s">
        <v>93</v>
      </c>
      <c r="U1239" s="82" t="s">
        <v>124</v>
      </c>
      <c r="AC1239" s="187" t="str">
        <f t="shared" si="410"/>
        <v/>
      </c>
      <c r="AD1239" s="187" t="str">
        <f t="shared" si="411"/>
        <v/>
      </c>
      <c r="AE1239" s="187" t="str">
        <f t="shared" si="412"/>
        <v/>
      </c>
      <c r="AF1239" s="187" t="str">
        <f t="shared" si="413"/>
        <v/>
      </c>
      <c r="AG1239" s="187" t="str">
        <f t="shared" si="414"/>
        <v/>
      </c>
      <c r="AH1239" s="187" t="str">
        <f t="shared" si="415"/>
        <v/>
      </c>
      <c r="AI1239" s="187" t="str">
        <f t="shared" si="416"/>
        <v/>
      </c>
      <c r="AJ1239" s="187" t="str">
        <f t="shared" si="417"/>
        <v/>
      </c>
      <c r="AK1239" s="187" t="str">
        <f t="shared" si="418"/>
        <v/>
      </c>
      <c r="AN1239" s="187" t="str">
        <f t="shared" si="419"/>
        <v/>
      </c>
      <c r="AO1239" s="187" t="str">
        <f t="shared" si="420"/>
        <v/>
      </c>
      <c r="AP1239" s="187" t="str">
        <f t="shared" si="421"/>
        <v/>
      </c>
      <c r="AT1239" s="187" t="str">
        <f t="shared" si="422"/>
        <v/>
      </c>
      <c r="AU1239" s="187" t="str">
        <f t="shared" si="423"/>
        <v/>
      </c>
      <c r="AV1239" s="187" t="str">
        <f t="shared" si="424"/>
        <v/>
      </c>
      <c r="AW1239" s="187" t="str">
        <f t="shared" si="425"/>
        <v/>
      </c>
      <c r="AX1239" s="187" t="str">
        <f t="shared" si="426"/>
        <v/>
      </c>
      <c r="AY1239" s="187" t="str">
        <f t="shared" si="428"/>
        <v/>
      </c>
      <c r="AZ1239" s="187" t="str">
        <f t="shared" si="427"/>
        <v/>
      </c>
      <c r="BA1239" s="187" t="str">
        <f t="shared" si="430"/>
        <v xml:space="preserve"> </v>
      </c>
      <c r="BB1239" s="187" t="str">
        <f>IFERROR(IF(AW1239="","",VLOOKUP(AW1239,SUSS!R:S,2,FALSE)),AY1239*SUSS!$M$2)</f>
        <v/>
      </c>
      <c r="BC1239" s="187" t="str">
        <f t="shared" si="429"/>
        <v/>
      </c>
    </row>
    <row r="1240" spans="1:55" ht="15.75" customHeight="1" thickBot="1">
      <c r="A1240" s="183" t="s">
        <v>289</v>
      </c>
      <c r="B1240" s="82">
        <v>2022</v>
      </c>
      <c r="C1240" s="82">
        <v>10</v>
      </c>
      <c r="D1240" s="82"/>
      <c r="E1240" s="83" t="s">
        <v>82</v>
      </c>
      <c r="F1240" s="83" t="s">
        <v>10</v>
      </c>
      <c r="G1240" s="83" t="s">
        <v>83</v>
      </c>
      <c r="H1240" s="84">
        <v>44890</v>
      </c>
      <c r="I1240" s="86">
        <v>750.81</v>
      </c>
      <c r="J1240" s="86">
        <v>0</v>
      </c>
      <c r="K1240" s="86">
        <v>750.81</v>
      </c>
      <c r="N1240" s="183" t="s">
        <v>194</v>
      </c>
      <c r="O1240" s="82">
        <v>17</v>
      </c>
      <c r="P1240" s="86">
        <v>31.48</v>
      </c>
      <c r="Q1240" s="83" t="s">
        <v>86</v>
      </c>
      <c r="R1240" s="83" t="s">
        <v>10</v>
      </c>
      <c r="S1240" s="83" t="s">
        <v>10</v>
      </c>
      <c r="T1240" s="82" t="s">
        <v>89</v>
      </c>
      <c r="U1240" s="82" t="s">
        <v>124</v>
      </c>
      <c r="AC1240" s="187" t="str">
        <f t="shared" si="410"/>
        <v/>
      </c>
      <c r="AD1240" s="187" t="str">
        <f t="shared" si="411"/>
        <v/>
      </c>
      <c r="AE1240" s="187" t="str">
        <f t="shared" si="412"/>
        <v/>
      </c>
      <c r="AF1240" s="187" t="str">
        <f t="shared" si="413"/>
        <v/>
      </c>
      <c r="AG1240" s="187" t="str">
        <f t="shared" si="414"/>
        <v/>
      </c>
      <c r="AH1240" s="187" t="str">
        <f t="shared" si="415"/>
        <v/>
      </c>
      <c r="AI1240" s="187" t="str">
        <f t="shared" si="416"/>
        <v/>
      </c>
      <c r="AJ1240" s="187" t="str">
        <f t="shared" si="417"/>
        <v/>
      </c>
      <c r="AK1240" s="187" t="str">
        <f t="shared" si="418"/>
        <v/>
      </c>
      <c r="AN1240" s="187" t="str">
        <f t="shared" si="419"/>
        <v/>
      </c>
      <c r="AO1240" s="187" t="str">
        <f t="shared" si="420"/>
        <v/>
      </c>
      <c r="AP1240" s="187" t="str">
        <f t="shared" si="421"/>
        <v/>
      </c>
      <c r="AT1240" s="187" t="str">
        <f t="shared" si="422"/>
        <v/>
      </c>
      <c r="AU1240" s="187" t="str">
        <f t="shared" si="423"/>
        <v/>
      </c>
      <c r="AV1240" s="187" t="str">
        <f t="shared" si="424"/>
        <v/>
      </c>
      <c r="AW1240" s="187" t="str">
        <f t="shared" si="425"/>
        <v/>
      </c>
      <c r="AX1240" s="187" t="str">
        <f t="shared" si="426"/>
        <v/>
      </c>
      <c r="AY1240" s="187" t="str">
        <f t="shared" si="428"/>
        <v/>
      </c>
      <c r="AZ1240" s="187" t="str">
        <f t="shared" si="427"/>
        <v/>
      </c>
      <c r="BA1240" s="187" t="str">
        <f t="shared" si="430"/>
        <v xml:space="preserve"> </v>
      </c>
      <c r="BB1240" s="187" t="str">
        <f>IFERROR(IF(AW1240="","",VLOOKUP(AW1240,SUSS!R:S,2,FALSE)),AY1240*SUSS!$M$2)</f>
        <v/>
      </c>
      <c r="BC1240" s="187" t="str">
        <f t="shared" si="429"/>
        <v/>
      </c>
    </row>
    <row r="1241" spans="1:55" ht="15.75" thickBot="1">
      <c r="N1241" s="183" t="s">
        <v>194</v>
      </c>
      <c r="O1241" s="82">
        <v>17</v>
      </c>
      <c r="P1241" s="86">
        <v>36.28</v>
      </c>
      <c r="Q1241" s="83" t="s">
        <v>11</v>
      </c>
      <c r="R1241" s="83" t="s">
        <v>10</v>
      </c>
      <c r="S1241" s="83" t="s">
        <v>10</v>
      </c>
      <c r="T1241" s="82" t="s">
        <v>89</v>
      </c>
      <c r="U1241" s="82" t="s">
        <v>124</v>
      </c>
      <c r="AC1241" s="187" t="str">
        <f t="shared" si="410"/>
        <v/>
      </c>
      <c r="AD1241" s="187" t="str">
        <f t="shared" si="411"/>
        <v/>
      </c>
      <c r="AE1241" s="187" t="str">
        <f t="shared" si="412"/>
        <v/>
      </c>
      <c r="AF1241" s="187" t="str">
        <f t="shared" si="413"/>
        <v/>
      </c>
      <c r="AG1241" s="187" t="str">
        <f t="shared" si="414"/>
        <v/>
      </c>
      <c r="AH1241" s="187" t="str">
        <f t="shared" si="415"/>
        <v/>
      </c>
      <c r="AI1241" s="187" t="str">
        <f t="shared" si="416"/>
        <v/>
      </c>
      <c r="AJ1241" s="187" t="str">
        <f t="shared" si="417"/>
        <v/>
      </c>
      <c r="AK1241" s="187" t="str">
        <f t="shared" si="418"/>
        <v/>
      </c>
      <c r="AN1241" s="187" t="str">
        <f t="shared" si="419"/>
        <v/>
      </c>
      <c r="AO1241" s="187" t="str">
        <f t="shared" si="420"/>
        <v/>
      </c>
      <c r="AP1241" s="187" t="str">
        <f t="shared" si="421"/>
        <v/>
      </c>
      <c r="AT1241" s="187" t="str">
        <f t="shared" si="422"/>
        <v>M645045</v>
      </c>
      <c r="AU1241" s="187">
        <f t="shared" si="423"/>
        <v>17</v>
      </c>
      <c r="AV1241" s="187">
        <f t="shared" si="424"/>
        <v>36.28</v>
      </c>
      <c r="AW1241" s="187" t="str">
        <f t="shared" si="425"/>
        <v>2018/7</v>
      </c>
      <c r="AX1241" s="187" t="str">
        <f t="shared" si="426"/>
        <v>2018/7 Contribuciones Seg. Social</v>
      </c>
      <c r="AY1241" s="187">
        <f t="shared" si="428"/>
        <v>2177.25</v>
      </c>
      <c r="AZ1241" s="187">
        <f t="shared" si="427"/>
        <v>1.6663221954300148E-2</v>
      </c>
      <c r="BA1241" s="187" t="str">
        <f t="shared" si="430"/>
        <v>M645045 17</v>
      </c>
      <c r="BB1241" s="187">
        <f>IFERROR(IF(AW1241="","",VLOOKUP(AW1241,SUSS!R:S,2,FALSE)),AY1241*SUSS!$M$2)</f>
        <v>261.27</v>
      </c>
      <c r="BC1241" s="187">
        <f t="shared" si="429"/>
        <v>4.3535999999999992</v>
      </c>
    </row>
    <row r="1242" spans="1:55" ht="45.75" thickBot="1">
      <c r="A1242" s="183" t="s">
        <v>291</v>
      </c>
      <c r="B1242" s="201" t="s">
        <v>81</v>
      </c>
      <c r="C1242" s="185"/>
      <c r="D1242" s="185"/>
      <c r="E1242" s="185"/>
      <c r="F1242" s="185"/>
      <c r="G1242" s="185"/>
      <c r="H1242" s="185"/>
      <c r="I1242" s="185"/>
      <c r="J1242" s="185"/>
      <c r="K1242" s="185"/>
      <c r="N1242" s="183" t="s">
        <v>194</v>
      </c>
      <c r="O1242" s="82">
        <v>18</v>
      </c>
      <c r="P1242" s="85">
        <v>2994.74</v>
      </c>
      <c r="Q1242" s="83" t="s">
        <v>82</v>
      </c>
      <c r="R1242" s="83" t="s">
        <v>10</v>
      </c>
      <c r="S1242" s="83" t="s">
        <v>83</v>
      </c>
      <c r="T1242" s="82" t="s">
        <v>93</v>
      </c>
      <c r="U1242" s="82" t="s">
        <v>124</v>
      </c>
      <c r="AC1242" s="187" t="str">
        <f t="shared" si="410"/>
        <v/>
      </c>
      <c r="AD1242" s="187" t="str">
        <f t="shared" si="411"/>
        <v/>
      </c>
      <c r="AE1242" s="187" t="str">
        <f t="shared" si="412"/>
        <v/>
      </c>
      <c r="AF1242" s="187" t="str">
        <f t="shared" si="413"/>
        <v/>
      </c>
      <c r="AG1242" s="187" t="str">
        <f t="shared" si="414"/>
        <v/>
      </c>
      <c r="AH1242" s="187" t="str">
        <f t="shared" si="415"/>
        <v/>
      </c>
      <c r="AI1242" s="187" t="str">
        <f t="shared" si="416"/>
        <v/>
      </c>
      <c r="AJ1242" s="187" t="str">
        <f t="shared" si="417"/>
        <v/>
      </c>
      <c r="AK1242" s="187" t="str">
        <f t="shared" si="418"/>
        <v/>
      </c>
      <c r="AN1242" s="187" t="str">
        <f t="shared" si="419"/>
        <v/>
      </c>
      <c r="AO1242" s="187" t="str">
        <f t="shared" si="420"/>
        <v/>
      </c>
      <c r="AP1242" s="187" t="str">
        <f t="shared" si="421"/>
        <v/>
      </c>
      <c r="AT1242" s="187" t="str">
        <f t="shared" si="422"/>
        <v/>
      </c>
      <c r="AU1242" s="187" t="str">
        <f t="shared" si="423"/>
        <v/>
      </c>
      <c r="AV1242" s="187" t="str">
        <f t="shared" si="424"/>
        <v/>
      </c>
      <c r="AW1242" s="187" t="str">
        <f t="shared" si="425"/>
        <v/>
      </c>
      <c r="AX1242" s="187" t="str">
        <f t="shared" si="426"/>
        <v/>
      </c>
      <c r="AY1242" s="187" t="str">
        <f t="shared" si="428"/>
        <v/>
      </c>
      <c r="AZ1242" s="187" t="str">
        <f t="shared" si="427"/>
        <v/>
      </c>
      <c r="BA1242" s="187" t="str">
        <f t="shared" si="430"/>
        <v xml:space="preserve"> </v>
      </c>
      <c r="BB1242" s="187" t="str">
        <f>IFERROR(IF(AW1242="","",VLOOKUP(AW1242,SUSS!R:S,2,FALSE)),AY1242*SUSS!$M$2)</f>
        <v/>
      </c>
      <c r="BC1242" s="187" t="str">
        <f t="shared" si="429"/>
        <v/>
      </c>
    </row>
    <row r="1243" spans="1:55" ht="15.75" thickBot="1">
      <c r="A1243" s="183" t="s">
        <v>291</v>
      </c>
      <c r="B1243" s="87" t="s">
        <v>0</v>
      </c>
      <c r="C1243" s="87" t="s">
        <v>1</v>
      </c>
      <c r="D1243" s="87" t="s">
        <v>2</v>
      </c>
      <c r="E1243" s="87" t="s">
        <v>3</v>
      </c>
      <c r="F1243" s="87" t="s">
        <v>4</v>
      </c>
      <c r="G1243" s="87" t="s">
        <v>5</v>
      </c>
      <c r="H1243" s="87" t="s">
        <v>6</v>
      </c>
      <c r="I1243" s="87" t="s">
        <v>7</v>
      </c>
      <c r="J1243" s="87" t="s">
        <v>8</v>
      </c>
      <c r="K1243" s="87" t="s">
        <v>9</v>
      </c>
      <c r="N1243" s="183" t="s">
        <v>194</v>
      </c>
      <c r="O1243" s="82">
        <v>18</v>
      </c>
      <c r="P1243" s="85">
        <v>3723.62</v>
      </c>
      <c r="Q1243" s="83" t="s">
        <v>82</v>
      </c>
      <c r="R1243" s="83" t="s">
        <v>10</v>
      </c>
      <c r="S1243" s="83" t="s">
        <v>84</v>
      </c>
      <c r="T1243" s="82" t="s">
        <v>93</v>
      </c>
      <c r="U1243" s="82" t="s">
        <v>124</v>
      </c>
      <c r="AC1243" s="187" t="str">
        <f t="shared" si="410"/>
        <v/>
      </c>
      <c r="AD1243" s="187" t="str">
        <f t="shared" si="411"/>
        <v/>
      </c>
      <c r="AE1243" s="187" t="str">
        <f t="shared" si="412"/>
        <v/>
      </c>
      <c r="AF1243" s="187" t="str">
        <f t="shared" si="413"/>
        <v/>
      </c>
      <c r="AG1243" s="187" t="str">
        <f t="shared" si="414"/>
        <v/>
      </c>
      <c r="AH1243" s="187" t="str">
        <f t="shared" si="415"/>
        <v/>
      </c>
      <c r="AI1243" s="187" t="str">
        <f t="shared" si="416"/>
        <v/>
      </c>
      <c r="AJ1243" s="187" t="str">
        <f t="shared" si="417"/>
        <v/>
      </c>
      <c r="AK1243" s="187" t="str">
        <f t="shared" si="418"/>
        <v/>
      </c>
      <c r="AN1243" s="187" t="str">
        <f t="shared" si="419"/>
        <v/>
      </c>
      <c r="AO1243" s="187" t="str">
        <f t="shared" si="420"/>
        <v/>
      </c>
      <c r="AP1243" s="187" t="str">
        <f t="shared" si="421"/>
        <v/>
      </c>
      <c r="AT1243" s="187" t="str">
        <f t="shared" si="422"/>
        <v/>
      </c>
      <c r="AU1243" s="187" t="str">
        <f t="shared" si="423"/>
        <v/>
      </c>
      <c r="AV1243" s="187" t="str">
        <f t="shared" si="424"/>
        <v/>
      </c>
      <c r="AW1243" s="187" t="str">
        <f t="shared" si="425"/>
        <v/>
      </c>
      <c r="AX1243" s="187" t="str">
        <f t="shared" si="426"/>
        <v/>
      </c>
      <c r="AY1243" s="187" t="str">
        <f t="shared" si="428"/>
        <v/>
      </c>
      <c r="AZ1243" s="187" t="str">
        <f t="shared" si="427"/>
        <v/>
      </c>
      <c r="BA1243" s="187" t="str">
        <f t="shared" si="430"/>
        <v xml:space="preserve"> </v>
      </c>
      <c r="BB1243" s="187" t="str">
        <f>IFERROR(IF(AW1243="","",VLOOKUP(AW1243,SUSS!R:S,2,FALSE)),AY1243*SUSS!$M$2)</f>
        <v/>
      </c>
      <c r="BC1243" s="187" t="str">
        <f t="shared" si="429"/>
        <v/>
      </c>
    </row>
    <row r="1244" spans="1:55" ht="15.75" thickBot="1">
      <c r="A1244" s="183" t="s">
        <v>291</v>
      </c>
      <c r="B1244" s="77">
        <v>2022</v>
      </c>
      <c r="C1244" s="77">
        <v>11</v>
      </c>
      <c r="D1244" s="77"/>
      <c r="E1244" s="78" t="s">
        <v>82</v>
      </c>
      <c r="F1244" s="78" t="s">
        <v>10</v>
      </c>
      <c r="G1244" s="78" t="s">
        <v>10</v>
      </c>
      <c r="H1244" s="79">
        <v>44917</v>
      </c>
      <c r="I1244" s="80">
        <v>139772.45000000001</v>
      </c>
      <c r="J1244" s="81">
        <v>0</v>
      </c>
      <c r="K1244" s="80">
        <v>139772.45000000001</v>
      </c>
      <c r="N1244" s="183" t="s">
        <v>194</v>
      </c>
      <c r="O1244" s="82">
        <v>18</v>
      </c>
      <c r="P1244" s="86">
        <v>31.48</v>
      </c>
      <c r="Q1244" s="83" t="s">
        <v>86</v>
      </c>
      <c r="R1244" s="83" t="s">
        <v>10</v>
      </c>
      <c r="S1244" s="83" t="s">
        <v>10</v>
      </c>
      <c r="T1244" s="82" t="s">
        <v>89</v>
      </c>
      <c r="U1244" s="82" t="s">
        <v>124</v>
      </c>
      <c r="AC1244" s="187" t="str">
        <f t="shared" si="410"/>
        <v/>
      </c>
      <c r="AD1244" s="187" t="str">
        <f t="shared" si="411"/>
        <v/>
      </c>
      <c r="AE1244" s="187" t="str">
        <f t="shared" si="412"/>
        <v/>
      </c>
      <c r="AF1244" s="187" t="str">
        <f t="shared" si="413"/>
        <v/>
      </c>
      <c r="AG1244" s="187" t="str">
        <f t="shared" si="414"/>
        <v/>
      </c>
      <c r="AH1244" s="187" t="str">
        <f t="shared" si="415"/>
        <v/>
      </c>
      <c r="AI1244" s="187" t="str">
        <f t="shared" si="416"/>
        <v/>
      </c>
      <c r="AJ1244" s="187" t="str">
        <f t="shared" si="417"/>
        <v/>
      </c>
      <c r="AK1244" s="187" t="str">
        <f t="shared" si="418"/>
        <v/>
      </c>
      <c r="AN1244" s="187" t="str">
        <f t="shared" si="419"/>
        <v/>
      </c>
      <c r="AO1244" s="187" t="str">
        <f t="shared" si="420"/>
        <v/>
      </c>
      <c r="AP1244" s="187" t="str">
        <f t="shared" si="421"/>
        <v/>
      </c>
      <c r="AT1244" s="187" t="str">
        <f t="shared" si="422"/>
        <v/>
      </c>
      <c r="AU1244" s="187" t="str">
        <f t="shared" si="423"/>
        <v/>
      </c>
      <c r="AV1244" s="187" t="str">
        <f t="shared" si="424"/>
        <v/>
      </c>
      <c r="AW1244" s="187" t="str">
        <f t="shared" si="425"/>
        <v/>
      </c>
      <c r="AX1244" s="187" t="str">
        <f t="shared" si="426"/>
        <v/>
      </c>
      <c r="AY1244" s="187" t="str">
        <f t="shared" si="428"/>
        <v/>
      </c>
      <c r="AZ1244" s="187" t="str">
        <f t="shared" si="427"/>
        <v/>
      </c>
      <c r="BA1244" s="187" t="str">
        <f t="shared" si="430"/>
        <v xml:space="preserve"> </v>
      </c>
      <c r="BB1244" s="187" t="str">
        <f>IFERROR(IF(AW1244="","",VLOOKUP(AW1244,SUSS!R:S,2,FALSE)),AY1244*SUSS!$M$2)</f>
        <v/>
      </c>
      <c r="BC1244" s="187" t="str">
        <f t="shared" si="429"/>
        <v/>
      </c>
    </row>
    <row r="1245" spans="1:55" ht="15.75" thickBot="1">
      <c r="A1245" s="183" t="s">
        <v>291</v>
      </c>
      <c r="B1245" s="82">
        <v>2022</v>
      </c>
      <c r="C1245" s="82">
        <v>11</v>
      </c>
      <c r="D1245" s="82"/>
      <c r="E1245" s="83" t="s">
        <v>82</v>
      </c>
      <c r="F1245" s="83" t="s">
        <v>10</v>
      </c>
      <c r="G1245" s="83" t="s">
        <v>83</v>
      </c>
      <c r="H1245" s="84">
        <v>44937</v>
      </c>
      <c r="I1245" s="85">
        <v>5507.03</v>
      </c>
      <c r="J1245" s="86">
        <v>0</v>
      </c>
      <c r="K1245" s="85">
        <v>5507.03</v>
      </c>
      <c r="N1245" s="183" t="s">
        <v>194</v>
      </c>
      <c r="O1245" s="82">
        <v>18</v>
      </c>
      <c r="P1245" s="86">
        <v>36.28</v>
      </c>
      <c r="Q1245" s="83" t="s">
        <v>11</v>
      </c>
      <c r="R1245" s="83" t="s">
        <v>10</v>
      </c>
      <c r="S1245" s="83" t="s">
        <v>10</v>
      </c>
      <c r="T1245" s="82" t="s">
        <v>89</v>
      </c>
      <c r="U1245" s="82" t="s">
        <v>124</v>
      </c>
      <c r="AC1245" s="187" t="str">
        <f t="shared" si="410"/>
        <v/>
      </c>
      <c r="AD1245" s="187" t="str">
        <f t="shared" si="411"/>
        <v/>
      </c>
      <c r="AE1245" s="187" t="str">
        <f t="shared" si="412"/>
        <v/>
      </c>
      <c r="AF1245" s="187" t="str">
        <f t="shared" si="413"/>
        <v/>
      </c>
      <c r="AG1245" s="187" t="str">
        <f t="shared" si="414"/>
        <v/>
      </c>
      <c r="AH1245" s="187" t="str">
        <f t="shared" si="415"/>
        <v/>
      </c>
      <c r="AI1245" s="187" t="str">
        <f t="shared" si="416"/>
        <v/>
      </c>
      <c r="AJ1245" s="187" t="str">
        <f t="shared" si="417"/>
        <v/>
      </c>
      <c r="AK1245" s="187" t="str">
        <f t="shared" si="418"/>
        <v/>
      </c>
      <c r="AN1245" s="187" t="str">
        <f t="shared" si="419"/>
        <v/>
      </c>
      <c r="AO1245" s="187" t="str">
        <f t="shared" si="420"/>
        <v/>
      </c>
      <c r="AP1245" s="187" t="str">
        <f t="shared" si="421"/>
        <v/>
      </c>
      <c r="AT1245" s="187" t="str">
        <f t="shared" si="422"/>
        <v>M645045</v>
      </c>
      <c r="AU1245" s="187">
        <f t="shared" si="423"/>
        <v>18</v>
      </c>
      <c r="AV1245" s="187">
        <f t="shared" si="424"/>
        <v>36.28</v>
      </c>
      <c r="AW1245" s="187" t="str">
        <f t="shared" si="425"/>
        <v>2018/7</v>
      </c>
      <c r="AX1245" s="187" t="str">
        <f t="shared" si="426"/>
        <v>2018/7 Contribuciones Seg. Social</v>
      </c>
      <c r="AY1245" s="187">
        <f t="shared" si="428"/>
        <v>2177.25</v>
      </c>
      <c r="AZ1245" s="187">
        <f t="shared" si="427"/>
        <v>1.6663221954300148E-2</v>
      </c>
      <c r="BA1245" s="187" t="str">
        <f t="shared" si="430"/>
        <v>M645045 18</v>
      </c>
      <c r="BB1245" s="187">
        <f>IFERROR(IF(AW1245="","",VLOOKUP(AW1245,SUSS!R:S,2,FALSE)),AY1245*SUSS!$M$2)</f>
        <v>261.27</v>
      </c>
      <c r="BC1245" s="187">
        <f t="shared" si="429"/>
        <v>4.3535999999999992</v>
      </c>
    </row>
    <row r="1246" spans="1:55" ht="15.75" thickBot="1">
      <c r="A1246" s="183" t="s">
        <v>291</v>
      </c>
      <c r="B1246" s="201" t="s">
        <v>85</v>
      </c>
      <c r="C1246" s="185"/>
      <c r="D1246" s="185"/>
      <c r="E1246" s="185"/>
      <c r="F1246" s="185"/>
      <c r="G1246" s="185"/>
      <c r="H1246" s="185"/>
      <c r="I1246" s="185"/>
      <c r="J1246" s="185"/>
      <c r="K1246" s="185"/>
      <c r="N1246" s="183" t="s">
        <v>194</v>
      </c>
      <c r="O1246" s="82">
        <v>19</v>
      </c>
      <c r="P1246" s="85">
        <v>2189.7800000000002</v>
      </c>
      <c r="Q1246" s="83" t="s">
        <v>82</v>
      </c>
      <c r="R1246" s="83" t="s">
        <v>10</v>
      </c>
      <c r="S1246" s="83" t="s">
        <v>84</v>
      </c>
      <c r="T1246" s="82" t="s">
        <v>93</v>
      </c>
      <c r="U1246" s="82" t="s">
        <v>124</v>
      </c>
      <c r="AC1246" s="187" t="str">
        <f t="shared" ref="AC1246:AC1309" si="431">IF($E1246=$AD$1,IF($G1246=$AE$1,A1246,""),"")</f>
        <v/>
      </c>
      <c r="AD1246" s="187" t="str">
        <f t="shared" ref="AD1246:AD1309" si="432">IF($E1246=$AD$1,IF($G1246=$AE$1,E1246,""),"")</f>
        <v/>
      </c>
      <c r="AE1246" s="187" t="str">
        <f t="shared" ref="AE1246:AE1309" si="433">IF($E1246=$AD$1,IF($G1246=$AE$1,F1246,""),"")</f>
        <v/>
      </c>
      <c r="AF1246" s="187" t="str">
        <f t="shared" ref="AF1246:AF1309" si="434">IF($E1246=$AD$1,IF($G1246=$AE$1,G1246,""),"")</f>
        <v/>
      </c>
      <c r="AG1246" s="187" t="str">
        <f t="shared" ref="AG1246:AG1309" si="435">IF($E1246=$AD$1,IF($G1246=$AE$1,I1246,""),"")</f>
        <v/>
      </c>
      <c r="AH1246" s="187" t="str">
        <f t="shared" ref="AH1246:AH1309" si="436">IF($E1246=$AD$1,IF($G1246=$AE$1,J1246,""),"")</f>
        <v/>
      </c>
      <c r="AI1246" s="187" t="str">
        <f t="shared" ref="AI1246:AI1309" si="437">IF($E1246=$AD$1,IF($G1246=$AE$1,K1246,""),"")</f>
        <v/>
      </c>
      <c r="AJ1246" s="187" t="str">
        <f t="shared" ref="AJ1246:AJ1309" si="438">IF($E1246=$AD$1,IF($G1246=$AE$1,B1246,""),"")</f>
        <v/>
      </c>
      <c r="AK1246" s="187" t="str">
        <f t="shared" ref="AK1246:AK1309" si="439">IF($E1246=$AD$1,IF($G1246=$AE$1,C1246,""),"")</f>
        <v/>
      </c>
      <c r="AN1246" s="187" t="str">
        <f t="shared" ref="AN1246:AN1309" si="440">LEFT(AO1246,7)</f>
        <v/>
      </c>
      <c r="AO1246" s="187" t="str">
        <f t="shared" ref="AO1246:AO1309" si="441">IF(AF1246=$AE$1,AJ1246&amp;"/"&amp;AK1246&amp;" "&amp;AD1246,"")</f>
        <v/>
      </c>
      <c r="AP1246" s="187" t="str">
        <f t="shared" ref="AP1246:AP1309" si="442">IF(AO1246&lt;&gt;"",AI1246,"")</f>
        <v/>
      </c>
      <c r="AT1246" s="187" t="str">
        <f t="shared" ref="AT1246:AT1309" si="443">IF($Q1246=$AD$1,N1246,"")</f>
        <v/>
      </c>
      <c r="AU1246" s="187" t="str">
        <f t="shared" ref="AU1246:AU1309" si="444">IF($Q1246=$AD$1,O1246,"")</f>
        <v/>
      </c>
      <c r="AV1246" s="187" t="str">
        <f t="shared" ref="AV1246:AV1309" si="445">IF($Q1246=$AD$1,P1246,"")</f>
        <v/>
      </c>
      <c r="AW1246" s="187" t="str">
        <f t="shared" ref="AW1246:AW1309" si="446">IF($Q1246=$AD$1,T1246,"")</f>
        <v/>
      </c>
      <c r="AX1246" s="187" t="str">
        <f t="shared" ref="AX1246:AX1309" si="447">IF(AW1246&lt;&gt;"",AW1246&amp;" "&amp;$AD$1,"")</f>
        <v/>
      </c>
      <c r="AY1246" s="187" t="str">
        <f t="shared" si="428"/>
        <v/>
      </c>
      <c r="AZ1246" s="187" t="str">
        <f t="shared" ref="AZ1246:AZ1309" si="448">IF(AY1246="","",AV1246/AY1246)</f>
        <v/>
      </c>
      <c r="BA1246" s="187" t="str">
        <f t="shared" si="430"/>
        <v xml:space="preserve"> </v>
      </c>
      <c r="BB1246" s="187" t="str">
        <f>IFERROR(IF(AW1246="","",VLOOKUP(AW1246,SUSS!R:S,2,FALSE)),AY1246*SUSS!$M$2)</f>
        <v/>
      </c>
      <c r="BC1246" s="187" t="str">
        <f t="shared" si="429"/>
        <v/>
      </c>
    </row>
    <row r="1247" spans="1:55" ht="15.75" thickBot="1">
      <c r="A1247" s="183" t="s">
        <v>291</v>
      </c>
      <c r="B1247" s="87" t="s">
        <v>0</v>
      </c>
      <c r="C1247" s="87" t="s">
        <v>1</v>
      </c>
      <c r="D1247" s="87" t="s">
        <v>2</v>
      </c>
      <c r="E1247" s="87" t="s">
        <v>3</v>
      </c>
      <c r="F1247" s="87" t="s">
        <v>4</v>
      </c>
      <c r="G1247" s="87" t="s">
        <v>5</v>
      </c>
      <c r="H1247" s="87" t="s">
        <v>6</v>
      </c>
      <c r="I1247" s="87" t="s">
        <v>7</v>
      </c>
      <c r="J1247" s="87" t="s">
        <v>8</v>
      </c>
      <c r="K1247" s="87" t="s">
        <v>9</v>
      </c>
      <c r="N1247" s="183" t="s">
        <v>194</v>
      </c>
      <c r="O1247" s="82">
        <v>19</v>
      </c>
      <c r="P1247" s="85">
        <v>4528.58</v>
      </c>
      <c r="Q1247" s="83" t="s">
        <v>82</v>
      </c>
      <c r="R1247" s="83" t="s">
        <v>10</v>
      </c>
      <c r="S1247" s="83" t="s">
        <v>10</v>
      </c>
      <c r="T1247" s="82" t="s">
        <v>94</v>
      </c>
      <c r="U1247" s="82" t="s">
        <v>124</v>
      </c>
      <c r="AC1247" s="187" t="str">
        <f t="shared" si="431"/>
        <v/>
      </c>
      <c r="AD1247" s="187" t="str">
        <f t="shared" si="432"/>
        <v/>
      </c>
      <c r="AE1247" s="187" t="str">
        <f t="shared" si="433"/>
        <v/>
      </c>
      <c r="AF1247" s="187" t="str">
        <f t="shared" si="434"/>
        <v/>
      </c>
      <c r="AG1247" s="187" t="str">
        <f t="shared" si="435"/>
        <v/>
      </c>
      <c r="AH1247" s="187" t="str">
        <f t="shared" si="436"/>
        <v/>
      </c>
      <c r="AI1247" s="187" t="str">
        <f t="shared" si="437"/>
        <v/>
      </c>
      <c r="AJ1247" s="187" t="str">
        <f t="shared" si="438"/>
        <v/>
      </c>
      <c r="AK1247" s="187" t="str">
        <f t="shared" si="439"/>
        <v/>
      </c>
      <c r="AN1247" s="187" t="str">
        <f t="shared" si="440"/>
        <v/>
      </c>
      <c r="AO1247" s="187" t="str">
        <f t="shared" si="441"/>
        <v/>
      </c>
      <c r="AP1247" s="187" t="str">
        <f t="shared" si="442"/>
        <v/>
      </c>
      <c r="AT1247" s="187" t="str">
        <f t="shared" si="443"/>
        <v/>
      </c>
      <c r="AU1247" s="187" t="str">
        <f t="shared" si="444"/>
        <v/>
      </c>
      <c r="AV1247" s="187" t="str">
        <f t="shared" si="445"/>
        <v/>
      </c>
      <c r="AW1247" s="187" t="str">
        <f t="shared" si="446"/>
        <v/>
      </c>
      <c r="AX1247" s="187" t="str">
        <f t="shared" si="447"/>
        <v/>
      </c>
      <c r="AY1247" s="187" t="str">
        <f t="shared" si="428"/>
        <v/>
      </c>
      <c r="AZ1247" s="187" t="str">
        <f t="shared" si="448"/>
        <v/>
      </c>
      <c r="BA1247" s="187" t="str">
        <f t="shared" si="430"/>
        <v xml:space="preserve"> </v>
      </c>
      <c r="BB1247" s="187" t="str">
        <f>IFERROR(IF(AW1247="","",VLOOKUP(AW1247,SUSS!R:S,2,FALSE)),AY1247*SUSS!$M$2)</f>
        <v/>
      </c>
      <c r="BC1247" s="187" t="str">
        <f t="shared" si="429"/>
        <v/>
      </c>
    </row>
    <row r="1248" spans="1:55" ht="15.75" thickBot="1">
      <c r="A1248" s="183" t="s">
        <v>291</v>
      </c>
      <c r="B1248" s="77">
        <v>2022</v>
      </c>
      <c r="C1248" s="77">
        <v>10</v>
      </c>
      <c r="D1248" s="77"/>
      <c r="E1248" s="78" t="s">
        <v>86</v>
      </c>
      <c r="F1248" s="78" t="s">
        <v>10</v>
      </c>
      <c r="G1248" s="78" t="s">
        <v>10</v>
      </c>
      <c r="H1248" s="79">
        <v>44875</v>
      </c>
      <c r="I1248" s="80">
        <v>241071.25</v>
      </c>
      <c r="J1248" s="81">
        <v>0</v>
      </c>
      <c r="K1248" s="80">
        <v>241071.25</v>
      </c>
      <c r="N1248" s="183" t="s">
        <v>194</v>
      </c>
      <c r="O1248" s="82">
        <v>19</v>
      </c>
      <c r="P1248" s="86">
        <v>36.28</v>
      </c>
      <c r="Q1248" s="83" t="s">
        <v>11</v>
      </c>
      <c r="R1248" s="83" t="s">
        <v>10</v>
      </c>
      <c r="S1248" s="83" t="s">
        <v>10</v>
      </c>
      <c r="T1248" s="82" t="s">
        <v>89</v>
      </c>
      <c r="U1248" s="82" t="s">
        <v>124</v>
      </c>
      <c r="AC1248" s="187" t="str">
        <f t="shared" si="431"/>
        <v/>
      </c>
      <c r="AD1248" s="187" t="str">
        <f t="shared" si="432"/>
        <v/>
      </c>
      <c r="AE1248" s="187" t="str">
        <f t="shared" si="433"/>
        <v/>
      </c>
      <c r="AF1248" s="187" t="str">
        <f t="shared" si="434"/>
        <v/>
      </c>
      <c r="AG1248" s="187" t="str">
        <f t="shared" si="435"/>
        <v/>
      </c>
      <c r="AH1248" s="187" t="str">
        <f t="shared" si="436"/>
        <v/>
      </c>
      <c r="AI1248" s="187" t="str">
        <f t="shared" si="437"/>
        <v/>
      </c>
      <c r="AJ1248" s="187" t="str">
        <f t="shared" si="438"/>
        <v/>
      </c>
      <c r="AK1248" s="187" t="str">
        <f t="shared" si="439"/>
        <v/>
      </c>
      <c r="AN1248" s="187" t="str">
        <f t="shared" si="440"/>
        <v/>
      </c>
      <c r="AO1248" s="187" t="str">
        <f t="shared" si="441"/>
        <v/>
      </c>
      <c r="AP1248" s="187" t="str">
        <f t="shared" si="442"/>
        <v/>
      </c>
      <c r="AT1248" s="187" t="str">
        <f t="shared" si="443"/>
        <v>M645045</v>
      </c>
      <c r="AU1248" s="187">
        <f t="shared" si="444"/>
        <v>19</v>
      </c>
      <c r="AV1248" s="187">
        <f t="shared" si="445"/>
        <v>36.28</v>
      </c>
      <c r="AW1248" s="187" t="str">
        <f t="shared" si="446"/>
        <v>2018/7</v>
      </c>
      <c r="AX1248" s="187" t="str">
        <f t="shared" si="447"/>
        <v>2018/7 Contribuciones Seg. Social</v>
      </c>
      <c r="AY1248" s="187">
        <f t="shared" si="428"/>
        <v>2177.25</v>
      </c>
      <c r="AZ1248" s="187">
        <f t="shared" si="448"/>
        <v>1.6663221954300148E-2</v>
      </c>
      <c r="BA1248" s="187" t="str">
        <f t="shared" si="430"/>
        <v>M645045 19</v>
      </c>
      <c r="BB1248" s="187">
        <f>IFERROR(IF(AW1248="","",VLOOKUP(AW1248,SUSS!R:S,2,FALSE)),AY1248*SUSS!$M$2)</f>
        <v>261.27</v>
      </c>
      <c r="BC1248" s="187">
        <f t="shared" si="429"/>
        <v>4.3535999999999992</v>
      </c>
    </row>
    <row r="1249" spans="1:55" ht="15.75" thickBot="1">
      <c r="A1249" s="183" t="s">
        <v>291</v>
      </c>
      <c r="B1249" s="82">
        <v>2022</v>
      </c>
      <c r="C1249" s="82">
        <v>10</v>
      </c>
      <c r="D1249" s="82"/>
      <c r="E1249" s="83" t="s">
        <v>86</v>
      </c>
      <c r="F1249" s="83" t="s">
        <v>10</v>
      </c>
      <c r="G1249" s="83" t="s">
        <v>83</v>
      </c>
      <c r="H1249" s="84">
        <v>44937</v>
      </c>
      <c r="I1249" s="85">
        <v>28969.53</v>
      </c>
      <c r="J1249" s="86">
        <v>0</v>
      </c>
      <c r="K1249" s="85">
        <v>28969.53</v>
      </c>
      <c r="N1249" s="183" t="s">
        <v>194</v>
      </c>
      <c r="O1249" s="82">
        <v>19</v>
      </c>
      <c r="P1249" s="86">
        <v>31.48</v>
      </c>
      <c r="Q1249" s="83" t="s">
        <v>86</v>
      </c>
      <c r="R1249" s="83" t="s">
        <v>10</v>
      </c>
      <c r="S1249" s="83" t="s">
        <v>10</v>
      </c>
      <c r="T1249" s="82" t="s">
        <v>89</v>
      </c>
      <c r="U1249" s="82" t="s">
        <v>124</v>
      </c>
      <c r="AC1249" s="187" t="str">
        <f t="shared" si="431"/>
        <v/>
      </c>
      <c r="AD1249" s="187" t="str">
        <f t="shared" si="432"/>
        <v/>
      </c>
      <c r="AE1249" s="187" t="str">
        <f t="shared" si="433"/>
        <v/>
      </c>
      <c r="AF1249" s="187" t="str">
        <f t="shared" si="434"/>
        <v/>
      </c>
      <c r="AG1249" s="187" t="str">
        <f t="shared" si="435"/>
        <v/>
      </c>
      <c r="AH1249" s="187" t="str">
        <f t="shared" si="436"/>
        <v/>
      </c>
      <c r="AI1249" s="187" t="str">
        <f t="shared" si="437"/>
        <v/>
      </c>
      <c r="AJ1249" s="187" t="str">
        <f t="shared" si="438"/>
        <v/>
      </c>
      <c r="AK1249" s="187" t="str">
        <f t="shared" si="439"/>
        <v/>
      </c>
      <c r="AN1249" s="187" t="str">
        <f t="shared" si="440"/>
        <v/>
      </c>
      <c r="AO1249" s="187" t="str">
        <f t="shared" si="441"/>
        <v/>
      </c>
      <c r="AP1249" s="187" t="str">
        <f t="shared" si="442"/>
        <v/>
      </c>
      <c r="AT1249" s="187" t="str">
        <f t="shared" si="443"/>
        <v/>
      </c>
      <c r="AU1249" s="187" t="str">
        <f t="shared" si="444"/>
        <v/>
      </c>
      <c r="AV1249" s="187" t="str">
        <f t="shared" si="445"/>
        <v/>
      </c>
      <c r="AW1249" s="187" t="str">
        <f t="shared" si="446"/>
        <v/>
      </c>
      <c r="AX1249" s="187" t="str">
        <f t="shared" si="447"/>
        <v/>
      </c>
      <c r="AY1249" s="187" t="str">
        <f t="shared" si="428"/>
        <v/>
      </c>
      <c r="AZ1249" s="187" t="str">
        <f t="shared" si="448"/>
        <v/>
      </c>
      <c r="BA1249" s="187" t="str">
        <f t="shared" si="430"/>
        <v xml:space="preserve"> </v>
      </c>
      <c r="BB1249" s="187" t="str">
        <f>IFERROR(IF(AW1249="","",VLOOKUP(AW1249,SUSS!R:S,2,FALSE)),AY1249*SUSS!$M$2)</f>
        <v/>
      </c>
      <c r="BC1249" s="187" t="str">
        <f t="shared" si="429"/>
        <v/>
      </c>
    </row>
    <row r="1250" spans="1:55" ht="15.75" thickBot="1">
      <c r="A1250" s="183" t="s">
        <v>291</v>
      </c>
      <c r="B1250" s="82">
        <v>2022</v>
      </c>
      <c r="C1250" s="82">
        <v>10</v>
      </c>
      <c r="D1250" s="82"/>
      <c r="E1250" s="83" t="s">
        <v>11</v>
      </c>
      <c r="F1250" s="83" t="s">
        <v>10</v>
      </c>
      <c r="G1250" s="83" t="s">
        <v>10</v>
      </c>
      <c r="H1250" s="84">
        <v>44875</v>
      </c>
      <c r="I1250" s="85">
        <v>295914.19</v>
      </c>
      <c r="J1250" s="86">
        <v>0</v>
      </c>
      <c r="K1250" s="85">
        <v>295914.19</v>
      </c>
      <c r="N1250" s="183" t="s">
        <v>194</v>
      </c>
      <c r="O1250" s="82">
        <v>20</v>
      </c>
      <c r="P1250" s="85">
        <v>6718.36</v>
      </c>
      <c r="Q1250" s="83" t="s">
        <v>82</v>
      </c>
      <c r="R1250" s="83" t="s">
        <v>10</v>
      </c>
      <c r="S1250" s="83" t="s">
        <v>10</v>
      </c>
      <c r="T1250" s="82" t="s">
        <v>94</v>
      </c>
      <c r="U1250" s="82" t="s">
        <v>124</v>
      </c>
      <c r="AC1250" s="187" t="str">
        <f t="shared" si="431"/>
        <v>R152508</v>
      </c>
      <c r="AD1250" s="187" t="str">
        <f t="shared" si="432"/>
        <v>Contribuciones Seg. Social</v>
      </c>
      <c r="AE1250" s="187" t="str">
        <f t="shared" si="433"/>
        <v>Declaración Jurada</v>
      </c>
      <c r="AF1250" s="187" t="str">
        <f t="shared" si="434"/>
        <v>Declaración Jurada</v>
      </c>
      <c r="AG1250" s="187">
        <f t="shared" si="435"/>
        <v>295914.19</v>
      </c>
      <c r="AH1250" s="187">
        <f t="shared" si="436"/>
        <v>0</v>
      </c>
      <c r="AI1250" s="187">
        <f t="shared" si="437"/>
        <v>295914.19</v>
      </c>
      <c r="AJ1250" s="187">
        <f t="shared" si="438"/>
        <v>2022</v>
      </c>
      <c r="AK1250" s="187">
        <f t="shared" si="439"/>
        <v>10</v>
      </c>
      <c r="AN1250" s="187" t="str">
        <f t="shared" si="440"/>
        <v>2022/10</v>
      </c>
      <c r="AO1250" s="187" t="str">
        <f t="shared" si="441"/>
        <v>2022/10 Contribuciones Seg. Social</v>
      </c>
      <c r="AP1250" s="187">
        <f t="shared" si="442"/>
        <v>295914.19</v>
      </c>
      <c r="AT1250" s="187" t="str">
        <f t="shared" si="443"/>
        <v/>
      </c>
      <c r="AU1250" s="187" t="str">
        <f t="shared" si="444"/>
        <v/>
      </c>
      <c r="AV1250" s="187" t="str">
        <f t="shared" si="445"/>
        <v/>
      </c>
      <c r="AW1250" s="187" t="str">
        <f t="shared" si="446"/>
        <v/>
      </c>
      <c r="AX1250" s="187" t="str">
        <f t="shared" si="447"/>
        <v/>
      </c>
      <c r="AY1250" s="187" t="str">
        <f t="shared" si="428"/>
        <v/>
      </c>
      <c r="AZ1250" s="187" t="str">
        <f t="shared" si="448"/>
        <v/>
      </c>
      <c r="BA1250" s="187" t="str">
        <f t="shared" si="430"/>
        <v xml:space="preserve"> </v>
      </c>
      <c r="BB1250" s="187" t="str">
        <f>IFERROR(IF(AW1250="","",VLOOKUP(AW1250,SUSS!R:S,2,FALSE)),AY1250*SUSS!$M$2)</f>
        <v/>
      </c>
      <c r="BC1250" s="187" t="str">
        <f t="shared" si="429"/>
        <v/>
      </c>
    </row>
    <row r="1251" spans="1:55" ht="15.75" thickBot="1">
      <c r="A1251" s="183" t="s">
        <v>291</v>
      </c>
      <c r="B1251" s="82">
        <v>2022</v>
      </c>
      <c r="C1251" s="82">
        <v>10</v>
      </c>
      <c r="D1251" s="82"/>
      <c r="E1251" s="83" t="s">
        <v>11</v>
      </c>
      <c r="F1251" s="83" t="s">
        <v>10</v>
      </c>
      <c r="G1251" s="83" t="s">
        <v>83</v>
      </c>
      <c r="H1251" s="84">
        <v>44937</v>
      </c>
      <c r="I1251" s="85">
        <v>35560.01</v>
      </c>
      <c r="J1251" s="86">
        <v>0</v>
      </c>
      <c r="K1251" s="85">
        <v>35560.01</v>
      </c>
      <c r="N1251" s="183" t="s">
        <v>194</v>
      </c>
      <c r="O1251" s="82">
        <v>20</v>
      </c>
      <c r="P1251" s="86">
        <v>36.28</v>
      </c>
      <c r="Q1251" s="83" t="s">
        <v>11</v>
      </c>
      <c r="R1251" s="83" t="s">
        <v>10</v>
      </c>
      <c r="S1251" s="83" t="s">
        <v>10</v>
      </c>
      <c r="T1251" s="82" t="s">
        <v>89</v>
      </c>
      <c r="U1251" s="82" t="s">
        <v>124</v>
      </c>
      <c r="AC1251" s="187" t="str">
        <f t="shared" si="431"/>
        <v/>
      </c>
      <c r="AD1251" s="187" t="str">
        <f t="shared" si="432"/>
        <v/>
      </c>
      <c r="AE1251" s="187" t="str">
        <f t="shared" si="433"/>
        <v/>
      </c>
      <c r="AF1251" s="187" t="str">
        <f t="shared" si="434"/>
        <v/>
      </c>
      <c r="AG1251" s="187" t="str">
        <f t="shared" si="435"/>
        <v/>
      </c>
      <c r="AH1251" s="187" t="str">
        <f t="shared" si="436"/>
        <v/>
      </c>
      <c r="AI1251" s="187" t="str">
        <f t="shared" si="437"/>
        <v/>
      </c>
      <c r="AJ1251" s="187" t="str">
        <f t="shared" si="438"/>
        <v/>
      </c>
      <c r="AK1251" s="187" t="str">
        <f t="shared" si="439"/>
        <v/>
      </c>
      <c r="AN1251" s="187" t="str">
        <f t="shared" si="440"/>
        <v/>
      </c>
      <c r="AO1251" s="187" t="str">
        <f t="shared" si="441"/>
        <v/>
      </c>
      <c r="AP1251" s="187" t="str">
        <f t="shared" si="442"/>
        <v/>
      </c>
      <c r="AT1251" s="187" t="str">
        <f t="shared" si="443"/>
        <v>M645045</v>
      </c>
      <c r="AU1251" s="187">
        <f t="shared" si="444"/>
        <v>20</v>
      </c>
      <c r="AV1251" s="187">
        <f t="shared" si="445"/>
        <v>36.28</v>
      </c>
      <c r="AW1251" s="187" t="str">
        <f t="shared" si="446"/>
        <v>2018/7</v>
      </c>
      <c r="AX1251" s="187" t="str">
        <f t="shared" si="447"/>
        <v>2018/7 Contribuciones Seg. Social</v>
      </c>
      <c r="AY1251" s="187">
        <f t="shared" si="428"/>
        <v>2177.25</v>
      </c>
      <c r="AZ1251" s="187">
        <f t="shared" si="448"/>
        <v>1.6663221954300148E-2</v>
      </c>
      <c r="BA1251" s="187" t="str">
        <f t="shared" si="430"/>
        <v>M645045 20</v>
      </c>
      <c r="BB1251" s="187">
        <f>IFERROR(IF(AW1251="","",VLOOKUP(AW1251,SUSS!R:S,2,FALSE)),AY1251*SUSS!$M$2)</f>
        <v>261.27</v>
      </c>
      <c r="BC1251" s="187">
        <f t="shared" si="429"/>
        <v>4.3535999999999992</v>
      </c>
    </row>
    <row r="1252" spans="1:55" ht="15.75" thickBot="1">
      <c r="A1252" s="183" t="s">
        <v>291</v>
      </c>
      <c r="B1252" s="82">
        <v>2022</v>
      </c>
      <c r="C1252" s="82">
        <v>11</v>
      </c>
      <c r="D1252" s="82"/>
      <c r="E1252" s="83" t="s">
        <v>86</v>
      </c>
      <c r="F1252" s="83" t="s">
        <v>10</v>
      </c>
      <c r="G1252" s="83" t="s">
        <v>10</v>
      </c>
      <c r="H1252" s="84">
        <v>44908</v>
      </c>
      <c r="I1252" s="85">
        <v>323725.62</v>
      </c>
      <c r="J1252" s="86">
        <v>0</v>
      </c>
      <c r="K1252" s="85">
        <v>323725.62</v>
      </c>
      <c r="N1252" s="183" t="s">
        <v>194</v>
      </c>
      <c r="O1252" s="82">
        <v>20</v>
      </c>
      <c r="P1252" s="86">
        <v>31.48</v>
      </c>
      <c r="Q1252" s="83" t="s">
        <v>86</v>
      </c>
      <c r="R1252" s="83" t="s">
        <v>10</v>
      </c>
      <c r="S1252" s="83" t="s">
        <v>10</v>
      </c>
      <c r="T1252" s="82" t="s">
        <v>89</v>
      </c>
      <c r="U1252" s="82" t="s">
        <v>124</v>
      </c>
      <c r="AC1252" s="187" t="str">
        <f t="shared" si="431"/>
        <v/>
      </c>
      <c r="AD1252" s="187" t="str">
        <f t="shared" si="432"/>
        <v/>
      </c>
      <c r="AE1252" s="187" t="str">
        <f t="shared" si="433"/>
        <v/>
      </c>
      <c r="AF1252" s="187" t="str">
        <f t="shared" si="434"/>
        <v/>
      </c>
      <c r="AG1252" s="187" t="str">
        <f t="shared" si="435"/>
        <v/>
      </c>
      <c r="AH1252" s="187" t="str">
        <f t="shared" si="436"/>
        <v/>
      </c>
      <c r="AI1252" s="187" t="str">
        <f t="shared" si="437"/>
        <v/>
      </c>
      <c r="AJ1252" s="187" t="str">
        <f t="shared" si="438"/>
        <v/>
      </c>
      <c r="AK1252" s="187" t="str">
        <f t="shared" si="439"/>
        <v/>
      </c>
      <c r="AN1252" s="187" t="str">
        <f t="shared" si="440"/>
        <v/>
      </c>
      <c r="AO1252" s="187" t="str">
        <f t="shared" si="441"/>
        <v/>
      </c>
      <c r="AP1252" s="187" t="str">
        <f t="shared" si="442"/>
        <v/>
      </c>
      <c r="AT1252" s="187" t="str">
        <f t="shared" si="443"/>
        <v/>
      </c>
      <c r="AU1252" s="187" t="str">
        <f t="shared" si="444"/>
        <v/>
      </c>
      <c r="AV1252" s="187" t="str">
        <f t="shared" si="445"/>
        <v/>
      </c>
      <c r="AW1252" s="187" t="str">
        <f t="shared" si="446"/>
        <v/>
      </c>
      <c r="AX1252" s="187" t="str">
        <f t="shared" si="447"/>
        <v/>
      </c>
      <c r="AY1252" s="187" t="str">
        <f t="shared" si="428"/>
        <v/>
      </c>
      <c r="AZ1252" s="187" t="str">
        <f t="shared" si="448"/>
        <v/>
      </c>
      <c r="BA1252" s="187" t="str">
        <f t="shared" si="430"/>
        <v xml:space="preserve"> </v>
      </c>
      <c r="BB1252" s="187" t="str">
        <f>IFERROR(IF(AW1252="","",VLOOKUP(AW1252,SUSS!R:S,2,FALSE)),AY1252*SUSS!$M$2)</f>
        <v/>
      </c>
      <c r="BC1252" s="187" t="str">
        <f t="shared" si="429"/>
        <v/>
      </c>
    </row>
    <row r="1253" spans="1:55" ht="15.75" thickBot="1">
      <c r="A1253" s="183" t="s">
        <v>291</v>
      </c>
      <c r="B1253" s="82">
        <v>2022</v>
      </c>
      <c r="C1253" s="82">
        <v>11</v>
      </c>
      <c r="D1253" s="82"/>
      <c r="E1253" s="83" t="s">
        <v>86</v>
      </c>
      <c r="F1253" s="83" t="s">
        <v>10</v>
      </c>
      <c r="G1253" s="83" t="s">
        <v>83</v>
      </c>
      <c r="H1253" s="84">
        <v>44937</v>
      </c>
      <c r="I1253" s="85">
        <v>18494.439999999999</v>
      </c>
      <c r="J1253" s="86">
        <v>0</v>
      </c>
      <c r="K1253" s="85">
        <v>18494.439999999999</v>
      </c>
      <c r="N1253" s="183" t="s">
        <v>194</v>
      </c>
      <c r="O1253" s="82">
        <v>21</v>
      </c>
      <c r="P1253" s="85">
        <v>6718.36</v>
      </c>
      <c r="Q1253" s="83" t="s">
        <v>82</v>
      </c>
      <c r="R1253" s="83" t="s">
        <v>10</v>
      </c>
      <c r="S1253" s="83" t="s">
        <v>10</v>
      </c>
      <c r="T1253" s="82" t="s">
        <v>94</v>
      </c>
      <c r="U1253" s="82" t="s">
        <v>124</v>
      </c>
      <c r="AC1253" s="187" t="str">
        <f t="shared" si="431"/>
        <v/>
      </c>
      <c r="AD1253" s="187" t="str">
        <f t="shared" si="432"/>
        <v/>
      </c>
      <c r="AE1253" s="187" t="str">
        <f t="shared" si="433"/>
        <v/>
      </c>
      <c r="AF1253" s="187" t="str">
        <f t="shared" si="434"/>
        <v/>
      </c>
      <c r="AG1253" s="187" t="str">
        <f t="shared" si="435"/>
        <v/>
      </c>
      <c r="AH1253" s="187" t="str">
        <f t="shared" si="436"/>
        <v/>
      </c>
      <c r="AI1253" s="187" t="str">
        <f t="shared" si="437"/>
        <v/>
      </c>
      <c r="AJ1253" s="187" t="str">
        <f t="shared" si="438"/>
        <v/>
      </c>
      <c r="AK1253" s="187" t="str">
        <f t="shared" si="439"/>
        <v/>
      </c>
      <c r="AN1253" s="187" t="str">
        <f t="shared" si="440"/>
        <v/>
      </c>
      <c r="AO1253" s="187" t="str">
        <f t="shared" si="441"/>
        <v/>
      </c>
      <c r="AP1253" s="187" t="str">
        <f t="shared" si="442"/>
        <v/>
      </c>
      <c r="AT1253" s="187" t="str">
        <f t="shared" si="443"/>
        <v/>
      </c>
      <c r="AU1253" s="187" t="str">
        <f t="shared" si="444"/>
        <v/>
      </c>
      <c r="AV1253" s="187" t="str">
        <f t="shared" si="445"/>
        <v/>
      </c>
      <c r="AW1253" s="187" t="str">
        <f t="shared" si="446"/>
        <v/>
      </c>
      <c r="AX1253" s="187" t="str">
        <f t="shared" si="447"/>
        <v/>
      </c>
      <c r="AY1253" s="187" t="str">
        <f t="shared" si="428"/>
        <v/>
      </c>
      <c r="AZ1253" s="187" t="str">
        <f t="shared" si="448"/>
        <v/>
      </c>
      <c r="BA1253" s="187" t="str">
        <f t="shared" si="430"/>
        <v xml:space="preserve"> </v>
      </c>
      <c r="BB1253" s="187" t="str">
        <f>IFERROR(IF(AW1253="","",VLOOKUP(AW1253,SUSS!R:S,2,FALSE)),AY1253*SUSS!$M$2)</f>
        <v/>
      </c>
      <c r="BC1253" s="187" t="str">
        <f t="shared" si="429"/>
        <v/>
      </c>
    </row>
    <row r="1254" spans="1:55" ht="15.75" thickBot="1">
      <c r="A1254" s="183" t="s">
        <v>291</v>
      </c>
      <c r="B1254" s="82">
        <v>2022</v>
      </c>
      <c r="C1254" s="82">
        <v>11</v>
      </c>
      <c r="D1254" s="82"/>
      <c r="E1254" s="83" t="s">
        <v>11</v>
      </c>
      <c r="F1254" s="83" t="s">
        <v>10</v>
      </c>
      <c r="G1254" s="83" t="s">
        <v>10</v>
      </c>
      <c r="H1254" s="84">
        <v>44908</v>
      </c>
      <c r="I1254" s="85">
        <v>397516.62</v>
      </c>
      <c r="J1254" s="86">
        <v>0</v>
      </c>
      <c r="K1254" s="85">
        <v>397516.62</v>
      </c>
      <c r="N1254" s="183" t="s">
        <v>194</v>
      </c>
      <c r="O1254" s="82">
        <v>21</v>
      </c>
      <c r="P1254" s="86">
        <v>36.28</v>
      </c>
      <c r="Q1254" s="83" t="s">
        <v>11</v>
      </c>
      <c r="R1254" s="83" t="s">
        <v>10</v>
      </c>
      <c r="S1254" s="83" t="s">
        <v>10</v>
      </c>
      <c r="T1254" s="82" t="s">
        <v>89</v>
      </c>
      <c r="U1254" s="82" t="s">
        <v>124</v>
      </c>
      <c r="AC1254" s="187" t="str">
        <f t="shared" si="431"/>
        <v>R152508</v>
      </c>
      <c r="AD1254" s="187" t="str">
        <f t="shared" si="432"/>
        <v>Contribuciones Seg. Social</v>
      </c>
      <c r="AE1254" s="187" t="str">
        <f t="shared" si="433"/>
        <v>Declaración Jurada</v>
      </c>
      <c r="AF1254" s="187" t="str">
        <f t="shared" si="434"/>
        <v>Declaración Jurada</v>
      </c>
      <c r="AG1254" s="187">
        <f t="shared" si="435"/>
        <v>397516.62</v>
      </c>
      <c r="AH1254" s="187">
        <f t="shared" si="436"/>
        <v>0</v>
      </c>
      <c r="AI1254" s="187">
        <f t="shared" si="437"/>
        <v>397516.62</v>
      </c>
      <c r="AJ1254" s="187">
        <f t="shared" si="438"/>
        <v>2022</v>
      </c>
      <c r="AK1254" s="187">
        <f t="shared" si="439"/>
        <v>11</v>
      </c>
      <c r="AN1254" s="187" t="str">
        <f t="shared" si="440"/>
        <v>2022/11</v>
      </c>
      <c r="AO1254" s="187" t="str">
        <f t="shared" si="441"/>
        <v>2022/11 Contribuciones Seg. Social</v>
      </c>
      <c r="AP1254" s="187">
        <f t="shared" si="442"/>
        <v>397516.62</v>
      </c>
      <c r="AT1254" s="187" t="str">
        <f t="shared" si="443"/>
        <v>M645045</v>
      </c>
      <c r="AU1254" s="187">
        <f t="shared" si="444"/>
        <v>21</v>
      </c>
      <c r="AV1254" s="187">
        <f t="shared" si="445"/>
        <v>36.28</v>
      </c>
      <c r="AW1254" s="187" t="str">
        <f t="shared" si="446"/>
        <v>2018/7</v>
      </c>
      <c r="AX1254" s="187" t="str">
        <f t="shared" si="447"/>
        <v>2018/7 Contribuciones Seg. Social</v>
      </c>
      <c r="AY1254" s="187">
        <f t="shared" si="428"/>
        <v>2177.25</v>
      </c>
      <c r="AZ1254" s="187">
        <f t="shared" si="448"/>
        <v>1.6663221954300148E-2</v>
      </c>
      <c r="BA1254" s="187" t="str">
        <f t="shared" si="430"/>
        <v>M645045 21</v>
      </c>
      <c r="BB1254" s="187">
        <f>IFERROR(IF(AW1254="","",VLOOKUP(AW1254,SUSS!R:S,2,FALSE)),AY1254*SUSS!$M$2)</f>
        <v>261.27</v>
      </c>
      <c r="BC1254" s="187">
        <f t="shared" si="429"/>
        <v>4.3535999999999992</v>
      </c>
    </row>
    <row r="1255" spans="1:55" ht="15.75" thickBot="1">
      <c r="A1255" s="183" t="s">
        <v>291</v>
      </c>
      <c r="B1255" s="82">
        <v>2022</v>
      </c>
      <c r="C1255" s="82">
        <v>11</v>
      </c>
      <c r="D1255" s="82"/>
      <c r="E1255" s="83" t="s">
        <v>11</v>
      </c>
      <c r="F1255" s="83" t="s">
        <v>10</v>
      </c>
      <c r="G1255" s="83" t="s">
        <v>83</v>
      </c>
      <c r="H1255" s="84">
        <v>44937</v>
      </c>
      <c r="I1255" s="85">
        <v>22710.12</v>
      </c>
      <c r="J1255" s="86">
        <v>0</v>
      </c>
      <c r="K1255" s="85">
        <v>22710.12</v>
      </c>
      <c r="N1255" s="183" t="s">
        <v>194</v>
      </c>
      <c r="O1255" s="82">
        <v>21</v>
      </c>
      <c r="P1255" s="86">
        <v>31.48</v>
      </c>
      <c r="Q1255" s="83" t="s">
        <v>86</v>
      </c>
      <c r="R1255" s="83" t="s">
        <v>10</v>
      </c>
      <c r="S1255" s="83" t="s">
        <v>10</v>
      </c>
      <c r="T1255" s="82" t="s">
        <v>89</v>
      </c>
      <c r="U1255" s="82" t="s">
        <v>124</v>
      </c>
      <c r="AC1255" s="187" t="str">
        <f t="shared" si="431"/>
        <v/>
      </c>
      <c r="AD1255" s="187" t="str">
        <f t="shared" si="432"/>
        <v/>
      </c>
      <c r="AE1255" s="187" t="str">
        <f t="shared" si="433"/>
        <v/>
      </c>
      <c r="AF1255" s="187" t="str">
        <f t="shared" si="434"/>
        <v/>
      </c>
      <c r="AG1255" s="187" t="str">
        <f t="shared" si="435"/>
        <v/>
      </c>
      <c r="AH1255" s="187" t="str">
        <f t="shared" si="436"/>
        <v/>
      </c>
      <c r="AI1255" s="187" t="str">
        <f t="shared" si="437"/>
        <v/>
      </c>
      <c r="AJ1255" s="187" t="str">
        <f t="shared" si="438"/>
        <v/>
      </c>
      <c r="AK1255" s="187" t="str">
        <f t="shared" si="439"/>
        <v/>
      </c>
      <c r="AN1255" s="187" t="str">
        <f t="shared" si="440"/>
        <v/>
      </c>
      <c r="AO1255" s="187" t="str">
        <f t="shared" si="441"/>
        <v/>
      </c>
      <c r="AP1255" s="187" t="str">
        <f t="shared" si="442"/>
        <v/>
      </c>
      <c r="AT1255" s="187" t="str">
        <f t="shared" si="443"/>
        <v/>
      </c>
      <c r="AU1255" s="187" t="str">
        <f t="shared" si="444"/>
        <v/>
      </c>
      <c r="AV1255" s="187" t="str">
        <f t="shared" si="445"/>
        <v/>
      </c>
      <c r="AW1255" s="187" t="str">
        <f t="shared" si="446"/>
        <v/>
      </c>
      <c r="AX1255" s="187" t="str">
        <f t="shared" si="447"/>
        <v/>
      </c>
      <c r="AY1255" s="187" t="str">
        <f t="shared" si="428"/>
        <v/>
      </c>
      <c r="AZ1255" s="187" t="str">
        <f t="shared" si="448"/>
        <v/>
      </c>
      <c r="BA1255" s="187" t="str">
        <f t="shared" si="430"/>
        <v xml:space="preserve"> </v>
      </c>
      <c r="BB1255" s="187" t="str">
        <f>IFERROR(IF(AW1255="","",VLOOKUP(AW1255,SUSS!R:S,2,FALSE)),AY1255*SUSS!$M$2)</f>
        <v/>
      </c>
      <c r="BC1255" s="187" t="str">
        <f t="shared" si="429"/>
        <v/>
      </c>
    </row>
    <row r="1256" spans="1:55" ht="15.75" thickBot="1">
      <c r="N1256" s="183" t="s">
        <v>194</v>
      </c>
      <c r="O1256" s="82">
        <v>22</v>
      </c>
      <c r="P1256" s="85">
        <v>6718.36</v>
      </c>
      <c r="Q1256" s="83" t="s">
        <v>82</v>
      </c>
      <c r="R1256" s="83" t="s">
        <v>10</v>
      </c>
      <c r="S1256" s="83" t="s">
        <v>10</v>
      </c>
      <c r="T1256" s="82" t="s">
        <v>94</v>
      </c>
      <c r="U1256" s="82" t="s">
        <v>124</v>
      </c>
      <c r="AC1256" s="187" t="str">
        <f t="shared" si="431"/>
        <v/>
      </c>
      <c r="AD1256" s="187" t="str">
        <f t="shared" si="432"/>
        <v/>
      </c>
      <c r="AE1256" s="187" t="str">
        <f t="shared" si="433"/>
        <v/>
      </c>
      <c r="AF1256" s="187" t="str">
        <f t="shared" si="434"/>
        <v/>
      </c>
      <c r="AG1256" s="187" t="str">
        <f t="shared" si="435"/>
        <v/>
      </c>
      <c r="AH1256" s="187" t="str">
        <f t="shared" si="436"/>
        <v/>
      </c>
      <c r="AI1256" s="187" t="str">
        <f t="shared" si="437"/>
        <v/>
      </c>
      <c r="AJ1256" s="187" t="str">
        <f t="shared" si="438"/>
        <v/>
      </c>
      <c r="AK1256" s="187" t="str">
        <f t="shared" si="439"/>
        <v/>
      </c>
      <c r="AN1256" s="187" t="str">
        <f t="shared" si="440"/>
        <v/>
      </c>
      <c r="AO1256" s="187" t="str">
        <f t="shared" si="441"/>
        <v/>
      </c>
      <c r="AP1256" s="187" t="str">
        <f t="shared" si="442"/>
        <v/>
      </c>
      <c r="AT1256" s="187" t="str">
        <f t="shared" si="443"/>
        <v/>
      </c>
      <c r="AU1256" s="187" t="str">
        <f t="shared" si="444"/>
        <v/>
      </c>
      <c r="AV1256" s="187" t="str">
        <f t="shared" si="445"/>
        <v/>
      </c>
      <c r="AW1256" s="187" t="str">
        <f t="shared" si="446"/>
        <v/>
      </c>
      <c r="AX1256" s="187" t="str">
        <f t="shared" si="447"/>
        <v/>
      </c>
      <c r="AY1256" s="187" t="str">
        <f t="shared" si="428"/>
        <v/>
      </c>
      <c r="AZ1256" s="187" t="str">
        <f t="shared" si="448"/>
        <v/>
      </c>
      <c r="BA1256" s="187" t="str">
        <f t="shared" si="430"/>
        <v xml:space="preserve"> </v>
      </c>
      <c r="BB1256" s="187" t="str">
        <f>IFERROR(IF(AW1256="","",VLOOKUP(AW1256,SUSS!R:S,2,FALSE)),AY1256*SUSS!$M$2)</f>
        <v/>
      </c>
      <c r="BC1256" s="187" t="str">
        <f t="shared" si="429"/>
        <v/>
      </c>
    </row>
    <row r="1257" spans="1:55" ht="15.75" thickBot="1">
      <c r="A1257" s="183" t="s">
        <v>293</v>
      </c>
      <c r="B1257" s="203" t="s">
        <v>85</v>
      </c>
      <c r="C1257" s="204"/>
      <c r="D1257" s="204"/>
      <c r="E1257" s="204"/>
      <c r="F1257" s="204"/>
      <c r="G1257" s="204"/>
      <c r="H1257" s="204"/>
      <c r="I1257" s="204"/>
      <c r="J1257" s="204"/>
      <c r="K1257" s="204"/>
      <c r="N1257" s="183" t="s">
        <v>194</v>
      </c>
      <c r="O1257" s="82">
        <v>22</v>
      </c>
      <c r="P1257" s="86">
        <v>36.28</v>
      </c>
      <c r="Q1257" s="83" t="s">
        <v>11</v>
      </c>
      <c r="R1257" s="83" t="s">
        <v>10</v>
      </c>
      <c r="S1257" s="83" t="s">
        <v>10</v>
      </c>
      <c r="T1257" s="82" t="s">
        <v>89</v>
      </c>
      <c r="U1257" s="82" t="s">
        <v>124</v>
      </c>
      <c r="AC1257" s="187" t="str">
        <f t="shared" si="431"/>
        <v/>
      </c>
      <c r="AD1257" s="187" t="str">
        <f t="shared" si="432"/>
        <v/>
      </c>
      <c r="AE1257" s="187" t="str">
        <f t="shared" si="433"/>
        <v/>
      </c>
      <c r="AF1257" s="187" t="str">
        <f t="shared" si="434"/>
        <v/>
      </c>
      <c r="AG1257" s="187" t="str">
        <f t="shared" si="435"/>
        <v/>
      </c>
      <c r="AH1257" s="187" t="str">
        <f t="shared" si="436"/>
        <v/>
      </c>
      <c r="AI1257" s="187" t="str">
        <f t="shared" si="437"/>
        <v/>
      </c>
      <c r="AJ1257" s="187" t="str">
        <f t="shared" si="438"/>
        <v/>
      </c>
      <c r="AK1257" s="187" t="str">
        <f t="shared" si="439"/>
        <v/>
      </c>
      <c r="AN1257" s="187" t="str">
        <f t="shared" si="440"/>
        <v/>
      </c>
      <c r="AO1257" s="187" t="str">
        <f t="shared" si="441"/>
        <v/>
      </c>
      <c r="AP1257" s="187" t="str">
        <f t="shared" si="442"/>
        <v/>
      </c>
      <c r="AT1257" s="187" t="str">
        <f t="shared" si="443"/>
        <v>M645045</v>
      </c>
      <c r="AU1257" s="187">
        <f t="shared" si="444"/>
        <v>22</v>
      </c>
      <c r="AV1257" s="187">
        <f t="shared" si="445"/>
        <v>36.28</v>
      </c>
      <c r="AW1257" s="187" t="str">
        <f t="shared" si="446"/>
        <v>2018/7</v>
      </c>
      <c r="AX1257" s="187" t="str">
        <f t="shared" si="447"/>
        <v>2018/7 Contribuciones Seg. Social</v>
      </c>
      <c r="AY1257" s="187">
        <f t="shared" si="428"/>
        <v>2177.25</v>
      </c>
      <c r="AZ1257" s="187">
        <f t="shared" si="448"/>
        <v>1.6663221954300148E-2</v>
      </c>
      <c r="BA1257" s="187" t="str">
        <f t="shared" si="430"/>
        <v>M645045 22</v>
      </c>
      <c r="BB1257" s="187">
        <f>IFERROR(IF(AW1257="","",VLOOKUP(AW1257,SUSS!R:S,2,FALSE)),AY1257*SUSS!$M$2)</f>
        <v>261.27</v>
      </c>
      <c r="BC1257" s="187">
        <f t="shared" si="429"/>
        <v>4.3535999999999992</v>
      </c>
    </row>
    <row r="1258" spans="1:55" ht="15.75" thickBot="1">
      <c r="A1258" s="183" t="s">
        <v>293</v>
      </c>
      <c r="B1258" s="205" t="s">
        <v>0</v>
      </c>
      <c r="C1258" s="205" t="s">
        <v>1</v>
      </c>
      <c r="D1258" s="205" t="s">
        <v>2</v>
      </c>
      <c r="E1258" s="205" t="s">
        <v>3</v>
      </c>
      <c r="F1258" s="205" t="s">
        <v>4</v>
      </c>
      <c r="G1258" s="205" t="s">
        <v>5</v>
      </c>
      <c r="H1258" s="205" t="s">
        <v>6</v>
      </c>
      <c r="I1258" s="205" t="s">
        <v>7</v>
      </c>
      <c r="J1258" s="205" t="s">
        <v>8</v>
      </c>
      <c r="K1258" s="205" t="s">
        <v>9</v>
      </c>
      <c r="N1258" s="183" t="s">
        <v>194</v>
      </c>
      <c r="O1258" s="82">
        <v>22</v>
      </c>
      <c r="P1258" s="86">
        <v>31.48</v>
      </c>
      <c r="Q1258" s="83" t="s">
        <v>86</v>
      </c>
      <c r="R1258" s="83" t="s">
        <v>10</v>
      </c>
      <c r="S1258" s="83" t="s">
        <v>10</v>
      </c>
      <c r="T1258" s="82" t="s">
        <v>89</v>
      </c>
      <c r="U1258" s="82" t="s">
        <v>124</v>
      </c>
      <c r="AC1258" s="187" t="str">
        <f t="shared" si="431"/>
        <v/>
      </c>
      <c r="AD1258" s="187" t="str">
        <f t="shared" si="432"/>
        <v/>
      </c>
      <c r="AE1258" s="187" t="str">
        <f t="shared" si="433"/>
        <v/>
      </c>
      <c r="AF1258" s="187" t="str">
        <f t="shared" si="434"/>
        <v/>
      </c>
      <c r="AG1258" s="187" t="str">
        <f t="shared" si="435"/>
        <v/>
      </c>
      <c r="AH1258" s="187" t="str">
        <f t="shared" si="436"/>
        <v/>
      </c>
      <c r="AI1258" s="187" t="str">
        <f t="shared" si="437"/>
        <v/>
      </c>
      <c r="AJ1258" s="187" t="str">
        <f t="shared" si="438"/>
        <v/>
      </c>
      <c r="AK1258" s="187" t="str">
        <f t="shared" si="439"/>
        <v/>
      </c>
      <c r="AN1258" s="187" t="str">
        <f t="shared" si="440"/>
        <v/>
      </c>
      <c r="AO1258" s="187" t="str">
        <f t="shared" si="441"/>
        <v/>
      </c>
      <c r="AP1258" s="187" t="str">
        <f t="shared" si="442"/>
        <v/>
      </c>
      <c r="AT1258" s="187" t="str">
        <f t="shared" si="443"/>
        <v/>
      </c>
      <c r="AU1258" s="187" t="str">
        <f t="shared" si="444"/>
        <v/>
      </c>
      <c r="AV1258" s="187" t="str">
        <f t="shared" si="445"/>
        <v/>
      </c>
      <c r="AW1258" s="187" t="str">
        <f t="shared" si="446"/>
        <v/>
      </c>
      <c r="AX1258" s="187" t="str">
        <f t="shared" si="447"/>
        <v/>
      </c>
      <c r="AY1258" s="187" t="str">
        <f t="shared" si="428"/>
        <v/>
      </c>
      <c r="AZ1258" s="187" t="str">
        <f t="shared" si="448"/>
        <v/>
      </c>
      <c r="BA1258" s="187" t="str">
        <f t="shared" si="430"/>
        <v xml:space="preserve"> </v>
      </c>
      <c r="BB1258" s="187" t="str">
        <f>IFERROR(IF(AW1258="","",VLOOKUP(AW1258,SUSS!R:S,2,FALSE)),AY1258*SUSS!$M$2)</f>
        <v/>
      </c>
      <c r="BC1258" s="187" t="str">
        <f t="shared" si="429"/>
        <v/>
      </c>
    </row>
    <row r="1259" spans="1:55" ht="15.75" thickBot="1">
      <c r="A1259" s="183" t="s">
        <v>293</v>
      </c>
      <c r="B1259" s="206">
        <v>2022</v>
      </c>
      <c r="C1259" s="206">
        <v>12</v>
      </c>
      <c r="D1259" s="206"/>
      <c r="E1259" s="208" t="s">
        <v>86</v>
      </c>
      <c r="F1259" s="208" t="s">
        <v>10</v>
      </c>
      <c r="G1259" s="208" t="s">
        <v>10</v>
      </c>
      <c r="H1259" s="212">
        <v>44939</v>
      </c>
      <c r="I1259" s="207">
        <v>460951.11</v>
      </c>
      <c r="J1259" s="213">
        <v>0</v>
      </c>
      <c r="K1259" s="207">
        <v>460951.11</v>
      </c>
      <c r="N1259" s="183" t="s">
        <v>194</v>
      </c>
      <c r="O1259" s="82">
        <v>23</v>
      </c>
      <c r="P1259" s="85">
        <v>6718.36</v>
      </c>
      <c r="Q1259" s="83" t="s">
        <v>82</v>
      </c>
      <c r="R1259" s="83" t="s">
        <v>10</v>
      </c>
      <c r="S1259" s="83" t="s">
        <v>10</v>
      </c>
      <c r="T1259" s="82" t="s">
        <v>94</v>
      </c>
      <c r="U1259" s="82" t="s">
        <v>124</v>
      </c>
      <c r="AC1259" s="187" t="str">
        <f t="shared" si="431"/>
        <v/>
      </c>
      <c r="AD1259" s="187" t="str">
        <f t="shared" si="432"/>
        <v/>
      </c>
      <c r="AE1259" s="187" t="str">
        <f t="shared" si="433"/>
        <v/>
      </c>
      <c r="AF1259" s="187" t="str">
        <f t="shared" si="434"/>
        <v/>
      </c>
      <c r="AG1259" s="187" t="str">
        <f t="shared" si="435"/>
        <v/>
      </c>
      <c r="AH1259" s="187" t="str">
        <f t="shared" si="436"/>
        <v/>
      </c>
      <c r="AI1259" s="187" t="str">
        <f t="shared" si="437"/>
        <v/>
      </c>
      <c r="AJ1259" s="187" t="str">
        <f t="shared" si="438"/>
        <v/>
      </c>
      <c r="AK1259" s="187" t="str">
        <f t="shared" si="439"/>
        <v/>
      </c>
      <c r="AN1259" s="187" t="str">
        <f t="shared" si="440"/>
        <v/>
      </c>
      <c r="AO1259" s="187" t="str">
        <f t="shared" si="441"/>
        <v/>
      </c>
      <c r="AP1259" s="187" t="str">
        <f t="shared" si="442"/>
        <v/>
      </c>
      <c r="AT1259" s="187" t="str">
        <f t="shared" si="443"/>
        <v/>
      </c>
      <c r="AU1259" s="187" t="str">
        <f t="shared" si="444"/>
        <v/>
      </c>
      <c r="AV1259" s="187" t="str">
        <f t="shared" si="445"/>
        <v/>
      </c>
      <c r="AW1259" s="187" t="str">
        <f t="shared" si="446"/>
        <v/>
      </c>
      <c r="AX1259" s="187" t="str">
        <f t="shared" si="447"/>
        <v/>
      </c>
      <c r="AY1259" s="187" t="str">
        <f t="shared" si="428"/>
        <v/>
      </c>
      <c r="AZ1259" s="187" t="str">
        <f t="shared" si="448"/>
        <v/>
      </c>
      <c r="BA1259" s="187" t="str">
        <f t="shared" si="430"/>
        <v xml:space="preserve"> </v>
      </c>
      <c r="BB1259" s="187" t="str">
        <f>IFERROR(IF(AW1259="","",VLOOKUP(AW1259,SUSS!R:S,2,FALSE)),AY1259*SUSS!$M$2)</f>
        <v/>
      </c>
      <c r="BC1259" s="187" t="str">
        <f t="shared" si="429"/>
        <v/>
      </c>
    </row>
    <row r="1260" spans="1:55" ht="15.75" thickBot="1">
      <c r="A1260" s="183" t="s">
        <v>293</v>
      </c>
      <c r="B1260" s="209">
        <v>2022</v>
      </c>
      <c r="C1260" s="209">
        <v>12</v>
      </c>
      <c r="D1260" s="209"/>
      <c r="E1260" s="211" t="s">
        <v>86</v>
      </c>
      <c r="F1260" s="211" t="s">
        <v>10</v>
      </c>
      <c r="G1260" s="211" t="s">
        <v>83</v>
      </c>
      <c r="H1260" s="214">
        <v>44950</v>
      </c>
      <c r="I1260" s="210">
        <v>9988.81</v>
      </c>
      <c r="J1260" s="215">
        <v>0</v>
      </c>
      <c r="K1260" s="210">
        <v>9988.81</v>
      </c>
      <c r="N1260" s="183" t="s">
        <v>194</v>
      </c>
      <c r="O1260" s="82">
        <v>23</v>
      </c>
      <c r="P1260" s="86">
        <v>36.28</v>
      </c>
      <c r="Q1260" s="83" t="s">
        <v>11</v>
      </c>
      <c r="R1260" s="83" t="s">
        <v>10</v>
      </c>
      <c r="S1260" s="83" t="s">
        <v>10</v>
      </c>
      <c r="T1260" s="82" t="s">
        <v>89</v>
      </c>
      <c r="U1260" s="82" t="s">
        <v>124</v>
      </c>
      <c r="AC1260" s="187" t="str">
        <f t="shared" si="431"/>
        <v/>
      </c>
      <c r="AD1260" s="187" t="str">
        <f t="shared" si="432"/>
        <v/>
      </c>
      <c r="AE1260" s="187" t="str">
        <f t="shared" si="433"/>
        <v/>
      </c>
      <c r="AF1260" s="187" t="str">
        <f t="shared" si="434"/>
        <v/>
      </c>
      <c r="AG1260" s="187" t="str">
        <f t="shared" si="435"/>
        <v/>
      </c>
      <c r="AH1260" s="187" t="str">
        <f t="shared" si="436"/>
        <v/>
      </c>
      <c r="AI1260" s="187" t="str">
        <f t="shared" si="437"/>
        <v/>
      </c>
      <c r="AJ1260" s="187" t="str">
        <f t="shared" si="438"/>
        <v/>
      </c>
      <c r="AK1260" s="187" t="str">
        <f t="shared" si="439"/>
        <v/>
      </c>
      <c r="AN1260" s="187" t="str">
        <f t="shared" si="440"/>
        <v/>
      </c>
      <c r="AO1260" s="187" t="str">
        <f t="shared" si="441"/>
        <v/>
      </c>
      <c r="AP1260" s="187" t="str">
        <f t="shared" si="442"/>
        <v/>
      </c>
      <c r="AT1260" s="187" t="str">
        <f t="shared" si="443"/>
        <v>M645045</v>
      </c>
      <c r="AU1260" s="187">
        <f t="shared" si="444"/>
        <v>23</v>
      </c>
      <c r="AV1260" s="187">
        <f t="shared" si="445"/>
        <v>36.28</v>
      </c>
      <c r="AW1260" s="187" t="str">
        <f t="shared" si="446"/>
        <v>2018/7</v>
      </c>
      <c r="AX1260" s="187" t="str">
        <f t="shared" si="447"/>
        <v>2018/7 Contribuciones Seg. Social</v>
      </c>
      <c r="AY1260" s="187">
        <f t="shared" si="428"/>
        <v>2177.25</v>
      </c>
      <c r="AZ1260" s="187">
        <f t="shared" si="448"/>
        <v>1.6663221954300148E-2</v>
      </c>
      <c r="BA1260" s="187" t="str">
        <f t="shared" si="430"/>
        <v>M645045 23</v>
      </c>
      <c r="BB1260" s="187">
        <f>IFERROR(IF(AW1260="","",VLOOKUP(AW1260,SUSS!R:S,2,FALSE)),AY1260*SUSS!$M$2)</f>
        <v>261.27</v>
      </c>
      <c r="BC1260" s="187">
        <f t="shared" si="429"/>
        <v>4.3535999999999992</v>
      </c>
    </row>
    <row r="1261" spans="1:55" ht="15.75" thickBot="1">
      <c r="A1261" s="183" t="s">
        <v>293</v>
      </c>
      <c r="B1261" s="209">
        <v>2022</v>
      </c>
      <c r="C1261" s="209">
        <v>12</v>
      </c>
      <c r="D1261" s="209"/>
      <c r="E1261" s="211" t="s">
        <v>11</v>
      </c>
      <c r="F1261" s="211" t="s">
        <v>10</v>
      </c>
      <c r="G1261" s="211" t="s">
        <v>10</v>
      </c>
      <c r="H1261" s="214">
        <v>44939</v>
      </c>
      <c r="I1261" s="210">
        <v>571099.21</v>
      </c>
      <c r="J1261" s="215">
        <v>0</v>
      </c>
      <c r="K1261" s="210">
        <v>571099.21</v>
      </c>
      <c r="N1261" s="183" t="s">
        <v>194</v>
      </c>
      <c r="O1261" s="82">
        <v>23</v>
      </c>
      <c r="P1261" s="86">
        <v>31.48</v>
      </c>
      <c r="Q1261" s="83" t="s">
        <v>86</v>
      </c>
      <c r="R1261" s="83" t="s">
        <v>10</v>
      </c>
      <c r="S1261" s="83" t="s">
        <v>10</v>
      </c>
      <c r="T1261" s="82" t="s">
        <v>89</v>
      </c>
      <c r="U1261" s="82" t="s">
        <v>124</v>
      </c>
      <c r="AC1261" s="187" t="str">
        <f t="shared" si="431"/>
        <v>R196813</v>
      </c>
      <c r="AD1261" s="187" t="str">
        <f t="shared" si="432"/>
        <v>Contribuciones Seg. Social</v>
      </c>
      <c r="AE1261" s="187" t="str">
        <f t="shared" si="433"/>
        <v>Declaración Jurada</v>
      </c>
      <c r="AF1261" s="187" t="str">
        <f t="shared" si="434"/>
        <v>Declaración Jurada</v>
      </c>
      <c r="AG1261" s="187">
        <f t="shared" si="435"/>
        <v>571099.21</v>
      </c>
      <c r="AH1261" s="187">
        <f t="shared" si="436"/>
        <v>0</v>
      </c>
      <c r="AI1261" s="187">
        <f t="shared" si="437"/>
        <v>571099.21</v>
      </c>
      <c r="AJ1261" s="187">
        <f t="shared" si="438"/>
        <v>2022</v>
      </c>
      <c r="AK1261" s="187">
        <f t="shared" si="439"/>
        <v>12</v>
      </c>
      <c r="AN1261" s="187" t="str">
        <f t="shared" si="440"/>
        <v>2022/12</v>
      </c>
      <c r="AO1261" s="187" t="str">
        <f t="shared" si="441"/>
        <v>2022/12 Contribuciones Seg. Social</v>
      </c>
      <c r="AP1261" s="187">
        <f t="shared" si="442"/>
        <v>571099.21</v>
      </c>
      <c r="AT1261" s="187" t="str">
        <f t="shared" si="443"/>
        <v/>
      </c>
      <c r="AU1261" s="187" t="str">
        <f t="shared" si="444"/>
        <v/>
      </c>
      <c r="AV1261" s="187" t="str">
        <f t="shared" si="445"/>
        <v/>
      </c>
      <c r="AW1261" s="187" t="str">
        <f t="shared" si="446"/>
        <v/>
      </c>
      <c r="AX1261" s="187" t="str">
        <f t="shared" si="447"/>
        <v/>
      </c>
      <c r="AY1261" s="187" t="str">
        <f t="shared" si="428"/>
        <v/>
      </c>
      <c r="AZ1261" s="187" t="str">
        <f t="shared" si="448"/>
        <v/>
      </c>
      <c r="BA1261" s="187" t="str">
        <f t="shared" si="430"/>
        <v xml:space="preserve"> </v>
      </c>
      <c r="BB1261" s="187" t="str">
        <f>IFERROR(IF(AW1261="","",VLOOKUP(AW1261,SUSS!R:S,2,FALSE)),AY1261*SUSS!$M$2)</f>
        <v/>
      </c>
      <c r="BC1261" s="187" t="str">
        <f t="shared" si="429"/>
        <v/>
      </c>
    </row>
    <row r="1262" spans="1:55" ht="15.75" thickBot="1">
      <c r="A1262" s="183" t="s">
        <v>293</v>
      </c>
      <c r="B1262" s="209">
        <v>2022</v>
      </c>
      <c r="C1262" s="209">
        <v>12</v>
      </c>
      <c r="D1262" s="209"/>
      <c r="E1262" s="211" t="s">
        <v>11</v>
      </c>
      <c r="F1262" s="211" t="s">
        <v>10</v>
      </c>
      <c r="G1262" s="211" t="s">
        <v>83</v>
      </c>
      <c r="H1262" s="214">
        <v>44950</v>
      </c>
      <c r="I1262" s="210">
        <v>12375.72</v>
      </c>
      <c r="J1262" s="215">
        <v>0</v>
      </c>
      <c r="K1262" s="210">
        <v>12375.72</v>
      </c>
      <c r="N1262" s="183" t="s">
        <v>194</v>
      </c>
      <c r="O1262" s="82">
        <v>24</v>
      </c>
      <c r="P1262" s="85">
        <v>6718.36</v>
      </c>
      <c r="Q1262" s="83" t="s">
        <v>82</v>
      </c>
      <c r="R1262" s="83" t="s">
        <v>10</v>
      </c>
      <c r="S1262" s="83" t="s">
        <v>10</v>
      </c>
      <c r="T1262" s="82" t="s">
        <v>94</v>
      </c>
      <c r="U1262" s="82" t="s">
        <v>124</v>
      </c>
      <c r="AC1262" s="187" t="str">
        <f t="shared" si="431"/>
        <v/>
      </c>
      <c r="AD1262" s="187" t="str">
        <f t="shared" si="432"/>
        <v/>
      </c>
      <c r="AE1262" s="187" t="str">
        <f t="shared" si="433"/>
        <v/>
      </c>
      <c r="AF1262" s="187" t="str">
        <f t="shared" si="434"/>
        <v/>
      </c>
      <c r="AG1262" s="187" t="str">
        <f t="shared" si="435"/>
        <v/>
      </c>
      <c r="AH1262" s="187" t="str">
        <f t="shared" si="436"/>
        <v/>
      </c>
      <c r="AI1262" s="187" t="str">
        <f t="shared" si="437"/>
        <v/>
      </c>
      <c r="AJ1262" s="187" t="str">
        <f t="shared" si="438"/>
        <v/>
      </c>
      <c r="AK1262" s="187" t="str">
        <f t="shared" si="439"/>
        <v/>
      </c>
      <c r="AN1262" s="187" t="str">
        <f t="shared" si="440"/>
        <v/>
      </c>
      <c r="AO1262" s="187" t="str">
        <f t="shared" si="441"/>
        <v/>
      </c>
      <c r="AP1262" s="187" t="str">
        <f t="shared" si="442"/>
        <v/>
      </c>
      <c r="AT1262" s="187" t="str">
        <f t="shared" si="443"/>
        <v/>
      </c>
      <c r="AU1262" s="187" t="str">
        <f t="shared" si="444"/>
        <v/>
      </c>
      <c r="AV1262" s="187" t="str">
        <f t="shared" si="445"/>
        <v/>
      </c>
      <c r="AW1262" s="187" t="str">
        <f t="shared" si="446"/>
        <v/>
      </c>
      <c r="AX1262" s="187" t="str">
        <f t="shared" si="447"/>
        <v/>
      </c>
      <c r="AY1262" s="187" t="str">
        <f t="shared" si="428"/>
        <v/>
      </c>
      <c r="AZ1262" s="187" t="str">
        <f t="shared" si="448"/>
        <v/>
      </c>
      <c r="BA1262" s="187" t="str">
        <f t="shared" si="430"/>
        <v xml:space="preserve"> </v>
      </c>
      <c r="BB1262" s="187" t="str">
        <f>IFERROR(IF(AW1262="","",VLOOKUP(AW1262,SUSS!R:S,2,FALSE)),AY1262*SUSS!$M$2)</f>
        <v/>
      </c>
      <c r="BC1262" s="187" t="str">
        <f t="shared" si="429"/>
        <v/>
      </c>
    </row>
    <row r="1263" spans="1:55" ht="15.75" thickBot="1">
      <c r="N1263" s="183" t="s">
        <v>194</v>
      </c>
      <c r="O1263" s="82">
        <v>24</v>
      </c>
      <c r="P1263" s="86">
        <v>31.48</v>
      </c>
      <c r="Q1263" s="83" t="s">
        <v>86</v>
      </c>
      <c r="R1263" s="83" t="s">
        <v>10</v>
      </c>
      <c r="S1263" s="83" t="s">
        <v>10</v>
      </c>
      <c r="T1263" s="82" t="s">
        <v>89</v>
      </c>
      <c r="U1263" s="82" t="s">
        <v>124</v>
      </c>
      <c r="AC1263" s="187" t="str">
        <f t="shared" si="431"/>
        <v/>
      </c>
      <c r="AD1263" s="187" t="str">
        <f t="shared" si="432"/>
        <v/>
      </c>
      <c r="AE1263" s="187" t="str">
        <f t="shared" si="433"/>
        <v/>
      </c>
      <c r="AF1263" s="187" t="str">
        <f t="shared" si="434"/>
        <v/>
      </c>
      <c r="AG1263" s="187" t="str">
        <f t="shared" si="435"/>
        <v/>
      </c>
      <c r="AH1263" s="187" t="str">
        <f t="shared" si="436"/>
        <v/>
      </c>
      <c r="AI1263" s="187" t="str">
        <f t="shared" si="437"/>
        <v/>
      </c>
      <c r="AJ1263" s="187" t="str">
        <f t="shared" si="438"/>
        <v/>
      </c>
      <c r="AK1263" s="187" t="str">
        <f t="shared" si="439"/>
        <v/>
      </c>
      <c r="AN1263" s="187" t="str">
        <f t="shared" si="440"/>
        <v/>
      </c>
      <c r="AO1263" s="187" t="str">
        <f t="shared" si="441"/>
        <v/>
      </c>
      <c r="AP1263" s="187" t="str">
        <f t="shared" si="442"/>
        <v/>
      </c>
      <c r="AT1263" s="187" t="str">
        <f t="shared" si="443"/>
        <v/>
      </c>
      <c r="AU1263" s="187" t="str">
        <f t="shared" si="444"/>
        <v/>
      </c>
      <c r="AV1263" s="187" t="str">
        <f t="shared" si="445"/>
        <v/>
      </c>
      <c r="AW1263" s="187" t="str">
        <f t="shared" si="446"/>
        <v/>
      </c>
      <c r="AX1263" s="187" t="str">
        <f t="shared" si="447"/>
        <v/>
      </c>
      <c r="AY1263" s="187" t="str">
        <f t="shared" si="428"/>
        <v/>
      </c>
      <c r="AZ1263" s="187" t="str">
        <f t="shared" si="448"/>
        <v/>
      </c>
      <c r="BA1263" s="187" t="str">
        <f t="shared" si="430"/>
        <v xml:space="preserve"> </v>
      </c>
      <c r="BB1263" s="187" t="str">
        <f>IFERROR(IF(AW1263="","",VLOOKUP(AW1263,SUSS!R:S,2,FALSE)),AY1263*SUSS!$M$2)</f>
        <v/>
      </c>
      <c r="BC1263" s="187" t="str">
        <f t="shared" si="429"/>
        <v/>
      </c>
    </row>
    <row r="1264" spans="1:55" ht="15.75" thickBot="1">
      <c r="N1264" s="183" t="s">
        <v>194</v>
      </c>
      <c r="O1264" s="82">
        <v>24</v>
      </c>
      <c r="P1264" s="86">
        <v>36.28</v>
      </c>
      <c r="Q1264" s="83" t="s">
        <v>11</v>
      </c>
      <c r="R1264" s="83" t="s">
        <v>10</v>
      </c>
      <c r="S1264" s="83" t="s">
        <v>10</v>
      </c>
      <c r="T1264" s="82" t="s">
        <v>89</v>
      </c>
      <c r="U1264" s="82" t="s">
        <v>124</v>
      </c>
      <c r="AC1264" s="187" t="str">
        <f t="shared" si="431"/>
        <v/>
      </c>
      <c r="AD1264" s="187" t="str">
        <f t="shared" si="432"/>
        <v/>
      </c>
      <c r="AE1264" s="187" t="str">
        <f t="shared" si="433"/>
        <v/>
      </c>
      <c r="AF1264" s="187" t="str">
        <f t="shared" si="434"/>
        <v/>
      </c>
      <c r="AG1264" s="187" t="str">
        <f t="shared" si="435"/>
        <v/>
      </c>
      <c r="AH1264" s="187" t="str">
        <f t="shared" si="436"/>
        <v/>
      </c>
      <c r="AI1264" s="187" t="str">
        <f t="shared" si="437"/>
        <v/>
      </c>
      <c r="AJ1264" s="187" t="str">
        <f t="shared" si="438"/>
        <v/>
      </c>
      <c r="AK1264" s="187" t="str">
        <f t="shared" si="439"/>
        <v/>
      </c>
      <c r="AN1264" s="187" t="str">
        <f t="shared" si="440"/>
        <v/>
      </c>
      <c r="AO1264" s="187" t="str">
        <f t="shared" si="441"/>
        <v/>
      </c>
      <c r="AP1264" s="187" t="str">
        <f t="shared" si="442"/>
        <v/>
      </c>
      <c r="AT1264" s="187" t="str">
        <f t="shared" si="443"/>
        <v>M645045</v>
      </c>
      <c r="AU1264" s="187">
        <f t="shared" si="444"/>
        <v>24</v>
      </c>
      <c r="AV1264" s="187">
        <f t="shared" si="445"/>
        <v>36.28</v>
      </c>
      <c r="AW1264" s="187" t="str">
        <f t="shared" si="446"/>
        <v>2018/7</v>
      </c>
      <c r="AX1264" s="187" t="str">
        <f t="shared" si="447"/>
        <v>2018/7 Contribuciones Seg. Social</v>
      </c>
      <c r="AY1264" s="187">
        <f t="shared" si="428"/>
        <v>2177.25</v>
      </c>
      <c r="AZ1264" s="187">
        <f t="shared" si="448"/>
        <v>1.6663221954300148E-2</v>
      </c>
      <c r="BA1264" s="187" t="str">
        <f t="shared" si="430"/>
        <v>M645045 24</v>
      </c>
      <c r="BB1264" s="187">
        <f>IFERROR(IF(AW1264="","",VLOOKUP(AW1264,SUSS!R:S,2,FALSE)),AY1264*SUSS!$M$2)</f>
        <v>261.27</v>
      </c>
      <c r="BC1264" s="187">
        <f t="shared" si="429"/>
        <v>4.3535999999999992</v>
      </c>
    </row>
    <row r="1265" spans="14:55" ht="15.75" thickBot="1">
      <c r="N1265" s="183" t="s">
        <v>194</v>
      </c>
      <c r="O1265" s="82">
        <v>25</v>
      </c>
      <c r="P1265" s="85">
        <v>6718.36</v>
      </c>
      <c r="Q1265" s="83" t="s">
        <v>82</v>
      </c>
      <c r="R1265" s="83" t="s">
        <v>10</v>
      </c>
      <c r="S1265" s="83" t="s">
        <v>10</v>
      </c>
      <c r="T1265" s="82" t="s">
        <v>94</v>
      </c>
      <c r="U1265" s="82" t="s">
        <v>124</v>
      </c>
      <c r="AC1265" s="187" t="str">
        <f t="shared" si="431"/>
        <v/>
      </c>
      <c r="AD1265" s="187" t="str">
        <f t="shared" si="432"/>
        <v/>
      </c>
      <c r="AE1265" s="187" t="str">
        <f t="shared" si="433"/>
        <v/>
      </c>
      <c r="AF1265" s="187" t="str">
        <f t="shared" si="434"/>
        <v/>
      </c>
      <c r="AG1265" s="187" t="str">
        <f t="shared" si="435"/>
        <v/>
      </c>
      <c r="AH1265" s="187" t="str">
        <f t="shared" si="436"/>
        <v/>
      </c>
      <c r="AI1265" s="187" t="str">
        <f t="shared" si="437"/>
        <v/>
      </c>
      <c r="AJ1265" s="187" t="str">
        <f t="shared" si="438"/>
        <v/>
      </c>
      <c r="AK1265" s="187" t="str">
        <f t="shared" si="439"/>
        <v/>
      </c>
      <c r="AN1265" s="187" t="str">
        <f t="shared" si="440"/>
        <v/>
      </c>
      <c r="AO1265" s="187" t="str">
        <f t="shared" si="441"/>
        <v/>
      </c>
      <c r="AP1265" s="187" t="str">
        <f t="shared" si="442"/>
        <v/>
      </c>
      <c r="AT1265" s="187" t="str">
        <f t="shared" si="443"/>
        <v/>
      </c>
      <c r="AU1265" s="187" t="str">
        <f t="shared" si="444"/>
        <v/>
      </c>
      <c r="AV1265" s="187" t="str">
        <f t="shared" si="445"/>
        <v/>
      </c>
      <c r="AW1265" s="187" t="str">
        <f t="shared" si="446"/>
        <v/>
      </c>
      <c r="AX1265" s="187" t="str">
        <f t="shared" si="447"/>
        <v/>
      </c>
      <c r="AY1265" s="187" t="str">
        <f t="shared" si="428"/>
        <v/>
      </c>
      <c r="AZ1265" s="187" t="str">
        <f t="shared" si="448"/>
        <v/>
      </c>
      <c r="BA1265" s="187" t="str">
        <f t="shared" si="430"/>
        <v xml:space="preserve"> </v>
      </c>
      <c r="BB1265" s="187" t="str">
        <f>IFERROR(IF(AW1265="","",VLOOKUP(AW1265,SUSS!R:S,2,FALSE)),AY1265*SUSS!$M$2)</f>
        <v/>
      </c>
      <c r="BC1265" s="187" t="str">
        <f t="shared" si="429"/>
        <v/>
      </c>
    </row>
    <row r="1266" spans="14:55" ht="15.75" thickBot="1">
      <c r="N1266" s="183" t="s">
        <v>194</v>
      </c>
      <c r="O1266" s="82">
        <v>25</v>
      </c>
      <c r="P1266" s="86">
        <v>36.28</v>
      </c>
      <c r="Q1266" s="83" t="s">
        <v>11</v>
      </c>
      <c r="R1266" s="83" t="s">
        <v>10</v>
      </c>
      <c r="S1266" s="83" t="s">
        <v>10</v>
      </c>
      <c r="T1266" s="82" t="s">
        <v>89</v>
      </c>
      <c r="U1266" s="82" t="s">
        <v>124</v>
      </c>
      <c r="AC1266" s="187" t="str">
        <f t="shared" si="431"/>
        <v/>
      </c>
      <c r="AD1266" s="187" t="str">
        <f t="shared" si="432"/>
        <v/>
      </c>
      <c r="AE1266" s="187" t="str">
        <f t="shared" si="433"/>
        <v/>
      </c>
      <c r="AF1266" s="187" t="str">
        <f t="shared" si="434"/>
        <v/>
      </c>
      <c r="AG1266" s="187" t="str">
        <f t="shared" si="435"/>
        <v/>
      </c>
      <c r="AH1266" s="187" t="str">
        <f t="shared" si="436"/>
        <v/>
      </c>
      <c r="AI1266" s="187" t="str">
        <f t="shared" si="437"/>
        <v/>
      </c>
      <c r="AJ1266" s="187" t="str">
        <f t="shared" si="438"/>
        <v/>
      </c>
      <c r="AK1266" s="187" t="str">
        <f t="shared" si="439"/>
        <v/>
      </c>
      <c r="AN1266" s="187" t="str">
        <f t="shared" si="440"/>
        <v/>
      </c>
      <c r="AO1266" s="187" t="str">
        <f t="shared" si="441"/>
        <v/>
      </c>
      <c r="AP1266" s="187" t="str">
        <f t="shared" si="442"/>
        <v/>
      </c>
      <c r="AT1266" s="187" t="str">
        <f t="shared" si="443"/>
        <v>M645045</v>
      </c>
      <c r="AU1266" s="187">
        <f t="shared" si="444"/>
        <v>25</v>
      </c>
      <c r="AV1266" s="187">
        <f t="shared" si="445"/>
        <v>36.28</v>
      </c>
      <c r="AW1266" s="187" t="str">
        <f t="shared" si="446"/>
        <v>2018/7</v>
      </c>
      <c r="AX1266" s="187" t="str">
        <f t="shared" si="447"/>
        <v>2018/7 Contribuciones Seg. Social</v>
      </c>
      <c r="AY1266" s="187">
        <f t="shared" si="428"/>
        <v>2177.25</v>
      </c>
      <c r="AZ1266" s="187">
        <f t="shared" si="448"/>
        <v>1.6663221954300148E-2</v>
      </c>
      <c r="BA1266" s="187" t="str">
        <f t="shared" si="430"/>
        <v>M645045 25</v>
      </c>
      <c r="BB1266" s="187">
        <f>IFERROR(IF(AW1266="","",VLOOKUP(AW1266,SUSS!R:S,2,FALSE)),AY1266*SUSS!$M$2)</f>
        <v>261.27</v>
      </c>
      <c r="BC1266" s="187">
        <f t="shared" si="429"/>
        <v>4.3535999999999992</v>
      </c>
    </row>
    <row r="1267" spans="14:55" ht="15.75" thickBot="1">
      <c r="N1267" s="183" t="s">
        <v>194</v>
      </c>
      <c r="O1267" s="82">
        <v>25</v>
      </c>
      <c r="P1267" s="86">
        <v>31.48</v>
      </c>
      <c r="Q1267" s="83" t="s">
        <v>86</v>
      </c>
      <c r="R1267" s="83" t="s">
        <v>10</v>
      </c>
      <c r="S1267" s="83" t="s">
        <v>10</v>
      </c>
      <c r="T1267" s="82" t="s">
        <v>89</v>
      </c>
      <c r="U1267" s="82" t="s">
        <v>124</v>
      </c>
      <c r="AC1267" s="187" t="str">
        <f t="shared" si="431"/>
        <v/>
      </c>
      <c r="AD1267" s="187" t="str">
        <f t="shared" si="432"/>
        <v/>
      </c>
      <c r="AE1267" s="187" t="str">
        <f t="shared" si="433"/>
        <v/>
      </c>
      <c r="AF1267" s="187" t="str">
        <f t="shared" si="434"/>
        <v/>
      </c>
      <c r="AG1267" s="187" t="str">
        <f t="shared" si="435"/>
        <v/>
      </c>
      <c r="AH1267" s="187" t="str">
        <f t="shared" si="436"/>
        <v/>
      </c>
      <c r="AI1267" s="187" t="str">
        <f t="shared" si="437"/>
        <v/>
      </c>
      <c r="AJ1267" s="187" t="str">
        <f t="shared" si="438"/>
        <v/>
      </c>
      <c r="AK1267" s="187" t="str">
        <f t="shared" si="439"/>
        <v/>
      </c>
      <c r="AN1267" s="187" t="str">
        <f t="shared" si="440"/>
        <v/>
      </c>
      <c r="AO1267" s="187" t="str">
        <f t="shared" si="441"/>
        <v/>
      </c>
      <c r="AP1267" s="187" t="str">
        <f t="shared" si="442"/>
        <v/>
      </c>
      <c r="AT1267" s="187" t="str">
        <f t="shared" si="443"/>
        <v/>
      </c>
      <c r="AU1267" s="187" t="str">
        <f t="shared" si="444"/>
        <v/>
      </c>
      <c r="AV1267" s="187" t="str">
        <f t="shared" si="445"/>
        <v/>
      </c>
      <c r="AW1267" s="187" t="str">
        <f t="shared" si="446"/>
        <v/>
      </c>
      <c r="AX1267" s="187" t="str">
        <f t="shared" si="447"/>
        <v/>
      </c>
      <c r="AY1267" s="187" t="str">
        <f t="shared" si="428"/>
        <v/>
      </c>
      <c r="AZ1267" s="187" t="str">
        <f t="shared" si="448"/>
        <v/>
      </c>
      <c r="BA1267" s="187" t="str">
        <f t="shared" si="430"/>
        <v xml:space="preserve"> </v>
      </c>
      <c r="BB1267" s="187" t="str">
        <f>IFERROR(IF(AW1267="","",VLOOKUP(AW1267,SUSS!R:S,2,FALSE)),AY1267*SUSS!$M$2)</f>
        <v/>
      </c>
      <c r="BC1267" s="187" t="str">
        <f t="shared" si="429"/>
        <v/>
      </c>
    </row>
    <row r="1268" spans="14:55" ht="15.75" thickBot="1">
      <c r="N1268" s="183" t="s">
        <v>194</v>
      </c>
      <c r="O1268" s="82">
        <v>26</v>
      </c>
      <c r="P1268" s="85">
        <v>6718.36</v>
      </c>
      <c r="Q1268" s="83" t="s">
        <v>82</v>
      </c>
      <c r="R1268" s="83" t="s">
        <v>10</v>
      </c>
      <c r="S1268" s="83" t="s">
        <v>10</v>
      </c>
      <c r="T1268" s="82" t="s">
        <v>94</v>
      </c>
      <c r="U1268" s="82" t="s">
        <v>124</v>
      </c>
      <c r="AC1268" s="187" t="str">
        <f t="shared" si="431"/>
        <v/>
      </c>
      <c r="AD1268" s="187" t="str">
        <f t="shared" si="432"/>
        <v/>
      </c>
      <c r="AE1268" s="187" t="str">
        <f t="shared" si="433"/>
        <v/>
      </c>
      <c r="AF1268" s="187" t="str">
        <f t="shared" si="434"/>
        <v/>
      </c>
      <c r="AG1268" s="187" t="str">
        <f t="shared" si="435"/>
        <v/>
      </c>
      <c r="AH1268" s="187" t="str">
        <f t="shared" si="436"/>
        <v/>
      </c>
      <c r="AI1268" s="187" t="str">
        <f t="shared" si="437"/>
        <v/>
      </c>
      <c r="AJ1268" s="187" t="str">
        <f t="shared" si="438"/>
        <v/>
      </c>
      <c r="AK1268" s="187" t="str">
        <f t="shared" si="439"/>
        <v/>
      </c>
      <c r="AN1268" s="187" t="str">
        <f t="shared" si="440"/>
        <v/>
      </c>
      <c r="AO1268" s="187" t="str">
        <f t="shared" si="441"/>
        <v/>
      </c>
      <c r="AP1268" s="187" t="str">
        <f t="shared" si="442"/>
        <v/>
      </c>
      <c r="AT1268" s="187" t="str">
        <f t="shared" si="443"/>
        <v/>
      </c>
      <c r="AU1268" s="187" t="str">
        <f t="shared" si="444"/>
        <v/>
      </c>
      <c r="AV1268" s="187" t="str">
        <f t="shared" si="445"/>
        <v/>
      </c>
      <c r="AW1268" s="187" t="str">
        <f t="shared" si="446"/>
        <v/>
      </c>
      <c r="AX1268" s="187" t="str">
        <f t="shared" si="447"/>
        <v/>
      </c>
      <c r="AY1268" s="187" t="str">
        <f t="shared" si="428"/>
        <v/>
      </c>
      <c r="AZ1268" s="187" t="str">
        <f t="shared" si="448"/>
        <v/>
      </c>
      <c r="BA1268" s="187" t="str">
        <f t="shared" si="430"/>
        <v xml:space="preserve"> </v>
      </c>
      <c r="BB1268" s="187" t="str">
        <f>IFERROR(IF(AW1268="","",VLOOKUP(AW1268,SUSS!R:S,2,FALSE)),AY1268*SUSS!$M$2)</f>
        <v/>
      </c>
      <c r="BC1268" s="187" t="str">
        <f t="shared" si="429"/>
        <v/>
      </c>
    </row>
    <row r="1269" spans="14:55" ht="15.75" thickBot="1">
      <c r="N1269" s="183" t="s">
        <v>194</v>
      </c>
      <c r="O1269" s="82">
        <v>26</v>
      </c>
      <c r="P1269" s="86">
        <v>36.28</v>
      </c>
      <c r="Q1269" s="83" t="s">
        <v>11</v>
      </c>
      <c r="R1269" s="83" t="s">
        <v>10</v>
      </c>
      <c r="S1269" s="83" t="s">
        <v>10</v>
      </c>
      <c r="T1269" s="82" t="s">
        <v>89</v>
      </c>
      <c r="U1269" s="82" t="s">
        <v>124</v>
      </c>
      <c r="AC1269" s="187" t="str">
        <f t="shared" si="431"/>
        <v/>
      </c>
      <c r="AD1269" s="187" t="str">
        <f t="shared" si="432"/>
        <v/>
      </c>
      <c r="AE1269" s="187" t="str">
        <f t="shared" si="433"/>
        <v/>
      </c>
      <c r="AF1269" s="187" t="str">
        <f t="shared" si="434"/>
        <v/>
      </c>
      <c r="AG1269" s="187" t="str">
        <f t="shared" si="435"/>
        <v/>
      </c>
      <c r="AH1269" s="187" t="str">
        <f t="shared" si="436"/>
        <v/>
      </c>
      <c r="AI1269" s="187" t="str">
        <f t="shared" si="437"/>
        <v/>
      </c>
      <c r="AJ1269" s="187" t="str">
        <f t="shared" si="438"/>
        <v/>
      </c>
      <c r="AK1269" s="187" t="str">
        <f t="shared" si="439"/>
        <v/>
      </c>
      <c r="AN1269" s="187" t="str">
        <f t="shared" si="440"/>
        <v/>
      </c>
      <c r="AO1269" s="187" t="str">
        <f t="shared" si="441"/>
        <v/>
      </c>
      <c r="AP1269" s="187" t="str">
        <f t="shared" si="442"/>
        <v/>
      </c>
      <c r="AT1269" s="187" t="str">
        <f t="shared" si="443"/>
        <v>M645045</v>
      </c>
      <c r="AU1269" s="187">
        <f t="shared" si="444"/>
        <v>26</v>
      </c>
      <c r="AV1269" s="187">
        <f t="shared" si="445"/>
        <v>36.28</v>
      </c>
      <c r="AW1269" s="187" t="str">
        <f t="shared" si="446"/>
        <v>2018/7</v>
      </c>
      <c r="AX1269" s="187" t="str">
        <f t="shared" si="447"/>
        <v>2018/7 Contribuciones Seg. Social</v>
      </c>
      <c r="AY1269" s="187">
        <f t="shared" si="428"/>
        <v>2177.25</v>
      </c>
      <c r="AZ1269" s="187">
        <f t="shared" si="448"/>
        <v>1.6663221954300148E-2</v>
      </c>
      <c r="BA1269" s="187" t="str">
        <f t="shared" si="430"/>
        <v>M645045 26</v>
      </c>
      <c r="BB1269" s="187">
        <f>IFERROR(IF(AW1269="","",VLOOKUP(AW1269,SUSS!R:S,2,FALSE)),AY1269*SUSS!$M$2)</f>
        <v>261.27</v>
      </c>
      <c r="BC1269" s="187">
        <f t="shared" si="429"/>
        <v>4.3535999999999992</v>
      </c>
    </row>
    <row r="1270" spans="14:55" ht="15.75" thickBot="1">
      <c r="N1270" s="183" t="s">
        <v>194</v>
      </c>
      <c r="O1270" s="82">
        <v>26</v>
      </c>
      <c r="P1270" s="86">
        <v>31.48</v>
      </c>
      <c r="Q1270" s="83" t="s">
        <v>86</v>
      </c>
      <c r="R1270" s="83" t="s">
        <v>10</v>
      </c>
      <c r="S1270" s="83" t="s">
        <v>10</v>
      </c>
      <c r="T1270" s="82" t="s">
        <v>89</v>
      </c>
      <c r="U1270" s="82" t="s">
        <v>124</v>
      </c>
      <c r="AC1270" s="187" t="str">
        <f t="shared" si="431"/>
        <v/>
      </c>
      <c r="AD1270" s="187" t="str">
        <f t="shared" si="432"/>
        <v/>
      </c>
      <c r="AE1270" s="187" t="str">
        <f t="shared" si="433"/>
        <v/>
      </c>
      <c r="AF1270" s="187" t="str">
        <f t="shared" si="434"/>
        <v/>
      </c>
      <c r="AG1270" s="187" t="str">
        <f t="shared" si="435"/>
        <v/>
      </c>
      <c r="AH1270" s="187" t="str">
        <f t="shared" si="436"/>
        <v/>
      </c>
      <c r="AI1270" s="187" t="str">
        <f t="shared" si="437"/>
        <v/>
      </c>
      <c r="AJ1270" s="187" t="str">
        <f t="shared" si="438"/>
        <v/>
      </c>
      <c r="AK1270" s="187" t="str">
        <f t="shared" si="439"/>
        <v/>
      </c>
      <c r="AN1270" s="187" t="str">
        <f t="shared" si="440"/>
        <v/>
      </c>
      <c r="AO1270" s="187" t="str">
        <f t="shared" si="441"/>
        <v/>
      </c>
      <c r="AP1270" s="187" t="str">
        <f t="shared" si="442"/>
        <v/>
      </c>
      <c r="AT1270" s="187" t="str">
        <f t="shared" si="443"/>
        <v/>
      </c>
      <c r="AU1270" s="187" t="str">
        <f t="shared" si="444"/>
        <v/>
      </c>
      <c r="AV1270" s="187" t="str">
        <f t="shared" si="445"/>
        <v/>
      </c>
      <c r="AW1270" s="187" t="str">
        <f t="shared" si="446"/>
        <v/>
      </c>
      <c r="AX1270" s="187" t="str">
        <f t="shared" si="447"/>
        <v/>
      </c>
      <c r="AY1270" s="187" t="str">
        <f t="shared" si="428"/>
        <v/>
      </c>
      <c r="AZ1270" s="187" t="str">
        <f t="shared" si="448"/>
        <v/>
      </c>
      <c r="BA1270" s="187" t="str">
        <f t="shared" si="430"/>
        <v xml:space="preserve"> </v>
      </c>
      <c r="BB1270" s="187" t="str">
        <f>IFERROR(IF(AW1270="","",VLOOKUP(AW1270,SUSS!R:S,2,FALSE)),AY1270*SUSS!$M$2)</f>
        <v/>
      </c>
      <c r="BC1270" s="187" t="str">
        <f t="shared" si="429"/>
        <v/>
      </c>
    </row>
    <row r="1271" spans="14:55" ht="15.75" thickBot="1">
      <c r="N1271" s="183" t="s">
        <v>194</v>
      </c>
      <c r="O1271" s="82">
        <v>27</v>
      </c>
      <c r="P1271" s="85">
        <v>6718.36</v>
      </c>
      <c r="Q1271" s="83" t="s">
        <v>82</v>
      </c>
      <c r="R1271" s="83" t="s">
        <v>10</v>
      </c>
      <c r="S1271" s="83" t="s">
        <v>10</v>
      </c>
      <c r="T1271" s="82" t="s">
        <v>94</v>
      </c>
      <c r="U1271" s="82" t="s">
        <v>124</v>
      </c>
      <c r="AC1271" s="187" t="str">
        <f t="shared" si="431"/>
        <v/>
      </c>
      <c r="AD1271" s="187" t="str">
        <f t="shared" si="432"/>
        <v/>
      </c>
      <c r="AE1271" s="187" t="str">
        <f t="shared" si="433"/>
        <v/>
      </c>
      <c r="AF1271" s="187" t="str">
        <f t="shared" si="434"/>
        <v/>
      </c>
      <c r="AG1271" s="187" t="str">
        <f t="shared" si="435"/>
        <v/>
      </c>
      <c r="AH1271" s="187" t="str">
        <f t="shared" si="436"/>
        <v/>
      </c>
      <c r="AI1271" s="187" t="str">
        <f t="shared" si="437"/>
        <v/>
      </c>
      <c r="AJ1271" s="187" t="str">
        <f t="shared" si="438"/>
        <v/>
      </c>
      <c r="AK1271" s="187" t="str">
        <f t="shared" si="439"/>
        <v/>
      </c>
      <c r="AN1271" s="187" t="str">
        <f t="shared" si="440"/>
        <v/>
      </c>
      <c r="AO1271" s="187" t="str">
        <f t="shared" si="441"/>
        <v/>
      </c>
      <c r="AP1271" s="187" t="str">
        <f t="shared" si="442"/>
        <v/>
      </c>
      <c r="AT1271" s="187" t="str">
        <f t="shared" si="443"/>
        <v/>
      </c>
      <c r="AU1271" s="187" t="str">
        <f t="shared" si="444"/>
        <v/>
      </c>
      <c r="AV1271" s="187" t="str">
        <f t="shared" si="445"/>
        <v/>
      </c>
      <c r="AW1271" s="187" t="str">
        <f t="shared" si="446"/>
        <v/>
      </c>
      <c r="AX1271" s="187" t="str">
        <f t="shared" si="447"/>
        <v/>
      </c>
      <c r="AY1271" s="187" t="str">
        <f t="shared" si="428"/>
        <v/>
      </c>
      <c r="AZ1271" s="187" t="str">
        <f t="shared" si="448"/>
        <v/>
      </c>
      <c r="BA1271" s="187" t="str">
        <f t="shared" si="430"/>
        <v xml:space="preserve"> </v>
      </c>
      <c r="BB1271" s="187" t="str">
        <f>IFERROR(IF(AW1271="","",VLOOKUP(AW1271,SUSS!R:S,2,FALSE)),AY1271*SUSS!$M$2)</f>
        <v/>
      </c>
      <c r="BC1271" s="187" t="str">
        <f t="shared" si="429"/>
        <v/>
      </c>
    </row>
    <row r="1272" spans="14:55" ht="15.75" thickBot="1">
      <c r="N1272" s="183" t="s">
        <v>194</v>
      </c>
      <c r="O1272" s="82">
        <v>27</v>
      </c>
      <c r="P1272" s="86">
        <v>36.28</v>
      </c>
      <c r="Q1272" s="83" t="s">
        <v>11</v>
      </c>
      <c r="R1272" s="83" t="s">
        <v>10</v>
      </c>
      <c r="S1272" s="83" t="s">
        <v>10</v>
      </c>
      <c r="T1272" s="82" t="s">
        <v>89</v>
      </c>
      <c r="U1272" s="82" t="s">
        <v>124</v>
      </c>
      <c r="AC1272" s="187" t="str">
        <f t="shared" si="431"/>
        <v/>
      </c>
      <c r="AD1272" s="187" t="str">
        <f t="shared" si="432"/>
        <v/>
      </c>
      <c r="AE1272" s="187" t="str">
        <f t="shared" si="433"/>
        <v/>
      </c>
      <c r="AF1272" s="187" t="str">
        <f t="shared" si="434"/>
        <v/>
      </c>
      <c r="AG1272" s="187" t="str">
        <f t="shared" si="435"/>
        <v/>
      </c>
      <c r="AH1272" s="187" t="str">
        <f t="shared" si="436"/>
        <v/>
      </c>
      <c r="AI1272" s="187" t="str">
        <f t="shared" si="437"/>
        <v/>
      </c>
      <c r="AJ1272" s="187" t="str">
        <f t="shared" si="438"/>
        <v/>
      </c>
      <c r="AK1272" s="187" t="str">
        <f t="shared" si="439"/>
        <v/>
      </c>
      <c r="AN1272" s="187" t="str">
        <f t="shared" si="440"/>
        <v/>
      </c>
      <c r="AO1272" s="187" t="str">
        <f t="shared" si="441"/>
        <v/>
      </c>
      <c r="AP1272" s="187" t="str">
        <f t="shared" si="442"/>
        <v/>
      </c>
      <c r="AT1272" s="187" t="str">
        <f t="shared" si="443"/>
        <v>M645045</v>
      </c>
      <c r="AU1272" s="187">
        <f t="shared" si="444"/>
        <v>27</v>
      </c>
      <c r="AV1272" s="187">
        <f t="shared" si="445"/>
        <v>36.28</v>
      </c>
      <c r="AW1272" s="187" t="str">
        <f t="shared" si="446"/>
        <v>2018/7</v>
      </c>
      <c r="AX1272" s="187" t="str">
        <f t="shared" si="447"/>
        <v>2018/7 Contribuciones Seg. Social</v>
      </c>
      <c r="AY1272" s="187">
        <f t="shared" si="428"/>
        <v>2177.25</v>
      </c>
      <c r="AZ1272" s="187">
        <f t="shared" si="448"/>
        <v>1.6663221954300148E-2</v>
      </c>
      <c r="BA1272" s="187" t="str">
        <f t="shared" si="430"/>
        <v>M645045 27</v>
      </c>
      <c r="BB1272" s="187">
        <f>IFERROR(IF(AW1272="","",VLOOKUP(AW1272,SUSS!R:S,2,FALSE)),AY1272*SUSS!$M$2)</f>
        <v>261.27</v>
      </c>
      <c r="BC1272" s="187">
        <f t="shared" si="429"/>
        <v>4.3535999999999992</v>
      </c>
    </row>
    <row r="1273" spans="14:55" ht="15.75" thickBot="1">
      <c r="N1273" s="183" t="s">
        <v>194</v>
      </c>
      <c r="O1273" s="82">
        <v>27</v>
      </c>
      <c r="P1273" s="86">
        <v>31.48</v>
      </c>
      <c r="Q1273" s="83" t="s">
        <v>86</v>
      </c>
      <c r="R1273" s="83" t="s">
        <v>10</v>
      </c>
      <c r="S1273" s="83" t="s">
        <v>10</v>
      </c>
      <c r="T1273" s="82" t="s">
        <v>89</v>
      </c>
      <c r="U1273" s="82" t="s">
        <v>124</v>
      </c>
      <c r="AC1273" s="187" t="str">
        <f t="shared" si="431"/>
        <v/>
      </c>
      <c r="AD1273" s="187" t="str">
        <f t="shared" si="432"/>
        <v/>
      </c>
      <c r="AE1273" s="187" t="str">
        <f t="shared" si="433"/>
        <v/>
      </c>
      <c r="AF1273" s="187" t="str">
        <f t="shared" si="434"/>
        <v/>
      </c>
      <c r="AG1273" s="187" t="str">
        <f t="shared" si="435"/>
        <v/>
      </c>
      <c r="AH1273" s="187" t="str">
        <f t="shared" si="436"/>
        <v/>
      </c>
      <c r="AI1273" s="187" t="str">
        <f t="shared" si="437"/>
        <v/>
      </c>
      <c r="AJ1273" s="187" t="str">
        <f t="shared" si="438"/>
        <v/>
      </c>
      <c r="AK1273" s="187" t="str">
        <f t="shared" si="439"/>
        <v/>
      </c>
      <c r="AN1273" s="187" t="str">
        <f t="shared" si="440"/>
        <v/>
      </c>
      <c r="AO1273" s="187" t="str">
        <f t="shared" si="441"/>
        <v/>
      </c>
      <c r="AP1273" s="187" t="str">
        <f t="shared" si="442"/>
        <v/>
      </c>
      <c r="AT1273" s="187" t="str">
        <f t="shared" si="443"/>
        <v/>
      </c>
      <c r="AU1273" s="187" t="str">
        <f t="shared" si="444"/>
        <v/>
      </c>
      <c r="AV1273" s="187" t="str">
        <f t="shared" si="445"/>
        <v/>
      </c>
      <c r="AW1273" s="187" t="str">
        <f t="shared" si="446"/>
        <v/>
      </c>
      <c r="AX1273" s="187" t="str">
        <f t="shared" si="447"/>
        <v/>
      </c>
      <c r="AY1273" s="187" t="str">
        <f t="shared" si="428"/>
        <v/>
      </c>
      <c r="AZ1273" s="187" t="str">
        <f t="shared" si="448"/>
        <v/>
      </c>
      <c r="BA1273" s="187" t="str">
        <f t="shared" si="430"/>
        <v xml:space="preserve"> </v>
      </c>
      <c r="BB1273" s="187" t="str">
        <f>IFERROR(IF(AW1273="","",VLOOKUP(AW1273,SUSS!R:S,2,FALSE)),AY1273*SUSS!$M$2)</f>
        <v/>
      </c>
      <c r="BC1273" s="187" t="str">
        <f t="shared" si="429"/>
        <v/>
      </c>
    </row>
    <row r="1274" spans="14:55" ht="15.75" thickBot="1">
      <c r="N1274" s="183" t="s">
        <v>194</v>
      </c>
      <c r="O1274" s="82">
        <v>28</v>
      </c>
      <c r="P1274" s="85">
        <v>6718.36</v>
      </c>
      <c r="Q1274" s="83" t="s">
        <v>82</v>
      </c>
      <c r="R1274" s="83" t="s">
        <v>10</v>
      </c>
      <c r="S1274" s="83" t="s">
        <v>10</v>
      </c>
      <c r="T1274" s="82" t="s">
        <v>94</v>
      </c>
      <c r="U1274" s="82" t="s">
        <v>124</v>
      </c>
      <c r="AC1274" s="187" t="str">
        <f t="shared" si="431"/>
        <v/>
      </c>
      <c r="AD1274" s="187" t="str">
        <f t="shared" si="432"/>
        <v/>
      </c>
      <c r="AE1274" s="187" t="str">
        <f t="shared" si="433"/>
        <v/>
      </c>
      <c r="AF1274" s="187" t="str">
        <f t="shared" si="434"/>
        <v/>
      </c>
      <c r="AG1274" s="187" t="str">
        <f t="shared" si="435"/>
        <v/>
      </c>
      <c r="AH1274" s="187" t="str">
        <f t="shared" si="436"/>
        <v/>
      </c>
      <c r="AI1274" s="187" t="str">
        <f t="shared" si="437"/>
        <v/>
      </c>
      <c r="AJ1274" s="187" t="str">
        <f t="shared" si="438"/>
        <v/>
      </c>
      <c r="AK1274" s="187" t="str">
        <f t="shared" si="439"/>
        <v/>
      </c>
      <c r="AN1274" s="187" t="str">
        <f t="shared" si="440"/>
        <v/>
      </c>
      <c r="AO1274" s="187" t="str">
        <f t="shared" si="441"/>
        <v/>
      </c>
      <c r="AP1274" s="187" t="str">
        <f t="shared" si="442"/>
        <v/>
      </c>
      <c r="AT1274" s="187" t="str">
        <f t="shared" si="443"/>
        <v/>
      </c>
      <c r="AU1274" s="187" t="str">
        <f t="shared" si="444"/>
        <v/>
      </c>
      <c r="AV1274" s="187" t="str">
        <f t="shared" si="445"/>
        <v/>
      </c>
      <c r="AW1274" s="187" t="str">
        <f t="shared" si="446"/>
        <v/>
      </c>
      <c r="AX1274" s="187" t="str">
        <f t="shared" si="447"/>
        <v/>
      </c>
      <c r="AY1274" s="187" t="str">
        <f t="shared" si="428"/>
        <v/>
      </c>
      <c r="AZ1274" s="187" t="str">
        <f t="shared" si="448"/>
        <v/>
      </c>
      <c r="BA1274" s="187" t="str">
        <f t="shared" si="430"/>
        <v xml:space="preserve"> </v>
      </c>
      <c r="BB1274" s="187" t="str">
        <f>IFERROR(IF(AW1274="","",VLOOKUP(AW1274,SUSS!R:S,2,FALSE)),AY1274*SUSS!$M$2)</f>
        <v/>
      </c>
      <c r="BC1274" s="187" t="str">
        <f t="shared" si="429"/>
        <v/>
      </c>
    </row>
    <row r="1275" spans="14:55" ht="15.75" thickBot="1">
      <c r="N1275" s="183" t="s">
        <v>194</v>
      </c>
      <c r="O1275" s="82">
        <v>28</v>
      </c>
      <c r="P1275" s="86">
        <v>36.28</v>
      </c>
      <c r="Q1275" s="83" t="s">
        <v>11</v>
      </c>
      <c r="R1275" s="83" t="s">
        <v>10</v>
      </c>
      <c r="S1275" s="83" t="s">
        <v>10</v>
      </c>
      <c r="T1275" s="82" t="s">
        <v>89</v>
      </c>
      <c r="U1275" s="82" t="s">
        <v>124</v>
      </c>
      <c r="AC1275" s="187" t="str">
        <f t="shared" si="431"/>
        <v/>
      </c>
      <c r="AD1275" s="187" t="str">
        <f t="shared" si="432"/>
        <v/>
      </c>
      <c r="AE1275" s="187" t="str">
        <f t="shared" si="433"/>
        <v/>
      </c>
      <c r="AF1275" s="187" t="str">
        <f t="shared" si="434"/>
        <v/>
      </c>
      <c r="AG1275" s="187" t="str">
        <f t="shared" si="435"/>
        <v/>
      </c>
      <c r="AH1275" s="187" t="str">
        <f t="shared" si="436"/>
        <v/>
      </c>
      <c r="AI1275" s="187" t="str">
        <f t="shared" si="437"/>
        <v/>
      </c>
      <c r="AJ1275" s="187" t="str">
        <f t="shared" si="438"/>
        <v/>
      </c>
      <c r="AK1275" s="187" t="str">
        <f t="shared" si="439"/>
        <v/>
      </c>
      <c r="AN1275" s="187" t="str">
        <f t="shared" si="440"/>
        <v/>
      </c>
      <c r="AO1275" s="187" t="str">
        <f t="shared" si="441"/>
        <v/>
      </c>
      <c r="AP1275" s="187" t="str">
        <f t="shared" si="442"/>
        <v/>
      </c>
      <c r="AT1275" s="187" t="str">
        <f t="shared" si="443"/>
        <v>M645045</v>
      </c>
      <c r="AU1275" s="187">
        <f t="shared" si="444"/>
        <v>28</v>
      </c>
      <c r="AV1275" s="187">
        <f t="shared" si="445"/>
        <v>36.28</v>
      </c>
      <c r="AW1275" s="187" t="str">
        <f t="shared" si="446"/>
        <v>2018/7</v>
      </c>
      <c r="AX1275" s="187" t="str">
        <f t="shared" si="447"/>
        <v>2018/7 Contribuciones Seg. Social</v>
      </c>
      <c r="AY1275" s="187">
        <f t="shared" si="428"/>
        <v>2177.25</v>
      </c>
      <c r="AZ1275" s="187">
        <f t="shared" si="448"/>
        <v>1.6663221954300148E-2</v>
      </c>
      <c r="BA1275" s="187" t="str">
        <f t="shared" si="430"/>
        <v>M645045 28</v>
      </c>
      <c r="BB1275" s="187">
        <f>IFERROR(IF(AW1275="","",VLOOKUP(AW1275,SUSS!R:S,2,FALSE)),AY1275*SUSS!$M$2)</f>
        <v>261.27</v>
      </c>
      <c r="BC1275" s="187">
        <f t="shared" si="429"/>
        <v>4.3535999999999992</v>
      </c>
    </row>
    <row r="1276" spans="14:55" ht="15.75" thickBot="1">
      <c r="N1276" s="183" t="s">
        <v>194</v>
      </c>
      <c r="O1276" s="82">
        <v>28</v>
      </c>
      <c r="P1276" s="86">
        <v>31.48</v>
      </c>
      <c r="Q1276" s="83" t="s">
        <v>86</v>
      </c>
      <c r="R1276" s="83" t="s">
        <v>10</v>
      </c>
      <c r="S1276" s="83" t="s">
        <v>10</v>
      </c>
      <c r="T1276" s="82" t="s">
        <v>89</v>
      </c>
      <c r="U1276" s="82" t="s">
        <v>124</v>
      </c>
      <c r="AC1276" s="187" t="str">
        <f t="shared" si="431"/>
        <v/>
      </c>
      <c r="AD1276" s="187" t="str">
        <f t="shared" si="432"/>
        <v/>
      </c>
      <c r="AE1276" s="187" t="str">
        <f t="shared" si="433"/>
        <v/>
      </c>
      <c r="AF1276" s="187" t="str">
        <f t="shared" si="434"/>
        <v/>
      </c>
      <c r="AG1276" s="187" t="str">
        <f t="shared" si="435"/>
        <v/>
      </c>
      <c r="AH1276" s="187" t="str">
        <f t="shared" si="436"/>
        <v/>
      </c>
      <c r="AI1276" s="187" t="str">
        <f t="shared" si="437"/>
        <v/>
      </c>
      <c r="AJ1276" s="187" t="str">
        <f t="shared" si="438"/>
        <v/>
      </c>
      <c r="AK1276" s="187" t="str">
        <f t="shared" si="439"/>
        <v/>
      </c>
      <c r="AN1276" s="187" t="str">
        <f t="shared" si="440"/>
        <v/>
      </c>
      <c r="AO1276" s="187" t="str">
        <f t="shared" si="441"/>
        <v/>
      </c>
      <c r="AP1276" s="187" t="str">
        <f t="shared" si="442"/>
        <v/>
      </c>
      <c r="AT1276" s="187" t="str">
        <f t="shared" si="443"/>
        <v/>
      </c>
      <c r="AU1276" s="187" t="str">
        <f t="shared" si="444"/>
        <v/>
      </c>
      <c r="AV1276" s="187" t="str">
        <f t="shared" si="445"/>
        <v/>
      </c>
      <c r="AW1276" s="187" t="str">
        <f t="shared" si="446"/>
        <v/>
      </c>
      <c r="AX1276" s="187" t="str">
        <f t="shared" si="447"/>
        <v/>
      </c>
      <c r="AY1276" s="187" t="str">
        <f t="shared" si="428"/>
        <v/>
      </c>
      <c r="AZ1276" s="187" t="str">
        <f t="shared" si="448"/>
        <v/>
      </c>
      <c r="BA1276" s="187" t="str">
        <f t="shared" si="430"/>
        <v xml:space="preserve"> </v>
      </c>
      <c r="BB1276" s="187" t="str">
        <f>IFERROR(IF(AW1276="","",VLOOKUP(AW1276,SUSS!R:S,2,FALSE)),AY1276*SUSS!$M$2)</f>
        <v/>
      </c>
      <c r="BC1276" s="187" t="str">
        <f t="shared" si="429"/>
        <v/>
      </c>
    </row>
    <row r="1277" spans="14:55" ht="15.75" thickBot="1">
      <c r="N1277" s="183" t="s">
        <v>194</v>
      </c>
      <c r="O1277" s="82">
        <v>29</v>
      </c>
      <c r="P1277" s="85">
        <v>6718.36</v>
      </c>
      <c r="Q1277" s="83" t="s">
        <v>82</v>
      </c>
      <c r="R1277" s="83" t="s">
        <v>10</v>
      </c>
      <c r="S1277" s="83" t="s">
        <v>10</v>
      </c>
      <c r="T1277" s="82" t="s">
        <v>94</v>
      </c>
      <c r="U1277" s="82" t="s">
        <v>124</v>
      </c>
      <c r="AC1277" s="187" t="str">
        <f t="shared" si="431"/>
        <v/>
      </c>
      <c r="AD1277" s="187" t="str">
        <f t="shared" si="432"/>
        <v/>
      </c>
      <c r="AE1277" s="187" t="str">
        <f t="shared" si="433"/>
        <v/>
      </c>
      <c r="AF1277" s="187" t="str">
        <f t="shared" si="434"/>
        <v/>
      </c>
      <c r="AG1277" s="187" t="str">
        <f t="shared" si="435"/>
        <v/>
      </c>
      <c r="AH1277" s="187" t="str">
        <f t="shared" si="436"/>
        <v/>
      </c>
      <c r="AI1277" s="187" t="str">
        <f t="shared" si="437"/>
        <v/>
      </c>
      <c r="AJ1277" s="187" t="str">
        <f t="shared" si="438"/>
        <v/>
      </c>
      <c r="AK1277" s="187" t="str">
        <f t="shared" si="439"/>
        <v/>
      </c>
      <c r="AN1277" s="187" t="str">
        <f t="shared" si="440"/>
        <v/>
      </c>
      <c r="AO1277" s="187" t="str">
        <f t="shared" si="441"/>
        <v/>
      </c>
      <c r="AP1277" s="187" t="str">
        <f t="shared" si="442"/>
        <v/>
      </c>
      <c r="AT1277" s="187" t="str">
        <f t="shared" si="443"/>
        <v/>
      </c>
      <c r="AU1277" s="187" t="str">
        <f t="shared" si="444"/>
        <v/>
      </c>
      <c r="AV1277" s="187" t="str">
        <f t="shared" si="445"/>
        <v/>
      </c>
      <c r="AW1277" s="187" t="str">
        <f t="shared" si="446"/>
        <v/>
      </c>
      <c r="AX1277" s="187" t="str">
        <f t="shared" si="447"/>
        <v/>
      </c>
      <c r="AY1277" s="187" t="str">
        <f t="shared" si="428"/>
        <v/>
      </c>
      <c r="AZ1277" s="187" t="str">
        <f t="shared" si="448"/>
        <v/>
      </c>
      <c r="BA1277" s="187" t="str">
        <f t="shared" si="430"/>
        <v xml:space="preserve"> </v>
      </c>
      <c r="BB1277" s="187" t="str">
        <f>IFERROR(IF(AW1277="","",VLOOKUP(AW1277,SUSS!R:S,2,FALSE)),AY1277*SUSS!$M$2)</f>
        <v/>
      </c>
      <c r="BC1277" s="187" t="str">
        <f t="shared" si="429"/>
        <v/>
      </c>
    </row>
    <row r="1278" spans="14:55" ht="15.75" thickBot="1">
      <c r="N1278" s="183" t="s">
        <v>194</v>
      </c>
      <c r="O1278" s="82">
        <v>29</v>
      </c>
      <c r="P1278" s="86">
        <v>36.28</v>
      </c>
      <c r="Q1278" s="83" t="s">
        <v>11</v>
      </c>
      <c r="R1278" s="83" t="s">
        <v>10</v>
      </c>
      <c r="S1278" s="83" t="s">
        <v>10</v>
      </c>
      <c r="T1278" s="82" t="s">
        <v>89</v>
      </c>
      <c r="U1278" s="82" t="s">
        <v>124</v>
      </c>
      <c r="AC1278" s="187" t="str">
        <f t="shared" si="431"/>
        <v/>
      </c>
      <c r="AD1278" s="187" t="str">
        <f t="shared" si="432"/>
        <v/>
      </c>
      <c r="AE1278" s="187" t="str">
        <f t="shared" si="433"/>
        <v/>
      </c>
      <c r="AF1278" s="187" t="str">
        <f t="shared" si="434"/>
        <v/>
      </c>
      <c r="AG1278" s="187" t="str">
        <f t="shared" si="435"/>
        <v/>
      </c>
      <c r="AH1278" s="187" t="str">
        <f t="shared" si="436"/>
        <v/>
      </c>
      <c r="AI1278" s="187" t="str">
        <f t="shared" si="437"/>
        <v/>
      </c>
      <c r="AJ1278" s="187" t="str">
        <f t="shared" si="438"/>
        <v/>
      </c>
      <c r="AK1278" s="187" t="str">
        <f t="shared" si="439"/>
        <v/>
      </c>
      <c r="AN1278" s="187" t="str">
        <f t="shared" si="440"/>
        <v/>
      </c>
      <c r="AO1278" s="187" t="str">
        <f t="shared" si="441"/>
        <v/>
      </c>
      <c r="AP1278" s="187" t="str">
        <f t="shared" si="442"/>
        <v/>
      </c>
      <c r="AT1278" s="187" t="str">
        <f t="shared" si="443"/>
        <v>M645045</v>
      </c>
      <c r="AU1278" s="187">
        <f t="shared" si="444"/>
        <v>29</v>
      </c>
      <c r="AV1278" s="187">
        <f t="shared" si="445"/>
        <v>36.28</v>
      </c>
      <c r="AW1278" s="187" t="str">
        <f t="shared" si="446"/>
        <v>2018/7</v>
      </c>
      <c r="AX1278" s="187" t="str">
        <f t="shared" si="447"/>
        <v>2018/7 Contribuciones Seg. Social</v>
      </c>
      <c r="AY1278" s="187">
        <f t="shared" si="428"/>
        <v>2177.25</v>
      </c>
      <c r="AZ1278" s="187">
        <f t="shared" si="448"/>
        <v>1.6663221954300148E-2</v>
      </c>
      <c r="BA1278" s="187" t="str">
        <f t="shared" si="430"/>
        <v>M645045 29</v>
      </c>
      <c r="BB1278" s="187">
        <f>IFERROR(IF(AW1278="","",VLOOKUP(AW1278,SUSS!R:S,2,FALSE)),AY1278*SUSS!$M$2)</f>
        <v>261.27</v>
      </c>
      <c r="BC1278" s="187">
        <f t="shared" si="429"/>
        <v>4.3535999999999992</v>
      </c>
    </row>
    <row r="1279" spans="14:55" ht="15.75" thickBot="1">
      <c r="N1279" s="183" t="s">
        <v>194</v>
      </c>
      <c r="O1279" s="82">
        <v>29</v>
      </c>
      <c r="P1279" s="86">
        <v>31.48</v>
      </c>
      <c r="Q1279" s="83" t="s">
        <v>86</v>
      </c>
      <c r="R1279" s="83" t="s">
        <v>10</v>
      </c>
      <c r="S1279" s="83" t="s">
        <v>10</v>
      </c>
      <c r="T1279" s="82" t="s">
        <v>89</v>
      </c>
      <c r="U1279" s="82" t="s">
        <v>124</v>
      </c>
      <c r="AC1279" s="187" t="str">
        <f t="shared" si="431"/>
        <v/>
      </c>
      <c r="AD1279" s="187" t="str">
        <f t="shared" si="432"/>
        <v/>
      </c>
      <c r="AE1279" s="187" t="str">
        <f t="shared" si="433"/>
        <v/>
      </c>
      <c r="AF1279" s="187" t="str">
        <f t="shared" si="434"/>
        <v/>
      </c>
      <c r="AG1279" s="187" t="str">
        <f t="shared" si="435"/>
        <v/>
      </c>
      <c r="AH1279" s="187" t="str">
        <f t="shared" si="436"/>
        <v/>
      </c>
      <c r="AI1279" s="187" t="str">
        <f t="shared" si="437"/>
        <v/>
      </c>
      <c r="AJ1279" s="187" t="str">
        <f t="shared" si="438"/>
        <v/>
      </c>
      <c r="AK1279" s="187" t="str">
        <f t="shared" si="439"/>
        <v/>
      </c>
      <c r="AN1279" s="187" t="str">
        <f t="shared" si="440"/>
        <v/>
      </c>
      <c r="AO1279" s="187" t="str">
        <f t="shared" si="441"/>
        <v/>
      </c>
      <c r="AP1279" s="187" t="str">
        <f t="shared" si="442"/>
        <v/>
      </c>
      <c r="AT1279" s="187" t="str">
        <f t="shared" si="443"/>
        <v/>
      </c>
      <c r="AU1279" s="187" t="str">
        <f t="shared" si="444"/>
        <v/>
      </c>
      <c r="AV1279" s="187" t="str">
        <f t="shared" si="445"/>
        <v/>
      </c>
      <c r="AW1279" s="187" t="str">
        <f t="shared" si="446"/>
        <v/>
      </c>
      <c r="AX1279" s="187" t="str">
        <f t="shared" si="447"/>
        <v/>
      </c>
      <c r="AY1279" s="187" t="str">
        <f t="shared" si="428"/>
        <v/>
      </c>
      <c r="AZ1279" s="187" t="str">
        <f t="shared" si="448"/>
        <v/>
      </c>
      <c r="BA1279" s="187" t="str">
        <f t="shared" si="430"/>
        <v xml:space="preserve"> </v>
      </c>
      <c r="BB1279" s="187" t="str">
        <f>IFERROR(IF(AW1279="","",VLOOKUP(AW1279,SUSS!R:S,2,FALSE)),AY1279*SUSS!$M$2)</f>
        <v/>
      </c>
      <c r="BC1279" s="187" t="str">
        <f t="shared" si="429"/>
        <v/>
      </c>
    </row>
    <row r="1280" spans="14:55" ht="15.75" thickBot="1">
      <c r="N1280" s="183" t="s">
        <v>194</v>
      </c>
      <c r="O1280" s="82">
        <v>30</v>
      </c>
      <c r="P1280" s="85">
        <v>6718.36</v>
      </c>
      <c r="Q1280" s="83" t="s">
        <v>82</v>
      </c>
      <c r="R1280" s="83" t="s">
        <v>10</v>
      </c>
      <c r="S1280" s="83" t="s">
        <v>10</v>
      </c>
      <c r="T1280" s="82" t="s">
        <v>94</v>
      </c>
      <c r="U1280" s="82" t="s">
        <v>124</v>
      </c>
      <c r="AC1280" s="187" t="str">
        <f t="shared" si="431"/>
        <v/>
      </c>
      <c r="AD1280" s="187" t="str">
        <f t="shared" si="432"/>
        <v/>
      </c>
      <c r="AE1280" s="187" t="str">
        <f t="shared" si="433"/>
        <v/>
      </c>
      <c r="AF1280" s="187" t="str">
        <f t="shared" si="434"/>
        <v/>
      </c>
      <c r="AG1280" s="187" t="str">
        <f t="shared" si="435"/>
        <v/>
      </c>
      <c r="AH1280" s="187" t="str">
        <f t="shared" si="436"/>
        <v/>
      </c>
      <c r="AI1280" s="187" t="str">
        <f t="shared" si="437"/>
        <v/>
      </c>
      <c r="AJ1280" s="187" t="str">
        <f t="shared" si="438"/>
        <v/>
      </c>
      <c r="AK1280" s="187" t="str">
        <f t="shared" si="439"/>
        <v/>
      </c>
      <c r="AN1280" s="187" t="str">
        <f t="shared" si="440"/>
        <v/>
      </c>
      <c r="AO1280" s="187" t="str">
        <f t="shared" si="441"/>
        <v/>
      </c>
      <c r="AP1280" s="187" t="str">
        <f t="shared" si="442"/>
        <v/>
      </c>
      <c r="AT1280" s="187" t="str">
        <f t="shared" si="443"/>
        <v/>
      </c>
      <c r="AU1280" s="187" t="str">
        <f t="shared" si="444"/>
        <v/>
      </c>
      <c r="AV1280" s="187" t="str">
        <f t="shared" si="445"/>
        <v/>
      </c>
      <c r="AW1280" s="187" t="str">
        <f t="shared" si="446"/>
        <v/>
      </c>
      <c r="AX1280" s="187" t="str">
        <f t="shared" si="447"/>
        <v/>
      </c>
      <c r="AY1280" s="187" t="str">
        <f t="shared" si="428"/>
        <v/>
      </c>
      <c r="AZ1280" s="187" t="str">
        <f t="shared" si="448"/>
        <v/>
      </c>
      <c r="BA1280" s="187" t="str">
        <f t="shared" si="430"/>
        <v xml:space="preserve"> </v>
      </c>
      <c r="BB1280" s="187" t="str">
        <f>IFERROR(IF(AW1280="","",VLOOKUP(AW1280,SUSS!R:S,2,FALSE)),AY1280*SUSS!$M$2)</f>
        <v/>
      </c>
      <c r="BC1280" s="187" t="str">
        <f t="shared" si="429"/>
        <v/>
      </c>
    </row>
    <row r="1281" spans="14:55" ht="15.75" thickBot="1">
      <c r="N1281" s="183" t="s">
        <v>194</v>
      </c>
      <c r="O1281" s="82">
        <v>30</v>
      </c>
      <c r="P1281" s="86">
        <v>36.28</v>
      </c>
      <c r="Q1281" s="83" t="s">
        <v>11</v>
      </c>
      <c r="R1281" s="83" t="s">
        <v>10</v>
      </c>
      <c r="S1281" s="83" t="s">
        <v>10</v>
      </c>
      <c r="T1281" s="82" t="s">
        <v>89</v>
      </c>
      <c r="U1281" s="82" t="s">
        <v>124</v>
      </c>
      <c r="AC1281" s="187" t="str">
        <f t="shared" si="431"/>
        <v/>
      </c>
      <c r="AD1281" s="187" t="str">
        <f t="shared" si="432"/>
        <v/>
      </c>
      <c r="AE1281" s="187" t="str">
        <f t="shared" si="433"/>
        <v/>
      </c>
      <c r="AF1281" s="187" t="str">
        <f t="shared" si="434"/>
        <v/>
      </c>
      <c r="AG1281" s="187" t="str">
        <f t="shared" si="435"/>
        <v/>
      </c>
      <c r="AH1281" s="187" t="str">
        <f t="shared" si="436"/>
        <v/>
      </c>
      <c r="AI1281" s="187" t="str">
        <f t="shared" si="437"/>
        <v/>
      </c>
      <c r="AJ1281" s="187" t="str">
        <f t="shared" si="438"/>
        <v/>
      </c>
      <c r="AK1281" s="187" t="str">
        <f t="shared" si="439"/>
        <v/>
      </c>
      <c r="AN1281" s="187" t="str">
        <f t="shared" si="440"/>
        <v/>
      </c>
      <c r="AO1281" s="187" t="str">
        <f t="shared" si="441"/>
        <v/>
      </c>
      <c r="AP1281" s="187" t="str">
        <f t="shared" si="442"/>
        <v/>
      </c>
      <c r="AT1281" s="187" t="str">
        <f t="shared" si="443"/>
        <v>M645045</v>
      </c>
      <c r="AU1281" s="187">
        <f t="shared" si="444"/>
        <v>30</v>
      </c>
      <c r="AV1281" s="187">
        <f t="shared" si="445"/>
        <v>36.28</v>
      </c>
      <c r="AW1281" s="187" t="str">
        <f t="shared" si="446"/>
        <v>2018/7</v>
      </c>
      <c r="AX1281" s="187" t="str">
        <f t="shared" si="447"/>
        <v>2018/7 Contribuciones Seg. Social</v>
      </c>
      <c r="AY1281" s="187">
        <f t="shared" si="428"/>
        <v>2177.25</v>
      </c>
      <c r="AZ1281" s="187">
        <f t="shared" si="448"/>
        <v>1.6663221954300148E-2</v>
      </c>
      <c r="BA1281" s="187" t="str">
        <f t="shared" si="430"/>
        <v>M645045 30</v>
      </c>
      <c r="BB1281" s="187">
        <f>IFERROR(IF(AW1281="","",VLOOKUP(AW1281,SUSS!R:S,2,FALSE)),AY1281*SUSS!$M$2)</f>
        <v>261.27</v>
      </c>
      <c r="BC1281" s="187">
        <f t="shared" si="429"/>
        <v>4.3535999999999992</v>
      </c>
    </row>
    <row r="1282" spans="14:55" ht="15.75" thickBot="1">
      <c r="N1282" s="183" t="s">
        <v>194</v>
      </c>
      <c r="O1282" s="82">
        <v>30</v>
      </c>
      <c r="P1282" s="86">
        <v>31.48</v>
      </c>
      <c r="Q1282" s="83" t="s">
        <v>86</v>
      </c>
      <c r="R1282" s="83" t="s">
        <v>10</v>
      </c>
      <c r="S1282" s="83" t="s">
        <v>10</v>
      </c>
      <c r="T1282" s="82" t="s">
        <v>89</v>
      </c>
      <c r="U1282" s="82" t="s">
        <v>124</v>
      </c>
      <c r="AC1282" s="187" t="str">
        <f t="shared" si="431"/>
        <v/>
      </c>
      <c r="AD1282" s="187" t="str">
        <f t="shared" si="432"/>
        <v/>
      </c>
      <c r="AE1282" s="187" t="str">
        <f t="shared" si="433"/>
        <v/>
      </c>
      <c r="AF1282" s="187" t="str">
        <f t="shared" si="434"/>
        <v/>
      </c>
      <c r="AG1282" s="187" t="str">
        <f t="shared" si="435"/>
        <v/>
      </c>
      <c r="AH1282" s="187" t="str">
        <f t="shared" si="436"/>
        <v/>
      </c>
      <c r="AI1282" s="187" t="str">
        <f t="shared" si="437"/>
        <v/>
      </c>
      <c r="AJ1282" s="187" t="str">
        <f t="shared" si="438"/>
        <v/>
      </c>
      <c r="AK1282" s="187" t="str">
        <f t="shared" si="439"/>
        <v/>
      </c>
      <c r="AN1282" s="187" t="str">
        <f t="shared" si="440"/>
        <v/>
      </c>
      <c r="AO1282" s="187" t="str">
        <f t="shared" si="441"/>
        <v/>
      </c>
      <c r="AP1282" s="187" t="str">
        <f t="shared" si="442"/>
        <v/>
      </c>
      <c r="AT1282" s="187" t="str">
        <f t="shared" si="443"/>
        <v/>
      </c>
      <c r="AU1282" s="187" t="str">
        <f t="shared" si="444"/>
        <v/>
      </c>
      <c r="AV1282" s="187" t="str">
        <f t="shared" si="445"/>
        <v/>
      </c>
      <c r="AW1282" s="187" t="str">
        <f t="shared" si="446"/>
        <v/>
      </c>
      <c r="AX1282" s="187" t="str">
        <f t="shared" si="447"/>
        <v/>
      </c>
      <c r="AY1282" s="187" t="str">
        <f t="shared" si="428"/>
        <v/>
      </c>
      <c r="AZ1282" s="187" t="str">
        <f t="shared" si="448"/>
        <v/>
      </c>
      <c r="BA1282" s="187" t="str">
        <f t="shared" si="430"/>
        <v xml:space="preserve"> </v>
      </c>
      <c r="BB1282" s="187" t="str">
        <f>IFERROR(IF(AW1282="","",VLOOKUP(AW1282,SUSS!R:S,2,FALSE)),AY1282*SUSS!$M$2)</f>
        <v/>
      </c>
      <c r="BC1282" s="187" t="str">
        <f t="shared" si="429"/>
        <v/>
      </c>
    </row>
    <row r="1283" spans="14:55" ht="15.75" thickBot="1">
      <c r="N1283" s="183" t="s">
        <v>194</v>
      </c>
      <c r="O1283" s="82">
        <v>31</v>
      </c>
      <c r="P1283" s="85">
        <v>6718.36</v>
      </c>
      <c r="Q1283" s="83" t="s">
        <v>82</v>
      </c>
      <c r="R1283" s="83" t="s">
        <v>10</v>
      </c>
      <c r="S1283" s="83" t="s">
        <v>10</v>
      </c>
      <c r="T1283" s="82" t="s">
        <v>94</v>
      </c>
      <c r="U1283" s="82" t="s">
        <v>124</v>
      </c>
      <c r="AC1283" s="187" t="str">
        <f t="shared" si="431"/>
        <v/>
      </c>
      <c r="AD1283" s="187" t="str">
        <f t="shared" si="432"/>
        <v/>
      </c>
      <c r="AE1283" s="187" t="str">
        <f t="shared" si="433"/>
        <v/>
      </c>
      <c r="AF1283" s="187" t="str">
        <f t="shared" si="434"/>
        <v/>
      </c>
      <c r="AG1283" s="187" t="str">
        <f t="shared" si="435"/>
        <v/>
      </c>
      <c r="AH1283" s="187" t="str">
        <f t="shared" si="436"/>
        <v/>
      </c>
      <c r="AI1283" s="187" t="str">
        <f t="shared" si="437"/>
        <v/>
      </c>
      <c r="AJ1283" s="187" t="str">
        <f t="shared" si="438"/>
        <v/>
      </c>
      <c r="AK1283" s="187" t="str">
        <f t="shared" si="439"/>
        <v/>
      </c>
      <c r="AN1283" s="187" t="str">
        <f t="shared" si="440"/>
        <v/>
      </c>
      <c r="AO1283" s="187" t="str">
        <f t="shared" si="441"/>
        <v/>
      </c>
      <c r="AP1283" s="187" t="str">
        <f t="shared" si="442"/>
        <v/>
      </c>
      <c r="AT1283" s="187" t="str">
        <f t="shared" si="443"/>
        <v/>
      </c>
      <c r="AU1283" s="187" t="str">
        <f t="shared" si="444"/>
        <v/>
      </c>
      <c r="AV1283" s="187" t="str">
        <f t="shared" si="445"/>
        <v/>
      </c>
      <c r="AW1283" s="187" t="str">
        <f t="shared" si="446"/>
        <v/>
      </c>
      <c r="AX1283" s="187" t="str">
        <f t="shared" si="447"/>
        <v/>
      </c>
      <c r="AY1283" s="187" t="str">
        <f t="shared" si="428"/>
        <v/>
      </c>
      <c r="AZ1283" s="187" t="str">
        <f t="shared" si="448"/>
        <v/>
      </c>
      <c r="BA1283" s="187" t="str">
        <f t="shared" si="430"/>
        <v xml:space="preserve"> </v>
      </c>
      <c r="BB1283" s="187" t="str">
        <f>IFERROR(IF(AW1283="","",VLOOKUP(AW1283,SUSS!R:S,2,FALSE)),AY1283*SUSS!$M$2)</f>
        <v/>
      </c>
      <c r="BC1283" s="187" t="str">
        <f t="shared" si="429"/>
        <v/>
      </c>
    </row>
    <row r="1284" spans="14:55" ht="15.75" thickBot="1">
      <c r="N1284" s="183" t="s">
        <v>194</v>
      </c>
      <c r="O1284" s="82">
        <v>31</v>
      </c>
      <c r="P1284" s="86">
        <v>36.28</v>
      </c>
      <c r="Q1284" s="83" t="s">
        <v>11</v>
      </c>
      <c r="R1284" s="83" t="s">
        <v>10</v>
      </c>
      <c r="S1284" s="83" t="s">
        <v>10</v>
      </c>
      <c r="T1284" s="82" t="s">
        <v>89</v>
      </c>
      <c r="U1284" s="82" t="s">
        <v>124</v>
      </c>
      <c r="AC1284" s="187" t="str">
        <f t="shared" si="431"/>
        <v/>
      </c>
      <c r="AD1284" s="187" t="str">
        <f t="shared" si="432"/>
        <v/>
      </c>
      <c r="AE1284" s="187" t="str">
        <f t="shared" si="433"/>
        <v/>
      </c>
      <c r="AF1284" s="187" t="str">
        <f t="shared" si="434"/>
        <v/>
      </c>
      <c r="AG1284" s="187" t="str">
        <f t="shared" si="435"/>
        <v/>
      </c>
      <c r="AH1284" s="187" t="str">
        <f t="shared" si="436"/>
        <v/>
      </c>
      <c r="AI1284" s="187" t="str">
        <f t="shared" si="437"/>
        <v/>
      </c>
      <c r="AJ1284" s="187" t="str">
        <f t="shared" si="438"/>
        <v/>
      </c>
      <c r="AK1284" s="187" t="str">
        <f t="shared" si="439"/>
        <v/>
      </c>
      <c r="AN1284" s="187" t="str">
        <f t="shared" si="440"/>
        <v/>
      </c>
      <c r="AO1284" s="187" t="str">
        <f t="shared" si="441"/>
        <v/>
      </c>
      <c r="AP1284" s="187" t="str">
        <f t="shared" si="442"/>
        <v/>
      </c>
      <c r="AT1284" s="187" t="str">
        <f t="shared" si="443"/>
        <v>M645045</v>
      </c>
      <c r="AU1284" s="187">
        <f t="shared" si="444"/>
        <v>31</v>
      </c>
      <c r="AV1284" s="187">
        <f t="shared" si="445"/>
        <v>36.28</v>
      </c>
      <c r="AW1284" s="187" t="str">
        <f t="shared" si="446"/>
        <v>2018/7</v>
      </c>
      <c r="AX1284" s="187" t="str">
        <f t="shared" si="447"/>
        <v>2018/7 Contribuciones Seg. Social</v>
      </c>
      <c r="AY1284" s="187">
        <f t="shared" ref="AY1284:AY1347" si="449">VLOOKUP(AX1284,AO:AP,2,FALSE)</f>
        <v>2177.25</v>
      </c>
      <c r="AZ1284" s="187">
        <f t="shared" si="448"/>
        <v>1.6663221954300148E-2</v>
      </c>
      <c r="BA1284" s="187" t="str">
        <f t="shared" si="430"/>
        <v>M645045 31</v>
      </c>
      <c r="BB1284" s="187">
        <f>IFERROR(IF(AW1284="","",VLOOKUP(AW1284,SUSS!R:S,2,FALSE)),AY1284*SUSS!$M$2)</f>
        <v>261.27</v>
      </c>
      <c r="BC1284" s="187">
        <f t="shared" si="429"/>
        <v>4.3535999999999992</v>
      </c>
    </row>
    <row r="1285" spans="14:55" ht="15.75" thickBot="1">
      <c r="N1285" s="183" t="s">
        <v>194</v>
      </c>
      <c r="O1285" s="82">
        <v>31</v>
      </c>
      <c r="P1285" s="86">
        <v>31.48</v>
      </c>
      <c r="Q1285" s="83" t="s">
        <v>86</v>
      </c>
      <c r="R1285" s="83" t="s">
        <v>10</v>
      </c>
      <c r="S1285" s="83" t="s">
        <v>10</v>
      </c>
      <c r="T1285" s="82" t="s">
        <v>89</v>
      </c>
      <c r="U1285" s="82" t="s">
        <v>124</v>
      </c>
      <c r="AC1285" s="187" t="str">
        <f t="shared" si="431"/>
        <v/>
      </c>
      <c r="AD1285" s="187" t="str">
        <f t="shared" si="432"/>
        <v/>
      </c>
      <c r="AE1285" s="187" t="str">
        <f t="shared" si="433"/>
        <v/>
      </c>
      <c r="AF1285" s="187" t="str">
        <f t="shared" si="434"/>
        <v/>
      </c>
      <c r="AG1285" s="187" t="str">
        <f t="shared" si="435"/>
        <v/>
      </c>
      <c r="AH1285" s="187" t="str">
        <f t="shared" si="436"/>
        <v/>
      </c>
      <c r="AI1285" s="187" t="str">
        <f t="shared" si="437"/>
        <v/>
      </c>
      <c r="AJ1285" s="187" t="str">
        <f t="shared" si="438"/>
        <v/>
      </c>
      <c r="AK1285" s="187" t="str">
        <f t="shared" si="439"/>
        <v/>
      </c>
      <c r="AN1285" s="187" t="str">
        <f t="shared" si="440"/>
        <v/>
      </c>
      <c r="AO1285" s="187" t="str">
        <f t="shared" si="441"/>
        <v/>
      </c>
      <c r="AP1285" s="187" t="str">
        <f t="shared" si="442"/>
        <v/>
      </c>
      <c r="AT1285" s="187" t="str">
        <f t="shared" si="443"/>
        <v/>
      </c>
      <c r="AU1285" s="187" t="str">
        <f t="shared" si="444"/>
        <v/>
      </c>
      <c r="AV1285" s="187" t="str">
        <f t="shared" si="445"/>
        <v/>
      </c>
      <c r="AW1285" s="187" t="str">
        <f t="shared" si="446"/>
        <v/>
      </c>
      <c r="AX1285" s="187" t="str">
        <f t="shared" si="447"/>
        <v/>
      </c>
      <c r="AY1285" s="187" t="str">
        <f t="shared" si="449"/>
        <v/>
      </c>
      <c r="AZ1285" s="187" t="str">
        <f t="shared" si="448"/>
        <v/>
      </c>
      <c r="BA1285" s="187" t="str">
        <f t="shared" si="430"/>
        <v xml:space="preserve"> </v>
      </c>
      <c r="BB1285" s="187" t="str">
        <f>IFERROR(IF(AW1285="","",VLOOKUP(AW1285,SUSS!R:S,2,FALSE)),AY1285*SUSS!$M$2)</f>
        <v/>
      </c>
      <c r="BC1285" s="187" t="str">
        <f t="shared" ref="BC1285:BC1348" si="450">IFERROR(IF(BB1285&lt;&gt;"",AZ1285*BB1285,""),"VER")</f>
        <v/>
      </c>
    </row>
    <row r="1286" spans="14:55" ht="15.75" thickBot="1">
      <c r="N1286" s="183" t="s">
        <v>194</v>
      </c>
      <c r="O1286" s="82">
        <v>32</v>
      </c>
      <c r="P1286" s="85">
        <v>6718.36</v>
      </c>
      <c r="Q1286" s="83" t="s">
        <v>82</v>
      </c>
      <c r="R1286" s="83" t="s">
        <v>10</v>
      </c>
      <c r="S1286" s="83" t="s">
        <v>10</v>
      </c>
      <c r="T1286" s="82" t="s">
        <v>94</v>
      </c>
      <c r="U1286" s="82" t="s">
        <v>124</v>
      </c>
      <c r="AC1286" s="187" t="str">
        <f t="shared" si="431"/>
        <v/>
      </c>
      <c r="AD1286" s="187" t="str">
        <f t="shared" si="432"/>
        <v/>
      </c>
      <c r="AE1286" s="187" t="str">
        <f t="shared" si="433"/>
        <v/>
      </c>
      <c r="AF1286" s="187" t="str">
        <f t="shared" si="434"/>
        <v/>
      </c>
      <c r="AG1286" s="187" t="str">
        <f t="shared" si="435"/>
        <v/>
      </c>
      <c r="AH1286" s="187" t="str">
        <f t="shared" si="436"/>
        <v/>
      </c>
      <c r="AI1286" s="187" t="str">
        <f t="shared" si="437"/>
        <v/>
      </c>
      <c r="AJ1286" s="187" t="str">
        <f t="shared" si="438"/>
        <v/>
      </c>
      <c r="AK1286" s="187" t="str">
        <f t="shared" si="439"/>
        <v/>
      </c>
      <c r="AN1286" s="187" t="str">
        <f t="shared" si="440"/>
        <v/>
      </c>
      <c r="AO1286" s="187" t="str">
        <f t="shared" si="441"/>
        <v/>
      </c>
      <c r="AP1286" s="187" t="str">
        <f t="shared" si="442"/>
        <v/>
      </c>
      <c r="AT1286" s="187" t="str">
        <f t="shared" si="443"/>
        <v/>
      </c>
      <c r="AU1286" s="187" t="str">
        <f t="shared" si="444"/>
        <v/>
      </c>
      <c r="AV1286" s="187" t="str">
        <f t="shared" si="445"/>
        <v/>
      </c>
      <c r="AW1286" s="187" t="str">
        <f t="shared" si="446"/>
        <v/>
      </c>
      <c r="AX1286" s="187" t="str">
        <f t="shared" si="447"/>
        <v/>
      </c>
      <c r="AY1286" s="187" t="str">
        <f t="shared" si="449"/>
        <v/>
      </c>
      <c r="AZ1286" s="187" t="str">
        <f t="shared" si="448"/>
        <v/>
      </c>
      <c r="BA1286" s="187" t="str">
        <f t="shared" si="430"/>
        <v xml:space="preserve"> </v>
      </c>
      <c r="BB1286" s="187" t="str">
        <f>IFERROR(IF(AW1286="","",VLOOKUP(AW1286,SUSS!R:S,2,FALSE)),AY1286*SUSS!$M$2)</f>
        <v/>
      </c>
      <c r="BC1286" s="187" t="str">
        <f t="shared" si="450"/>
        <v/>
      </c>
    </row>
    <row r="1287" spans="14:55" ht="15.75" thickBot="1">
      <c r="N1287" s="183" t="s">
        <v>194</v>
      </c>
      <c r="O1287" s="82">
        <v>32</v>
      </c>
      <c r="P1287" s="86">
        <v>36.28</v>
      </c>
      <c r="Q1287" s="83" t="s">
        <v>11</v>
      </c>
      <c r="R1287" s="83" t="s">
        <v>10</v>
      </c>
      <c r="S1287" s="83" t="s">
        <v>10</v>
      </c>
      <c r="T1287" s="82" t="s">
        <v>89</v>
      </c>
      <c r="U1287" s="82" t="s">
        <v>124</v>
      </c>
      <c r="AC1287" s="187" t="str">
        <f t="shared" si="431"/>
        <v/>
      </c>
      <c r="AD1287" s="187" t="str">
        <f t="shared" si="432"/>
        <v/>
      </c>
      <c r="AE1287" s="187" t="str">
        <f t="shared" si="433"/>
        <v/>
      </c>
      <c r="AF1287" s="187" t="str">
        <f t="shared" si="434"/>
        <v/>
      </c>
      <c r="AG1287" s="187" t="str">
        <f t="shared" si="435"/>
        <v/>
      </c>
      <c r="AH1287" s="187" t="str">
        <f t="shared" si="436"/>
        <v/>
      </c>
      <c r="AI1287" s="187" t="str">
        <f t="shared" si="437"/>
        <v/>
      </c>
      <c r="AJ1287" s="187" t="str">
        <f t="shared" si="438"/>
        <v/>
      </c>
      <c r="AK1287" s="187" t="str">
        <f t="shared" si="439"/>
        <v/>
      </c>
      <c r="AN1287" s="187" t="str">
        <f t="shared" si="440"/>
        <v/>
      </c>
      <c r="AO1287" s="187" t="str">
        <f t="shared" si="441"/>
        <v/>
      </c>
      <c r="AP1287" s="187" t="str">
        <f t="shared" si="442"/>
        <v/>
      </c>
      <c r="AT1287" s="187" t="str">
        <f t="shared" si="443"/>
        <v>M645045</v>
      </c>
      <c r="AU1287" s="187">
        <f t="shared" si="444"/>
        <v>32</v>
      </c>
      <c r="AV1287" s="187">
        <f t="shared" si="445"/>
        <v>36.28</v>
      </c>
      <c r="AW1287" s="187" t="str">
        <f t="shared" si="446"/>
        <v>2018/7</v>
      </c>
      <c r="AX1287" s="187" t="str">
        <f t="shared" si="447"/>
        <v>2018/7 Contribuciones Seg. Social</v>
      </c>
      <c r="AY1287" s="187">
        <f t="shared" si="449"/>
        <v>2177.25</v>
      </c>
      <c r="AZ1287" s="187">
        <f t="shared" si="448"/>
        <v>1.6663221954300148E-2</v>
      </c>
      <c r="BA1287" s="187" t="str">
        <f t="shared" si="430"/>
        <v>M645045 32</v>
      </c>
      <c r="BB1287" s="187">
        <f>IFERROR(IF(AW1287="","",VLOOKUP(AW1287,SUSS!R:S,2,FALSE)),AY1287*SUSS!$M$2)</f>
        <v>261.27</v>
      </c>
      <c r="BC1287" s="187">
        <f t="shared" si="450"/>
        <v>4.3535999999999992</v>
      </c>
    </row>
    <row r="1288" spans="14:55" ht="15.75" thickBot="1">
      <c r="N1288" s="183" t="s">
        <v>194</v>
      </c>
      <c r="O1288" s="82">
        <v>32</v>
      </c>
      <c r="P1288" s="86">
        <v>31.48</v>
      </c>
      <c r="Q1288" s="83" t="s">
        <v>86</v>
      </c>
      <c r="R1288" s="83" t="s">
        <v>10</v>
      </c>
      <c r="S1288" s="83" t="s">
        <v>10</v>
      </c>
      <c r="T1288" s="82" t="s">
        <v>89</v>
      </c>
      <c r="U1288" s="82" t="s">
        <v>124</v>
      </c>
      <c r="AC1288" s="187" t="str">
        <f t="shared" si="431"/>
        <v/>
      </c>
      <c r="AD1288" s="187" t="str">
        <f t="shared" si="432"/>
        <v/>
      </c>
      <c r="AE1288" s="187" t="str">
        <f t="shared" si="433"/>
        <v/>
      </c>
      <c r="AF1288" s="187" t="str">
        <f t="shared" si="434"/>
        <v/>
      </c>
      <c r="AG1288" s="187" t="str">
        <f t="shared" si="435"/>
        <v/>
      </c>
      <c r="AH1288" s="187" t="str">
        <f t="shared" si="436"/>
        <v/>
      </c>
      <c r="AI1288" s="187" t="str">
        <f t="shared" si="437"/>
        <v/>
      </c>
      <c r="AJ1288" s="187" t="str">
        <f t="shared" si="438"/>
        <v/>
      </c>
      <c r="AK1288" s="187" t="str">
        <f t="shared" si="439"/>
        <v/>
      </c>
      <c r="AN1288" s="187" t="str">
        <f t="shared" si="440"/>
        <v/>
      </c>
      <c r="AO1288" s="187" t="str">
        <f t="shared" si="441"/>
        <v/>
      </c>
      <c r="AP1288" s="187" t="str">
        <f t="shared" si="442"/>
        <v/>
      </c>
      <c r="AT1288" s="187" t="str">
        <f t="shared" si="443"/>
        <v/>
      </c>
      <c r="AU1288" s="187" t="str">
        <f t="shared" si="444"/>
        <v/>
      </c>
      <c r="AV1288" s="187" t="str">
        <f t="shared" si="445"/>
        <v/>
      </c>
      <c r="AW1288" s="187" t="str">
        <f t="shared" si="446"/>
        <v/>
      </c>
      <c r="AX1288" s="187" t="str">
        <f t="shared" si="447"/>
        <v/>
      </c>
      <c r="AY1288" s="187" t="str">
        <f t="shared" si="449"/>
        <v/>
      </c>
      <c r="AZ1288" s="187" t="str">
        <f t="shared" si="448"/>
        <v/>
      </c>
      <c r="BA1288" s="187" t="str">
        <f t="shared" ref="BA1288:BA1351" si="451">AT1288&amp;" "&amp;AU1288</f>
        <v xml:space="preserve"> </v>
      </c>
      <c r="BB1288" s="187" t="str">
        <f>IFERROR(IF(AW1288="","",VLOOKUP(AW1288,SUSS!R:S,2,FALSE)),AY1288*SUSS!$M$2)</f>
        <v/>
      </c>
      <c r="BC1288" s="187" t="str">
        <f t="shared" si="450"/>
        <v/>
      </c>
    </row>
    <row r="1289" spans="14:55" ht="15.75" thickBot="1">
      <c r="N1289" s="183" t="s">
        <v>194</v>
      </c>
      <c r="O1289" s="82">
        <v>33</v>
      </c>
      <c r="P1289" s="85">
        <v>6718.36</v>
      </c>
      <c r="Q1289" s="83" t="s">
        <v>82</v>
      </c>
      <c r="R1289" s="83" t="s">
        <v>10</v>
      </c>
      <c r="S1289" s="83" t="s">
        <v>10</v>
      </c>
      <c r="T1289" s="82" t="s">
        <v>94</v>
      </c>
      <c r="U1289" s="82" t="s">
        <v>124</v>
      </c>
      <c r="AC1289" s="187" t="str">
        <f t="shared" si="431"/>
        <v/>
      </c>
      <c r="AD1289" s="187" t="str">
        <f t="shared" si="432"/>
        <v/>
      </c>
      <c r="AE1289" s="187" t="str">
        <f t="shared" si="433"/>
        <v/>
      </c>
      <c r="AF1289" s="187" t="str">
        <f t="shared" si="434"/>
        <v/>
      </c>
      <c r="AG1289" s="187" t="str">
        <f t="shared" si="435"/>
        <v/>
      </c>
      <c r="AH1289" s="187" t="str">
        <f t="shared" si="436"/>
        <v/>
      </c>
      <c r="AI1289" s="187" t="str">
        <f t="shared" si="437"/>
        <v/>
      </c>
      <c r="AJ1289" s="187" t="str">
        <f t="shared" si="438"/>
        <v/>
      </c>
      <c r="AK1289" s="187" t="str">
        <f t="shared" si="439"/>
        <v/>
      </c>
      <c r="AN1289" s="187" t="str">
        <f t="shared" si="440"/>
        <v/>
      </c>
      <c r="AO1289" s="187" t="str">
        <f t="shared" si="441"/>
        <v/>
      </c>
      <c r="AP1289" s="187" t="str">
        <f t="shared" si="442"/>
        <v/>
      </c>
      <c r="AT1289" s="187" t="str">
        <f t="shared" si="443"/>
        <v/>
      </c>
      <c r="AU1289" s="187" t="str">
        <f t="shared" si="444"/>
        <v/>
      </c>
      <c r="AV1289" s="187" t="str">
        <f t="shared" si="445"/>
        <v/>
      </c>
      <c r="AW1289" s="187" t="str">
        <f t="shared" si="446"/>
        <v/>
      </c>
      <c r="AX1289" s="187" t="str">
        <f t="shared" si="447"/>
        <v/>
      </c>
      <c r="AY1289" s="187" t="str">
        <f t="shared" si="449"/>
        <v/>
      </c>
      <c r="AZ1289" s="187" t="str">
        <f t="shared" si="448"/>
        <v/>
      </c>
      <c r="BA1289" s="187" t="str">
        <f t="shared" si="451"/>
        <v xml:space="preserve"> </v>
      </c>
      <c r="BB1289" s="187" t="str">
        <f>IFERROR(IF(AW1289="","",VLOOKUP(AW1289,SUSS!R:S,2,FALSE)),AY1289*SUSS!$M$2)</f>
        <v/>
      </c>
      <c r="BC1289" s="187" t="str">
        <f t="shared" si="450"/>
        <v/>
      </c>
    </row>
    <row r="1290" spans="14:55" ht="15.75" thickBot="1">
      <c r="N1290" s="183" t="s">
        <v>194</v>
      </c>
      <c r="O1290" s="82">
        <v>33</v>
      </c>
      <c r="P1290" s="86">
        <v>36.28</v>
      </c>
      <c r="Q1290" s="83" t="s">
        <v>11</v>
      </c>
      <c r="R1290" s="83" t="s">
        <v>10</v>
      </c>
      <c r="S1290" s="83" t="s">
        <v>10</v>
      </c>
      <c r="T1290" s="82" t="s">
        <v>89</v>
      </c>
      <c r="U1290" s="82" t="s">
        <v>124</v>
      </c>
      <c r="AC1290" s="187" t="str">
        <f t="shared" si="431"/>
        <v/>
      </c>
      <c r="AD1290" s="187" t="str">
        <f t="shared" si="432"/>
        <v/>
      </c>
      <c r="AE1290" s="187" t="str">
        <f t="shared" si="433"/>
        <v/>
      </c>
      <c r="AF1290" s="187" t="str">
        <f t="shared" si="434"/>
        <v/>
      </c>
      <c r="AG1290" s="187" t="str">
        <f t="shared" si="435"/>
        <v/>
      </c>
      <c r="AH1290" s="187" t="str">
        <f t="shared" si="436"/>
        <v/>
      </c>
      <c r="AI1290" s="187" t="str">
        <f t="shared" si="437"/>
        <v/>
      </c>
      <c r="AJ1290" s="187" t="str">
        <f t="shared" si="438"/>
        <v/>
      </c>
      <c r="AK1290" s="187" t="str">
        <f t="shared" si="439"/>
        <v/>
      </c>
      <c r="AN1290" s="187" t="str">
        <f t="shared" si="440"/>
        <v/>
      </c>
      <c r="AO1290" s="187" t="str">
        <f t="shared" si="441"/>
        <v/>
      </c>
      <c r="AP1290" s="187" t="str">
        <f t="shared" si="442"/>
        <v/>
      </c>
      <c r="AT1290" s="187" t="str">
        <f t="shared" si="443"/>
        <v>M645045</v>
      </c>
      <c r="AU1290" s="187">
        <f t="shared" si="444"/>
        <v>33</v>
      </c>
      <c r="AV1290" s="187">
        <f t="shared" si="445"/>
        <v>36.28</v>
      </c>
      <c r="AW1290" s="187" t="str">
        <f t="shared" si="446"/>
        <v>2018/7</v>
      </c>
      <c r="AX1290" s="187" t="str">
        <f t="shared" si="447"/>
        <v>2018/7 Contribuciones Seg. Social</v>
      </c>
      <c r="AY1290" s="187">
        <f t="shared" si="449"/>
        <v>2177.25</v>
      </c>
      <c r="AZ1290" s="187">
        <f t="shared" si="448"/>
        <v>1.6663221954300148E-2</v>
      </c>
      <c r="BA1290" s="187" t="str">
        <f t="shared" si="451"/>
        <v>M645045 33</v>
      </c>
      <c r="BB1290" s="187">
        <f>IFERROR(IF(AW1290="","",VLOOKUP(AW1290,SUSS!R:S,2,FALSE)),AY1290*SUSS!$M$2)</f>
        <v>261.27</v>
      </c>
      <c r="BC1290" s="187">
        <f t="shared" si="450"/>
        <v>4.3535999999999992</v>
      </c>
    </row>
    <row r="1291" spans="14:55" ht="15.75" thickBot="1">
      <c r="N1291" s="183" t="s">
        <v>194</v>
      </c>
      <c r="O1291" s="82">
        <v>33</v>
      </c>
      <c r="P1291" s="86">
        <v>31.48</v>
      </c>
      <c r="Q1291" s="83" t="s">
        <v>86</v>
      </c>
      <c r="R1291" s="83" t="s">
        <v>10</v>
      </c>
      <c r="S1291" s="83" t="s">
        <v>10</v>
      </c>
      <c r="T1291" s="82" t="s">
        <v>89</v>
      </c>
      <c r="U1291" s="82" t="s">
        <v>124</v>
      </c>
      <c r="AC1291" s="187" t="str">
        <f t="shared" si="431"/>
        <v/>
      </c>
      <c r="AD1291" s="187" t="str">
        <f t="shared" si="432"/>
        <v/>
      </c>
      <c r="AE1291" s="187" t="str">
        <f t="shared" si="433"/>
        <v/>
      </c>
      <c r="AF1291" s="187" t="str">
        <f t="shared" si="434"/>
        <v/>
      </c>
      <c r="AG1291" s="187" t="str">
        <f t="shared" si="435"/>
        <v/>
      </c>
      <c r="AH1291" s="187" t="str">
        <f t="shared" si="436"/>
        <v/>
      </c>
      <c r="AI1291" s="187" t="str">
        <f t="shared" si="437"/>
        <v/>
      </c>
      <c r="AJ1291" s="187" t="str">
        <f t="shared" si="438"/>
        <v/>
      </c>
      <c r="AK1291" s="187" t="str">
        <f t="shared" si="439"/>
        <v/>
      </c>
      <c r="AN1291" s="187" t="str">
        <f t="shared" si="440"/>
        <v/>
      </c>
      <c r="AO1291" s="187" t="str">
        <f t="shared" si="441"/>
        <v/>
      </c>
      <c r="AP1291" s="187" t="str">
        <f t="shared" si="442"/>
        <v/>
      </c>
      <c r="AT1291" s="187" t="str">
        <f t="shared" si="443"/>
        <v/>
      </c>
      <c r="AU1291" s="187" t="str">
        <f t="shared" si="444"/>
        <v/>
      </c>
      <c r="AV1291" s="187" t="str">
        <f t="shared" si="445"/>
        <v/>
      </c>
      <c r="AW1291" s="187" t="str">
        <f t="shared" si="446"/>
        <v/>
      </c>
      <c r="AX1291" s="187" t="str">
        <f t="shared" si="447"/>
        <v/>
      </c>
      <c r="AY1291" s="187" t="str">
        <f t="shared" si="449"/>
        <v/>
      </c>
      <c r="AZ1291" s="187" t="str">
        <f t="shared" si="448"/>
        <v/>
      </c>
      <c r="BA1291" s="187" t="str">
        <f t="shared" si="451"/>
        <v xml:space="preserve"> </v>
      </c>
      <c r="BB1291" s="187" t="str">
        <f>IFERROR(IF(AW1291="","",VLOOKUP(AW1291,SUSS!R:S,2,FALSE)),AY1291*SUSS!$M$2)</f>
        <v/>
      </c>
      <c r="BC1291" s="187" t="str">
        <f t="shared" si="450"/>
        <v/>
      </c>
    </row>
    <row r="1292" spans="14:55" ht="15.75" thickBot="1">
      <c r="N1292" s="183" t="s">
        <v>194</v>
      </c>
      <c r="O1292" s="82">
        <v>34</v>
      </c>
      <c r="P1292" s="85">
        <v>6718.36</v>
      </c>
      <c r="Q1292" s="83" t="s">
        <v>82</v>
      </c>
      <c r="R1292" s="83" t="s">
        <v>10</v>
      </c>
      <c r="S1292" s="83" t="s">
        <v>10</v>
      </c>
      <c r="T1292" s="82" t="s">
        <v>94</v>
      </c>
      <c r="U1292" s="82" t="s">
        <v>124</v>
      </c>
      <c r="AC1292" s="187" t="str">
        <f t="shared" si="431"/>
        <v/>
      </c>
      <c r="AD1292" s="187" t="str">
        <f t="shared" si="432"/>
        <v/>
      </c>
      <c r="AE1292" s="187" t="str">
        <f t="shared" si="433"/>
        <v/>
      </c>
      <c r="AF1292" s="187" t="str">
        <f t="shared" si="434"/>
        <v/>
      </c>
      <c r="AG1292" s="187" t="str">
        <f t="shared" si="435"/>
        <v/>
      </c>
      <c r="AH1292" s="187" t="str">
        <f t="shared" si="436"/>
        <v/>
      </c>
      <c r="AI1292" s="187" t="str">
        <f t="shared" si="437"/>
        <v/>
      </c>
      <c r="AJ1292" s="187" t="str">
        <f t="shared" si="438"/>
        <v/>
      </c>
      <c r="AK1292" s="187" t="str">
        <f t="shared" si="439"/>
        <v/>
      </c>
      <c r="AN1292" s="187" t="str">
        <f t="shared" si="440"/>
        <v/>
      </c>
      <c r="AO1292" s="187" t="str">
        <f t="shared" si="441"/>
        <v/>
      </c>
      <c r="AP1292" s="187" t="str">
        <f t="shared" si="442"/>
        <v/>
      </c>
      <c r="AT1292" s="187" t="str">
        <f t="shared" si="443"/>
        <v/>
      </c>
      <c r="AU1292" s="187" t="str">
        <f t="shared" si="444"/>
        <v/>
      </c>
      <c r="AV1292" s="187" t="str">
        <f t="shared" si="445"/>
        <v/>
      </c>
      <c r="AW1292" s="187" t="str">
        <f t="shared" si="446"/>
        <v/>
      </c>
      <c r="AX1292" s="187" t="str">
        <f t="shared" si="447"/>
        <v/>
      </c>
      <c r="AY1292" s="187" t="str">
        <f t="shared" si="449"/>
        <v/>
      </c>
      <c r="AZ1292" s="187" t="str">
        <f t="shared" si="448"/>
        <v/>
      </c>
      <c r="BA1292" s="187" t="str">
        <f t="shared" si="451"/>
        <v xml:space="preserve"> </v>
      </c>
      <c r="BB1292" s="187" t="str">
        <f>IFERROR(IF(AW1292="","",VLOOKUP(AW1292,SUSS!R:S,2,FALSE)),AY1292*SUSS!$M$2)</f>
        <v/>
      </c>
      <c r="BC1292" s="187" t="str">
        <f t="shared" si="450"/>
        <v/>
      </c>
    </row>
    <row r="1293" spans="14:55" ht="15.75" thickBot="1">
      <c r="N1293" s="183" t="s">
        <v>194</v>
      </c>
      <c r="O1293" s="82">
        <v>34</v>
      </c>
      <c r="P1293" s="86">
        <v>36.28</v>
      </c>
      <c r="Q1293" s="83" t="s">
        <v>11</v>
      </c>
      <c r="R1293" s="83" t="s">
        <v>10</v>
      </c>
      <c r="S1293" s="83" t="s">
        <v>10</v>
      </c>
      <c r="T1293" s="82" t="s">
        <v>89</v>
      </c>
      <c r="U1293" s="82" t="s">
        <v>124</v>
      </c>
      <c r="AC1293" s="187" t="str">
        <f t="shared" si="431"/>
        <v/>
      </c>
      <c r="AD1293" s="187" t="str">
        <f t="shared" si="432"/>
        <v/>
      </c>
      <c r="AE1293" s="187" t="str">
        <f t="shared" si="433"/>
        <v/>
      </c>
      <c r="AF1293" s="187" t="str">
        <f t="shared" si="434"/>
        <v/>
      </c>
      <c r="AG1293" s="187" t="str">
        <f t="shared" si="435"/>
        <v/>
      </c>
      <c r="AH1293" s="187" t="str">
        <f t="shared" si="436"/>
        <v/>
      </c>
      <c r="AI1293" s="187" t="str">
        <f t="shared" si="437"/>
        <v/>
      </c>
      <c r="AJ1293" s="187" t="str">
        <f t="shared" si="438"/>
        <v/>
      </c>
      <c r="AK1293" s="187" t="str">
        <f t="shared" si="439"/>
        <v/>
      </c>
      <c r="AN1293" s="187" t="str">
        <f t="shared" si="440"/>
        <v/>
      </c>
      <c r="AO1293" s="187" t="str">
        <f t="shared" si="441"/>
        <v/>
      </c>
      <c r="AP1293" s="187" t="str">
        <f t="shared" si="442"/>
        <v/>
      </c>
      <c r="AT1293" s="187" t="str">
        <f t="shared" si="443"/>
        <v>M645045</v>
      </c>
      <c r="AU1293" s="187">
        <f t="shared" si="444"/>
        <v>34</v>
      </c>
      <c r="AV1293" s="187">
        <f t="shared" si="445"/>
        <v>36.28</v>
      </c>
      <c r="AW1293" s="187" t="str">
        <f t="shared" si="446"/>
        <v>2018/7</v>
      </c>
      <c r="AX1293" s="187" t="str">
        <f t="shared" si="447"/>
        <v>2018/7 Contribuciones Seg. Social</v>
      </c>
      <c r="AY1293" s="187">
        <f t="shared" si="449"/>
        <v>2177.25</v>
      </c>
      <c r="AZ1293" s="187">
        <f t="shared" si="448"/>
        <v>1.6663221954300148E-2</v>
      </c>
      <c r="BA1293" s="187" t="str">
        <f t="shared" si="451"/>
        <v>M645045 34</v>
      </c>
      <c r="BB1293" s="187">
        <f>IFERROR(IF(AW1293="","",VLOOKUP(AW1293,SUSS!R:S,2,FALSE)),AY1293*SUSS!$M$2)</f>
        <v>261.27</v>
      </c>
      <c r="BC1293" s="187">
        <f t="shared" si="450"/>
        <v>4.3535999999999992</v>
      </c>
    </row>
    <row r="1294" spans="14:55" ht="15.75" thickBot="1">
      <c r="N1294" s="183" t="s">
        <v>194</v>
      </c>
      <c r="O1294" s="82">
        <v>34</v>
      </c>
      <c r="P1294" s="86">
        <v>31.48</v>
      </c>
      <c r="Q1294" s="83" t="s">
        <v>86</v>
      </c>
      <c r="R1294" s="83" t="s">
        <v>10</v>
      </c>
      <c r="S1294" s="83" t="s">
        <v>10</v>
      </c>
      <c r="T1294" s="82" t="s">
        <v>89</v>
      </c>
      <c r="U1294" s="82" t="s">
        <v>124</v>
      </c>
      <c r="AC1294" s="187" t="str">
        <f t="shared" si="431"/>
        <v/>
      </c>
      <c r="AD1294" s="187" t="str">
        <f t="shared" si="432"/>
        <v/>
      </c>
      <c r="AE1294" s="187" t="str">
        <f t="shared" si="433"/>
        <v/>
      </c>
      <c r="AF1294" s="187" t="str">
        <f t="shared" si="434"/>
        <v/>
      </c>
      <c r="AG1294" s="187" t="str">
        <f t="shared" si="435"/>
        <v/>
      </c>
      <c r="AH1294" s="187" t="str">
        <f t="shared" si="436"/>
        <v/>
      </c>
      <c r="AI1294" s="187" t="str">
        <f t="shared" si="437"/>
        <v/>
      </c>
      <c r="AJ1294" s="187" t="str">
        <f t="shared" si="438"/>
        <v/>
      </c>
      <c r="AK1294" s="187" t="str">
        <f t="shared" si="439"/>
        <v/>
      </c>
      <c r="AN1294" s="187" t="str">
        <f t="shared" si="440"/>
        <v/>
      </c>
      <c r="AO1294" s="187" t="str">
        <f t="shared" si="441"/>
        <v/>
      </c>
      <c r="AP1294" s="187" t="str">
        <f t="shared" si="442"/>
        <v/>
      </c>
      <c r="AT1294" s="187" t="str">
        <f t="shared" si="443"/>
        <v/>
      </c>
      <c r="AU1294" s="187" t="str">
        <f t="shared" si="444"/>
        <v/>
      </c>
      <c r="AV1294" s="187" t="str">
        <f t="shared" si="445"/>
        <v/>
      </c>
      <c r="AW1294" s="187" t="str">
        <f t="shared" si="446"/>
        <v/>
      </c>
      <c r="AX1294" s="187" t="str">
        <f t="shared" si="447"/>
        <v/>
      </c>
      <c r="AY1294" s="187" t="str">
        <f t="shared" si="449"/>
        <v/>
      </c>
      <c r="AZ1294" s="187" t="str">
        <f t="shared" si="448"/>
        <v/>
      </c>
      <c r="BA1294" s="187" t="str">
        <f t="shared" si="451"/>
        <v xml:space="preserve"> </v>
      </c>
      <c r="BB1294" s="187" t="str">
        <f>IFERROR(IF(AW1294="","",VLOOKUP(AW1294,SUSS!R:S,2,FALSE)),AY1294*SUSS!$M$2)</f>
        <v/>
      </c>
      <c r="BC1294" s="187" t="str">
        <f t="shared" si="450"/>
        <v/>
      </c>
    </row>
    <row r="1295" spans="14:55" ht="15.75" thickBot="1">
      <c r="N1295" s="183" t="s">
        <v>194</v>
      </c>
      <c r="O1295" s="82">
        <v>35</v>
      </c>
      <c r="P1295" s="85">
        <v>5996</v>
      </c>
      <c r="Q1295" s="83" t="s">
        <v>82</v>
      </c>
      <c r="R1295" s="83" t="s">
        <v>10</v>
      </c>
      <c r="S1295" s="83" t="s">
        <v>10</v>
      </c>
      <c r="T1295" s="82" t="s">
        <v>94</v>
      </c>
      <c r="U1295" s="82" t="s">
        <v>124</v>
      </c>
      <c r="AC1295" s="187" t="str">
        <f t="shared" si="431"/>
        <v/>
      </c>
      <c r="AD1295" s="187" t="str">
        <f t="shared" si="432"/>
        <v/>
      </c>
      <c r="AE1295" s="187" t="str">
        <f t="shared" si="433"/>
        <v/>
      </c>
      <c r="AF1295" s="187" t="str">
        <f t="shared" si="434"/>
        <v/>
      </c>
      <c r="AG1295" s="187" t="str">
        <f t="shared" si="435"/>
        <v/>
      </c>
      <c r="AH1295" s="187" t="str">
        <f t="shared" si="436"/>
        <v/>
      </c>
      <c r="AI1295" s="187" t="str">
        <f t="shared" si="437"/>
        <v/>
      </c>
      <c r="AJ1295" s="187" t="str">
        <f t="shared" si="438"/>
        <v/>
      </c>
      <c r="AK1295" s="187" t="str">
        <f t="shared" si="439"/>
        <v/>
      </c>
      <c r="AN1295" s="187" t="str">
        <f t="shared" si="440"/>
        <v/>
      </c>
      <c r="AO1295" s="187" t="str">
        <f t="shared" si="441"/>
        <v/>
      </c>
      <c r="AP1295" s="187" t="str">
        <f t="shared" si="442"/>
        <v/>
      </c>
      <c r="AT1295" s="187" t="str">
        <f t="shared" si="443"/>
        <v/>
      </c>
      <c r="AU1295" s="187" t="str">
        <f t="shared" si="444"/>
        <v/>
      </c>
      <c r="AV1295" s="187" t="str">
        <f t="shared" si="445"/>
        <v/>
      </c>
      <c r="AW1295" s="187" t="str">
        <f t="shared" si="446"/>
        <v/>
      </c>
      <c r="AX1295" s="187" t="str">
        <f t="shared" si="447"/>
        <v/>
      </c>
      <c r="AY1295" s="187" t="str">
        <f t="shared" si="449"/>
        <v/>
      </c>
      <c r="AZ1295" s="187" t="str">
        <f t="shared" si="448"/>
        <v/>
      </c>
      <c r="BA1295" s="187" t="str">
        <f t="shared" si="451"/>
        <v xml:space="preserve"> </v>
      </c>
      <c r="BB1295" s="187" t="str">
        <f>IFERROR(IF(AW1295="","",VLOOKUP(AW1295,SUSS!R:S,2,FALSE)),AY1295*SUSS!$M$2)</f>
        <v/>
      </c>
      <c r="BC1295" s="187" t="str">
        <f t="shared" si="450"/>
        <v/>
      </c>
    </row>
    <row r="1296" spans="14:55" ht="15.75" thickBot="1">
      <c r="N1296" s="183" t="s">
        <v>194</v>
      </c>
      <c r="O1296" s="82">
        <v>35</v>
      </c>
      <c r="P1296" s="86">
        <v>722.36</v>
      </c>
      <c r="Q1296" s="83" t="s">
        <v>82</v>
      </c>
      <c r="R1296" s="83" t="s">
        <v>10</v>
      </c>
      <c r="S1296" s="83" t="s">
        <v>83</v>
      </c>
      <c r="T1296" s="82" t="s">
        <v>94</v>
      </c>
      <c r="U1296" s="82" t="s">
        <v>124</v>
      </c>
      <c r="AC1296" s="187" t="str">
        <f t="shared" si="431"/>
        <v/>
      </c>
      <c r="AD1296" s="187" t="str">
        <f t="shared" si="432"/>
        <v/>
      </c>
      <c r="AE1296" s="187" t="str">
        <f t="shared" si="433"/>
        <v/>
      </c>
      <c r="AF1296" s="187" t="str">
        <f t="shared" si="434"/>
        <v/>
      </c>
      <c r="AG1296" s="187" t="str">
        <f t="shared" si="435"/>
        <v/>
      </c>
      <c r="AH1296" s="187" t="str">
        <f t="shared" si="436"/>
        <v/>
      </c>
      <c r="AI1296" s="187" t="str">
        <f t="shared" si="437"/>
        <v/>
      </c>
      <c r="AJ1296" s="187" t="str">
        <f t="shared" si="438"/>
        <v/>
      </c>
      <c r="AK1296" s="187" t="str">
        <f t="shared" si="439"/>
        <v/>
      </c>
      <c r="AN1296" s="187" t="str">
        <f t="shared" si="440"/>
        <v/>
      </c>
      <c r="AO1296" s="187" t="str">
        <f t="shared" si="441"/>
        <v/>
      </c>
      <c r="AP1296" s="187" t="str">
        <f t="shared" si="442"/>
        <v/>
      </c>
      <c r="AT1296" s="187" t="str">
        <f t="shared" si="443"/>
        <v/>
      </c>
      <c r="AU1296" s="187" t="str">
        <f t="shared" si="444"/>
        <v/>
      </c>
      <c r="AV1296" s="187" t="str">
        <f t="shared" si="445"/>
        <v/>
      </c>
      <c r="AW1296" s="187" t="str">
        <f t="shared" si="446"/>
        <v/>
      </c>
      <c r="AX1296" s="187" t="str">
        <f t="shared" si="447"/>
        <v/>
      </c>
      <c r="AY1296" s="187" t="str">
        <f t="shared" si="449"/>
        <v/>
      </c>
      <c r="AZ1296" s="187" t="str">
        <f t="shared" si="448"/>
        <v/>
      </c>
      <c r="BA1296" s="187" t="str">
        <f t="shared" si="451"/>
        <v xml:space="preserve"> </v>
      </c>
      <c r="BB1296" s="187" t="str">
        <f>IFERROR(IF(AW1296="","",VLOOKUP(AW1296,SUSS!R:S,2,FALSE)),AY1296*SUSS!$M$2)</f>
        <v/>
      </c>
      <c r="BC1296" s="187" t="str">
        <f t="shared" si="450"/>
        <v/>
      </c>
    </row>
    <row r="1297" spans="14:55" ht="15.75" thickBot="1">
      <c r="N1297" s="183" t="s">
        <v>194</v>
      </c>
      <c r="O1297" s="82">
        <v>35</v>
      </c>
      <c r="P1297" s="86">
        <v>31.48</v>
      </c>
      <c r="Q1297" s="83" t="s">
        <v>86</v>
      </c>
      <c r="R1297" s="83" t="s">
        <v>10</v>
      </c>
      <c r="S1297" s="83" t="s">
        <v>10</v>
      </c>
      <c r="T1297" s="82" t="s">
        <v>89</v>
      </c>
      <c r="U1297" s="82" t="s">
        <v>124</v>
      </c>
      <c r="AC1297" s="187" t="str">
        <f t="shared" si="431"/>
        <v/>
      </c>
      <c r="AD1297" s="187" t="str">
        <f t="shared" si="432"/>
        <v/>
      </c>
      <c r="AE1297" s="187" t="str">
        <f t="shared" si="433"/>
        <v/>
      </c>
      <c r="AF1297" s="187" t="str">
        <f t="shared" si="434"/>
        <v/>
      </c>
      <c r="AG1297" s="187" t="str">
        <f t="shared" si="435"/>
        <v/>
      </c>
      <c r="AH1297" s="187" t="str">
        <f t="shared" si="436"/>
        <v/>
      </c>
      <c r="AI1297" s="187" t="str">
        <f t="shared" si="437"/>
        <v/>
      </c>
      <c r="AJ1297" s="187" t="str">
        <f t="shared" si="438"/>
        <v/>
      </c>
      <c r="AK1297" s="187" t="str">
        <f t="shared" si="439"/>
        <v/>
      </c>
      <c r="AN1297" s="187" t="str">
        <f t="shared" si="440"/>
        <v/>
      </c>
      <c r="AO1297" s="187" t="str">
        <f t="shared" si="441"/>
        <v/>
      </c>
      <c r="AP1297" s="187" t="str">
        <f t="shared" si="442"/>
        <v/>
      </c>
      <c r="AT1297" s="187" t="str">
        <f t="shared" si="443"/>
        <v/>
      </c>
      <c r="AU1297" s="187" t="str">
        <f t="shared" si="444"/>
        <v/>
      </c>
      <c r="AV1297" s="187" t="str">
        <f t="shared" si="445"/>
        <v/>
      </c>
      <c r="AW1297" s="187" t="str">
        <f t="shared" si="446"/>
        <v/>
      </c>
      <c r="AX1297" s="187" t="str">
        <f t="shared" si="447"/>
        <v/>
      </c>
      <c r="AY1297" s="187" t="str">
        <f t="shared" si="449"/>
        <v/>
      </c>
      <c r="AZ1297" s="187" t="str">
        <f t="shared" si="448"/>
        <v/>
      </c>
      <c r="BA1297" s="187" t="str">
        <f t="shared" si="451"/>
        <v xml:space="preserve"> </v>
      </c>
      <c r="BB1297" s="187" t="str">
        <f>IFERROR(IF(AW1297="","",VLOOKUP(AW1297,SUSS!R:S,2,FALSE)),AY1297*SUSS!$M$2)</f>
        <v/>
      </c>
      <c r="BC1297" s="187" t="str">
        <f t="shared" si="450"/>
        <v/>
      </c>
    </row>
    <row r="1298" spans="14:55" ht="15.75" thickBot="1">
      <c r="N1298" s="183" t="s">
        <v>194</v>
      </c>
      <c r="O1298" s="82">
        <v>35</v>
      </c>
      <c r="P1298" s="86">
        <v>36.28</v>
      </c>
      <c r="Q1298" s="83" t="s">
        <v>11</v>
      </c>
      <c r="R1298" s="83" t="s">
        <v>10</v>
      </c>
      <c r="S1298" s="83" t="s">
        <v>10</v>
      </c>
      <c r="T1298" s="82" t="s">
        <v>89</v>
      </c>
      <c r="U1298" s="82" t="s">
        <v>124</v>
      </c>
      <c r="AC1298" s="187" t="str">
        <f t="shared" si="431"/>
        <v/>
      </c>
      <c r="AD1298" s="187" t="str">
        <f t="shared" si="432"/>
        <v/>
      </c>
      <c r="AE1298" s="187" t="str">
        <f t="shared" si="433"/>
        <v/>
      </c>
      <c r="AF1298" s="187" t="str">
        <f t="shared" si="434"/>
        <v/>
      </c>
      <c r="AG1298" s="187" t="str">
        <f t="shared" si="435"/>
        <v/>
      </c>
      <c r="AH1298" s="187" t="str">
        <f t="shared" si="436"/>
        <v/>
      </c>
      <c r="AI1298" s="187" t="str">
        <f t="shared" si="437"/>
        <v/>
      </c>
      <c r="AJ1298" s="187" t="str">
        <f t="shared" si="438"/>
        <v/>
      </c>
      <c r="AK1298" s="187" t="str">
        <f t="shared" si="439"/>
        <v/>
      </c>
      <c r="AN1298" s="187" t="str">
        <f t="shared" si="440"/>
        <v/>
      </c>
      <c r="AO1298" s="187" t="str">
        <f t="shared" si="441"/>
        <v/>
      </c>
      <c r="AP1298" s="187" t="str">
        <f t="shared" si="442"/>
        <v/>
      </c>
      <c r="AT1298" s="187" t="str">
        <f t="shared" si="443"/>
        <v>M645045</v>
      </c>
      <c r="AU1298" s="187">
        <f t="shared" si="444"/>
        <v>35</v>
      </c>
      <c r="AV1298" s="187">
        <f t="shared" si="445"/>
        <v>36.28</v>
      </c>
      <c r="AW1298" s="187" t="str">
        <f t="shared" si="446"/>
        <v>2018/7</v>
      </c>
      <c r="AX1298" s="187" t="str">
        <f t="shared" si="447"/>
        <v>2018/7 Contribuciones Seg. Social</v>
      </c>
      <c r="AY1298" s="187">
        <f t="shared" si="449"/>
        <v>2177.25</v>
      </c>
      <c r="AZ1298" s="187">
        <f t="shared" si="448"/>
        <v>1.6663221954300148E-2</v>
      </c>
      <c r="BA1298" s="187" t="str">
        <f t="shared" si="451"/>
        <v>M645045 35</v>
      </c>
      <c r="BB1298" s="187">
        <f>IFERROR(IF(AW1298="","",VLOOKUP(AW1298,SUSS!R:S,2,FALSE)),AY1298*SUSS!$M$2)</f>
        <v>261.27</v>
      </c>
      <c r="BC1298" s="187">
        <f t="shared" si="450"/>
        <v>4.3535999999999992</v>
      </c>
    </row>
    <row r="1299" spans="14:55" ht="15.75" thickBot="1">
      <c r="N1299" s="183" t="s">
        <v>194</v>
      </c>
      <c r="O1299" s="82">
        <v>36</v>
      </c>
      <c r="P1299" s="85">
        <v>6718.36</v>
      </c>
      <c r="Q1299" s="83" t="s">
        <v>82</v>
      </c>
      <c r="R1299" s="83" t="s">
        <v>10</v>
      </c>
      <c r="S1299" s="83" t="s">
        <v>83</v>
      </c>
      <c r="T1299" s="82" t="s">
        <v>94</v>
      </c>
      <c r="U1299" s="82" t="s">
        <v>124</v>
      </c>
      <c r="AC1299" s="187" t="str">
        <f t="shared" si="431"/>
        <v/>
      </c>
      <c r="AD1299" s="187" t="str">
        <f t="shared" si="432"/>
        <v/>
      </c>
      <c r="AE1299" s="187" t="str">
        <f t="shared" si="433"/>
        <v/>
      </c>
      <c r="AF1299" s="187" t="str">
        <f t="shared" si="434"/>
        <v/>
      </c>
      <c r="AG1299" s="187" t="str">
        <f t="shared" si="435"/>
        <v/>
      </c>
      <c r="AH1299" s="187" t="str">
        <f t="shared" si="436"/>
        <v/>
      </c>
      <c r="AI1299" s="187" t="str">
        <f t="shared" si="437"/>
        <v/>
      </c>
      <c r="AJ1299" s="187" t="str">
        <f t="shared" si="438"/>
        <v/>
      </c>
      <c r="AK1299" s="187" t="str">
        <f t="shared" si="439"/>
        <v/>
      </c>
      <c r="AN1299" s="187" t="str">
        <f t="shared" si="440"/>
        <v/>
      </c>
      <c r="AO1299" s="187" t="str">
        <f t="shared" si="441"/>
        <v/>
      </c>
      <c r="AP1299" s="187" t="str">
        <f t="shared" si="442"/>
        <v/>
      </c>
      <c r="AT1299" s="187" t="str">
        <f t="shared" si="443"/>
        <v/>
      </c>
      <c r="AU1299" s="187" t="str">
        <f t="shared" si="444"/>
        <v/>
      </c>
      <c r="AV1299" s="187" t="str">
        <f t="shared" si="445"/>
        <v/>
      </c>
      <c r="AW1299" s="187" t="str">
        <f t="shared" si="446"/>
        <v/>
      </c>
      <c r="AX1299" s="187" t="str">
        <f t="shared" si="447"/>
        <v/>
      </c>
      <c r="AY1299" s="187" t="str">
        <f t="shared" si="449"/>
        <v/>
      </c>
      <c r="AZ1299" s="187" t="str">
        <f t="shared" si="448"/>
        <v/>
      </c>
      <c r="BA1299" s="187" t="str">
        <f t="shared" si="451"/>
        <v xml:space="preserve"> </v>
      </c>
      <c r="BB1299" s="187" t="str">
        <f>IFERROR(IF(AW1299="","",VLOOKUP(AW1299,SUSS!R:S,2,FALSE)),AY1299*SUSS!$M$2)</f>
        <v/>
      </c>
      <c r="BC1299" s="187" t="str">
        <f t="shared" si="450"/>
        <v/>
      </c>
    </row>
    <row r="1300" spans="14:55" ht="15.75" thickBot="1">
      <c r="N1300" s="183" t="s">
        <v>194</v>
      </c>
      <c r="O1300" s="82">
        <v>36</v>
      </c>
      <c r="P1300" s="86">
        <v>36.28</v>
      </c>
      <c r="Q1300" s="83" t="s">
        <v>11</v>
      </c>
      <c r="R1300" s="83" t="s">
        <v>10</v>
      </c>
      <c r="S1300" s="83" t="s">
        <v>10</v>
      </c>
      <c r="T1300" s="82" t="s">
        <v>89</v>
      </c>
      <c r="U1300" s="82" t="s">
        <v>124</v>
      </c>
      <c r="AC1300" s="187" t="str">
        <f t="shared" si="431"/>
        <v/>
      </c>
      <c r="AD1300" s="187" t="str">
        <f t="shared" si="432"/>
        <v/>
      </c>
      <c r="AE1300" s="187" t="str">
        <f t="shared" si="433"/>
        <v/>
      </c>
      <c r="AF1300" s="187" t="str">
        <f t="shared" si="434"/>
        <v/>
      </c>
      <c r="AG1300" s="187" t="str">
        <f t="shared" si="435"/>
        <v/>
      </c>
      <c r="AH1300" s="187" t="str">
        <f t="shared" si="436"/>
        <v/>
      </c>
      <c r="AI1300" s="187" t="str">
        <f t="shared" si="437"/>
        <v/>
      </c>
      <c r="AJ1300" s="187" t="str">
        <f t="shared" si="438"/>
        <v/>
      </c>
      <c r="AK1300" s="187" t="str">
        <f t="shared" si="439"/>
        <v/>
      </c>
      <c r="AN1300" s="187" t="str">
        <f t="shared" si="440"/>
        <v/>
      </c>
      <c r="AO1300" s="187" t="str">
        <f t="shared" si="441"/>
        <v/>
      </c>
      <c r="AP1300" s="187" t="str">
        <f t="shared" si="442"/>
        <v/>
      </c>
      <c r="AT1300" s="187" t="str">
        <f t="shared" si="443"/>
        <v>M645045</v>
      </c>
      <c r="AU1300" s="187">
        <f t="shared" si="444"/>
        <v>36</v>
      </c>
      <c r="AV1300" s="187">
        <f t="shared" si="445"/>
        <v>36.28</v>
      </c>
      <c r="AW1300" s="187" t="str">
        <f t="shared" si="446"/>
        <v>2018/7</v>
      </c>
      <c r="AX1300" s="187" t="str">
        <f t="shared" si="447"/>
        <v>2018/7 Contribuciones Seg. Social</v>
      </c>
      <c r="AY1300" s="187">
        <f t="shared" si="449"/>
        <v>2177.25</v>
      </c>
      <c r="AZ1300" s="187">
        <f t="shared" si="448"/>
        <v>1.6663221954300148E-2</v>
      </c>
      <c r="BA1300" s="187" t="str">
        <f t="shared" si="451"/>
        <v>M645045 36</v>
      </c>
      <c r="BB1300" s="187">
        <f>IFERROR(IF(AW1300="","",VLOOKUP(AW1300,SUSS!R:S,2,FALSE)),AY1300*SUSS!$M$2)</f>
        <v>261.27</v>
      </c>
      <c r="BC1300" s="187">
        <f t="shared" si="450"/>
        <v>4.3535999999999992</v>
      </c>
    </row>
    <row r="1301" spans="14:55" ht="15.75" thickBot="1">
      <c r="N1301" s="183" t="s">
        <v>194</v>
      </c>
      <c r="O1301" s="82">
        <v>36</v>
      </c>
      <c r="P1301" s="86">
        <v>31.48</v>
      </c>
      <c r="Q1301" s="83" t="s">
        <v>86</v>
      </c>
      <c r="R1301" s="83" t="s">
        <v>10</v>
      </c>
      <c r="S1301" s="83" t="s">
        <v>10</v>
      </c>
      <c r="T1301" s="82" t="s">
        <v>89</v>
      </c>
      <c r="U1301" s="82" t="s">
        <v>124</v>
      </c>
      <c r="AC1301" s="187" t="str">
        <f t="shared" si="431"/>
        <v/>
      </c>
      <c r="AD1301" s="187" t="str">
        <f t="shared" si="432"/>
        <v/>
      </c>
      <c r="AE1301" s="187" t="str">
        <f t="shared" si="433"/>
        <v/>
      </c>
      <c r="AF1301" s="187" t="str">
        <f t="shared" si="434"/>
        <v/>
      </c>
      <c r="AG1301" s="187" t="str">
        <f t="shared" si="435"/>
        <v/>
      </c>
      <c r="AH1301" s="187" t="str">
        <f t="shared" si="436"/>
        <v/>
      </c>
      <c r="AI1301" s="187" t="str">
        <f t="shared" si="437"/>
        <v/>
      </c>
      <c r="AJ1301" s="187" t="str">
        <f t="shared" si="438"/>
        <v/>
      </c>
      <c r="AK1301" s="187" t="str">
        <f t="shared" si="439"/>
        <v/>
      </c>
      <c r="AN1301" s="187" t="str">
        <f t="shared" si="440"/>
        <v/>
      </c>
      <c r="AO1301" s="187" t="str">
        <f t="shared" si="441"/>
        <v/>
      </c>
      <c r="AP1301" s="187" t="str">
        <f t="shared" si="442"/>
        <v/>
      </c>
      <c r="AT1301" s="187" t="str">
        <f t="shared" si="443"/>
        <v/>
      </c>
      <c r="AU1301" s="187" t="str">
        <f t="shared" si="444"/>
        <v/>
      </c>
      <c r="AV1301" s="187" t="str">
        <f t="shared" si="445"/>
        <v/>
      </c>
      <c r="AW1301" s="187" t="str">
        <f t="shared" si="446"/>
        <v/>
      </c>
      <c r="AX1301" s="187" t="str">
        <f t="shared" si="447"/>
        <v/>
      </c>
      <c r="AY1301" s="187" t="str">
        <f t="shared" si="449"/>
        <v/>
      </c>
      <c r="AZ1301" s="187" t="str">
        <f t="shared" si="448"/>
        <v/>
      </c>
      <c r="BA1301" s="187" t="str">
        <f t="shared" si="451"/>
        <v xml:space="preserve"> </v>
      </c>
      <c r="BB1301" s="187" t="str">
        <f>IFERROR(IF(AW1301="","",VLOOKUP(AW1301,SUSS!R:S,2,FALSE)),AY1301*SUSS!$M$2)</f>
        <v/>
      </c>
      <c r="BC1301" s="187" t="str">
        <f t="shared" si="450"/>
        <v/>
      </c>
    </row>
    <row r="1302" spans="14:55" ht="15.75" thickBot="1">
      <c r="N1302" s="183" t="s">
        <v>194</v>
      </c>
      <c r="O1302" s="82">
        <v>37</v>
      </c>
      <c r="P1302" s="85">
        <v>3417.76</v>
      </c>
      <c r="Q1302" s="83" t="s">
        <v>82</v>
      </c>
      <c r="R1302" s="83" t="s">
        <v>10</v>
      </c>
      <c r="S1302" s="83" t="s">
        <v>83</v>
      </c>
      <c r="T1302" s="82" t="s">
        <v>94</v>
      </c>
      <c r="U1302" s="82" t="s">
        <v>124</v>
      </c>
      <c r="AC1302" s="187" t="str">
        <f t="shared" si="431"/>
        <v/>
      </c>
      <c r="AD1302" s="187" t="str">
        <f t="shared" si="432"/>
        <v/>
      </c>
      <c r="AE1302" s="187" t="str">
        <f t="shared" si="433"/>
        <v/>
      </c>
      <c r="AF1302" s="187" t="str">
        <f t="shared" si="434"/>
        <v/>
      </c>
      <c r="AG1302" s="187" t="str">
        <f t="shared" si="435"/>
        <v/>
      </c>
      <c r="AH1302" s="187" t="str">
        <f t="shared" si="436"/>
        <v/>
      </c>
      <c r="AI1302" s="187" t="str">
        <f t="shared" si="437"/>
        <v/>
      </c>
      <c r="AJ1302" s="187" t="str">
        <f t="shared" si="438"/>
        <v/>
      </c>
      <c r="AK1302" s="187" t="str">
        <f t="shared" si="439"/>
        <v/>
      </c>
      <c r="AN1302" s="187" t="str">
        <f t="shared" si="440"/>
        <v/>
      </c>
      <c r="AO1302" s="187" t="str">
        <f t="shared" si="441"/>
        <v/>
      </c>
      <c r="AP1302" s="187" t="str">
        <f t="shared" si="442"/>
        <v/>
      </c>
      <c r="AT1302" s="187" t="str">
        <f t="shared" si="443"/>
        <v/>
      </c>
      <c r="AU1302" s="187" t="str">
        <f t="shared" si="444"/>
        <v/>
      </c>
      <c r="AV1302" s="187" t="str">
        <f t="shared" si="445"/>
        <v/>
      </c>
      <c r="AW1302" s="187" t="str">
        <f t="shared" si="446"/>
        <v/>
      </c>
      <c r="AX1302" s="187" t="str">
        <f t="shared" si="447"/>
        <v/>
      </c>
      <c r="AY1302" s="187" t="str">
        <f t="shared" si="449"/>
        <v/>
      </c>
      <c r="AZ1302" s="187" t="str">
        <f t="shared" si="448"/>
        <v/>
      </c>
      <c r="BA1302" s="187" t="str">
        <f t="shared" si="451"/>
        <v xml:space="preserve"> </v>
      </c>
      <c r="BB1302" s="187" t="str">
        <f>IFERROR(IF(AW1302="","",VLOOKUP(AW1302,SUSS!R:S,2,FALSE)),AY1302*SUSS!$M$2)</f>
        <v/>
      </c>
      <c r="BC1302" s="187" t="str">
        <f t="shared" si="450"/>
        <v/>
      </c>
    </row>
    <row r="1303" spans="14:55" ht="15.75" thickBot="1">
      <c r="N1303" s="183" t="s">
        <v>194</v>
      </c>
      <c r="O1303" s="82">
        <v>37</v>
      </c>
      <c r="P1303" s="85">
        <v>3300.6</v>
      </c>
      <c r="Q1303" s="83" t="s">
        <v>82</v>
      </c>
      <c r="R1303" s="83" t="s">
        <v>10</v>
      </c>
      <c r="S1303" s="83" t="s">
        <v>84</v>
      </c>
      <c r="T1303" s="82" t="s">
        <v>94</v>
      </c>
      <c r="U1303" s="82" t="s">
        <v>124</v>
      </c>
      <c r="AC1303" s="187" t="str">
        <f t="shared" si="431"/>
        <v/>
      </c>
      <c r="AD1303" s="187" t="str">
        <f t="shared" si="432"/>
        <v/>
      </c>
      <c r="AE1303" s="187" t="str">
        <f t="shared" si="433"/>
        <v/>
      </c>
      <c r="AF1303" s="187" t="str">
        <f t="shared" si="434"/>
        <v/>
      </c>
      <c r="AG1303" s="187" t="str">
        <f t="shared" si="435"/>
        <v/>
      </c>
      <c r="AH1303" s="187" t="str">
        <f t="shared" si="436"/>
        <v/>
      </c>
      <c r="AI1303" s="187" t="str">
        <f t="shared" si="437"/>
        <v/>
      </c>
      <c r="AJ1303" s="187" t="str">
        <f t="shared" si="438"/>
        <v/>
      </c>
      <c r="AK1303" s="187" t="str">
        <f t="shared" si="439"/>
        <v/>
      </c>
      <c r="AN1303" s="187" t="str">
        <f t="shared" si="440"/>
        <v/>
      </c>
      <c r="AO1303" s="187" t="str">
        <f t="shared" si="441"/>
        <v/>
      </c>
      <c r="AP1303" s="187" t="str">
        <f t="shared" si="442"/>
        <v/>
      </c>
      <c r="AT1303" s="187" t="str">
        <f t="shared" si="443"/>
        <v/>
      </c>
      <c r="AU1303" s="187" t="str">
        <f t="shared" si="444"/>
        <v/>
      </c>
      <c r="AV1303" s="187" t="str">
        <f t="shared" si="445"/>
        <v/>
      </c>
      <c r="AW1303" s="187" t="str">
        <f t="shared" si="446"/>
        <v/>
      </c>
      <c r="AX1303" s="187" t="str">
        <f t="shared" si="447"/>
        <v/>
      </c>
      <c r="AY1303" s="187" t="str">
        <f t="shared" si="449"/>
        <v/>
      </c>
      <c r="AZ1303" s="187" t="str">
        <f t="shared" si="448"/>
        <v/>
      </c>
      <c r="BA1303" s="187" t="str">
        <f t="shared" si="451"/>
        <v xml:space="preserve"> </v>
      </c>
      <c r="BB1303" s="187" t="str">
        <f>IFERROR(IF(AW1303="","",VLOOKUP(AW1303,SUSS!R:S,2,FALSE)),AY1303*SUSS!$M$2)</f>
        <v/>
      </c>
      <c r="BC1303" s="187" t="str">
        <f t="shared" si="450"/>
        <v/>
      </c>
    </row>
    <row r="1304" spans="14:55" ht="15.75" thickBot="1">
      <c r="N1304" s="183" t="s">
        <v>194</v>
      </c>
      <c r="O1304" s="82">
        <v>37</v>
      </c>
      <c r="P1304" s="86">
        <v>31.48</v>
      </c>
      <c r="Q1304" s="83" t="s">
        <v>86</v>
      </c>
      <c r="R1304" s="83" t="s">
        <v>10</v>
      </c>
      <c r="S1304" s="83" t="s">
        <v>10</v>
      </c>
      <c r="T1304" s="82" t="s">
        <v>89</v>
      </c>
      <c r="U1304" s="82" t="s">
        <v>124</v>
      </c>
      <c r="AC1304" s="187" t="str">
        <f t="shared" si="431"/>
        <v/>
      </c>
      <c r="AD1304" s="187" t="str">
        <f t="shared" si="432"/>
        <v/>
      </c>
      <c r="AE1304" s="187" t="str">
        <f t="shared" si="433"/>
        <v/>
      </c>
      <c r="AF1304" s="187" t="str">
        <f t="shared" si="434"/>
        <v/>
      </c>
      <c r="AG1304" s="187" t="str">
        <f t="shared" si="435"/>
        <v/>
      </c>
      <c r="AH1304" s="187" t="str">
        <f t="shared" si="436"/>
        <v/>
      </c>
      <c r="AI1304" s="187" t="str">
        <f t="shared" si="437"/>
        <v/>
      </c>
      <c r="AJ1304" s="187" t="str">
        <f t="shared" si="438"/>
        <v/>
      </c>
      <c r="AK1304" s="187" t="str">
        <f t="shared" si="439"/>
        <v/>
      </c>
      <c r="AN1304" s="187" t="str">
        <f t="shared" si="440"/>
        <v/>
      </c>
      <c r="AO1304" s="187" t="str">
        <f t="shared" si="441"/>
        <v/>
      </c>
      <c r="AP1304" s="187" t="str">
        <f t="shared" si="442"/>
        <v/>
      </c>
      <c r="AT1304" s="187" t="str">
        <f t="shared" si="443"/>
        <v/>
      </c>
      <c r="AU1304" s="187" t="str">
        <f t="shared" si="444"/>
        <v/>
      </c>
      <c r="AV1304" s="187" t="str">
        <f t="shared" si="445"/>
        <v/>
      </c>
      <c r="AW1304" s="187" t="str">
        <f t="shared" si="446"/>
        <v/>
      </c>
      <c r="AX1304" s="187" t="str">
        <f t="shared" si="447"/>
        <v/>
      </c>
      <c r="AY1304" s="187" t="str">
        <f t="shared" si="449"/>
        <v/>
      </c>
      <c r="AZ1304" s="187" t="str">
        <f t="shared" si="448"/>
        <v/>
      </c>
      <c r="BA1304" s="187" t="str">
        <f t="shared" si="451"/>
        <v xml:space="preserve"> </v>
      </c>
      <c r="BB1304" s="187" t="str">
        <f>IFERROR(IF(AW1304="","",VLOOKUP(AW1304,SUSS!R:S,2,FALSE)),AY1304*SUSS!$M$2)</f>
        <v/>
      </c>
      <c r="BC1304" s="187" t="str">
        <f t="shared" si="450"/>
        <v/>
      </c>
    </row>
    <row r="1305" spans="14:55" ht="15.75" thickBot="1">
      <c r="N1305" s="183" t="s">
        <v>194</v>
      </c>
      <c r="O1305" s="82">
        <v>37</v>
      </c>
      <c r="P1305" s="86">
        <v>36.28</v>
      </c>
      <c r="Q1305" s="83" t="s">
        <v>11</v>
      </c>
      <c r="R1305" s="83" t="s">
        <v>10</v>
      </c>
      <c r="S1305" s="83" t="s">
        <v>10</v>
      </c>
      <c r="T1305" s="82" t="s">
        <v>89</v>
      </c>
      <c r="U1305" s="82" t="s">
        <v>124</v>
      </c>
      <c r="AC1305" s="187" t="str">
        <f t="shared" si="431"/>
        <v/>
      </c>
      <c r="AD1305" s="187" t="str">
        <f t="shared" si="432"/>
        <v/>
      </c>
      <c r="AE1305" s="187" t="str">
        <f t="shared" si="433"/>
        <v/>
      </c>
      <c r="AF1305" s="187" t="str">
        <f t="shared" si="434"/>
        <v/>
      </c>
      <c r="AG1305" s="187" t="str">
        <f t="shared" si="435"/>
        <v/>
      </c>
      <c r="AH1305" s="187" t="str">
        <f t="shared" si="436"/>
        <v/>
      </c>
      <c r="AI1305" s="187" t="str">
        <f t="shared" si="437"/>
        <v/>
      </c>
      <c r="AJ1305" s="187" t="str">
        <f t="shared" si="438"/>
        <v/>
      </c>
      <c r="AK1305" s="187" t="str">
        <f t="shared" si="439"/>
        <v/>
      </c>
      <c r="AN1305" s="187" t="str">
        <f t="shared" si="440"/>
        <v/>
      </c>
      <c r="AO1305" s="187" t="str">
        <f t="shared" si="441"/>
        <v/>
      </c>
      <c r="AP1305" s="187" t="str">
        <f t="shared" si="442"/>
        <v/>
      </c>
      <c r="AT1305" s="187" t="str">
        <f t="shared" si="443"/>
        <v>M645045</v>
      </c>
      <c r="AU1305" s="187">
        <f t="shared" si="444"/>
        <v>37</v>
      </c>
      <c r="AV1305" s="187">
        <f t="shared" si="445"/>
        <v>36.28</v>
      </c>
      <c r="AW1305" s="187" t="str">
        <f t="shared" si="446"/>
        <v>2018/7</v>
      </c>
      <c r="AX1305" s="187" t="str">
        <f t="shared" si="447"/>
        <v>2018/7 Contribuciones Seg. Social</v>
      </c>
      <c r="AY1305" s="187">
        <f t="shared" si="449"/>
        <v>2177.25</v>
      </c>
      <c r="AZ1305" s="187">
        <f t="shared" si="448"/>
        <v>1.6663221954300148E-2</v>
      </c>
      <c r="BA1305" s="187" t="str">
        <f t="shared" si="451"/>
        <v>M645045 37</v>
      </c>
      <c r="BB1305" s="187">
        <f>IFERROR(IF(AW1305="","",VLOOKUP(AW1305,SUSS!R:S,2,FALSE)),AY1305*SUSS!$M$2)</f>
        <v>261.27</v>
      </c>
      <c r="BC1305" s="187">
        <f t="shared" si="450"/>
        <v>4.3535999999999992</v>
      </c>
    </row>
    <row r="1306" spans="14:55" ht="15.75" thickBot="1">
      <c r="N1306" s="183" t="s">
        <v>194</v>
      </c>
      <c r="O1306" s="82">
        <v>38</v>
      </c>
      <c r="P1306" s="85">
        <v>6718.36</v>
      </c>
      <c r="Q1306" s="83" t="s">
        <v>82</v>
      </c>
      <c r="R1306" s="83" t="s">
        <v>10</v>
      </c>
      <c r="S1306" s="83" t="s">
        <v>84</v>
      </c>
      <c r="T1306" s="82" t="s">
        <v>94</v>
      </c>
      <c r="U1306" s="82" t="s">
        <v>124</v>
      </c>
      <c r="AC1306" s="187" t="str">
        <f t="shared" si="431"/>
        <v/>
      </c>
      <c r="AD1306" s="187" t="str">
        <f t="shared" si="432"/>
        <v/>
      </c>
      <c r="AE1306" s="187" t="str">
        <f t="shared" si="433"/>
        <v/>
      </c>
      <c r="AF1306" s="187" t="str">
        <f t="shared" si="434"/>
        <v/>
      </c>
      <c r="AG1306" s="187" t="str">
        <f t="shared" si="435"/>
        <v/>
      </c>
      <c r="AH1306" s="187" t="str">
        <f t="shared" si="436"/>
        <v/>
      </c>
      <c r="AI1306" s="187" t="str">
        <f t="shared" si="437"/>
        <v/>
      </c>
      <c r="AJ1306" s="187" t="str">
        <f t="shared" si="438"/>
        <v/>
      </c>
      <c r="AK1306" s="187" t="str">
        <f t="shared" si="439"/>
        <v/>
      </c>
      <c r="AN1306" s="187" t="str">
        <f t="shared" si="440"/>
        <v/>
      </c>
      <c r="AO1306" s="187" t="str">
        <f t="shared" si="441"/>
        <v/>
      </c>
      <c r="AP1306" s="187" t="str">
        <f t="shared" si="442"/>
        <v/>
      </c>
      <c r="AT1306" s="187" t="str">
        <f t="shared" si="443"/>
        <v/>
      </c>
      <c r="AU1306" s="187" t="str">
        <f t="shared" si="444"/>
        <v/>
      </c>
      <c r="AV1306" s="187" t="str">
        <f t="shared" si="445"/>
        <v/>
      </c>
      <c r="AW1306" s="187" t="str">
        <f t="shared" si="446"/>
        <v/>
      </c>
      <c r="AX1306" s="187" t="str">
        <f t="shared" si="447"/>
        <v/>
      </c>
      <c r="AY1306" s="187" t="str">
        <f t="shared" si="449"/>
        <v/>
      </c>
      <c r="AZ1306" s="187" t="str">
        <f t="shared" si="448"/>
        <v/>
      </c>
      <c r="BA1306" s="187" t="str">
        <f t="shared" si="451"/>
        <v xml:space="preserve"> </v>
      </c>
      <c r="BB1306" s="187" t="str">
        <f>IFERROR(IF(AW1306="","",VLOOKUP(AW1306,SUSS!R:S,2,FALSE)),AY1306*SUSS!$M$2)</f>
        <v/>
      </c>
      <c r="BC1306" s="187" t="str">
        <f t="shared" si="450"/>
        <v/>
      </c>
    </row>
    <row r="1307" spans="14:55" ht="15.75" thickBot="1">
      <c r="N1307" s="183" t="s">
        <v>194</v>
      </c>
      <c r="O1307" s="82">
        <v>38</v>
      </c>
      <c r="P1307" s="86">
        <v>36.28</v>
      </c>
      <c r="Q1307" s="83" t="s">
        <v>11</v>
      </c>
      <c r="R1307" s="83" t="s">
        <v>10</v>
      </c>
      <c r="S1307" s="83" t="s">
        <v>10</v>
      </c>
      <c r="T1307" s="82" t="s">
        <v>89</v>
      </c>
      <c r="U1307" s="82" t="s">
        <v>124</v>
      </c>
      <c r="AC1307" s="187" t="str">
        <f t="shared" si="431"/>
        <v/>
      </c>
      <c r="AD1307" s="187" t="str">
        <f t="shared" si="432"/>
        <v/>
      </c>
      <c r="AE1307" s="187" t="str">
        <f t="shared" si="433"/>
        <v/>
      </c>
      <c r="AF1307" s="187" t="str">
        <f t="shared" si="434"/>
        <v/>
      </c>
      <c r="AG1307" s="187" t="str">
        <f t="shared" si="435"/>
        <v/>
      </c>
      <c r="AH1307" s="187" t="str">
        <f t="shared" si="436"/>
        <v/>
      </c>
      <c r="AI1307" s="187" t="str">
        <f t="shared" si="437"/>
        <v/>
      </c>
      <c r="AJ1307" s="187" t="str">
        <f t="shared" si="438"/>
        <v/>
      </c>
      <c r="AK1307" s="187" t="str">
        <f t="shared" si="439"/>
        <v/>
      </c>
      <c r="AN1307" s="187" t="str">
        <f t="shared" si="440"/>
        <v/>
      </c>
      <c r="AO1307" s="187" t="str">
        <f t="shared" si="441"/>
        <v/>
      </c>
      <c r="AP1307" s="187" t="str">
        <f t="shared" si="442"/>
        <v/>
      </c>
      <c r="AT1307" s="187" t="str">
        <f t="shared" si="443"/>
        <v>M645045</v>
      </c>
      <c r="AU1307" s="187">
        <f t="shared" si="444"/>
        <v>38</v>
      </c>
      <c r="AV1307" s="187">
        <f t="shared" si="445"/>
        <v>36.28</v>
      </c>
      <c r="AW1307" s="187" t="str">
        <f t="shared" si="446"/>
        <v>2018/7</v>
      </c>
      <c r="AX1307" s="187" t="str">
        <f t="shared" si="447"/>
        <v>2018/7 Contribuciones Seg. Social</v>
      </c>
      <c r="AY1307" s="187">
        <f t="shared" si="449"/>
        <v>2177.25</v>
      </c>
      <c r="AZ1307" s="187">
        <f t="shared" si="448"/>
        <v>1.6663221954300148E-2</v>
      </c>
      <c r="BA1307" s="187" t="str">
        <f t="shared" si="451"/>
        <v>M645045 38</v>
      </c>
      <c r="BB1307" s="187">
        <f>IFERROR(IF(AW1307="","",VLOOKUP(AW1307,SUSS!R:S,2,FALSE)),AY1307*SUSS!$M$2)</f>
        <v>261.27</v>
      </c>
      <c r="BC1307" s="187">
        <f t="shared" si="450"/>
        <v>4.3535999999999992</v>
      </c>
    </row>
    <row r="1308" spans="14:55" ht="15.75" thickBot="1">
      <c r="N1308" s="183" t="s">
        <v>194</v>
      </c>
      <c r="O1308" s="82">
        <v>38</v>
      </c>
      <c r="P1308" s="86">
        <v>31.48</v>
      </c>
      <c r="Q1308" s="83" t="s">
        <v>86</v>
      </c>
      <c r="R1308" s="83" t="s">
        <v>10</v>
      </c>
      <c r="S1308" s="83" t="s">
        <v>10</v>
      </c>
      <c r="T1308" s="82" t="s">
        <v>89</v>
      </c>
      <c r="U1308" s="82" t="s">
        <v>124</v>
      </c>
      <c r="AC1308" s="187" t="str">
        <f t="shared" si="431"/>
        <v/>
      </c>
      <c r="AD1308" s="187" t="str">
        <f t="shared" si="432"/>
        <v/>
      </c>
      <c r="AE1308" s="187" t="str">
        <f t="shared" si="433"/>
        <v/>
      </c>
      <c r="AF1308" s="187" t="str">
        <f t="shared" si="434"/>
        <v/>
      </c>
      <c r="AG1308" s="187" t="str">
        <f t="shared" si="435"/>
        <v/>
      </c>
      <c r="AH1308" s="187" t="str">
        <f t="shared" si="436"/>
        <v/>
      </c>
      <c r="AI1308" s="187" t="str">
        <f t="shared" si="437"/>
        <v/>
      </c>
      <c r="AJ1308" s="187" t="str">
        <f t="shared" si="438"/>
        <v/>
      </c>
      <c r="AK1308" s="187" t="str">
        <f t="shared" si="439"/>
        <v/>
      </c>
      <c r="AN1308" s="187" t="str">
        <f t="shared" si="440"/>
        <v/>
      </c>
      <c r="AO1308" s="187" t="str">
        <f t="shared" si="441"/>
        <v/>
      </c>
      <c r="AP1308" s="187" t="str">
        <f t="shared" si="442"/>
        <v/>
      </c>
      <c r="AT1308" s="187" t="str">
        <f t="shared" si="443"/>
        <v/>
      </c>
      <c r="AU1308" s="187" t="str">
        <f t="shared" si="444"/>
        <v/>
      </c>
      <c r="AV1308" s="187" t="str">
        <f t="shared" si="445"/>
        <v/>
      </c>
      <c r="AW1308" s="187" t="str">
        <f t="shared" si="446"/>
        <v/>
      </c>
      <c r="AX1308" s="187" t="str">
        <f t="shared" si="447"/>
        <v/>
      </c>
      <c r="AY1308" s="187" t="str">
        <f t="shared" si="449"/>
        <v/>
      </c>
      <c r="AZ1308" s="187" t="str">
        <f t="shared" si="448"/>
        <v/>
      </c>
      <c r="BA1308" s="187" t="str">
        <f t="shared" si="451"/>
        <v xml:space="preserve"> </v>
      </c>
      <c r="BB1308" s="187" t="str">
        <f>IFERROR(IF(AW1308="","",VLOOKUP(AW1308,SUSS!R:S,2,FALSE)),AY1308*SUSS!$M$2)</f>
        <v/>
      </c>
      <c r="BC1308" s="187" t="str">
        <f t="shared" si="450"/>
        <v/>
      </c>
    </row>
    <row r="1309" spans="14:55" ht="15.75" thickBot="1">
      <c r="N1309" s="183" t="s">
        <v>194</v>
      </c>
      <c r="O1309" s="82">
        <v>39</v>
      </c>
      <c r="P1309" s="85">
        <v>6718.36</v>
      </c>
      <c r="Q1309" s="83" t="s">
        <v>82</v>
      </c>
      <c r="R1309" s="83" t="s">
        <v>10</v>
      </c>
      <c r="S1309" s="83" t="s">
        <v>84</v>
      </c>
      <c r="T1309" s="82" t="s">
        <v>94</v>
      </c>
      <c r="U1309" s="82" t="s">
        <v>124</v>
      </c>
      <c r="AC1309" s="187" t="str">
        <f t="shared" si="431"/>
        <v/>
      </c>
      <c r="AD1309" s="187" t="str">
        <f t="shared" si="432"/>
        <v/>
      </c>
      <c r="AE1309" s="187" t="str">
        <f t="shared" si="433"/>
        <v/>
      </c>
      <c r="AF1309" s="187" t="str">
        <f t="shared" si="434"/>
        <v/>
      </c>
      <c r="AG1309" s="187" t="str">
        <f t="shared" si="435"/>
        <v/>
      </c>
      <c r="AH1309" s="187" t="str">
        <f t="shared" si="436"/>
        <v/>
      </c>
      <c r="AI1309" s="187" t="str">
        <f t="shared" si="437"/>
        <v/>
      </c>
      <c r="AJ1309" s="187" t="str">
        <f t="shared" si="438"/>
        <v/>
      </c>
      <c r="AK1309" s="187" t="str">
        <f t="shared" si="439"/>
        <v/>
      </c>
      <c r="AN1309" s="187" t="str">
        <f t="shared" si="440"/>
        <v/>
      </c>
      <c r="AO1309" s="187" t="str">
        <f t="shared" si="441"/>
        <v/>
      </c>
      <c r="AP1309" s="187" t="str">
        <f t="shared" si="442"/>
        <v/>
      </c>
      <c r="AT1309" s="187" t="str">
        <f t="shared" si="443"/>
        <v/>
      </c>
      <c r="AU1309" s="187" t="str">
        <f t="shared" si="444"/>
        <v/>
      </c>
      <c r="AV1309" s="187" t="str">
        <f t="shared" si="445"/>
        <v/>
      </c>
      <c r="AW1309" s="187" t="str">
        <f t="shared" si="446"/>
        <v/>
      </c>
      <c r="AX1309" s="187" t="str">
        <f t="shared" si="447"/>
        <v/>
      </c>
      <c r="AY1309" s="187" t="str">
        <f t="shared" si="449"/>
        <v/>
      </c>
      <c r="AZ1309" s="187" t="str">
        <f t="shared" si="448"/>
        <v/>
      </c>
      <c r="BA1309" s="187" t="str">
        <f t="shared" si="451"/>
        <v xml:space="preserve"> </v>
      </c>
      <c r="BB1309" s="187" t="str">
        <f>IFERROR(IF(AW1309="","",VLOOKUP(AW1309,SUSS!R:S,2,FALSE)),AY1309*SUSS!$M$2)</f>
        <v/>
      </c>
      <c r="BC1309" s="187" t="str">
        <f t="shared" si="450"/>
        <v/>
      </c>
    </row>
    <row r="1310" spans="14:55" ht="15.75" thickBot="1">
      <c r="N1310" s="183" t="s">
        <v>194</v>
      </c>
      <c r="O1310" s="82">
        <v>39</v>
      </c>
      <c r="P1310" s="86">
        <v>36.28</v>
      </c>
      <c r="Q1310" s="83" t="s">
        <v>11</v>
      </c>
      <c r="R1310" s="83" t="s">
        <v>10</v>
      </c>
      <c r="S1310" s="83" t="s">
        <v>10</v>
      </c>
      <c r="T1310" s="82" t="s">
        <v>89</v>
      </c>
      <c r="U1310" s="82" t="s">
        <v>124</v>
      </c>
      <c r="AC1310" s="187" t="str">
        <f t="shared" ref="AC1310:AC1373" si="452">IF($E1310=$AD$1,IF($G1310=$AE$1,A1310,""),"")</f>
        <v/>
      </c>
      <c r="AD1310" s="187" t="str">
        <f t="shared" ref="AD1310:AD1373" si="453">IF($E1310=$AD$1,IF($G1310=$AE$1,E1310,""),"")</f>
        <v/>
      </c>
      <c r="AE1310" s="187" t="str">
        <f t="shared" ref="AE1310:AE1373" si="454">IF($E1310=$AD$1,IF($G1310=$AE$1,F1310,""),"")</f>
        <v/>
      </c>
      <c r="AF1310" s="187" t="str">
        <f t="shared" ref="AF1310:AF1373" si="455">IF($E1310=$AD$1,IF($G1310=$AE$1,G1310,""),"")</f>
        <v/>
      </c>
      <c r="AG1310" s="187" t="str">
        <f t="shared" ref="AG1310:AG1373" si="456">IF($E1310=$AD$1,IF($G1310=$AE$1,I1310,""),"")</f>
        <v/>
      </c>
      <c r="AH1310" s="187" t="str">
        <f t="shared" ref="AH1310:AH1373" si="457">IF($E1310=$AD$1,IF($G1310=$AE$1,J1310,""),"")</f>
        <v/>
      </c>
      <c r="AI1310" s="187" t="str">
        <f t="shared" ref="AI1310:AI1373" si="458">IF($E1310=$AD$1,IF($G1310=$AE$1,K1310,""),"")</f>
        <v/>
      </c>
      <c r="AJ1310" s="187" t="str">
        <f t="shared" ref="AJ1310:AJ1373" si="459">IF($E1310=$AD$1,IF($G1310=$AE$1,B1310,""),"")</f>
        <v/>
      </c>
      <c r="AK1310" s="187" t="str">
        <f t="shared" ref="AK1310:AK1373" si="460">IF($E1310=$AD$1,IF($G1310=$AE$1,C1310,""),"")</f>
        <v/>
      </c>
      <c r="AN1310" s="187" t="str">
        <f t="shared" ref="AN1310:AN1373" si="461">LEFT(AO1310,7)</f>
        <v/>
      </c>
      <c r="AO1310" s="187" t="str">
        <f t="shared" ref="AO1310:AO1373" si="462">IF(AF1310=$AE$1,AJ1310&amp;"/"&amp;AK1310&amp;" "&amp;AD1310,"")</f>
        <v/>
      </c>
      <c r="AP1310" s="187" t="str">
        <f t="shared" ref="AP1310:AP1373" si="463">IF(AO1310&lt;&gt;"",AI1310,"")</f>
        <v/>
      </c>
      <c r="AT1310" s="187" t="str">
        <f t="shared" ref="AT1310:AT1373" si="464">IF($Q1310=$AD$1,N1310,"")</f>
        <v>M645045</v>
      </c>
      <c r="AU1310" s="187">
        <f t="shared" ref="AU1310:AU1373" si="465">IF($Q1310=$AD$1,O1310,"")</f>
        <v>39</v>
      </c>
      <c r="AV1310" s="187">
        <f t="shared" ref="AV1310:AV1373" si="466">IF($Q1310=$AD$1,P1310,"")</f>
        <v>36.28</v>
      </c>
      <c r="AW1310" s="187" t="str">
        <f t="shared" ref="AW1310:AW1373" si="467">IF($Q1310=$AD$1,T1310,"")</f>
        <v>2018/7</v>
      </c>
      <c r="AX1310" s="187" t="str">
        <f t="shared" ref="AX1310:AX1373" si="468">IF(AW1310&lt;&gt;"",AW1310&amp;" "&amp;$AD$1,"")</f>
        <v>2018/7 Contribuciones Seg. Social</v>
      </c>
      <c r="AY1310" s="187">
        <f t="shared" si="449"/>
        <v>2177.25</v>
      </c>
      <c r="AZ1310" s="187">
        <f t="shared" ref="AZ1310:AZ1373" si="469">IF(AY1310="","",AV1310/AY1310)</f>
        <v>1.6663221954300148E-2</v>
      </c>
      <c r="BA1310" s="187" t="str">
        <f t="shared" si="451"/>
        <v>M645045 39</v>
      </c>
      <c r="BB1310" s="187">
        <f>IFERROR(IF(AW1310="","",VLOOKUP(AW1310,SUSS!R:S,2,FALSE)),AY1310*SUSS!$M$2)</f>
        <v>261.27</v>
      </c>
      <c r="BC1310" s="187">
        <f t="shared" si="450"/>
        <v>4.3535999999999992</v>
      </c>
    </row>
    <row r="1311" spans="14:55" ht="15.75" thickBot="1">
      <c r="N1311" s="183" t="s">
        <v>194</v>
      </c>
      <c r="O1311" s="82">
        <v>39</v>
      </c>
      <c r="P1311" s="86">
        <v>31.48</v>
      </c>
      <c r="Q1311" s="83" t="s">
        <v>86</v>
      </c>
      <c r="R1311" s="83" t="s">
        <v>10</v>
      </c>
      <c r="S1311" s="83" t="s">
        <v>10</v>
      </c>
      <c r="T1311" s="82" t="s">
        <v>89</v>
      </c>
      <c r="U1311" s="82" t="s">
        <v>124</v>
      </c>
      <c r="AC1311" s="187" t="str">
        <f t="shared" si="452"/>
        <v/>
      </c>
      <c r="AD1311" s="187" t="str">
        <f t="shared" si="453"/>
        <v/>
      </c>
      <c r="AE1311" s="187" t="str">
        <f t="shared" si="454"/>
        <v/>
      </c>
      <c r="AF1311" s="187" t="str">
        <f t="shared" si="455"/>
        <v/>
      </c>
      <c r="AG1311" s="187" t="str">
        <f t="shared" si="456"/>
        <v/>
      </c>
      <c r="AH1311" s="187" t="str">
        <f t="shared" si="457"/>
        <v/>
      </c>
      <c r="AI1311" s="187" t="str">
        <f t="shared" si="458"/>
        <v/>
      </c>
      <c r="AJ1311" s="187" t="str">
        <f t="shared" si="459"/>
        <v/>
      </c>
      <c r="AK1311" s="187" t="str">
        <f t="shared" si="460"/>
        <v/>
      </c>
      <c r="AN1311" s="187" t="str">
        <f t="shared" si="461"/>
        <v/>
      </c>
      <c r="AO1311" s="187" t="str">
        <f t="shared" si="462"/>
        <v/>
      </c>
      <c r="AP1311" s="187" t="str">
        <f t="shared" si="463"/>
        <v/>
      </c>
      <c r="AT1311" s="187" t="str">
        <f t="shared" si="464"/>
        <v/>
      </c>
      <c r="AU1311" s="187" t="str">
        <f t="shared" si="465"/>
        <v/>
      </c>
      <c r="AV1311" s="187" t="str">
        <f t="shared" si="466"/>
        <v/>
      </c>
      <c r="AW1311" s="187" t="str">
        <f t="shared" si="467"/>
        <v/>
      </c>
      <c r="AX1311" s="187" t="str">
        <f t="shared" si="468"/>
        <v/>
      </c>
      <c r="AY1311" s="187" t="str">
        <f t="shared" si="449"/>
        <v/>
      </c>
      <c r="AZ1311" s="187" t="str">
        <f t="shared" si="469"/>
        <v/>
      </c>
      <c r="BA1311" s="187" t="str">
        <f t="shared" si="451"/>
        <v xml:space="preserve"> </v>
      </c>
      <c r="BB1311" s="187" t="str">
        <f>IFERROR(IF(AW1311="","",VLOOKUP(AW1311,SUSS!R:S,2,FALSE)),AY1311*SUSS!$M$2)</f>
        <v/>
      </c>
      <c r="BC1311" s="187" t="str">
        <f t="shared" si="450"/>
        <v/>
      </c>
    </row>
    <row r="1312" spans="14:55" ht="15.75" thickBot="1">
      <c r="N1312" s="183" t="s">
        <v>194</v>
      </c>
      <c r="O1312" s="82">
        <v>40</v>
      </c>
      <c r="P1312" s="86">
        <v>229.19</v>
      </c>
      <c r="Q1312" s="83" t="s">
        <v>82</v>
      </c>
      <c r="R1312" s="83" t="s">
        <v>10</v>
      </c>
      <c r="S1312" s="83" t="s">
        <v>84</v>
      </c>
      <c r="T1312" s="82" t="s">
        <v>94</v>
      </c>
      <c r="U1312" s="82" t="s">
        <v>124</v>
      </c>
      <c r="AC1312" s="187" t="str">
        <f t="shared" si="452"/>
        <v/>
      </c>
      <c r="AD1312" s="187" t="str">
        <f t="shared" si="453"/>
        <v/>
      </c>
      <c r="AE1312" s="187" t="str">
        <f t="shared" si="454"/>
        <v/>
      </c>
      <c r="AF1312" s="187" t="str">
        <f t="shared" si="455"/>
        <v/>
      </c>
      <c r="AG1312" s="187" t="str">
        <f t="shared" si="456"/>
        <v/>
      </c>
      <c r="AH1312" s="187" t="str">
        <f t="shared" si="457"/>
        <v/>
      </c>
      <c r="AI1312" s="187" t="str">
        <f t="shared" si="458"/>
        <v/>
      </c>
      <c r="AJ1312" s="187" t="str">
        <f t="shared" si="459"/>
        <v/>
      </c>
      <c r="AK1312" s="187" t="str">
        <f t="shared" si="460"/>
        <v/>
      </c>
      <c r="AN1312" s="187" t="str">
        <f t="shared" si="461"/>
        <v/>
      </c>
      <c r="AO1312" s="187" t="str">
        <f t="shared" si="462"/>
        <v/>
      </c>
      <c r="AP1312" s="187" t="str">
        <f t="shared" si="463"/>
        <v/>
      </c>
      <c r="AT1312" s="187" t="str">
        <f t="shared" si="464"/>
        <v/>
      </c>
      <c r="AU1312" s="187" t="str">
        <f t="shared" si="465"/>
        <v/>
      </c>
      <c r="AV1312" s="187" t="str">
        <f t="shared" si="466"/>
        <v/>
      </c>
      <c r="AW1312" s="187" t="str">
        <f t="shared" si="467"/>
        <v/>
      </c>
      <c r="AX1312" s="187" t="str">
        <f t="shared" si="468"/>
        <v/>
      </c>
      <c r="AY1312" s="187" t="str">
        <f t="shared" si="449"/>
        <v/>
      </c>
      <c r="AZ1312" s="187" t="str">
        <f t="shared" si="469"/>
        <v/>
      </c>
      <c r="BA1312" s="187" t="str">
        <f t="shared" si="451"/>
        <v xml:space="preserve"> </v>
      </c>
      <c r="BB1312" s="187" t="str">
        <f>IFERROR(IF(AW1312="","",VLOOKUP(AW1312,SUSS!R:S,2,FALSE)),AY1312*SUSS!$M$2)</f>
        <v/>
      </c>
      <c r="BC1312" s="187" t="str">
        <f t="shared" si="450"/>
        <v/>
      </c>
    </row>
    <row r="1313" spans="14:55" ht="15.75" thickBot="1">
      <c r="N1313" s="183" t="s">
        <v>194</v>
      </c>
      <c r="O1313" s="82">
        <v>40</v>
      </c>
      <c r="P1313" s="85">
        <v>6489.17</v>
      </c>
      <c r="Q1313" s="83" t="s">
        <v>82</v>
      </c>
      <c r="R1313" s="83" t="s">
        <v>10</v>
      </c>
      <c r="S1313" s="83" t="s">
        <v>10</v>
      </c>
      <c r="T1313" s="82" t="s">
        <v>95</v>
      </c>
      <c r="U1313" s="82" t="s">
        <v>124</v>
      </c>
      <c r="AC1313" s="187" t="str">
        <f t="shared" si="452"/>
        <v/>
      </c>
      <c r="AD1313" s="187" t="str">
        <f t="shared" si="453"/>
        <v/>
      </c>
      <c r="AE1313" s="187" t="str">
        <f t="shared" si="454"/>
        <v/>
      </c>
      <c r="AF1313" s="187" t="str">
        <f t="shared" si="455"/>
        <v/>
      </c>
      <c r="AG1313" s="187" t="str">
        <f t="shared" si="456"/>
        <v/>
      </c>
      <c r="AH1313" s="187" t="str">
        <f t="shared" si="457"/>
        <v/>
      </c>
      <c r="AI1313" s="187" t="str">
        <f t="shared" si="458"/>
        <v/>
      </c>
      <c r="AJ1313" s="187" t="str">
        <f t="shared" si="459"/>
        <v/>
      </c>
      <c r="AK1313" s="187" t="str">
        <f t="shared" si="460"/>
        <v/>
      </c>
      <c r="AN1313" s="187" t="str">
        <f t="shared" si="461"/>
        <v/>
      </c>
      <c r="AO1313" s="187" t="str">
        <f t="shared" si="462"/>
        <v/>
      </c>
      <c r="AP1313" s="187" t="str">
        <f t="shared" si="463"/>
        <v/>
      </c>
      <c r="AT1313" s="187" t="str">
        <f t="shared" si="464"/>
        <v/>
      </c>
      <c r="AU1313" s="187" t="str">
        <f t="shared" si="465"/>
        <v/>
      </c>
      <c r="AV1313" s="187" t="str">
        <f t="shared" si="466"/>
        <v/>
      </c>
      <c r="AW1313" s="187" t="str">
        <f t="shared" si="467"/>
        <v/>
      </c>
      <c r="AX1313" s="187" t="str">
        <f t="shared" si="468"/>
        <v/>
      </c>
      <c r="AY1313" s="187" t="str">
        <f t="shared" si="449"/>
        <v/>
      </c>
      <c r="AZ1313" s="187" t="str">
        <f t="shared" si="469"/>
        <v/>
      </c>
      <c r="BA1313" s="187" t="str">
        <f t="shared" si="451"/>
        <v xml:space="preserve"> </v>
      </c>
      <c r="BB1313" s="187" t="str">
        <f>IFERROR(IF(AW1313="","",VLOOKUP(AW1313,SUSS!R:S,2,FALSE)),AY1313*SUSS!$M$2)</f>
        <v/>
      </c>
      <c r="BC1313" s="187" t="str">
        <f t="shared" si="450"/>
        <v/>
      </c>
    </row>
    <row r="1314" spans="14:55" ht="15.75" thickBot="1">
      <c r="N1314" s="183" t="s">
        <v>194</v>
      </c>
      <c r="O1314" s="82">
        <v>40</v>
      </c>
      <c r="P1314" s="86">
        <v>36.28</v>
      </c>
      <c r="Q1314" s="83" t="s">
        <v>11</v>
      </c>
      <c r="R1314" s="83" t="s">
        <v>10</v>
      </c>
      <c r="S1314" s="83" t="s">
        <v>10</v>
      </c>
      <c r="T1314" s="82" t="s">
        <v>89</v>
      </c>
      <c r="U1314" s="82" t="s">
        <v>124</v>
      </c>
      <c r="AC1314" s="187" t="str">
        <f t="shared" si="452"/>
        <v/>
      </c>
      <c r="AD1314" s="187" t="str">
        <f t="shared" si="453"/>
        <v/>
      </c>
      <c r="AE1314" s="187" t="str">
        <f t="shared" si="454"/>
        <v/>
      </c>
      <c r="AF1314" s="187" t="str">
        <f t="shared" si="455"/>
        <v/>
      </c>
      <c r="AG1314" s="187" t="str">
        <f t="shared" si="456"/>
        <v/>
      </c>
      <c r="AH1314" s="187" t="str">
        <f t="shared" si="457"/>
        <v/>
      </c>
      <c r="AI1314" s="187" t="str">
        <f t="shared" si="458"/>
        <v/>
      </c>
      <c r="AJ1314" s="187" t="str">
        <f t="shared" si="459"/>
        <v/>
      </c>
      <c r="AK1314" s="187" t="str">
        <f t="shared" si="460"/>
        <v/>
      </c>
      <c r="AN1314" s="187" t="str">
        <f t="shared" si="461"/>
        <v/>
      </c>
      <c r="AO1314" s="187" t="str">
        <f t="shared" si="462"/>
        <v/>
      </c>
      <c r="AP1314" s="187" t="str">
        <f t="shared" si="463"/>
        <v/>
      </c>
      <c r="AT1314" s="187" t="str">
        <f t="shared" si="464"/>
        <v>M645045</v>
      </c>
      <c r="AU1314" s="187">
        <f t="shared" si="465"/>
        <v>40</v>
      </c>
      <c r="AV1314" s="187">
        <f t="shared" si="466"/>
        <v>36.28</v>
      </c>
      <c r="AW1314" s="187" t="str">
        <f t="shared" si="467"/>
        <v>2018/7</v>
      </c>
      <c r="AX1314" s="187" t="str">
        <f t="shared" si="468"/>
        <v>2018/7 Contribuciones Seg. Social</v>
      </c>
      <c r="AY1314" s="187">
        <f t="shared" si="449"/>
        <v>2177.25</v>
      </c>
      <c r="AZ1314" s="187">
        <f t="shared" si="469"/>
        <v>1.6663221954300148E-2</v>
      </c>
      <c r="BA1314" s="187" t="str">
        <f t="shared" si="451"/>
        <v>M645045 40</v>
      </c>
      <c r="BB1314" s="187">
        <f>IFERROR(IF(AW1314="","",VLOOKUP(AW1314,SUSS!R:S,2,FALSE)),AY1314*SUSS!$M$2)</f>
        <v>261.27</v>
      </c>
      <c r="BC1314" s="187">
        <f t="shared" si="450"/>
        <v>4.3535999999999992</v>
      </c>
    </row>
    <row r="1315" spans="14:55" ht="15.75" thickBot="1">
      <c r="N1315" s="183" t="s">
        <v>194</v>
      </c>
      <c r="O1315" s="82">
        <v>40</v>
      </c>
      <c r="P1315" s="86">
        <v>31.48</v>
      </c>
      <c r="Q1315" s="83" t="s">
        <v>86</v>
      </c>
      <c r="R1315" s="83" t="s">
        <v>10</v>
      </c>
      <c r="S1315" s="83" t="s">
        <v>10</v>
      </c>
      <c r="T1315" s="82" t="s">
        <v>89</v>
      </c>
      <c r="U1315" s="82" t="s">
        <v>124</v>
      </c>
      <c r="AC1315" s="187" t="str">
        <f t="shared" si="452"/>
        <v/>
      </c>
      <c r="AD1315" s="187" t="str">
        <f t="shared" si="453"/>
        <v/>
      </c>
      <c r="AE1315" s="187" t="str">
        <f t="shared" si="454"/>
        <v/>
      </c>
      <c r="AF1315" s="187" t="str">
        <f t="shared" si="455"/>
        <v/>
      </c>
      <c r="AG1315" s="187" t="str">
        <f t="shared" si="456"/>
        <v/>
      </c>
      <c r="AH1315" s="187" t="str">
        <f t="shared" si="457"/>
        <v/>
      </c>
      <c r="AI1315" s="187" t="str">
        <f t="shared" si="458"/>
        <v/>
      </c>
      <c r="AJ1315" s="187" t="str">
        <f t="shared" si="459"/>
        <v/>
      </c>
      <c r="AK1315" s="187" t="str">
        <f t="shared" si="460"/>
        <v/>
      </c>
      <c r="AN1315" s="187" t="str">
        <f t="shared" si="461"/>
        <v/>
      </c>
      <c r="AO1315" s="187" t="str">
        <f t="shared" si="462"/>
        <v/>
      </c>
      <c r="AP1315" s="187" t="str">
        <f t="shared" si="463"/>
        <v/>
      </c>
      <c r="AT1315" s="187" t="str">
        <f t="shared" si="464"/>
        <v/>
      </c>
      <c r="AU1315" s="187" t="str">
        <f t="shared" si="465"/>
        <v/>
      </c>
      <c r="AV1315" s="187" t="str">
        <f t="shared" si="466"/>
        <v/>
      </c>
      <c r="AW1315" s="187" t="str">
        <f t="shared" si="467"/>
        <v/>
      </c>
      <c r="AX1315" s="187" t="str">
        <f t="shared" si="468"/>
        <v/>
      </c>
      <c r="AY1315" s="187" t="str">
        <f t="shared" si="449"/>
        <v/>
      </c>
      <c r="AZ1315" s="187" t="str">
        <f t="shared" si="469"/>
        <v/>
      </c>
      <c r="BA1315" s="187" t="str">
        <f t="shared" si="451"/>
        <v xml:space="preserve"> </v>
      </c>
      <c r="BB1315" s="187" t="str">
        <f>IFERROR(IF(AW1315="","",VLOOKUP(AW1315,SUSS!R:S,2,FALSE)),AY1315*SUSS!$M$2)</f>
        <v/>
      </c>
      <c r="BC1315" s="187" t="str">
        <f t="shared" si="450"/>
        <v/>
      </c>
    </row>
    <row r="1316" spans="14:55" ht="15.75" thickBot="1">
      <c r="N1316" s="183" t="s">
        <v>194</v>
      </c>
      <c r="O1316" s="82">
        <v>41</v>
      </c>
      <c r="P1316" s="85">
        <v>6718.36</v>
      </c>
      <c r="Q1316" s="83" t="s">
        <v>82</v>
      </c>
      <c r="R1316" s="83" t="s">
        <v>10</v>
      </c>
      <c r="S1316" s="83" t="s">
        <v>10</v>
      </c>
      <c r="T1316" s="82" t="s">
        <v>95</v>
      </c>
      <c r="U1316" s="82" t="s">
        <v>124</v>
      </c>
      <c r="AC1316" s="187" t="str">
        <f t="shared" si="452"/>
        <v/>
      </c>
      <c r="AD1316" s="187" t="str">
        <f t="shared" si="453"/>
        <v/>
      </c>
      <c r="AE1316" s="187" t="str">
        <f t="shared" si="454"/>
        <v/>
      </c>
      <c r="AF1316" s="187" t="str">
        <f t="shared" si="455"/>
        <v/>
      </c>
      <c r="AG1316" s="187" t="str">
        <f t="shared" si="456"/>
        <v/>
      </c>
      <c r="AH1316" s="187" t="str">
        <f t="shared" si="457"/>
        <v/>
      </c>
      <c r="AI1316" s="187" t="str">
        <f t="shared" si="458"/>
        <v/>
      </c>
      <c r="AJ1316" s="187" t="str">
        <f t="shared" si="459"/>
        <v/>
      </c>
      <c r="AK1316" s="187" t="str">
        <f t="shared" si="460"/>
        <v/>
      </c>
      <c r="AN1316" s="187" t="str">
        <f t="shared" si="461"/>
        <v/>
      </c>
      <c r="AO1316" s="187" t="str">
        <f t="shared" si="462"/>
        <v/>
      </c>
      <c r="AP1316" s="187" t="str">
        <f t="shared" si="463"/>
        <v/>
      </c>
      <c r="AT1316" s="187" t="str">
        <f t="shared" si="464"/>
        <v/>
      </c>
      <c r="AU1316" s="187" t="str">
        <f t="shared" si="465"/>
        <v/>
      </c>
      <c r="AV1316" s="187" t="str">
        <f t="shared" si="466"/>
        <v/>
      </c>
      <c r="AW1316" s="187" t="str">
        <f t="shared" si="467"/>
        <v/>
      </c>
      <c r="AX1316" s="187" t="str">
        <f t="shared" si="468"/>
        <v/>
      </c>
      <c r="AY1316" s="187" t="str">
        <f t="shared" si="449"/>
        <v/>
      </c>
      <c r="AZ1316" s="187" t="str">
        <f t="shared" si="469"/>
        <v/>
      </c>
      <c r="BA1316" s="187" t="str">
        <f t="shared" si="451"/>
        <v xml:space="preserve"> </v>
      </c>
      <c r="BB1316" s="187" t="str">
        <f>IFERROR(IF(AW1316="","",VLOOKUP(AW1316,SUSS!R:S,2,FALSE)),AY1316*SUSS!$M$2)</f>
        <v/>
      </c>
      <c r="BC1316" s="187" t="str">
        <f t="shared" si="450"/>
        <v/>
      </c>
    </row>
    <row r="1317" spans="14:55" ht="15.75" thickBot="1">
      <c r="N1317" s="183" t="s">
        <v>194</v>
      </c>
      <c r="O1317" s="82">
        <v>41</v>
      </c>
      <c r="P1317" s="86">
        <v>36.28</v>
      </c>
      <c r="Q1317" s="83" t="s">
        <v>11</v>
      </c>
      <c r="R1317" s="83" t="s">
        <v>10</v>
      </c>
      <c r="S1317" s="83" t="s">
        <v>10</v>
      </c>
      <c r="T1317" s="82" t="s">
        <v>89</v>
      </c>
      <c r="U1317" s="82" t="s">
        <v>124</v>
      </c>
      <c r="AC1317" s="187" t="str">
        <f t="shared" si="452"/>
        <v/>
      </c>
      <c r="AD1317" s="187" t="str">
        <f t="shared" si="453"/>
        <v/>
      </c>
      <c r="AE1317" s="187" t="str">
        <f t="shared" si="454"/>
        <v/>
      </c>
      <c r="AF1317" s="187" t="str">
        <f t="shared" si="455"/>
        <v/>
      </c>
      <c r="AG1317" s="187" t="str">
        <f t="shared" si="456"/>
        <v/>
      </c>
      <c r="AH1317" s="187" t="str">
        <f t="shared" si="457"/>
        <v/>
      </c>
      <c r="AI1317" s="187" t="str">
        <f t="shared" si="458"/>
        <v/>
      </c>
      <c r="AJ1317" s="187" t="str">
        <f t="shared" si="459"/>
        <v/>
      </c>
      <c r="AK1317" s="187" t="str">
        <f t="shared" si="460"/>
        <v/>
      </c>
      <c r="AN1317" s="187" t="str">
        <f t="shared" si="461"/>
        <v/>
      </c>
      <c r="AO1317" s="187" t="str">
        <f t="shared" si="462"/>
        <v/>
      </c>
      <c r="AP1317" s="187" t="str">
        <f t="shared" si="463"/>
        <v/>
      </c>
      <c r="AT1317" s="187" t="str">
        <f t="shared" si="464"/>
        <v>M645045</v>
      </c>
      <c r="AU1317" s="187">
        <f t="shared" si="465"/>
        <v>41</v>
      </c>
      <c r="AV1317" s="187">
        <f t="shared" si="466"/>
        <v>36.28</v>
      </c>
      <c r="AW1317" s="187" t="str">
        <f t="shared" si="467"/>
        <v>2018/7</v>
      </c>
      <c r="AX1317" s="187" t="str">
        <f t="shared" si="468"/>
        <v>2018/7 Contribuciones Seg. Social</v>
      </c>
      <c r="AY1317" s="187">
        <f t="shared" si="449"/>
        <v>2177.25</v>
      </c>
      <c r="AZ1317" s="187">
        <f t="shared" si="469"/>
        <v>1.6663221954300148E-2</v>
      </c>
      <c r="BA1317" s="187" t="str">
        <f t="shared" si="451"/>
        <v>M645045 41</v>
      </c>
      <c r="BB1317" s="187">
        <f>IFERROR(IF(AW1317="","",VLOOKUP(AW1317,SUSS!R:S,2,FALSE)),AY1317*SUSS!$M$2)</f>
        <v>261.27</v>
      </c>
      <c r="BC1317" s="187">
        <f t="shared" si="450"/>
        <v>4.3535999999999992</v>
      </c>
    </row>
    <row r="1318" spans="14:55" ht="15.75" thickBot="1">
      <c r="N1318" s="183" t="s">
        <v>194</v>
      </c>
      <c r="O1318" s="82">
        <v>41</v>
      </c>
      <c r="P1318" s="86">
        <v>31.48</v>
      </c>
      <c r="Q1318" s="83" t="s">
        <v>86</v>
      </c>
      <c r="R1318" s="83" t="s">
        <v>10</v>
      </c>
      <c r="S1318" s="83" t="s">
        <v>10</v>
      </c>
      <c r="T1318" s="82" t="s">
        <v>89</v>
      </c>
      <c r="U1318" s="82" t="s">
        <v>124</v>
      </c>
      <c r="AC1318" s="187" t="str">
        <f t="shared" si="452"/>
        <v/>
      </c>
      <c r="AD1318" s="187" t="str">
        <f t="shared" si="453"/>
        <v/>
      </c>
      <c r="AE1318" s="187" t="str">
        <f t="shared" si="454"/>
        <v/>
      </c>
      <c r="AF1318" s="187" t="str">
        <f t="shared" si="455"/>
        <v/>
      </c>
      <c r="AG1318" s="187" t="str">
        <f t="shared" si="456"/>
        <v/>
      </c>
      <c r="AH1318" s="187" t="str">
        <f t="shared" si="457"/>
        <v/>
      </c>
      <c r="AI1318" s="187" t="str">
        <f t="shared" si="458"/>
        <v/>
      </c>
      <c r="AJ1318" s="187" t="str">
        <f t="shared" si="459"/>
        <v/>
      </c>
      <c r="AK1318" s="187" t="str">
        <f t="shared" si="460"/>
        <v/>
      </c>
      <c r="AN1318" s="187" t="str">
        <f t="shared" si="461"/>
        <v/>
      </c>
      <c r="AO1318" s="187" t="str">
        <f t="shared" si="462"/>
        <v/>
      </c>
      <c r="AP1318" s="187" t="str">
        <f t="shared" si="463"/>
        <v/>
      </c>
      <c r="AT1318" s="187" t="str">
        <f t="shared" si="464"/>
        <v/>
      </c>
      <c r="AU1318" s="187" t="str">
        <f t="shared" si="465"/>
        <v/>
      </c>
      <c r="AV1318" s="187" t="str">
        <f t="shared" si="466"/>
        <v/>
      </c>
      <c r="AW1318" s="187" t="str">
        <f t="shared" si="467"/>
        <v/>
      </c>
      <c r="AX1318" s="187" t="str">
        <f t="shared" si="468"/>
        <v/>
      </c>
      <c r="AY1318" s="187" t="str">
        <f t="shared" si="449"/>
        <v/>
      </c>
      <c r="AZ1318" s="187" t="str">
        <f t="shared" si="469"/>
        <v/>
      </c>
      <c r="BA1318" s="187" t="str">
        <f t="shared" si="451"/>
        <v xml:space="preserve"> </v>
      </c>
      <c r="BB1318" s="187" t="str">
        <f>IFERROR(IF(AW1318="","",VLOOKUP(AW1318,SUSS!R:S,2,FALSE)),AY1318*SUSS!$M$2)</f>
        <v/>
      </c>
      <c r="BC1318" s="187" t="str">
        <f t="shared" si="450"/>
        <v/>
      </c>
    </row>
    <row r="1319" spans="14:55" ht="15.75" thickBot="1">
      <c r="N1319" s="183" t="s">
        <v>194</v>
      </c>
      <c r="O1319" s="82">
        <v>42</v>
      </c>
      <c r="P1319" s="85">
        <v>6718.36</v>
      </c>
      <c r="Q1319" s="83" t="s">
        <v>82</v>
      </c>
      <c r="R1319" s="83" t="s">
        <v>10</v>
      </c>
      <c r="S1319" s="83" t="s">
        <v>10</v>
      </c>
      <c r="T1319" s="82" t="s">
        <v>95</v>
      </c>
      <c r="U1319" s="82" t="s">
        <v>124</v>
      </c>
      <c r="AC1319" s="187" t="str">
        <f t="shared" si="452"/>
        <v/>
      </c>
      <c r="AD1319" s="187" t="str">
        <f t="shared" si="453"/>
        <v/>
      </c>
      <c r="AE1319" s="187" t="str">
        <f t="shared" si="454"/>
        <v/>
      </c>
      <c r="AF1319" s="187" t="str">
        <f t="shared" si="455"/>
        <v/>
      </c>
      <c r="AG1319" s="187" t="str">
        <f t="shared" si="456"/>
        <v/>
      </c>
      <c r="AH1319" s="187" t="str">
        <f t="shared" si="457"/>
        <v/>
      </c>
      <c r="AI1319" s="187" t="str">
        <f t="shared" si="458"/>
        <v/>
      </c>
      <c r="AJ1319" s="187" t="str">
        <f t="shared" si="459"/>
        <v/>
      </c>
      <c r="AK1319" s="187" t="str">
        <f t="shared" si="460"/>
        <v/>
      </c>
      <c r="AN1319" s="187" t="str">
        <f t="shared" si="461"/>
        <v/>
      </c>
      <c r="AO1319" s="187" t="str">
        <f t="shared" si="462"/>
        <v/>
      </c>
      <c r="AP1319" s="187" t="str">
        <f t="shared" si="463"/>
        <v/>
      </c>
      <c r="AT1319" s="187" t="str">
        <f t="shared" si="464"/>
        <v/>
      </c>
      <c r="AU1319" s="187" t="str">
        <f t="shared" si="465"/>
        <v/>
      </c>
      <c r="AV1319" s="187" t="str">
        <f t="shared" si="466"/>
        <v/>
      </c>
      <c r="AW1319" s="187" t="str">
        <f t="shared" si="467"/>
        <v/>
      </c>
      <c r="AX1319" s="187" t="str">
        <f t="shared" si="468"/>
        <v/>
      </c>
      <c r="AY1319" s="187" t="str">
        <f t="shared" si="449"/>
        <v/>
      </c>
      <c r="AZ1319" s="187" t="str">
        <f t="shared" si="469"/>
        <v/>
      </c>
      <c r="BA1319" s="187" t="str">
        <f t="shared" si="451"/>
        <v xml:space="preserve"> </v>
      </c>
      <c r="BB1319" s="187" t="str">
        <f>IFERROR(IF(AW1319="","",VLOOKUP(AW1319,SUSS!R:S,2,FALSE)),AY1319*SUSS!$M$2)</f>
        <v/>
      </c>
      <c r="BC1319" s="187" t="str">
        <f t="shared" si="450"/>
        <v/>
      </c>
    </row>
    <row r="1320" spans="14:55" ht="15.75" thickBot="1">
      <c r="N1320" s="183" t="s">
        <v>194</v>
      </c>
      <c r="O1320" s="82">
        <v>42</v>
      </c>
      <c r="P1320" s="86">
        <v>36.28</v>
      </c>
      <c r="Q1320" s="83" t="s">
        <v>11</v>
      </c>
      <c r="R1320" s="83" t="s">
        <v>10</v>
      </c>
      <c r="S1320" s="83" t="s">
        <v>10</v>
      </c>
      <c r="T1320" s="82" t="s">
        <v>89</v>
      </c>
      <c r="U1320" s="82" t="s">
        <v>124</v>
      </c>
      <c r="AC1320" s="187" t="str">
        <f t="shared" si="452"/>
        <v/>
      </c>
      <c r="AD1320" s="187" t="str">
        <f t="shared" si="453"/>
        <v/>
      </c>
      <c r="AE1320" s="187" t="str">
        <f t="shared" si="454"/>
        <v/>
      </c>
      <c r="AF1320" s="187" t="str">
        <f t="shared" si="455"/>
        <v/>
      </c>
      <c r="AG1320" s="187" t="str">
        <f t="shared" si="456"/>
        <v/>
      </c>
      <c r="AH1320" s="187" t="str">
        <f t="shared" si="457"/>
        <v/>
      </c>
      <c r="AI1320" s="187" t="str">
        <f t="shared" si="458"/>
        <v/>
      </c>
      <c r="AJ1320" s="187" t="str">
        <f t="shared" si="459"/>
        <v/>
      </c>
      <c r="AK1320" s="187" t="str">
        <f t="shared" si="460"/>
        <v/>
      </c>
      <c r="AN1320" s="187" t="str">
        <f t="shared" si="461"/>
        <v/>
      </c>
      <c r="AO1320" s="187" t="str">
        <f t="shared" si="462"/>
        <v/>
      </c>
      <c r="AP1320" s="187" t="str">
        <f t="shared" si="463"/>
        <v/>
      </c>
      <c r="AT1320" s="187" t="str">
        <f t="shared" si="464"/>
        <v>M645045</v>
      </c>
      <c r="AU1320" s="187">
        <f t="shared" si="465"/>
        <v>42</v>
      </c>
      <c r="AV1320" s="187">
        <f t="shared" si="466"/>
        <v>36.28</v>
      </c>
      <c r="AW1320" s="187" t="str">
        <f t="shared" si="467"/>
        <v>2018/7</v>
      </c>
      <c r="AX1320" s="187" t="str">
        <f t="shared" si="468"/>
        <v>2018/7 Contribuciones Seg. Social</v>
      </c>
      <c r="AY1320" s="187">
        <f t="shared" si="449"/>
        <v>2177.25</v>
      </c>
      <c r="AZ1320" s="187">
        <f t="shared" si="469"/>
        <v>1.6663221954300148E-2</v>
      </c>
      <c r="BA1320" s="187" t="str">
        <f t="shared" si="451"/>
        <v>M645045 42</v>
      </c>
      <c r="BB1320" s="187">
        <f>IFERROR(IF(AW1320="","",VLOOKUP(AW1320,SUSS!R:S,2,FALSE)),AY1320*SUSS!$M$2)</f>
        <v>261.27</v>
      </c>
      <c r="BC1320" s="187">
        <f t="shared" si="450"/>
        <v>4.3535999999999992</v>
      </c>
    </row>
    <row r="1321" spans="14:55" ht="15.75" thickBot="1">
      <c r="N1321" s="183" t="s">
        <v>194</v>
      </c>
      <c r="O1321" s="82">
        <v>42</v>
      </c>
      <c r="P1321" s="86">
        <v>31.48</v>
      </c>
      <c r="Q1321" s="83" t="s">
        <v>86</v>
      </c>
      <c r="R1321" s="83" t="s">
        <v>10</v>
      </c>
      <c r="S1321" s="83" t="s">
        <v>10</v>
      </c>
      <c r="T1321" s="82" t="s">
        <v>89</v>
      </c>
      <c r="U1321" s="82" t="s">
        <v>124</v>
      </c>
      <c r="AC1321" s="187" t="str">
        <f t="shared" si="452"/>
        <v/>
      </c>
      <c r="AD1321" s="187" t="str">
        <f t="shared" si="453"/>
        <v/>
      </c>
      <c r="AE1321" s="187" t="str">
        <f t="shared" si="454"/>
        <v/>
      </c>
      <c r="AF1321" s="187" t="str">
        <f t="shared" si="455"/>
        <v/>
      </c>
      <c r="AG1321" s="187" t="str">
        <f t="shared" si="456"/>
        <v/>
      </c>
      <c r="AH1321" s="187" t="str">
        <f t="shared" si="457"/>
        <v/>
      </c>
      <c r="AI1321" s="187" t="str">
        <f t="shared" si="458"/>
        <v/>
      </c>
      <c r="AJ1321" s="187" t="str">
        <f t="shared" si="459"/>
        <v/>
      </c>
      <c r="AK1321" s="187" t="str">
        <f t="shared" si="460"/>
        <v/>
      </c>
      <c r="AN1321" s="187" t="str">
        <f t="shared" si="461"/>
        <v/>
      </c>
      <c r="AO1321" s="187" t="str">
        <f t="shared" si="462"/>
        <v/>
      </c>
      <c r="AP1321" s="187" t="str">
        <f t="shared" si="463"/>
        <v/>
      </c>
      <c r="AT1321" s="187" t="str">
        <f t="shared" si="464"/>
        <v/>
      </c>
      <c r="AU1321" s="187" t="str">
        <f t="shared" si="465"/>
        <v/>
      </c>
      <c r="AV1321" s="187" t="str">
        <f t="shared" si="466"/>
        <v/>
      </c>
      <c r="AW1321" s="187" t="str">
        <f t="shared" si="467"/>
        <v/>
      </c>
      <c r="AX1321" s="187" t="str">
        <f t="shared" si="468"/>
        <v/>
      </c>
      <c r="AY1321" s="187" t="str">
        <f t="shared" si="449"/>
        <v/>
      </c>
      <c r="AZ1321" s="187" t="str">
        <f t="shared" si="469"/>
        <v/>
      </c>
      <c r="BA1321" s="187" t="str">
        <f t="shared" si="451"/>
        <v xml:space="preserve"> </v>
      </c>
      <c r="BB1321" s="187" t="str">
        <f>IFERROR(IF(AW1321="","",VLOOKUP(AW1321,SUSS!R:S,2,FALSE)),AY1321*SUSS!$M$2)</f>
        <v/>
      </c>
      <c r="BC1321" s="187" t="str">
        <f t="shared" si="450"/>
        <v/>
      </c>
    </row>
    <row r="1322" spans="14:55" ht="15.75" thickBot="1">
      <c r="N1322" s="183" t="s">
        <v>194</v>
      </c>
      <c r="O1322" s="82">
        <v>43</v>
      </c>
      <c r="P1322" s="85">
        <v>6718.36</v>
      </c>
      <c r="Q1322" s="83" t="s">
        <v>82</v>
      </c>
      <c r="R1322" s="83" t="s">
        <v>10</v>
      </c>
      <c r="S1322" s="83" t="s">
        <v>10</v>
      </c>
      <c r="T1322" s="82" t="s">
        <v>95</v>
      </c>
      <c r="U1322" s="82" t="s">
        <v>124</v>
      </c>
      <c r="AC1322" s="187" t="str">
        <f t="shared" si="452"/>
        <v/>
      </c>
      <c r="AD1322" s="187" t="str">
        <f t="shared" si="453"/>
        <v/>
      </c>
      <c r="AE1322" s="187" t="str">
        <f t="shared" si="454"/>
        <v/>
      </c>
      <c r="AF1322" s="187" t="str">
        <f t="shared" si="455"/>
        <v/>
      </c>
      <c r="AG1322" s="187" t="str">
        <f t="shared" si="456"/>
        <v/>
      </c>
      <c r="AH1322" s="187" t="str">
        <f t="shared" si="457"/>
        <v/>
      </c>
      <c r="AI1322" s="187" t="str">
        <f t="shared" si="458"/>
        <v/>
      </c>
      <c r="AJ1322" s="187" t="str">
        <f t="shared" si="459"/>
        <v/>
      </c>
      <c r="AK1322" s="187" t="str">
        <f t="shared" si="460"/>
        <v/>
      </c>
      <c r="AN1322" s="187" t="str">
        <f t="shared" si="461"/>
        <v/>
      </c>
      <c r="AO1322" s="187" t="str">
        <f t="shared" si="462"/>
        <v/>
      </c>
      <c r="AP1322" s="187" t="str">
        <f t="shared" si="463"/>
        <v/>
      </c>
      <c r="AT1322" s="187" t="str">
        <f t="shared" si="464"/>
        <v/>
      </c>
      <c r="AU1322" s="187" t="str">
        <f t="shared" si="465"/>
        <v/>
      </c>
      <c r="AV1322" s="187" t="str">
        <f t="shared" si="466"/>
        <v/>
      </c>
      <c r="AW1322" s="187" t="str">
        <f t="shared" si="467"/>
        <v/>
      </c>
      <c r="AX1322" s="187" t="str">
        <f t="shared" si="468"/>
        <v/>
      </c>
      <c r="AY1322" s="187" t="str">
        <f t="shared" si="449"/>
        <v/>
      </c>
      <c r="AZ1322" s="187" t="str">
        <f t="shared" si="469"/>
        <v/>
      </c>
      <c r="BA1322" s="187" t="str">
        <f t="shared" si="451"/>
        <v xml:space="preserve"> </v>
      </c>
      <c r="BB1322" s="187" t="str">
        <f>IFERROR(IF(AW1322="","",VLOOKUP(AW1322,SUSS!R:S,2,FALSE)),AY1322*SUSS!$M$2)</f>
        <v/>
      </c>
      <c r="BC1322" s="187" t="str">
        <f t="shared" si="450"/>
        <v/>
      </c>
    </row>
    <row r="1323" spans="14:55" ht="15.75" thickBot="1">
      <c r="N1323" s="183" t="s">
        <v>194</v>
      </c>
      <c r="O1323" s="82">
        <v>43</v>
      </c>
      <c r="P1323" s="86">
        <v>36.28</v>
      </c>
      <c r="Q1323" s="83" t="s">
        <v>11</v>
      </c>
      <c r="R1323" s="83" t="s">
        <v>10</v>
      </c>
      <c r="S1323" s="83" t="s">
        <v>10</v>
      </c>
      <c r="T1323" s="82" t="s">
        <v>89</v>
      </c>
      <c r="U1323" s="82" t="s">
        <v>124</v>
      </c>
      <c r="AC1323" s="187" t="str">
        <f t="shared" si="452"/>
        <v/>
      </c>
      <c r="AD1323" s="187" t="str">
        <f t="shared" si="453"/>
        <v/>
      </c>
      <c r="AE1323" s="187" t="str">
        <f t="shared" si="454"/>
        <v/>
      </c>
      <c r="AF1323" s="187" t="str">
        <f t="shared" si="455"/>
        <v/>
      </c>
      <c r="AG1323" s="187" t="str">
        <f t="shared" si="456"/>
        <v/>
      </c>
      <c r="AH1323" s="187" t="str">
        <f t="shared" si="457"/>
        <v/>
      </c>
      <c r="AI1323" s="187" t="str">
        <f t="shared" si="458"/>
        <v/>
      </c>
      <c r="AJ1323" s="187" t="str">
        <f t="shared" si="459"/>
        <v/>
      </c>
      <c r="AK1323" s="187" t="str">
        <f t="shared" si="460"/>
        <v/>
      </c>
      <c r="AN1323" s="187" t="str">
        <f t="shared" si="461"/>
        <v/>
      </c>
      <c r="AO1323" s="187" t="str">
        <f t="shared" si="462"/>
        <v/>
      </c>
      <c r="AP1323" s="187" t="str">
        <f t="shared" si="463"/>
        <v/>
      </c>
      <c r="AT1323" s="187" t="str">
        <f t="shared" si="464"/>
        <v>M645045</v>
      </c>
      <c r="AU1323" s="187">
        <f t="shared" si="465"/>
        <v>43</v>
      </c>
      <c r="AV1323" s="187">
        <f t="shared" si="466"/>
        <v>36.28</v>
      </c>
      <c r="AW1323" s="187" t="str">
        <f t="shared" si="467"/>
        <v>2018/7</v>
      </c>
      <c r="AX1323" s="187" t="str">
        <f t="shared" si="468"/>
        <v>2018/7 Contribuciones Seg. Social</v>
      </c>
      <c r="AY1323" s="187">
        <f t="shared" si="449"/>
        <v>2177.25</v>
      </c>
      <c r="AZ1323" s="187">
        <f t="shared" si="469"/>
        <v>1.6663221954300148E-2</v>
      </c>
      <c r="BA1323" s="187" t="str">
        <f t="shared" si="451"/>
        <v>M645045 43</v>
      </c>
      <c r="BB1323" s="187">
        <f>IFERROR(IF(AW1323="","",VLOOKUP(AW1323,SUSS!R:S,2,FALSE)),AY1323*SUSS!$M$2)</f>
        <v>261.27</v>
      </c>
      <c r="BC1323" s="187">
        <f t="shared" si="450"/>
        <v>4.3535999999999992</v>
      </c>
    </row>
    <row r="1324" spans="14:55" ht="15.75" thickBot="1">
      <c r="N1324" s="183" t="s">
        <v>194</v>
      </c>
      <c r="O1324" s="82">
        <v>43</v>
      </c>
      <c r="P1324" s="86">
        <v>31.48</v>
      </c>
      <c r="Q1324" s="83" t="s">
        <v>86</v>
      </c>
      <c r="R1324" s="83" t="s">
        <v>10</v>
      </c>
      <c r="S1324" s="83" t="s">
        <v>10</v>
      </c>
      <c r="T1324" s="82" t="s">
        <v>89</v>
      </c>
      <c r="U1324" s="82" t="s">
        <v>124</v>
      </c>
      <c r="AC1324" s="187" t="str">
        <f t="shared" si="452"/>
        <v/>
      </c>
      <c r="AD1324" s="187" t="str">
        <f t="shared" si="453"/>
        <v/>
      </c>
      <c r="AE1324" s="187" t="str">
        <f t="shared" si="454"/>
        <v/>
      </c>
      <c r="AF1324" s="187" t="str">
        <f t="shared" si="455"/>
        <v/>
      </c>
      <c r="AG1324" s="187" t="str">
        <f t="shared" si="456"/>
        <v/>
      </c>
      <c r="AH1324" s="187" t="str">
        <f t="shared" si="457"/>
        <v/>
      </c>
      <c r="AI1324" s="187" t="str">
        <f t="shared" si="458"/>
        <v/>
      </c>
      <c r="AJ1324" s="187" t="str">
        <f t="shared" si="459"/>
        <v/>
      </c>
      <c r="AK1324" s="187" t="str">
        <f t="shared" si="460"/>
        <v/>
      </c>
      <c r="AN1324" s="187" t="str">
        <f t="shared" si="461"/>
        <v/>
      </c>
      <c r="AO1324" s="187" t="str">
        <f t="shared" si="462"/>
        <v/>
      </c>
      <c r="AP1324" s="187" t="str">
        <f t="shared" si="463"/>
        <v/>
      </c>
      <c r="AT1324" s="187" t="str">
        <f t="shared" si="464"/>
        <v/>
      </c>
      <c r="AU1324" s="187" t="str">
        <f t="shared" si="465"/>
        <v/>
      </c>
      <c r="AV1324" s="187" t="str">
        <f t="shared" si="466"/>
        <v/>
      </c>
      <c r="AW1324" s="187" t="str">
        <f t="shared" si="467"/>
        <v/>
      </c>
      <c r="AX1324" s="187" t="str">
        <f t="shared" si="468"/>
        <v/>
      </c>
      <c r="AY1324" s="187" t="str">
        <f t="shared" si="449"/>
        <v/>
      </c>
      <c r="AZ1324" s="187" t="str">
        <f t="shared" si="469"/>
        <v/>
      </c>
      <c r="BA1324" s="187" t="str">
        <f t="shared" si="451"/>
        <v xml:space="preserve"> </v>
      </c>
      <c r="BB1324" s="187" t="str">
        <f>IFERROR(IF(AW1324="","",VLOOKUP(AW1324,SUSS!R:S,2,FALSE)),AY1324*SUSS!$M$2)</f>
        <v/>
      </c>
      <c r="BC1324" s="187" t="str">
        <f t="shared" si="450"/>
        <v/>
      </c>
    </row>
    <row r="1325" spans="14:55" ht="15.75" thickBot="1">
      <c r="N1325" s="183" t="s">
        <v>194</v>
      </c>
      <c r="O1325" s="82">
        <v>44</v>
      </c>
      <c r="P1325" s="85">
        <v>6718.36</v>
      </c>
      <c r="Q1325" s="83" t="s">
        <v>82</v>
      </c>
      <c r="R1325" s="83" t="s">
        <v>10</v>
      </c>
      <c r="S1325" s="83" t="s">
        <v>10</v>
      </c>
      <c r="T1325" s="82" t="s">
        <v>95</v>
      </c>
      <c r="U1325" s="82" t="s">
        <v>124</v>
      </c>
      <c r="AC1325" s="187" t="str">
        <f t="shared" si="452"/>
        <v/>
      </c>
      <c r="AD1325" s="187" t="str">
        <f t="shared" si="453"/>
        <v/>
      </c>
      <c r="AE1325" s="187" t="str">
        <f t="shared" si="454"/>
        <v/>
      </c>
      <c r="AF1325" s="187" t="str">
        <f t="shared" si="455"/>
        <v/>
      </c>
      <c r="AG1325" s="187" t="str">
        <f t="shared" si="456"/>
        <v/>
      </c>
      <c r="AH1325" s="187" t="str">
        <f t="shared" si="457"/>
        <v/>
      </c>
      <c r="AI1325" s="187" t="str">
        <f t="shared" si="458"/>
        <v/>
      </c>
      <c r="AJ1325" s="187" t="str">
        <f t="shared" si="459"/>
        <v/>
      </c>
      <c r="AK1325" s="187" t="str">
        <f t="shared" si="460"/>
        <v/>
      </c>
      <c r="AN1325" s="187" t="str">
        <f t="shared" si="461"/>
        <v/>
      </c>
      <c r="AO1325" s="187" t="str">
        <f t="shared" si="462"/>
        <v/>
      </c>
      <c r="AP1325" s="187" t="str">
        <f t="shared" si="463"/>
        <v/>
      </c>
      <c r="AT1325" s="187" t="str">
        <f t="shared" si="464"/>
        <v/>
      </c>
      <c r="AU1325" s="187" t="str">
        <f t="shared" si="465"/>
        <v/>
      </c>
      <c r="AV1325" s="187" t="str">
        <f t="shared" si="466"/>
        <v/>
      </c>
      <c r="AW1325" s="187" t="str">
        <f t="shared" si="467"/>
        <v/>
      </c>
      <c r="AX1325" s="187" t="str">
        <f t="shared" si="468"/>
        <v/>
      </c>
      <c r="AY1325" s="187" t="str">
        <f t="shared" si="449"/>
        <v/>
      </c>
      <c r="AZ1325" s="187" t="str">
        <f t="shared" si="469"/>
        <v/>
      </c>
      <c r="BA1325" s="187" t="str">
        <f t="shared" si="451"/>
        <v xml:space="preserve"> </v>
      </c>
      <c r="BB1325" s="187" t="str">
        <f>IFERROR(IF(AW1325="","",VLOOKUP(AW1325,SUSS!R:S,2,FALSE)),AY1325*SUSS!$M$2)</f>
        <v/>
      </c>
      <c r="BC1325" s="187" t="str">
        <f t="shared" si="450"/>
        <v/>
      </c>
    </row>
    <row r="1326" spans="14:55" ht="15.75" thickBot="1">
      <c r="N1326" s="183" t="s">
        <v>194</v>
      </c>
      <c r="O1326" s="82">
        <v>44</v>
      </c>
      <c r="P1326" s="86">
        <v>36.28</v>
      </c>
      <c r="Q1326" s="83" t="s">
        <v>11</v>
      </c>
      <c r="R1326" s="83" t="s">
        <v>10</v>
      </c>
      <c r="S1326" s="83" t="s">
        <v>10</v>
      </c>
      <c r="T1326" s="82" t="s">
        <v>89</v>
      </c>
      <c r="U1326" s="82" t="s">
        <v>124</v>
      </c>
      <c r="AC1326" s="187" t="str">
        <f t="shared" si="452"/>
        <v/>
      </c>
      <c r="AD1326" s="187" t="str">
        <f t="shared" si="453"/>
        <v/>
      </c>
      <c r="AE1326" s="187" t="str">
        <f t="shared" si="454"/>
        <v/>
      </c>
      <c r="AF1326" s="187" t="str">
        <f t="shared" si="455"/>
        <v/>
      </c>
      <c r="AG1326" s="187" t="str">
        <f t="shared" si="456"/>
        <v/>
      </c>
      <c r="AH1326" s="187" t="str">
        <f t="shared" si="457"/>
        <v/>
      </c>
      <c r="AI1326" s="187" t="str">
        <f t="shared" si="458"/>
        <v/>
      </c>
      <c r="AJ1326" s="187" t="str">
        <f t="shared" si="459"/>
        <v/>
      </c>
      <c r="AK1326" s="187" t="str">
        <f t="shared" si="460"/>
        <v/>
      </c>
      <c r="AN1326" s="187" t="str">
        <f t="shared" si="461"/>
        <v/>
      </c>
      <c r="AO1326" s="187" t="str">
        <f t="shared" si="462"/>
        <v/>
      </c>
      <c r="AP1326" s="187" t="str">
        <f t="shared" si="463"/>
        <v/>
      </c>
      <c r="AT1326" s="187" t="str">
        <f t="shared" si="464"/>
        <v>M645045</v>
      </c>
      <c r="AU1326" s="187">
        <f t="shared" si="465"/>
        <v>44</v>
      </c>
      <c r="AV1326" s="187">
        <f t="shared" si="466"/>
        <v>36.28</v>
      </c>
      <c r="AW1326" s="187" t="str">
        <f t="shared" si="467"/>
        <v>2018/7</v>
      </c>
      <c r="AX1326" s="187" t="str">
        <f t="shared" si="468"/>
        <v>2018/7 Contribuciones Seg. Social</v>
      </c>
      <c r="AY1326" s="187">
        <f t="shared" si="449"/>
        <v>2177.25</v>
      </c>
      <c r="AZ1326" s="187">
        <f t="shared" si="469"/>
        <v>1.6663221954300148E-2</v>
      </c>
      <c r="BA1326" s="187" t="str">
        <f t="shared" si="451"/>
        <v>M645045 44</v>
      </c>
      <c r="BB1326" s="187">
        <f>IFERROR(IF(AW1326="","",VLOOKUP(AW1326,SUSS!R:S,2,FALSE)),AY1326*SUSS!$M$2)</f>
        <v>261.27</v>
      </c>
      <c r="BC1326" s="187">
        <f t="shared" si="450"/>
        <v>4.3535999999999992</v>
      </c>
    </row>
    <row r="1327" spans="14:55" ht="15.75" thickBot="1">
      <c r="N1327" s="183" t="s">
        <v>194</v>
      </c>
      <c r="O1327" s="82">
        <v>44</v>
      </c>
      <c r="P1327" s="86">
        <v>31.48</v>
      </c>
      <c r="Q1327" s="83" t="s">
        <v>86</v>
      </c>
      <c r="R1327" s="83" t="s">
        <v>10</v>
      </c>
      <c r="S1327" s="83" t="s">
        <v>10</v>
      </c>
      <c r="T1327" s="82" t="s">
        <v>89</v>
      </c>
      <c r="U1327" s="82" t="s">
        <v>124</v>
      </c>
      <c r="AC1327" s="187" t="str">
        <f t="shared" si="452"/>
        <v/>
      </c>
      <c r="AD1327" s="187" t="str">
        <f t="shared" si="453"/>
        <v/>
      </c>
      <c r="AE1327" s="187" t="str">
        <f t="shared" si="454"/>
        <v/>
      </c>
      <c r="AF1327" s="187" t="str">
        <f t="shared" si="455"/>
        <v/>
      </c>
      <c r="AG1327" s="187" t="str">
        <f t="shared" si="456"/>
        <v/>
      </c>
      <c r="AH1327" s="187" t="str">
        <f t="shared" si="457"/>
        <v/>
      </c>
      <c r="AI1327" s="187" t="str">
        <f t="shared" si="458"/>
        <v/>
      </c>
      <c r="AJ1327" s="187" t="str">
        <f t="shared" si="459"/>
        <v/>
      </c>
      <c r="AK1327" s="187" t="str">
        <f t="shared" si="460"/>
        <v/>
      </c>
      <c r="AN1327" s="187" t="str">
        <f t="shared" si="461"/>
        <v/>
      </c>
      <c r="AO1327" s="187" t="str">
        <f t="shared" si="462"/>
        <v/>
      </c>
      <c r="AP1327" s="187" t="str">
        <f t="shared" si="463"/>
        <v/>
      </c>
      <c r="AT1327" s="187" t="str">
        <f t="shared" si="464"/>
        <v/>
      </c>
      <c r="AU1327" s="187" t="str">
        <f t="shared" si="465"/>
        <v/>
      </c>
      <c r="AV1327" s="187" t="str">
        <f t="shared" si="466"/>
        <v/>
      </c>
      <c r="AW1327" s="187" t="str">
        <f t="shared" si="467"/>
        <v/>
      </c>
      <c r="AX1327" s="187" t="str">
        <f t="shared" si="468"/>
        <v/>
      </c>
      <c r="AY1327" s="187" t="str">
        <f t="shared" si="449"/>
        <v/>
      </c>
      <c r="AZ1327" s="187" t="str">
        <f t="shared" si="469"/>
        <v/>
      </c>
      <c r="BA1327" s="187" t="str">
        <f t="shared" si="451"/>
        <v xml:space="preserve"> </v>
      </c>
      <c r="BB1327" s="187" t="str">
        <f>IFERROR(IF(AW1327="","",VLOOKUP(AW1327,SUSS!R:S,2,FALSE)),AY1327*SUSS!$M$2)</f>
        <v/>
      </c>
      <c r="BC1327" s="187" t="str">
        <f t="shared" si="450"/>
        <v/>
      </c>
    </row>
    <row r="1328" spans="14:55" ht="15.75" thickBot="1">
      <c r="N1328" s="183" t="s">
        <v>194</v>
      </c>
      <c r="O1328" s="82">
        <v>45</v>
      </c>
      <c r="P1328" s="85">
        <v>6718.36</v>
      </c>
      <c r="Q1328" s="83" t="s">
        <v>82</v>
      </c>
      <c r="R1328" s="83" t="s">
        <v>10</v>
      </c>
      <c r="S1328" s="83" t="s">
        <v>10</v>
      </c>
      <c r="T1328" s="82" t="s">
        <v>95</v>
      </c>
      <c r="U1328" s="82" t="s">
        <v>124</v>
      </c>
      <c r="AC1328" s="187" t="str">
        <f t="shared" si="452"/>
        <v/>
      </c>
      <c r="AD1328" s="187" t="str">
        <f t="shared" si="453"/>
        <v/>
      </c>
      <c r="AE1328" s="187" t="str">
        <f t="shared" si="454"/>
        <v/>
      </c>
      <c r="AF1328" s="187" t="str">
        <f t="shared" si="455"/>
        <v/>
      </c>
      <c r="AG1328" s="187" t="str">
        <f t="shared" si="456"/>
        <v/>
      </c>
      <c r="AH1328" s="187" t="str">
        <f t="shared" si="457"/>
        <v/>
      </c>
      <c r="AI1328" s="187" t="str">
        <f t="shared" si="458"/>
        <v/>
      </c>
      <c r="AJ1328" s="187" t="str">
        <f t="shared" si="459"/>
        <v/>
      </c>
      <c r="AK1328" s="187" t="str">
        <f t="shared" si="460"/>
        <v/>
      </c>
      <c r="AN1328" s="187" t="str">
        <f t="shared" si="461"/>
        <v/>
      </c>
      <c r="AO1328" s="187" t="str">
        <f t="shared" si="462"/>
        <v/>
      </c>
      <c r="AP1328" s="187" t="str">
        <f t="shared" si="463"/>
        <v/>
      </c>
      <c r="AT1328" s="187" t="str">
        <f t="shared" si="464"/>
        <v/>
      </c>
      <c r="AU1328" s="187" t="str">
        <f t="shared" si="465"/>
        <v/>
      </c>
      <c r="AV1328" s="187" t="str">
        <f t="shared" si="466"/>
        <v/>
      </c>
      <c r="AW1328" s="187" t="str">
        <f t="shared" si="467"/>
        <v/>
      </c>
      <c r="AX1328" s="187" t="str">
        <f t="shared" si="468"/>
        <v/>
      </c>
      <c r="AY1328" s="187" t="str">
        <f t="shared" si="449"/>
        <v/>
      </c>
      <c r="AZ1328" s="187" t="str">
        <f t="shared" si="469"/>
        <v/>
      </c>
      <c r="BA1328" s="187" t="str">
        <f t="shared" si="451"/>
        <v xml:space="preserve"> </v>
      </c>
      <c r="BB1328" s="187" t="str">
        <f>IFERROR(IF(AW1328="","",VLOOKUP(AW1328,SUSS!R:S,2,FALSE)),AY1328*SUSS!$M$2)</f>
        <v/>
      </c>
      <c r="BC1328" s="187" t="str">
        <f t="shared" si="450"/>
        <v/>
      </c>
    </row>
    <row r="1329" spans="14:55" ht="15.75" thickBot="1">
      <c r="N1329" s="183" t="s">
        <v>194</v>
      </c>
      <c r="O1329" s="82">
        <v>45</v>
      </c>
      <c r="P1329" s="86">
        <v>36.28</v>
      </c>
      <c r="Q1329" s="83" t="s">
        <v>11</v>
      </c>
      <c r="R1329" s="83" t="s">
        <v>10</v>
      </c>
      <c r="S1329" s="83" t="s">
        <v>10</v>
      </c>
      <c r="T1329" s="82" t="s">
        <v>89</v>
      </c>
      <c r="U1329" s="82" t="s">
        <v>124</v>
      </c>
      <c r="AC1329" s="187" t="str">
        <f t="shared" si="452"/>
        <v/>
      </c>
      <c r="AD1329" s="187" t="str">
        <f t="shared" si="453"/>
        <v/>
      </c>
      <c r="AE1329" s="187" t="str">
        <f t="shared" si="454"/>
        <v/>
      </c>
      <c r="AF1329" s="187" t="str">
        <f t="shared" si="455"/>
        <v/>
      </c>
      <c r="AG1329" s="187" t="str">
        <f t="shared" si="456"/>
        <v/>
      </c>
      <c r="AH1329" s="187" t="str">
        <f t="shared" si="457"/>
        <v/>
      </c>
      <c r="AI1329" s="187" t="str">
        <f t="shared" si="458"/>
        <v/>
      </c>
      <c r="AJ1329" s="187" t="str">
        <f t="shared" si="459"/>
        <v/>
      </c>
      <c r="AK1329" s="187" t="str">
        <f t="shared" si="460"/>
        <v/>
      </c>
      <c r="AN1329" s="187" t="str">
        <f t="shared" si="461"/>
        <v/>
      </c>
      <c r="AO1329" s="187" t="str">
        <f t="shared" si="462"/>
        <v/>
      </c>
      <c r="AP1329" s="187" t="str">
        <f t="shared" si="463"/>
        <v/>
      </c>
      <c r="AT1329" s="187" t="str">
        <f t="shared" si="464"/>
        <v>M645045</v>
      </c>
      <c r="AU1329" s="187">
        <f t="shared" si="465"/>
        <v>45</v>
      </c>
      <c r="AV1329" s="187">
        <f t="shared" si="466"/>
        <v>36.28</v>
      </c>
      <c r="AW1329" s="187" t="str">
        <f t="shared" si="467"/>
        <v>2018/7</v>
      </c>
      <c r="AX1329" s="187" t="str">
        <f t="shared" si="468"/>
        <v>2018/7 Contribuciones Seg. Social</v>
      </c>
      <c r="AY1329" s="187">
        <f t="shared" si="449"/>
        <v>2177.25</v>
      </c>
      <c r="AZ1329" s="187">
        <f t="shared" si="469"/>
        <v>1.6663221954300148E-2</v>
      </c>
      <c r="BA1329" s="187" t="str">
        <f t="shared" si="451"/>
        <v>M645045 45</v>
      </c>
      <c r="BB1329" s="187">
        <f>IFERROR(IF(AW1329="","",VLOOKUP(AW1329,SUSS!R:S,2,FALSE)),AY1329*SUSS!$M$2)</f>
        <v>261.27</v>
      </c>
      <c r="BC1329" s="187">
        <f t="shared" si="450"/>
        <v>4.3535999999999992</v>
      </c>
    </row>
    <row r="1330" spans="14:55" ht="15.75" thickBot="1">
      <c r="N1330" s="183" t="s">
        <v>194</v>
      </c>
      <c r="O1330" s="82">
        <v>45</v>
      </c>
      <c r="P1330" s="86">
        <v>31.48</v>
      </c>
      <c r="Q1330" s="83" t="s">
        <v>86</v>
      </c>
      <c r="R1330" s="83" t="s">
        <v>10</v>
      </c>
      <c r="S1330" s="83" t="s">
        <v>10</v>
      </c>
      <c r="T1330" s="82" t="s">
        <v>89</v>
      </c>
      <c r="U1330" s="82" t="s">
        <v>124</v>
      </c>
      <c r="AC1330" s="187" t="str">
        <f t="shared" si="452"/>
        <v/>
      </c>
      <c r="AD1330" s="187" t="str">
        <f t="shared" si="453"/>
        <v/>
      </c>
      <c r="AE1330" s="187" t="str">
        <f t="shared" si="454"/>
        <v/>
      </c>
      <c r="AF1330" s="187" t="str">
        <f t="shared" si="455"/>
        <v/>
      </c>
      <c r="AG1330" s="187" t="str">
        <f t="shared" si="456"/>
        <v/>
      </c>
      <c r="AH1330" s="187" t="str">
        <f t="shared" si="457"/>
        <v/>
      </c>
      <c r="AI1330" s="187" t="str">
        <f t="shared" si="458"/>
        <v/>
      </c>
      <c r="AJ1330" s="187" t="str">
        <f t="shared" si="459"/>
        <v/>
      </c>
      <c r="AK1330" s="187" t="str">
        <f t="shared" si="460"/>
        <v/>
      </c>
      <c r="AN1330" s="187" t="str">
        <f t="shared" si="461"/>
        <v/>
      </c>
      <c r="AO1330" s="187" t="str">
        <f t="shared" si="462"/>
        <v/>
      </c>
      <c r="AP1330" s="187" t="str">
        <f t="shared" si="463"/>
        <v/>
      </c>
      <c r="AT1330" s="187" t="str">
        <f t="shared" si="464"/>
        <v/>
      </c>
      <c r="AU1330" s="187" t="str">
        <f t="shared" si="465"/>
        <v/>
      </c>
      <c r="AV1330" s="187" t="str">
        <f t="shared" si="466"/>
        <v/>
      </c>
      <c r="AW1330" s="187" t="str">
        <f t="shared" si="467"/>
        <v/>
      </c>
      <c r="AX1330" s="187" t="str">
        <f t="shared" si="468"/>
        <v/>
      </c>
      <c r="AY1330" s="187" t="str">
        <f t="shared" si="449"/>
        <v/>
      </c>
      <c r="AZ1330" s="187" t="str">
        <f t="shared" si="469"/>
        <v/>
      </c>
      <c r="BA1330" s="187" t="str">
        <f t="shared" si="451"/>
        <v xml:space="preserve"> </v>
      </c>
      <c r="BB1330" s="187" t="str">
        <f>IFERROR(IF(AW1330="","",VLOOKUP(AW1330,SUSS!R:S,2,FALSE)),AY1330*SUSS!$M$2)</f>
        <v/>
      </c>
      <c r="BC1330" s="187" t="str">
        <f t="shared" si="450"/>
        <v/>
      </c>
    </row>
    <row r="1331" spans="14:55" ht="15.75" thickBot="1">
      <c r="N1331" s="183" t="s">
        <v>194</v>
      </c>
      <c r="O1331" s="82">
        <v>46</v>
      </c>
      <c r="P1331" s="85">
        <v>6718.36</v>
      </c>
      <c r="Q1331" s="83" t="s">
        <v>82</v>
      </c>
      <c r="R1331" s="83" t="s">
        <v>10</v>
      </c>
      <c r="S1331" s="83" t="s">
        <v>10</v>
      </c>
      <c r="T1331" s="82" t="s">
        <v>95</v>
      </c>
      <c r="U1331" s="82" t="s">
        <v>124</v>
      </c>
      <c r="AC1331" s="187" t="str">
        <f t="shared" si="452"/>
        <v/>
      </c>
      <c r="AD1331" s="187" t="str">
        <f t="shared" si="453"/>
        <v/>
      </c>
      <c r="AE1331" s="187" t="str">
        <f t="shared" si="454"/>
        <v/>
      </c>
      <c r="AF1331" s="187" t="str">
        <f t="shared" si="455"/>
        <v/>
      </c>
      <c r="AG1331" s="187" t="str">
        <f t="shared" si="456"/>
        <v/>
      </c>
      <c r="AH1331" s="187" t="str">
        <f t="shared" si="457"/>
        <v/>
      </c>
      <c r="AI1331" s="187" t="str">
        <f t="shared" si="458"/>
        <v/>
      </c>
      <c r="AJ1331" s="187" t="str">
        <f t="shared" si="459"/>
        <v/>
      </c>
      <c r="AK1331" s="187" t="str">
        <f t="shared" si="460"/>
        <v/>
      </c>
      <c r="AN1331" s="187" t="str">
        <f t="shared" si="461"/>
        <v/>
      </c>
      <c r="AO1331" s="187" t="str">
        <f t="shared" si="462"/>
        <v/>
      </c>
      <c r="AP1331" s="187" t="str">
        <f t="shared" si="463"/>
        <v/>
      </c>
      <c r="AT1331" s="187" t="str">
        <f t="shared" si="464"/>
        <v/>
      </c>
      <c r="AU1331" s="187" t="str">
        <f t="shared" si="465"/>
        <v/>
      </c>
      <c r="AV1331" s="187" t="str">
        <f t="shared" si="466"/>
        <v/>
      </c>
      <c r="AW1331" s="187" t="str">
        <f t="shared" si="467"/>
        <v/>
      </c>
      <c r="AX1331" s="187" t="str">
        <f t="shared" si="468"/>
        <v/>
      </c>
      <c r="AY1331" s="187" t="str">
        <f t="shared" si="449"/>
        <v/>
      </c>
      <c r="AZ1331" s="187" t="str">
        <f t="shared" si="469"/>
        <v/>
      </c>
      <c r="BA1331" s="187" t="str">
        <f t="shared" si="451"/>
        <v xml:space="preserve"> </v>
      </c>
      <c r="BB1331" s="187" t="str">
        <f>IFERROR(IF(AW1331="","",VLOOKUP(AW1331,SUSS!R:S,2,FALSE)),AY1331*SUSS!$M$2)</f>
        <v/>
      </c>
      <c r="BC1331" s="187" t="str">
        <f t="shared" si="450"/>
        <v/>
      </c>
    </row>
    <row r="1332" spans="14:55" ht="15.75" thickBot="1">
      <c r="N1332" s="183" t="s">
        <v>194</v>
      </c>
      <c r="O1332" s="82">
        <v>46</v>
      </c>
      <c r="P1332" s="86">
        <v>36.28</v>
      </c>
      <c r="Q1332" s="83" t="s">
        <v>11</v>
      </c>
      <c r="R1332" s="83" t="s">
        <v>10</v>
      </c>
      <c r="S1332" s="83" t="s">
        <v>10</v>
      </c>
      <c r="T1332" s="82" t="s">
        <v>89</v>
      </c>
      <c r="U1332" s="82" t="s">
        <v>124</v>
      </c>
      <c r="AC1332" s="187" t="str">
        <f t="shared" si="452"/>
        <v/>
      </c>
      <c r="AD1332" s="187" t="str">
        <f t="shared" si="453"/>
        <v/>
      </c>
      <c r="AE1332" s="187" t="str">
        <f t="shared" si="454"/>
        <v/>
      </c>
      <c r="AF1332" s="187" t="str">
        <f t="shared" si="455"/>
        <v/>
      </c>
      <c r="AG1332" s="187" t="str">
        <f t="shared" si="456"/>
        <v/>
      </c>
      <c r="AH1332" s="187" t="str">
        <f t="shared" si="457"/>
        <v/>
      </c>
      <c r="AI1332" s="187" t="str">
        <f t="shared" si="458"/>
        <v/>
      </c>
      <c r="AJ1332" s="187" t="str">
        <f t="shared" si="459"/>
        <v/>
      </c>
      <c r="AK1332" s="187" t="str">
        <f t="shared" si="460"/>
        <v/>
      </c>
      <c r="AN1332" s="187" t="str">
        <f t="shared" si="461"/>
        <v/>
      </c>
      <c r="AO1332" s="187" t="str">
        <f t="shared" si="462"/>
        <v/>
      </c>
      <c r="AP1332" s="187" t="str">
        <f t="shared" si="463"/>
        <v/>
      </c>
      <c r="AT1332" s="187" t="str">
        <f t="shared" si="464"/>
        <v>M645045</v>
      </c>
      <c r="AU1332" s="187">
        <f t="shared" si="465"/>
        <v>46</v>
      </c>
      <c r="AV1332" s="187">
        <f t="shared" si="466"/>
        <v>36.28</v>
      </c>
      <c r="AW1332" s="187" t="str">
        <f t="shared" si="467"/>
        <v>2018/7</v>
      </c>
      <c r="AX1332" s="187" t="str">
        <f t="shared" si="468"/>
        <v>2018/7 Contribuciones Seg. Social</v>
      </c>
      <c r="AY1332" s="187">
        <f t="shared" si="449"/>
        <v>2177.25</v>
      </c>
      <c r="AZ1332" s="187">
        <f t="shared" si="469"/>
        <v>1.6663221954300148E-2</v>
      </c>
      <c r="BA1332" s="187" t="str">
        <f t="shared" si="451"/>
        <v>M645045 46</v>
      </c>
      <c r="BB1332" s="187">
        <f>IFERROR(IF(AW1332="","",VLOOKUP(AW1332,SUSS!R:S,2,FALSE)),AY1332*SUSS!$M$2)</f>
        <v>261.27</v>
      </c>
      <c r="BC1332" s="187">
        <f t="shared" si="450"/>
        <v>4.3535999999999992</v>
      </c>
    </row>
    <row r="1333" spans="14:55" ht="15.75" thickBot="1">
      <c r="N1333" s="183" t="s">
        <v>194</v>
      </c>
      <c r="O1333" s="82">
        <v>46</v>
      </c>
      <c r="P1333" s="86">
        <v>31.48</v>
      </c>
      <c r="Q1333" s="83" t="s">
        <v>86</v>
      </c>
      <c r="R1333" s="83" t="s">
        <v>10</v>
      </c>
      <c r="S1333" s="83" t="s">
        <v>10</v>
      </c>
      <c r="T1333" s="82" t="s">
        <v>89</v>
      </c>
      <c r="U1333" s="82" t="s">
        <v>124</v>
      </c>
      <c r="AC1333" s="187" t="str">
        <f t="shared" si="452"/>
        <v/>
      </c>
      <c r="AD1333" s="187" t="str">
        <f t="shared" si="453"/>
        <v/>
      </c>
      <c r="AE1333" s="187" t="str">
        <f t="shared" si="454"/>
        <v/>
      </c>
      <c r="AF1333" s="187" t="str">
        <f t="shared" si="455"/>
        <v/>
      </c>
      <c r="AG1333" s="187" t="str">
        <f t="shared" si="456"/>
        <v/>
      </c>
      <c r="AH1333" s="187" t="str">
        <f t="shared" si="457"/>
        <v/>
      </c>
      <c r="AI1333" s="187" t="str">
        <f t="shared" si="458"/>
        <v/>
      </c>
      <c r="AJ1333" s="187" t="str">
        <f t="shared" si="459"/>
        <v/>
      </c>
      <c r="AK1333" s="187" t="str">
        <f t="shared" si="460"/>
        <v/>
      </c>
      <c r="AN1333" s="187" t="str">
        <f t="shared" si="461"/>
        <v/>
      </c>
      <c r="AO1333" s="187" t="str">
        <f t="shared" si="462"/>
        <v/>
      </c>
      <c r="AP1333" s="187" t="str">
        <f t="shared" si="463"/>
        <v/>
      </c>
      <c r="AT1333" s="187" t="str">
        <f t="shared" si="464"/>
        <v/>
      </c>
      <c r="AU1333" s="187" t="str">
        <f t="shared" si="465"/>
        <v/>
      </c>
      <c r="AV1333" s="187" t="str">
        <f t="shared" si="466"/>
        <v/>
      </c>
      <c r="AW1333" s="187" t="str">
        <f t="shared" si="467"/>
        <v/>
      </c>
      <c r="AX1333" s="187" t="str">
        <f t="shared" si="468"/>
        <v/>
      </c>
      <c r="AY1333" s="187" t="str">
        <f t="shared" si="449"/>
        <v/>
      </c>
      <c r="AZ1333" s="187" t="str">
        <f t="shared" si="469"/>
        <v/>
      </c>
      <c r="BA1333" s="187" t="str">
        <f t="shared" si="451"/>
        <v xml:space="preserve"> </v>
      </c>
      <c r="BB1333" s="187" t="str">
        <f>IFERROR(IF(AW1333="","",VLOOKUP(AW1333,SUSS!R:S,2,FALSE)),AY1333*SUSS!$M$2)</f>
        <v/>
      </c>
      <c r="BC1333" s="187" t="str">
        <f t="shared" si="450"/>
        <v/>
      </c>
    </row>
    <row r="1334" spans="14:55" ht="15.75" thickBot="1">
      <c r="N1334" s="183" t="s">
        <v>194</v>
      </c>
      <c r="O1334" s="82">
        <v>47</v>
      </c>
      <c r="P1334" s="85">
        <v>6718.36</v>
      </c>
      <c r="Q1334" s="83" t="s">
        <v>82</v>
      </c>
      <c r="R1334" s="83" t="s">
        <v>10</v>
      </c>
      <c r="S1334" s="83" t="s">
        <v>10</v>
      </c>
      <c r="T1334" s="82" t="s">
        <v>95</v>
      </c>
      <c r="U1334" s="82" t="s">
        <v>124</v>
      </c>
      <c r="AC1334" s="187" t="str">
        <f t="shared" si="452"/>
        <v/>
      </c>
      <c r="AD1334" s="187" t="str">
        <f t="shared" si="453"/>
        <v/>
      </c>
      <c r="AE1334" s="187" t="str">
        <f t="shared" si="454"/>
        <v/>
      </c>
      <c r="AF1334" s="187" t="str">
        <f t="shared" si="455"/>
        <v/>
      </c>
      <c r="AG1334" s="187" t="str">
        <f t="shared" si="456"/>
        <v/>
      </c>
      <c r="AH1334" s="187" t="str">
        <f t="shared" si="457"/>
        <v/>
      </c>
      <c r="AI1334" s="187" t="str">
        <f t="shared" si="458"/>
        <v/>
      </c>
      <c r="AJ1334" s="187" t="str">
        <f t="shared" si="459"/>
        <v/>
      </c>
      <c r="AK1334" s="187" t="str">
        <f t="shared" si="460"/>
        <v/>
      </c>
      <c r="AN1334" s="187" t="str">
        <f t="shared" si="461"/>
        <v/>
      </c>
      <c r="AO1334" s="187" t="str">
        <f t="shared" si="462"/>
        <v/>
      </c>
      <c r="AP1334" s="187" t="str">
        <f t="shared" si="463"/>
        <v/>
      </c>
      <c r="AT1334" s="187" t="str">
        <f t="shared" si="464"/>
        <v/>
      </c>
      <c r="AU1334" s="187" t="str">
        <f t="shared" si="465"/>
        <v/>
      </c>
      <c r="AV1334" s="187" t="str">
        <f t="shared" si="466"/>
        <v/>
      </c>
      <c r="AW1334" s="187" t="str">
        <f t="shared" si="467"/>
        <v/>
      </c>
      <c r="AX1334" s="187" t="str">
        <f t="shared" si="468"/>
        <v/>
      </c>
      <c r="AY1334" s="187" t="str">
        <f t="shared" si="449"/>
        <v/>
      </c>
      <c r="AZ1334" s="187" t="str">
        <f t="shared" si="469"/>
        <v/>
      </c>
      <c r="BA1334" s="187" t="str">
        <f t="shared" si="451"/>
        <v xml:space="preserve"> </v>
      </c>
      <c r="BB1334" s="187" t="str">
        <f>IFERROR(IF(AW1334="","",VLOOKUP(AW1334,SUSS!R:S,2,FALSE)),AY1334*SUSS!$M$2)</f>
        <v/>
      </c>
      <c r="BC1334" s="187" t="str">
        <f t="shared" si="450"/>
        <v/>
      </c>
    </row>
    <row r="1335" spans="14:55" ht="15.75" thickBot="1">
      <c r="N1335" s="183" t="s">
        <v>194</v>
      </c>
      <c r="O1335" s="82">
        <v>47</v>
      </c>
      <c r="P1335" s="86">
        <v>36.28</v>
      </c>
      <c r="Q1335" s="83" t="s">
        <v>11</v>
      </c>
      <c r="R1335" s="83" t="s">
        <v>10</v>
      </c>
      <c r="S1335" s="83" t="s">
        <v>10</v>
      </c>
      <c r="T1335" s="82" t="s">
        <v>89</v>
      </c>
      <c r="U1335" s="82" t="s">
        <v>124</v>
      </c>
      <c r="AC1335" s="187" t="str">
        <f t="shared" si="452"/>
        <v/>
      </c>
      <c r="AD1335" s="187" t="str">
        <f t="shared" si="453"/>
        <v/>
      </c>
      <c r="AE1335" s="187" t="str">
        <f t="shared" si="454"/>
        <v/>
      </c>
      <c r="AF1335" s="187" t="str">
        <f t="shared" si="455"/>
        <v/>
      </c>
      <c r="AG1335" s="187" t="str">
        <f t="shared" si="456"/>
        <v/>
      </c>
      <c r="AH1335" s="187" t="str">
        <f t="shared" si="457"/>
        <v/>
      </c>
      <c r="AI1335" s="187" t="str">
        <f t="shared" si="458"/>
        <v/>
      </c>
      <c r="AJ1335" s="187" t="str">
        <f t="shared" si="459"/>
        <v/>
      </c>
      <c r="AK1335" s="187" t="str">
        <f t="shared" si="460"/>
        <v/>
      </c>
      <c r="AN1335" s="187" t="str">
        <f t="shared" si="461"/>
        <v/>
      </c>
      <c r="AO1335" s="187" t="str">
        <f t="shared" si="462"/>
        <v/>
      </c>
      <c r="AP1335" s="187" t="str">
        <f t="shared" si="463"/>
        <v/>
      </c>
      <c r="AT1335" s="187" t="str">
        <f t="shared" si="464"/>
        <v>M645045</v>
      </c>
      <c r="AU1335" s="187">
        <f t="shared" si="465"/>
        <v>47</v>
      </c>
      <c r="AV1335" s="187">
        <f t="shared" si="466"/>
        <v>36.28</v>
      </c>
      <c r="AW1335" s="187" t="str">
        <f t="shared" si="467"/>
        <v>2018/7</v>
      </c>
      <c r="AX1335" s="187" t="str">
        <f t="shared" si="468"/>
        <v>2018/7 Contribuciones Seg. Social</v>
      </c>
      <c r="AY1335" s="187">
        <f t="shared" si="449"/>
        <v>2177.25</v>
      </c>
      <c r="AZ1335" s="187">
        <f t="shared" si="469"/>
        <v>1.6663221954300148E-2</v>
      </c>
      <c r="BA1335" s="187" t="str">
        <f t="shared" si="451"/>
        <v>M645045 47</v>
      </c>
      <c r="BB1335" s="187">
        <f>IFERROR(IF(AW1335="","",VLOOKUP(AW1335,SUSS!R:S,2,FALSE)),AY1335*SUSS!$M$2)</f>
        <v>261.27</v>
      </c>
      <c r="BC1335" s="187">
        <f t="shared" si="450"/>
        <v>4.3535999999999992</v>
      </c>
    </row>
    <row r="1336" spans="14:55" ht="15.75" thickBot="1">
      <c r="N1336" s="183" t="s">
        <v>194</v>
      </c>
      <c r="O1336" s="82">
        <v>47</v>
      </c>
      <c r="P1336" s="86">
        <v>31.48</v>
      </c>
      <c r="Q1336" s="83" t="s">
        <v>86</v>
      </c>
      <c r="R1336" s="83" t="s">
        <v>10</v>
      </c>
      <c r="S1336" s="83" t="s">
        <v>10</v>
      </c>
      <c r="T1336" s="82" t="s">
        <v>89</v>
      </c>
      <c r="U1336" s="82" t="s">
        <v>124</v>
      </c>
      <c r="AC1336" s="187" t="str">
        <f t="shared" si="452"/>
        <v/>
      </c>
      <c r="AD1336" s="187" t="str">
        <f t="shared" si="453"/>
        <v/>
      </c>
      <c r="AE1336" s="187" t="str">
        <f t="shared" si="454"/>
        <v/>
      </c>
      <c r="AF1336" s="187" t="str">
        <f t="shared" si="455"/>
        <v/>
      </c>
      <c r="AG1336" s="187" t="str">
        <f t="shared" si="456"/>
        <v/>
      </c>
      <c r="AH1336" s="187" t="str">
        <f t="shared" si="457"/>
        <v/>
      </c>
      <c r="AI1336" s="187" t="str">
        <f t="shared" si="458"/>
        <v/>
      </c>
      <c r="AJ1336" s="187" t="str">
        <f t="shared" si="459"/>
        <v/>
      </c>
      <c r="AK1336" s="187" t="str">
        <f t="shared" si="460"/>
        <v/>
      </c>
      <c r="AN1336" s="187" t="str">
        <f t="shared" si="461"/>
        <v/>
      </c>
      <c r="AO1336" s="187" t="str">
        <f t="shared" si="462"/>
        <v/>
      </c>
      <c r="AP1336" s="187" t="str">
        <f t="shared" si="463"/>
        <v/>
      </c>
      <c r="AT1336" s="187" t="str">
        <f t="shared" si="464"/>
        <v/>
      </c>
      <c r="AU1336" s="187" t="str">
        <f t="shared" si="465"/>
        <v/>
      </c>
      <c r="AV1336" s="187" t="str">
        <f t="shared" si="466"/>
        <v/>
      </c>
      <c r="AW1336" s="187" t="str">
        <f t="shared" si="467"/>
        <v/>
      </c>
      <c r="AX1336" s="187" t="str">
        <f t="shared" si="468"/>
        <v/>
      </c>
      <c r="AY1336" s="187" t="str">
        <f t="shared" si="449"/>
        <v/>
      </c>
      <c r="AZ1336" s="187" t="str">
        <f t="shared" si="469"/>
        <v/>
      </c>
      <c r="BA1336" s="187" t="str">
        <f t="shared" si="451"/>
        <v xml:space="preserve"> </v>
      </c>
      <c r="BB1336" s="187" t="str">
        <f>IFERROR(IF(AW1336="","",VLOOKUP(AW1336,SUSS!R:S,2,FALSE)),AY1336*SUSS!$M$2)</f>
        <v/>
      </c>
      <c r="BC1336" s="187" t="str">
        <f t="shared" si="450"/>
        <v/>
      </c>
    </row>
    <row r="1337" spans="14:55" ht="15.75" thickBot="1">
      <c r="N1337" s="183" t="s">
        <v>194</v>
      </c>
      <c r="O1337" s="82">
        <v>48</v>
      </c>
      <c r="P1337" s="85">
        <v>6718.36</v>
      </c>
      <c r="Q1337" s="83" t="s">
        <v>82</v>
      </c>
      <c r="R1337" s="83" t="s">
        <v>10</v>
      </c>
      <c r="S1337" s="83" t="s">
        <v>10</v>
      </c>
      <c r="T1337" s="82" t="s">
        <v>95</v>
      </c>
      <c r="U1337" s="82" t="s">
        <v>124</v>
      </c>
      <c r="AC1337" s="187" t="str">
        <f t="shared" si="452"/>
        <v/>
      </c>
      <c r="AD1337" s="187" t="str">
        <f t="shared" si="453"/>
        <v/>
      </c>
      <c r="AE1337" s="187" t="str">
        <f t="shared" si="454"/>
        <v/>
      </c>
      <c r="AF1337" s="187" t="str">
        <f t="shared" si="455"/>
        <v/>
      </c>
      <c r="AG1337" s="187" t="str">
        <f t="shared" si="456"/>
        <v/>
      </c>
      <c r="AH1337" s="187" t="str">
        <f t="shared" si="457"/>
        <v/>
      </c>
      <c r="AI1337" s="187" t="str">
        <f t="shared" si="458"/>
        <v/>
      </c>
      <c r="AJ1337" s="187" t="str">
        <f t="shared" si="459"/>
        <v/>
      </c>
      <c r="AK1337" s="187" t="str">
        <f t="shared" si="460"/>
        <v/>
      </c>
      <c r="AN1337" s="187" t="str">
        <f t="shared" si="461"/>
        <v/>
      </c>
      <c r="AO1337" s="187" t="str">
        <f t="shared" si="462"/>
        <v/>
      </c>
      <c r="AP1337" s="187" t="str">
        <f t="shared" si="463"/>
        <v/>
      </c>
      <c r="AT1337" s="187" t="str">
        <f t="shared" si="464"/>
        <v/>
      </c>
      <c r="AU1337" s="187" t="str">
        <f t="shared" si="465"/>
        <v/>
      </c>
      <c r="AV1337" s="187" t="str">
        <f t="shared" si="466"/>
        <v/>
      </c>
      <c r="AW1337" s="187" t="str">
        <f t="shared" si="467"/>
        <v/>
      </c>
      <c r="AX1337" s="187" t="str">
        <f t="shared" si="468"/>
        <v/>
      </c>
      <c r="AY1337" s="187" t="str">
        <f t="shared" si="449"/>
        <v/>
      </c>
      <c r="AZ1337" s="187" t="str">
        <f t="shared" si="469"/>
        <v/>
      </c>
      <c r="BA1337" s="187" t="str">
        <f t="shared" si="451"/>
        <v xml:space="preserve"> </v>
      </c>
      <c r="BB1337" s="187" t="str">
        <f>IFERROR(IF(AW1337="","",VLOOKUP(AW1337,SUSS!R:S,2,FALSE)),AY1337*SUSS!$M$2)</f>
        <v/>
      </c>
      <c r="BC1337" s="187" t="str">
        <f t="shared" si="450"/>
        <v/>
      </c>
    </row>
    <row r="1338" spans="14:55" ht="15.75" thickBot="1">
      <c r="N1338" s="183" t="s">
        <v>194</v>
      </c>
      <c r="O1338" s="82">
        <v>48</v>
      </c>
      <c r="P1338" s="86">
        <v>36.28</v>
      </c>
      <c r="Q1338" s="83" t="s">
        <v>11</v>
      </c>
      <c r="R1338" s="83" t="s">
        <v>10</v>
      </c>
      <c r="S1338" s="83" t="s">
        <v>10</v>
      </c>
      <c r="T1338" s="82" t="s">
        <v>89</v>
      </c>
      <c r="U1338" s="82" t="s">
        <v>124</v>
      </c>
      <c r="AC1338" s="187" t="str">
        <f t="shared" si="452"/>
        <v/>
      </c>
      <c r="AD1338" s="187" t="str">
        <f t="shared" si="453"/>
        <v/>
      </c>
      <c r="AE1338" s="187" t="str">
        <f t="shared" si="454"/>
        <v/>
      </c>
      <c r="AF1338" s="187" t="str">
        <f t="shared" si="455"/>
        <v/>
      </c>
      <c r="AG1338" s="187" t="str">
        <f t="shared" si="456"/>
        <v/>
      </c>
      <c r="AH1338" s="187" t="str">
        <f t="shared" si="457"/>
        <v/>
      </c>
      <c r="AI1338" s="187" t="str">
        <f t="shared" si="458"/>
        <v/>
      </c>
      <c r="AJ1338" s="187" t="str">
        <f t="shared" si="459"/>
        <v/>
      </c>
      <c r="AK1338" s="187" t="str">
        <f t="shared" si="460"/>
        <v/>
      </c>
      <c r="AN1338" s="187" t="str">
        <f t="shared" si="461"/>
        <v/>
      </c>
      <c r="AO1338" s="187" t="str">
        <f t="shared" si="462"/>
        <v/>
      </c>
      <c r="AP1338" s="187" t="str">
        <f t="shared" si="463"/>
        <v/>
      </c>
      <c r="AT1338" s="187" t="str">
        <f t="shared" si="464"/>
        <v>M645045</v>
      </c>
      <c r="AU1338" s="187">
        <f t="shared" si="465"/>
        <v>48</v>
      </c>
      <c r="AV1338" s="187">
        <f t="shared" si="466"/>
        <v>36.28</v>
      </c>
      <c r="AW1338" s="187" t="str">
        <f t="shared" si="467"/>
        <v>2018/7</v>
      </c>
      <c r="AX1338" s="187" t="str">
        <f t="shared" si="468"/>
        <v>2018/7 Contribuciones Seg. Social</v>
      </c>
      <c r="AY1338" s="187">
        <f t="shared" si="449"/>
        <v>2177.25</v>
      </c>
      <c r="AZ1338" s="187">
        <f t="shared" si="469"/>
        <v>1.6663221954300148E-2</v>
      </c>
      <c r="BA1338" s="187" t="str">
        <f t="shared" si="451"/>
        <v>M645045 48</v>
      </c>
      <c r="BB1338" s="187">
        <f>IFERROR(IF(AW1338="","",VLOOKUP(AW1338,SUSS!R:S,2,FALSE)),AY1338*SUSS!$M$2)</f>
        <v>261.27</v>
      </c>
      <c r="BC1338" s="187">
        <f t="shared" si="450"/>
        <v>4.3535999999999992</v>
      </c>
    </row>
    <row r="1339" spans="14:55" ht="15.75" thickBot="1">
      <c r="N1339" s="183" t="s">
        <v>194</v>
      </c>
      <c r="O1339" s="82">
        <v>48</v>
      </c>
      <c r="P1339" s="86">
        <v>31.48</v>
      </c>
      <c r="Q1339" s="83" t="s">
        <v>86</v>
      </c>
      <c r="R1339" s="83" t="s">
        <v>10</v>
      </c>
      <c r="S1339" s="83" t="s">
        <v>10</v>
      </c>
      <c r="T1339" s="82" t="s">
        <v>89</v>
      </c>
      <c r="U1339" s="82" t="s">
        <v>124</v>
      </c>
      <c r="AC1339" s="187" t="str">
        <f t="shared" si="452"/>
        <v/>
      </c>
      <c r="AD1339" s="187" t="str">
        <f t="shared" si="453"/>
        <v/>
      </c>
      <c r="AE1339" s="187" t="str">
        <f t="shared" si="454"/>
        <v/>
      </c>
      <c r="AF1339" s="187" t="str">
        <f t="shared" si="455"/>
        <v/>
      </c>
      <c r="AG1339" s="187" t="str">
        <f t="shared" si="456"/>
        <v/>
      </c>
      <c r="AH1339" s="187" t="str">
        <f t="shared" si="457"/>
        <v/>
      </c>
      <c r="AI1339" s="187" t="str">
        <f t="shared" si="458"/>
        <v/>
      </c>
      <c r="AJ1339" s="187" t="str">
        <f t="shared" si="459"/>
        <v/>
      </c>
      <c r="AK1339" s="187" t="str">
        <f t="shared" si="460"/>
        <v/>
      </c>
      <c r="AN1339" s="187" t="str">
        <f t="shared" si="461"/>
        <v/>
      </c>
      <c r="AO1339" s="187" t="str">
        <f t="shared" si="462"/>
        <v/>
      </c>
      <c r="AP1339" s="187" t="str">
        <f t="shared" si="463"/>
        <v/>
      </c>
      <c r="AT1339" s="187" t="str">
        <f t="shared" si="464"/>
        <v/>
      </c>
      <c r="AU1339" s="187" t="str">
        <f t="shared" si="465"/>
        <v/>
      </c>
      <c r="AV1339" s="187" t="str">
        <f t="shared" si="466"/>
        <v/>
      </c>
      <c r="AW1339" s="187" t="str">
        <f t="shared" si="467"/>
        <v/>
      </c>
      <c r="AX1339" s="187" t="str">
        <f t="shared" si="468"/>
        <v/>
      </c>
      <c r="AY1339" s="187" t="str">
        <f t="shared" si="449"/>
        <v/>
      </c>
      <c r="AZ1339" s="187" t="str">
        <f t="shared" si="469"/>
        <v/>
      </c>
      <c r="BA1339" s="187" t="str">
        <f t="shared" si="451"/>
        <v xml:space="preserve"> </v>
      </c>
      <c r="BB1339" s="187" t="str">
        <f>IFERROR(IF(AW1339="","",VLOOKUP(AW1339,SUSS!R:S,2,FALSE)),AY1339*SUSS!$M$2)</f>
        <v/>
      </c>
      <c r="BC1339" s="187" t="str">
        <f t="shared" si="450"/>
        <v/>
      </c>
    </row>
    <row r="1340" spans="14:55" ht="15.75" thickBot="1">
      <c r="N1340" s="183" t="s">
        <v>194</v>
      </c>
      <c r="O1340" s="82">
        <v>49</v>
      </c>
      <c r="P1340" s="85">
        <v>6718.36</v>
      </c>
      <c r="Q1340" s="83" t="s">
        <v>82</v>
      </c>
      <c r="R1340" s="83" t="s">
        <v>10</v>
      </c>
      <c r="S1340" s="83" t="s">
        <v>10</v>
      </c>
      <c r="T1340" s="82" t="s">
        <v>95</v>
      </c>
      <c r="U1340" s="82" t="s">
        <v>124</v>
      </c>
      <c r="AC1340" s="187" t="str">
        <f t="shared" si="452"/>
        <v/>
      </c>
      <c r="AD1340" s="187" t="str">
        <f t="shared" si="453"/>
        <v/>
      </c>
      <c r="AE1340" s="187" t="str">
        <f t="shared" si="454"/>
        <v/>
      </c>
      <c r="AF1340" s="187" t="str">
        <f t="shared" si="455"/>
        <v/>
      </c>
      <c r="AG1340" s="187" t="str">
        <f t="shared" si="456"/>
        <v/>
      </c>
      <c r="AH1340" s="187" t="str">
        <f t="shared" si="457"/>
        <v/>
      </c>
      <c r="AI1340" s="187" t="str">
        <f t="shared" si="458"/>
        <v/>
      </c>
      <c r="AJ1340" s="187" t="str">
        <f t="shared" si="459"/>
        <v/>
      </c>
      <c r="AK1340" s="187" t="str">
        <f t="shared" si="460"/>
        <v/>
      </c>
      <c r="AN1340" s="187" t="str">
        <f t="shared" si="461"/>
        <v/>
      </c>
      <c r="AO1340" s="187" t="str">
        <f t="shared" si="462"/>
        <v/>
      </c>
      <c r="AP1340" s="187" t="str">
        <f t="shared" si="463"/>
        <v/>
      </c>
      <c r="AT1340" s="187" t="str">
        <f t="shared" si="464"/>
        <v/>
      </c>
      <c r="AU1340" s="187" t="str">
        <f t="shared" si="465"/>
        <v/>
      </c>
      <c r="AV1340" s="187" t="str">
        <f t="shared" si="466"/>
        <v/>
      </c>
      <c r="AW1340" s="187" t="str">
        <f t="shared" si="467"/>
        <v/>
      </c>
      <c r="AX1340" s="187" t="str">
        <f t="shared" si="468"/>
        <v/>
      </c>
      <c r="AY1340" s="187" t="str">
        <f t="shared" si="449"/>
        <v/>
      </c>
      <c r="AZ1340" s="187" t="str">
        <f t="shared" si="469"/>
        <v/>
      </c>
      <c r="BA1340" s="187" t="str">
        <f t="shared" si="451"/>
        <v xml:space="preserve"> </v>
      </c>
      <c r="BB1340" s="187" t="str">
        <f>IFERROR(IF(AW1340="","",VLOOKUP(AW1340,SUSS!R:S,2,FALSE)),AY1340*SUSS!$M$2)</f>
        <v/>
      </c>
      <c r="BC1340" s="187" t="str">
        <f t="shared" si="450"/>
        <v/>
      </c>
    </row>
    <row r="1341" spans="14:55" ht="15.75" thickBot="1">
      <c r="N1341" s="183" t="s">
        <v>194</v>
      </c>
      <c r="O1341" s="82">
        <v>49</v>
      </c>
      <c r="P1341" s="86">
        <v>36.28</v>
      </c>
      <c r="Q1341" s="83" t="s">
        <v>11</v>
      </c>
      <c r="R1341" s="83" t="s">
        <v>10</v>
      </c>
      <c r="S1341" s="83" t="s">
        <v>10</v>
      </c>
      <c r="T1341" s="82" t="s">
        <v>89</v>
      </c>
      <c r="U1341" s="82" t="s">
        <v>124</v>
      </c>
      <c r="AC1341" s="187" t="str">
        <f t="shared" si="452"/>
        <v/>
      </c>
      <c r="AD1341" s="187" t="str">
        <f t="shared" si="453"/>
        <v/>
      </c>
      <c r="AE1341" s="187" t="str">
        <f t="shared" si="454"/>
        <v/>
      </c>
      <c r="AF1341" s="187" t="str">
        <f t="shared" si="455"/>
        <v/>
      </c>
      <c r="AG1341" s="187" t="str">
        <f t="shared" si="456"/>
        <v/>
      </c>
      <c r="AH1341" s="187" t="str">
        <f t="shared" si="457"/>
        <v/>
      </c>
      <c r="AI1341" s="187" t="str">
        <f t="shared" si="458"/>
        <v/>
      </c>
      <c r="AJ1341" s="187" t="str">
        <f t="shared" si="459"/>
        <v/>
      </c>
      <c r="AK1341" s="187" t="str">
        <f t="shared" si="460"/>
        <v/>
      </c>
      <c r="AN1341" s="187" t="str">
        <f t="shared" si="461"/>
        <v/>
      </c>
      <c r="AO1341" s="187" t="str">
        <f t="shared" si="462"/>
        <v/>
      </c>
      <c r="AP1341" s="187" t="str">
        <f t="shared" si="463"/>
        <v/>
      </c>
      <c r="AT1341" s="187" t="str">
        <f t="shared" si="464"/>
        <v>M645045</v>
      </c>
      <c r="AU1341" s="187">
        <f t="shared" si="465"/>
        <v>49</v>
      </c>
      <c r="AV1341" s="187">
        <f t="shared" si="466"/>
        <v>36.28</v>
      </c>
      <c r="AW1341" s="187" t="str">
        <f t="shared" si="467"/>
        <v>2018/7</v>
      </c>
      <c r="AX1341" s="187" t="str">
        <f t="shared" si="468"/>
        <v>2018/7 Contribuciones Seg. Social</v>
      </c>
      <c r="AY1341" s="187">
        <f t="shared" si="449"/>
        <v>2177.25</v>
      </c>
      <c r="AZ1341" s="187">
        <f t="shared" si="469"/>
        <v>1.6663221954300148E-2</v>
      </c>
      <c r="BA1341" s="187" t="str">
        <f t="shared" si="451"/>
        <v>M645045 49</v>
      </c>
      <c r="BB1341" s="187">
        <f>IFERROR(IF(AW1341="","",VLOOKUP(AW1341,SUSS!R:S,2,FALSE)),AY1341*SUSS!$M$2)</f>
        <v>261.27</v>
      </c>
      <c r="BC1341" s="187">
        <f t="shared" si="450"/>
        <v>4.3535999999999992</v>
      </c>
    </row>
    <row r="1342" spans="14:55" ht="15.75" thickBot="1">
      <c r="N1342" s="183" t="s">
        <v>194</v>
      </c>
      <c r="O1342" s="82">
        <v>49</v>
      </c>
      <c r="P1342" s="86">
        <v>31.48</v>
      </c>
      <c r="Q1342" s="83" t="s">
        <v>86</v>
      </c>
      <c r="R1342" s="83" t="s">
        <v>10</v>
      </c>
      <c r="S1342" s="83" t="s">
        <v>10</v>
      </c>
      <c r="T1342" s="82" t="s">
        <v>89</v>
      </c>
      <c r="U1342" s="82" t="s">
        <v>124</v>
      </c>
      <c r="AC1342" s="187" t="str">
        <f t="shared" si="452"/>
        <v/>
      </c>
      <c r="AD1342" s="187" t="str">
        <f t="shared" si="453"/>
        <v/>
      </c>
      <c r="AE1342" s="187" t="str">
        <f t="shared" si="454"/>
        <v/>
      </c>
      <c r="AF1342" s="187" t="str">
        <f t="shared" si="455"/>
        <v/>
      </c>
      <c r="AG1342" s="187" t="str">
        <f t="shared" si="456"/>
        <v/>
      </c>
      <c r="AH1342" s="187" t="str">
        <f t="shared" si="457"/>
        <v/>
      </c>
      <c r="AI1342" s="187" t="str">
        <f t="shared" si="458"/>
        <v/>
      </c>
      <c r="AJ1342" s="187" t="str">
        <f t="shared" si="459"/>
        <v/>
      </c>
      <c r="AK1342" s="187" t="str">
        <f t="shared" si="460"/>
        <v/>
      </c>
      <c r="AN1342" s="187" t="str">
        <f t="shared" si="461"/>
        <v/>
      </c>
      <c r="AO1342" s="187" t="str">
        <f t="shared" si="462"/>
        <v/>
      </c>
      <c r="AP1342" s="187" t="str">
        <f t="shared" si="463"/>
        <v/>
      </c>
      <c r="AT1342" s="187" t="str">
        <f t="shared" si="464"/>
        <v/>
      </c>
      <c r="AU1342" s="187" t="str">
        <f t="shared" si="465"/>
        <v/>
      </c>
      <c r="AV1342" s="187" t="str">
        <f t="shared" si="466"/>
        <v/>
      </c>
      <c r="AW1342" s="187" t="str">
        <f t="shared" si="467"/>
        <v/>
      </c>
      <c r="AX1342" s="187" t="str">
        <f t="shared" si="468"/>
        <v/>
      </c>
      <c r="AY1342" s="187" t="str">
        <f t="shared" si="449"/>
        <v/>
      </c>
      <c r="AZ1342" s="187" t="str">
        <f t="shared" si="469"/>
        <v/>
      </c>
      <c r="BA1342" s="187" t="str">
        <f t="shared" si="451"/>
        <v xml:space="preserve"> </v>
      </c>
      <c r="BB1342" s="187" t="str">
        <f>IFERROR(IF(AW1342="","",VLOOKUP(AW1342,SUSS!R:S,2,FALSE)),AY1342*SUSS!$M$2)</f>
        <v/>
      </c>
      <c r="BC1342" s="187" t="str">
        <f t="shared" si="450"/>
        <v/>
      </c>
    </row>
    <row r="1343" spans="14:55" ht="15.75" thickBot="1">
      <c r="N1343" s="183" t="s">
        <v>194</v>
      </c>
      <c r="O1343" s="82">
        <v>50</v>
      </c>
      <c r="P1343" s="85">
        <v>6718.36</v>
      </c>
      <c r="Q1343" s="83" t="s">
        <v>82</v>
      </c>
      <c r="R1343" s="83" t="s">
        <v>10</v>
      </c>
      <c r="S1343" s="83" t="s">
        <v>10</v>
      </c>
      <c r="T1343" s="82" t="s">
        <v>95</v>
      </c>
      <c r="U1343" s="82" t="s">
        <v>124</v>
      </c>
      <c r="AC1343" s="187" t="str">
        <f t="shared" si="452"/>
        <v/>
      </c>
      <c r="AD1343" s="187" t="str">
        <f t="shared" si="453"/>
        <v/>
      </c>
      <c r="AE1343" s="187" t="str">
        <f t="shared" si="454"/>
        <v/>
      </c>
      <c r="AF1343" s="187" t="str">
        <f t="shared" si="455"/>
        <v/>
      </c>
      <c r="AG1343" s="187" t="str">
        <f t="shared" si="456"/>
        <v/>
      </c>
      <c r="AH1343" s="187" t="str">
        <f t="shared" si="457"/>
        <v/>
      </c>
      <c r="AI1343" s="187" t="str">
        <f t="shared" si="458"/>
        <v/>
      </c>
      <c r="AJ1343" s="187" t="str">
        <f t="shared" si="459"/>
        <v/>
      </c>
      <c r="AK1343" s="187" t="str">
        <f t="shared" si="460"/>
        <v/>
      </c>
      <c r="AN1343" s="187" t="str">
        <f t="shared" si="461"/>
        <v/>
      </c>
      <c r="AO1343" s="187" t="str">
        <f t="shared" si="462"/>
        <v/>
      </c>
      <c r="AP1343" s="187" t="str">
        <f t="shared" si="463"/>
        <v/>
      </c>
      <c r="AT1343" s="187" t="str">
        <f t="shared" si="464"/>
        <v/>
      </c>
      <c r="AU1343" s="187" t="str">
        <f t="shared" si="465"/>
        <v/>
      </c>
      <c r="AV1343" s="187" t="str">
        <f t="shared" si="466"/>
        <v/>
      </c>
      <c r="AW1343" s="187" t="str">
        <f t="shared" si="467"/>
        <v/>
      </c>
      <c r="AX1343" s="187" t="str">
        <f t="shared" si="468"/>
        <v/>
      </c>
      <c r="AY1343" s="187" t="str">
        <f t="shared" si="449"/>
        <v/>
      </c>
      <c r="AZ1343" s="187" t="str">
        <f t="shared" si="469"/>
        <v/>
      </c>
      <c r="BA1343" s="187" t="str">
        <f t="shared" si="451"/>
        <v xml:space="preserve"> </v>
      </c>
      <c r="BB1343" s="187" t="str">
        <f>IFERROR(IF(AW1343="","",VLOOKUP(AW1343,SUSS!R:S,2,FALSE)),AY1343*SUSS!$M$2)</f>
        <v/>
      </c>
      <c r="BC1343" s="187" t="str">
        <f t="shared" si="450"/>
        <v/>
      </c>
    </row>
    <row r="1344" spans="14:55" ht="15.75" thickBot="1">
      <c r="N1344" s="183" t="s">
        <v>194</v>
      </c>
      <c r="O1344" s="82">
        <v>50</v>
      </c>
      <c r="P1344" s="86">
        <v>36.28</v>
      </c>
      <c r="Q1344" s="83" t="s">
        <v>11</v>
      </c>
      <c r="R1344" s="83" t="s">
        <v>10</v>
      </c>
      <c r="S1344" s="83" t="s">
        <v>10</v>
      </c>
      <c r="T1344" s="82" t="s">
        <v>89</v>
      </c>
      <c r="U1344" s="82" t="s">
        <v>124</v>
      </c>
      <c r="AC1344" s="187" t="str">
        <f t="shared" si="452"/>
        <v/>
      </c>
      <c r="AD1344" s="187" t="str">
        <f t="shared" si="453"/>
        <v/>
      </c>
      <c r="AE1344" s="187" t="str">
        <f t="shared" si="454"/>
        <v/>
      </c>
      <c r="AF1344" s="187" t="str">
        <f t="shared" si="455"/>
        <v/>
      </c>
      <c r="AG1344" s="187" t="str">
        <f t="shared" si="456"/>
        <v/>
      </c>
      <c r="AH1344" s="187" t="str">
        <f t="shared" si="457"/>
        <v/>
      </c>
      <c r="AI1344" s="187" t="str">
        <f t="shared" si="458"/>
        <v/>
      </c>
      <c r="AJ1344" s="187" t="str">
        <f t="shared" si="459"/>
        <v/>
      </c>
      <c r="AK1344" s="187" t="str">
        <f t="shared" si="460"/>
        <v/>
      </c>
      <c r="AN1344" s="187" t="str">
        <f t="shared" si="461"/>
        <v/>
      </c>
      <c r="AO1344" s="187" t="str">
        <f t="shared" si="462"/>
        <v/>
      </c>
      <c r="AP1344" s="187" t="str">
        <f t="shared" si="463"/>
        <v/>
      </c>
      <c r="AT1344" s="187" t="str">
        <f t="shared" si="464"/>
        <v>M645045</v>
      </c>
      <c r="AU1344" s="187">
        <f t="shared" si="465"/>
        <v>50</v>
      </c>
      <c r="AV1344" s="187">
        <f t="shared" si="466"/>
        <v>36.28</v>
      </c>
      <c r="AW1344" s="187" t="str">
        <f t="shared" si="467"/>
        <v>2018/7</v>
      </c>
      <c r="AX1344" s="187" t="str">
        <f t="shared" si="468"/>
        <v>2018/7 Contribuciones Seg. Social</v>
      </c>
      <c r="AY1344" s="187">
        <f t="shared" si="449"/>
        <v>2177.25</v>
      </c>
      <c r="AZ1344" s="187">
        <f t="shared" si="469"/>
        <v>1.6663221954300148E-2</v>
      </c>
      <c r="BA1344" s="187" t="str">
        <f t="shared" si="451"/>
        <v>M645045 50</v>
      </c>
      <c r="BB1344" s="187">
        <f>IFERROR(IF(AW1344="","",VLOOKUP(AW1344,SUSS!R:S,2,FALSE)),AY1344*SUSS!$M$2)</f>
        <v>261.27</v>
      </c>
      <c r="BC1344" s="187">
        <f t="shared" si="450"/>
        <v>4.3535999999999992</v>
      </c>
    </row>
    <row r="1345" spans="14:55" ht="15.75" thickBot="1">
      <c r="N1345" s="183" t="s">
        <v>194</v>
      </c>
      <c r="O1345" s="82">
        <v>50</v>
      </c>
      <c r="P1345" s="86">
        <v>31.48</v>
      </c>
      <c r="Q1345" s="83" t="s">
        <v>86</v>
      </c>
      <c r="R1345" s="83" t="s">
        <v>10</v>
      </c>
      <c r="S1345" s="83" t="s">
        <v>10</v>
      </c>
      <c r="T1345" s="82" t="s">
        <v>89</v>
      </c>
      <c r="U1345" s="82" t="s">
        <v>124</v>
      </c>
      <c r="AC1345" s="187" t="str">
        <f t="shared" si="452"/>
        <v/>
      </c>
      <c r="AD1345" s="187" t="str">
        <f t="shared" si="453"/>
        <v/>
      </c>
      <c r="AE1345" s="187" t="str">
        <f t="shared" si="454"/>
        <v/>
      </c>
      <c r="AF1345" s="187" t="str">
        <f t="shared" si="455"/>
        <v/>
      </c>
      <c r="AG1345" s="187" t="str">
        <f t="shared" si="456"/>
        <v/>
      </c>
      <c r="AH1345" s="187" t="str">
        <f t="shared" si="457"/>
        <v/>
      </c>
      <c r="AI1345" s="187" t="str">
        <f t="shared" si="458"/>
        <v/>
      </c>
      <c r="AJ1345" s="187" t="str">
        <f t="shared" si="459"/>
        <v/>
      </c>
      <c r="AK1345" s="187" t="str">
        <f t="shared" si="460"/>
        <v/>
      </c>
      <c r="AN1345" s="187" t="str">
        <f t="shared" si="461"/>
        <v/>
      </c>
      <c r="AO1345" s="187" t="str">
        <f t="shared" si="462"/>
        <v/>
      </c>
      <c r="AP1345" s="187" t="str">
        <f t="shared" si="463"/>
        <v/>
      </c>
      <c r="AT1345" s="187" t="str">
        <f t="shared" si="464"/>
        <v/>
      </c>
      <c r="AU1345" s="187" t="str">
        <f t="shared" si="465"/>
        <v/>
      </c>
      <c r="AV1345" s="187" t="str">
        <f t="shared" si="466"/>
        <v/>
      </c>
      <c r="AW1345" s="187" t="str">
        <f t="shared" si="467"/>
        <v/>
      </c>
      <c r="AX1345" s="187" t="str">
        <f t="shared" si="468"/>
        <v/>
      </c>
      <c r="AY1345" s="187" t="str">
        <f t="shared" si="449"/>
        <v/>
      </c>
      <c r="AZ1345" s="187" t="str">
        <f t="shared" si="469"/>
        <v/>
      </c>
      <c r="BA1345" s="187" t="str">
        <f t="shared" si="451"/>
        <v xml:space="preserve"> </v>
      </c>
      <c r="BB1345" s="187" t="str">
        <f>IFERROR(IF(AW1345="","",VLOOKUP(AW1345,SUSS!R:S,2,FALSE)),AY1345*SUSS!$M$2)</f>
        <v/>
      </c>
      <c r="BC1345" s="187" t="str">
        <f t="shared" si="450"/>
        <v/>
      </c>
    </row>
    <row r="1346" spans="14:55" ht="15.75" thickBot="1">
      <c r="N1346" s="183" t="s">
        <v>194</v>
      </c>
      <c r="O1346" s="82">
        <v>51</v>
      </c>
      <c r="P1346" s="85">
        <v>6718.36</v>
      </c>
      <c r="Q1346" s="83" t="s">
        <v>82</v>
      </c>
      <c r="R1346" s="83" t="s">
        <v>10</v>
      </c>
      <c r="S1346" s="83" t="s">
        <v>10</v>
      </c>
      <c r="T1346" s="82" t="s">
        <v>95</v>
      </c>
      <c r="U1346" s="82" t="s">
        <v>124</v>
      </c>
      <c r="AC1346" s="187" t="str">
        <f t="shared" si="452"/>
        <v/>
      </c>
      <c r="AD1346" s="187" t="str">
        <f t="shared" si="453"/>
        <v/>
      </c>
      <c r="AE1346" s="187" t="str">
        <f t="shared" si="454"/>
        <v/>
      </c>
      <c r="AF1346" s="187" t="str">
        <f t="shared" si="455"/>
        <v/>
      </c>
      <c r="AG1346" s="187" t="str">
        <f t="shared" si="456"/>
        <v/>
      </c>
      <c r="AH1346" s="187" t="str">
        <f t="shared" si="457"/>
        <v/>
      </c>
      <c r="AI1346" s="187" t="str">
        <f t="shared" si="458"/>
        <v/>
      </c>
      <c r="AJ1346" s="187" t="str">
        <f t="shared" si="459"/>
        <v/>
      </c>
      <c r="AK1346" s="187" t="str">
        <f t="shared" si="460"/>
        <v/>
      </c>
      <c r="AN1346" s="187" t="str">
        <f t="shared" si="461"/>
        <v/>
      </c>
      <c r="AO1346" s="187" t="str">
        <f t="shared" si="462"/>
        <v/>
      </c>
      <c r="AP1346" s="187" t="str">
        <f t="shared" si="463"/>
        <v/>
      </c>
      <c r="AT1346" s="187" t="str">
        <f t="shared" si="464"/>
        <v/>
      </c>
      <c r="AU1346" s="187" t="str">
        <f t="shared" si="465"/>
        <v/>
      </c>
      <c r="AV1346" s="187" t="str">
        <f t="shared" si="466"/>
        <v/>
      </c>
      <c r="AW1346" s="187" t="str">
        <f t="shared" si="467"/>
        <v/>
      </c>
      <c r="AX1346" s="187" t="str">
        <f t="shared" si="468"/>
        <v/>
      </c>
      <c r="AY1346" s="187" t="str">
        <f t="shared" si="449"/>
        <v/>
      </c>
      <c r="AZ1346" s="187" t="str">
        <f t="shared" si="469"/>
        <v/>
      </c>
      <c r="BA1346" s="187" t="str">
        <f t="shared" si="451"/>
        <v xml:space="preserve"> </v>
      </c>
      <c r="BB1346" s="187" t="str">
        <f>IFERROR(IF(AW1346="","",VLOOKUP(AW1346,SUSS!R:S,2,FALSE)),AY1346*SUSS!$M$2)</f>
        <v/>
      </c>
      <c r="BC1346" s="187" t="str">
        <f t="shared" si="450"/>
        <v/>
      </c>
    </row>
    <row r="1347" spans="14:55" ht="15.75" thickBot="1">
      <c r="N1347" s="183" t="s">
        <v>194</v>
      </c>
      <c r="O1347" s="82">
        <v>51</v>
      </c>
      <c r="P1347" s="86">
        <v>36.28</v>
      </c>
      <c r="Q1347" s="83" t="s">
        <v>11</v>
      </c>
      <c r="R1347" s="83" t="s">
        <v>10</v>
      </c>
      <c r="S1347" s="83" t="s">
        <v>10</v>
      </c>
      <c r="T1347" s="82" t="s">
        <v>89</v>
      </c>
      <c r="U1347" s="82" t="s">
        <v>124</v>
      </c>
      <c r="AC1347" s="187" t="str">
        <f t="shared" si="452"/>
        <v/>
      </c>
      <c r="AD1347" s="187" t="str">
        <f t="shared" si="453"/>
        <v/>
      </c>
      <c r="AE1347" s="187" t="str">
        <f t="shared" si="454"/>
        <v/>
      </c>
      <c r="AF1347" s="187" t="str">
        <f t="shared" si="455"/>
        <v/>
      </c>
      <c r="AG1347" s="187" t="str">
        <f t="shared" si="456"/>
        <v/>
      </c>
      <c r="AH1347" s="187" t="str">
        <f t="shared" si="457"/>
        <v/>
      </c>
      <c r="AI1347" s="187" t="str">
        <f t="shared" si="458"/>
        <v/>
      </c>
      <c r="AJ1347" s="187" t="str">
        <f t="shared" si="459"/>
        <v/>
      </c>
      <c r="AK1347" s="187" t="str">
        <f t="shared" si="460"/>
        <v/>
      </c>
      <c r="AN1347" s="187" t="str">
        <f t="shared" si="461"/>
        <v/>
      </c>
      <c r="AO1347" s="187" t="str">
        <f t="shared" si="462"/>
        <v/>
      </c>
      <c r="AP1347" s="187" t="str">
        <f t="shared" si="463"/>
        <v/>
      </c>
      <c r="AT1347" s="187" t="str">
        <f t="shared" si="464"/>
        <v>M645045</v>
      </c>
      <c r="AU1347" s="187">
        <f t="shared" si="465"/>
        <v>51</v>
      </c>
      <c r="AV1347" s="187">
        <f t="shared" si="466"/>
        <v>36.28</v>
      </c>
      <c r="AW1347" s="187" t="str">
        <f t="shared" si="467"/>
        <v>2018/7</v>
      </c>
      <c r="AX1347" s="187" t="str">
        <f t="shared" si="468"/>
        <v>2018/7 Contribuciones Seg. Social</v>
      </c>
      <c r="AY1347" s="187">
        <f t="shared" si="449"/>
        <v>2177.25</v>
      </c>
      <c r="AZ1347" s="187">
        <f t="shared" si="469"/>
        <v>1.6663221954300148E-2</v>
      </c>
      <c r="BA1347" s="187" t="str">
        <f t="shared" si="451"/>
        <v>M645045 51</v>
      </c>
      <c r="BB1347" s="187">
        <f>IFERROR(IF(AW1347="","",VLOOKUP(AW1347,SUSS!R:S,2,FALSE)),AY1347*SUSS!$M$2)</f>
        <v>261.27</v>
      </c>
      <c r="BC1347" s="187">
        <f t="shared" si="450"/>
        <v>4.3535999999999992</v>
      </c>
    </row>
    <row r="1348" spans="14:55" ht="15.75" thickBot="1">
      <c r="N1348" s="183" t="s">
        <v>194</v>
      </c>
      <c r="O1348" s="82">
        <v>51</v>
      </c>
      <c r="P1348" s="86">
        <v>31.48</v>
      </c>
      <c r="Q1348" s="83" t="s">
        <v>86</v>
      </c>
      <c r="R1348" s="83" t="s">
        <v>10</v>
      </c>
      <c r="S1348" s="83" t="s">
        <v>10</v>
      </c>
      <c r="T1348" s="82" t="s">
        <v>89</v>
      </c>
      <c r="U1348" s="82" t="s">
        <v>124</v>
      </c>
      <c r="AC1348" s="187" t="str">
        <f t="shared" si="452"/>
        <v/>
      </c>
      <c r="AD1348" s="187" t="str">
        <f t="shared" si="453"/>
        <v/>
      </c>
      <c r="AE1348" s="187" t="str">
        <f t="shared" si="454"/>
        <v/>
      </c>
      <c r="AF1348" s="187" t="str">
        <f t="shared" si="455"/>
        <v/>
      </c>
      <c r="AG1348" s="187" t="str">
        <f t="shared" si="456"/>
        <v/>
      </c>
      <c r="AH1348" s="187" t="str">
        <f t="shared" si="457"/>
        <v/>
      </c>
      <c r="AI1348" s="187" t="str">
        <f t="shared" si="458"/>
        <v/>
      </c>
      <c r="AJ1348" s="187" t="str">
        <f t="shared" si="459"/>
        <v/>
      </c>
      <c r="AK1348" s="187" t="str">
        <f t="shared" si="460"/>
        <v/>
      </c>
      <c r="AN1348" s="187" t="str">
        <f t="shared" si="461"/>
        <v/>
      </c>
      <c r="AO1348" s="187" t="str">
        <f t="shared" si="462"/>
        <v/>
      </c>
      <c r="AP1348" s="187" t="str">
        <f t="shared" si="463"/>
        <v/>
      </c>
      <c r="AT1348" s="187" t="str">
        <f t="shared" si="464"/>
        <v/>
      </c>
      <c r="AU1348" s="187" t="str">
        <f t="shared" si="465"/>
        <v/>
      </c>
      <c r="AV1348" s="187" t="str">
        <f t="shared" si="466"/>
        <v/>
      </c>
      <c r="AW1348" s="187" t="str">
        <f t="shared" si="467"/>
        <v/>
      </c>
      <c r="AX1348" s="187" t="str">
        <f t="shared" si="468"/>
        <v/>
      </c>
      <c r="AY1348" s="187" t="str">
        <f t="shared" ref="AY1348:AY1411" si="470">VLOOKUP(AX1348,AO:AP,2,FALSE)</f>
        <v/>
      </c>
      <c r="AZ1348" s="187" t="str">
        <f t="shared" si="469"/>
        <v/>
      </c>
      <c r="BA1348" s="187" t="str">
        <f t="shared" si="451"/>
        <v xml:space="preserve"> </v>
      </c>
      <c r="BB1348" s="187" t="str">
        <f>IFERROR(IF(AW1348="","",VLOOKUP(AW1348,SUSS!R:S,2,FALSE)),AY1348*SUSS!$M$2)</f>
        <v/>
      </c>
      <c r="BC1348" s="187" t="str">
        <f t="shared" si="450"/>
        <v/>
      </c>
    </row>
    <row r="1349" spans="14:55" ht="15.75" thickBot="1">
      <c r="N1349" s="183" t="s">
        <v>194</v>
      </c>
      <c r="O1349" s="82">
        <v>52</v>
      </c>
      <c r="P1349" s="85">
        <v>6718.36</v>
      </c>
      <c r="Q1349" s="83" t="s">
        <v>82</v>
      </c>
      <c r="R1349" s="83" t="s">
        <v>10</v>
      </c>
      <c r="S1349" s="83" t="s">
        <v>10</v>
      </c>
      <c r="T1349" s="82" t="s">
        <v>95</v>
      </c>
      <c r="U1349" s="82" t="s">
        <v>124</v>
      </c>
      <c r="AC1349" s="187" t="str">
        <f t="shared" si="452"/>
        <v/>
      </c>
      <c r="AD1349" s="187" t="str">
        <f t="shared" si="453"/>
        <v/>
      </c>
      <c r="AE1349" s="187" t="str">
        <f t="shared" si="454"/>
        <v/>
      </c>
      <c r="AF1349" s="187" t="str">
        <f t="shared" si="455"/>
        <v/>
      </c>
      <c r="AG1349" s="187" t="str">
        <f t="shared" si="456"/>
        <v/>
      </c>
      <c r="AH1349" s="187" t="str">
        <f t="shared" si="457"/>
        <v/>
      </c>
      <c r="AI1349" s="187" t="str">
        <f t="shared" si="458"/>
        <v/>
      </c>
      <c r="AJ1349" s="187" t="str">
        <f t="shared" si="459"/>
        <v/>
      </c>
      <c r="AK1349" s="187" t="str">
        <f t="shared" si="460"/>
        <v/>
      </c>
      <c r="AN1349" s="187" t="str">
        <f t="shared" si="461"/>
        <v/>
      </c>
      <c r="AO1349" s="187" t="str">
        <f t="shared" si="462"/>
        <v/>
      </c>
      <c r="AP1349" s="187" t="str">
        <f t="shared" si="463"/>
        <v/>
      </c>
      <c r="AT1349" s="187" t="str">
        <f t="shared" si="464"/>
        <v/>
      </c>
      <c r="AU1349" s="187" t="str">
        <f t="shared" si="465"/>
        <v/>
      </c>
      <c r="AV1349" s="187" t="str">
        <f t="shared" si="466"/>
        <v/>
      </c>
      <c r="AW1349" s="187" t="str">
        <f t="shared" si="467"/>
        <v/>
      </c>
      <c r="AX1349" s="187" t="str">
        <f t="shared" si="468"/>
        <v/>
      </c>
      <c r="AY1349" s="187" t="str">
        <f t="shared" si="470"/>
        <v/>
      </c>
      <c r="AZ1349" s="187" t="str">
        <f t="shared" si="469"/>
        <v/>
      </c>
      <c r="BA1349" s="187" t="str">
        <f t="shared" si="451"/>
        <v xml:space="preserve"> </v>
      </c>
      <c r="BB1349" s="187" t="str">
        <f>IFERROR(IF(AW1349="","",VLOOKUP(AW1349,SUSS!R:S,2,FALSE)),AY1349*SUSS!$M$2)</f>
        <v/>
      </c>
      <c r="BC1349" s="187" t="str">
        <f t="shared" ref="BC1349:BC1412" si="471">IFERROR(IF(BB1349&lt;&gt;"",AZ1349*BB1349,""),"VER")</f>
        <v/>
      </c>
    </row>
    <row r="1350" spans="14:55" ht="15.75" thickBot="1">
      <c r="N1350" s="183" t="s">
        <v>194</v>
      </c>
      <c r="O1350" s="82">
        <v>52</v>
      </c>
      <c r="P1350" s="86">
        <v>36.28</v>
      </c>
      <c r="Q1350" s="83" t="s">
        <v>11</v>
      </c>
      <c r="R1350" s="83" t="s">
        <v>10</v>
      </c>
      <c r="S1350" s="83" t="s">
        <v>10</v>
      </c>
      <c r="T1350" s="82" t="s">
        <v>89</v>
      </c>
      <c r="U1350" s="82" t="s">
        <v>124</v>
      </c>
      <c r="AC1350" s="187" t="str">
        <f t="shared" si="452"/>
        <v/>
      </c>
      <c r="AD1350" s="187" t="str">
        <f t="shared" si="453"/>
        <v/>
      </c>
      <c r="AE1350" s="187" t="str">
        <f t="shared" si="454"/>
        <v/>
      </c>
      <c r="AF1350" s="187" t="str">
        <f t="shared" si="455"/>
        <v/>
      </c>
      <c r="AG1350" s="187" t="str">
        <f t="shared" si="456"/>
        <v/>
      </c>
      <c r="AH1350" s="187" t="str">
        <f t="shared" si="457"/>
        <v/>
      </c>
      <c r="AI1350" s="187" t="str">
        <f t="shared" si="458"/>
        <v/>
      </c>
      <c r="AJ1350" s="187" t="str">
        <f t="shared" si="459"/>
        <v/>
      </c>
      <c r="AK1350" s="187" t="str">
        <f t="shared" si="460"/>
        <v/>
      </c>
      <c r="AN1350" s="187" t="str">
        <f t="shared" si="461"/>
        <v/>
      </c>
      <c r="AO1350" s="187" t="str">
        <f t="shared" si="462"/>
        <v/>
      </c>
      <c r="AP1350" s="187" t="str">
        <f t="shared" si="463"/>
        <v/>
      </c>
      <c r="AT1350" s="187" t="str">
        <f t="shared" si="464"/>
        <v>M645045</v>
      </c>
      <c r="AU1350" s="187">
        <f t="shared" si="465"/>
        <v>52</v>
      </c>
      <c r="AV1350" s="187">
        <f t="shared" si="466"/>
        <v>36.28</v>
      </c>
      <c r="AW1350" s="187" t="str">
        <f t="shared" si="467"/>
        <v>2018/7</v>
      </c>
      <c r="AX1350" s="187" t="str">
        <f t="shared" si="468"/>
        <v>2018/7 Contribuciones Seg. Social</v>
      </c>
      <c r="AY1350" s="187">
        <f t="shared" si="470"/>
        <v>2177.25</v>
      </c>
      <c r="AZ1350" s="187">
        <f t="shared" si="469"/>
        <v>1.6663221954300148E-2</v>
      </c>
      <c r="BA1350" s="187" t="str">
        <f t="shared" si="451"/>
        <v>M645045 52</v>
      </c>
      <c r="BB1350" s="187">
        <f>IFERROR(IF(AW1350="","",VLOOKUP(AW1350,SUSS!R:S,2,FALSE)),AY1350*SUSS!$M$2)</f>
        <v>261.27</v>
      </c>
      <c r="BC1350" s="187">
        <f t="shared" si="471"/>
        <v>4.3535999999999992</v>
      </c>
    </row>
    <row r="1351" spans="14:55" ht="15.75" thickBot="1">
      <c r="N1351" s="183" t="s">
        <v>194</v>
      </c>
      <c r="O1351" s="82">
        <v>52</v>
      </c>
      <c r="P1351" s="86">
        <v>31.48</v>
      </c>
      <c r="Q1351" s="83" t="s">
        <v>86</v>
      </c>
      <c r="R1351" s="83" t="s">
        <v>10</v>
      </c>
      <c r="S1351" s="83" t="s">
        <v>10</v>
      </c>
      <c r="T1351" s="82" t="s">
        <v>89</v>
      </c>
      <c r="U1351" s="82" t="s">
        <v>124</v>
      </c>
      <c r="AC1351" s="187" t="str">
        <f t="shared" si="452"/>
        <v/>
      </c>
      <c r="AD1351" s="187" t="str">
        <f t="shared" si="453"/>
        <v/>
      </c>
      <c r="AE1351" s="187" t="str">
        <f t="shared" si="454"/>
        <v/>
      </c>
      <c r="AF1351" s="187" t="str">
        <f t="shared" si="455"/>
        <v/>
      </c>
      <c r="AG1351" s="187" t="str">
        <f t="shared" si="456"/>
        <v/>
      </c>
      <c r="AH1351" s="187" t="str">
        <f t="shared" si="457"/>
        <v/>
      </c>
      <c r="AI1351" s="187" t="str">
        <f t="shared" si="458"/>
        <v/>
      </c>
      <c r="AJ1351" s="187" t="str">
        <f t="shared" si="459"/>
        <v/>
      </c>
      <c r="AK1351" s="187" t="str">
        <f t="shared" si="460"/>
        <v/>
      </c>
      <c r="AN1351" s="187" t="str">
        <f t="shared" si="461"/>
        <v/>
      </c>
      <c r="AO1351" s="187" t="str">
        <f t="shared" si="462"/>
        <v/>
      </c>
      <c r="AP1351" s="187" t="str">
        <f t="shared" si="463"/>
        <v/>
      </c>
      <c r="AT1351" s="187" t="str">
        <f t="shared" si="464"/>
        <v/>
      </c>
      <c r="AU1351" s="187" t="str">
        <f t="shared" si="465"/>
        <v/>
      </c>
      <c r="AV1351" s="187" t="str">
        <f t="shared" si="466"/>
        <v/>
      </c>
      <c r="AW1351" s="187" t="str">
        <f t="shared" si="467"/>
        <v/>
      </c>
      <c r="AX1351" s="187" t="str">
        <f t="shared" si="468"/>
        <v/>
      </c>
      <c r="AY1351" s="187" t="str">
        <f t="shared" si="470"/>
        <v/>
      </c>
      <c r="AZ1351" s="187" t="str">
        <f t="shared" si="469"/>
        <v/>
      </c>
      <c r="BA1351" s="187" t="str">
        <f t="shared" si="451"/>
        <v xml:space="preserve"> </v>
      </c>
      <c r="BB1351" s="187" t="str">
        <f>IFERROR(IF(AW1351="","",VLOOKUP(AW1351,SUSS!R:S,2,FALSE)),AY1351*SUSS!$M$2)</f>
        <v/>
      </c>
      <c r="BC1351" s="187" t="str">
        <f t="shared" si="471"/>
        <v/>
      </c>
    </row>
    <row r="1352" spans="14:55" ht="15.75" thickBot="1">
      <c r="N1352" s="183" t="s">
        <v>194</v>
      </c>
      <c r="O1352" s="82">
        <v>53</v>
      </c>
      <c r="P1352" s="85">
        <v>6718.36</v>
      </c>
      <c r="Q1352" s="83" t="s">
        <v>82</v>
      </c>
      <c r="R1352" s="83" t="s">
        <v>10</v>
      </c>
      <c r="S1352" s="83" t="s">
        <v>10</v>
      </c>
      <c r="T1352" s="82" t="s">
        <v>95</v>
      </c>
      <c r="U1352" s="82" t="s">
        <v>124</v>
      </c>
      <c r="AC1352" s="187" t="str">
        <f t="shared" si="452"/>
        <v/>
      </c>
      <c r="AD1352" s="187" t="str">
        <f t="shared" si="453"/>
        <v/>
      </c>
      <c r="AE1352" s="187" t="str">
        <f t="shared" si="454"/>
        <v/>
      </c>
      <c r="AF1352" s="187" t="str">
        <f t="shared" si="455"/>
        <v/>
      </c>
      <c r="AG1352" s="187" t="str">
        <f t="shared" si="456"/>
        <v/>
      </c>
      <c r="AH1352" s="187" t="str">
        <f t="shared" si="457"/>
        <v/>
      </c>
      <c r="AI1352" s="187" t="str">
        <f t="shared" si="458"/>
        <v/>
      </c>
      <c r="AJ1352" s="187" t="str">
        <f t="shared" si="459"/>
        <v/>
      </c>
      <c r="AK1352" s="187" t="str">
        <f t="shared" si="460"/>
        <v/>
      </c>
      <c r="AN1352" s="187" t="str">
        <f t="shared" si="461"/>
        <v/>
      </c>
      <c r="AO1352" s="187" t="str">
        <f t="shared" si="462"/>
        <v/>
      </c>
      <c r="AP1352" s="187" t="str">
        <f t="shared" si="463"/>
        <v/>
      </c>
      <c r="AT1352" s="187" t="str">
        <f t="shared" si="464"/>
        <v/>
      </c>
      <c r="AU1352" s="187" t="str">
        <f t="shared" si="465"/>
        <v/>
      </c>
      <c r="AV1352" s="187" t="str">
        <f t="shared" si="466"/>
        <v/>
      </c>
      <c r="AW1352" s="187" t="str">
        <f t="shared" si="467"/>
        <v/>
      </c>
      <c r="AX1352" s="187" t="str">
        <f t="shared" si="468"/>
        <v/>
      </c>
      <c r="AY1352" s="187" t="str">
        <f t="shared" si="470"/>
        <v/>
      </c>
      <c r="AZ1352" s="187" t="str">
        <f t="shared" si="469"/>
        <v/>
      </c>
      <c r="BA1352" s="187" t="str">
        <f t="shared" ref="BA1352:BA1415" si="472">AT1352&amp;" "&amp;AU1352</f>
        <v xml:space="preserve"> </v>
      </c>
      <c r="BB1352" s="187" t="str">
        <f>IFERROR(IF(AW1352="","",VLOOKUP(AW1352,SUSS!R:S,2,FALSE)),AY1352*SUSS!$M$2)</f>
        <v/>
      </c>
      <c r="BC1352" s="187" t="str">
        <f t="shared" si="471"/>
        <v/>
      </c>
    </row>
    <row r="1353" spans="14:55" ht="15.75" thickBot="1">
      <c r="N1353" s="183" t="s">
        <v>194</v>
      </c>
      <c r="O1353" s="82">
        <v>53</v>
      </c>
      <c r="P1353" s="86">
        <v>36.28</v>
      </c>
      <c r="Q1353" s="83" t="s">
        <v>11</v>
      </c>
      <c r="R1353" s="83" t="s">
        <v>10</v>
      </c>
      <c r="S1353" s="83" t="s">
        <v>10</v>
      </c>
      <c r="T1353" s="82" t="s">
        <v>89</v>
      </c>
      <c r="U1353" s="82" t="s">
        <v>124</v>
      </c>
      <c r="AC1353" s="187" t="str">
        <f t="shared" si="452"/>
        <v/>
      </c>
      <c r="AD1353" s="187" t="str">
        <f t="shared" si="453"/>
        <v/>
      </c>
      <c r="AE1353" s="187" t="str">
        <f t="shared" si="454"/>
        <v/>
      </c>
      <c r="AF1353" s="187" t="str">
        <f t="shared" si="455"/>
        <v/>
      </c>
      <c r="AG1353" s="187" t="str">
        <f t="shared" si="456"/>
        <v/>
      </c>
      <c r="AH1353" s="187" t="str">
        <f t="shared" si="457"/>
        <v/>
      </c>
      <c r="AI1353" s="187" t="str">
        <f t="shared" si="458"/>
        <v/>
      </c>
      <c r="AJ1353" s="187" t="str">
        <f t="shared" si="459"/>
        <v/>
      </c>
      <c r="AK1353" s="187" t="str">
        <f t="shared" si="460"/>
        <v/>
      </c>
      <c r="AN1353" s="187" t="str">
        <f t="shared" si="461"/>
        <v/>
      </c>
      <c r="AO1353" s="187" t="str">
        <f t="shared" si="462"/>
        <v/>
      </c>
      <c r="AP1353" s="187" t="str">
        <f t="shared" si="463"/>
        <v/>
      </c>
      <c r="AT1353" s="187" t="str">
        <f t="shared" si="464"/>
        <v>M645045</v>
      </c>
      <c r="AU1353" s="187">
        <f t="shared" si="465"/>
        <v>53</v>
      </c>
      <c r="AV1353" s="187">
        <f t="shared" si="466"/>
        <v>36.28</v>
      </c>
      <c r="AW1353" s="187" t="str">
        <f t="shared" si="467"/>
        <v>2018/7</v>
      </c>
      <c r="AX1353" s="187" t="str">
        <f t="shared" si="468"/>
        <v>2018/7 Contribuciones Seg. Social</v>
      </c>
      <c r="AY1353" s="187">
        <f t="shared" si="470"/>
        <v>2177.25</v>
      </c>
      <c r="AZ1353" s="187">
        <f t="shared" si="469"/>
        <v>1.6663221954300148E-2</v>
      </c>
      <c r="BA1353" s="187" t="str">
        <f t="shared" si="472"/>
        <v>M645045 53</v>
      </c>
      <c r="BB1353" s="187">
        <f>IFERROR(IF(AW1353="","",VLOOKUP(AW1353,SUSS!R:S,2,FALSE)),AY1353*SUSS!$M$2)</f>
        <v>261.27</v>
      </c>
      <c r="BC1353" s="187">
        <f t="shared" si="471"/>
        <v>4.3535999999999992</v>
      </c>
    </row>
    <row r="1354" spans="14:55" ht="15.75" thickBot="1">
      <c r="N1354" s="183" t="s">
        <v>194</v>
      </c>
      <c r="O1354" s="82">
        <v>53</v>
      </c>
      <c r="P1354" s="86">
        <v>31.48</v>
      </c>
      <c r="Q1354" s="83" t="s">
        <v>86</v>
      </c>
      <c r="R1354" s="83" t="s">
        <v>10</v>
      </c>
      <c r="S1354" s="83" t="s">
        <v>10</v>
      </c>
      <c r="T1354" s="82" t="s">
        <v>89</v>
      </c>
      <c r="U1354" s="82" t="s">
        <v>124</v>
      </c>
      <c r="AC1354" s="187" t="str">
        <f t="shared" si="452"/>
        <v/>
      </c>
      <c r="AD1354" s="187" t="str">
        <f t="shared" si="453"/>
        <v/>
      </c>
      <c r="AE1354" s="187" t="str">
        <f t="shared" si="454"/>
        <v/>
      </c>
      <c r="AF1354" s="187" t="str">
        <f t="shared" si="455"/>
        <v/>
      </c>
      <c r="AG1354" s="187" t="str">
        <f t="shared" si="456"/>
        <v/>
      </c>
      <c r="AH1354" s="187" t="str">
        <f t="shared" si="457"/>
        <v/>
      </c>
      <c r="AI1354" s="187" t="str">
        <f t="shared" si="458"/>
        <v/>
      </c>
      <c r="AJ1354" s="187" t="str">
        <f t="shared" si="459"/>
        <v/>
      </c>
      <c r="AK1354" s="187" t="str">
        <f t="shared" si="460"/>
        <v/>
      </c>
      <c r="AN1354" s="187" t="str">
        <f t="shared" si="461"/>
        <v/>
      </c>
      <c r="AO1354" s="187" t="str">
        <f t="shared" si="462"/>
        <v/>
      </c>
      <c r="AP1354" s="187" t="str">
        <f t="shared" si="463"/>
        <v/>
      </c>
      <c r="AT1354" s="187" t="str">
        <f t="shared" si="464"/>
        <v/>
      </c>
      <c r="AU1354" s="187" t="str">
        <f t="shared" si="465"/>
        <v/>
      </c>
      <c r="AV1354" s="187" t="str">
        <f t="shared" si="466"/>
        <v/>
      </c>
      <c r="AW1354" s="187" t="str">
        <f t="shared" si="467"/>
        <v/>
      </c>
      <c r="AX1354" s="187" t="str">
        <f t="shared" si="468"/>
        <v/>
      </c>
      <c r="AY1354" s="187" t="str">
        <f t="shared" si="470"/>
        <v/>
      </c>
      <c r="AZ1354" s="187" t="str">
        <f t="shared" si="469"/>
        <v/>
      </c>
      <c r="BA1354" s="187" t="str">
        <f t="shared" si="472"/>
        <v xml:space="preserve"> </v>
      </c>
      <c r="BB1354" s="187" t="str">
        <f>IFERROR(IF(AW1354="","",VLOOKUP(AW1354,SUSS!R:S,2,FALSE)),AY1354*SUSS!$M$2)</f>
        <v/>
      </c>
      <c r="BC1354" s="187" t="str">
        <f t="shared" si="471"/>
        <v/>
      </c>
    </row>
    <row r="1355" spans="14:55" ht="15.75" thickBot="1">
      <c r="N1355" s="183" t="s">
        <v>194</v>
      </c>
      <c r="O1355" s="82">
        <v>54</v>
      </c>
      <c r="P1355" s="85">
        <v>6718.36</v>
      </c>
      <c r="Q1355" s="83" t="s">
        <v>82</v>
      </c>
      <c r="R1355" s="83" t="s">
        <v>10</v>
      </c>
      <c r="S1355" s="83" t="s">
        <v>10</v>
      </c>
      <c r="T1355" s="82" t="s">
        <v>95</v>
      </c>
      <c r="U1355" s="82" t="s">
        <v>124</v>
      </c>
      <c r="AC1355" s="187" t="str">
        <f t="shared" si="452"/>
        <v/>
      </c>
      <c r="AD1355" s="187" t="str">
        <f t="shared" si="453"/>
        <v/>
      </c>
      <c r="AE1355" s="187" t="str">
        <f t="shared" si="454"/>
        <v/>
      </c>
      <c r="AF1355" s="187" t="str">
        <f t="shared" si="455"/>
        <v/>
      </c>
      <c r="AG1355" s="187" t="str">
        <f t="shared" si="456"/>
        <v/>
      </c>
      <c r="AH1355" s="187" t="str">
        <f t="shared" si="457"/>
        <v/>
      </c>
      <c r="AI1355" s="187" t="str">
        <f t="shared" si="458"/>
        <v/>
      </c>
      <c r="AJ1355" s="187" t="str">
        <f t="shared" si="459"/>
        <v/>
      </c>
      <c r="AK1355" s="187" t="str">
        <f t="shared" si="460"/>
        <v/>
      </c>
      <c r="AN1355" s="187" t="str">
        <f t="shared" si="461"/>
        <v/>
      </c>
      <c r="AO1355" s="187" t="str">
        <f t="shared" si="462"/>
        <v/>
      </c>
      <c r="AP1355" s="187" t="str">
        <f t="shared" si="463"/>
        <v/>
      </c>
      <c r="AT1355" s="187" t="str">
        <f t="shared" si="464"/>
        <v/>
      </c>
      <c r="AU1355" s="187" t="str">
        <f t="shared" si="465"/>
        <v/>
      </c>
      <c r="AV1355" s="187" t="str">
        <f t="shared" si="466"/>
        <v/>
      </c>
      <c r="AW1355" s="187" t="str">
        <f t="shared" si="467"/>
        <v/>
      </c>
      <c r="AX1355" s="187" t="str">
        <f t="shared" si="468"/>
        <v/>
      </c>
      <c r="AY1355" s="187" t="str">
        <f t="shared" si="470"/>
        <v/>
      </c>
      <c r="AZ1355" s="187" t="str">
        <f t="shared" si="469"/>
        <v/>
      </c>
      <c r="BA1355" s="187" t="str">
        <f t="shared" si="472"/>
        <v xml:space="preserve"> </v>
      </c>
      <c r="BB1355" s="187" t="str">
        <f>IFERROR(IF(AW1355="","",VLOOKUP(AW1355,SUSS!R:S,2,FALSE)),AY1355*SUSS!$M$2)</f>
        <v/>
      </c>
      <c r="BC1355" s="187" t="str">
        <f t="shared" si="471"/>
        <v/>
      </c>
    </row>
    <row r="1356" spans="14:55" ht="15.75" thickBot="1">
      <c r="N1356" s="183" t="s">
        <v>194</v>
      </c>
      <c r="O1356" s="82">
        <v>54</v>
      </c>
      <c r="P1356" s="86">
        <v>36.28</v>
      </c>
      <c r="Q1356" s="83" t="s">
        <v>11</v>
      </c>
      <c r="R1356" s="83" t="s">
        <v>10</v>
      </c>
      <c r="S1356" s="83" t="s">
        <v>10</v>
      </c>
      <c r="T1356" s="82" t="s">
        <v>89</v>
      </c>
      <c r="U1356" s="82" t="s">
        <v>124</v>
      </c>
      <c r="AC1356" s="187" t="str">
        <f t="shared" si="452"/>
        <v/>
      </c>
      <c r="AD1356" s="187" t="str">
        <f t="shared" si="453"/>
        <v/>
      </c>
      <c r="AE1356" s="187" t="str">
        <f t="shared" si="454"/>
        <v/>
      </c>
      <c r="AF1356" s="187" t="str">
        <f t="shared" si="455"/>
        <v/>
      </c>
      <c r="AG1356" s="187" t="str">
        <f t="shared" si="456"/>
        <v/>
      </c>
      <c r="AH1356" s="187" t="str">
        <f t="shared" si="457"/>
        <v/>
      </c>
      <c r="AI1356" s="187" t="str">
        <f t="shared" si="458"/>
        <v/>
      </c>
      <c r="AJ1356" s="187" t="str">
        <f t="shared" si="459"/>
        <v/>
      </c>
      <c r="AK1356" s="187" t="str">
        <f t="shared" si="460"/>
        <v/>
      </c>
      <c r="AN1356" s="187" t="str">
        <f t="shared" si="461"/>
        <v/>
      </c>
      <c r="AO1356" s="187" t="str">
        <f t="shared" si="462"/>
        <v/>
      </c>
      <c r="AP1356" s="187" t="str">
        <f t="shared" si="463"/>
        <v/>
      </c>
      <c r="AT1356" s="187" t="str">
        <f t="shared" si="464"/>
        <v>M645045</v>
      </c>
      <c r="AU1356" s="187">
        <f t="shared" si="465"/>
        <v>54</v>
      </c>
      <c r="AV1356" s="187">
        <f t="shared" si="466"/>
        <v>36.28</v>
      </c>
      <c r="AW1356" s="187" t="str">
        <f t="shared" si="467"/>
        <v>2018/7</v>
      </c>
      <c r="AX1356" s="187" t="str">
        <f t="shared" si="468"/>
        <v>2018/7 Contribuciones Seg. Social</v>
      </c>
      <c r="AY1356" s="187">
        <f t="shared" si="470"/>
        <v>2177.25</v>
      </c>
      <c r="AZ1356" s="187">
        <f t="shared" si="469"/>
        <v>1.6663221954300148E-2</v>
      </c>
      <c r="BA1356" s="187" t="str">
        <f t="shared" si="472"/>
        <v>M645045 54</v>
      </c>
      <c r="BB1356" s="187">
        <f>IFERROR(IF(AW1356="","",VLOOKUP(AW1356,SUSS!R:S,2,FALSE)),AY1356*SUSS!$M$2)</f>
        <v>261.27</v>
      </c>
      <c r="BC1356" s="187">
        <f t="shared" si="471"/>
        <v>4.3535999999999992</v>
      </c>
    </row>
    <row r="1357" spans="14:55" ht="15.75" thickBot="1">
      <c r="N1357" s="183" t="s">
        <v>194</v>
      </c>
      <c r="O1357" s="82">
        <v>54</v>
      </c>
      <c r="P1357" s="86">
        <v>31.48</v>
      </c>
      <c r="Q1357" s="83" t="s">
        <v>86</v>
      </c>
      <c r="R1357" s="83" t="s">
        <v>10</v>
      </c>
      <c r="S1357" s="83" t="s">
        <v>10</v>
      </c>
      <c r="T1357" s="82" t="s">
        <v>89</v>
      </c>
      <c r="U1357" s="82" t="s">
        <v>124</v>
      </c>
      <c r="AC1357" s="187" t="str">
        <f t="shared" si="452"/>
        <v/>
      </c>
      <c r="AD1357" s="187" t="str">
        <f t="shared" si="453"/>
        <v/>
      </c>
      <c r="AE1357" s="187" t="str">
        <f t="shared" si="454"/>
        <v/>
      </c>
      <c r="AF1357" s="187" t="str">
        <f t="shared" si="455"/>
        <v/>
      </c>
      <c r="AG1357" s="187" t="str">
        <f t="shared" si="456"/>
        <v/>
      </c>
      <c r="AH1357" s="187" t="str">
        <f t="shared" si="457"/>
        <v/>
      </c>
      <c r="AI1357" s="187" t="str">
        <f t="shared" si="458"/>
        <v/>
      </c>
      <c r="AJ1357" s="187" t="str">
        <f t="shared" si="459"/>
        <v/>
      </c>
      <c r="AK1357" s="187" t="str">
        <f t="shared" si="460"/>
        <v/>
      </c>
      <c r="AN1357" s="187" t="str">
        <f t="shared" si="461"/>
        <v/>
      </c>
      <c r="AO1357" s="187" t="str">
        <f t="shared" si="462"/>
        <v/>
      </c>
      <c r="AP1357" s="187" t="str">
        <f t="shared" si="463"/>
        <v/>
      </c>
      <c r="AT1357" s="187" t="str">
        <f t="shared" si="464"/>
        <v/>
      </c>
      <c r="AU1357" s="187" t="str">
        <f t="shared" si="465"/>
        <v/>
      </c>
      <c r="AV1357" s="187" t="str">
        <f t="shared" si="466"/>
        <v/>
      </c>
      <c r="AW1357" s="187" t="str">
        <f t="shared" si="467"/>
        <v/>
      </c>
      <c r="AX1357" s="187" t="str">
        <f t="shared" si="468"/>
        <v/>
      </c>
      <c r="AY1357" s="187" t="str">
        <f t="shared" si="470"/>
        <v/>
      </c>
      <c r="AZ1357" s="187" t="str">
        <f t="shared" si="469"/>
        <v/>
      </c>
      <c r="BA1357" s="187" t="str">
        <f t="shared" si="472"/>
        <v xml:space="preserve"> </v>
      </c>
      <c r="BB1357" s="187" t="str">
        <f>IFERROR(IF(AW1357="","",VLOOKUP(AW1357,SUSS!R:S,2,FALSE)),AY1357*SUSS!$M$2)</f>
        <v/>
      </c>
      <c r="BC1357" s="187" t="str">
        <f t="shared" si="471"/>
        <v/>
      </c>
    </row>
    <row r="1358" spans="14:55" ht="15.75" thickBot="1">
      <c r="N1358" s="183" t="s">
        <v>194</v>
      </c>
      <c r="O1358" s="82">
        <v>55</v>
      </c>
      <c r="P1358" s="85">
        <v>6718.36</v>
      </c>
      <c r="Q1358" s="83" t="s">
        <v>82</v>
      </c>
      <c r="R1358" s="83" t="s">
        <v>10</v>
      </c>
      <c r="S1358" s="83" t="s">
        <v>10</v>
      </c>
      <c r="T1358" s="82" t="s">
        <v>95</v>
      </c>
      <c r="U1358" s="82" t="s">
        <v>124</v>
      </c>
      <c r="AC1358" s="187" t="str">
        <f t="shared" si="452"/>
        <v/>
      </c>
      <c r="AD1358" s="187" t="str">
        <f t="shared" si="453"/>
        <v/>
      </c>
      <c r="AE1358" s="187" t="str">
        <f t="shared" si="454"/>
        <v/>
      </c>
      <c r="AF1358" s="187" t="str">
        <f t="shared" si="455"/>
        <v/>
      </c>
      <c r="AG1358" s="187" t="str">
        <f t="shared" si="456"/>
        <v/>
      </c>
      <c r="AH1358" s="187" t="str">
        <f t="shared" si="457"/>
        <v/>
      </c>
      <c r="AI1358" s="187" t="str">
        <f t="shared" si="458"/>
        <v/>
      </c>
      <c r="AJ1358" s="187" t="str">
        <f t="shared" si="459"/>
        <v/>
      </c>
      <c r="AK1358" s="187" t="str">
        <f t="shared" si="460"/>
        <v/>
      </c>
      <c r="AN1358" s="187" t="str">
        <f t="shared" si="461"/>
        <v/>
      </c>
      <c r="AO1358" s="187" t="str">
        <f t="shared" si="462"/>
        <v/>
      </c>
      <c r="AP1358" s="187" t="str">
        <f t="shared" si="463"/>
        <v/>
      </c>
      <c r="AT1358" s="187" t="str">
        <f t="shared" si="464"/>
        <v/>
      </c>
      <c r="AU1358" s="187" t="str">
        <f t="shared" si="465"/>
        <v/>
      </c>
      <c r="AV1358" s="187" t="str">
        <f t="shared" si="466"/>
        <v/>
      </c>
      <c r="AW1358" s="187" t="str">
        <f t="shared" si="467"/>
        <v/>
      </c>
      <c r="AX1358" s="187" t="str">
        <f t="shared" si="468"/>
        <v/>
      </c>
      <c r="AY1358" s="187" t="str">
        <f t="shared" si="470"/>
        <v/>
      </c>
      <c r="AZ1358" s="187" t="str">
        <f t="shared" si="469"/>
        <v/>
      </c>
      <c r="BA1358" s="187" t="str">
        <f t="shared" si="472"/>
        <v xml:space="preserve"> </v>
      </c>
      <c r="BB1358" s="187" t="str">
        <f>IFERROR(IF(AW1358="","",VLOOKUP(AW1358,SUSS!R:S,2,FALSE)),AY1358*SUSS!$M$2)</f>
        <v/>
      </c>
      <c r="BC1358" s="187" t="str">
        <f t="shared" si="471"/>
        <v/>
      </c>
    </row>
    <row r="1359" spans="14:55" ht="15.75" thickBot="1">
      <c r="N1359" s="183" t="s">
        <v>194</v>
      </c>
      <c r="O1359" s="82">
        <v>55</v>
      </c>
      <c r="P1359" s="86">
        <v>17.61</v>
      </c>
      <c r="Q1359" s="83" t="s">
        <v>11</v>
      </c>
      <c r="R1359" s="83" t="s">
        <v>10</v>
      </c>
      <c r="S1359" s="83" t="s">
        <v>10</v>
      </c>
      <c r="T1359" s="82" t="s">
        <v>89</v>
      </c>
      <c r="U1359" s="82" t="s">
        <v>124</v>
      </c>
      <c r="AC1359" s="187" t="str">
        <f t="shared" si="452"/>
        <v/>
      </c>
      <c r="AD1359" s="187" t="str">
        <f t="shared" si="453"/>
        <v/>
      </c>
      <c r="AE1359" s="187" t="str">
        <f t="shared" si="454"/>
        <v/>
      </c>
      <c r="AF1359" s="187" t="str">
        <f t="shared" si="455"/>
        <v/>
      </c>
      <c r="AG1359" s="187" t="str">
        <f t="shared" si="456"/>
        <v/>
      </c>
      <c r="AH1359" s="187" t="str">
        <f t="shared" si="457"/>
        <v/>
      </c>
      <c r="AI1359" s="187" t="str">
        <f t="shared" si="458"/>
        <v/>
      </c>
      <c r="AJ1359" s="187" t="str">
        <f t="shared" si="459"/>
        <v/>
      </c>
      <c r="AK1359" s="187" t="str">
        <f t="shared" si="460"/>
        <v/>
      </c>
      <c r="AN1359" s="187" t="str">
        <f t="shared" si="461"/>
        <v/>
      </c>
      <c r="AO1359" s="187" t="str">
        <f t="shared" si="462"/>
        <v/>
      </c>
      <c r="AP1359" s="187" t="str">
        <f t="shared" si="463"/>
        <v/>
      </c>
      <c r="AT1359" s="187" t="str">
        <f t="shared" si="464"/>
        <v>M645045</v>
      </c>
      <c r="AU1359" s="187">
        <f t="shared" si="465"/>
        <v>55</v>
      </c>
      <c r="AV1359" s="187">
        <f t="shared" si="466"/>
        <v>17.61</v>
      </c>
      <c r="AW1359" s="187" t="str">
        <f t="shared" si="467"/>
        <v>2018/7</v>
      </c>
      <c r="AX1359" s="187" t="str">
        <f t="shared" si="468"/>
        <v>2018/7 Contribuciones Seg. Social</v>
      </c>
      <c r="AY1359" s="187">
        <f t="shared" si="470"/>
        <v>2177.25</v>
      </c>
      <c r="AZ1359" s="187">
        <f t="shared" si="469"/>
        <v>8.0881846365828455E-3</v>
      </c>
      <c r="BA1359" s="187" t="str">
        <f t="shared" si="472"/>
        <v>M645045 55</v>
      </c>
      <c r="BB1359" s="187">
        <f>IFERROR(IF(AW1359="","",VLOOKUP(AW1359,SUSS!R:S,2,FALSE)),AY1359*SUSS!$M$2)</f>
        <v>261.27</v>
      </c>
      <c r="BC1359" s="187">
        <f t="shared" si="471"/>
        <v>2.1132</v>
      </c>
    </row>
    <row r="1360" spans="14:55" ht="15.75" thickBot="1">
      <c r="N1360" s="183" t="s">
        <v>194</v>
      </c>
      <c r="O1360" s="82">
        <v>55</v>
      </c>
      <c r="P1360" s="86">
        <v>15.69</v>
      </c>
      <c r="Q1360" s="83" t="s">
        <v>86</v>
      </c>
      <c r="R1360" s="83" t="s">
        <v>10</v>
      </c>
      <c r="S1360" s="83" t="s">
        <v>10</v>
      </c>
      <c r="T1360" s="82" t="s">
        <v>89</v>
      </c>
      <c r="U1360" s="82" t="s">
        <v>124</v>
      </c>
      <c r="AC1360" s="187" t="str">
        <f t="shared" si="452"/>
        <v/>
      </c>
      <c r="AD1360" s="187" t="str">
        <f t="shared" si="453"/>
        <v/>
      </c>
      <c r="AE1360" s="187" t="str">
        <f t="shared" si="454"/>
        <v/>
      </c>
      <c r="AF1360" s="187" t="str">
        <f t="shared" si="455"/>
        <v/>
      </c>
      <c r="AG1360" s="187" t="str">
        <f t="shared" si="456"/>
        <v/>
      </c>
      <c r="AH1360" s="187" t="str">
        <f t="shared" si="457"/>
        <v/>
      </c>
      <c r="AI1360" s="187" t="str">
        <f t="shared" si="458"/>
        <v/>
      </c>
      <c r="AJ1360" s="187" t="str">
        <f t="shared" si="459"/>
        <v/>
      </c>
      <c r="AK1360" s="187" t="str">
        <f t="shared" si="460"/>
        <v/>
      </c>
      <c r="AN1360" s="187" t="str">
        <f t="shared" si="461"/>
        <v/>
      </c>
      <c r="AO1360" s="187" t="str">
        <f t="shared" si="462"/>
        <v/>
      </c>
      <c r="AP1360" s="187" t="str">
        <f t="shared" si="463"/>
        <v/>
      </c>
      <c r="AT1360" s="187" t="str">
        <f t="shared" si="464"/>
        <v/>
      </c>
      <c r="AU1360" s="187" t="str">
        <f t="shared" si="465"/>
        <v/>
      </c>
      <c r="AV1360" s="187" t="str">
        <f t="shared" si="466"/>
        <v/>
      </c>
      <c r="AW1360" s="187" t="str">
        <f t="shared" si="467"/>
        <v/>
      </c>
      <c r="AX1360" s="187" t="str">
        <f t="shared" si="468"/>
        <v/>
      </c>
      <c r="AY1360" s="187" t="str">
        <f t="shared" si="470"/>
        <v/>
      </c>
      <c r="AZ1360" s="187" t="str">
        <f t="shared" si="469"/>
        <v/>
      </c>
      <c r="BA1360" s="187" t="str">
        <f t="shared" si="472"/>
        <v xml:space="preserve"> </v>
      </c>
      <c r="BB1360" s="187" t="str">
        <f>IFERROR(IF(AW1360="","",VLOOKUP(AW1360,SUSS!R:S,2,FALSE)),AY1360*SUSS!$M$2)</f>
        <v/>
      </c>
      <c r="BC1360" s="187" t="str">
        <f t="shared" si="471"/>
        <v/>
      </c>
    </row>
    <row r="1361" spans="14:55" ht="15.75" thickBot="1">
      <c r="N1361" s="183" t="s">
        <v>194</v>
      </c>
      <c r="O1361" s="82">
        <v>55</v>
      </c>
      <c r="P1361" s="86">
        <v>18.670000000000002</v>
      </c>
      <c r="Q1361" s="83" t="s">
        <v>11</v>
      </c>
      <c r="R1361" s="83" t="s">
        <v>10</v>
      </c>
      <c r="S1361" s="83" t="s">
        <v>83</v>
      </c>
      <c r="T1361" s="82" t="s">
        <v>89</v>
      </c>
      <c r="U1361" s="82" t="s">
        <v>124</v>
      </c>
      <c r="AC1361" s="187" t="str">
        <f t="shared" si="452"/>
        <v/>
      </c>
      <c r="AD1361" s="187" t="str">
        <f t="shared" si="453"/>
        <v/>
      </c>
      <c r="AE1361" s="187" t="str">
        <f t="shared" si="454"/>
        <v/>
      </c>
      <c r="AF1361" s="187" t="str">
        <f t="shared" si="455"/>
        <v/>
      </c>
      <c r="AG1361" s="187" t="str">
        <f t="shared" si="456"/>
        <v/>
      </c>
      <c r="AH1361" s="187" t="str">
        <f t="shared" si="457"/>
        <v/>
      </c>
      <c r="AI1361" s="187" t="str">
        <f t="shared" si="458"/>
        <v/>
      </c>
      <c r="AJ1361" s="187" t="str">
        <f t="shared" si="459"/>
        <v/>
      </c>
      <c r="AK1361" s="187" t="str">
        <f t="shared" si="460"/>
        <v/>
      </c>
      <c r="AN1361" s="187" t="str">
        <f t="shared" si="461"/>
        <v/>
      </c>
      <c r="AO1361" s="187" t="str">
        <f t="shared" si="462"/>
        <v/>
      </c>
      <c r="AP1361" s="187" t="str">
        <f t="shared" si="463"/>
        <v/>
      </c>
      <c r="AT1361" s="187" t="str">
        <f t="shared" si="464"/>
        <v>M645045</v>
      </c>
      <c r="AU1361" s="187">
        <f t="shared" si="465"/>
        <v>55</v>
      </c>
      <c r="AV1361" s="187">
        <f t="shared" si="466"/>
        <v>18.670000000000002</v>
      </c>
      <c r="AW1361" s="187" t="str">
        <f t="shared" si="467"/>
        <v>2018/7</v>
      </c>
      <c r="AX1361" s="187" t="str">
        <f t="shared" si="468"/>
        <v>2018/7 Contribuciones Seg. Social</v>
      </c>
      <c r="AY1361" s="187">
        <f t="shared" si="470"/>
        <v>2177.25</v>
      </c>
      <c r="AZ1361" s="187">
        <f t="shared" si="469"/>
        <v>8.5750373177173045E-3</v>
      </c>
      <c r="BA1361" s="187" t="str">
        <f t="shared" si="472"/>
        <v>M645045 55</v>
      </c>
      <c r="BB1361" s="187">
        <f>IFERROR(IF(AW1361="","",VLOOKUP(AW1361,SUSS!R:S,2,FALSE)),AY1361*SUSS!$M$2)</f>
        <v>261.27</v>
      </c>
      <c r="BC1361" s="187">
        <f t="shared" si="471"/>
        <v>2.2404000000000002</v>
      </c>
    </row>
    <row r="1362" spans="14:55" ht="15.75" thickBot="1">
      <c r="N1362" s="183" t="s">
        <v>194</v>
      </c>
      <c r="O1362" s="82">
        <v>55</v>
      </c>
      <c r="P1362" s="86">
        <v>15.79</v>
      </c>
      <c r="Q1362" s="83" t="s">
        <v>86</v>
      </c>
      <c r="R1362" s="83" t="s">
        <v>10</v>
      </c>
      <c r="S1362" s="83" t="s">
        <v>83</v>
      </c>
      <c r="T1362" s="82" t="s">
        <v>89</v>
      </c>
      <c r="U1362" s="82" t="s">
        <v>124</v>
      </c>
      <c r="AC1362" s="187" t="str">
        <f t="shared" si="452"/>
        <v/>
      </c>
      <c r="AD1362" s="187" t="str">
        <f t="shared" si="453"/>
        <v/>
      </c>
      <c r="AE1362" s="187" t="str">
        <f t="shared" si="454"/>
        <v/>
      </c>
      <c r="AF1362" s="187" t="str">
        <f t="shared" si="455"/>
        <v/>
      </c>
      <c r="AG1362" s="187" t="str">
        <f t="shared" si="456"/>
        <v/>
      </c>
      <c r="AH1362" s="187" t="str">
        <f t="shared" si="457"/>
        <v/>
      </c>
      <c r="AI1362" s="187" t="str">
        <f t="shared" si="458"/>
        <v/>
      </c>
      <c r="AJ1362" s="187" t="str">
        <f t="shared" si="459"/>
        <v/>
      </c>
      <c r="AK1362" s="187" t="str">
        <f t="shared" si="460"/>
        <v/>
      </c>
      <c r="AN1362" s="187" t="str">
        <f t="shared" si="461"/>
        <v/>
      </c>
      <c r="AO1362" s="187" t="str">
        <f t="shared" si="462"/>
        <v/>
      </c>
      <c r="AP1362" s="187" t="str">
        <f t="shared" si="463"/>
        <v/>
      </c>
      <c r="AT1362" s="187" t="str">
        <f t="shared" si="464"/>
        <v/>
      </c>
      <c r="AU1362" s="187" t="str">
        <f t="shared" si="465"/>
        <v/>
      </c>
      <c r="AV1362" s="187" t="str">
        <f t="shared" si="466"/>
        <v/>
      </c>
      <c r="AW1362" s="187" t="str">
        <f t="shared" si="467"/>
        <v/>
      </c>
      <c r="AX1362" s="187" t="str">
        <f t="shared" si="468"/>
        <v/>
      </c>
      <c r="AY1362" s="187" t="str">
        <f t="shared" si="470"/>
        <v/>
      </c>
      <c r="AZ1362" s="187" t="str">
        <f t="shared" si="469"/>
        <v/>
      </c>
      <c r="BA1362" s="187" t="str">
        <f t="shared" si="472"/>
        <v xml:space="preserve"> </v>
      </c>
      <c r="BB1362" s="187" t="str">
        <f>IFERROR(IF(AW1362="","",VLOOKUP(AW1362,SUSS!R:S,2,FALSE)),AY1362*SUSS!$M$2)</f>
        <v/>
      </c>
      <c r="BC1362" s="187" t="str">
        <f t="shared" si="471"/>
        <v/>
      </c>
    </row>
    <row r="1363" spans="14:55" ht="15.75" thickBot="1">
      <c r="N1363" s="183" t="s">
        <v>194</v>
      </c>
      <c r="O1363" s="82">
        <v>56</v>
      </c>
      <c r="P1363" s="85">
        <v>3150.14</v>
      </c>
      <c r="Q1363" s="83" t="s">
        <v>82</v>
      </c>
      <c r="R1363" s="83" t="s">
        <v>10</v>
      </c>
      <c r="S1363" s="83" t="s">
        <v>10</v>
      </c>
      <c r="T1363" s="82" t="s">
        <v>95</v>
      </c>
      <c r="U1363" s="82" t="s">
        <v>124</v>
      </c>
      <c r="AC1363" s="187" t="str">
        <f t="shared" si="452"/>
        <v/>
      </c>
      <c r="AD1363" s="187" t="str">
        <f t="shared" si="453"/>
        <v/>
      </c>
      <c r="AE1363" s="187" t="str">
        <f t="shared" si="454"/>
        <v/>
      </c>
      <c r="AF1363" s="187" t="str">
        <f t="shared" si="455"/>
        <v/>
      </c>
      <c r="AG1363" s="187" t="str">
        <f t="shared" si="456"/>
        <v/>
      </c>
      <c r="AH1363" s="187" t="str">
        <f t="shared" si="457"/>
        <v/>
      </c>
      <c r="AI1363" s="187" t="str">
        <f t="shared" si="458"/>
        <v/>
      </c>
      <c r="AJ1363" s="187" t="str">
        <f t="shared" si="459"/>
        <v/>
      </c>
      <c r="AK1363" s="187" t="str">
        <f t="shared" si="460"/>
        <v/>
      </c>
      <c r="AN1363" s="187" t="str">
        <f t="shared" si="461"/>
        <v/>
      </c>
      <c r="AO1363" s="187" t="str">
        <f t="shared" si="462"/>
        <v/>
      </c>
      <c r="AP1363" s="187" t="str">
        <f t="shared" si="463"/>
        <v/>
      </c>
      <c r="AT1363" s="187" t="str">
        <f t="shared" si="464"/>
        <v/>
      </c>
      <c r="AU1363" s="187" t="str">
        <f t="shared" si="465"/>
        <v/>
      </c>
      <c r="AV1363" s="187" t="str">
        <f t="shared" si="466"/>
        <v/>
      </c>
      <c r="AW1363" s="187" t="str">
        <f t="shared" si="467"/>
        <v/>
      </c>
      <c r="AX1363" s="187" t="str">
        <f t="shared" si="468"/>
        <v/>
      </c>
      <c r="AY1363" s="187" t="str">
        <f t="shared" si="470"/>
        <v/>
      </c>
      <c r="AZ1363" s="187" t="str">
        <f t="shared" si="469"/>
        <v/>
      </c>
      <c r="BA1363" s="187" t="str">
        <f t="shared" si="472"/>
        <v xml:space="preserve"> </v>
      </c>
      <c r="BB1363" s="187" t="str">
        <f>IFERROR(IF(AW1363="","",VLOOKUP(AW1363,SUSS!R:S,2,FALSE)),AY1363*SUSS!$M$2)</f>
        <v/>
      </c>
      <c r="BC1363" s="187" t="str">
        <f t="shared" si="471"/>
        <v/>
      </c>
    </row>
    <row r="1364" spans="14:55" ht="15.75" thickBot="1">
      <c r="N1364" s="183" t="s">
        <v>194</v>
      </c>
      <c r="O1364" s="82">
        <v>56</v>
      </c>
      <c r="P1364" s="85">
        <v>3568.22</v>
      </c>
      <c r="Q1364" s="83" t="s">
        <v>82</v>
      </c>
      <c r="R1364" s="83" t="s">
        <v>10</v>
      </c>
      <c r="S1364" s="83" t="s">
        <v>83</v>
      </c>
      <c r="T1364" s="82" t="s">
        <v>95</v>
      </c>
      <c r="U1364" s="82" t="s">
        <v>124</v>
      </c>
      <c r="AC1364" s="187" t="str">
        <f t="shared" si="452"/>
        <v/>
      </c>
      <c r="AD1364" s="187" t="str">
        <f t="shared" si="453"/>
        <v/>
      </c>
      <c r="AE1364" s="187" t="str">
        <f t="shared" si="454"/>
        <v/>
      </c>
      <c r="AF1364" s="187" t="str">
        <f t="shared" si="455"/>
        <v/>
      </c>
      <c r="AG1364" s="187" t="str">
        <f t="shared" si="456"/>
        <v/>
      </c>
      <c r="AH1364" s="187" t="str">
        <f t="shared" si="457"/>
        <v/>
      </c>
      <c r="AI1364" s="187" t="str">
        <f t="shared" si="458"/>
        <v/>
      </c>
      <c r="AJ1364" s="187" t="str">
        <f t="shared" si="459"/>
        <v/>
      </c>
      <c r="AK1364" s="187" t="str">
        <f t="shared" si="460"/>
        <v/>
      </c>
      <c r="AN1364" s="187" t="str">
        <f t="shared" si="461"/>
        <v/>
      </c>
      <c r="AO1364" s="187" t="str">
        <f t="shared" si="462"/>
        <v/>
      </c>
      <c r="AP1364" s="187" t="str">
        <f t="shared" si="463"/>
        <v/>
      </c>
      <c r="AT1364" s="187" t="str">
        <f t="shared" si="464"/>
        <v/>
      </c>
      <c r="AU1364" s="187" t="str">
        <f t="shared" si="465"/>
        <v/>
      </c>
      <c r="AV1364" s="187" t="str">
        <f t="shared" si="466"/>
        <v/>
      </c>
      <c r="AW1364" s="187" t="str">
        <f t="shared" si="467"/>
        <v/>
      </c>
      <c r="AX1364" s="187" t="str">
        <f t="shared" si="468"/>
        <v/>
      </c>
      <c r="AY1364" s="187" t="str">
        <f t="shared" si="470"/>
        <v/>
      </c>
      <c r="AZ1364" s="187" t="str">
        <f t="shared" si="469"/>
        <v/>
      </c>
      <c r="BA1364" s="187" t="str">
        <f t="shared" si="472"/>
        <v xml:space="preserve"> </v>
      </c>
      <c r="BB1364" s="187" t="str">
        <f>IFERROR(IF(AW1364="","",VLOOKUP(AW1364,SUSS!R:S,2,FALSE)),AY1364*SUSS!$M$2)</f>
        <v/>
      </c>
      <c r="BC1364" s="187" t="str">
        <f t="shared" si="471"/>
        <v/>
      </c>
    </row>
    <row r="1365" spans="14:55" ht="15.75" thickBot="1">
      <c r="N1365" s="183" t="s">
        <v>194</v>
      </c>
      <c r="O1365" s="82">
        <v>56</v>
      </c>
      <c r="P1365" s="86">
        <v>0.49</v>
      </c>
      <c r="Q1365" s="83" t="s">
        <v>86</v>
      </c>
      <c r="R1365" s="83" t="s">
        <v>10</v>
      </c>
      <c r="S1365" s="83" t="s">
        <v>83</v>
      </c>
      <c r="T1365" s="82" t="s">
        <v>89</v>
      </c>
      <c r="U1365" s="82" t="s">
        <v>124</v>
      </c>
      <c r="AC1365" s="187" t="str">
        <f t="shared" si="452"/>
        <v/>
      </c>
      <c r="AD1365" s="187" t="str">
        <f t="shared" si="453"/>
        <v/>
      </c>
      <c r="AE1365" s="187" t="str">
        <f t="shared" si="454"/>
        <v/>
      </c>
      <c r="AF1365" s="187" t="str">
        <f t="shared" si="455"/>
        <v/>
      </c>
      <c r="AG1365" s="187" t="str">
        <f t="shared" si="456"/>
        <v/>
      </c>
      <c r="AH1365" s="187" t="str">
        <f t="shared" si="457"/>
        <v/>
      </c>
      <c r="AI1365" s="187" t="str">
        <f t="shared" si="458"/>
        <v/>
      </c>
      <c r="AJ1365" s="187" t="str">
        <f t="shared" si="459"/>
        <v/>
      </c>
      <c r="AK1365" s="187" t="str">
        <f t="shared" si="460"/>
        <v/>
      </c>
      <c r="AN1365" s="187" t="str">
        <f t="shared" si="461"/>
        <v/>
      </c>
      <c r="AO1365" s="187" t="str">
        <f t="shared" si="462"/>
        <v/>
      </c>
      <c r="AP1365" s="187" t="str">
        <f t="shared" si="463"/>
        <v/>
      </c>
      <c r="AT1365" s="187" t="str">
        <f t="shared" si="464"/>
        <v/>
      </c>
      <c r="AU1365" s="187" t="str">
        <f t="shared" si="465"/>
        <v/>
      </c>
      <c r="AV1365" s="187" t="str">
        <f t="shared" si="466"/>
        <v/>
      </c>
      <c r="AW1365" s="187" t="str">
        <f t="shared" si="467"/>
        <v/>
      </c>
      <c r="AX1365" s="187" t="str">
        <f t="shared" si="468"/>
        <v/>
      </c>
      <c r="AY1365" s="187" t="str">
        <f t="shared" si="470"/>
        <v/>
      </c>
      <c r="AZ1365" s="187" t="str">
        <f t="shared" si="469"/>
        <v/>
      </c>
      <c r="BA1365" s="187" t="str">
        <f t="shared" si="472"/>
        <v xml:space="preserve"> </v>
      </c>
      <c r="BB1365" s="187" t="str">
        <f>IFERROR(IF(AW1365="","",VLOOKUP(AW1365,SUSS!R:S,2,FALSE)),AY1365*SUSS!$M$2)</f>
        <v/>
      </c>
      <c r="BC1365" s="187" t="str">
        <f t="shared" si="471"/>
        <v/>
      </c>
    </row>
    <row r="1366" spans="14:55" ht="15.75" thickBot="1">
      <c r="N1366" s="183" t="s">
        <v>194</v>
      </c>
      <c r="O1366" s="82">
        <v>56</v>
      </c>
      <c r="P1366" s="86">
        <v>0.09</v>
      </c>
      <c r="Q1366" s="83" t="s">
        <v>11</v>
      </c>
      <c r="R1366" s="83" t="s">
        <v>10</v>
      </c>
      <c r="S1366" s="83" t="s">
        <v>83</v>
      </c>
      <c r="T1366" s="82" t="s">
        <v>89</v>
      </c>
      <c r="U1366" s="82" t="s">
        <v>124</v>
      </c>
      <c r="AC1366" s="187" t="str">
        <f t="shared" si="452"/>
        <v/>
      </c>
      <c r="AD1366" s="187" t="str">
        <f t="shared" si="453"/>
        <v/>
      </c>
      <c r="AE1366" s="187" t="str">
        <f t="shared" si="454"/>
        <v/>
      </c>
      <c r="AF1366" s="187" t="str">
        <f t="shared" si="455"/>
        <v/>
      </c>
      <c r="AG1366" s="187" t="str">
        <f t="shared" si="456"/>
        <v/>
      </c>
      <c r="AH1366" s="187" t="str">
        <f t="shared" si="457"/>
        <v/>
      </c>
      <c r="AI1366" s="187" t="str">
        <f t="shared" si="458"/>
        <v/>
      </c>
      <c r="AJ1366" s="187" t="str">
        <f t="shared" si="459"/>
        <v/>
      </c>
      <c r="AK1366" s="187" t="str">
        <f t="shared" si="460"/>
        <v/>
      </c>
      <c r="AN1366" s="187" t="str">
        <f t="shared" si="461"/>
        <v/>
      </c>
      <c r="AO1366" s="187" t="str">
        <f t="shared" si="462"/>
        <v/>
      </c>
      <c r="AP1366" s="187" t="str">
        <f t="shared" si="463"/>
        <v/>
      </c>
      <c r="AT1366" s="187" t="str">
        <f t="shared" si="464"/>
        <v>M645045</v>
      </c>
      <c r="AU1366" s="187">
        <f t="shared" si="465"/>
        <v>56</v>
      </c>
      <c r="AV1366" s="187">
        <f t="shared" si="466"/>
        <v>0.09</v>
      </c>
      <c r="AW1366" s="187" t="str">
        <f t="shared" si="467"/>
        <v>2018/7</v>
      </c>
      <c r="AX1366" s="187" t="str">
        <f t="shared" si="468"/>
        <v>2018/7 Contribuciones Seg. Social</v>
      </c>
      <c r="AY1366" s="187">
        <f t="shared" si="470"/>
        <v>2177.25</v>
      </c>
      <c r="AZ1366" s="187">
        <f t="shared" si="469"/>
        <v>4.1336548398208746E-5</v>
      </c>
      <c r="BA1366" s="187" t="str">
        <f t="shared" si="472"/>
        <v>M645045 56</v>
      </c>
      <c r="BB1366" s="187">
        <f>IFERROR(IF(AW1366="","",VLOOKUP(AW1366,SUSS!R:S,2,FALSE)),AY1366*SUSS!$M$2)</f>
        <v>261.27</v>
      </c>
      <c r="BC1366" s="187">
        <f t="shared" si="471"/>
        <v>1.0799999999999999E-2</v>
      </c>
    </row>
    <row r="1367" spans="14:55" ht="15.75" thickBot="1">
      <c r="N1367" s="183" t="s">
        <v>194</v>
      </c>
      <c r="O1367" s="82">
        <v>56</v>
      </c>
      <c r="P1367" s="86">
        <v>30.99</v>
      </c>
      <c r="Q1367" s="83" t="s">
        <v>86</v>
      </c>
      <c r="R1367" s="83" t="s">
        <v>10</v>
      </c>
      <c r="S1367" s="83" t="s">
        <v>84</v>
      </c>
      <c r="T1367" s="82" t="s">
        <v>89</v>
      </c>
      <c r="U1367" s="82" t="s">
        <v>124</v>
      </c>
      <c r="AC1367" s="187" t="str">
        <f t="shared" si="452"/>
        <v/>
      </c>
      <c r="AD1367" s="187" t="str">
        <f t="shared" si="453"/>
        <v/>
      </c>
      <c r="AE1367" s="187" t="str">
        <f t="shared" si="454"/>
        <v/>
      </c>
      <c r="AF1367" s="187" t="str">
        <f t="shared" si="455"/>
        <v/>
      </c>
      <c r="AG1367" s="187" t="str">
        <f t="shared" si="456"/>
        <v/>
      </c>
      <c r="AH1367" s="187" t="str">
        <f t="shared" si="457"/>
        <v/>
      </c>
      <c r="AI1367" s="187" t="str">
        <f t="shared" si="458"/>
        <v/>
      </c>
      <c r="AJ1367" s="187" t="str">
        <f t="shared" si="459"/>
        <v/>
      </c>
      <c r="AK1367" s="187" t="str">
        <f t="shared" si="460"/>
        <v/>
      </c>
      <c r="AN1367" s="187" t="str">
        <f t="shared" si="461"/>
        <v/>
      </c>
      <c r="AO1367" s="187" t="str">
        <f t="shared" si="462"/>
        <v/>
      </c>
      <c r="AP1367" s="187" t="str">
        <f t="shared" si="463"/>
        <v/>
      </c>
      <c r="AT1367" s="187" t="str">
        <f t="shared" si="464"/>
        <v/>
      </c>
      <c r="AU1367" s="187" t="str">
        <f t="shared" si="465"/>
        <v/>
      </c>
      <c r="AV1367" s="187" t="str">
        <f t="shared" si="466"/>
        <v/>
      </c>
      <c r="AW1367" s="187" t="str">
        <f t="shared" si="467"/>
        <v/>
      </c>
      <c r="AX1367" s="187" t="str">
        <f t="shared" si="468"/>
        <v/>
      </c>
      <c r="AY1367" s="187" t="str">
        <f t="shared" si="470"/>
        <v/>
      </c>
      <c r="AZ1367" s="187" t="str">
        <f t="shared" si="469"/>
        <v/>
      </c>
      <c r="BA1367" s="187" t="str">
        <f t="shared" si="472"/>
        <v xml:space="preserve"> </v>
      </c>
      <c r="BB1367" s="187" t="str">
        <f>IFERROR(IF(AW1367="","",VLOOKUP(AW1367,SUSS!R:S,2,FALSE)),AY1367*SUSS!$M$2)</f>
        <v/>
      </c>
      <c r="BC1367" s="187" t="str">
        <f t="shared" si="471"/>
        <v/>
      </c>
    </row>
    <row r="1368" spans="14:55" ht="15.75" thickBot="1">
      <c r="N1368" s="183" t="s">
        <v>194</v>
      </c>
      <c r="O1368" s="82">
        <v>56</v>
      </c>
      <c r="P1368" s="86">
        <v>36.19</v>
      </c>
      <c r="Q1368" s="83" t="s">
        <v>11</v>
      </c>
      <c r="R1368" s="83" t="s">
        <v>10</v>
      </c>
      <c r="S1368" s="83" t="s">
        <v>84</v>
      </c>
      <c r="T1368" s="82" t="s">
        <v>89</v>
      </c>
      <c r="U1368" s="82" t="s">
        <v>124</v>
      </c>
      <c r="AC1368" s="187" t="str">
        <f t="shared" si="452"/>
        <v/>
      </c>
      <c r="AD1368" s="187" t="str">
        <f t="shared" si="453"/>
        <v/>
      </c>
      <c r="AE1368" s="187" t="str">
        <f t="shared" si="454"/>
        <v/>
      </c>
      <c r="AF1368" s="187" t="str">
        <f t="shared" si="455"/>
        <v/>
      </c>
      <c r="AG1368" s="187" t="str">
        <f t="shared" si="456"/>
        <v/>
      </c>
      <c r="AH1368" s="187" t="str">
        <f t="shared" si="457"/>
        <v/>
      </c>
      <c r="AI1368" s="187" t="str">
        <f t="shared" si="458"/>
        <v/>
      </c>
      <c r="AJ1368" s="187" t="str">
        <f t="shared" si="459"/>
        <v/>
      </c>
      <c r="AK1368" s="187" t="str">
        <f t="shared" si="460"/>
        <v/>
      </c>
      <c r="AN1368" s="187" t="str">
        <f t="shared" si="461"/>
        <v/>
      </c>
      <c r="AO1368" s="187" t="str">
        <f t="shared" si="462"/>
        <v/>
      </c>
      <c r="AP1368" s="187" t="str">
        <f t="shared" si="463"/>
        <v/>
      </c>
      <c r="AT1368" s="187" t="str">
        <f t="shared" si="464"/>
        <v>M645045</v>
      </c>
      <c r="AU1368" s="187">
        <f t="shared" si="465"/>
        <v>56</v>
      </c>
      <c r="AV1368" s="187">
        <f t="shared" si="466"/>
        <v>36.19</v>
      </c>
      <c r="AW1368" s="187" t="str">
        <f t="shared" si="467"/>
        <v>2018/7</v>
      </c>
      <c r="AX1368" s="187" t="str">
        <f t="shared" si="468"/>
        <v>2018/7 Contribuciones Seg. Social</v>
      </c>
      <c r="AY1368" s="187">
        <f t="shared" si="470"/>
        <v>2177.25</v>
      </c>
      <c r="AZ1368" s="187">
        <f t="shared" si="469"/>
        <v>1.662188540590194E-2</v>
      </c>
      <c r="BA1368" s="187" t="str">
        <f t="shared" si="472"/>
        <v>M645045 56</v>
      </c>
      <c r="BB1368" s="187">
        <f>IFERROR(IF(AW1368="","",VLOOKUP(AW1368,SUSS!R:S,2,FALSE)),AY1368*SUSS!$M$2)</f>
        <v>261.27</v>
      </c>
      <c r="BC1368" s="187">
        <f t="shared" si="471"/>
        <v>4.3427999999999995</v>
      </c>
    </row>
    <row r="1369" spans="14:55" ht="15.75" thickBot="1">
      <c r="N1369" s="183" t="s">
        <v>194</v>
      </c>
      <c r="O1369" s="82">
        <v>57</v>
      </c>
      <c r="P1369" s="85">
        <v>6718.36</v>
      </c>
      <c r="Q1369" s="83" t="s">
        <v>82</v>
      </c>
      <c r="R1369" s="83" t="s">
        <v>10</v>
      </c>
      <c r="S1369" s="83" t="s">
        <v>83</v>
      </c>
      <c r="T1369" s="82" t="s">
        <v>95</v>
      </c>
      <c r="U1369" s="82" t="s">
        <v>124</v>
      </c>
      <c r="AC1369" s="187" t="str">
        <f t="shared" si="452"/>
        <v/>
      </c>
      <c r="AD1369" s="187" t="str">
        <f t="shared" si="453"/>
        <v/>
      </c>
      <c r="AE1369" s="187" t="str">
        <f t="shared" si="454"/>
        <v/>
      </c>
      <c r="AF1369" s="187" t="str">
        <f t="shared" si="455"/>
        <v/>
      </c>
      <c r="AG1369" s="187" t="str">
        <f t="shared" si="456"/>
        <v/>
      </c>
      <c r="AH1369" s="187" t="str">
        <f t="shared" si="457"/>
        <v/>
      </c>
      <c r="AI1369" s="187" t="str">
        <f t="shared" si="458"/>
        <v/>
      </c>
      <c r="AJ1369" s="187" t="str">
        <f t="shared" si="459"/>
        <v/>
      </c>
      <c r="AK1369" s="187" t="str">
        <f t="shared" si="460"/>
        <v/>
      </c>
      <c r="AN1369" s="187" t="str">
        <f t="shared" si="461"/>
        <v/>
      </c>
      <c r="AO1369" s="187" t="str">
        <f t="shared" si="462"/>
        <v/>
      </c>
      <c r="AP1369" s="187" t="str">
        <f t="shared" si="463"/>
        <v/>
      </c>
      <c r="AT1369" s="187" t="str">
        <f t="shared" si="464"/>
        <v/>
      </c>
      <c r="AU1369" s="187" t="str">
        <f t="shared" si="465"/>
        <v/>
      </c>
      <c r="AV1369" s="187" t="str">
        <f t="shared" si="466"/>
        <v/>
      </c>
      <c r="AW1369" s="187" t="str">
        <f t="shared" si="467"/>
        <v/>
      </c>
      <c r="AX1369" s="187" t="str">
        <f t="shared" si="468"/>
        <v/>
      </c>
      <c r="AY1369" s="187" t="str">
        <f t="shared" si="470"/>
        <v/>
      </c>
      <c r="AZ1369" s="187" t="str">
        <f t="shared" si="469"/>
        <v/>
      </c>
      <c r="BA1369" s="187" t="str">
        <f t="shared" si="472"/>
        <v xml:space="preserve"> </v>
      </c>
      <c r="BB1369" s="187" t="str">
        <f>IFERROR(IF(AW1369="","",VLOOKUP(AW1369,SUSS!R:S,2,FALSE)),AY1369*SUSS!$M$2)</f>
        <v/>
      </c>
      <c r="BC1369" s="187" t="str">
        <f t="shared" si="471"/>
        <v/>
      </c>
    </row>
    <row r="1370" spans="14:55" ht="15.75" thickBot="1">
      <c r="N1370" s="183" t="s">
        <v>194</v>
      </c>
      <c r="O1370" s="82">
        <v>57</v>
      </c>
      <c r="P1370" s="86">
        <v>36.28</v>
      </c>
      <c r="Q1370" s="83" t="s">
        <v>11</v>
      </c>
      <c r="R1370" s="83" t="s">
        <v>10</v>
      </c>
      <c r="S1370" s="83" t="s">
        <v>84</v>
      </c>
      <c r="T1370" s="82" t="s">
        <v>89</v>
      </c>
      <c r="U1370" s="82" t="s">
        <v>124</v>
      </c>
      <c r="AC1370" s="187" t="str">
        <f t="shared" si="452"/>
        <v/>
      </c>
      <c r="AD1370" s="187" t="str">
        <f t="shared" si="453"/>
        <v/>
      </c>
      <c r="AE1370" s="187" t="str">
        <f t="shared" si="454"/>
        <v/>
      </c>
      <c r="AF1370" s="187" t="str">
        <f t="shared" si="455"/>
        <v/>
      </c>
      <c r="AG1370" s="187" t="str">
        <f t="shared" si="456"/>
        <v/>
      </c>
      <c r="AH1370" s="187" t="str">
        <f t="shared" si="457"/>
        <v/>
      </c>
      <c r="AI1370" s="187" t="str">
        <f t="shared" si="458"/>
        <v/>
      </c>
      <c r="AJ1370" s="187" t="str">
        <f t="shared" si="459"/>
        <v/>
      </c>
      <c r="AK1370" s="187" t="str">
        <f t="shared" si="460"/>
        <v/>
      </c>
      <c r="AN1370" s="187" t="str">
        <f t="shared" si="461"/>
        <v/>
      </c>
      <c r="AO1370" s="187" t="str">
        <f t="shared" si="462"/>
        <v/>
      </c>
      <c r="AP1370" s="187" t="str">
        <f t="shared" si="463"/>
        <v/>
      </c>
      <c r="AT1370" s="187" t="str">
        <f t="shared" si="464"/>
        <v>M645045</v>
      </c>
      <c r="AU1370" s="187">
        <f t="shared" si="465"/>
        <v>57</v>
      </c>
      <c r="AV1370" s="187">
        <f t="shared" si="466"/>
        <v>36.28</v>
      </c>
      <c r="AW1370" s="187" t="str">
        <f t="shared" si="467"/>
        <v>2018/7</v>
      </c>
      <c r="AX1370" s="187" t="str">
        <f t="shared" si="468"/>
        <v>2018/7 Contribuciones Seg. Social</v>
      </c>
      <c r="AY1370" s="187">
        <f t="shared" si="470"/>
        <v>2177.25</v>
      </c>
      <c r="AZ1370" s="187">
        <f t="shared" si="469"/>
        <v>1.6663221954300148E-2</v>
      </c>
      <c r="BA1370" s="187" t="str">
        <f t="shared" si="472"/>
        <v>M645045 57</v>
      </c>
      <c r="BB1370" s="187">
        <f>IFERROR(IF(AW1370="","",VLOOKUP(AW1370,SUSS!R:S,2,FALSE)),AY1370*SUSS!$M$2)</f>
        <v>261.27</v>
      </c>
      <c r="BC1370" s="187">
        <f t="shared" si="471"/>
        <v>4.3535999999999992</v>
      </c>
    </row>
    <row r="1371" spans="14:55" ht="15.75" thickBot="1">
      <c r="N1371" s="183" t="s">
        <v>194</v>
      </c>
      <c r="O1371" s="82">
        <v>57</v>
      </c>
      <c r="P1371" s="86">
        <v>31.48</v>
      </c>
      <c r="Q1371" s="83" t="s">
        <v>86</v>
      </c>
      <c r="R1371" s="83" t="s">
        <v>10</v>
      </c>
      <c r="S1371" s="83" t="s">
        <v>84</v>
      </c>
      <c r="T1371" s="82" t="s">
        <v>89</v>
      </c>
      <c r="U1371" s="82" t="s">
        <v>124</v>
      </c>
      <c r="AC1371" s="187" t="str">
        <f t="shared" si="452"/>
        <v/>
      </c>
      <c r="AD1371" s="187" t="str">
        <f t="shared" si="453"/>
        <v/>
      </c>
      <c r="AE1371" s="187" t="str">
        <f t="shared" si="454"/>
        <v/>
      </c>
      <c r="AF1371" s="187" t="str">
        <f t="shared" si="455"/>
        <v/>
      </c>
      <c r="AG1371" s="187" t="str">
        <f t="shared" si="456"/>
        <v/>
      </c>
      <c r="AH1371" s="187" t="str">
        <f t="shared" si="457"/>
        <v/>
      </c>
      <c r="AI1371" s="187" t="str">
        <f t="shared" si="458"/>
        <v/>
      </c>
      <c r="AJ1371" s="187" t="str">
        <f t="shared" si="459"/>
        <v/>
      </c>
      <c r="AK1371" s="187" t="str">
        <f t="shared" si="460"/>
        <v/>
      </c>
      <c r="AN1371" s="187" t="str">
        <f t="shared" si="461"/>
        <v/>
      </c>
      <c r="AO1371" s="187" t="str">
        <f t="shared" si="462"/>
        <v/>
      </c>
      <c r="AP1371" s="187" t="str">
        <f t="shared" si="463"/>
        <v/>
      </c>
      <c r="AT1371" s="187" t="str">
        <f t="shared" si="464"/>
        <v/>
      </c>
      <c r="AU1371" s="187" t="str">
        <f t="shared" si="465"/>
        <v/>
      </c>
      <c r="AV1371" s="187" t="str">
        <f t="shared" si="466"/>
        <v/>
      </c>
      <c r="AW1371" s="187" t="str">
        <f t="shared" si="467"/>
        <v/>
      </c>
      <c r="AX1371" s="187" t="str">
        <f t="shared" si="468"/>
        <v/>
      </c>
      <c r="AY1371" s="187" t="str">
        <f t="shared" si="470"/>
        <v/>
      </c>
      <c r="AZ1371" s="187" t="str">
        <f t="shared" si="469"/>
        <v/>
      </c>
      <c r="BA1371" s="187" t="str">
        <f t="shared" si="472"/>
        <v xml:space="preserve"> </v>
      </c>
      <c r="BB1371" s="187" t="str">
        <f>IFERROR(IF(AW1371="","",VLOOKUP(AW1371,SUSS!R:S,2,FALSE)),AY1371*SUSS!$M$2)</f>
        <v/>
      </c>
      <c r="BC1371" s="187" t="str">
        <f t="shared" si="471"/>
        <v/>
      </c>
    </row>
    <row r="1372" spans="14:55" ht="15.75" thickBot="1">
      <c r="N1372" s="183" t="s">
        <v>194</v>
      </c>
      <c r="O1372" s="82">
        <v>58</v>
      </c>
      <c r="P1372" s="86">
        <v>45.98</v>
      </c>
      <c r="Q1372" s="83" t="s">
        <v>82</v>
      </c>
      <c r="R1372" s="83" t="s">
        <v>10</v>
      </c>
      <c r="S1372" s="83" t="s">
        <v>83</v>
      </c>
      <c r="T1372" s="82" t="s">
        <v>95</v>
      </c>
      <c r="U1372" s="82" t="s">
        <v>124</v>
      </c>
      <c r="AC1372" s="187" t="str">
        <f t="shared" si="452"/>
        <v/>
      </c>
      <c r="AD1372" s="187" t="str">
        <f t="shared" si="453"/>
        <v/>
      </c>
      <c r="AE1372" s="187" t="str">
        <f t="shared" si="454"/>
        <v/>
      </c>
      <c r="AF1372" s="187" t="str">
        <f t="shared" si="455"/>
        <v/>
      </c>
      <c r="AG1372" s="187" t="str">
        <f t="shared" si="456"/>
        <v/>
      </c>
      <c r="AH1372" s="187" t="str">
        <f t="shared" si="457"/>
        <v/>
      </c>
      <c r="AI1372" s="187" t="str">
        <f t="shared" si="458"/>
        <v/>
      </c>
      <c r="AJ1372" s="187" t="str">
        <f t="shared" si="459"/>
        <v/>
      </c>
      <c r="AK1372" s="187" t="str">
        <f t="shared" si="460"/>
        <v/>
      </c>
      <c r="AN1372" s="187" t="str">
        <f t="shared" si="461"/>
        <v/>
      </c>
      <c r="AO1372" s="187" t="str">
        <f t="shared" si="462"/>
        <v/>
      </c>
      <c r="AP1372" s="187" t="str">
        <f t="shared" si="463"/>
        <v/>
      </c>
      <c r="AT1372" s="187" t="str">
        <f t="shared" si="464"/>
        <v/>
      </c>
      <c r="AU1372" s="187" t="str">
        <f t="shared" si="465"/>
        <v/>
      </c>
      <c r="AV1372" s="187" t="str">
        <f t="shared" si="466"/>
        <v/>
      </c>
      <c r="AW1372" s="187" t="str">
        <f t="shared" si="467"/>
        <v/>
      </c>
      <c r="AX1372" s="187" t="str">
        <f t="shared" si="468"/>
        <v/>
      </c>
      <c r="AY1372" s="187" t="str">
        <f t="shared" si="470"/>
        <v/>
      </c>
      <c r="AZ1372" s="187" t="str">
        <f t="shared" si="469"/>
        <v/>
      </c>
      <c r="BA1372" s="187" t="str">
        <f t="shared" si="472"/>
        <v xml:space="preserve"> </v>
      </c>
      <c r="BB1372" s="187" t="str">
        <f>IFERROR(IF(AW1372="","",VLOOKUP(AW1372,SUSS!R:S,2,FALSE)),AY1372*SUSS!$M$2)</f>
        <v/>
      </c>
      <c r="BC1372" s="187" t="str">
        <f t="shared" si="471"/>
        <v/>
      </c>
    </row>
    <row r="1373" spans="14:55" ht="15.75" thickBot="1">
      <c r="N1373" s="183" t="s">
        <v>194</v>
      </c>
      <c r="O1373" s="82">
        <v>58</v>
      </c>
      <c r="P1373" s="85">
        <v>6672.38</v>
      </c>
      <c r="Q1373" s="83" t="s">
        <v>82</v>
      </c>
      <c r="R1373" s="83" t="s">
        <v>10</v>
      </c>
      <c r="S1373" s="83" t="s">
        <v>84</v>
      </c>
      <c r="T1373" s="82" t="s">
        <v>95</v>
      </c>
      <c r="U1373" s="82" t="s">
        <v>124</v>
      </c>
      <c r="AC1373" s="187" t="str">
        <f t="shared" si="452"/>
        <v/>
      </c>
      <c r="AD1373" s="187" t="str">
        <f t="shared" si="453"/>
        <v/>
      </c>
      <c r="AE1373" s="187" t="str">
        <f t="shared" si="454"/>
        <v/>
      </c>
      <c r="AF1373" s="187" t="str">
        <f t="shared" si="455"/>
        <v/>
      </c>
      <c r="AG1373" s="187" t="str">
        <f t="shared" si="456"/>
        <v/>
      </c>
      <c r="AH1373" s="187" t="str">
        <f t="shared" si="457"/>
        <v/>
      </c>
      <c r="AI1373" s="187" t="str">
        <f t="shared" si="458"/>
        <v/>
      </c>
      <c r="AJ1373" s="187" t="str">
        <f t="shared" si="459"/>
        <v/>
      </c>
      <c r="AK1373" s="187" t="str">
        <f t="shared" si="460"/>
        <v/>
      </c>
      <c r="AN1373" s="187" t="str">
        <f t="shared" si="461"/>
        <v/>
      </c>
      <c r="AO1373" s="187" t="str">
        <f t="shared" si="462"/>
        <v/>
      </c>
      <c r="AP1373" s="187" t="str">
        <f t="shared" si="463"/>
        <v/>
      </c>
      <c r="AT1373" s="187" t="str">
        <f t="shared" si="464"/>
        <v/>
      </c>
      <c r="AU1373" s="187" t="str">
        <f t="shared" si="465"/>
        <v/>
      </c>
      <c r="AV1373" s="187" t="str">
        <f t="shared" si="466"/>
        <v/>
      </c>
      <c r="AW1373" s="187" t="str">
        <f t="shared" si="467"/>
        <v/>
      </c>
      <c r="AX1373" s="187" t="str">
        <f t="shared" si="468"/>
        <v/>
      </c>
      <c r="AY1373" s="187" t="str">
        <f t="shared" si="470"/>
        <v/>
      </c>
      <c r="AZ1373" s="187" t="str">
        <f t="shared" si="469"/>
        <v/>
      </c>
      <c r="BA1373" s="187" t="str">
        <f t="shared" si="472"/>
        <v xml:space="preserve"> </v>
      </c>
      <c r="BB1373" s="187" t="str">
        <f>IFERROR(IF(AW1373="","",VLOOKUP(AW1373,SUSS!R:S,2,FALSE)),AY1373*SUSS!$M$2)</f>
        <v/>
      </c>
      <c r="BC1373" s="187" t="str">
        <f t="shared" si="471"/>
        <v/>
      </c>
    </row>
    <row r="1374" spans="14:55" ht="15.75" thickBot="1">
      <c r="N1374" s="183" t="s">
        <v>194</v>
      </c>
      <c r="O1374" s="82">
        <v>58</v>
      </c>
      <c r="P1374" s="86">
        <v>31.48</v>
      </c>
      <c r="Q1374" s="83" t="s">
        <v>86</v>
      </c>
      <c r="R1374" s="83" t="s">
        <v>10</v>
      </c>
      <c r="S1374" s="83" t="s">
        <v>84</v>
      </c>
      <c r="T1374" s="82" t="s">
        <v>89</v>
      </c>
      <c r="U1374" s="82" t="s">
        <v>124</v>
      </c>
      <c r="AC1374" s="187" t="str">
        <f t="shared" ref="AC1374:AC1437" si="473">IF($E1374=$AD$1,IF($G1374=$AE$1,A1374,""),"")</f>
        <v/>
      </c>
      <c r="AD1374" s="187" t="str">
        <f t="shared" ref="AD1374:AD1437" si="474">IF($E1374=$AD$1,IF($G1374=$AE$1,E1374,""),"")</f>
        <v/>
      </c>
      <c r="AE1374" s="187" t="str">
        <f t="shared" ref="AE1374:AE1437" si="475">IF($E1374=$AD$1,IF($G1374=$AE$1,F1374,""),"")</f>
        <v/>
      </c>
      <c r="AF1374" s="187" t="str">
        <f t="shared" ref="AF1374:AF1437" si="476">IF($E1374=$AD$1,IF($G1374=$AE$1,G1374,""),"")</f>
        <v/>
      </c>
      <c r="AG1374" s="187" t="str">
        <f t="shared" ref="AG1374:AG1437" si="477">IF($E1374=$AD$1,IF($G1374=$AE$1,I1374,""),"")</f>
        <v/>
      </c>
      <c r="AH1374" s="187" t="str">
        <f t="shared" ref="AH1374:AH1437" si="478">IF($E1374=$AD$1,IF($G1374=$AE$1,J1374,""),"")</f>
        <v/>
      </c>
      <c r="AI1374" s="187" t="str">
        <f t="shared" ref="AI1374:AI1437" si="479">IF($E1374=$AD$1,IF($G1374=$AE$1,K1374,""),"")</f>
        <v/>
      </c>
      <c r="AJ1374" s="187" t="str">
        <f t="shared" ref="AJ1374:AJ1437" si="480">IF($E1374=$AD$1,IF($G1374=$AE$1,B1374,""),"")</f>
        <v/>
      </c>
      <c r="AK1374" s="187" t="str">
        <f t="shared" ref="AK1374:AK1437" si="481">IF($E1374=$AD$1,IF($G1374=$AE$1,C1374,""),"")</f>
        <v/>
      </c>
      <c r="AN1374" s="187" t="str">
        <f t="shared" ref="AN1374:AN1437" si="482">LEFT(AO1374,7)</f>
        <v/>
      </c>
      <c r="AO1374" s="187" t="str">
        <f t="shared" ref="AO1374:AO1437" si="483">IF(AF1374=$AE$1,AJ1374&amp;"/"&amp;AK1374&amp;" "&amp;AD1374,"")</f>
        <v/>
      </c>
      <c r="AP1374" s="187" t="str">
        <f t="shared" ref="AP1374:AP1437" si="484">IF(AO1374&lt;&gt;"",AI1374,"")</f>
        <v/>
      </c>
      <c r="AT1374" s="187" t="str">
        <f t="shared" ref="AT1374:AT1437" si="485">IF($Q1374=$AD$1,N1374,"")</f>
        <v/>
      </c>
      <c r="AU1374" s="187" t="str">
        <f t="shared" ref="AU1374:AU1437" si="486">IF($Q1374=$AD$1,O1374,"")</f>
        <v/>
      </c>
      <c r="AV1374" s="187" t="str">
        <f t="shared" ref="AV1374:AV1437" si="487">IF($Q1374=$AD$1,P1374,"")</f>
        <v/>
      </c>
      <c r="AW1374" s="187" t="str">
        <f t="shared" ref="AW1374:AW1437" si="488">IF($Q1374=$AD$1,T1374,"")</f>
        <v/>
      </c>
      <c r="AX1374" s="187" t="str">
        <f t="shared" ref="AX1374:AX1437" si="489">IF(AW1374&lt;&gt;"",AW1374&amp;" "&amp;$AD$1,"")</f>
        <v/>
      </c>
      <c r="AY1374" s="187" t="str">
        <f t="shared" si="470"/>
        <v/>
      </c>
      <c r="AZ1374" s="187" t="str">
        <f t="shared" ref="AZ1374:AZ1437" si="490">IF(AY1374="","",AV1374/AY1374)</f>
        <v/>
      </c>
      <c r="BA1374" s="187" t="str">
        <f t="shared" si="472"/>
        <v xml:space="preserve"> </v>
      </c>
      <c r="BB1374" s="187" t="str">
        <f>IFERROR(IF(AW1374="","",VLOOKUP(AW1374,SUSS!R:S,2,FALSE)),AY1374*SUSS!$M$2)</f>
        <v/>
      </c>
      <c r="BC1374" s="187" t="str">
        <f t="shared" si="471"/>
        <v/>
      </c>
    </row>
    <row r="1375" spans="14:55" ht="15.75" thickBot="1">
      <c r="N1375" s="183" t="s">
        <v>194</v>
      </c>
      <c r="O1375" s="82">
        <v>58</v>
      </c>
      <c r="P1375" s="86">
        <v>36.28</v>
      </c>
      <c r="Q1375" s="83" t="s">
        <v>11</v>
      </c>
      <c r="R1375" s="83" t="s">
        <v>10</v>
      </c>
      <c r="S1375" s="83" t="s">
        <v>84</v>
      </c>
      <c r="T1375" s="82" t="s">
        <v>89</v>
      </c>
      <c r="U1375" s="82" t="s">
        <v>124</v>
      </c>
      <c r="AC1375" s="187" t="str">
        <f t="shared" si="473"/>
        <v/>
      </c>
      <c r="AD1375" s="187" t="str">
        <f t="shared" si="474"/>
        <v/>
      </c>
      <c r="AE1375" s="187" t="str">
        <f t="shared" si="475"/>
        <v/>
      </c>
      <c r="AF1375" s="187" t="str">
        <f t="shared" si="476"/>
        <v/>
      </c>
      <c r="AG1375" s="187" t="str">
        <f t="shared" si="477"/>
        <v/>
      </c>
      <c r="AH1375" s="187" t="str">
        <f t="shared" si="478"/>
        <v/>
      </c>
      <c r="AI1375" s="187" t="str">
        <f t="shared" si="479"/>
        <v/>
      </c>
      <c r="AJ1375" s="187" t="str">
        <f t="shared" si="480"/>
        <v/>
      </c>
      <c r="AK1375" s="187" t="str">
        <f t="shared" si="481"/>
        <v/>
      </c>
      <c r="AN1375" s="187" t="str">
        <f t="shared" si="482"/>
        <v/>
      </c>
      <c r="AO1375" s="187" t="str">
        <f t="shared" si="483"/>
        <v/>
      </c>
      <c r="AP1375" s="187" t="str">
        <f t="shared" si="484"/>
        <v/>
      </c>
      <c r="AT1375" s="187" t="str">
        <f t="shared" si="485"/>
        <v>M645045</v>
      </c>
      <c r="AU1375" s="187">
        <f t="shared" si="486"/>
        <v>58</v>
      </c>
      <c r="AV1375" s="187">
        <f t="shared" si="487"/>
        <v>36.28</v>
      </c>
      <c r="AW1375" s="187" t="str">
        <f t="shared" si="488"/>
        <v>2018/7</v>
      </c>
      <c r="AX1375" s="187" t="str">
        <f t="shared" si="489"/>
        <v>2018/7 Contribuciones Seg. Social</v>
      </c>
      <c r="AY1375" s="187">
        <f t="shared" si="470"/>
        <v>2177.25</v>
      </c>
      <c r="AZ1375" s="187">
        <f t="shared" si="490"/>
        <v>1.6663221954300148E-2</v>
      </c>
      <c r="BA1375" s="187" t="str">
        <f t="shared" si="472"/>
        <v>M645045 58</v>
      </c>
      <c r="BB1375" s="187">
        <f>IFERROR(IF(AW1375="","",VLOOKUP(AW1375,SUSS!R:S,2,FALSE)),AY1375*SUSS!$M$2)</f>
        <v>261.27</v>
      </c>
      <c r="BC1375" s="187">
        <f t="shared" si="471"/>
        <v>4.3535999999999992</v>
      </c>
    </row>
    <row r="1376" spans="14:55" ht="15.75" thickBot="1">
      <c r="N1376" s="183" t="s">
        <v>194</v>
      </c>
      <c r="O1376" s="82">
        <v>59</v>
      </c>
      <c r="P1376" s="85">
        <v>6718.36</v>
      </c>
      <c r="Q1376" s="83" t="s">
        <v>82</v>
      </c>
      <c r="R1376" s="83" t="s">
        <v>10</v>
      </c>
      <c r="S1376" s="83" t="s">
        <v>84</v>
      </c>
      <c r="T1376" s="82" t="s">
        <v>95</v>
      </c>
      <c r="U1376" s="82" t="s">
        <v>124</v>
      </c>
      <c r="AC1376" s="187" t="str">
        <f t="shared" si="473"/>
        <v/>
      </c>
      <c r="AD1376" s="187" t="str">
        <f t="shared" si="474"/>
        <v/>
      </c>
      <c r="AE1376" s="187" t="str">
        <f t="shared" si="475"/>
        <v/>
      </c>
      <c r="AF1376" s="187" t="str">
        <f t="shared" si="476"/>
        <v/>
      </c>
      <c r="AG1376" s="187" t="str">
        <f t="shared" si="477"/>
        <v/>
      </c>
      <c r="AH1376" s="187" t="str">
        <f t="shared" si="478"/>
        <v/>
      </c>
      <c r="AI1376" s="187" t="str">
        <f t="shared" si="479"/>
        <v/>
      </c>
      <c r="AJ1376" s="187" t="str">
        <f t="shared" si="480"/>
        <v/>
      </c>
      <c r="AK1376" s="187" t="str">
        <f t="shared" si="481"/>
        <v/>
      </c>
      <c r="AN1376" s="187" t="str">
        <f t="shared" si="482"/>
        <v/>
      </c>
      <c r="AO1376" s="187" t="str">
        <f t="shared" si="483"/>
        <v/>
      </c>
      <c r="AP1376" s="187" t="str">
        <f t="shared" si="484"/>
        <v/>
      </c>
      <c r="AT1376" s="187" t="str">
        <f t="shared" si="485"/>
        <v/>
      </c>
      <c r="AU1376" s="187" t="str">
        <f t="shared" si="486"/>
        <v/>
      </c>
      <c r="AV1376" s="187" t="str">
        <f t="shared" si="487"/>
        <v/>
      </c>
      <c r="AW1376" s="187" t="str">
        <f t="shared" si="488"/>
        <v/>
      </c>
      <c r="AX1376" s="187" t="str">
        <f t="shared" si="489"/>
        <v/>
      </c>
      <c r="AY1376" s="187" t="str">
        <f t="shared" si="470"/>
        <v/>
      </c>
      <c r="AZ1376" s="187" t="str">
        <f t="shared" si="490"/>
        <v/>
      </c>
      <c r="BA1376" s="187" t="str">
        <f t="shared" si="472"/>
        <v xml:space="preserve"> </v>
      </c>
      <c r="BB1376" s="187" t="str">
        <f>IFERROR(IF(AW1376="","",VLOOKUP(AW1376,SUSS!R:S,2,FALSE)),AY1376*SUSS!$M$2)</f>
        <v/>
      </c>
      <c r="BC1376" s="187" t="str">
        <f t="shared" si="471"/>
        <v/>
      </c>
    </row>
    <row r="1377" spans="14:55" ht="15.75" thickBot="1">
      <c r="N1377" s="183" t="s">
        <v>194</v>
      </c>
      <c r="O1377" s="82">
        <v>59</v>
      </c>
      <c r="P1377" s="86">
        <v>36.28</v>
      </c>
      <c r="Q1377" s="83" t="s">
        <v>11</v>
      </c>
      <c r="R1377" s="83" t="s">
        <v>10</v>
      </c>
      <c r="S1377" s="83" t="s">
        <v>84</v>
      </c>
      <c r="T1377" s="82" t="s">
        <v>89</v>
      </c>
      <c r="U1377" s="82" t="s">
        <v>124</v>
      </c>
      <c r="AC1377" s="187" t="str">
        <f t="shared" si="473"/>
        <v/>
      </c>
      <c r="AD1377" s="187" t="str">
        <f t="shared" si="474"/>
        <v/>
      </c>
      <c r="AE1377" s="187" t="str">
        <f t="shared" si="475"/>
        <v/>
      </c>
      <c r="AF1377" s="187" t="str">
        <f t="shared" si="476"/>
        <v/>
      </c>
      <c r="AG1377" s="187" t="str">
        <f t="shared" si="477"/>
        <v/>
      </c>
      <c r="AH1377" s="187" t="str">
        <f t="shared" si="478"/>
        <v/>
      </c>
      <c r="AI1377" s="187" t="str">
        <f t="shared" si="479"/>
        <v/>
      </c>
      <c r="AJ1377" s="187" t="str">
        <f t="shared" si="480"/>
        <v/>
      </c>
      <c r="AK1377" s="187" t="str">
        <f t="shared" si="481"/>
        <v/>
      </c>
      <c r="AN1377" s="187" t="str">
        <f t="shared" si="482"/>
        <v/>
      </c>
      <c r="AO1377" s="187" t="str">
        <f t="shared" si="483"/>
        <v/>
      </c>
      <c r="AP1377" s="187" t="str">
        <f t="shared" si="484"/>
        <v/>
      </c>
      <c r="AT1377" s="187" t="str">
        <f t="shared" si="485"/>
        <v>M645045</v>
      </c>
      <c r="AU1377" s="187">
        <f t="shared" si="486"/>
        <v>59</v>
      </c>
      <c r="AV1377" s="187">
        <f t="shared" si="487"/>
        <v>36.28</v>
      </c>
      <c r="AW1377" s="187" t="str">
        <f t="shared" si="488"/>
        <v>2018/7</v>
      </c>
      <c r="AX1377" s="187" t="str">
        <f t="shared" si="489"/>
        <v>2018/7 Contribuciones Seg. Social</v>
      </c>
      <c r="AY1377" s="187">
        <f t="shared" si="470"/>
        <v>2177.25</v>
      </c>
      <c r="AZ1377" s="187">
        <f t="shared" si="490"/>
        <v>1.6663221954300148E-2</v>
      </c>
      <c r="BA1377" s="187" t="str">
        <f t="shared" si="472"/>
        <v>M645045 59</v>
      </c>
      <c r="BB1377" s="187">
        <f>IFERROR(IF(AW1377="","",VLOOKUP(AW1377,SUSS!R:S,2,FALSE)),AY1377*SUSS!$M$2)</f>
        <v>261.27</v>
      </c>
      <c r="BC1377" s="187">
        <f t="shared" si="471"/>
        <v>4.3535999999999992</v>
      </c>
    </row>
    <row r="1378" spans="14:55" ht="15.75" thickBot="1">
      <c r="N1378" s="183" t="s">
        <v>194</v>
      </c>
      <c r="O1378" s="82">
        <v>59</v>
      </c>
      <c r="P1378" s="86">
        <v>31.48</v>
      </c>
      <c r="Q1378" s="83" t="s">
        <v>86</v>
      </c>
      <c r="R1378" s="83" t="s">
        <v>10</v>
      </c>
      <c r="S1378" s="83" t="s">
        <v>84</v>
      </c>
      <c r="T1378" s="82" t="s">
        <v>89</v>
      </c>
      <c r="U1378" s="82" t="s">
        <v>124</v>
      </c>
      <c r="AC1378" s="187" t="str">
        <f t="shared" si="473"/>
        <v/>
      </c>
      <c r="AD1378" s="187" t="str">
        <f t="shared" si="474"/>
        <v/>
      </c>
      <c r="AE1378" s="187" t="str">
        <f t="shared" si="475"/>
        <v/>
      </c>
      <c r="AF1378" s="187" t="str">
        <f t="shared" si="476"/>
        <v/>
      </c>
      <c r="AG1378" s="187" t="str">
        <f t="shared" si="477"/>
        <v/>
      </c>
      <c r="AH1378" s="187" t="str">
        <f t="shared" si="478"/>
        <v/>
      </c>
      <c r="AI1378" s="187" t="str">
        <f t="shared" si="479"/>
        <v/>
      </c>
      <c r="AJ1378" s="187" t="str">
        <f t="shared" si="480"/>
        <v/>
      </c>
      <c r="AK1378" s="187" t="str">
        <f t="shared" si="481"/>
        <v/>
      </c>
      <c r="AN1378" s="187" t="str">
        <f t="shared" si="482"/>
        <v/>
      </c>
      <c r="AO1378" s="187" t="str">
        <f t="shared" si="483"/>
        <v/>
      </c>
      <c r="AP1378" s="187" t="str">
        <f t="shared" si="484"/>
        <v/>
      </c>
      <c r="AT1378" s="187" t="str">
        <f t="shared" si="485"/>
        <v/>
      </c>
      <c r="AU1378" s="187" t="str">
        <f t="shared" si="486"/>
        <v/>
      </c>
      <c r="AV1378" s="187" t="str">
        <f t="shared" si="487"/>
        <v/>
      </c>
      <c r="AW1378" s="187" t="str">
        <f t="shared" si="488"/>
        <v/>
      </c>
      <c r="AX1378" s="187" t="str">
        <f t="shared" si="489"/>
        <v/>
      </c>
      <c r="AY1378" s="187" t="str">
        <f t="shared" si="470"/>
        <v/>
      </c>
      <c r="AZ1378" s="187" t="str">
        <f t="shared" si="490"/>
        <v/>
      </c>
      <c r="BA1378" s="187" t="str">
        <f t="shared" si="472"/>
        <v xml:space="preserve"> </v>
      </c>
      <c r="BB1378" s="187" t="str">
        <f>IFERROR(IF(AW1378="","",VLOOKUP(AW1378,SUSS!R:S,2,FALSE)),AY1378*SUSS!$M$2)</f>
        <v/>
      </c>
      <c r="BC1378" s="187" t="str">
        <f t="shared" si="471"/>
        <v/>
      </c>
    </row>
    <row r="1379" spans="14:55" ht="15.75" thickBot="1">
      <c r="N1379" s="183" t="s">
        <v>194</v>
      </c>
      <c r="O1379" s="82">
        <v>60</v>
      </c>
      <c r="P1379" s="85">
        <v>3880.38</v>
      </c>
      <c r="Q1379" s="83" t="s">
        <v>82</v>
      </c>
      <c r="R1379" s="83" t="s">
        <v>10</v>
      </c>
      <c r="S1379" s="83" t="s">
        <v>84</v>
      </c>
      <c r="T1379" s="82" t="s">
        <v>95</v>
      </c>
      <c r="U1379" s="82" t="s">
        <v>124</v>
      </c>
      <c r="AC1379" s="187" t="str">
        <f t="shared" si="473"/>
        <v/>
      </c>
      <c r="AD1379" s="187" t="str">
        <f t="shared" si="474"/>
        <v/>
      </c>
      <c r="AE1379" s="187" t="str">
        <f t="shared" si="475"/>
        <v/>
      </c>
      <c r="AF1379" s="187" t="str">
        <f t="shared" si="476"/>
        <v/>
      </c>
      <c r="AG1379" s="187" t="str">
        <f t="shared" si="477"/>
        <v/>
      </c>
      <c r="AH1379" s="187" t="str">
        <f t="shared" si="478"/>
        <v/>
      </c>
      <c r="AI1379" s="187" t="str">
        <f t="shared" si="479"/>
        <v/>
      </c>
      <c r="AJ1379" s="187" t="str">
        <f t="shared" si="480"/>
        <v/>
      </c>
      <c r="AK1379" s="187" t="str">
        <f t="shared" si="481"/>
        <v/>
      </c>
      <c r="AN1379" s="187" t="str">
        <f t="shared" si="482"/>
        <v/>
      </c>
      <c r="AO1379" s="187" t="str">
        <f t="shared" si="483"/>
        <v/>
      </c>
      <c r="AP1379" s="187" t="str">
        <f t="shared" si="484"/>
        <v/>
      </c>
      <c r="AT1379" s="187" t="str">
        <f t="shared" si="485"/>
        <v/>
      </c>
      <c r="AU1379" s="187" t="str">
        <f t="shared" si="486"/>
        <v/>
      </c>
      <c r="AV1379" s="187" t="str">
        <f t="shared" si="487"/>
        <v/>
      </c>
      <c r="AW1379" s="187" t="str">
        <f t="shared" si="488"/>
        <v/>
      </c>
      <c r="AX1379" s="187" t="str">
        <f t="shared" si="489"/>
        <v/>
      </c>
      <c r="AY1379" s="187" t="str">
        <f t="shared" si="470"/>
        <v/>
      </c>
      <c r="AZ1379" s="187" t="str">
        <f t="shared" si="490"/>
        <v/>
      </c>
      <c r="BA1379" s="187" t="str">
        <f t="shared" si="472"/>
        <v xml:space="preserve"> </v>
      </c>
      <c r="BB1379" s="187" t="str">
        <f>IFERROR(IF(AW1379="","",VLOOKUP(AW1379,SUSS!R:S,2,FALSE)),AY1379*SUSS!$M$2)</f>
        <v/>
      </c>
      <c r="BC1379" s="187" t="str">
        <f t="shared" si="471"/>
        <v/>
      </c>
    </row>
    <row r="1380" spans="14:55" ht="15.75" thickBot="1">
      <c r="N1380" s="183" t="s">
        <v>194</v>
      </c>
      <c r="O1380" s="82">
        <v>60</v>
      </c>
      <c r="P1380" s="85">
        <v>2579.9</v>
      </c>
      <c r="Q1380" s="83" t="s">
        <v>82</v>
      </c>
      <c r="R1380" s="83" t="s">
        <v>10</v>
      </c>
      <c r="S1380" s="83" t="s">
        <v>10</v>
      </c>
      <c r="T1380" s="82" t="s">
        <v>96</v>
      </c>
      <c r="U1380" s="82" t="s">
        <v>124</v>
      </c>
      <c r="AC1380" s="187" t="str">
        <f t="shared" si="473"/>
        <v/>
      </c>
      <c r="AD1380" s="187" t="str">
        <f t="shared" si="474"/>
        <v/>
      </c>
      <c r="AE1380" s="187" t="str">
        <f t="shared" si="475"/>
        <v/>
      </c>
      <c r="AF1380" s="187" t="str">
        <f t="shared" si="476"/>
        <v/>
      </c>
      <c r="AG1380" s="187" t="str">
        <f t="shared" si="477"/>
        <v/>
      </c>
      <c r="AH1380" s="187" t="str">
        <f t="shared" si="478"/>
        <v/>
      </c>
      <c r="AI1380" s="187" t="str">
        <f t="shared" si="479"/>
        <v/>
      </c>
      <c r="AJ1380" s="187" t="str">
        <f t="shared" si="480"/>
        <v/>
      </c>
      <c r="AK1380" s="187" t="str">
        <f t="shared" si="481"/>
        <v/>
      </c>
      <c r="AN1380" s="187" t="str">
        <f t="shared" si="482"/>
        <v/>
      </c>
      <c r="AO1380" s="187" t="str">
        <f t="shared" si="483"/>
        <v/>
      </c>
      <c r="AP1380" s="187" t="str">
        <f t="shared" si="484"/>
        <v/>
      </c>
      <c r="AT1380" s="187" t="str">
        <f t="shared" si="485"/>
        <v/>
      </c>
      <c r="AU1380" s="187" t="str">
        <f t="shared" si="486"/>
        <v/>
      </c>
      <c r="AV1380" s="187" t="str">
        <f t="shared" si="487"/>
        <v/>
      </c>
      <c r="AW1380" s="187" t="str">
        <f t="shared" si="488"/>
        <v/>
      </c>
      <c r="AX1380" s="187" t="str">
        <f t="shared" si="489"/>
        <v/>
      </c>
      <c r="AY1380" s="187" t="str">
        <f t="shared" si="470"/>
        <v/>
      </c>
      <c r="AZ1380" s="187" t="str">
        <f t="shared" si="490"/>
        <v/>
      </c>
      <c r="BA1380" s="187" t="str">
        <f t="shared" si="472"/>
        <v xml:space="preserve"> </v>
      </c>
      <c r="BB1380" s="187" t="str">
        <f>IFERROR(IF(AW1380="","",VLOOKUP(AW1380,SUSS!R:S,2,FALSE)),AY1380*SUSS!$M$2)</f>
        <v/>
      </c>
      <c r="BC1380" s="187" t="str">
        <f t="shared" si="471"/>
        <v/>
      </c>
    </row>
    <row r="1381" spans="14:55" ht="15.75" thickBot="1">
      <c r="N1381" s="183" t="s">
        <v>194</v>
      </c>
      <c r="O1381" s="82">
        <v>60</v>
      </c>
      <c r="P1381" s="86">
        <v>62.31</v>
      </c>
      <c r="Q1381" s="83" t="s">
        <v>82</v>
      </c>
      <c r="R1381" s="83" t="s">
        <v>10</v>
      </c>
      <c r="S1381" s="83" t="s">
        <v>83</v>
      </c>
      <c r="T1381" s="82" t="s">
        <v>96</v>
      </c>
      <c r="U1381" s="82" t="s">
        <v>124</v>
      </c>
      <c r="AC1381" s="187" t="str">
        <f t="shared" si="473"/>
        <v/>
      </c>
      <c r="AD1381" s="187" t="str">
        <f t="shared" si="474"/>
        <v/>
      </c>
      <c r="AE1381" s="187" t="str">
        <f t="shared" si="475"/>
        <v/>
      </c>
      <c r="AF1381" s="187" t="str">
        <f t="shared" si="476"/>
        <v/>
      </c>
      <c r="AG1381" s="187" t="str">
        <f t="shared" si="477"/>
        <v/>
      </c>
      <c r="AH1381" s="187" t="str">
        <f t="shared" si="478"/>
        <v/>
      </c>
      <c r="AI1381" s="187" t="str">
        <f t="shared" si="479"/>
        <v/>
      </c>
      <c r="AJ1381" s="187" t="str">
        <f t="shared" si="480"/>
        <v/>
      </c>
      <c r="AK1381" s="187" t="str">
        <f t="shared" si="481"/>
        <v/>
      </c>
      <c r="AN1381" s="187" t="str">
        <f t="shared" si="482"/>
        <v/>
      </c>
      <c r="AO1381" s="187" t="str">
        <f t="shared" si="483"/>
        <v/>
      </c>
      <c r="AP1381" s="187" t="str">
        <f t="shared" si="484"/>
        <v/>
      </c>
      <c r="AT1381" s="187" t="str">
        <f t="shared" si="485"/>
        <v/>
      </c>
      <c r="AU1381" s="187" t="str">
        <f t="shared" si="486"/>
        <v/>
      </c>
      <c r="AV1381" s="187" t="str">
        <f t="shared" si="487"/>
        <v/>
      </c>
      <c r="AW1381" s="187" t="str">
        <f t="shared" si="488"/>
        <v/>
      </c>
      <c r="AX1381" s="187" t="str">
        <f t="shared" si="489"/>
        <v/>
      </c>
      <c r="AY1381" s="187" t="str">
        <f t="shared" si="470"/>
        <v/>
      </c>
      <c r="AZ1381" s="187" t="str">
        <f t="shared" si="490"/>
        <v/>
      </c>
      <c r="BA1381" s="187" t="str">
        <f t="shared" si="472"/>
        <v xml:space="preserve"> </v>
      </c>
      <c r="BB1381" s="187" t="str">
        <f>IFERROR(IF(AW1381="","",VLOOKUP(AW1381,SUSS!R:S,2,FALSE)),AY1381*SUSS!$M$2)</f>
        <v/>
      </c>
      <c r="BC1381" s="187" t="str">
        <f t="shared" si="471"/>
        <v/>
      </c>
    </row>
    <row r="1382" spans="14:55" ht="15.75" thickBot="1">
      <c r="N1382" s="183" t="s">
        <v>194</v>
      </c>
      <c r="O1382" s="82">
        <v>60</v>
      </c>
      <c r="P1382" s="86">
        <v>195.68</v>
      </c>
      <c r="Q1382" s="83" t="s">
        <v>82</v>
      </c>
      <c r="R1382" s="83" t="s">
        <v>10</v>
      </c>
      <c r="S1382" s="83" t="s">
        <v>84</v>
      </c>
      <c r="T1382" s="82" t="s">
        <v>96</v>
      </c>
      <c r="U1382" s="82" t="s">
        <v>124</v>
      </c>
      <c r="AC1382" s="187" t="str">
        <f t="shared" si="473"/>
        <v/>
      </c>
      <c r="AD1382" s="187" t="str">
        <f t="shared" si="474"/>
        <v/>
      </c>
      <c r="AE1382" s="187" t="str">
        <f t="shared" si="475"/>
        <v/>
      </c>
      <c r="AF1382" s="187" t="str">
        <f t="shared" si="476"/>
        <v/>
      </c>
      <c r="AG1382" s="187" t="str">
        <f t="shared" si="477"/>
        <v/>
      </c>
      <c r="AH1382" s="187" t="str">
        <f t="shared" si="478"/>
        <v/>
      </c>
      <c r="AI1382" s="187" t="str">
        <f t="shared" si="479"/>
        <v/>
      </c>
      <c r="AJ1382" s="187" t="str">
        <f t="shared" si="480"/>
        <v/>
      </c>
      <c r="AK1382" s="187" t="str">
        <f t="shared" si="481"/>
        <v/>
      </c>
      <c r="AN1382" s="187" t="str">
        <f t="shared" si="482"/>
        <v/>
      </c>
      <c r="AO1382" s="187" t="str">
        <f t="shared" si="483"/>
        <v/>
      </c>
      <c r="AP1382" s="187" t="str">
        <f t="shared" si="484"/>
        <v/>
      </c>
      <c r="AT1382" s="187" t="str">
        <f t="shared" si="485"/>
        <v/>
      </c>
      <c r="AU1382" s="187" t="str">
        <f t="shared" si="486"/>
        <v/>
      </c>
      <c r="AV1382" s="187" t="str">
        <f t="shared" si="487"/>
        <v/>
      </c>
      <c r="AW1382" s="187" t="str">
        <f t="shared" si="488"/>
        <v/>
      </c>
      <c r="AX1382" s="187" t="str">
        <f t="shared" si="489"/>
        <v/>
      </c>
      <c r="AY1382" s="187" t="str">
        <f t="shared" si="470"/>
        <v/>
      </c>
      <c r="AZ1382" s="187" t="str">
        <f t="shared" si="490"/>
        <v/>
      </c>
      <c r="BA1382" s="187" t="str">
        <f t="shared" si="472"/>
        <v xml:space="preserve"> </v>
      </c>
      <c r="BB1382" s="187" t="str">
        <f>IFERROR(IF(AW1382="","",VLOOKUP(AW1382,SUSS!R:S,2,FALSE)),AY1382*SUSS!$M$2)</f>
        <v/>
      </c>
      <c r="BC1382" s="187" t="str">
        <f t="shared" si="471"/>
        <v/>
      </c>
    </row>
    <row r="1383" spans="14:55" ht="15.75" thickBot="1">
      <c r="N1383" s="183" t="s">
        <v>194</v>
      </c>
      <c r="O1383" s="82">
        <v>60</v>
      </c>
      <c r="P1383" s="86">
        <v>36.08</v>
      </c>
      <c r="Q1383" s="83" t="s">
        <v>11</v>
      </c>
      <c r="R1383" s="83" t="s">
        <v>10</v>
      </c>
      <c r="S1383" s="83" t="s">
        <v>84</v>
      </c>
      <c r="T1383" s="82" t="s">
        <v>89</v>
      </c>
      <c r="U1383" s="82" t="s">
        <v>124</v>
      </c>
      <c r="AC1383" s="187" t="str">
        <f t="shared" si="473"/>
        <v/>
      </c>
      <c r="AD1383" s="187" t="str">
        <f t="shared" si="474"/>
        <v/>
      </c>
      <c r="AE1383" s="187" t="str">
        <f t="shared" si="475"/>
        <v/>
      </c>
      <c r="AF1383" s="187" t="str">
        <f t="shared" si="476"/>
        <v/>
      </c>
      <c r="AG1383" s="187" t="str">
        <f t="shared" si="477"/>
        <v/>
      </c>
      <c r="AH1383" s="187" t="str">
        <f t="shared" si="478"/>
        <v/>
      </c>
      <c r="AI1383" s="187" t="str">
        <f t="shared" si="479"/>
        <v/>
      </c>
      <c r="AJ1383" s="187" t="str">
        <f t="shared" si="480"/>
        <v/>
      </c>
      <c r="AK1383" s="187" t="str">
        <f t="shared" si="481"/>
        <v/>
      </c>
      <c r="AN1383" s="187" t="str">
        <f t="shared" si="482"/>
        <v/>
      </c>
      <c r="AO1383" s="187" t="str">
        <f t="shared" si="483"/>
        <v/>
      </c>
      <c r="AP1383" s="187" t="str">
        <f t="shared" si="484"/>
        <v/>
      </c>
      <c r="AT1383" s="187" t="str">
        <f t="shared" si="485"/>
        <v>M645045</v>
      </c>
      <c r="AU1383" s="187">
        <f t="shared" si="486"/>
        <v>60</v>
      </c>
      <c r="AV1383" s="187">
        <f t="shared" si="487"/>
        <v>36.08</v>
      </c>
      <c r="AW1383" s="187" t="str">
        <f t="shared" si="488"/>
        <v>2018/7</v>
      </c>
      <c r="AX1383" s="187" t="str">
        <f t="shared" si="489"/>
        <v>2018/7 Contribuciones Seg. Social</v>
      </c>
      <c r="AY1383" s="187">
        <f t="shared" si="470"/>
        <v>2177.25</v>
      </c>
      <c r="AZ1383" s="187">
        <f t="shared" si="490"/>
        <v>1.6571362957859683E-2</v>
      </c>
      <c r="BA1383" s="187" t="str">
        <f t="shared" si="472"/>
        <v>M645045 60</v>
      </c>
      <c r="BB1383" s="187">
        <f>IFERROR(IF(AW1383="","",VLOOKUP(AW1383,SUSS!R:S,2,FALSE)),AY1383*SUSS!$M$2)</f>
        <v>261.27</v>
      </c>
      <c r="BC1383" s="187">
        <f t="shared" si="471"/>
        <v>4.3295999999999992</v>
      </c>
    </row>
    <row r="1384" spans="14:55" ht="15.75" thickBot="1">
      <c r="N1384" s="183" t="s">
        <v>194</v>
      </c>
      <c r="O1384" s="82">
        <v>60</v>
      </c>
      <c r="P1384" s="86">
        <v>31.76</v>
      </c>
      <c r="Q1384" s="83" t="s">
        <v>86</v>
      </c>
      <c r="R1384" s="83" t="s">
        <v>10</v>
      </c>
      <c r="S1384" s="83" t="s">
        <v>84</v>
      </c>
      <c r="T1384" s="82" t="s">
        <v>89</v>
      </c>
      <c r="U1384" s="82" t="s">
        <v>124</v>
      </c>
      <c r="AC1384" s="187" t="str">
        <f t="shared" si="473"/>
        <v/>
      </c>
      <c r="AD1384" s="187" t="str">
        <f t="shared" si="474"/>
        <v/>
      </c>
      <c r="AE1384" s="187" t="str">
        <f t="shared" si="475"/>
        <v/>
      </c>
      <c r="AF1384" s="187" t="str">
        <f t="shared" si="476"/>
        <v/>
      </c>
      <c r="AG1384" s="187" t="str">
        <f t="shared" si="477"/>
        <v/>
      </c>
      <c r="AH1384" s="187" t="str">
        <f t="shared" si="478"/>
        <v/>
      </c>
      <c r="AI1384" s="187" t="str">
        <f t="shared" si="479"/>
        <v/>
      </c>
      <c r="AJ1384" s="187" t="str">
        <f t="shared" si="480"/>
        <v/>
      </c>
      <c r="AK1384" s="187" t="str">
        <f t="shared" si="481"/>
        <v/>
      </c>
      <c r="AN1384" s="187" t="str">
        <f t="shared" si="482"/>
        <v/>
      </c>
      <c r="AO1384" s="187" t="str">
        <f t="shared" si="483"/>
        <v/>
      </c>
      <c r="AP1384" s="187" t="str">
        <f t="shared" si="484"/>
        <v/>
      </c>
      <c r="AT1384" s="187" t="str">
        <f t="shared" si="485"/>
        <v/>
      </c>
      <c r="AU1384" s="187" t="str">
        <f t="shared" si="486"/>
        <v/>
      </c>
      <c r="AV1384" s="187" t="str">
        <f t="shared" si="487"/>
        <v/>
      </c>
      <c r="AW1384" s="187" t="str">
        <f t="shared" si="488"/>
        <v/>
      </c>
      <c r="AX1384" s="187" t="str">
        <f t="shared" si="489"/>
        <v/>
      </c>
      <c r="AY1384" s="187" t="str">
        <f t="shared" si="470"/>
        <v/>
      </c>
      <c r="AZ1384" s="187" t="str">
        <f t="shared" si="490"/>
        <v/>
      </c>
      <c r="BA1384" s="187" t="str">
        <f t="shared" si="472"/>
        <v xml:space="preserve"> </v>
      </c>
      <c r="BB1384" s="187" t="str">
        <f>IFERROR(IF(AW1384="","",VLOOKUP(AW1384,SUSS!R:S,2,FALSE)),AY1384*SUSS!$M$2)</f>
        <v/>
      </c>
      <c r="BC1384" s="187" t="str">
        <f t="shared" si="471"/>
        <v/>
      </c>
    </row>
    <row r="1385" spans="14:55" ht="46.5" thickBot="1">
      <c r="N1385" s="183" t="s">
        <v>195</v>
      </c>
      <c r="O1385" s="184" t="s">
        <v>17</v>
      </c>
      <c r="P1385" s="185"/>
      <c r="Q1385" s="185"/>
      <c r="R1385" s="185"/>
      <c r="S1385" s="185"/>
      <c r="T1385" s="185"/>
      <c r="U1385" s="185"/>
      <c r="AC1385" s="187" t="str">
        <f t="shared" si="473"/>
        <v/>
      </c>
      <c r="AD1385" s="187" t="str">
        <f t="shared" si="474"/>
        <v/>
      </c>
      <c r="AE1385" s="187" t="str">
        <f t="shared" si="475"/>
        <v/>
      </c>
      <c r="AF1385" s="187" t="str">
        <f t="shared" si="476"/>
        <v/>
      </c>
      <c r="AG1385" s="187" t="str">
        <f t="shared" si="477"/>
        <v/>
      </c>
      <c r="AH1385" s="187" t="str">
        <f t="shared" si="478"/>
        <v/>
      </c>
      <c r="AI1385" s="187" t="str">
        <f t="shared" si="479"/>
        <v/>
      </c>
      <c r="AJ1385" s="187" t="str">
        <f t="shared" si="480"/>
        <v/>
      </c>
      <c r="AK1385" s="187" t="str">
        <f t="shared" si="481"/>
        <v/>
      </c>
      <c r="AN1385" s="187" t="str">
        <f t="shared" si="482"/>
        <v/>
      </c>
      <c r="AO1385" s="187" t="str">
        <f t="shared" si="483"/>
        <v/>
      </c>
      <c r="AP1385" s="187" t="str">
        <f t="shared" si="484"/>
        <v/>
      </c>
      <c r="AT1385" s="187" t="str">
        <f t="shared" si="485"/>
        <v/>
      </c>
      <c r="AU1385" s="187" t="str">
        <f t="shared" si="486"/>
        <v/>
      </c>
      <c r="AV1385" s="187" t="str">
        <f t="shared" si="487"/>
        <v/>
      </c>
      <c r="AW1385" s="187" t="str">
        <f t="shared" si="488"/>
        <v/>
      </c>
      <c r="AX1385" s="187" t="str">
        <f t="shared" si="489"/>
        <v/>
      </c>
      <c r="AY1385" s="187" t="str">
        <f t="shared" si="470"/>
        <v/>
      </c>
      <c r="AZ1385" s="187" t="str">
        <f t="shared" si="490"/>
        <v/>
      </c>
      <c r="BA1385" s="187" t="str">
        <f t="shared" si="472"/>
        <v xml:space="preserve"> </v>
      </c>
      <c r="BB1385" s="187" t="str">
        <f>IFERROR(IF(AW1385="","",VLOOKUP(AW1385,SUSS!R:S,2,FALSE)),AY1385*SUSS!$M$2)</f>
        <v/>
      </c>
      <c r="BC1385" s="187" t="str">
        <f t="shared" si="471"/>
        <v/>
      </c>
    </row>
    <row r="1386" spans="14:55" ht="15.75" thickBot="1">
      <c r="N1386" s="183" t="s">
        <v>195</v>
      </c>
      <c r="O1386" s="87" t="s">
        <v>13</v>
      </c>
      <c r="P1386" s="87" t="s">
        <v>14</v>
      </c>
      <c r="Q1386" s="87" t="s">
        <v>3</v>
      </c>
      <c r="R1386" s="87" t="s">
        <v>4</v>
      </c>
      <c r="S1386" s="87" t="s">
        <v>5</v>
      </c>
      <c r="T1386" s="87" t="s">
        <v>15</v>
      </c>
      <c r="U1386" s="87" t="s">
        <v>16</v>
      </c>
      <c r="AC1386" s="187" t="str">
        <f t="shared" si="473"/>
        <v/>
      </c>
      <c r="AD1386" s="187" t="str">
        <f t="shared" si="474"/>
        <v/>
      </c>
      <c r="AE1386" s="187" t="str">
        <f t="shared" si="475"/>
        <v/>
      </c>
      <c r="AF1386" s="187" t="str">
        <f t="shared" si="476"/>
        <v/>
      </c>
      <c r="AG1386" s="187" t="str">
        <f t="shared" si="477"/>
        <v/>
      </c>
      <c r="AH1386" s="187" t="str">
        <f t="shared" si="478"/>
        <v/>
      </c>
      <c r="AI1386" s="187" t="str">
        <f t="shared" si="479"/>
        <v/>
      </c>
      <c r="AJ1386" s="187" t="str">
        <f t="shared" si="480"/>
        <v/>
      </c>
      <c r="AK1386" s="187" t="str">
        <f t="shared" si="481"/>
        <v/>
      </c>
      <c r="AN1386" s="187" t="str">
        <f t="shared" si="482"/>
        <v/>
      </c>
      <c r="AO1386" s="187" t="str">
        <f t="shared" si="483"/>
        <v/>
      </c>
      <c r="AP1386" s="187" t="str">
        <f t="shared" si="484"/>
        <v/>
      </c>
      <c r="AT1386" s="187" t="str">
        <f t="shared" si="485"/>
        <v/>
      </c>
      <c r="AU1386" s="187" t="str">
        <f t="shared" si="486"/>
        <v/>
      </c>
      <c r="AV1386" s="187" t="str">
        <f t="shared" si="487"/>
        <v/>
      </c>
      <c r="AW1386" s="187" t="str">
        <f t="shared" si="488"/>
        <v/>
      </c>
      <c r="AX1386" s="187" t="str">
        <f t="shared" si="489"/>
        <v/>
      </c>
      <c r="AY1386" s="187" t="str">
        <f t="shared" si="470"/>
        <v/>
      </c>
      <c r="AZ1386" s="187" t="str">
        <f t="shared" si="490"/>
        <v/>
      </c>
      <c r="BA1386" s="187" t="str">
        <f t="shared" si="472"/>
        <v xml:space="preserve"> </v>
      </c>
      <c r="BB1386" s="187" t="str">
        <f>IFERROR(IF(AW1386="","",VLOOKUP(AW1386,SUSS!R:S,2,FALSE)),AY1386*SUSS!$M$2)</f>
        <v/>
      </c>
      <c r="BC1386" s="187" t="str">
        <f t="shared" si="471"/>
        <v/>
      </c>
    </row>
    <row r="1387" spans="14:55" ht="15.75" thickBot="1">
      <c r="N1387" s="183" t="s">
        <v>195</v>
      </c>
      <c r="O1387" s="77" t="s">
        <v>110</v>
      </c>
      <c r="P1387" s="80">
        <v>6290.52</v>
      </c>
      <c r="Q1387" s="78" t="s">
        <v>102</v>
      </c>
      <c r="R1387" s="78" t="s">
        <v>10</v>
      </c>
      <c r="S1387" s="78" t="s">
        <v>10</v>
      </c>
      <c r="T1387" s="77" t="s">
        <v>163</v>
      </c>
      <c r="U1387" s="77" t="s">
        <v>88</v>
      </c>
      <c r="AC1387" s="187" t="str">
        <f t="shared" si="473"/>
        <v/>
      </c>
      <c r="AD1387" s="187" t="str">
        <f t="shared" si="474"/>
        <v/>
      </c>
      <c r="AE1387" s="187" t="str">
        <f t="shared" si="475"/>
        <v/>
      </c>
      <c r="AF1387" s="187" t="str">
        <f t="shared" si="476"/>
        <v/>
      </c>
      <c r="AG1387" s="187" t="str">
        <f t="shared" si="477"/>
        <v/>
      </c>
      <c r="AH1387" s="187" t="str">
        <f t="shared" si="478"/>
        <v/>
      </c>
      <c r="AI1387" s="187" t="str">
        <f t="shared" si="479"/>
        <v/>
      </c>
      <c r="AJ1387" s="187" t="str">
        <f t="shared" si="480"/>
        <v/>
      </c>
      <c r="AK1387" s="187" t="str">
        <f t="shared" si="481"/>
        <v/>
      </c>
      <c r="AN1387" s="187" t="str">
        <f t="shared" si="482"/>
        <v/>
      </c>
      <c r="AO1387" s="187" t="str">
        <f t="shared" si="483"/>
        <v/>
      </c>
      <c r="AP1387" s="187" t="str">
        <f t="shared" si="484"/>
        <v/>
      </c>
      <c r="AT1387" s="187" t="str">
        <f t="shared" si="485"/>
        <v/>
      </c>
      <c r="AU1387" s="187" t="str">
        <f t="shared" si="486"/>
        <v/>
      </c>
      <c r="AV1387" s="187" t="str">
        <f t="shared" si="487"/>
        <v/>
      </c>
      <c r="AW1387" s="187" t="str">
        <f t="shared" si="488"/>
        <v/>
      </c>
      <c r="AX1387" s="187" t="str">
        <f t="shared" si="489"/>
        <v/>
      </c>
      <c r="AY1387" s="187" t="str">
        <f t="shared" si="470"/>
        <v/>
      </c>
      <c r="AZ1387" s="187" t="str">
        <f t="shared" si="490"/>
        <v/>
      </c>
      <c r="BA1387" s="187" t="str">
        <f t="shared" si="472"/>
        <v xml:space="preserve"> </v>
      </c>
      <c r="BB1387" s="187" t="str">
        <f>IFERROR(IF(AW1387="","",VLOOKUP(AW1387,SUSS!R:S,2,FALSE)),AY1387*SUSS!$M$2)</f>
        <v/>
      </c>
      <c r="BC1387" s="187" t="str">
        <f t="shared" si="471"/>
        <v/>
      </c>
    </row>
    <row r="1388" spans="14:55" ht="15.75" thickBot="1">
      <c r="N1388" s="183" t="s">
        <v>195</v>
      </c>
      <c r="O1388" s="82" t="s">
        <v>110</v>
      </c>
      <c r="P1388" s="86">
        <v>711.24</v>
      </c>
      <c r="Q1388" s="83" t="s">
        <v>82</v>
      </c>
      <c r="R1388" s="83" t="s">
        <v>10</v>
      </c>
      <c r="S1388" s="83" t="s">
        <v>10</v>
      </c>
      <c r="T1388" s="82" t="s">
        <v>196</v>
      </c>
      <c r="U1388" s="82" t="s">
        <v>88</v>
      </c>
      <c r="AC1388" s="187" t="str">
        <f t="shared" si="473"/>
        <v/>
      </c>
      <c r="AD1388" s="187" t="str">
        <f t="shared" si="474"/>
        <v/>
      </c>
      <c r="AE1388" s="187" t="str">
        <f t="shared" si="475"/>
        <v/>
      </c>
      <c r="AF1388" s="187" t="str">
        <f t="shared" si="476"/>
        <v/>
      </c>
      <c r="AG1388" s="187" t="str">
        <f t="shared" si="477"/>
        <v/>
      </c>
      <c r="AH1388" s="187" t="str">
        <f t="shared" si="478"/>
        <v/>
      </c>
      <c r="AI1388" s="187" t="str">
        <f t="shared" si="479"/>
        <v/>
      </c>
      <c r="AJ1388" s="187" t="str">
        <f t="shared" si="480"/>
        <v/>
      </c>
      <c r="AK1388" s="187" t="str">
        <f t="shared" si="481"/>
        <v/>
      </c>
      <c r="AN1388" s="187" t="str">
        <f t="shared" si="482"/>
        <v/>
      </c>
      <c r="AO1388" s="187" t="str">
        <f t="shared" si="483"/>
        <v/>
      </c>
      <c r="AP1388" s="187" t="str">
        <f t="shared" si="484"/>
        <v/>
      </c>
      <c r="AT1388" s="187" t="str">
        <f t="shared" si="485"/>
        <v/>
      </c>
      <c r="AU1388" s="187" t="str">
        <f t="shared" si="486"/>
        <v/>
      </c>
      <c r="AV1388" s="187" t="str">
        <f t="shared" si="487"/>
        <v/>
      </c>
      <c r="AW1388" s="187" t="str">
        <f t="shared" si="488"/>
        <v/>
      </c>
      <c r="AX1388" s="187" t="str">
        <f t="shared" si="489"/>
        <v/>
      </c>
      <c r="AY1388" s="187" t="str">
        <f t="shared" si="470"/>
        <v/>
      </c>
      <c r="AZ1388" s="187" t="str">
        <f t="shared" si="490"/>
        <v/>
      </c>
      <c r="BA1388" s="187" t="str">
        <f t="shared" si="472"/>
        <v xml:space="preserve"> </v>
      </c>
      <c r="BB1388" s="187" t="str">
        <f>IFERROR(IF(AW1388="","",VLOOKUP(AW1388,SUSS!R:S,2,FALSE)),AY1388*SUSS!$M$2)</f>
        <v/>
      </c>
      <c r="BC1388" s="187" t="str">
        <f t="shared" si="471"/>
        <v/>
      </c>
    </row>
    <row r="1389" spans="14:55" ht="15.75" thickBot="1">
      <c r="N1389" s="183" t="s">
        <v>195</v>
      </c>
      <c r="O1389" s="82">
        <v>1</v>
      </c>
      <c r="P1389" s="85">
        <v>5189.68</v>
      </c>
      <c r="Q1389" s="83" t="s">
        <v>102</v>
      </c>
      <c r="R1389" s="83" t="s">
        <v>10</v>
      </c>
      <c r="S1389" s="83" t="s">
        <v>10</v>
      </c>
      <c r="T1389" s="82" t="s">
        <v>163</v>
      </c>
      <c r="U1389" s="82" t="s">
        <v>88</v>
      </c>
      <c r="AC1389" s="187" t="str">
        <f t="shared" si="473"/>
        <v/>
      </c>
      <c r="AD1389" s="187" t="str">
        <f t="shared" si="474"/>
        <v/>
      </c>
      <c r="AE1389" s="187" t="str">
        <f t="shared" si="475"/>
        <v/>
      </c>
      <c r="AF1389" s="187" t="str">
        <f t="shared" si="476"/>
        <v/>
      </c>
      <c r="AG1389" s="187" t="str">
        <f t="shared" si="477"/>
        <v/>
      </c>
      <c r="AH1389" s="187" t="str">
        <f t="shared" si="478"/>
        <v/>
      </c>
      <c r="AI1389" s="187" t="str">
        <f t="shared" si="479"/>
        <v/>
      </c>
      <c r="AJ1389" s="187" t="str">
        <f t="shared" si="480"/>
        <v/>
      </c>
      <c r="AK1389" s="187" t="str">
        <f t="shared" si="481"/>
        <v/>
      </c>
      <c r="AN1389" s="187" t="str">
        <f t="shared" si="482"/>
        <v/>
      </c>
      <c r="AO1389" s="187" t="str">
        <f t="shared" si="483"/>
        <v/>
      </c>
      <c r="AP1389" s="187" t="str">
        <f t="shared" si="484"/>
        <v/>
      </c>
      <c r="AT1389" s="187" t="str">
        <f t="shared" si="485"/>
        <v/>
      </c>
      <c r="AU1389" s="187" t="str">
        <f t="shared" si="486"/>
        <v/>
      </c>
      <c r="AV1389" s="187" t="str">
        <f t="shared" si="487"/>
        <v/>
      </c>
      <c r="AW1389" s="187" t="str">
        <f t="shared" si="488"/>
        <v/>
      </c>
      <c r="AX1389" s="187" t="str">
        <f t="shared" si="489"/>
        <v/>
      </c>
      <c r="AY1389" s="187" t="str">
        <f t="shared" si="470"/>
        <v/>
      </c>
      <c r="AZ1389" s="187" t="str">
        <f t="shared" si="490"/>
        <v/>
      </c>
      <c r="BA1389" s="187" t="str">
        <f t="shared" si="472"/>
        <v xml:space="preserve"> </v>
      </c>
      <c r="BB1389" s="187" t="str">
        <f>IFERROR(IF(AW1389="","",VLOOKUP(AW1389,SUSS!R:S,2,FALSE)),AY1389*SUSS!$M$2)</f>
        <v/>
      </c>
      <c r="BC1389" s="187" t="str">
        <f t="shared" si="471"/>
        <v/>
      </c>
    </row>
    <row r="1390" spans="14:55" ht="15.75" thickBot="1">
      <c r="N1390" s="183" t="s">
        <v>195</v>
      </c>
      <c r="O1390" s="82">
        <v>1</v>
      </c>
      <c r="P1390" s="86">
        <v>586.77</v>
      </c>
      <c r="Q1390" s="83" t="s">
        <v>82</v>
      </c>
      <c r="R1390" s="83" t="s">
        <v>10</v>
      </c>
      <c r="S1390" s="83" t="s">
        <v>10</v>
      </c>
      <c r="T1390" s="82" t="s">
        <v>196</v>
      </c>
      <c r="U1390" s="82" t="s">
        <v>88</v>
      </c>
      <c r="AC1390" s="187" t="str">
        <f t="shared" si="473"/>
        <v/>
      </c>
      <c r="AD1390" s="187" t="str">
        <f t="shared" si="474"/>
        <v/>
      </c>
      <c r="AE1390" s="187" t="str">
        <f t="shared" si="475"/>
        <v/>
      </c>
      <c r="AF1390" s="187" t="str">
        <f t="shared" si="476"/>
        <v/>
      </c>
      <c r="AG1390" s="187" t="str">
        <f t="shared" si="477"/>
        <v/>
      </c>
      <c r="AH1390" s="187" t="str">
        <f t="shared" si="478"/>
        <v/>
      </c>
      <c r="AI1390" s="187" t="str">
        <f t="shared" si="479"/>
        <v/>
      </c>
      <c r="AJ1390" s="187" t="str">
        <f t="shared" si="480"/>
        <v/>
      </c>
      <c r="AK1390" s="187" t="str">
        <f t="shared" si="481"/>
        <v/>
      </c>
      <c r="AN1390" s="187" t="str">
        <f t="shared" si="482"/>
        <v/>
      </c>
      <c r="AO1390" s="187" t="str">
        <f t="shared" si="483"/>
        <v/>
      </c>
      <c r="AP1390" s="187" t="str">
        <f t="shared" si="484"/>
        <v/>
      </c>
      <c r="AT1390" s="187" t="str">
        <f t="shared" si="485"/>
        <v/>
      </c>
      <c r="AU1390" s="187" t="str">
        <f t="shared" si="486"/>
        <v/>
      </c>
      <c r="AV1390" s="187" t="str">
        <f t="shared" si="487"/>
        <v/>
      </c>
      <c r="AW1390" s="187" t="str">
        <f t="shared" si="488"/>
        <v/>
      </c>
      <c r="AX1390" s="187" t="str">
        <f t="shared" si="489"/>
        <v/>
      </c>
      <c r="AY1390" s="187" t="str">
        <f t="shared" si="470"/>
        <v/>
      </c>
      <c r="AZ1390" s="187" t="str">
        <f t="shared" si="490"/>
        <v/>
      </c>
      <c r="BA1390" s="187" t="str">
        <f t="shared" si="472"/>
        <v xml:space="preserve"> </v>
      </c>
      <c r="BB1390" s="187" t="str">
        <f>IFERROR(IF(AW1390="","",VLOOKUP(AW1390,SUSS!R:S,2,FALSE)),AY1390*SUSS!$M$2)</f>
        <v/>
      </c>
      <c r="BC1390" s="187" t="str">
        <f t="shared" si="471"/>
        <v/>
      </c>
    </row>
    <row r="1391" spans="14:55" ht="15.75" thickBot="1">
      <c r="N1391" s="183" t="s">
        <v>195</v>
      </c>
      <c r="O1391" s="82">
        <v>2</v>
      </c>
      <c r="P1391" s="85">
        <v>5189.68</v>
      </c>
      <c r="Q1391" s="83" t="s">
        <v>102</v>
      </c>
      <c r="R1391" s="83" t="s">
        <v>10</v>
      </c>
      <c r="S1391" s="83" t="s">
        <v>10</v>
      </c>
      <c r="T1391" s="82" t="s">
        <v>163</v>
      </c>
      <c r="U1391" s="82" t="s">
        <v>88</v>
      </c>
      <c r="AC1391" s="187" t="str">
        <f t="shared" si="473"/>
        <v/>
      </c>
      <c r="AD1391" s="187" t="str">
        <f t="shared" si="474"/>
        <v/>
      </c>
      <c r="AE1391" s="187" t="str">
        <f t="shared" si="475"/>
        <v/>
      </c>
      <c r="AF1391" s="187" t="str">
        <f t="shared" si="476"/>
        <v/>
      </c>
      <c r="AG1391" s="187" t="str">
        <f t="shared" si="477"/>
        <v/>
      </c>
      <c r="AH1391" s="187" t="str">
        <f t="shared" si="478"/>
        <v/>
      </c>
      <c r="AI1391" s="187" t="str">
        <f t="shared" si="479"/>
        <v/>
      </c>
      <c r="AJ1391" s="187" t="str">
        <f t="shared" si="480"/>
        <v/>
      </c>
      <c r="AK1391" s="187" t="str">
        <f t="shared" si="481"/>
        <v/>
      </c>
      <c r="AN1391" s="187" t="str">
        <f t="shared" si="482"/>
        <v/>
      </c>
      <c r="AO1391" s="187" t="str">
        <f t="shared" si="483"/>
        <v/>
      </c>
      <c r="AP1391" s="187" t="str">
        <f t="shared" si="484"/>
        <v/>
      </c>
      <c r="AT1391" s="187" t="str">
        <f t="shared" si="485"/>
        <v/>
      </c>
      <c r="AU1391" s="187" t="str">
        <f t="shared" si="486"/>
        <v/>
      </c>
      <c r="AV1391" s="187" t="str">
        <f t="shared" si="487"/>
        <v/>
      </c>
      <c r="AW1391" s="187" t="str">
        <f t="shared" si="488"/>
        <v/>
      </c>
      <c r="AX1391" s="187" t="str">
        <f t="shared" si="489"/>
        <v/>
      </c>
      <c r="AY1391" s="187" t="str">
        <f t="shared" si="470"/>
        <v/>
      </c>
      <c r="AZ1391" s="187" t="str">
        <f t="shared" si="490"/>
        <v/>
      </c>
      <c r="BA1391" s="187" t="str">
        <f t="shared" si="472"/>
        <v xml:space="preserve"> </v>
      </c>
      <c r="BB1391" s="187" t="str">
        <f>IFERROR(IF(AW1391="","",VLOOKUP(AW1391,SUSS!R:S,2,FALSE)),AY1391*SUSS!$M$2)</f>
        <v/>
      </c>
      <c r="BC1391" s="187" t="str">
        <f t="shared" si="471"/>
        <v/>
      </c>
    </row>
    <row r="1392" spans="14:55" ht="15.75" thickBot="1">
      <c r="N1392" s="183" t="s">
        <v>195</v>
      </c>
      <c r="O1392" s="82">
        <v>2</v>
      </c>
      <c r="P1392" s="86">
        <v>586.77</v>
      </c>
      <c r="Q1392" s="83" t="s">
        <v>82</v>
      </c>
      <c r="R1392" s="83" t="s">
        <v>10</v>
      </c>
      <c r="S1392" s="83" t="s">
        <v>10</v>
      </c>
      <c r="T1392" s="82" t="s">
        <v>196</v>
      </c>
      <c r="U1392" s="82" t="s">
        <v>88</v>
      </c>
      <c r="AC1392" s="187" t="str">
        <f t="shared" si="473"/>
        <v/>
      </c>
      <c r="AD1392" s="187" t="str">
        <f t="shared" si="474"/>
        <v/>
      </c>
      <c r="AE1392" s="187" t="str">
        <f t="shared" si="475"/>
        <v/>
      </c>
      <c r="AF1392" s="187" t="str">
        <f t="shared" si="476"/>
        <v/>
      </c>
      <c r="AG1392" s="187" t="str">
        <f t="shared" si="477"/>
        <v/>
      </c>
      <c r="AH1392" s="187" t="str">
        <f t="shared" si="478"/>
        <v/>
      </c>
      <c r="AI1392" s="187" t="str">
        <f t="shared" si="479"/>
        <v/>
      </c>
      <c r="AJ1392" s="187" t="str">
        <f t="shared" si="480"/>
        <v/>
      </c>
      <c r="AK1392" s="187" t="str">
        <f t="shared" si="481"/>
        <v/>
      </c>
      <c r="AN1392" s="187" t="str">
        <f t="shared" si="482"/>
        <v/>
      </c>
      <c r="AO1392" s="187" t="str">
        <f t="shared" si="483"/>
        <v/>
      </c>
      <c r="AP1392" s="187" t="str">
        <f t="shared" si="484"/>
        <v/>
      </c>
      <c r="AT1392" s="187" t="str">
        <f t="shared" si="485"/>
        <v/>
      </c>
      <c r="AU1392" s="187" t="str">
        <f t="shared" si="486"/>
        <v/>
      </c>
      <c r="AV1392" s="187" t="str">
        <f t="shared" si="487"/>
        <v/>
      </c>
      <c r="AW1392" s="187" t="str">
        <f t="shared" si="488"/>
        <v/>
      </c>
      <c r="AX1392" s="187" t="str">
        <f t="shared" si="489"/>
        <v/>
      </c>
      <c r="AY1392" s="187" t="str">
        <f t="shared" si="470"/>
        <v/>
      </c>
      <c r="AZ1392" s="187" t="str">
        <f t="shared" si="490"/>
        <v/>
      </c>
      <c r="BA1392" s="187" t="str">
        <f t="shared" si="472"/>
        <v xml:space="preserve"> </v>
      </c>
      <c r="BB1392" s="187" t="str">
        <f>IFERROR(IF(AW1392="","",VLOOKUP(AW1392,SUSS!R:S,2,FALSE)),AY1392*SUSS!$M$2)</f>
        <v/>
      </c>
      <c r="BC1392" s="187" t="str">
        <f t="shared" si="471"/>
        <v/>
      </c>
    </row>
    <row r="1393" spans="14:55" ht="29.25" thickBot="1">
      <c r="N1393" s="183" t="s">
        <v>195</v>
      </c>
      <c r="O1393" s="82">
        <v>3</v>
      </c>
      <c r="P1393" s="85">
        <v>5189.68</v>
      </c>
      <c r="Q1393" s="83" t="s">
        <v>102</v>
      </c>
      <c r="R1393" s="83" t="s">
        <v>10</v>
      </c>
      <c r="S1393" s="83" t="s">
        <v>10</v>
      </c>
      <c r="T1393" s="82" t="s">
        <v>163</v>
      </c>
      <c r="U1393" s="82" t="s">
        <v>122</v>
      </c>
      <c r="AC1393" s="187" t="str">
        <f t="shared" si="473"/>
        <v/>
      </c>
      <c r="AD1393" s="187" t="str">
        <f t="shared" si="474"/>
        <v/>
      </c>
      <c r="AE1393" s="187" t="str">
        <f t="shared" si="475"/>
        <v/>
      </c>
      <c r="AF1393" s="187" t="str">
        <f t="shared" si="476"/>
        <v/>
      </c>
      <c r="AG1393" s="187" t="str">
        <f t="shared" si="477"/>
        <v/>
      </c>
      <c r="AH1393" s="187" t="str">
        <f t="shared" si="478"/>
        <v/>
      </c>
      <c r="AI1393" s="187" t="str">
        <f t="shared" si="479"/>
        <v/>
      </c>
      <c r="AJ1393" s="187" t="str">
        <f t="shared" si="480"/>
        <v/>
      </c>
      <c r="AK1393" s="187" t="str">
        <f t="shared" si="481"/>
        <v/>
      </c>
      <c r="AN1393" s="187" t="str">
        <f t="shared" si="482"/>
        <v/>
      </c>
      <c r="AO1393" s="187" t="str">
        <f t="shared" si="483"/>
        <v/>
      </c>
      <c r="AP1393" s="187" t="str">
        <f t="shared" si="484"/>
        <v/>
      </c>
      <c r="AT1393" s="187" t="str">
        <f t="shared" si="485"/>
        <v/>
      </c>
      <c r="AU1393" s="187" t="str">
        <f t="shared" si="486"/>
        <v/>
      </c>
      <c r="AV1393" s="187" t="str">
        <f t="shared" si="487"/>
        <v/>
      </c>
      <c r="AW1393" s="187" t="str">
        <f t="shared" si="488"/>
        <v/>
      </c>
      <c r="AX1393" s="187" t="str">
        <f t="shared" si="489"/>
        <v/>
      </c>
      <c r="AY1393" s="187" t="str">
        <f t="shared" si="470"/>
        <v/>
      </c>
      <c r="AZ1393" s="187" t="str">
        <f t="shared" si="490"/>
        <v/>
      </c>
      <c r="BA1393" s="187" t="str">
        <f t="shared" si="472"/>
        <v xml:space="preserve"> </v>
      </c>
      <c r="BB1393" s="187" t="str">
        <f>IFERROR(IF(AW1393="","",VLOOKUP(AW1393,SUSS!R:S,2,FALSE)),AY1393*SUSS!$M$2)</f>
        <v/>
      </c>
      <c r="BC1393" s="187" t="str">
        <f t="shared" si="471"/>
        <v/>
      </c>
    </row>
    <row r="1394" spans="14:55" ht="29.25" thickBot="1">
      <c r="N1394" s="183" t="s">
        <v>195</v>
      </c>
      <c r="O1394" s="82">
        <v>3</v>
      </c>
      <c r="P1394" s="86">
        <v>586.77</v>
      </c>
      <c r="Q1394" s="83" t="s">
        <v>82</v>
      </c>
      <c r="R1394" s="83" t="s">
        <v>10</v>
      </c>
      <c r="S1394" s="83" t="s">
        <v>10</v>
      </c>
      <c r="T1394" s="82" t="s">
        <v>196</v>
      </c>
      <c r="U1394" s="82" t="s">
        <v>122</v>
      </c>
      <c r="AC1394" s="187" t="str">
        <f t="shared" si="473"/>
        <v/>
      </c>
      <c r="AD1394" s="187" t="str">
        <f t="shared" si="474"/>
        <v/>
      </c>
      <c r="AE1394" s="187" t="str">
        <f t="shared" si="475"/>
        <v/>
      </c>
      <c r="AF1394" s="187" t="str">
        <f t="shared" si="476"/>
        <v/>
      </c>
      <c r="AG1394" s="187" t="str">
        <f t="shared" si="477"/>
        <v/>
      </c>
      <c r="AH1394" s="187" t="str">
        <f t="shared" si="478"/>
        <v/>
      </c>
      <c r="AI1394" s="187" t="str">
        <f t="shared" si="479"/>
        <v/>
      </c>
      <c r="AJ1394" s="187" t="str">
        <f t="shared" si="480"/>
        <v/>
      </c>
      <c r="AK1394" s="187" t="str">
        <f t="shared" si="481"/>
        <v/>
      </c>
      <c r="AN1394" s="187" t="str">
        <f t="shared" si="482"/>
        <v/>
      </c>
      <c r="AO1394" s="187" t="str">
        <f t="shared" si="483"/>
        <v/>
      </c>
      <c r="AP1394" s="187" t="str">
        <f t="shared" si="484"/>
        <v/>
      </c>
      <c r="AT1394" s="187" t="str">
        <f t="shared" si="485"/>
        <v/>
      </c>
      <c r="AU1394" s="187" t="str">
        <f t="shared" si="486"/>
        <v/>
      </c>
      <c r="AV1394" s="187" t="str">
        <f t="shared" si="487"/>
        <v/>
      </c>
      <c r="AW1394" s="187" t="str">
        <f t="shared" si="488"/>
        <v/>
      </c>
      <c r="AX1394" s="187" t="str">
        <f t="shared" si="489"/>
        <v/>
      </c>
      <c r="AY1394" s="187" t="str">
        <f t="shared" si="470"/>
        <v/>
      </c>
      <c r="AZ1394" s="187" t="str">
        <f t="shared" si="490"/>
        <v/>
      </c>
      <c r="BA1394" s="187" t="str">
        <f t="shared" si="472"/>
        <v xml:space="preserve"> </v>
      </c>
      <c r="BB1394" s="187" t="str">
        <f>IFERROR(IF(AW1394="","",VLOOKUP(AW1394,SUSS!R:S,2,FALSE)),AY1394*SUSS!$M$2)</f>
        <v/>
      </c>
      <c r="BC1394" s="187" t="str">
        <f t="shared" si="471"/>
        <v/>
      </c>
    </row>
    <row r="1395" spans="14:55" ht="15.75" thickBot="1">
      <c r="N1395" s="183" t="s">
        <v>195</v>
      </c>
      <c r="O1395" s="82">
        <v>4</v>
      </c>
      <c r="P1395" s="85">
        <v>5189.68</v>
      </c>
      <c r="Q1395" s="83" t="s">
        <v>102</v>
      </c>
      <c r="R1395" s="83" t="s">
        <v>10</v>
      </c>
      <c r="S1395" s="83" t="s">
        <v>10</v>
      </c>
      <c r="T1395" s="82" t="s">
        <v>163</v>
      </c>
      <c r="U1395" s="82" t="s">
        <v>88</v>
      </c>
      <c r="AC1395" s="187" t="str">
        <f t="shared" si="473"/>
        <v/>
      </c>
      <c r="AD1395" s="187" t="str">
        <f t="shared" si="474"/>
        <v/>
      </c>
      <c r="AE1395" s="187" t="str">
        <f t="shared" si="475"/>
        <v/>
      </c>
      <c r="AF1395" s="187" t="str">
        <f t="shared" si="476"/>
        <v/>
      </c>
      <c r="AG1395" s="187" t="str">
        <f t="shared" si="477"/>
        <v/>
      </c>
      <c r="AH1395" s="187" t="str">
        <f t="shared" si="478"/>
        <v/>
      </c>
      <c r="AI1395" s="187" t="str">
        <f t="shared" si="479"/>
        <v/>
      </c>
      <c r="AJ1395" s="187" t="str">
        <f t="shared" si="480"/>
        <v/>
      </c>
      <c r="AK1395" s="187" t="str">
        <f t="shared" si="481"/>
        <v/>
      </c>
      <c r="AN1395" s="187" t="str">
        <f t="shared" si="482"/>
        <v/>
      </c>
      <c r="AO1395" s="187" t="str">
        <f t="shared" si="483"/>
        <v/>
      </c>
      <c r="AP1395" s="187" t="str">
        <f t="shared" si="484"/>
        <v/>
      </c>
      <c r="AT1395" s="187" t="str">
        <f t="shared" si="485"/>
        <v/>
      </c>
      <c r="AU1395" s="187" t="str">
        <f t="shared" si="486"/>
        <v/>
      </c>
      <c r="AV1395" s="187" t="str">
        <f t="shared" si="487"/>
        <v/>
      </c>
      <c r="AW1395" s="187" t="str">
        <f t="shared" si="488"/>
        <v/>
      </c>
      <c r="AX1395" s="187" t="str">
        <f t="shared" si="489"/>
        <v/>
      </c>
      <c r="AY1395" s="187" t="str">
        <f t="shared" si="470"/>
        <v/>
      </c>
      <c r="AZ1395" s="187" t="str">
        <f t="shared" si="490"/>
        <v/>
      </c>
      <c r="BA1395" s="187" t="str">
        <f t="shared" si="472"/>
        <v xml:space="preserve"> </v>
      </c>
      <c r="BB1395" s="187" t="str">
        <f>IFERROR(IF(AW1395="","",VLOOKUP(AW1395,SUSS!R:S,2,FALSE)),AY1395*SUSS!$M$2)</f>
        <v/>
      </c>
      <c r="BC1395" s="187" t="str">
        <f t="shared" si="471"/>
        <v/>
      </c>
    </row>
    <row r="1396" spans="14:55" ht="15.75" thickBot="1">
      <c r="N1396" s="183" t="s">
        <v>195</v>
      </c>
      <c r="O1396" s="82">
        <v>4</v>
      </c>
      <c r="P1396" s="86">
        <v>586.77</v>
      </c>
      <c r="Q1396" s="83" t="s">
        <v>82</v>
      </c>
      <c r="R1396" s="83" t="s">
        <v>10</v>
      </c>
      <c r="S1396" s="83" t="s">
        <v>10</v>
      </c>
      <c r="T1396" s="82" t="s">
        <v>196</v>
      </c>
      <c r="U1396" s="82" t="s">
        <v>88</v>
      </c>
      <c r="AC1396" s="187" t="str">
        <f t="shared" si="473"/>
        <v/>
      </c>
      <c r="AD1396" s="187" t="str">
        <f t="shared" si="474"/>
        <v/>
      </c>
      <c r="AE1396" s="187" t="str">
        <f t="shared" si="475"/>
        <v/>
      </c>
      <c r="AF1396" s="187" t="str">
        <f t="shared" si="476"/>
        <v/>
      </c>
      <c r="AG1396" s="187" t="str">
        <f t="shared" si="477"/>
        <v/>
      </c>
      <c r="AH1396" s="187" t="str">
        <f t="shared" si="478"/>
        <v/>
      </c>
      <c r="AI1396" s="187" t="str">
        <f t="shared" si="479"/>
        <v/>
      </c>
      <c r="AJ1396" s="187" t="str">
        <f t="shared" si="480"/>
        <v/>
      </c>
      <c r="AK1396" s="187" t="str">
        <f t="shared" si="481"/>
        <v/>
      </c>
      <c r="AN1396" s="187" t="str">
        <f t="shared" si="482"/>
        <v/>
      </c>
      <c r="AO1396" s="187" t="str">
        <f t="shared" si="483"/>
        <v/>
      </c>
      <c r="AP1396" s="187" t="str">
        <f t="shared" si="484"/>
        <v/>
      </c>
      <c r="AT1396" s="187" t="str">
        <f t="shared" si="485"/>
        <v/>
      </c>
      <c r="AU1396" s="187" t="str">
        <f t="shared" si="486"/>
        <v/>
      </c>
      <c r="AV1396" s="187" t="str">
        <f t="shared" si="487"/>
        <v/>
      </c>
      <c r="AW1396" s="187" t="str">
        <f t="shared" si="488"/>
        <v/>
      </c>
      <c r="AX1396" s="187" t="str">
        <f t="shared" si="489"/>
        <v/>
      </c>
      <c r="AY1396" s="187" t="str">
        <f t="shared" si="470"/>
        <v/>
      </c>
      <c r="AZ1396" s="187" t="str">
        <f t="shared" si="490"/>
        <v/>
      </c>
      <c r="BA1396" s="187" t="str">
        <f t="shared" si="472"/>
        <v xml:space="preserve"> </v>
      </c>
      <c r="BB1396" s="187" t="str">
        <f>IFERROR(IF(AW1396="","",VLOOKUP(AW1396,SUSS!R:S,2,FALSE)),AY1396*SUSS!$M$2)</f>
        <v/>
      </c>
      <c r="BC1396" s="187" t="str">
        <f t="shared" si="471"/>
        <v/>
      </c>
    </row>
    <row r="1397" spans="14:55" ht="15.75" thickBot="1">
      <c r="N1397" s="183" t="s">
        <v>195</v>
      </c>
      <c r="O1397" s="82">
        <v>5</v>
      </c>
      <c r="P1397" s="85">
        <v>5189.68</v>
      </c>
      <c r="Q1397" s="83" t="s">
        <v>102</v>
      </c>
      <c r="R1397" s="83" t="s">
        <v>10</v>
      </c>
      <c r="S1397" s="83" t="s">
        <v>10</v>
      </c>
      <c r="T1397" s="82" t="s">
        <v>163</v>
      </c>
      <c r="U1397" s="82" t="s">
        <v>88</v>
      </c>
      <c r="AC1397" s="187" t="str">
        <f t="shared" si="473"/>
        <v/>
      </c>
      <c r="AD1397" s="187" t="str">
        <f t="shared" si="474"/>
        <v/>
      </c>
      <c r="AE1397" s="187" t="str">
        <f t="shared" si="475"/>
        <v/>
      </c>
      <c r="AF1397" s="187" t="str">
        <f t="shared" si="476"/>
        <v/>
      </c>
      <c r="AG1397" s="187" t="str">
        <f t="shared" si="477"/>
        <v/>
      </c>
      <c r="AH1397" s="187" t="str">
        <f t="shared" si="478"/>
        <v/>
      </c>
      <c r="AI1397" s="187" t="str">
        <f t="shared" si="479"/>
        <v/>
      </c>
      <c r="AJ1397" s="187" t="str">
        <f t="shared" si="480"/>
        <v/>
      </c>
      <c r="AK1397" s="187" t="str">
        <f t="shared" si="481"/>
        <v/>
      </c>
      <c r="AN1397" s="187" t="str">
        <f t="shared" si="482"/>
        <v/>
      </c>
      <c r="AO1397" s="187" t="str">
        <f t="shared" si="483"/>
        <v/>
      </c>
      <c r="AP1397" s="187" t="str">
        <f t="shared" si="484"/>
        <v/>
      </c>
      <c r="AT1397" s="187" t="str">
        <f t="shared" si="485"/>
        <v/>
      </c>
      <c r="AU1397" s="187" t="str">
        <f t="shared" si="486"/>
        <v/>
      </c>
      <c r="AV1397" s="187" t="str">
        <f t="shared" si="487"/>
        <v/>
      </c>
      <c r="AW1397" s="187" t="str">
        <f t="shared" si="488"/>
        <v/>
      </c>
      <c r="AX1397" s="187" t="str">
        <f t="shared" si="489"/>
        <v/>
      </c>
      <c r="AY1397" s="187" t="str">
        <f t="shared" si="470"/>
        <v/>
      </c>
      <c r="AZ1397" s="187" t="str">
        <f t="shared" si="490"/>
        <v/>
      </c>
      <c r="BA1397" s="187" t="str">
        <f t="shared" si="472"/>
        <v xml:space="preserve"> </v>
      </c>
      <c r="BB1397" s="187" t="str">
        <f>IFERROR(IF(AW1397="","",VLOOKUP(AW1397,SUSS!R:S,2,FALSE)),AY1397*SUSS!$M$2)</f>
        <v/>
      </c>
      <c r="BC1397" s="187" t="str">
        <f t="shared" si="471"/>
        <v/>
      </c>
    </row>
    <row r="1398" spans="14:55" ht="15.75" thickBot="1">
      <c r="N1398" s="183" t="s">
        <v>195</v>
      </c>
      <c r="O1398" s="82">
        <v>5</v>
      </c>
      <c r="P1398" s="86">
        <v>586.77</v>
      </c>
      <c r="Q1398" s="83" t="s">
        <v>82</v>
      </c>
      <c r="R1398" s="83" t="s">
        <v>10</v>
      </c>
      <c r="S1398" s="83" t="s">
        <v>10</v>
      </c>
      <c r="T1398" s="82" t="s">
        <v>196</v>
      </c>
      <c r="U1398" s="82" t="s">
        <v>88</v>
      </c>
      <c r="AC1398" s="187" t="str">
        <f t="shared" si="473"/>
        <v/>
      </c>
      <c r="AD1398" s="187" t="str">
        <f t="shared" si="474"/>
        <v/>
      </c>
      <c r="AE1398" s="187" t="str">
        <f t="shared" si="475"/>
        <v/>
      </c>
      <c r="AF1398" s="187" t="str">
        <f t="shared" si="476"/>
        <v/>
      </c>
      <c r="AG1398" s="187" t="str">
        <f t="shared" si="477"/>
        <v/>
      </c>
      <c r="AH1398" s="187" t="str">
        <f t="shared" si="478"/>
        <v/>
      </c>
      <c r="AI1398" s="187" t="str">
        <f t="shared" si="479"/>
        <v/>
      </c>
      <c r="AJ1398" s="187" t="str">
        <f t="shared" si="480"/>
        <v/>
      </c>
      <c r="AK1398" s="187" t="str">
        <f t="shared" si="481"/>
        <v/>
      </c>
      <c r="AN1398" s="187" t="str">
        <f t="shared" si="482"/>
        <v/>
      </c>
      <c r="AO1398" s="187" t="str">
        <f t="shared" si="483"/>
        <v/>
      </c>
      <c r="AP1398" s="187" t="str">
        <f t="shared" si="484"/>
        <v/>
      </c>
      <c r="AT1398" s="187" t="str">
        <f t="shared" si="485"/>
        <v/>
      </c>
      <c r="AU1398" s="187" t="str">
        <f t="shared" si="486"/>
        <v/>
      </c>
      <c r="AV1398" s="187" t="str">
        <f t="shared" si="487"/>
        <v/>
      </c>
      <c r="AW1398" s="187" t="str">
        <f t="shared" si="488"/>
        <v/>
      </c>
      <c r="AX1398" s="187" t="str">
        <f t="shared" si="489"/>
        <v/>
      </c>
      <c r="AY1398" s="187" t="str">
        <f t="shared" si="470"/>
        <v/>
      </c>
      <c r="AZ1398" s="187" t="str">
        <f t="shared" si="490"/>
        <v/>
      </c>
      <c r="BA1398" s="187" t="str">
        <f t="shared" si="472"/>
        <v xml:space="preserve"> </v>
      </c>
      <c r="BB1398" s="187" t="str">
        <f>IFERROR(IF(AW1398="","",VLOOKUP(AW1398,SUSS!R:S,2,FALSE)),AY1398*SUSS!$M$2)</f>
        <v/>
      </c>
      <c r="BC1398" s="187" t="str">
        <f t="shared" si="471"/>
        <v/>
      </c>
    </row>
    <row r="1399" spans="14:55" ht="15.75" thickBot="1">
      <c r="N1399" s="183" t="s">
        <v>195</v>
      </c>
      <c r="O1399" s="82">
        <v>6</v>
      </c>
      <c r="P1399" s="85">
        <v>5189.68</v>
      </c>
      <c r="Q1399" s="83" t="s">
        <v>102</v>
      </c>
      <c r="R1399" s="83" t="s">
        <v>10</v>
      </c>
      <c r="S1399" s="83" t="s">
        <v>10</v>
      </c>
      <c r="T1399" s="82" t="s">
        <v>163</v>
      </c>
      <c r="U1399" s="82" t="s">
        <v>124</v>
      </c>
      <c r="AC1399" s="187" t="str">
        <f t="shared" si="473"/>
        <v/>
      </c>
      <c r="AD1399" s="187" t="str">
        <f t="shared" si="474"/>
        <v/>
      </c>
      <c r="AE1399" s="187" t="str">
        <f t="shared" si="475"/>
        <v/>
      </c>
      <c r="AF1399" s="187" t="str">
        <f t="shared" si="476"/>
        <v/>
      </c>
      <c r="AG1399" s="187" t="str">
        <f t="shared" si="477"/>
        <v/>
      </c>
      <c r="AH1399" s="187" t="str">
        <f t="shared" si="478"/>
        <v/>
      </c>
      <c r="AI1399" s="187" t="str">
        <f t="shared" si="479"/>
        <v/>
      </c>
      <c r="AJ1399" s="187" t="str">
        <f t="shared" si="480"/>
        <v/>
      </c>
      <c r="AK1399" s="187" t="str">
        <f t="shared" si="481"/>
        <v/>
      </c>
      <c r="AN1399" s="187" t="str">
        <f t="shared" si="482"/>
        <v/>
      </c>
      <c r="AO1399" s="187" t="str">
        <f t="shared" si="483"/>
        <v/>
      </c>
      <c r="AP1399" s="187" t="str">
        <f t="shared" si="484"/>
        <v/>
      </c>
      <c r="AT1399" s="187" t="str">
        <f t="shared" si="485"/>
        <v/>
      </c>
      <c r="AU1399" s="187" t="str">
        <f t="shared" si="486"/>
        <v/>
      </c>
      <c r="AV1399" s="187" t="str">
        <f t="shared" si="487"/>
        <v/>
      </c>
      <c r="AW1399" s="187" t="str">
        <f t="shared" si="488"/>
        <v/>
      </c>
      <c r="AX1399" s="187" t="str">
        <f t="shared" si="489"/>
        <v/>
      </c>
      <c r="AY1399" s="187" t="str">
        <f t="shared" si="470"/>
        <v/>
      </c>
      <c r="AZ1399" s="187" t="str">
        <f t="shared" si="490"/>
        <v/>
      </c>
      <c r="BA1399" s="187" t="str">
        <f t="shared" si="472"/>
        <v xml:space="preserve"> </v>
      </c>
      <c r="BB1399" s="187" t="str">
        <f>IFERROR(IF(AW1399="","",VLOOKUP(AW1399,SUSS!R:S,2,FALSE)),AY1399*SUSS!$M$2)</f>
        <v/>
      </c>
      <c r="BC1399" s="187" t="str">
        <f t="shared" si="471"/>
        <v/>
      </c>
    </row>
    <row r="1400" spans="14:55" ht="15.75" thickBot="1">
      <c r="N1400" s="183" t="s">
        <v>195</v>
      </c>
      <c r="O1400" s="82">
        <v>6</v>
      </c>
      <c r="P1400" s="86">
        <v>586.77</v>
      </c>
      <c r="Q1400" s="83" t="s">
        <v>82</v>
      </c>
      <c r="R1400" s="83" t="s">
        <v>10</v>
      </c>
      <c r="S1400" s="83" t="s">
        <v>10</v>
      </c>
      <c r="T1400" s="82" t="s">
        <v>196</v>
      </c>
      <c r="U1400" s="82" t="s">
        <v>124</v>
      </c>
      <c r="AC1400" s="187" t="str">
        <f t="shared" si="473"/>
        <v/>
      </c>
      <c r="AD1400" s="187" t="str">
        <f t="shared" si="474"/>
        <v/>
      </c>
      <c r="AE1400" s="187" t="str">
        <f t="shared" si="475"/>
        <v/>
      </c>
      <c r="AF1400" s="187" t="str">
        <f t="shared" si="476"/>
        <v/>
      </c>
      <c r="AG1400" s="187" t="str">
        <f t="shared" si="477"/>
        <v/>
      </c>
      <c r="AH1400" s="187" t="str">
        <f t="shared" si="478"/>
        <v/>
      </c>
      <c r="AI1400" s="187" t="str">
        <f t="shared" si="479"/>
        <v/>
      </c>
      <c r="AJ1400" s="187" t="str">
        <f t="shared" si="480"/>
        <v/>
      </c>
      <c r="AK1400" s="187" t="str">
        <f t="shared" si="481"/>
        <v/>
      </c>
      <c r="AN1400" s="187" t="str">
        <f t="shared" si="482"/>
        <v/>
      </c>
      <c r="AO1400" s="187" t="str">
        <f t="shared" si="483"/>
        <v/>
      </c>
      <c r="AP1400" s="187" t="str">
        <f t="shared" si="484"/>
        <v/>
      </c>
      <c r="AT1400" s="187" t="str">
        <f t="shared" si="485"/>
        <v/>
      </c>
      <c r="AU1400" s="187" t="str">
        <f t="shared" si="486"/>
        <v/>
      </c>
      <c r="AV1400" s="187" t="str">
        <f t="shared" si="487"/>
        <v/>
      </c>
      <c r="AW1400" s="187" t="str">
        <f t="shared" si="488"/>
        <v/>
      </c>
      <c r="AX1400" s="187" t="str">
        <f t="shared" si="489"/>
        <v/>
      </c>
      <c r="AY1400" s="187" t="str">
        <f t="shared" si="470"/>
        <v/>
      </c>
      <c r="AZ1400" s="187" t="str">
        <f t="shared" si="490"/>
        <v/>
      </c>
      <c r="BA1400" s="187" t="str">
        <f t="shared" si="472"/>
        <v xml:space="preserve"> </v>
      </c>
      <c r="BB1400" s="187" t="str">
        <f>IFERROR(IF(AW1400="","",VLOOKUP(AW1400,SUSS!R:S,2,FALSE)),AY1400*SUSS!$M$2)</f>
        <v/>
      </c>
      <c r="BC1400" s="187" t="str">
        <f t="shared" si="471"/>
        <v/>
      </c>
    </row>
    <row r="1401" spans="14:55" ht="15.75" thickBot="1">
      <c r="N1401" s="183" t="s">
        <v>195</v>
      </c>
      <c r="O1401" s="82">
        <v>7</v>
      </c>
      <c r="P1401" s="85">
        <v>5189.68</v>
      </c>
      <c r="Q1401" s="83" t="s">
        <v>102</v>
      </c>
      <c r="R1401" s="83" t="s">
        <v>10</v>
      </c>
      <c r="S1401" s="83" t="s">
        <v>10</v>
      </c>
      <c r="T1401" s="82" t="s">
        <v>163</v>
      </c>
      <c r="U1401" s="82" t="s">
        <v>124</v>
      </c>
      <c r="AC1401" s="187" t="str">
        <f t="shared" si="473"/>
        <v/>
      </c>
      <c r="AD1401" s="187" t="str">
        <f t="shared" si="474"/>
        <v/>
      </c>
      <c r="AE1401" s="187" t="str">
        <f t="shared" si="475"/>
        <v/>
      </c>
      <c r="AF1401" s="187" t="str">
        <f t="shared" si="476"/>
        <v/>
      </c>
      <c r="AG1401" s="187" t="str">
        <f t="shared" si="477"/>
        <v/>
      </c>
      <c r="AH1401" s="187" t="str">
        <f t="shared" si="478"/>
        <v/>
      </c>
      <c r="AI1401" s="187" t="str">
        <f t="shared" si="479"/>
        <v/>
      </c>
      <c r="AJ1401" s="187" t="str">
        <f t="shared" si="480"/>
        <v/>
      </c>
      <c r="AK1401" s="187" t="str">
        <f t="shared" si="481"/>
        <v/>
      </c>
      <c r="AN1401" s="187" t="str">
        <f t="shared" si="482"/>
        <v/>
      </c>
      <c r="AO1401" s="187" t="str">
        <f t="shared" si="483"/>
        <v/>
      </c>
      <c r="AP1401" s="187" t="str">
        <f t="shared" si="484"/>
        <v/>
      </c>
      <c r="AT1401" s="187" t="str">
        <f t="shared" si="485"/>
        <v/>
      </c>
      <c r="AU1401" s="187" t="str">
        <f t="shared" si="486"/>
        <v/>
      </c>
      <c r="AV1401" s="187" t="str">
        <f t="shared" si="487"/>
        <v/>
      </c>
      <c r="AW1401" s="187" t="str">
        <f t="shared" si="488"/>
        <v/>
      </c>
      <c r="AX1401" s="187" t="str">
        <f t="shared" si="489"/>
        <v/>
      </c>
      <c r="AY1401" s="187" t="str">
        <f t="shared" si="470"/>
        <v/>
      </c>
      <c r="AZ1401" s="187" t="str">
        <f t="shared" si="490"/>
        <v/>
      </c>
      <c r="BA1401" s="187" t="str">
        <f t="shared" si="472"/>
        <v xml:space="preserve"> </v>
      </c>
      <c r="BB1401" s="187" t="str">
        <f>IFERROR(IF(AW1401="","",VLOOKUP(AW1401,SUSS!R:S,2,FALSE)),AY1401*SUSS!$M$2)</f>
        <v/>
      </c>
      <c r="BC1401" s="187" t="str">
        <f t="shared" si="471"/>
        <v/>
      </c>
    </row>
    <row r="1402" spans="14:55" ht="15.75" thickBot="1">
      <c r="N1402" s="183" t="s">
        <v>195</v>
      </c>
      <c r="O1402" s="82">
        <v>7</v>
      </c>
      <c r="P1402" s="86">
        <v>586.77</v>
      </c>
      <c r="Q1402" s="83" t="s">
        <v>82</v>
      </c>
      <c r="R1402" s="83" t="s">
        <v>10</v>
      </c>
      <c r="S1402" s="83" t="s">
        <v>10</v>
      </c>
      <c r="T1402" s="82" t="s">
        <v>196</v>
      </c>
      <c r="U1402" s="82" t="s">
        <v>124</v>
      </c>
      <c r="AC1402" s="187" t="str">
        <f t="shared" si="473"/>
        <v/>
      </c>
      <c r="AD1402" s="187" t="str">
        <f t="shared" si="474"/>
        <v/>
      </c>
      <c r="AE1402" s="187" t="str">
        <f t="shared" si="475"/>
        <v/>
      </c>
      <c r="AF1402" s="187" t="str">
        <f t="shared" si="476"/>
        <v/>
      </c>
      <c r="AG1402" s="187" t="str">
        <f t="shared" si="477"/>
        <v/>
      </c>
      <c r="AH1402" s="187" t="str">
        <f t="shared" si="478"/>
        <v/>
      </c>
      <c r="AI1402" s="187" t="str">
        <f t="shared" si="479"/>
        <v/>
      </c>
      <c r="AJ1402" s="187" t="str">
        <f t="shared" si="480"/>
        <v/>
      </c>
      <c r="AK1402" s="187" t="str">
        <f t="shared" si="481"/>
        <v/>
      </c>
      <c r="AN1402" s="187" t="str">
        <f t="shared" si="482"/>
        <v/>
      </c>
      <c r="AO1402" s="187" t="str">
        <f t="shared" si="483"/>
        <v/>
      </c>
      <c r="AP1402" s="187" t="str">
        <f t="shared" si="484"/>
        <v/>
      </c>
      <c r="AT1402" s="187" t="str">
        <f t="shared" si="485"/>
        <v/>
      </c>
      <c r="AU1402" s="187" t="str">
        <f t="shared" si="486"/>
        <v/>
      </c>
      <c r="AV1402" s="187" t="str">
        <f t="shared" si="487"/>
        <v/>
      </c>
      <c r="AW1402" s="187" t="str">
        <f t="shared" si="488"/>
        <v/>
      </c>
      <c r="AX1402" s="187" t="str">
        <f t="shared" si="489"/>
        <v/>
      </c>
      <c r="AY1402" s="187" t="str">
        <f t="shared" si="470"/>
        <v/>
      </c>
      <c r="AZ1402" s="187" t="str">
        <f t="shared" si="490"/>
        <v/>
      </c>
      <c r="BA1402" s="187" t="str">
        <f t="shared" si="472"/>
        <v xml:space="preserve"> </v>
      </c>
      <c r="BB1402" s="187" t="str">
        <f>IFERROR(IF(AW1402="","",VLOOKUP(AW1402,SUSS!R:S,2,FALSE)),AY1402*SUSS!$M$2)</f>
        <v/>
      </c>
      <c r="BC1402" s="187" t="str">
        <f t="shared" si="471"/>
        <v/>
      </c>
    </row>
    <row r="1403" spans="14:55" ht="15.75" thickBot="1">
      <c r="N1403" s="183" t="s">
        <v>195</v>
      </c>
      <c r="O1403" s="82">
        <v>8</v>
      </c>
      <c r="P1403" s="85">
        <v>5189.68</v>
      </c>
      <c r="Q1403" s="83" t="s">
        <v>102</v>
      </c>
      <c r="R1403" s="83" t="s">
        <v>10</v>
      </c>
      <c r="S1403" s="83" t="s">
        <v>10</v>
      </c>
      <c r="T1403" s="82" t="s">
        <v>163</v>
      </c>
      <c r="U1403" s="82" t="s">
        <v>124</v>
      </c>
      <c r="AC1403" s="187" t="str">
        <f t="shared" si="473"/>
        <v/>
      </c>
      <c r="AD1403" s="187" t="str">
        <f t="shared" si="474"/>
        <v/>
      </c>
      <c r="AE1403" s="187" t="str">
        <f t="shared" si="475"/>
        <v/>
      </c>
      <c r="AF1403" s="187" t="str">
        <f t="shared" si="476"/>
        <v/>
      </c>
      <c r="AG1403" s="187" t="str">
        <f t="shared" si="477"/>
        <v/>
      </c>
      <c r="AH1403" s="187" t="str">
        <f t="shared" si="478"/>
        <v/>
      </c>
      <c r="AI1403" s="187" t="str">
        <f t="shared" si="479"/>
        <v/>
      </c>
      <c r="AJ1403" s="187" t="str">
        <f t="shared" si="480"/>
        <v/>
      </c>
      <c r="AK1403" s="187" t="str">
        <f t="shared" si="481"/>
        <v/>
      </c>
      <c r="AN1403" s="187" t="str">
        <f t="shared" si="482"/>
        <v/>
      </c>
      <c r="AO1403" s="187" t="str">
        <f t="shared" si="483"/>
        <v/>
      </c>
      <c r="AP1403" s="187" t="str">
        <f t="shared" si="484"/>
        <v/>
      </c>
      <c r="AT1403" s="187" t="str">
        <f t="shared" si="485"/>
        <v/>
      </c>
      <c r="AU1403" s="187" t="str">
        <f t="shared" si="486"/>
        <v/>
      </c>
      <c r="AV1403" s="187" t="str">
        <f t="shared" si="487"/>
        <v/>
      </c>
      <c r="AW1403" s="187" t="str">
        <f t="shared" si="488"/>
        <v/>
      </c>
      <c r="AX1403" s="187" t="str">
        <f t="shared" si="489"/>
        <v/>
      </c>
      <c r="AY1403" s="187" t="str">
        <f t="shared" si="470"/>
        <v/>
      </c>
      <c r="AZ1403" s="187" t="str">
        <f t="shared" si="490"/>
        <v/>
      </c>
      <c r="BA1403" s="187" t="str">
        <f t="shared" si="472"/>
        <v xml:space="preserve"> </v>
      </c>
      <c r="BB1403" s="187" t="str">
        <f>IFERROR(IF(AW1403="","",VLOOKUP(AW1403,SUSS!R:S,2,FALSE)),AY1403*SUSS!$M$2)</f>
        <v/>
      </c>
      <c r="BC1403" s="187" t="str">
        <f t="shared" si="471"/>
        <v/>
      </c>
    </row>
    <row r="1404" spans="14:55" ht="15.75" thickBot="1">
      <c r="N1404" s="183" t="s">
        <v>195</v>
      </c>
      <c r="O1404" s="82">
        <v>8</v>
      </c>
      <c r="P1404" s="86">
        <v>586.77</v>
      </c>
      <c r="Q1404" s="83" t="s">
        <v>82</v>
      </c>
      <c r="R1404" s="83" t="s">
        <v>10</v>
      </c>
      <c r="S1404" s="83" t="s">
        <v>10</v>
      </c>
      <c r="T1404" s="82" t="s">
        <v>196</v>
      </c>
      <c r="U1404" s="82" t="s">
        <v>124</v>
      </c>
      <c r="AC1404" s="187" t="str">
        <f t="shared" si="473"/>
        <v/>
      </c>
      <c r="AD1404" s="187" t="str">
        <f t="shared" si="474"/>
        <v/>
      </c>
      <c r="AE1404" s="187" t="str">
        <f t="shared" si="475"/>
        <v/>
      </c>
      <c r="AF1404" s="187" t="str">
        <f t="shared" si="476"/>
        <v/>
      </c>
      <c r="AG1404" s="187" t="str">
        <f t="shared" si="477"/>
        <v/>
      </c>
      <c r="AH1404" s="187" t="str">
        <f t="shared" si="478"/>
        <v/>
      </c>
      <c r="AI1404" s="187" t="str">
        <f t="shared" si="479"/>
        <v/>
      </c>
      <c r="AJ1404" s="187" t="str">
        <f t="shared" si="480"/>
        <v/>
      </c>
      <c r="AK1404" s="187" t="str">
        <f t="shared" si="481"/>
        <v/>
      </c>
      <c r="AN1404" s="187" t="str">
        <f t="shared" si="482"/>
        <v/>
      </c>
      <c r="AO1404" s="187" t="str">
        <f t="shared" si="483"/>
        <v/>
      </c>
      <c r="AP1404" s="187" t="str">
        <f t="shared" si="484"/>
        <v/>
      </c>
      <c r="AT1404" s="187" t="str">
        <f t="shared" si="485"/>
        <v/>
      </c>
      <c r="AU1404" s="187" t="str">
        <f t="shared" si="486"/>
        <v/>
      </c>
      <c r="AV1404" s="187" t="str">
        <f t="shared" si="487"/>
        <v/>
      </c>
      <c r="AW1404" s="187" t="str">
        <f t="shared" si="488"/>
        <v/>
      </c>
      <c r="AX1404" s="187" t="str">
        <f t="shared" si="489"/>
        <v/>
      </c>
      <c r="AY1404" s="187" t="str">
        <f t="shared" si="470"/>
        <v/>
      </c>
      <c r="AZ1404" s="187" t="str">
        <f t="shared" si="490"/>
        <v/>
      </c>
      <c r="BA1404" s="187" t="str">
        <f t="shared" si="472"/>
        <v xml:space="preserve"> </v>
      </c>
      <c r="BB1404" s="187" t="str">
        <f>IFERROR(IF(AW1404="","",VLOOKUP(AW1404,SUSS!R:S,2,FALSE)),AY1404*SUSS!$M$2)</f>
        <v/>
      </c>
      <c r="BC1404" s="187" t="str">
        <f t="shared" si="471"/>
        <v/>
      </c>
    </row>
    <row r="1405" spans="14:55" ht="15.75" thickBot="1">
      <c r="N1405" s="183" t="s">
        <v>195</v>
      </c>
      <c r="O1405" s="82">
        <v>9</v>
      </c>
      <c r="P1405" s="85">
        <v>5189.68</v>
      </c>
      <c r="Q1405" s="83" t="s">
        <v>102</v>
      </c>
      <c r="R1405" s="83" t="s">
        <v>10</v>
      </c>
      <c r="S1405" s="83" t="s">
        <v>10</v>
      </c>
      <c r="T1405" s="82" t="s">
        <v>163</v>
      </c>
      <c r="U1405" s="82" t="s">
        <v>124</v>
      </c>
      <c r="AC1405" s="187" t="str">
        <f t="shared" si="473"/>
        <v/>
      </c>
      <c r="AD1405" s="187" t="str">
        <f t="shared" si="474"/>
        <v/>
      </c>
      <c r="AE1405" s="187" t="str">
        <f t="shared" si="475"/>
        <v/>
      </c>
      <c r="AF1405" s="187" t="str">
        <f t="shared" si="476"/>
        <v/>
      </c>
      <c r="AG1405" s="187" t="str">
        <f t="shared" si="477"/>
        <v/>
      </c>
      <c r="AH1405" s="187" t="str">
        <f t="shared" si="478"/>
        <v/>
      </c>
      <c r="AI1405" s="187" t="str">
        <f t="shared" si="479"/>
        <v/>
      </c>
      <c r="AJ1405" s="187" t="str">
        <f t="shared" si="480"/>
        <v/>
      </c>
      <c r="AK1405" s="187" t="str">
        <f t="shared" si="481"/>
        <v/>
      </c>
      <c r="AN1405" s="187" t="str">
        <f t="shared" si="482"/>
        <v/>
      </c>
      <c r="AO1405" s="187" t="str">
        <f t="shared" si="483"/>
        <v/>
      </c>
      <c r="AP1405" s="187" t="str">
        <f t="shared" si="484"/>
        <v/>
      </c>
      <c r="AT1405" s="187" t="str">
        <f t="shared" si="485"/>
        <v/>
      </c>
      <c r="AU1405" s="187" t="str">
        <f t="shared" si="486"/>
        <v/>
      </c>
      <c r="AV1405" s="187" t="str">
        <f t="shared" si="487"/>
        <v/>
      </c>
      <c r="AW1405" s="187" t="str">
        <f t="shared" si="488"/>
        <v/>
      </c>
      <c r="AX1405" s="187" t="str">
        <f t="shared" si="489"/>
        <v/>
      </c>
      <c r="AY1405" s="187" t="str">
        <f t="shared" si="470"/>
        <v/>
      </c>
      <c r="AZ1405" s="187" t="str">
        <f t="shared" si="490"/>
        <v/>
      </c>
      <c r="BA1405" s="187" t="str">
        <f t="shared" si="472"/>
        <v xml:space="preserve"> </v>
      </c>
      <c r="BB1405" s="187" t="str">
        <f>IFERROR(IF(AW1405="","",VLOOKUP(AW1405,SUSS!R:S,2,FALSE)),AY1405*SUSS!$M$2)</f>
        <v/>
      </c>
      <c r="BC1405" s="187" t="str">
        <f t="shared" si="471"/>
        <v/>
      </c>
    </row>
    <row r="1406" spans="14:55" ht="15.75" thickBot="1">
      <c r="N1406" s="183" t="s">
        <v>195</v>
      </c>
      <c r="O1406" s="82">
        <v>9</v>
      </c>
      <c r="P1406" s="86">
        <v>586.77</v>
      </c>
      <c r="Q1406" s="83" t="s">
        <v>82</v>
      </c>
      <c r="R1406" s="83" t="s">
        <v>10</v>
      </c>
      <c r="S1406" s="83" t="s">
        <v>10</v>
      </c>
      <c r="T1406" s="82" t="s">
        <v>196</v>
      </c>
      <c r="U1406" s="82" t="s">
        <v>124</v>
      </c>
      <c r="AC1406" s="187" t="str">
        <f t="shared" si="473"/>
        <v/>
      </c>
      <c r="AD1406" s="187" t="str">
        <f t="shared" si="474"/>
        <v/>
      </c>
      <c r="AE1406" s="187" t="str">
        <f t="shared" si="475"/>
        <v/>
      </c>
      <c r="AF1406" s="187" t="str">
        <f t="shared" si="476"/>
        <v/>
      </c>
      <c r="AG1406" s="187" t="str">
        <f t="shared" si="477"/>
        <v/>
      </c>
      <c r="AH1406" s="187" t="str">
        <f t="shared" si="478"/>
        <v/>
      </c>
      <c r="AI1406" s="187" t="str">
        <f t="shared" si="479"/>
        <v/>
      </c>
      <c r="AJ1406" s="187" t="str">
        <f t="shared" si="480"/>
        <v/>
      </c>
      <c r="AK1406" s="187" t="str">
        <f t="shared" si="481"/>
        <v/>
      </c>
      <c r="AN1406" s="187" t="str">
        <f t="shared" si="482"/>
        <v/>
      </c>
      <c r="AO1406" s="187" t="str">
        <f t="shared" si="483"/>
        <v/>
      </c>
      <c r="AP1406" s="187" t="str">
        <f t="shared" si="484"/>
        <v/>
      </c>
      <c r="AT1406" s="187" t="str">
        <f t="shared" si="485"/>
        <v/>
      </c>
      <c r="AU1406" s="187" t="str">
        <f t="shared" si="486"/>
        <v/>
      </c>
      <c r="AV1406" s="187" t="str">
        <f t="shared" si="487"/>
        <v/>
      </c>
      <c r="AW1406" s="187" t="str">
        <f t="shared" si="488"/>
        <v/>
      </c>
      <c r="AX1406" s="187" t="str">
        <f t="shared" si="489"/>
        <v/>
      </c>
      <c r="AY1406" s="187" t="str">
        <f t="shared" si="470"/>
        <v/>
      </c>
      <c r="AZ1406" s="187" t="str">
        <f t="shared" si="490"/>
        <v/>
      </c>
      <c r="BA1406" s="187" t="str">
        <f t="shared" si="472"/>
        <v xml:space="preserve"> </v>
      </c>
      <c r="BB1406" s="187" t="str">
        <f>IFERROR(IF(AW1406="","",VLOOKUP(AW1406,SUSS!R:S,2,FALSE)),AY1406*SUSS!$M$2)</f>
        <v/>
      </c>
      <c r="BC1406" s="187" t="str">
        <f t="shared" si="471"/>
        <v/>
      </c>
    </row>
    <row r="1407" spans="14:55" ht="15.75" thickBot="1">
      <c r="N1407" s="183" t="s">
        <v>195</v>
      </c>
      <c r="O1407" s="82">
        <v>10</v>
      </c>
      <c r="P1407" s="85">
        <v>5189.68</v>
      </c>
      <c r="Q1407" s="83" t="s">
        <v>102</v>
      </c>
      <c r="R1407" s="83" t="s">
        <v>10</v>
      </c>
      <c r="S1407" s="83" t="s">
        <v>10</v>
      </c>
      <c r="T1407" s="82" t="s">
        <v>163</v>
      </c>
      <c r="U1407" s="82" t="s">
        <v>124</v>
      </c>
      <c r="AC1407" s="187" t="str">
        <f t="shared" si="473"/>
        <v/>
      </c>
      <c r="AD1407" s="187" t="str">
        <f t="shared" si="474"/>
        <v/>
      </c>
      <c r="AE1407" s="187" t="str">
        <f t="shared" si="475"/>
        <v/>
      </c>
      <c r="AF1407" s="187" t="str">
        <f t="shared" si="476"/>
        <v/>
      </c>
      <c r="AG1407" s="187" t="str">
        <f t="shared" si="477"/>
        <v/>
      </c>
      <c r="AH1407" s="187" t="str">
        <f t="shared" si="478"/>
        <v/>
      </c>
      <c r="AI1407" s="187" t="str">
        <f t="shared" si="479"/>
        <v/>
      </c>
      <c r="AJ1407" s="187" t="str">
        <f t="shared" si="480"/>
        <v/>
      </c>
      <c r="AK1407" s="187" t="str">
        <f t="shared" si="481"/>
        <v/>
      </c>
      <c r="AN1407" s="187" t="str">
        <f t="shared" si="482"/>
        <v/>
      </c>
      <c r="AO1407" s="187" t="str">
        <f t="shared" si="483"/>
        <v/>
      </c>
      <c r="AP1407" s="187" t="str">
        <f t="shared" si="484"/>
        <v/>
      </c>
      <c r="AT1407" s="187" t="str">
        <f t="shared" si="485"/>
        <v/>
      </c>
      <c r="AU1407" s="187" t="str">
        <f t="shared" si="486"/>
        <v/>
      </c>
      <c r="AV1407" s="187" t="str">
        <f t="shared" si="487"/>
        <v/>
      </c>
      <c r="AW1407" s="187" t="str">
        <f t="shared" si="488"/>
        <v/>
      </c>
      <c r="AX1407" s="187" t="str">
        <f t="shared" si="489"/>
        <v/>
      </c>
      <c r="AY1407" s="187" t="str">
        <f t="shared" si="470"/>
        <v/>
      </c>
      <c r="AZ1407" s="187" t="str">
        <f t="shared" si="490"/>
        <v/>
      </c>
      <c r="BA1407" s="187" t="str">
        <f t="shared" si="472"/>
        <v xml:space="preserve"> </v>
      </c>
      <c r="BB1407" s="187" t="str">
        <f>IFERROR(IF(AW1407="","",VLOOKUP(AW1407,SUSS!R:S,2,FALSE)),AY1407*SUSS!$M$2)</f>
        <v/>
      </c>
      <c r="BC1407" s="187" t="str">
        <f t="shared" si="471"/>
        <v/>
      </c>
    </row>
    <row r="1408" spans="14:55" ht="15.75" thickBot="1">
      <c r="N1408" s="183" t="s">
        <v>195</v>
      </c>
      <c r="O1408" s="82">
        <v>10</v>
      </c>
      <c r="P1408" s="86">
        <v>586.77</v>
      </c>
      <c r="Q1408" s="83" t="s">
        <v>82</v>
      </c>
      <c r="R1408" s="83" t="s">
        <v>10</v>
      </c>
      <c r="S1408" s="83" t="s">
        <v>10</v>
      </c>
      <c r="T1408" s="82" t="s">
        <v>196</v>
      </c>
      <c r="U1408" s="82" t="s">
        <v>124</v>
      </c>
      <c r="AC1408" s="187" t="str">
        <f t="shared" si="473"/>
        <v/>
      </c>
      <c r="AD1408" s="187" t="str">
        <f t="shared" si="474"/>
        <v/>
      </c>
      <c r="AE1408" s="187" t="str">
        <f t="shared" si="475"/>
        <v/>
      </c>
      <c r="AF1408" s="187" t="str">
        <f t="shared" si="476"/>
        <v/>
      </c>
      <c r="AG1408" s="187" t="str">
        <f t="shared" si="477"/>
        <v/>
      </c>
      <c r="AH1408" s="187" t="str">
        <f t="shared" si="478"/>
        <v/>
      </c>
      <c r="AI1408" s="187" t="str">
        <f t="shared" si="479"/>
        <v/>
      </c>
      <c r="AJ1408" s="187" t="str">
        <f t="shared" si="480"/>
        <v/>
      </c>
      <c r="AK1408" s="187" t="str">
        <f t="shared" si="481"/>
        <v/>
      </c>
      <c r="AN1408" s="187" t="str">
        <f t="shared" si="482"/>
        <v/>
      </c>
      <c r="AO1408" s="187" t="str">
        <f t="shared" si="483"/>
        <v/>
      </c>
      <c r="AP1408" s="187" t="str">
        <f t="shared" si="484"/>
        <v/>
      </c>
      <c r="AT1408" s="187" t="str">
        <f t="shared" si="485"/>
        <v/>
      </c>
      <c r="AU1408" s="187" t="str">
        <f t="shared" si="486"/>
        <v/>
      </c>
      <c r="AV1408" s="187" t="str">
        <f t="shared" si="487"/>
        <v/>
      </c>
      <c r="AW1408" s="187" t="str">
        <f t="shared" si="488"/>
        <v/>
      </c>
      <c r="AX1408" s="187" t="str">
        <f t="shared" si="489"/>
        <v/>
      </c>
      <c r="AY1408" s="187" t="str">
        <f t="shared" si="470"/>
        <v/>
      </c>
      <c r="AZ1408" s="187" t="str">
        <f t="shared" si="490"/>
        <v/>
      </c>
      <c r="BA1408" s="187" t="str">
        <f t="shared" si="472"/>
        <v xml:space="preserve"> </v>
      </c>
      <c r="BB1408" s="187" t="str">
        <f>IFERROR(IF(AW1408="","",VLOOKUP(AW1408,SUSS!R:S,2,FALSE)),AY1408*SUSS!$M$2)</f>
        <v/>
      </c>
      <c r="BC1408" s="187" t="str">
        <f t="shared" si="471"/>
        <v/>
      </c>
    </row>
    <row r="1409" spans="14:55" ht="15.75" thickBot="1">
      <c r="N1409" s="183" t="s">
        <v>195</v>
      </c>
      <c r="O1409" s="82">
        <v>11</v>
      </c>
      <c r="P1409" s="85">
        <v>5189.68</v>
      </c>
      <c r="Q1409" s="83" t="s">
        <v>102</v>
      </c>
      <c r="R1409" s="83" t="s">
        <v>10</v>
      </c>
      <c r="S1409" s="83" t="s">
        <v>10</v>
      </c>
      <c r="T1409" s="82" t="s">
        <v>163</v>
      </c>
      <c r="U1409" s="82" t="s">
        <v>124</v>
      </c>
      <c r="AC1409" s="187" t="str">
        <f t="shared" si="473"/>
        <v/>
      </c>
      <c r="AD1409" s="187" t="str">
        <f t="shared" si="474"/>
        <v/>
      </c>
      <c r="AE1409" s="187" t="str">
        <f t="shared" si="475"/>
        <v/>
      </c>
      <c r="AF1409" s="187" t="str">
        <f t="shared" si="476"/>
        <v/>
      </c>
      <c r="AG1409" s="187" t="str">
        <f t="shared" si="477"/>
        <v/>
      </c>
      <c r="AH1409" s="187" t="str">
        <f t="shared" si="478"/>
        <v/>
      </c>
      <c r="AI1409" s="187" t="str">
        <f t="shared" si="479"/>
        <v/>
      </c>
      <c r="AJ1409" s="187" t="str">
        <f t="shared" si="480"/>
        <v/>
      </c>
      <c r="AK1409" s="187" t="str">
        <f t="shared" si="481"/>
        <v/>
      </c>
      <c r="AN1409" s="187" t="str">
        <f t="shared" si="482"/>
        <v/>
      </c>
      <c r="AO1409" s="187" t="str">
        <f t="shared" si="483"/>
        <v/>
      </c>
      <c r="AP1409" s="187" t="str">
        <f t="shared" si="484"/>
        <v/>
      </c>
      <c r="AT1409" s="187" t="str">
        <f t="shared" si="485"/>
        <v/>
      </c>
      <c r="AU1409" s="187" t="str">
        <f t="shared" si="486"/>
        <v/>
      </c>
      <c r="AV1409" s="187" t="str">
        <f t="shared" si="487"/>
        <v/>
      </c>
      <c r="AW1409" s="187" t="str">
        <f t="shared" si="488"/>
        <v/>
      </c>
      <c r="AX1409" s="187" t="str">
        <f t="shared" si="489"/>
        <v/>
      </c>
      <c r="AY1409" s="187" t="str">
        <f t="shared" si="470"/>
        <v/>
      </c>
      <c r="AZ1409" s="187" t="str">
        <f t="shared" si="490"/>
        <v/>
      </c>
      <c r="BA1409" s="187" t="str">
        <f t="shared" si="472"/>
        <v xml:space="preserve"> </v>
      </c>
      <c r="BB1409" s="187" t="str">
        <f>IFERROR(IF(AW1409="","",VLOOKUP(AW1409,SUSS!R:S,2,FALSE)),AY1409*SUSS!$M$2)</f>
        <v/>
      </c>
      <c r="BC1409" s="187" t="str">
        <f t="shared" si="471"/>
        <v/>
      </c>
    </row>
    <row r="1410" spans="14:55" ht="15.75" thickBot="1">
      <c r="N1410" s="183" t="s">
        <v>195</v>
      </c>
      <c r="O1410" s="82">
        <v>11</v>
      </c>
      <c r="P1410" s="86">
        <v>586.77</v>
      </c>
      <c r="Q1410" s="83" t="s">
        <v>82</v>
      </c>
      <c r="R1410" s="83" t="s">
        <v>10</v>
      </c>
      <c r="S1410" s="83" t="s">
        <v>10</v>
      </c>
      <c r="T1410" s="82" t="s">
        <v>196</v>
      </c>
      <c r="U1410" s="82" t="s">
        <v>124</v>
      </c>
      <c r="AC1410" s="187" t="str">
        <f t="shared" si="473"/>
        <v/>
      </c>
      <c r="AD1410" s="187" t="str">
        <f t="shared" si="474"/>
        <v/>
      </c>
      <c r="AE1410" s="187" t="str">
        <f t="shared" si="475"/>
        <v/>
      </c>
      <c r="AF1410" s="187" t="str">
        <f t="shared" si="476"/>
        <v/>
      </c>
      <c r="AG1410" s="187" t="str">
        <f t="shared" si="477"/>
        <v/>
      </c>
      <c r="AH1410" s="187" t="str">
        <f t="shared" si="478"/>
        <v/>
      </c>
      <c r="AI1410" s="187" t="str">
        <f t="shared" si="479"/>
        <v/>
      </c>
      <c r="AJ1410" s="187" t="str">
        <f t="shared" si="480"/>
        <v/>
      </c>
      <c r="AK1410" s="187" t="str">
        <f t="shared" si="481"/>
        <v/>
      </c>
      <c r="AN1410" s="187" t="str">
        <f t="shared" si="482"/>
        <v/>
      </c>
      <c r="AO1410" s="187" t="str">
        <f t="shared" si="483"/>
        <v/>
      </c>
      <c r="AP1410" s="187" t="str">
        <f t="shared" si="484"/>
        <v/>
      </c>
      <c r="AT1410" s="187" t="str">
        <f t="shared" si="485"/>
        <v/>
      </c>
      <c r="AU1410" s="187" t="str">
        <f t="shared" si="486"/>
        <v/>
      </c>
      <c r="AV1410" s="187" t="str">
        <f t="shared" si="487"/>
        <v/>
      </c>
      <c r="AW1410" s="187" t="str">
        <f t="shared" si="488"/>
        <v/>
      </c>
      <c r="AX1410" s="187" t="str">
        <f t="shared" si="489"/>
        <v/>
      </c>
      <c r="AY1410" s="187" t="str">
        <f t="shared" si="470"/>
        <v/>
      </c>
      <c r="AZ1410" s="187" t="str">
        <f t="shared" si="490"/>
        <v/>
      </c>
      <c r="BA1410" s="187" t="str">
        <f t="shared" si="472"/>
        <v xml:space="preserve"> </v>
      </c>
      <c r="BB1410" s="187" t="str">
        <f>IFERROR(IF(AW1410="","",VLOOKUP(AW1410,SUSS!R:S,2,FALSE)),AY1410*SUSS!$M$2)</f>
        <v/>
      </c>
      <c r="BC1410" s="187" t="str">
        <f t="shared" si="471"/>
        <v/>
      </c>
    </row>
    <row r="1411" spans="14:55" ht="15.75" thickBot="1">
      <c r="N1411" s="183" t="s">
        <v>195</v>
      </c>
      <c r="O1411" s="82">
        <v>12</v>
      </c>
      <c r="P1411" s="85">
        <v>5189.68</v>
      </c>
      <c r="Q1411" s="83" t="s">
        <v>102</v>
      </c>
      <c r="R1411" s="83" t="s">
        <v>10</v>
      </c>
      <c r="S1411" s="83" t="s">
        <v>10</v>
      </c>
      <c r="T1411" s="82" t="s">
        <v>163</v>
      </c>
      <c r="U1411" s="82" t="s">
        <v>124</v>
      </c>
      <c r="AC1411" s="187" t="str">
        <f t="shared" si="473"/>
        <v/>
      </c>
      <c r="AD1411" s="187" t="str">
        <f t="shared" si="474"/>
        <v/>
      </c>
      <c r="AE1411" s="187" t="str">
        <f t="shared" si="475"/>
        <v/>
      </c>
      <c r="AF1411" s="187" t="str">
        <f t="shared" si="476"/>
        <v/>
      </c>
      <c r="AG1411" s="187" t="str">
        <f t="shared" si="477"/>
        <v/>
      </c>
      <c r="AH1411" s="187" t="str">
        <f t="shared" si="478"/>
        <v/>
      </c>
      <c r="AI1411" s="187" t="str">
        <f t="shared" si="479"/>
        <v/>
      </c>
      <c r="AJ1411" s="187" t="str">
        <f t="shared" si="480"/>
        <v/>
      </c>
      <c r="AK1411" s="187" t="str">
        <f t="shared" si="481"/>
        <v/>
      </c>
      <c r="AN1411" s="187" t="str">
        <f t="shared" si="482"/>
        <v/>
      </c>
      <c r="AO1411" s="187" t="str">
        <f t="shared" si="483"/>
        <v/>
      </c>
      <c r="AP1411" s="187" t="str">
        <f t="shared" si="484"/>
        <v/>
      </c>
      <c r="AT1411" s="187" t="str">
        <f t="shared" si="485"/>
        <v/>
      </c>
      <c r="AU1411" s="187" t="str">
        <f t="shared" si="486"/>
        <v/>
      </c>
      <c r="AV1411" s="187" t="str">
        <f t="shared" si="487"/>
        <v/>
      </c>
      <c r="AW1411" s="187" t="str">
        <f t="shared" si="488"/>
        <v/>
      </c>
      <c r="AX1411" s="187" t="str">
        <f t="shared" si="489"/>
        <v/>
      </c>
      <c r="AY1411" s="187" t="str">
        <f t="shared" si="470"/>
        <v/>
      </c>
      <c r="AZ1411" s="187" t="str">
        <f t="shared" si="490"/>
        <v/>
      </c>
      <c r="BA1411" s="187" t="str">
        <f t="shared" si="472"/>
        <v xml:space="preserve"> </v>
      </c>
      <c r="BB1411" s="187" t="str">
        <f>IFERROR(IF(AW1411="","",VLOOKUP(AW1411,SUSS!R:S,2,FALSE)),AY1411*SUSS!$M$2)</f>
        <v/>
      </c>
      <c r="BC1411" s="187" t="str">
        <f t="shared" si="471"/>
        <v/>
      </c>
    </row>
    <row r="1412" spans="14:55" ht="15.75" thickBot="1">
      <c r="N1412" s="183" t="s">
        <v>195</v>
      </c>
      <c r="O1412" s="82">
        <v>12</v>
      </c>
      <c r="P1412" s="86">
        <v>586.77</v>
      </c>
      <c r="Q1412" s="83" t="s">
        <v>82</v>
      </c>
      <c r="R1412" s="83" t="s">
        <v>10</v>
      </c>
      <c r="S1412" s="83" t="s">
        <v>10</v>
      </c>
      <c r="T1412" s="82" t="s">
        <v>196</v>
      </c>
      <c r="U1412" s="82" t="s">
        <v>124</v>
      </c>
      <c r="AC1412" s="187" t="str">
        <f t="shared" si="473"/>
        <v/>
      </c>
      <c r="AD1412" s="187" t="str">
        <f t="shared" si="474"/>
        <v/>
      </c>
      <c r="AE1412" s="187" t="str">
        <f t="shared" si="475"/>
        <v/>
      </c>
      <c r="AF1412" s="187" t="str">
        <f t="shared" si="476"/>
        <v/>
      </c>
      <c r="AG1412" s="187" t="str">
        <f t="shared" si="477"/>
        <v/>
      </c>
      <c r="AH1412" s="187" t="str">
        <f t="shared" si="478"/>
        <v/>
      </c>
      <c r="AI1412" s="187" t="str">
        <f t="shared" si="479"/>
        <v/>
      </c>
      <c r="AJ1412" s="187" t="str">
        <f t="shared" si="480"/>
        <v/>
      </c>
      <c r="AK1412" s="187" t="str">
        <f t="shared" si="481"/>
        <v/>
      </c>
      <c r="AN1412" s="187" t="str">
        <f t="shared" si="482"/>
        <v/>
      </c>
      <c r="AO1412" s="187" t="str">
        <f t="shared" si="483"/>
        <v/>
      </c>
      <c r="AP1412" s="187" t="str">
        <f t="shared" si="484"/>
        <v/>
      </c>
      <c r="AT1412" s="187" t="str">
        <f t="shared" si="485"/>
        <v/>
      </c>
      <c r="AU1412" s="187" t="str">
        <f t="shared" si="486"/>
        <v/>
      </c>
      <c r="AV1412" s="187" t="str">
        <f t="shared" si="487"/>
        <v/>
      </c>
      <c r="AW1412" s="187" t="str">
        <f t="shared" si="488"/>
        <v/>
      </c>
      <c r="AX1412" s="187" t="str">
        <f t="shared" si="489"/>
        <v/>
      </c>
      <c r="AY1412" s="187" t="str">
        <f t="shared" ref="AY1412:AY1475" si="491">VLOOKUP(AX1412,AO:AP,2,FALSE)</f>
        <v/>
      </c>
      <c r="AZ1412" s="187" t="str">
        <f t="shared" si="490"/>
        <v/>
      </c>
      <c r="BA1412" s="187" t="str">
        <f t="shared" si="472"/>
        <v xml:space="preserve"> </v>
      </c>
      <c r="BB1412" s="187" t="str">
        <f>IFERROR(IF(AW1412="","",VLOOKUP(AW1412,SUSS!R:S,2,FALSE)),AY1412*SUSS!$M$2)</f>
        <v/>
      </c>
      <c r="BC1412" s="187" t="str">
        <f t="shared" si="471"/>
        <v/>
      </c>
    </row>
    <row r="1413" spans="14:55" ht="15.75" thickBot="1">
      <c r="N1413" s="183" t="s">
        <v>195</v>
      </c>
      <c r="O1413" s="82">
        <v>13</v>
      </c>
      <c r="P1413" s="85">
        <v>5189.68</v>
      </c>
      <c r="Q1413" s="83" t="s">
        <v>102</v>
      </c>
      <c r="R1413" s="83" t="s">
        <v>10</v>
      </c>
      <c r="S1413" s="83" t="s">
        <v>10</v>
      </c>
      <c r="T1413" s="82" t="s">
        <v>163</v>
      </c>
      <c r="U1413" s="82" t="s">
        <v>124</v>
      </c>
      <c r="AC1413" s="187" t="str">
        <f t="shared" si="473"/>
        <v/>
      </c>
      <c r="AD1413" s="187" t="str">
        <f t="shared" si="474"/>
        <v/>
      </c>
      <c r="AE1413" s="187" t="str">
        <f t="shared" si="475"/>
        <v/>
      </c>
      <c r="AF1413" s="187" t="str">
        <f t="shared" si="476"/>
        <v/>
      </c>
      <c r="AG1413" s="187" t="str">
        <f t="shared" si="477"/>
        <v/>
      </c>
      <c r="AH1413" s="187" t="str">
        <f t="shared" si="478"/>
        <v/>
      </c>
      <c r="AI1413" s="187" t="str">
        <f t="shared" si="479"/>
        <v/>
      </c>
      <c r="AJ1413" s="187" t="str">
        <f t="shared" si="480"/>
        <v/>
      </c>
      <c r="AK1413" s="187" t="str">
        <f t="shared" si="481"/>
        <v/>
      </c>
      <c r="AN1413" s="187" t="str">
        <f t="shared" si="482"/>
        <v/>
      </c>
      <c r="AO1413" s="187" t="str">
        <f t="shared" si="483"/>
        <v/>
      </c>
      <c r="AP1413" s="187" t="str">
        <f t="shared" si="484"/>
        <v/>
      </c>
      <c r="AT1413" s="187" t="str">
        <f t="shared" si="485"/>
        <v/>
      </c>
      <c r="AU1413" s="187" t="str">
        <f t="shared" si="486"/>
        <v/>
      </c>
      <c r="AV1413" s="187" t="str">
        <f t="shared" si="487"/>
        <v/>
      </c>
      <c r="AW1413" s="187" t="str">
        <f t="shared" si="488"/>
        <v/>
      </c>
      <c r="AX1413" s="187" t="str">
        <f t="shared" si="489"/>
        <v/>
      </c>
      <c r="AY1413" s="187" t="str">
        <f t="shared" si="491"/>
        <v/>
      </c>
      <c r="AZ1413" s="187" t="str">
        <f t="shared" si="490"/>
        <v/>
      </c>
      <c r="BA1413" s="187" t="str">
        <f t="shared" si="472"/>
        <v xml:space="preserve"> </v>
      </c>
      <c r="BB1413" s="187" t="str">
        <f>IFERROR(IF(AW1413="","",VLOOKUP(AW1413,SUSS!R:S,2,FALSE)),AY1413*SUSS!$M$2)</f>
        <v/>
      </c>
      <c r="BC1413" s="187" t="str">
        <f t="shared" ref="BC1413:BC1476" si="492">IFERROR(IF(BB1413&lt;&gt;"",AZ1413*BB1413,""),"VER")</f>
        <v/>
      </c>
    </row>
    <row r="1414" spans="14:55" ht="15.75" thickBot="1">
      <c r="N1414" s="183" t="s">
        <v>195</v>
      </c>
      <c r="O1414" s="82">
        <v>13</v>
      </c>
      <c r="P1414" s="86">
        <v>586.77</v>
      </c>
      <c r="Q1414" s="83" t="s">
        <v>82</v>
      </c>
      <c r="R1414" s="83" t="s">
        <v>10</v>
      </c>
      <c r="S1414" s="83" t="s">
        <v>10</v>
      </c>
      <c r="T1414" s="82" t="s">
        <v>196</v>
      </c>
      <c r="U1414" s="82" t="s">
        <v>124</v>
      </c>
      <c r="AC1414" s="187" t="str">
        <f t="shared" si="473"/>
        <v/>
      </c>
      <c r="AD1414" s="187" t="str">
        <f t="shared" si="474"/>
        <v/>
      </c>
      <c r="AE1414" s="187" t="str">
        <f t="shared" si="475"/>
        <v/>
      </c>
      <c r="AF1414" s="187" t="str">
        <f t="shared" si="476"/>
        <v/>
      </c>
      <c r="AG1414" s="187" t="str">
        <f t="shared" si="477"/>
        <v/>
      </c>
      <c r="AH1414" s="187" t="str">
        <f t="shared" si="478"/>
        <v/>
      </c>
      <c r="AI1414" s="187" t="str">
        <f t="shared" si="479"/>
        <v/>
      </c>
      <c r="AJ1414" s="187" t="str">
        <f t="shared" si="480"/>
        <v/>
      </c>
      <c r="AK1414" s="187" t="str">
        <f t="shared" si="481"/>
        <v/>
      </c>
      <c r="AN1414" s="187" t="str">
        <f t="shared" si="482"/>
        <v/>
      </c>
      <c r="AO1414" s="187" t="str">
        <f t="shared" si="483"/>
        <v/>
      </c>
      <c r="AP1414" s="187" t="str">
        <f t="shared" si="484"/>
        <v/>
      </c>
      <c r="AT1414" s="187" t="str">
        <f t="shared" si="485"/>
        <v/>
      </c>
      <c r="AU1414" s="187" t="str">
        <f t="shared" si="486"/>
        <v/>
      </c>
      <c r="AV1414" s="187" t="str">
        <f t="shared" si="487"/>
        <v/>
      </c>
      <c r="AW1414" s="187" t="str">
        <f t="shared" si="488"/>
        <v/>
      </c>
      <c r="AX1414" s="187" t="str">
        <f t="shared" si="489"/>
        <v/>
      </c>
      <c r="AY1414" s="187" t="str">
        <f t="shared" si="491"/>
        <v/>
      </c>
      <c r="AZ1414" s="187" t="str">
        <f t="shared" si="490"/>
        <v/>
      </c>
      <c r="BA1414" s="187" t="str">
        <f t="shared" si="472"/>
        <v xml:space="preserve"> </v>
      </c>
      <c r="BB1414" s="187" t="str">
        <f>IFERROR(IF(AW1414="","",VLOOKUP(AW1414,SUSS!R:S,2,FALSE)),AY1414*SUSS!$M$2)</f>
        <v/>
      </c>
      <c r="BC1414" s="187" t="str">
        <f t="shared" si="492"/>
        <v/>
      </c>
    </row>
    <row r="1415" spans="14:55" ht="15.75" thickBot="1">
      <c r="N1415" s="183" t="s">
        <v>195</v>
      </c>
      <c r="O1415" s="82">
        <v>14</v>
      </c>
      <c r="P1415" s="85">
        <v>5189.68</v>
      </c>
      <c r="Q1415" s="83" t="s">
        <v>102</v>
      </c>
      <c r="R1415" s="83" t="s">
        <v>10</v>
      </c>
      <c r="S1415" s="83" t="s">
        <v>10</v>
      </c>
      <c r="T1415" s="82" t="s">
        <v>163</v>
      </c>
      <c r="U1415" s="82" t="s">
        <v>124</v>
      </c>
      <c r="AC1415" s="187" t="str">
        <f t="shared" si="473"/>
        <v/>
      </c>
      <c r="AD1415" s="187" t="str">
        <f t="shared" si="474"/>
        <v/>
      </c>
      <c r="AE1415" s="187" t="str">
        <f t="shared" si="475"/>
        <v/>
      </c>
      <c r="AF1415" s="187" t="str">
        <f t="shared" si="476"/>
        <v/>
      </c>
      <c r="AG1415" s="187" t="str">
        <f t="shared" si="477"/>
        <v/>
      </c>
      <c r="AH1415" s="187" t="str">
        <f t="shared" si="478"/>
        <v/>
      </c>
      <c r="AI1415" s="187" t="str">
        <f t="shared" si="479"/>
        <v/>
      </c>
      <c r="AJ1415" s="187" t="str">
        <f t="shared" si="480"/>
        <v/>
      </c>
      <c r="AK1415" s="187" t="str">
        <f t="shared" si="481"/>
        <v/>
      </c>
      <c r="AN1415" s="187" t="str">
        <f t="shared" si="482"/>
        <v/>
      </c>
      <c r="AO1415" s="187" t="str">
        <f t="shared" si="483"/>
        <v/>
      </c>
      <c r="AP1415" s="187" t="str">
        <f t="shared" si="484"/>
        <v/>
      </c>
      <c r="AT1415" s="187" t="str">
        <f t="shared" si="485"/>
        <v/>
      </c>
      <c r="AU1415" s="187" t="str">
        <f t="shared" si="486"/>
        <v/>
      </c>
      <c r="AV1415" s="187" t="str">
        <f t="shared" si="487"/>
        <v/>
      </c>
      <c r="AW1415" s="187" t="str">
        <f t="shared" si="488"/>
        <v/>
      </c>
      <c r="AX1415" s="187" t="str">
        <f t="shared" si="489"/>
        <v/>
      </c>
      <c r="AY1415" s="187" t="str">
        <f t="shared" si="491"/>
        <v/>
      </c>
      <c r="AZ1415" s="187" t="str">
        <f t="shared" si="490"/>
        <v/>
      </c>
      <c r="BA1415" s="187" t="str">
        <f t="shared" si="472"/>
        <v xml:space="preserve"> </v>
      </c>
      <c r="BB1415" s="187" t="str">
        <f>IFERROR(IF(AW1415="","",VLOOKUP(AW1415,SUSS!R:S,2,FALSE)),AY1415*SUSS!$M$2)</f>
        <v/>
      </c>
      <c r="BC1415" s="187" t="str">
        <f t="shared" si="492"/>
        <v/>
      </c>
    </row>
    <row r="1416" spans="14:55" ht="15.75" thickBot="1">
      <c r="N1416" s="183" t="s">
        <v>195</v>
      </c>
      <c r="O1416" s="82">
        <v>14</v>
      </c>
      <c r="P1416" s="86">
        <v>586.77</v>
      </c>
      <c r="Q1416" s="83" t="s">
        <v>82</v>
      </c>
      <c r="R1416" s="83" t="s">
        <v>10</v>
      </c>
      <c r="S1416" s="83" t="s">
        <v>10</v>
      </c>
      <c r="T1416" s="82" t="s">
        <v>196</v>
      </c>
      <c r="U1416" s="82" t="s">
        <v>124</v>
      </c>
      <c r="AC1416" s="187" t="str">
        <f t="shared" si="473"/>
        <v/>
      </c>
      <c r="AD1416" s="187" t="str">
        <f t="shared" si="474"/>
        <v/>
      </c>
      <c r="AE1416" s="187" t="str">
        <f t="shared" si="475"/>
        <v/>
      </c>
      <c r="AF1416" s="187" t="str">
        <f t="shared" si="476"/>
        <v/>
      </c>
      <c r="AG1416" s="187" t="str">
        <f t="shared" si="477"/>
        <v/>
      </c>
      <c r="AH1416" s="187" t="str">
        <f t="shared" si="478"/>
        <v/>
      </c>
      <c r="AI1416" s="187" t="str">
        <f t="shared" si="479"/>
        <v/>
      </c>
      <c r="AJ1416" s="187" t="str">
        <f t="shared" si="480"/>
        <v/>
      </c>
      <c r="AK1416" s="187" t="str">
        <f t="shared" si="481"/>
        <v/>
      </c>
      <c r="AN1416" s="187" t="str">
        <f t="shared" si="482"/>
        <v/>
      </c>
      <c r="AO1416" s="187" t="str">
        <f t="shared" si="483"/>
        <v/>
      </c>
      <c r="AP1416" s="187" t="str">
        <f t="shared" si="484"/>
        <v/>
      </c>
      <c r="AT1416" s="187" t="str">
        <f t="shared" si="485"/>
        <v/>
      </c>
      <c r="AU1416" s="187" t="str">
        <f t="shared" si="486"/>
        <v/>
      </c>
      <c r="AV1416" s="187" t="str">
        <f t="shared" si="487"/>
        <v/>
      </c>
      <c r="AW1416" s="187" t="str">
        <f t="shared" si="488"/>
        <v/>
      </c>
      <c r="AX1416" s="187" t="str">
        <f t="shared" si="489"/>
        <v/>
      </c>
      <c r="AY1416" s="187" t="str">
        <f t="shared" si="491"/>
        <v/>
      </c>
      <c r="AZ1416" s="187" t="str">
        <f t="shared" si="490"/>
        <v/>
      </c>
      <c r="BA1416" s="187" t="str">
        <f t="shared" ref="BA1416:BA1479" si="493">AT1416&amp;" "&amp;AU1416</f>
        <v xml:space="preserve"> </v>
      </c>
      <c r="BB1416" s="187" t="str">
        <f>IFERROR(IF(AW1416="","",VLOOKUP(AW1416,SUSS!R:S,2,FALSE)),AY1416*SUSS!$M$2)</f>
        <v/>
      </c>
      <c r="BC1416" s="187" t="str">
        <f t="shared" si="492"/>
        <v/>
      </c>
    </row>
    <row r="1417" spans="14:55" ht="15.75" thickBot="1">
      <c r="N1417" s="183" t="s">
        <v>195</v>
      </c>
      <c r="O1417" s="82">
        <v>15</v>
      </c>
      <c r="P1417" s="85">
        <v>5189.68</v>
      </c>
      <c r="Q1417" s="83" t="s">
        <v>102</v>
      </c>
      <c r="R1417" s="83" t="s">
        <v>10</v>
      </c>
      <c r="S1417" s="83" t="s">
        <v>10</v>
      </c>
      <c r="T1417" s="82" t="s">
        <v>163</v>
      </c>
      <c r="U1417" s="82" t="s">
        <v>124</v>
      </c>
      <c r="AC1417" s="187" t="str">
        <f t="shared" si="473"/>
        <v/>
      </c>
      <c r="AD1417" s="187" t="str">
        <f t="shared" si="474"/>
        <v/>
      </c>
      <c r="AE1417" s="187" t="str">
        <f t="shared" si="475"/>
        <v/>
      </c>
      <c r="AF1417" s="187" t="str">
        <f t="shared" si="476"/>
        <v/>
      </c>
      <c r="AG1417" s="187" t="str">
        <f t="shared" si="477"/>
        <v/>
      </c>
      <c r="AH1417" s="187" t="str">
        <f t="shared" si="478"/>
        <v/>
      </c>
      <c r="AI1417" s="187" t="str">
        <f t="shared" si="479"/>
        <v/>
      </c>
      <c r="AJ1417" s="187" t="str">
        <f t="shared" si="480"/>
        <v/>
      </c>
      <c r="AK1417" s="187" t="str">
        <f t="shared" si="481"/>
        <v/>
      </c>
      <c r="AN1417" s="187" t="str">
        <f t="shared" si="482"/>
        <v/>
      </c>
      <c r="AO1417" s="187" t="str">
        <f t="shared" si="483"/>
        <v/>
      </c>
      <c r="AP1417" s="187" t="str">
        <f t="shared" si="484"/>
        <v/>
      </c>
      <c r="AT1417" s="187" t="str">
        <f t="shared" si="485"/>
        <v/>
      </c>
      <c r="AU1417" s="187" t="str">
        <f t="shared" si="486"/>
        <v/>
      </c>
      <c r="AV1417" s="187" t="str">
        <f t="shared" si="487"/>
        <v/>
      </c>
      <c r="AW1417" s="187" t="str">
        <f t="shared" si="488"/>
        <v/>
      </c>
      <c r="AX1417" s="187" t="str">
        <f t="shared" si="489"/>
        <v/>
      </c>
      <c r="AY1417" s="187" t="str">
        <f t="shared" si="491"/>
        <v/>
      </c>
      <c r="AZ1417" s="187" t="str">
        <f t="shared" si="490"/>
        <v/>
      </c>
      <c r="BA1417" s="187" t="str">
        <f t="shared" si="493"/>
        <v xml:space="preserve"> </v>
      </c>
      <c r="BB1417" s="187" t="str">
        <f>IFERROR(IF(AW1417="","",VLOOKUP(AW1417,SUSS!R:S,2,FALSE)),AY1417*SUSS!$M$2)</f>
        <v/>
      </c>
      <c r="BC1417" s="187" t="str">
        <f t="shared" si="492"/>
        <v/>
      </c>
    </row>
    <row r="1418" spans="14:55" ht="15.75" thickBot="1">
      <c r="N1418" s="183" t="s">
        <v>195</v>
      </c>
      <c r="O1418" s="82">
        <v>15</v>
      </c>
      <c r="P1418" s="86">
        <v>586.77</v>
      </c>
      <c r="Q1418" s="83" t="s">
        <v>82</v>
      </c>
      <c r="R1418" s="83" t="s">
        <v>10</v>
      </c>
      <c r="S1418" s="83" t="s">
        <v>10</v>
      </c>
      <c r="T1418" s="82" t="s">
        <v>196</v>
      </c>
      <c r="U1418" s="82" t="s">
        <v>124</v>
      </c>
      <c r="AC1418" s="187" t="str">
        <f t="shared" si="473"/>
        <v/>
      </c>
      <c r="AD1418" s="187" t="str">
        <f t="shared" si="474"/>
        <v/>
      </c>
      <c r="AE1418" s="187" t="str">
        <f t="shared" si="475"/>
        <v/>
      </c>
      <c r="AF1418" s="187" t="str">
        <f t="shared" si="476"/>
        <v/>
      </c>
      <c r="AG1418" s="187" t="str">
        <f t="shared" si="477"/>
        <v/>
      </c>
      <c r="AH1418" s="187" t="str">
        <f t="shared" si="478"/>
        <v/>
      </c>
      <c r="AI1418" s="187" t="str">
        <f t="shared" si="479"/>
        <v/>
      </c>
      <c r="AJ1418" s="187" t="str">
        <f t="shared" si="480"/>
        <v/>
      </c>
      <c r="AK1418" s="187" t="str">
        <f t="shared" si="481"/>
        <v/>
      </c>
      <c r="AN1418" s="187" t="str">
        <f t="shared" si="482"/>
        <v/>
      </c>
      <c r="AO1418" s="187" t="str">
        <f t="shared" si="483"/>
        <v/>
      </c>
      <c r="AP1418" s="187" t="str">
        <f t="shared" si="484"/>
        <v/>
      </c>
      <c r="AT1418" s="187" t="str">
        <f t="shared" si="485"/>
        <v/>
      </c>
      <c r="AU1418" s="187" t="str">
        <f t="shared" si="486"/>
        <v/>
      </c>
      <c r="AV1418" s="187" t="str">
        <f t="shared" si="487"/>
        <v/>
      </c>
      <c r="AW1418" s="187" t="str">
        <f t="shared" si="488"/>
        <v/>
      </c>
      <c r="AX1418" s="187" t="str">
        <f t="shared" si="489"/>
        <v/>
      </c>
      <c r="AY1418" s="187" t="str">
        <f t="shared" si="491"/>
        <v/>
      </c>
      <c r="AZ1418" s="187" t="str">
        <f t="shared" si="490"/>
        <v/>
      </c>
      <c r="BA1418" s="187" t="str">
        <f t="shared" si="493"/>
        <v xml:space="preserve"> </v>
      </c>
      <c r="BB1418" s="187" t="str">
        <f>IFERROR(IF(AW1418="","",VLOOKUP(AW1418,SUSS!R:S,2,FALSE)),AY1418*SUSS!$M$2)</f>
        <v/>
      </c>
      <c r="BC1418" s="187" t="str">
        <f t="shared" si="492"/>
        <v/>
      </c>
    </row>
    <row r="1419" spans="14:55" ht="15.75" thickBot="1">
      <c r="N1419" s="183" t="s">
        <v>195</v>
      </c>
      <c r="O1419" s="82">
        <v>16</v>
      </c>
      <c r="P1419" s="85">
        <v>5189.68</v>
      </c>
      <c r="Q1419" s="83" t="s">
        <v>102</v>
      </c>
      <c r="R1419" s="83" t="s">
        <v>10</v>
      </c>
      <c r="S1419" s="83" t="s">
        <v>10</v>
      </c>
      <c r="T1419" s="82" t="s">
        <v>163</v>
      </c>
      <c r="U1419" s="82" t="s">
        <v>124</v>
      </c>
      <c r="AC1419" s="187" t="str">
        <f t="shared" si="473"/>
        <v/>
      </c>
      <c r="AD1419" s="187" t="str">
        <f t="shared" si="474"/>
        <v/>
      </c>
      <c r="AE1419" s="187" t="str">
        <f t="shared" si="475"/>
        <v/>
      </c>
      <c r="AF1419" s="187" t="str">
        <f t="shared" si="476"/>
        <v/>
      </c>
      <c r="AG1419" s="187" t="str">
        <f t="shared" si="477"/>
        <v/>
      </c>
      <c r="AH1419" s="187" t="str">
        <f t="shared" si="478"/>
        <v/>
      </c>
      <c r="AI1419" s="187" t="str">
        <f t="shared" si="479"/>
        <v/>
      </c>
      <c r="AJ1419" s="187" t="str">
        <f t="shared" si="480"/>
        <v/>
      </c>
      <c r="AK1419" s="187" t="str">
        <f t="shared" si="481"/>
        <v/>
      </c>
      <c r="AN1419" s="187" t="str">
        <f t="shared" si="482"/>
        <v/>
      </c>
      <c r="AO1419" s="187" t="str">
        <f t="shared" si="483"/>
        <v/>
      </c>
      <c r="AP1419" s="187" t="str">
        <f t="shared" si="484"/>
        <v/>
      </c>
      <c r="AT1419" s="187" t="str">
        <f t="shared" si="485"/>
        <v/>
      </c>
      <c r="AU1419" s="187" t="str">
        <f t="shared" si="486"/>
        <v/>
      </c>
      <c r="AV1419" s="187" t="str">
        <f t="shared" si="487"/>
        <v/>
      </c>
      <c r="AW1419" s="187" t="str">
        <f t="shared" si="488"/>
        <v/>
      </c>
      <c r="AX1419" s="187" t="str">
        <f t="shared" si="489"/>
        <v/>
      </c>
      <c r="AY1419" s="187" t="str">
        <f t="shared" si="491"/>
        <v/>
      </c>
      <c r="AZ1419" s="187" t="str">
        <f t="shared" si="490"/>
        <v/>
      </c>
      <c r="BA1419" s="187" t="str">
        <f t="shared" si="493"/>
        <v xml:space="preserve"> </v>
      </c>
      <c r="BB1419" s="187" t="str">
        <f>IFERROR(IF(AW1419="","",VLOOKUP(AW1419,SUSS!R:S,2,FALSE)),AY1419*SUSS!$M$2)</f>
        <v/>
      </c>
      <c r="BC1419" s="187" t="str">
        <f t="shared" si="492"/>
        <v/>
      </c>
    </row>
    <row r="1420" spans="14:55" ht="15.75" thickBot="1">
      <c r="N1420" s="183" t="s">
        <v>195</v>
      </c>
      <c r="O1420" s="82">
        <v>16</v>
      </c>
      <c r="P1420" s="86">
        <v>586.77</v>
      </c>
      <c r="Q1420" s="83" t="s">
        <v>82</v>
      </c>
      <c r="R1420" s="83" t="s">
        <v>10</v>
      </c>
      <c r="S1420" s="83" t="s">
        <v>10</v>
      </c>
      <c r="T1420" s="82" t="s">
        <v>196</v>
      </c>
      <c r="U1420" s="82" t="s">
        <v>124</v>
      </c>
      <c r="AC1420" s="187" t="str">
        <f t="shared" si="473"/>
        <v/>
      </c>
      <c r="AD1420" s="187" t="str">
        <f t="shared" si="474"/>
        <v/>
      </c>
      <c r="AE1420" s="187" t="str">
        <f t="shared" si="475"/>
        <v/>
      </c>
      <c r="AF1420" s="187" t="str">
        <f t="shared" si="476"/>
        <v/>
      </c>
      <c r="AG1420" s="187" t="str">
        <f t="shared" si="477"/>
        <v/>
      </c>
      <c r="AH1420" s="187" t="str">
        <f t="shared" si="478"/>
        <v/>
      </c>
      <c r="AI1420" s="187" t="str">
        <f t="shared" si="479"/>
        <v/>
      </c>
      <c r="AJ1420" s="187" t="str">
        <f t="shared" si="480"/>
        <v/>
      </c>
      <c r="AK1420" s="187" t="str">
        <f t="shared" si="481"/>
        <v/>
      </c>
      <c r="AN1420" s="187" t="str">
        <f t="shared" si="482"/>
        <v/>
      </c>
      <c r="AO1420" s="187" t="str">
        <f t="shared" si="483"/>
        <v/>
      </c>
      <c r="AP1420" s="187" t="str">
        <f t="shared" si="484"/>
        <v/>
      </c>
      <c r="AT1420" s="187" t="str">
        <f t="shared" si="485"/>
        <v/>
      </c>
      <c r="AU1420" s="187" t="str">
        <f t="shared" si="486"/>
        <v/>
      </c>
      <c r="AV1420" s="187" t="str">
        <f t="shared" si="487"/>
        <v/>
      </c>
      <c r="AW1420" s="187" t="str">
        <f t="shared" si="488"/>
        <v/>
      </c>
      <c r="AX1420" s="187" t="str">
        <f t="shared" si="489"/>
        <v/>
      </c>
      <c r="AY1420" s="187" t="str">
        <f t="shared" si="491"/>
        <v/>
      </c>
      <c r="AZ1420" s="187" t="str">
        <f t="shared" si="490"/>
        <v/>
      </c>
      <c r="BA1420" s="187" t="str">
        <f t="shared" si="493"/>
        <v xml:space="preserve"> </v>
      </c>
      <c r="BB1420" s="187" t="str">
        <f>IFERROR(IF(AW1420="","",VLOOKUP(AW1420,SUSS!R:S,2,FALSE)),AY1420*SUSS!$M$2)</f>
        <v/>
      </c>
      <c r="BC1420" s="187" t="str">
        <f t="shared" si="492"/>
        <v/>
      </c>
    </row>
    <row r="1421" spans="14:55" ht="15.75" thickBot="1">
      <c r="N1421" s="183" t="s">
        <v>195</v>
      </c>
      <c r="O1421" s="82">
        <v>17</v>
      </c>
      <c r="P1421" s="85">
        <v>5189.68</v>
      </c>
      <c r="Q1421" s="83" t="s">
        <v>102</v>
      </c>
      <c r="R1421" s="83" t="s">
        <v>10</v>
      </c>
      <c r="S1421" s="83" t="s">
        <v>10</v>
      </c>
      <c r="T1421" s="82" t="s">
        <v>163</v>
      </c>
      <c r="U1421" s="82" t="s">
        <v>124</v>
      </c>
      <c r="AC1421" s="187" t="str">
        <f t="shared" si="473"/>
        <v/>
      </c>
      <c r="AD1421" s="187" t="str">
        <f t="shared" si="474"/>
        <v/>
      </c>
      <c r="AE1421" s="187" t="str">
        <f t="shared" si="475"/>
        <v/>
      </c>
      <c r="AF1421" s="187" t="str">
        <f t="shared" si="476"/>
        <v/>
      </c>
      <c r="AG1421" s="187" t="str">
        <f t="shared" si="477"/>
        <v/>
      </c>
      <c r="AH1421" s="187" t="str">
        <f t="shared" si="478"/>
        <v/>
      </c>
      <c r="AI1421" s="187" t="str">
        <f t="shared" si="479"/>
        <v/>
      </c>
      <c r="AJ1421" s="187" t="str">
        <f t="shared" si="480"/>
        <v/>
      </c>
      <c r="AK1421" s="187" t="str">
        <f t="shared" si="481"/>
        <v/>
      </c>
      <c r="AN1421" s="187" t="str">
        <f t="shared" si="482"/>
        <v/>
      </c>
      <c r="AO1421" s="187" t="str">
        <f t="shared" si="483"/>
        <v/>
      </c>
      <c r="AP1421" s="187" t="str">
        <f t="shared" si="484"/>
        <v/>
      </c>
      <c r="AT1421" s="187" t="str">
        <f t="shared" si="485"/>
        <v/>
      </c>
      <c r="AU1421" s="187" t="str">
        <f t="shared" si="486"/>
        <v/>
      </c>
      <c r="AV1421" s="187" t="str">
        <f t="shared" si="487"/>
        <v/>
      </c>
      <c r="AW1421" s="187" t="str">
        <f t="shared" si="488"/>
        <v/>
      </c>
      <c r="AX1421" s="187" t="str">
        <f t="shared" si="489"/>
        <v/>
      </c>
      <c r="AY1421" s="187" t="str">
        <f t="shared" si="491"/>
        <v/>
      </c>
      <c r="AZ1421" s="187" t="str">
        <f t="shared" si="490"/>
        <v/>
      </c>
      <c r="BA1421" s="187" t="str">
        <f t="shared" si="493"/>
        <v xml:space="preserve"> </v>
      </c>
      <c r="BB1421" s="187" t="str">
        <f>IFERROR(IF(AW1421="","",VLOOKUP(AW1421,SUSS!R:S,2,FALSE)),AY1421*SUSS!$M$2)</f>
        <v/>
      </c>
      <c r="BC1421" s="187" t="str">
        <f t="shared" si="492"/>
        <v/>
      </c>
    </row>
    <row r="1422" spans="14:55" ht="15.75" thickBot="1">
      <c r="N1422" s="183" t="s">
        <v>195</v>
      </c>
      <c r="O1422" s="82">
        <v>17</v>
      </c>
      <c r="P1422" s="86">
        <v>586.77</v>
      </c>
      <c r="Q1422" s="83" t="s">
        <v>82</v>
      </c>
      <c r="R1422" s="83" t="s">
        <v>10</v>
      </c>
      <c r="S1422" s="83" t="s">
        <v>10</v>
      </c>
      <c r="T1422" s="82" t="s">
        <v>196</v>
      </c>
      <c r="U1422" s="82" t="s">
        <v>124</v>
      </c>
      <c r="AC1422" s="187" t="str">
        <f t="shared" si="473"/>
        <v/>
      </c>
      <c r="AD1422" s="187" t="str">
        <f t="shared" si="474"/>
        <v/>
      </c>
      <c r="AE1422" s="187" t="str">
        <f t="shared" si="475"/>
        <v/>
      </c>
      <c r="AF1422" s="187" t="str">
        <f t="shared" si="476"/>
        <v/>
      </c>
      <c r="AG1422" s="187" t="str">
        <f t="shared" si="477"/>
        <v/>
      </c>
      <c r="AH1422" s="187" t="str">
        <f t="shared" si="478"/>
        <v/>
      </c>
      <c r="AI1422" s="187" t="str">
        <f t="shared" si="479"/>
        <v/>
      </c>
      <c r="AJ1422" s="187" t="str">
        <f t="shared" si="480"/>
        <v/>
      </c>
      <c r="AK1422" s="187" t="str">
        <f t="shared" si="481"/>
        <v/>
      </c>
      <c r="AN1422" s="187" t="str">
        <f t="shared" si="482"/>
        <v/>
      </c>
      <c r="AO1422" s="187" t="str">
        <f t="shared" si="483"/>
        <v/>
      </c>
      <c r="AP1422" s="187" t="str">
        <f t="shared" si="484"/>
        <v/>
      </c>
      <c r="AT1422" s="187" t="str">
        <f t="shared" si="485"/>
        <v/>
      </c>
      <c r="AU1422" s="187" t="str">
        <f t="shared" si="486"/>
        <v/>
      </c>
      <c r="AV1422" s="187" t="str">
        <f t="shared" si="487"/>
        <v/>
      </c>
      <c r="AW1422" s="187" t="str">
        <f t="shared" si="488"/>
        <v/>
      </c>
      <c r="AX1422" s="187" t="str">
        <f t="shared" si="489"/>
        <v/>
      </c>
      <c r="AY1422" s="187" t="str">
        <f t="shared" si="491"/>
        <v/>
      </c>
      <c r="AZ1422" s="187" t="str">
        <f t="shared" si="490"/>
        <v/>
      </c>
      <c r="BA1422" s="187" t="str">
        <f t="shared" si="493"/>
        <v xml:space="preserve"> </v>
      </c>
      <c r="BB1422" s="187" t="str">
        <f>IFERROR(IF(AW1422="","",VLOOKUP(AW1422,SUSS!R:S,2,FALSE)),AY1422*SUSS!$M$2)</f>
        <v/>
      </c>
      <c r="BC1422" s="187" t="str">
        <f t="shared" si="492"/>
        <v/>
      </c>
    </row>
    <row r="1423" spans="14:55" ht="15.75" thickBot="1">
      <c r="N1423" s="183" t="s">
        <v>195</v>
      </c>
      <c r="O1423" s="82">
        <v>18</v>
      </c>
      <c r="P1423" s="85">
        <v>5189.68</v>
      </c>
      <c r="Q1423" s="83" t="s">
        <v>102</v>
      </c>
      <c r="R1423" s="83" t="s">
        <v>10</v>
      </c>
      <c r="S1423" s="83" t="s">
        <v>10</v>
      </c>
      <c r="T1423" s="82" t="s">
        <v>163</v>
      </c>
      <c r="U1423" s="82" t="s">
        <v>124</v>
      </c>
      <c r="AC1423" s="187" t="str">
        <f t="shared" si="473"/>
        <v/>
      </c>
      <c r="AD1423" s="187" t="str">
        <f t="shared" si="474"/>
        <v/>
      </c>
      <c r="AE1423" s="187" t="str">
        <f t="shared" si="475"/>
        <v/>
      </c>
      <c r="AF1423" s="187" t="str">
        <f t="shared" si="476"/>
        <v/>
      </c>
      <c r="AG1423" s="187" t="str">
        <f t="shared" si="477"/>
        <v/>
      </c>
      <c r="AH1423" s="187" t="str">
        <f t="shared" si="478"/>
        <v/>
      </c>
      <c r="AI1423" s="187" t="str">
        <f t="shared" si="479"/>
        <v/>
      </c>
      <c r="AJ1423" s="187" t="str">
        <f t="shared" si="480"/>
        <v/>
      </c>
      <c r="AK1423" s="187" t="str">
        <f t="shared" si="481"/>
        <v/>
      </c>
      <c r="AN1423" s="187" t="str">
        <f t="shared" si="482"/>
        <v/>
      </c>
      <c r="AO1423" s="187" t="str">
        <f t="shared" si="483"/>
        <v/>
      </c>
      <c r="AP1423" s="187" t="str">
        <f t="shared" si="484"/>
        <v/>
      </c>
      <c r="AT1423" s="187" t="str">
        <f t="shared" si="485"/>
        <v/>
      </c>
      <c r="AU1423" s="187" t="str">
        <f t="shared" si="486"/>
        <v/>
      </c>
      <c r="AV1423" s="187" t="str">
        <f t="shared" si="487"/>
        <v/>
      </c>
      <c r="AW1423" s="187" t="str">
        <f t="shared" si="488"/>
        <v/>
      </c>
      <c r="AX1423" s="187" t="str">
        <f t="shared" si="489"/>
        <v/>
      </c>
      <c r="AY1423" s="187" t="str">
        <f t="shared" si="491"/>
        <v/>
      </c>
      <c r="AZ1423" s="187" t="str">
        <f t="shared" si="490"/>
        <v/>
      </c>
      <c r="BA1423" s="187" t="str">
        <f t="shared" si="493"/>
        <v xml:space="preserve"> </v>
      </c>
      <c r="BB1423" s="187" t="str">
        <f>IFERROR(IF(AW1423="","",VLOOKUP(AW1423,SUSS!R:S,2,FALSE)),AY1423*SUSS!$M$2)</f>
        <v/>
      </c>
      <c r="BC1423" s="187" t="str">
        <f t="shared" si="492"/>
        <v/>
      </c>
    </row>
    <row r="1424" spans="14:55" ht="15.75" thickBot="1">
      <c r="N1424" s="183" t="s">
        <v>195</v>
      </c>
      <c r="O1424" s="82">
        <v>18</v>
      </c>
      <c r="P1424" s="86">
        <v>586.77</v>
      </c>
      <c r="Q1424" s="83" t="s">
        <v>82</v>
      </c>
      <c r="R1424" s="83" t="s">
        <v>10</v>
      </c>
      <c r="S1424" s="83" t="s">
        <v>10</v>
      </c>
      <c r="T1424" s="82" t="s">
        <v>196</v>
      </c>
      <c r="U1424" s="82" t="s">
        <v>124</v>
      </c>
      <c r="AC1424" s="187" t="str">
        <f t="shared" si="473"/>
        <v/>
      </c>
      <c r="AD1424" s="187" t="str">
        <f t="shared" si="474"/>
        <v/>
      </c>
      <c r="AE1424" s="187" t="str">
        <f t="shared" si="475"/>
        <v/>
      </c>
      <c r="AF1424" s="187" t="str">
        <f t="shared" si="476"/>
        <v/>
      </c>
      <c r="AG1424" s="187" t="str">
        <f t="shared" si="477"/>
        <v/>
      </c>
      <c r="AH1424" s="187" t="str">
        <f t="shared" si="478"/>
        <v/>
      </c>
      <c r="AI1424" s="187" t="str">
        <f t="shared" si="479"/>
        <v/>
      </c>
      <c r="AJ1424" s="187" t="str">
        <f t="shared" si="480"/>
        <v/>
      </c>
      <c r="AK1424" s="187" t="str">
        <f t="shared" si="481"/>
        <v/>
      </c>
      <c r="AN1424" s="187" t="str">
        <f t="shared" si="482"/>
        <v/>
      </c>
      <c r="AO1424" s="187" t="str">
        <f t="shared" si="483"/>
        <v/>
      </c>
      <c r="AP1424" s="187" t="str">
        <f t="shared" si="484"/>
        <v/>
      </c>
      <c r="AT1424" s="187" t="str">
        <f t="shared" si="485"/>
        <v/>
      </c>
      <c r="AU1424" s="187" t="str">
        <f t="shared" si="486"/>
        <v/>
      </c>
      <c r="AV1424" s="187" t="str">
        <f t="shared" si="487"/>
        <v/>
      </c>
      <c r="AW1424" s="187" t="str">
        <f t="shared" si="488"/>
        <v/>
      </c>
      <c r="AX1424" s="187" t="str">
        <f t="shared" si="489"/>
        <v/>
      </c>
      <c r="AY1424" s="187" t="str">
        <f t="shared" si="491"/>
        <v/>
      </c>
      <c r="AZ1424" s="187" t="str">
        <f t="shared" si="490"/>
        <v/>
      </c>
      <c r="BA1424" s="187" t="str">
        <f t="shared" si="493"/>
        <v xml:space="preserve"> </v>
      </c>
      <c r="BB1424" s="187" t="str">
        <f>IFERROR(IF(AW1424="","",VLOOKUP(AW1424,SUSS!R:S,2,FALSE)),AY1424*SUSS!$M$2)</f>
        <v/>
      </c>
      <c r="BC1424" s="187" t="str">
        <f t="shared" si="492"/>
        <v/>
      </c>
    </row>
    <row r="1425" spans="14:55" ht="15.75" thickBot="1">
      <c r="N1425" s="183" t="s">
        <v>195</v>
      </c>
      <c r="O1425" s="82">
        <v>19</v>
      </c>
      <c r="P1425" s="85">
        <v>5189.68</v>
      </c>
      <c r="Q1425" s="83" t="s">
        <v>102</v>
      </c>
      <c r="R1425" s="83" t="s">
        <v>10</v>
      </c>
      <c r="S1425" s="83" t="s">
        <v>10</v>
      </c>
      <c r="T1425" s="82" t="s">
        <v>163</v>
      </c>
      <c r="U1425" s="82" t="s">
        <v>124</v>
      </c>
      <c r="AC1425" s="187" t="str">
        <f t="shared" si="473"/>
        <v/>
      </c>
      <c r="AD1425" s="187" t="str">
        <f t="shared" si="474"/>
        <v/>
      </c>
      <c r="AE1425" s="187" t="str">
        <f t="shared" si="475"/>
        <v/>
      </c>
      <c r="AF1425" s="187" t="str">
        <f t="shared" si="476"/>
        <v/>
      </c>
      <c r="AG1425" s="187" t="str">
        <f t="shared" si="477"/>
        <v/>
      </c>
      <c r="AH1425" s="187" t="str">
        <f t="shared" si="478"/>
        <v/>
      </c>
      <c r="AI1425" s="187" t="str">
        <f t="shared" si="479"/>
        <v/>
      </c>
      <c r="AJ1425" s="187" t="str">
        <f t="shared" si="480"/>
        <v/>
      </c>
      <c r="AK1425" s="187" t="str">
        <f t="shared" si="481"/>
        <v/>
      </c>
      <c r="AN1425" s="187" t="str">
        <f t="shared" si="482"/>
        <v/>
      </c>
      <c r="AO1425" s="187" t="str">
        <f t="shared" si="483"/>
        <v/>
      </c>
      <c r="AP1425" s="187" t="str">
        <f t="shared" si="484"/>
        <v/>
      </c>
      <c r="AT1425" s="187" t="str">
        <f t="shared" si="485"/>
        <v/>
      </c>
      <c r="AU1425" s="187" t="str">
        <f t="shared" si="486"/>
        <v/>
      </c>
      <c r="AV1425" s="187" t="str">
        <f t="shared" si="487"/>
        <v/>
      </c>
      <c r="AW1425" s="187" t="str">
        <f t="shared" si="488"/>
        <v/>
      </c>
      <c r="AX1425" s="187" t="str">
        <f t="shared" si="489"/>
        <v/>
      </c>
      <c r="AY1425" s="187" t="str">
        <f t="shared" si="491"/>
        <v/>
      </c>
      <c r="AZ1425" s="187" t="str">
        <f t="shared" si="490"/>
        <v/>
      </c>
      <c r="BA1425" s="187" t="str">
        <f t="shared" si="493"/>
        <v xml:space="preserve"> </v>
      </c>
      <c r="BB1425" s="187" t="str">
        <f>IFERROR(IF(AW1425="","",VLOOKUP(AW1425,SUSS!R:S,2,FALSE)),AY1425*SUSS!$M$2)</f>
        <v/>
      </c>
      <c r="BC1425" s="187" t="str">
        <f t="shared" si="492"/>
        <v/>
      </c>
    </row>
    <row r="1426" spans="14:55" ht="15.75" thickBot="1">
      <c r="N1426" s="183" t="s">
        <v>195</v>
      </c>
      <c r="O1426" s="82">
        <v>19</v>
      </c>
      <c r="P1426" s="86">
        <v>586.77</v>
      </c>
      <c r="Q1426" s="83" t="s">
        <v>82</v>
      </c>
      <c r="R1426" s="83" t="s">
        <v>10</v>
      </c>
      <c r="S1426" s="83" t="s">
        <v>10</v>
      </c>
      <c r="T1426" s="82" t="s">
        <v>196</v>
      </c>
      <c r="U1426" s="82" t="s">
        <v>124</v>
      </c>
      <c r="AC1426" s="187" t="str">
        <f t="shared" si="473"/>
        <v/>
      </c>
      <c r="AD1426" s="187" t="str">
        <f t="shared" si="474"/>
        <v/>
      </c>
      <c r="AE1426" s="187" t="str">
        <f t="shared" si="475"/>
        <v/>
      </c>
      <c r="AF1426" s="187" t="str">
        <f t="shared" si="476"/>
        <v/>
      </c>
      <c r="AG1426" s="187" t="str">
        <f t="shared" si="477"/>
        <v/>
      </c>
      <c r="AH1426" s="187" t="str">
        <f t="shared" si="478"/>
        <v/>
      </c>
      <c r="AI1426" s="187" t="str">
        <f t="shared" si="479"/>
        <v/>
      </c>
      <c r="AJ1426" s="187" t="str">
        <f t="shared" si="480"/>
        <v/>
      </c>
      <c r="AK1426" s="187" t="str">
        <f t="shared" si="481"/>
        <v/>
      </c>
      <c r="AN1426" s="187" t="str">
        <f t="shared" si="482"/>
        <v/>
      </c>
      <c r="AO1426" s="187" t="str">
        <f t="shared" si="483"/>
        <v/>
      </c>
      <c r="AP1426" s="187" t="str">
        <f t="shared" si="484"/>
        <v/>
      </c>
      <c r="AT1426" s="187" t="str">
        <f t="shared" si="485"/>
        <v/>
      </c>
      <c r="AU1426" s="187" t="str">
        <f t="shared" si="486"/>
        <v/>
      </c>
      <c r="AV1426" s="187" t="str">
        <f t="shared" si="487"/>
        <v/>
      </c>
      <c r="AW1426" s="187" t="str">
        <f t="shared" si="488"/>
        <v/>
      </c>
      <c r="AX1426" s="187" t="str">
        <f t="shared" si="489"/>
        <v/>
      </c>
      <c r="AY1426" s="187" t="str">
        <f t="shared" si="491"/>
        <v/>
      </c>
      <c r="AZ1426" s="187" t="str">
        <f t="shared" si="490"/>
        <v/>
      </c>
      <c r="BA1426" s="187" t="str">
        <f t="shared" si="493"/>
        <v xml:space="preserve"> </v>
      </c>
      <c r="BB1426" s="187" t="str">
        <f>IFERROR(IF(AW1426="","",VLOOKUP(AW1426,SUSS!R:S,2,FALSE)),AY1426*SUSS!$M$2)</f>
        <v/>
      </c>
      <c r="BC1426" s="187" t="str">
        <f t="shared" si="492"/>
        <v/>
      </c>
    </row>
    <row r="1427" spans="14:55" ht="15.75" thickBot="1">
      <c r="N1427" s="183" t="s">
        <v>195</v>
      </c>
      <c r="O1427" s="82">
        <v>20</v>
      </c>
      <c r="P1427" s="85">
        <v>5189.68</v>
      </c>
      <c r="Q1427" s="83" t="s">
        <v>102</v>
      </c>
      <c r="R1427" s="83" t="s">
        <v>10</v>
      </c>
      <c r="S1427" s="83" t="s">
        <v>10</v>
      </c>
      <c r="T1427" s="82" t="s">
        <v>163</v>
      </c>
      <c r="U1427" s="82" t="s">
        <v>124</v>
      </c>
      <c r="AC1427" s="187" t="str">
        <f t="shared" si="473"/>
        <v/>
      </c>
      <c r="AD1427" s="187" t="str">
        <f t="shared" si="474"/>
        <v/>
      </c>
      <c r="AE1427" s="187" t="str">
        <f t="shared" si="475"/>
        <v/>
      </c>
      <c r="AF1427" s="187" t="str">
        <f t="shared" si="476"/>
        <v/>
      </c>
      <c r="AG1427" s="187" t="str">
        <f t="shared" si="477"/>
        <v/>
      </c>
      <c r="AH1427" s="187" t="str">
        <f t="shared" si="478"/>
        <v/>
      </c>
      <c r="AI1427" s="187" t="str">
        <f t="shared" si="479"/>
        <v/>
      </c>
      <c r="AJ1427" s="187" t="str">
        <f t="shared" si="480"/>
        <v/>
      </c>
      <c r="AK1427" s="187" t="str">
        <f t="shared" si="481"/>
        <v/>
      </c>
      <c r="AN1427" s="187" t="str">
        <f t="shared" si="482"/>
        <v/>
      </c>
      <c r="AO1427" s="187" t="str">
        <f t="shared" si="483"/>
        <v/>
      </c>
      <c r="AP1427" s="187" t="str">
        <f t="shared" si="484"/>
        <v/>
      </c>
      <c r="AT1427" s="187" t="str">
        <f t="shared" si="485"/>
        <v/>
      </c>
      <c r="AU1427" s="187" t="str">
        <f t="shared" si="486"/>
        <v/>
      </c>
      <c r="AV1427" s="187" t="str">
        <f t="shared" si="487"/>
        <v/>
      </c>
      <c r="AW1427" s="187" t="str">
        <f t="shared" si="488"/>
        <v/>
      </c>
      <c r="AX1427" s="187" t="str">
        <f t="shared" si="489"/>
        <v/>
      </c>
      <c r="AY1427" s="187" t="str">
        <f t="shared" si="491"/>
        <v/>
      </c>
      <c r="AZ1427" s="187" t="str">
        <f t="shared" si="490"/>
        <v/>
      </c>
      <c r="BA1427" s="187" t="str">
        <f t="shared" si="493"/>
        <v xml:space="preserve"> </v>
      </c>
      <c r="BB1427" s="187" t="str">
        <f>IFERROR(IF(AW1427="","",VLOOKUP(AW1427,SUSS!R:S,2,FALSE)),AY1427*SUSS!$M$2)</f>
        <v/>
      </c>
      <c r="BC1427" s="187" t="str">
        <f t="shared" si="492"/>
        <v/>
      </c>
    </row>
    <row r="1428" spans="14:55" ht="15.75" thickBot="1">
      <c r="N1428" s="183" t="s">
        <v>195</v>
      </c>
      <c r="O1428" s="82">
        <v>20</v>
      </c>
      <c r="P1428" s="86">
        <v>586.77</v>
      </c>
      <c r="Q1428" s="83" t="s">
        <v>82</v>
      </c>
      <c r="R1428" s="83" t="s">
        <v>10</v>
      </c>
      <c r="S1428" s="83" t="s">
        <v>10</v>
      </c>
      <c r="T1428" s="82" t="s">
        <v>196</v>
      </c>
      <c r="U1428" s="82" t="s">
        <v>124</v>
      </c>
      <c r="AC1428" s="187" t="str">
        <f t="shared" si="473"/>
        <v/>
      </c>
      <c r="AD1428" s="187" t="str">
        <f t="shared" si="474"/>
        <v/>
      </c>
      <c r="AE1428" s="187" t="str">
        <f t="shared" si="475"/>
        <v/>
      </c>
      <c r="AF1428" s="187" t="str">
        <f t="shared" si="476"/>
        <v/>
      </c>
      <c r="AG1428" s="187" t="str">
        <f t="shared" si="477"/>
        <v/>
      </c>
      <c r="AH1428" s="187" t="str">
        <f t="shared" si="478"/>
        <v/>
      </c>
      <c r="AI1428" s="187" t="str">
        <f t="shared" si="479"/>
        <v/>
      </c>
      <c r="AJ1428" s="187" t="str">
        <f t="shared" si="480"/>
        <v/>
      </c>
      <c r="AK1428" s="187" t="str">
        <f t="shared" si="481"/>
        <v/>
      </c>
      <c r="AN1428" s="187" t="str">
        <f t="shared" si="482"/>
        <v/>
      </c>
      <c r="AO1428" s="187" t="str">
        <f t="shared" si="483"/>
        <v/>
      </c>
      <c r="AP1428" s="187" t="str">
        <f t="shared" si="484"/>
        <v/>
      </c>
      <c r="AT1428" s="187" t="str">
        <f t="shared" si="485"/>
        <v/>
      </c>
      <c r="AU1428" s="187" t="str">
        <f t="shared" si="486"/>
        <v/>
      </c>
      <c r="AV1428" s="187" t="str">
        <f t="shared" si="487"/>
        <v/>
      </c>
      <c r="AW1428" s="187" t="str">
        <f t="shared" si="488"/>
        <v/>
      </c>
      <c r="AX1428" s="187" t="str">
        <f t="shared" si="489"/>
        <v/>
      </c>
      <c r="AY1428" s="187" t="str">
        <f t="shared" si="491"/>
        <v/>
      </c>
      <c r="AZ1428" s="187" t="str">
        <f t="shared" si="490"/>
        <v/>
      </c>
      <c r="BA1428" s="187" t="str">
        <f t="shared" si="493"/>
        <v xml:space="preserve"> </v>
      </c>
      <c r="BB1428" s="187" t="str">
        <f>IFERROR(IF(AW1428="","",VLOOKUP(AW1428,SUSS!R:S,2,FALSE)),AY1428*SUSS!$M$2)</f>
        <v/>
      </c>
      <c r="BC1428" s="187" t="str">
        <f t="shared" si="492"/>
        <v/>
      </c>
    </row>
    <row r="1429" spans="14:55" ht="15.75" thickBot="1">
      <c r="N1429" s="183" t="s">
        <v>195</v>
      </c>
      <c r="O1429" s="82">
        <v>21</v>
      </c>
      <c r="P1429" s="85">
        <v>5189.68</v>
      </c>
      <c r="Q1429" s="83" t="s">
        <v>102</v>
      </c>
      <c r="R1429" s="83" t="s">
        <v>10</v>
      </c>
      <c r="S1429" s="83" t="s">
        <v>10</v>
      </c>
      <c r="T1429" s="82" t="s">
        <v>163</v>
      </c>
      <c r="U1429" s="82" t="s">
        <v>124</v>
      </c>
      <c r="AC1429" s="187" t="str">
        <f t="shared" si="473"/>
        <v/>
      </c>
      <c r="AD1429" s="187" t="str">
        <f t="shared" si="474"/>
        <v/>
      </c>
      <c r="AE1429" s="187" t="str">
        <f t="shared" si="475"/>
        <v/>
      </c>
      <c r="AF1429" s="187" t="str">
        <f t="shared" si="476"/>
        <v/>
      </c>
      <c r="AG1429" s="187" t="str">
        <f t="shared" si="477"/>
        <v/>
      </c>
      <c r="AH1429" s="187" t="str">
        <f t="shared" si="478"/>
        <v/>
      </c>
      <c r="AI1429" s="187" t="str">
        <f t="shared" si="479"/>
        <v/>
      </c>
      <c r="AJ1429" s="187" t="str">
        <f t="shared" si="480"/>
        <v/>
      </c>
      <c r="AK1429" s="187" t="str">
        <f t="shared" si="481"/>
        <v/>
      </c>
      <c r="AN1429" s="187" t="str">
        <f t="shared" si="482"/>
        <v/>
      </c>
      <c r="AO1429" s="187" t="str">
        <f t="shared" si="483"/>
        <v/>
      </c>
      <c r="AP1429" s="187" t="str">
        <f t="shared" si="484"/>
        <v/>
      </c>
      <c r="AT1429" s="187" t="str">
        <f t="shared" si="485"/>
        <v/>
      </c>
      <c r="AU1429" s="187" t="str">
        <f t="shared" si="486"/>
        <v/>
      </c>
      <c r="AV1429" s="187" t="str">
        <f t="shared" si="487"/>
        <v/>
      </c>
      <c r="AW1429" s="187" t="str">
        <f t="shared" si="488"/>
        <v/>
      </c>
      <c r="AX1429" s="187" t="str">
        <f t="shared" si="489"/>
        <v/>
      </c>
      <c r="AY1429" s="187" t="str">
        <f t="shared" si="491"/>
        <v/>
      </c>
      <c r="AZ1429" s="187" t="str">
        <f t="shared" si="490"/>
        <v/>
      </c>
      <c r="BA1429" s="187" t="str">
        <f t="shared" si="493"/>
        <v xml:space="preserve"> </v>
      </c>
      <c r="BB1429" s="187" t="str">
        <f>IFERROR(IF(AW1429="","",VLOOKUP(AW1429,SUSS!R:S,2,FALSE)),AY1429*SUSS!$M$2)</f>
        <v/>
      </c>
      <c r="BC1429" s="187" t="str">
        <f t="shared" si="492"/>
        <v/>
      </c>
    </row>
    <row r="1430" spans="14:55" ht="15.75" thickBot="1">
      <c r="N1430" s="183" t="s">
        <v>195</v>
      </c>
      <c r="O1430" s="82">
        <v>21</v>
      </c>
      <c r="P1430" s="86">
        <v>586.77</v>
      </c>
      <c r="Q1430" s="83" t="s">
        <v>82</v>
      </c>
      <c r="R1430" s="83" t="s">
        <v>10</v>
      </c>
      <c r="S1430" s="83" t="s">
        <v>10</v>
      </c>
      <c r="T1430" s="82" t="s">
        <v>196</v>
      </c>
      <c r="U1430" s="82" t="s">
        <v>124</v>
      </c>
      <c r="AC1430" s="187" t="str">
        <f t="shared" si="473"/>
        <v/>
      </c>
      <c r="AD1430" s="187" t="str">
        <f t="shared" si="474"/>
        <v/>
      </c>
      <c r="AE1430" s="187" t="str">
        <f t="shared" si="475"/>
        <v/>
      </c>
      <c r="AF1430" s="187" t="str">
        <f t="shared" si="476"/>
        <v/>
      </c>
      <c r="AG1430" s="187" t="str">
        <f t="shared" si="477"/>
        <v/>
      </c>
      <c r="AH1430" s="187" t="str">
        <f t="shared" si="478"/>
        <v/>
      </c>
      <c r="AI1430" s="187" t="str">
        <f t="shared" si="479"/>
        <v/>
      </c>
      <c r="AJ1430" s="187" t="str">
        <f t="shared" si="480"/>
        <v/>
      </c>
      <c r="AK1430" s="187" t="str">
        <f t="shared" si="481"/>
        <v/>
      </c>
      <c r="AN1430" s="187" t="str">
        <f t="shared" si="482"/>
        <v/>
      </c>
      <c r="AO1430" s="187" t="str">
        <f t="shared" si="483"/>
        <v/>
      </c>
      <c r="AP1430" s="187" t="str">
        <f t="shared" si="484"/>
        <v/>
      </c>
      <c r="AT1430" s="187" t="str">
        <f t="shared" si="485"/>
        <v/>
      </c>
      <c r="AU1430" s="187" t="str">
        <f t="shared" si="486"/>
        <v/>
      </c>
      <c r="AV1430" s="187" t="str">
        <f t="shared" si="487"/>
        <v/>
      </c>
      <c r="AW1430" s="187" t="str">
        <f t="shared" si="488"/>
        <v/>
      </c>
      <c r="AX1430" s="187" t="str">
        <f t="shared" si="489"/>
        <v/>
      </c>
      <c r="AY1430" s="187" t="str">
        <f t="shared" si="491"/>
        <v/>
      </c>
      <c r="AZ1430" s="187" t="str">
        <f t="shared" si="490"/>
        <v/>
      </c>
      <c r="BA1430" s="187" t="str">
        <f t="shared" si="493"/>
        <v xml:space="preserve"> </v>
      </c>
      <c r="BB1430" s="187" t="str">
        <f>IFERROR(IF(AW1430="","",VLOOKUP(AW1430,SUSS!R:S,2,FALSE)),AY1430*SUSS!$M$2)</f>
        <v/>
      </c>
      <c r="BC1430" s="187" t="str">
        <f t="shared" si="492"/>
        <v/>
      </c>
    </row>
    <row r="1431" spans="14:55" ht="15.75" thickBot="1">
      <c r="N1431" s="183" t="s">
        <v>195</v>
      </c>
      <c r="O1431" s="82">
        <v>22</v>
      </c>
      <c r="P1431" s="85">
        <v>5189.68</v>
      </c>
      <c r="Q1431" s="83" t="s">
        <v>102</v>
      </c>
      <c r="R1431" s="83" t="s">
        <v>10</v>
      </c>
      <c r="S1431" s="83" t="s">
        <v>10</v>
      </c>
      <c r="T1431" s="82" t="s">
        <v>163</v>
      </c>
      <c r="U1431" s="82" t="s">
        <v>124</v>
      </c>
      <c r="AC1431" s="187" t="str">
        <f t="shared" si="473"/>
        <v/>
      </c>
      <c r="AD1431" s="187" t="str">
        <f t="shared" si="474"/>
        <v/>
      </c>
      <c r="AE1431" s="187" t="str">
        <f t="shared" si="475"/>
        <v/>
      </c>
      <c r="AF1431" s="187" t="str">
        <f t="shared" si="476"/>
        <v/>
      </c>
      <c r="AG1431" s="187" t="str">
        <f t="shared" si="477"/>
        <v/>
      </c>
      <c r="AH1431" s="187" t="str">
        <f t="shared" si="478"/>
        <v/>
      </c>
      <c r="AI1431" s="187" t="str">
        <f t="shared" si="479"/>
        <v/>
      </c>
      <c r="AJ1431" s="187" t="str">
        <f t="shared" si="480"/>
        <v/>
      </c>
      <c r="AK1431" s="187" t="str">
        <f t="shared" si="481"/>
        <v/>
      </c>
      <c r="AN1431" s="187" t="str">
        <f t="shared" si="482"/>
        <v/>
      </c>
      <c r="AO1431" s="187" t="str">
        <f t="shared" si="483"/>
        <v/>
      </c>
      <c r="AP1431" s="187" t="str">
        <f t="shared" si="484"/>
        <v/>
      </c>
      <c r="AT1431" s="187" t="str">
        <f t="shared" si="485"/>
        <v/>
      </c>
      <c r="AU1431" s="187" t="str">
        <f t="shared" si="486"/>
        <v/>
      </c>
      <c r="AV1431" s="187" t="str">
        <f t="shared" si="487"/>
        <v/>
      </c>
      <c r="AW1431" s="187" t="str">
        <f t="shared" si="488"/>
        <v/>
      </c>
      <c r="AX1431" s="187" t="str">
        <f t="shared" si="489"/>
        <v/>
      </c>
      <c r="AY1431" s="187" t="str">
        <f t="shared" si="491"/>
        <v/>
      </c>
      <c r="AZ1431" s="187" t="str">
        <f t="shared" si="490"/>
        <v/>
      </c>
      <c r="BA1431" s="187" t="str">
        <f t="shared" si="493"/>
        <v xml:space="preserve"> </v>
      </c>
      <c r="BB1431" s="187" t="str">
        <f>IFERROR(IF(AW1431="","",VLOOKUP(AW1431,SUSS!R:S,2,FALSE)),AY1431*SUSS!$M$2)</f>
        <v/>
      </c>
      <c r="BC1431" s="187" t="str">
        <f t="shared" si="492"/>
        <v/>
      </c>
    </row>
    <row r="1432" spans="14:55" ht="15.75" thickBot="1">
      <c r="N1432" s="183" t="s">
        <v>195</v>
      </c>
      <c r="O1432" s="82">
        <v>22</v>
      </c>
      <c r="P1432" s="86">
        <v>586.77</v>
      </c>
      <c r="Q1432" s="83" t="s">
        <v>82</v>
      </c>
      <c r="R1432" s="83" t="s">
        <v>10</v>
      </c>
      <c r="S1432" s="83" t="s">
        <v>10</v>
      </c>
      <c r="T1432" s="82" t="s">
        <v>196</v>
      </c>
      <c r="U1432" s="82" t="s">
        <v>124</v>
      </c>
      <c r="AC1432" s="187" t="str">
        <f t="shared" si="473"/>
        <v/>
      </c>
      <c r="AD1432" s="187" t="str">
        <f t="shared" si="474"/>
        <v/>
      </c>
      <c r="AE1432" s="187" t="str">
        <f t="shared" si="475"/>
        <v/>
      </c>
      <c r="AF1432" s="187" t="str">
        <f t="shared" si="476"/>
        <v/>
      </c>
      <c r="AG1432" s="187" t="str">
        <f t="shared" si="477"/>
        <v/>
      </c>
      <c r="AH1432" s="187" t="str">
        <f t="shared" si="478"/>
        <v/>
      </c>
      <c r="AI1432" s="187" t="str">
        <f t="shared" si="479"/>
        <v/>
      </c>
      <c r="AJ1432" s="187" t="str">
        <f t="shared" si="480"/>
        <v/>
      </c>
      <c r="AK1432" s="187" t="str">
        <f t="shared" si="481"/>
        <v/>
      </c>
      <c r="AN1432" s="187" t="str">
        <f t="shared" si="482"/>
        <v/>
      </c>
      <c r="AO1432" s="187" t="str">
        <f t="shared" si="483"/>
        <v/>
      </c>
      <c r="AP1432" s="187" t="str">
        <f t="shared" si="484"/>
        <v/>
      </c>
      <c r="AT1432" s="187" t="str">
        <f t="shared" si="485"/>
        <v/>
      </c>
      <c r="AU1432" s="187" t="str">
        <f t="shared" si="486"/>
        <v/>
      </c>
      <c r="AV1432" s="187" t="str">
        <f t="shared" si="487"/>
        <v/>
      </c>
      <c r="AW1432" s="187" t="str">
        <f t="shared" si="488"/>
        <v/>
      </c>
      <c r="AX1432" s="187" t="str">
        <f t="shared" si="489"/>
        <v/>
      </c>
      <c r="AY1432" s="187" t="str">
        <f t="shared" si="491"/>
        <v/>
      </c>
      <c r="AZ1432" s="187" t="str">
        <f t="shared" si="490"/>
        <v/>
      </c>
      <c r="BA1432" s="187" t="str">
        <f t="shared" si="493"/>
        <v xml:space="preserve"> </v>
      </c>
      <c r="BB1432" s="187" t="str">
        <f>IFERROR(IF(AW1432="","",VLOOKUP(AW1432,SUSS!R:S,2,FALSE)),AY1432*SUSS!$M$2)</f>
        <v/>
      </c>
      <c r="BC1432" s="187" t="str">
        <f t="shared" si="492"/>
        <v/>
      </c>
    </row>
    <row r="1433" spans="14:55" ht="15.75" thickBot="1">
      <c r="N1433" s="183" t="s">
        <v>195</v>
      </c>
      <c r="O1433" s="82">
        <v>23</v>
      </c>
      <c r="P1433" s="85">
        <v>5189.68</v>
      </c>
      <c r="Q1433" s="83" t="s">
        <v>102</v>
      </c>
      <c r="R1433" s="83" t="s">
        <v>10</v>
      </c>
      <c r="S1433" s="83" t="s">
        <v>10</v>
      </c>
      <c r="T1433" s="82" t="s">
        <v>163</v>
      </c>
      <c r="U1433" s="82" t="s">
        <v>124</v>
      </c>
      <c r="AC1433" s="187" t="str">
        <f t="shared" si="473"/>
        <v/>
      </c>
      <c r="AD1433" s="187" t="str">
        <f t="shared" si="474"/>
        <v/>
      </c>
      <c r="AE1433" s="187" t="str">
        <f t="shared" si="475"/>
        <v/>
      </c>
      <c r="AF1433" s="187" t="str">
        <f t="shared" si="476"/>
        <v/>
      </c>
      <c r="AG1433" s="187" t="str">
        <f t="shared" si="477"/>
        <v/>
      </c>
      <c r="AH1433" s="187" t="str">
        <f t="shared" si="478"/>
        <v/>
      </c>
      <c r="AI1433" s="187" t="str">
        <f t="shared" si="479"/>
        <v/>
      </c>
      <c r="AJ1433" s="187" t="str">
        <f t="shared" si="480"/>
        <v/>
      </c>
      <c r="AK1433" s="187" t="str">
        <f t="shared" si="481"/>
        <v/>
      </c>
      <c r="AN1433" s="187" t="str">
        <f t="shared" si="482"/>
        <v/>
      </c>
      <c r="AO1433" s="187" t="str">
        <f t="shared" si="483"/>
        <v/>
      </c>
      <c r="AP1433" s="187" t="str">
        <f t="shared" si="484"/>
        <v/>
      </c>
      <c r="AT1433" s="187" t="str">
        <f t="shared" si="485"/>
        <v/>
      </c>
      <c r="AU1433" s="187" t="str">
        <f t="shared" si="486"/>
        <v/>
      </c>
      <c r="AV1433" s="187" t="str">
        <f t="shared" si="487"/>
        <v/>
      </c>
      <c r="AW1433" s="187" t="str">
        <f t="shared" si="488"/>
        <v/>
      </c>
      <c r="AX1433" s="187" t="str">
        <f t="shared" si="489"/>
        <v/>
      </c>
      <c r="AY1433" s="187" t="str">
        <f t="shared" si="491"/>
        <v/>
      </c>
      <c r="AZ1433" s="187" t="str">
        <f t="shared" si="490"/>
        <v/>
      </c>
      <c r="BA1433" s="187" t="str">
        <f t="shared" si="493"/>
        <v xml:space="preserve"> </v>
      </c>
      <c r="BB1433" s="187" t="str">
        <f>IFERROR(IF(AW1433="","",VLOOKUP(AW1433,SUSS!R:S,2,FALSE)),AY1433*SUSS!$M$2)</f>
        <v/>
      </c>
      <c r="BC1433" s="187" t="str">
        <f t="shared" si="492"/>
        <v/>
      </c>
    </row>
    <row r="1434" spans="14:55" ht="15.75" thickBot="1">
      <c r="N1434" s="183" t="s">
        <v>195</v>
      </c>
      <c r="O1434" s="82">
        <v>23</v>
      </c>
      <c r="P1434" s="86">
        <v>586.77</v>
      </c>
      <c r="Q1434" s="83" t="s">
        <v>82</v>
      </c>
      <c r="R1434" s="83" t="s">
        <v>10</v>
      </c>
      <c r="S1434" s="83" t="s">
        <v>10</v>
      </c>
      <c r="T1434" s="82" t="s">
        <v>196</v>
      </c>
      <c r="U1434" s="82" t="s">
        <v>124</v>
      </c>
      <c r="AC1434" s="187" t="str">
        <f t="shared" si="473"/>
        <v/>
      </c>
      <c r="AD1434" s="187" t="str">
        <f t="shared" si="474"/>
        <v/>
      </c>
      <c r="AE1434" s="187" t="str">
        <f t="shared" si="475"/>
        <v/>
      </c>
      <c r="AF1434" s="187" t="str">
        <f t="shared" si="476"/>
        <v/>
      </c>
      <c r="AG1434" s="187" t="str">
        <f t="shared" si="477"/>
        <v/>
      </c>
      <c r="AH1434" s="187" t="str">
        <f t="shared" si="478"/>
        <v/>
      </c>
      <c r="AI1434" s="187" t="str">
        <f t="shared" si="479"/>
        <v/>
      </c>
      <c r="AJ1434" s="187" t="str">
        <f t="shared" si="480"/>
        <v/>
      </c>
      <c r="AK1434" s="187" t="str">
        <f t="shared" si="481"/>
        <v/>
      </c>
      <c r="AN1434" s="187" t="str">
        <f t="shared" si="482"/>
        <v/>
      </c>
      <c r="AO1434" s="187" t="str">
        <f t="shared" si="483"/>
        <v/>
      </c>
      <c r="AP1434" s="187" t="str">
        <f t="shared" si="484"/>
        <v/>
      </c>
      <c r="AT1434" s="187" t="str">
        <f t="shared" si="485"/>
        <v/>
      </c>
      <c r="AU1434" s="187" t="str">
        <f t="shared" si="486"/>
        <v/>
      </c>
      <c r="AV1434" s="187" t="str">
        <f t="shared" si="487"/>
        <v/>
      </c>
      <c r="AW1434" s="187" t="str">
        <f t="shared" si="488"/>
        <v/>
      </c>
      <c r="AX1434" s="187" t="str">
        <f t="shared" si="489"/>
        <v/>
      </c>
      <c r="AY1434" s="187" t="str">
        <f t="shared" si="491"/>
        <v/>
      </c>
      <c r="AZ1434" s="187" t="str">
        <f t="shared" si="490"/>
        <v/>
      </c>
      <c r="BA1434" s="187" t="str">
        <f t="shared" si="493"/>
        <v xml:space="preserve"> </v>
      </c>
      <c r="BB1434" s="187" t="str">
        <f>IFERROR(IF(AW1434="","",VLOOKUP(AW1434,SUSS!R:S,2,FALSE)),AY1434*SUSS!$M$2)</f>
        <v/>
      </c>
      <c r="BC1434" s="187" t="str">
        <f t="shared" si="492"/>
        <v/>
      </c>
    </row>
    <row r="1435" spans="14:55" ht="15.75" thickBot="1">
      <c r="N1435" s="183" t="s">
        <v>195</v>
      </c>
      <c r="O1435" s="82">
        <v>24</v>
      </c>
      <c r="P1435" s="85">
        <v>5189.68</v>
      </c>
      <c r="Q1435" s="83" t="s">
        <v>102</v>
      </c>
      <c r="R1435" s="83" t="s">
        <v>10</v>
      </c>
      <c r="S1435" s="83" t="s">
        <v>10</v>
      </c>
      <c r="T1435" s="82" t="s">
        <v>163</v>
      </c>
      <c r="U1435" s="82" t="s">
        <v>124</v>
      </c>
      <c r="AC1435" s="187" t="str">
        <f t="shared" si="473"/>
        <v/>
      </c>
      <c r="AD1435" s="187" t="str">
        <f t="shared" si="474"/>
        <v/>
      </c>
      <c r="AE1435" s="187" t="str">
        <f t="shared" si="475"/>
        <v/>
      </c>
      <c r="AF1435" s="187" t="str">
        <f t="shared" si="476"/>
        <v/>
      </c>
      <c r="AG1435" s="187" t="str">
        <f t="shared" si="477"/>
        <v/>
      </c>
      <c r="AH1435" s="187" t="str">
        <f t="shared" si="478"/>
        <v/>
      </c>
      <c r="AI1435" s="187" t="str">
        <f t="shared" si="479"/>
        <v/>
      </c>
      <c r="AJ1435" s="187" t="str">
        <f t="shared" si="480"/>
        <v/>
      </c>
      <c r="AK1435" s="187" t="str">
        <f t="shared" si="481"/>
        <v/>
      </c>
      <c r="AN1435" s="187" t="str">
        <f t="shared" si="482"/>
        <v/>
      </c>
      <c r="AO1435" s="187" t="str">
        <f t="shared" si="483"/>
        <v/>
      </c>
      <c r="AP1435" s="187" t="str">
        <f t="shared" si="484"/>
        <v/>
      </c>
      <c r="AT1435" s="187" t="str">
        <f t="shared" si="485"/>
        <v/>
      </c>
      <c r="AU1435" s="187" t="str">
        <f t="shared" si="486"/>
        <v/>
      </c>
      <c r="AV1435" s="187" t="str">
        <f t="shared" si="487"/>
        <v/>
      </c>
      <c r="AW1435" s="187" t="str">
        <f t="shared" si="488"/>
        <v/>
      </c>
      <c r="AX1435" s="187" t="str">
        <f t="shared" si="489"/>
        <v/>
      </c>
      <c r="AY1435" s="187" t="str">
        <f t="shared" si="491"/>
        <v/>
      </c>
      <c r="AZ1435" s="187" t="str">
        <f t="shared" si="490"/>
        <v/>
      </c>
      <c r="BA1435" s="187" t="str">
        <f t="shared" si="493"/>
        <v xml:space="preserve"> </v>
      </c>
      <c r="BB1435" s="187" t="str">
        <f>IFERROR(IF(AW1435="","",VLOOKUP(AW1435,SUSS!R:S,2,FALSE)),AY1435*SUSS!$M$2)</f>
        <v/>
      </c>
      <c r="BC1435" s="187" t="str">
        <f t="shared" si="492"/>
        <v/>
      </c>
    </row>
    <row r="1436" spans="14:55" ht="15.75" thickBot="1">
      <c r="N1436" s="183" t="s">
        <v>195</v>
      </c>
      <c r="O1436" s="82">
        <v>24</v>
      </c>
      <c r="P1436" s="86">
        <v>586.77</v>
      </c>
      <c r="Q1436" s="83" t="s">
        <v>82</v>
      </c>
      <c r="R1436" s="83" t="s">
        <v>10</v>
      </c>
      <c r="S1436" s="83" t="s">
        <v>10</v>
      </c>
      <c r="T1436" s="82" t="s">
        <v>196</v>
      </c>
      <c r="U1436" s="82" t="s">
        <v>124</v>
      </c>
      <c r="AC1436" s="187" t="str">
        <f t="shared" si="473"/>
        <v/>
      </c>
      <c r="AD1436" s="187" t="str">
        <f t="shared" si="474"/>
        <v/>
      </c>
      <c r="AE1436" s="187" t="str">
        <f t="shared" si="475"/>
        <v/>
      </c>
      <c r="AF1436" s="187" t="str">
        <f t="shared" si="476"/>
        <v/>
      </c>
      <c r="AG1436" s="187" t="str">
        <f t="shared" si="477"/>
        <v/>
      </c>
      <c r="AH1436" s="187" t="str">
        <f t="shared" si="478"/>
        <v/>
      </c>
      <c r="AI1436" s="187" t="str">
        <f t="shared" si="479"/>
        <v/>
      </c>
      <c r="AJ1436" s="187" t="str">
        <f t="shared" si="480"/>
        <v/>
      </c>
      <c r="AK1436" s="187" t="str">
        <f t="shared" si="481"/>
        <v/>
      </c>
      <c r="AN1436" s="187" t="str">
        <f t="shared" si="482"/>
        <v/>
      </c>
      <c r="AO1436" s="187" t="str">
        <f t="shared" si="483"/>
        <v/>
      </c>
      <c r="AP1436" s="187" t="str">
        <f t="shared" si="484"/>
        <v/>
      </c>
      <c r="AT1436" s="187" t="str">
        <f t="shared" si="485"/>
        <v/>
      </c>
      <c r="AU1436" s="187" t="str">
        <f t="shared" si="486"/>
        <v/>
      </c>
      <c r="AV1436" s="187" t="str">
        <f t="shared" si="487"/>
        <v/>
      </c>
      <c r="AW1436" s="187" t="str">
        <f t="shared" si="488"/>
        <v/>
      </c>
      <c r="AX1436" s="187" t="str">
        <f t="shared" si="489"/>
        <v/>
      </c>
      <c r="AY1436" s="187" t="str">
        <f t="shared" si="491"/>
        <v/>
      </c>
      <c r="AZ1436" s="187" t="str">
        <f t="shared" si="490"/>
        <v/>
      </c>
      <c r="BA1436" s="187" t="str">
        <f t="shared" si="493"/>
        <v xml:space="preserve"> </v>
      </c>
      <c r="BB1436" s="187" t="str">
        <f>IFERROR(IF(AW1436="","",VLOOKUP(AW1436,SUSS!R:S,2,FALSE)),AY1436*SUSS!$M$2)</f>
        <v/>
      </c>
      <c r="BC1436" s="187" t="str">
        <f t="shared" si="492"/>
        <v/>
      </c>
    </row>
    <row r="1437" spans="14:55" ht="15.75" thickBot="1">
      <c r="N1437" s="183" t="s">
        <v>195</v>
      </c>
      <c r="O1437" s="82">
        <v>25</v>
      </c>
      <c r="P1437" s="85">
        <v>5189.68</v>
      </c>
      <c r="Q1437" s="83" t="s">
        <v>102</v>
      </c>
      <c r="R1437" s="83" t="s">
        <v>10</v>
      </c>
      <c r="S1437" s="83" t="s">
        <v>10</v>
      </c>
      <c r="T1437" s="82" t="s">
        <v>163</v>
      </c>
      <c r="U1437" s="82" t="s">
        <v>124</v>
      </c>
      <c r="AC1437" s="187" t="str">
        <f t="shared" si="473"/>
        <v/>
      </c>
      <c r="AD1437" s="187" t="str">
        <f t="shared" si="474"/>
        <v/>
      </c>
      <c r="AE1437" s="187" t="str">
        <f t="shared" si="475"/>
        <v/>
      </c>
      <c r="AF1437" s="187" t="str">
        <f t="shared" si="476"/>
        <v/>
      </c>
      <c r="AG1437" s="187" t="str">
        <f t="shared" si="477"/>
        <v/>
      </c>
      <c r="AH1437" s="187" t="str">
        <f t="shared" si="478"/>
        <v/>
      </c>
      <c r="AI1437" s="187" t="str">
        <f t="shared" si="479"/>
        <v/>
      </c>
      <c r="AJ1437" s="187" t="str">
        <f t="shared" si="480"/>
        <v/>
      </c>
      <c r="AK1437" s="187" t="str">
        <f t="shared" si="481"/>
        <v/>
      </c>
      <c r="AN1437" s="187" t="str">
        <f t="shared" si="482"/>
        <v/>
      </c>
      <c r="AO1437" s="187" t="str">
        <f t="shared" si="483"/>
        <v/>
      </c>
      <c r="AP1437" s="187" t="str">
        <f t="shared" si="484"/>
        <v/>
      </c>
      <c r="AT1437" s="187" t="str">
        <f t="shared" si="485"/>
        <v/>
      </c>
      <c r="AU1437" s="187" t="str">
        <f t="shared" si="486"/>
        <v/>
      </c>
      <c r="AV1437" s="187" t="str">
        <f t="shared" si="487"/>
        <v/>
      </c>
      <c r="AW1437" s="187" t="str">
        <f t="shared" si="488"/>
        <v/>
      </c>
      <c r="AX1437" s="187" t="str">
        <f t="shared" si="489"/>
        <v/>
      </c>
      <c r="AY1437" s="187" t="str">
        <f t="shared" si="491"/>
        <v/>
      </c>
      <c r="AZ1437" s="187" t="str">
        <f t="shared" si="490"/>
        <v/>
      </c>
      <c r="BA1437" s="187" t="str">
        <f t="shared" si="493"/>
        <v xml:space="preserve"> </v>
      </c>
      <c r="BB1437" s="187" t="str">
        <f>IFERROR(IF(AW1437="","",VLOOKUP(AW1437,SUSS!R:S,2,FALSE)),AY1437*SUSS!$M$2)</f>
        <v/>
      </c>
      <c r="BC1437" s="187" t="str">
        <f t="shared" si="492"/>
        <v/>
      </c>
    </row>
    <row r="1438" spans="14:55" ht="15.75" thickBot="1">
      <c r="N1438" s="183" t="s">
        <v>195</v>
      </c>
      <c r="O1438" s="82">
        <v>25</v>
      </c>
      <c r="P1438" s="86">
        <v>586.77</v>
      </c>
      <c r="Q1438" s="83" t="s">
        <v>82</v>
      </c>
      <c r="R1438" s="83" t="s">
        <v>10</v>
      </c>
      <c r="S1438" s="83" t="s">
        <v>10</v>
      </c>
      <c r="T1438" s="82" t="s">
        <v>196</v>
      </c>
      <c r="U1438" s="82" t="s">
        <v>124</v>
      </c>
      <c r="AC1438" s="187" t="str">
        <f t="shared" ref="AC1438:AC1501" si="494">IF($E1438=$AD$1,IF($G1438=$AE$1,A1438,""),"")</f>
        <v/>
      </c>
      <c r="AD1438" s="187" t="str">
        <f t="shared" ref="AD1438:AD1501" si="495">IF($E1438=$AD$1,IF($G1438=$AE$1,E1438,""),"")</f>
        <v/>
      </c>
      <c r="AE1438" s="187" t="str">
        <f t="shared" ref="AE1438:AE1501" si="496">IF($E1438=$AD$1,IF($G1438=$AE$1,F1438,""),"")</f>
        <v/>
      </c>
      <c r="AF1438" s="187" t="str">
        <f t="shared" ref="AF1438:AF1501" si="497">IF($E1438=$AD$1,IF($G1438=$AE$1,G1438,""),"")</f>
        <v/>
      </c>
      <c r="AG1438" s="187" t="str">
        <f t="shared" ref="AG1438:AG1501" si="498">IF($E1438=$AD$1,IF($G1438=$AE$1,I1438,""),"")</f>
        <v/>
      </c>
      <c r="AH1438" s="187" t="str">
        <f t="shared" ref="AH1438:AH1501" si="499">IF($E1438=$AD$1,IF($G1438=$AE$1,J1438,""),"")</f>
        <v/>
      </c>
      <c r="AI1438" s="187" t="str">
        <f t="shared" ref="AI1438:AI1501" si="500">IF($E1438=$AD$1,IF($G1438=$AE$1,K1438,""),"")</f>
        <v/>
      </c>
      <c r="AJ1438" s="187" t="str">
        <f t="shared" ref="AJ1438:AJ1501" si="501">IF($E1438=$AD$1,IF($G1438=$AE$1,B1438,""),"")</f>
        <v/>
      </c>
      <c r="AK1438" s="187" t="str">
        <f t="shared" ref="AK1438:AK1501" si="502">IF($E1438=$AD$1,IF($G1438=$AE$1,C1438,""),"")</f>
        <v/>
      </c>
      <c r="AN1438" s="187" t="str">
        <f t="shared" ref="AN1438:AN1501" si="503">LEFT(AO1438,7)</f>
        <v/>
      </c>
      <c r="AO1438" s="187" t="str">
        <f t="shared" ref="AO1438:AO1501" si="504">IF(AF1438=$AE$1,AJ1438&amp;"/"&amp;AK1438&amp;" "&amp;AD1438,"")</f>
        <v/>
      </c>
      <c r="AP1438" s="187" t="str">
        <f t="shared" ref="AP1438:AP1501" si="505">IF(AO1438&lt;&gt;"",AI1438,"")</f>
        <v/>
      </c>
      <c r="AT1438" s="187" t="str">
        <f t="shared" ref="AT1438:AT1501" si="506">IF($Q1438=$AD$1,N1438,"")</f>
        <v/>
      </c>
      <c r="AU1438" s="187" t="str">
        <f t="shared" ref="AU1438:AU1501" si="507">IF($Q1438=$AD$1,O1438,"")</f>
        <v/>
      </c>
      <c r="AV1438" s="187" t="str">
        <f t="shared" ref="AV1438:AV1501" si="508">IF($Q1438=$AD$1,P1438,"")</f>
        <v/>
      </c>
      <c r="AW1438" s="187" t="str">
        <f t="shared" ref="AW1438:AW1501" si="509">IF($Q1438=$AD$1,T1438,"")</f>
        <v/>
      </c>
      <c r="AX1438" s="187" t="str">
        <f t="shared" ref="AX1438:AX1501" si="510">IF(AW1438&lt;&gt;"",AW1438&amp;" "&amp;$AD$1,"")</f>
        <v/>
      </c>
      <c r="AY1438" s="187" t="str">
        <f t="shared" si="491"/>
        <v/>
      </c>
      <c r="AZ1438" s="187" t="str">
        <f t="shared" ref="AZ1438:AZ1501" si="511">IF(AY1438="","",AV1438/AY1438)</f>
        <v/>
      </c>
      <c r="BA1438" s="187" t="str">
        <f t="shared" si="493"/>
        <v xml:space="preserve"> </v>
      </c>
      <c r="BB1438" s="187" t="str">
        <f>IFERROR(IF(AW1438="","",VLOOKUP(AW1438,SUSS!R:S,2,FALSE)),AY1438*SUSS!$M$2)</f>
        <v/>
      </c>
      <c r="BC1438" s="187" t="str">
        <f t="shared" si="492"/>
        <v/>
      </c>
    </row>
    <row r="1439" spans="14:55" ht="15.75" thickBot="1">
      <c r="N1439" s="183" t="s">
        <v>195</v>
      </c>
      <c r="O1439" s="82">
        <v>26</v>
      </c>
      <c r="P1439" s="85">
        <v>5189.68</v>
      </c>
      <c r="Q1439" s="83" t="s">
        <v>102</v>
      </c>
      <c r="R1439" s="83" t="s">
        <v>10</v>
      </c>
      <c r="S1439" s="83" t="s">
        <v>10</v>
      </c>
      <c r="T1439" s="82" t="s">
        <v>163</v>
      </c>
      <c r="U1439" s="82" t="s">
        <v>124</v>
      </c>
      <c r="AC1439" s="187" t="str">
        <f t="shared" si="494"/>
        <v/>
      </c>
      <c r="AD1439" s="187" t="str">
        <f t="shared" si="495"/>
        <v/>
      </c>
      <c r="AE1439" s="187" t="str">
        <f t="shared" si="496"/>
        <v/>
      </c>
      <c r="AF1439" s="187" t="str">
        <f t="shared" si="497"/>
        <v/>
      </c>
      <c r="AG1439" s="187" t="str">
        <f t="shared" si="498"/>
        <v/>
      </c>
      <c r="AH1439" s="187" t="str">
        <f t="shared" si="499"/>
        <v/>
      </c>
      <c r="AI1439" s="187" t="str">
        <f t="shared" si="500"/>
        <v/>
      </c>
      <c r="AJ1439" s="187" t="str">
        <f t="shared" si="501"/>
        <v/>
      </c>
      <c r="AK1439" s="187" t="str">
        <f t="shared" si="502"/>
        <v/>
      </c>
      <c r="AN1439" s="187" t="str">
        <f t="shared" si="503"/>
        <v/>
      </c>
      <c r="AO1439" s="187" t="str">
        <f t="shared" si="504"/>
        <v/>
      </c>
      <c r="AP1439" s="187" t="str">
        <f t="shared" si="505"/>
        <v/>
      </c>
      <c r="AT1439" s="187" t="str">
        <f t="shared" si="506"/>
        <v/>
      </c>
      <c r="AU1439" s="187" t="str">
        <f t="shared" si="507"/>
        <v/>
      </c>
      <c r="AV1439" s="187" t="str">
        <f t="shared" si="508"/>
        <v/>
      </c>
      <c r="AW1439" s="187" t="str">
        <f t="shared" si="509"/>
        <v/>
      </c>
      <c r="AX1439" s="187" t="str">
        <f t="shared" si="510"/>
        <v/>
      </c>
      <c r="AY1439" s="187" t="str">
        <f t="shared" si="491"/>
        <v/>
      </c>
      <c r="AZ1439" s="187" t="str">
        <f t="shared" si="511"/>
        <v/>
      </c>
      <c r="BA1439" s="187" t="str">
        <f t="shared" si="493"/>
        <v xml:space="preserve"> </v>
      </c>
      <c r="BB1439" s="187" t="str">
        <f>IFERROR(IF(AW1439="","",VLOOKUP(AW1439,SUSS!R:S,2,FALSE)),AY1439*SUSS!$M$2)</f>
        <v/>
      </c>
      <c r="BC1439" s="187" t="str">
        <f t="shared" si="492"/>
        <v/>
      </c>
    </row>
    <row r="1440" spans="14:55" ht="15.75" thickBot="1">
      <c r="N1440" s="183" t="s">
        <v>195</v>
      </c>
      <c r="O1440" s="82">
        <v>26</v>
      </c>
      <c r="P1440" s="86">
        <v>586.77</v>
      </c>
      <c r="Q1440" s="83" t="s">
        <v>82</v>
      </c>
      <c r="R1440" s="83" t="s">
        <v>10</v>
      </c>
      <c r="S1440" s="83" t="s">
        <v>10</v>
      </c>
      <c r="T1440" s="82" t="s">
        <v>196</v>
      </c>
      <c r="U1440" s="82" t="s">
        <v>124</v>
      </c>
      <c r="AC1440" s="187" t="str">
        <f t="shared" si="494"/>
        <v/>
      </c>
      <c r="AD1440" s="187" t="str">
        <f t="shared" si="495"/>
        <v/>
      </c>
      <c r="AE1440" s="187" t="str">
        <f t="shared" si="496"/>
        <v/>
      </c>
      <c r="AF1440" s="187" t="str">
        <f t="shared" si="497"/>
        <v/>
      </c>
      <c r="AG1440" s="187" t="str">
        <f t="shared" si="498"/>
        <v/>
      </c>
      <c r="AH1440" s="187" t="str">
        <f t="shared" si="499"/>
        <v/>
      </c>
      <c r="AI1440" s="187" t="str">
        <f t="shared" si="500"/>
        <v/>
      </c>
      <c r="AJ1440" s="187" t="str">
        <f t="shared" si="501"/>
        <v/>
      </c>
      <c r="AK1440" s="187" t="str">
        <f t="shared" si="502"/>
        <v/>
      </c>
      <c r="AN1440" s="187" t="str">
        <f t="shared" si="503"/>
        <v/>
      </c>
      <c r="AO1440" s="187" t="str">
        <f t="shared" si="504"/>
        <v/>
      </c>
      <c r="AP1440" s="187" t="str">
        <f t="shared" si="505"/>
        <v/>
      </c>
      <c r="AT1440" s="187" t="str">
        <f t="shared" si="506"/>
        <v/>
      </c>
      <c r="AU1440" s="187" t="str">
        <f t="shared" si="507"/>
        <v/>
      </c>
      <c r="AV1440" s="187" t="str">
        <f t="shared" si="508"/>
        <v/>
      </c>
      <c r="AW1440" s="187" t="str">
        <f t="shared" si="509"/>
        <v/>
      </c>
      <c r="AX1440" s="187" t="str">
        <f t="shared" si="510"/>
        <v/>
      </c>
      <c r="AY1440" s="187" t="str">
        <f t="shared" si="491"/>
        <v/>
      </c>
      <c r="AZ1440" s="187" t="str">
        <f t="shared" si="511"/>
        <v/>
      </c>
      <c r="BA1440" s="187" t="str">
        <f t="shared" si="493"/>
        <v xml:space="preserve"> </v>
      </c>
      <c r="BB1440" s="187" t="str">
        <f>IFERROR(IF(AW1440="","",VLOOKUP(AW1440,SUSS!R:S,2,FALSE)),AY1440*SUSS!$M$2)</f>
        <v/>
      </c>
      <c r="BC1440" s="187" t="str">
        <f t="shared" si="492"/>
        <v/>
      </c>
    </row>
    <row r="1441" spans="14:55" ht="15.75" thickBot="1">
      <c r="N1441" s="183" t="s">
        <v>195</v>
      </c>
      <c r="O1441" s="82">
        <v>27</v>
      </c>
      <c r="P1441" s="85">
        <v>5189.68</v>
      </c>
      <c r="Q1441" s="83" t="s">
        <v>102</v>
      </c>
      <c r="R1441" s="83" t="s">
        <v>10</v>
      </c>
      <c r="S1441" s="83" t="s">
        <v>10</v>
      </c>
      <c r="T1441" s="82" t="s">
        <v>163</v>
      </c>
      <c r="U1441" s="82" t="s">
        <v>124</v>
      </c>
      <c r="AC1441" s="187" t="str">
        <f t="shared" si="494"/>
        <v/>
      </c>
      <c r="AD1441" s="187" t="str">
        <f t="shared" si="495"/>
        <v/>
      </c>
      <c r="AE1441" s="187" t="str">
        <f t="shared" si="496"/>
        <v/>
      </c>
      <c r="AF1441" s="187" t="str">
        <f t="shared" si="497"/>
        <v/>
      </c>
      <c r="AG1441" s="187" t="str">
        <f t="shared" si="498"/>
        <v/>
      </c>
      <c r="AH1441" s="187" t="str">
        <f t="shared" si="499"/>
        <v/>
      </c>
      <c r="AI1441" s="187" t="str">
        <f t="shared" si="500"/>
        <v/>
      </c>
      <c r="AJ1441" s="187" t="str">
        <f t="shared" si="501"/>
        <v/>
      </c>
      <c r="AK1441" s="187" t="str">
        <f t="shared" si="502"/>
        <v/>
      </c>
      <c r="AN1441" s="187" t="str">
        <f t="shared" si="503"/>
        <v/>
      </c>
      <c r="AO1441" s="187" t="str">
        <f t="shared" si="504"/>
        <v/>
      </c>
      <c r="AP1441" s="187" t="str">
        <f t="shared" si="505"/>
        <v/>
      </c>
      <c r="AT1441" s="187" t="str">
        <f t="shared" si="506"/>
        <v/>
      </c>
      <c r="AU1441" s="187" t="str">
        <f t="shared" si="507"/>
        <v/>
      </c>
      <c r="AV1441" s="187" t="str">
        <f t="shared" si="508"/>
        <v/>
      </c>
      <c r="AW1441" s="187" t="str">
        <f t="shared" si="509"/>
        <v/>
      </c>
      <c r="AX1441" s="187" t="str">
        <f t="shared" si="510"/>
        <v/>
      </c>
      <c r="AY1441" s="187" t="str">
        <f t="shared" si="491"/>
        <v/>
      </c>
      <c r="AZ1441" s="187" t="str">
        <f t="shared" si="511"/>
        <v/>
      </c>
      <c r="BA1441" s="187" t="str">
        <f t="shared" si="493"/>
        <v xml:space="preserve"> </v>
      </c>
      <c r="BB1441" s="187" t="str">
        <f>IFERROR(IF(AW1441="","",VLOOKUP(AW1441,SUSS!R:S,2,FALSE)),AY1441*SUSS!$M$2)</f>
        <v/>
      </c>
      <c r="BC1441" s="187" t="str">
        <f t="shared" si="492"/>
        <v/>
      </c>
    </row>
    <row r="1442" spans="14:55" ht="15.75" thickBot="1">
      <c r="N1442" s="183" t="s">
        <v>195</v>
      </c>
      <c r="O1442" s="82">
        <v>27</v>
      </c>
      <c r="P1442" s="86">
        <v>586.77</v>
      </c>
      <c r="Q1442" s="83" t="s">
        <v>82</v>
      </c>
      <c r="R1442" s="83" t="s">
        <v>10</v>
      </c>
      <c r="S1442" s="83" t="s">
        <v>10</v>
      </c>
      <c r="T1442" s="82" t="s">
        <v>196</v>
      </c>
      <c r="U1442" s="82" t="s">
        <v>124</v>
      </c>
      <c r="AC1442" s="187" t="str">
        <f t="shared" si="494"/>
        <v/>
      </c>
      <c r="AD1442" s="187" t="str">
        <f t="shared" si="495"/>
        <v/>
      </c>
      <c r="AE1442" s="187" t="str">
        <f t="shared" si="496"/>
        <v/>
      </c>
      <c r="AF1442" s="187" t="str">
        <f t="shared" si="497"/>
        <v/>
      </c>
      <c r="AG1442" s="187" t="str">
        <f t="shared" si="498"/>
        <v/>
      </c>
      <c r="AH1442" s="187" t="str">
        <f t="shared" si="499"/>
        <v/>
      </c>
      <c r="AI1442" s="187" t="str">
        <f t="shared" si="500"/>
        <v/>
      </c>
      <c r="AJ1442" s="187" t="str">
        <f t="shared" si="501"/>
        <v/>
      </c>
      <c r="AK1442" s="187" t="str">
        <f t="shared" si="502"/>
        <v/>
      </c>
      <c r="AN1442" s="187" t="str">
        <f t="shared" si="503"/>
        <v/>
      </c>
      <c r="AO1442" s="187" t="str">
        <f t="shared" si="504"/>
        <v/>
      </c>
      <c r="AP1442" s="187" t="str">
        <f t="shared" si="505"/>
        <v/>
      </c>
      <c r="AT1442" s="187" t="str">
        <f t="shared" si="506"/>
        <v/>
      </c>
      <c r="AU1442" s="187" t="str">
        <f t="shared" si="507"/>
        <v/>
      </c>
      <c r="AV1442" s="187" t="str">
        <f t="shared" si="508"/>
        <v/>
      </c>
      <c r="AW1442" s="187" t="str">
        <f t="shared" si="509"/>
        <v/>
      </c>
      <c r="AX1442" s="187" t="str">
        <f t="shared" si="510"/>
        <v/>
      </c>
      <c r="AY1442" s="187" t="str">
        <f t="shared" si="491"/>
        <v/>
      </c>
      <c r="AZ1442" s="187" t="str">
        <f t="shared" si="511"/>
        <v/>
      </c>
      <c r="BA1442" s="187" t="str">
        <f t="shared" si="493"/>
        <v xml:space="preserve"> </v>
      </c>
      <c r="BB1442" s="187" t="str">
        <f>IFERROR(IF(AW1442="","",VLOOKUP(AW1442,SUSS!R:S,2,FALSE)),AY1442*SUSS!$M$2)</f>
        <v/>
      </c>
      <c r="BC1442" s="187" t="str">
        <f t="shared" si="492"/>
        <v/>
      </c>
    </row>
    <row r="1443" spans="14:55" ht="15.75" thickBot="1">
      <c r="N1443" s="183" t="s">
        <v>195</v>
      </c>
      <c r="O1443" s="82">
        <v>28</v>
      </c>
      <c r="P1443" s="85">
        <v>5189.68</v>
      </c>
      <c r="Q1443" s="83" t="s">
        <v>102</v>
      </c>
      <c r="R1443" s="83" t="s">
        <v>10</v>
      </c>
      <c r="S1443" s="83" t="s">
        <v>10</v>
      </c>
      <c r="T1443" s="82" t="s">
        <v>163</v>
      </c>
      <c r="U1443" s="82" t="s">
        <v>124</v>
      </c>
      <c r="AC1443" s="187" t="str">
        <f t="shared" si="494"/>
        <v/>
      </c>
      <c r="AD1443" s="187" t="str">
        <f t="shared" si="495"/>
        <v/>
      </c>
      <c r="AE1443" s="187" t="str">
        <f t="shared" si="496"/>
        <v/>
      </c>
      <c r="AF1443" s="187" t="str">
        <f t="shared" si="497"/>
        <v/>
      </c>
      <c r="AG1443" s="187" t="str">
        <f t="shared" si="498"/>
        <v/>
      </c>
      <c r="AH1443" s="187" t="str">
        <f t="shared" si="499"/>
        <v/>
      </c>
      <c r="AI1443" s="187" t="str">
        <f t="shared" si="500"/>
        <v/>
      </c>
      <c r="AJ1443" s="187" t="str">
        <f t="shared" si="501"/>
        <v/>
      </c>
      <c r="AK1443" s="187" t="str">
        <f t="shared" si="502"/>
        <v/>
      </c>
      <c r="AN1443" s="187" t="str">
        <f t="shared" si="503"/>
        <v/>
      </c>
      <c r="AO1443" s="187" t="str">
        <f t="shared" si="504"/>
        <v/>
      </c>
      <c r="AP1443" s="187" t="str">
        <f t="shared" si="505"/>
        <v/>
      </c>
      <c r="AT1443" s="187" t="str">
        <f t="shared" si="506"/>
        <v/>
      </c>
      <c r="AU1443" s="187" t="str">
        <f t="shared" si="507"/>
        <v/>
      </c>
      <c r="AV1443" s="187" t="str">
        <f t="shared" si="508"/>
        <v/>
      </c>
      <c r="AW1443" s="187" t="str">
        <f t="shared" si="509"/>
        <v/>
      </c>
      <c r="AX1443" s="187" t="str">
        <f t="shared" si="510"/>
        <v/>
      </c>
      <c r="AY1443" s="187" t="str">
        <f t="shared" si="491"/>
        <v/>
      </c>
      <c r="AZ1443" s="187" t="str">
        <f t="shared" si="511"/>
        <v/>
      </c>
      <c r="BA1443" s="187" t="str">
        <f t="shared" si="493"/>
        <v xml:space="preserve"> </v>
      </c>
      <c r="BB1443" s="187" t="str">
        <f>IFERROR(IF(AW1443="","",VLOOKUP(AW1443,SUSS!R:S,2,FALSE)),AY1443*SUSS!$M$2)</f>
        <v/>
      </c>
      <c r="BC1443" s="187" t="str">
        <f t="shared" si="492"/>
        <v/>
      </c>
    </row>
    <row r="1444" spans="14:55" ht="15.75" thickBot="1">
      <c r="N1444" s="183" t="s">
        <v>195</v>
      </c>
      <c r="O1444" s="82">
        <v>28</v>
      </c>
      <c r="P1444" s="86">
        <v>586.77</v>
      </c>
      <c r="Q1444" s="83" t="s">
        <v>82</v>
      </c>
      <c r="R1444" s="83" t="s">
        <v>10</v>
      </c>
      <c r="S1444" s="83" t="s">
        <v>10</v>
      </c>
      <c r="T1444" s="82" t="s">
        <v>196</v>
      </c>
      <c r="U1444" s="82" t="s">
        <v>124</v>
      </c>
      <c r="AC1444" s="187" t="str">
        <f t="shared" si="494"/>
        <v/>
      </c>
      <c r="AD1444" s="187" t="str">
        <f t="shared" si="495"/>
        <v/>
      </c>
      <c r="AE1444" s="187" t="str">
        <f t="shared" si="496"/>
        <v/>
      </c>
      <c r="AF1444" s="187" t="str">
        <f t="shared" si="497"/>
        <v/>
      </c>
      <c r="AG1444" s="187" t="str">
        <f t="shared" si="498"/>
        <v/>
      </c>
      <c r="AH1444" s="187" t="str">
        <f t="shared" si="499"/>
        <v/>
      </c>
      <c r="AI1444" s="187" t="str">
        <f t="shared" si="500"/>
        <v/>
      </c>
      <c r="AJ1444" s="187" t="str">
        <f t="shared" si="501"/>
        <v/>
      </c>
      <c r="AK1444" s="187" t="str">
        <f t="shared" si="502"/>
        <v/>
      </c>
      <c r="AN1444" s="187" t="str">
        <f t="shared" si="503"/>
        <v/>
      </c>
      <c r="AO1444" s="187" t="str">
        <f t="shared" si="504"/>
        <v/>
      </c>
      <c r="AP1444" s="187" t="str">
        <f t="shared" si="505"/>
        <v/>
      </c>
      <c r="AT1444" s="187" t="str">
        <f t="shared" si="506"/>
        <v/>
      </c>
      <c r="AU1444" s="187" t="str">
        <f t="shared" si="507"/>
        <v/>
      </c>
      <c r="AV1444" s="187" t="str">
        <f t="shared" si="508"/>
        <v/>
      </c>
      <c r="AW1444" s="187" t="str">
        <f t="shared" si="509"/>
        <v/>
      </c>
      <c r="AX1444" s="187" t="str">
        <f t="shared" si="510"/>
        <v/>
      </c>
      <c r="AY1444" s="187" t="str">
        <f t="shared" si="491"/>
        <v/>
      </c>
      <c r="AZ1444" s="187" t="str">
        <f t="shared" si="511"/>
        <v/>
      </c>
      <c r="BA1444" s="187" t="str">
        <f t="shared" si="493"/>
        <v xml:space="preserve"> </v>
      </c>
      <c r="BB1444" s="187" t="str">
        <f>IFERROR(IF(AW1444="","",VLOOKUP(AW1444,SUSS!R:S,2,FALSE)),AY1444*SUSS!$M$2)</f>
        <v/>
      </c>
      <c r="BC1444" s="187" t="str">
        <f t="shared" si="492"/>
        <v/>
      </c>
    </row>
    <row r="1445" spans="14:55" ht="15.75" thickBot="1">
      <c r="N1445" s="183" t="s">
        <v>195</v>
      </c>
      <c r="O1445" s="82">
        <v>29</v>
      </c>
      <c r="P1445" s="85">
        <v>5189.68</v>
      </c>
      <c r="Q1445" s="83" t="s">
        <v>102</v>
      </c>
      <c r="R1445" s="83" t="s">
        <v>10</v>
      </c>
      <c r="S1445" s="83" t="s">
        <v>10</v>
      </c>
      <c r="T1445" s="82" t="s">
        <v>163</v>
      </c>
      <c r="U1445" s="82" t="s">
        <v>124</v>
      </c>
      <c r="AC1445" s="187" t="str">
        <f t="shared" si="494"/>
        <v/>
      </c>
      <c r="AD1445" s="187" t="str">
        <f t="shared" si="495"/>
        <v/>
      </c>
      <c r="AE1445" s="187" t="str">
        <f t="shared" si="496"/>
        <v/>
      </c>
      <c r="AF1445" s="187" t="str">
        <f t="shared" si="497"/>
        <v/>
      </c>
      <c r="AG1445" s="187" t="str">
        <f t="shared" si="498"/>
        <v/>
      </c>
      <c r="AH1445" s="187" t="str">
        <f t="shared" si="499"/>
        <v/>
      </c>
      <c r="AI1445" s="187" t="str">
        <f t="shared" si="500"/>
        <v/>
      </c>
      <c r="AJ1445" s="187" t="str">
        <f t="shared" si="501"/>
        <v/>
      </c>
      <c r="AK1445" s="187" t="str">
        <f t="shared" si="502"/>
        <v/>
      </c>
      <c r="AN1445" s="187" t="str">
        <f t="shared" si="503"/>
        <v/>
      </c>
      <c r="AO1445" s="187" t="str">
        <f t="shared" si="504"/>
        <v/>
      </c>
      <c r="AP1445" s="187" t="str">
        <f t="shared" si="505"/>
        <v/>
      </c>
      <c r="AT1445" s="187" t="str">
        <f t="shared" si="506"/>
        <v/>
      </c>
      <c r="AU1445" s="187" t="str">
        <f t="shared" si="507"/>
        <v/>
      </c>
      <c r="AV1445" s="187" t="str">
        <f t="shared" si="508"/>
        <v/>
      </c>
      <c r="AW1445" s="187" t="str">
        <f t="shared" si="509"/>
        <v/>
      </c>
      <c r="AX1445" s="187" t="str">
        <f t="shared" si="510"/>
        <v/>
      </c>
      <c r="AY1445" s="187" t="str">
        <f t="shared" si="491"/>
        <v/>
      </c>
      <c r="AZ1445" s="187" t="str">
        <f t="shared" si="511"/>
        <v/>
      </c>
      <c r="BA1445" s="187" t="str">
        <f t="shared" si="493"/>
        <v xml:space="preserve"> </v>
      </c>
      <c r="BB1445" s="187" t="str">
        <f>IFERROR(IF(AW1445="","",VLOOKUP(AW1445,SUSS!R:S,2,FALSE)),AY1445*SUSS!$M$2)</f>
        <v/>
      </c>
      <c r="BC1445" s="187" t="str">
        <f t="shared" si="492"/>
        <v/>
      </c>
    </row>
    <row r="1446" spans="14:55" ht="15.75" thickBot="1">
      <c r="N1446" s="183" t="s">
        <v>195</v>
      </c>
      <c r="O1446" s="82">
        <v>29</v>
      </c>
      <c r="P1446" s="86">
        <v>586.77</v>
      </c>
      <c r="Q1446" s="83" t="s">
        <v>82</v>
      </c>
      <c r="R1446" s="83" t="s">
        <v>10</v>
      </c>
      <c r="S1446" s="83" t="s">
        <v>10</v>
      </c>
      <c r="T1446" s="82" t="s">
        <v>196</v>
      </c>
      <c r="U1446" s="82" t="s">
        <v>124</v>
      </c>
      <c r="AC1446" s="187" t="str">
        <f t="shared" si="494"/>
        <v/>
      </c>
      <c r="AD1446" s="187" t="str">
        <f t="shared" si="495"/>
        <v/>
      </c>
      <c r="AE1446" s="187" t="str">
        <f t="shared" si="496"/>
        <v/>
      </c>
      <c r="AF1446" s="187" t="str">
        <f t="shared" si="497"/>
        <v/>
      </c>
      <c r="AG1446" s="187" t="str">
        <f t="shared" si="498"/>
        <v/>
      </c>
      <c r="AH1446" s="187" t="str">
        <f t="shared" si="499"/>
        <v/>
      </c>
      <c r="AI1446" s="187" t="str">
        <f t="shared" si="500"/>
        <v/>
      </c>
      <c r="AJ1446" s="187" t="str">
        <f t="shared" si="501"/>
        <v/>
      </c>
      <c r="AK1446" s="187" t="str">
        <f t="shared" si="502"/>
        <v/>
      </c>
      <c r="AN1446" s="187" t="str">
        <f t="shared" si="503"/>
        <v/>
      </c>
      <c r="AO1446" s="187" t="str">
        <f t="shared" si="504"/>
        <v/>
      </c>
      <c r="AP1446" s="187" t="str">
        <f t="shared" si="505"/>
        <v/>
      </c>
      <c r="AT1446" s="187" t="str">
        <f t="shared" si="506"/>
        <v/>
      </c>
      <c r="AU1446" s="187" t="str">
        <f t="shared" si="507"/>
        <v/>
      </c>
      <c r="AV1446" s="187" t="str">
        <f t="shared" si="508"/>
        <v/>
      </c>
      <c r="AW1446" s="187" t="str">
        <f t="shared" si="509"/>
        <v/>
      </c>
      <c r="AX1446" s="187" t="str">
        <f t="shared" si="510"/>
        <v/>
      </c>
      <c r="AY1446" s="187" t="str">
        <f t="shared" si="491"/>
        <v/>
      </c>
      <c r="AZ1446" s="187" t="str">
        <f t="shared" si="511"/>
        <v/>
      </c>
      <c r="BA1446" s="187" t="str">
        <f t="shared" si="493"/>
        <v xml:space="preserve"> </v>
      </c>
      <c r="BB1446" s="187" t="str">
        <f>IFERROR(IF(AW1446="","",VLOOKUP(AW1446,SUSS!R:S,2,FALSE)),AY1446*SUSS!$M$2)</f>
        <v/>
      </c>
      <c r="BC1446" s="187" t="str">
        <f t="shared" si="492"/>
        <v/>
      </c>
    </row>
    <row r="1447" spans="14:55" ht="15.75" thickBot="1">
      <c r="N1447" s="183" t="s">
        <v>195</v>
      </c>
      <c r="O1447" s="82">
        <v>30</v>
      </c>
      <c r="P1447" s="85">
        <v>5189.68</v>
      </c>
      <c r="Q1447" s="83" t="s">
        <v>102</v>
      </c>
      <c r="R1447" s="83" t="s">
        <v>10</v>
      </c>
      <c r="S1447" s="83" t="s">
        <v>10</v>
      </c>
      <c r="T1447" s="82" t="s">
        <v>163</v>
      </c>
      <c r="U1447" s="82" t="s">
        <v>124</v>
      </c>
      <c r="AC1447" s="187" t="str">
        <f t="shared" si="494"/>
        <v/>
      </c>
      <c r="AD1447" s="187" t="str">
        <f t="shared" si="495"/>
        <v/>
      </c>
      <c r="AE1447" s="187" t="str">
        <f t="shared" si="496"/>
        <v/>
      </c>
      <c r="AF1447" s="187" t="str">
        <f t="shared" si="497"/>
        <v/>
      </c>
      <c r="AG1447" s="187" t="str">
        <f t="shared" si="498"/>
        <v/>
      </c>
      <c r="AH1447" s="187" t="str">
        <f t="shared" si="499"/>
        <v/>
      </c>
      <c r="AI1447" s="187" t="str">
        <f t="shared" si="500"/>
        <v/>
      </c>
      <c r="AJ1447" s="187" t="str">
        <f t="shared" si="501"/>
        <v/>
      </c>
      <c r="AK1447" s="187" t="str">
        <f t="shared" si="502"/>
        <v/>
      </c>
      <c r="AN1447" s="187" t="str">
        <f t="shared" si="503"/>
        <v/>
      </c>
      <c r="AO1447" s="187" t="str">
        <f t="shared" si="504"/>
        <v/>
      </c>
      <c r="AP1447" s="187" t="str">
        <f t="shared" si="505"/>
        <v/>
      </c>
      <c r="AT1447" s="187" t="str">
        <f t="shared" si="506"/>
        <v/>
      </c>
      <c r="AU1447" s="187" t="str">
        <f t="shared" si="507"/>
        <v/>
      </c>
      <c r="AV1447" s="187" t="str">
        <f t="shared" si="508"/>
        <v/>
      </c>
      <c r="AW1447" s="187" t="str">
        <f t="shared" si="509"/>
        <v/>
      </c>
      <c r="AX1447" s="187" t="str">
        <f t="shared" si="510"/>
        <v/>
      </c>
      <c r="AY1447" s="187" t="str">
        <f t="shared" si="491"/>
        <v/>
      </c>
      <c r="AZ1447" s="187" t="str">
        <f t="shared" si="511"/>
        <v/>
      </c>
      <c r="BA1447" s="187" t="str">
        <f t="shared" si="493"/>
        <v xml:space="preserve"> </v>
      </c>
      <c r="BB1447" s="187" t="str">
        <f>IFERROR(IF(AW1447="","",VLOOKUP(AW1447,SUSS!R:S,2,FALSE)),AY1447*SUSS!$M$2)</f>
        <v/>
      </c>
      <c r="BC1447" s="187" t="str">
        <f t="shared" si="492"/>
        <v/>
      </c>
    </row>
    <row r="1448" spans="14:55" ht="15.75" thickBot="1">
      <c r="N1448" s="183" t="s">
        <v>195</v>
      </c>
      <c r="O1448" s="82">
        <v>30</v>
      </c>
      <c r="P1448" s="86">
        <v>586.77</v>
      </c>
      <c r="Q1448" s="83" t="s">
        <v>82</v>
      </c>
      <c r="R1448" s="83" t="s">
        <v>10</v>
      </c>
      <c r="S1448" s="83" t="s">
        <v>10</v>
      </c>
      <c r="T1448" s="82" t="s">
        <v>196</v>
      </c>
      <c r="U1448" s="82" t="s">
        <v>124</v>
      </c>
      <c r="AC1448" s="187" t="str">
        <f t="shared" si="494"/>
        <v/>
      </c>
      <c r="AD1448" s="187" t="str">
        <f t="shared" si="495"/>
        <v/>
      </c>
      <c r="AE1448" s="187" t="str">
        <f t="shared" si="496"/>
        <v/>
      </c>
      <c r="AF1448" s="187" t="str">
        <f t="shared" si="497"/>
        <v/>
      </c>
      <c r="AG1448" s="187" t="str">
        <f t="shared" si="498"/>
        <v/>
      </c>
      <c r="AH1448" s="187" t="str">
        <f t="shared" si="499"/>
        <v/>
      </c>
      <c r="AI1448" s="187" t="str">
        <f t="shared" si="500"/>
        <v/>
      </c>
      <c r="AJ1448" s="187" t="str">
        <f t="shared" si="501"/>
        <v/>
      </c>
      <c r="AK1448" s="187" t="str">
        <f t="shared" si="502"/>
        <v/>
      </c>
      <c r="AN1448" s="187" t="str">
        <f t="shared" si="503"/>
        <v/>
      </c>
      <c r="AO1448" s="187" t="str">
        <f t="shared" si="504"/>
        <v/>
      </c>
      <c r="AP1448" s="187" t="str">
        <f t="shared" si="505"/>
        <v/>
      </c>
      <c r="AT1448" s="187" t="str">
        <f t="shared" si="506"/>
        <v/>
      </c>
      <c r="AU1448" s="187" t="str">
        <f t="shared" si="507"/>
        <v/>
      </c>
      <c r="AV1448" s="187" t="str">
        <f t="shared" si="508"/>
        <v/>
      </c>
      <c r="AW1448" s="187" t="str">
        <f t="shared" si="509"/>
        <v/>
      </c>
      <c r="AX1448" s="187" t="str">
        <f t="shared" si="510"/>
        <v/>
      </c>
      <c r="AY1448" s="187" t="str">
        <f t="shared" si="491"/>
        <v/>
      </c>
      <c r="AZ1448" s="187" t="str">
        <f t="shared" si="511"/>
        <v/>
      </c>
      <c r="BA1448" s="187" t="str">
        <f t="shared" si="493"/>
        <v xml:space="preserve"> </v>
      </c>
      <c r="BB1448" s="187" t="str">
        <f>IFERROR(IF(AW1448="","",VLOOKUP(AW1448,SUSS!R:S,2,FALSE)),AY1448*SUSS!$M$2)</f>
        <v/>
      </c>
      <c r="BC1448" s="187" t="str">
        <f t="shared" si="492"/>
        <v/>
      </c>
    </row>
    <row r="1449" spans="14:55" ht="15.75" thickBot="1">
      <c r="N1449" s="183" t="s">
        <v>195</v>
      </c>
      <c r="O1449" s="82">
        <v>31</v>
      </c>
      <c r="P1449" s="85">
        <v>5189.68</v>
      </c>
      <c r="Q1449" s="83" t="s">
        <v>102</v>
      </c>
      <c r="R1449" s="83" t="s">
        <v>10</v>
      </c>
      <c r="S1449" s="83" t="s">
        <v>10</v>
      </c>
      <c r="T1449" s="82" t="s">
        <v>163</v>
      </c>
      <c r="U1449" s="82" t="s">
        <v>124</v>
      </c>
      <c r="AC1449" s="187" t="str">
        <f t="shared" si="494"/>
        <v/>
      </c>
      <c r="AD1449" s="187" t="str">
        <f t="shared" si="495"/>
        <v/>
      </c>
      <c r="AE1449" s="187" t="str">
        <f t="shared" si="496"/>
        <v/>
      </c>
      <c r="AF1449" s="187" t="str">
        <f t="shared" si="497"/>
        <v/>
      </c>
      <c r="AG1449" s="187" t="str">
        <f t="shared" si="498"/>
        <v/>
      </c>
      <c r="AH1449" s="187" t="str">
        <f t="shared" si="499"/>
        <v/>
      </c>
      <c r="AI1449" s="187" t="str">
        <f t="shared" si="500"/>
        <v/>
      </c>
      <c r="AJ1449" s="187" t="str">
        <f t="shared" si="501"/>
        <v/>
      </c>
      <c r="AK1449" s="187" t="str">
        <f t="shared" si="502"/>
        <v/>
      </c>
      <c r="AN1449" s="187" t="str">
        <f t="shared" si="503"/>
        <v/>
      </c>
      <c r="AO1449" s="187" t="str">
        <f t="shared" si="504"/>
        <v/>
      </c>
      <c r="AP1449" s="187" t="str">
        <f t="shared" si="505"/>
        <v/>
      </c>
      <c r="AT1449" s="187" t="str">
        <f t="shared" si="506"/>
        <v/>
      </c>
      <c r="AU1449" s="187" t="str">
        <f t="shared" si="507"/>
        <v/>
      </c>
      <c r="AV1449" s="187" t="str">
        <f t="shared" si="508"/>
        <v/>
      </c>
      <c r="AW1449" s="187" t="str">
        <f t="shared" si="509"/>
        <v/>
      </c>
      <c r="AX1449" s="187" t="str">
        <f t="shared" si="510"/>
        <v/>
      </c>
      <c r="AY1449" s="187" t="str">
        <f t="shared" si="491"/>
        <v/>
      </c>
      <c r="AZ1449" s="187" t="str">
        <f t="shared" si="511"/>
        <v/>
      </c>
      <c r="BA1449" s="187" t="str">
        <f t="shared" si="493"/>
        <v xml:space="preserve"> </v>
      </c>
      <c r="BB1449" s="187" t="str">
        <f>IFERROR(IF(AW1449="","",VLOOKUP(AW1449,SUSS!R:S,2,FALSE)),AY1449*SUSS!$M$2)</f>
        <v/>
      </c>
      <c r="BC1449" s="187" t="str">
        <f t="shared" si="492"/>
        <v/>
      </c>
    </row>
    <row r="1450" spans="14:55" ht="15.75" thickBot="1">
      <c r="N1450" s="183" t="s">
        <v>195</v>
      </c>
      <c r="O1450" s="82">
        <v>31</v>
      </c>
      <c r="P1450" s="86">
        <v>586.77</v>
      </c>
      <c r="Q1450" s="83" t="s">
        <v>82</v>
      </c>
      <c r="R1450" s="83" t="s">
        <v>10</v>
      </c>
      <c r="S1450" s="83" t="s">
        <v>10</v>
      </c>
      <c r="T1450" s="82" t="s">
        <v>196</v>
      </c>
      <c r="U1450" s="82" t="s">
        <v>124</v>
      </c>
      <c r="AC1450" s="187" t="str">
        <f t="shared" si="494"/>
        <v/>
      </c>
      <c r="AD1450" s="187" t="str">
        <f t="shared" si="495"/>
        <v/>
      </c>
      <c r="AE1450" s="187" t="str">
        <f t="shared" si="496"/>
        <v/>
      </c>
      <c r="AF1450" s="187" t="str">
        <f t="shared" si="497"/>
        <v/>
      </c>
      <c r="AG1450" s="187" t="str">
        <f t="shared" si="498"/>
        <v/>
      </c>
      <c r="AH1450" s="187" t="str">
        <f t="shared" si="499"/>
        <v/>
      </c>
      <c r="AI1450" s="187" t="str">
        <f t="shared" si="500"/>
        <v/>
      </c>
      <c r="AJ1450" s="187" t="str">
        <f t="shared" si="501"/>
        <v/>
      </c>
      <c r="AK1450" s="187" t="str">
        <f t="shared" si="502"/>
        <v/>
      </c>
      <c r="AN1450" s="187" t="str">
        <f t="shared" si="503"/>
        <v/>
      </c>
      <c r="AO1450" s="187" t="str">
        <f t="shared" si="504"/>
        <v/>
      </c>
      <c r="AP1450" s="187" t="str">
        <f t="shared" si="505"/>
        <v/>
      </c>
      <c r="AT1450" s="187" t="str">
        <f t="shared" si="506"/>
        <v/>
      </c>
      <c r="AU1450" s="187" t="str">
        <f t="shared" si="507"/>
        <v/>
      </c>
      <c r="AV1450" s="187" t="str">
        <f t="shared" si="508"/>
        <v/>
      </c>
      <c r="AW1450" s="187" t="str">
        <f t="shared" si="509"/>
        <v/>
      </c>
      <c r="AX1450" s="187" t="str">
        <f t="shared" si="510"/>
        <v/>
      </c>
      <c r="AY1450" s="187" t="str">
        <f t="shared" si="491"/>
        <v/>
      </c>
      <c r="AZ1450" s="187" t="str">
        <f t="shared" si="511"/>
        <v/>
      </c>
      <c r="BA1450" s="187" t="str">
        <f t="shared" si="493"/>
        <v xml:space="preserve"> </v>
      </c>
      <c r="BB1450" s="187" t="str">
        <f>IFERROR(IF(AW1450="","",VLOOKUP(AW1450,SUSS!R:S,2,FALSE)),AY1450*SUSS!$M$2)</f>
        <v/>
      </c>
      <c r="BC1450" s="187" t="str">
        <f t="shared" si="492"/>
        <v/>
      </c>
    </row>
    <row r="1451" spans="14:55" ht="15.75" thickBot="1">
      <c r="N1451" s="183" t="s">
        <v>195</v>
      </c>
      <c r="O1451" s="82">
        <v>32</v>
      </c>
      <c r="P1451" s="85">
        <v>5189.68</v>
      </c>
      <c r="Q1451" s="83" t="s">
        <v>102</v>
      </c>
      <c r="R1451" s="83" t="s">
        <v>10</v>
      </c>
      <c r="S1451" s="83" t="s">
        <v>10</v>
      </c>
      <c r="T1451" s="82" t="s">
        <v>163</v>
      </c>
      <c r="U1451" s="82" t="s">
        <v>124</v>
      </c>
      <c r="AC1451" s="187" t="str">
        <f t="shared" si="494"/>
        <v/>
      </c>
      <c r="AD1451" s="187" t="str">
        <f t="shared" si="495"/>
        <v/>
      </c>
      <c r="AE1451" s="187" t="str">
        <f t="shared" si="496"/>
        <v/>
      </c>
      <c r="AF1451" s="187" t="str">
        <f t="shared" si="497"/>
        <v/>
      </c>
      <c r="AG1451" s="187" t="str">
        <f t="shared" si="498"/>
        <v/>
      </c>
      <c r="AH1451" s="187" t="str">
        <f t="shared" si="499"/>
        <v/>
      </c>
      <c r="AI1451" s="187" t="str">
        <f t="shared" si="500"/>
        <v/>
      </c>
      <c r="AJ1451" s="187" t="str">
        <f t="shared" si="501"/>
        <v/>
      </c>
      <c r="AK1451" s="187" t="str">
        <f t="shared" si="502"/>
        <v/>
      </c>
      <c r="AN1451" s="187" t="str">
        <f t="shared" si="503"/>
        <v/>
      </c>
      <c r="AO1451" s="187" t="str">
        <f t="shared" si="504"/>
        <v/>
      </c>
      <c r="AP1451" s="187" t="str">
        <f t="shared" si="505"/>
        <v/>
      </c>
      <c r="AT1451" s="187" t="str">
        <f t="shared" si="506"/>
        <v/>
      </c>
      <c r="AU1451" s="187" t="str">
        <f t="shared" si="507"/>
        <v/>
      </c>
      <c r="AV1451" s="187" t="str">
        <f t="shared" si="508"/>
        <v/>
      </c>
      <c r="AW1451" s="187" t="str">
        <f t="shared" si="509"/>
        <v/>
      </c>
      <c r="AX1451" s="187" t="str">
        <f t="shared" si="510"/>
        <v/>
      </c>
      <c r="AY1451" s="187" t="str">
        <f t="shared" si="491"/>
        <v/>
      </c>
      <c r="AZ1451" s="187" t="str">
        <f t="shared" si="511"/>
        <v/>
      </c>
      <c r="BA1451" s="187" t="str">
        <f t="shared" si="493"/>
        <v xml:space="preserve"> </v>
      </c>
      <c r="BB1451" s="187" t="str">
        <f>IFERROR(IF(AW1451="","",VLOOKUP(AW1451,SUSS!R:S,2,FALSE)),AY1451*SUSS!$M$2)</f>
        <v/>
      </c>
      <c r="BC1451" s="187" t="str">
        <f t="shared" si="492"/>
        <v/>
      </c>
    </row>
    <row r="1452" spans="14:55" ht="15.75" thickBot="1">
      <c r="N1452" s="183" t="s">
        <v>195</v>
      </c>
      <c r="O1452" s="82">
        <v>32</v>
      </c>
      <c r="P1452" s="86">
        <v>586.77</v>
      </c>
      <c r="Q1452" s="83" t="s">
        <v>82</v>
      </c>
      <c r="R1452" s="83" t="s">
        <v>10</v>
      </c>
      <c r="S1452" s="83" t="s">
        <v>10</v>
      </c>
      <c r="T1452" s="82" t="s">
        <v>196</v>
      </c>
      <c r="U1452" s="82" t="s">
        <v>124</v>
      </c>
      <c r="AC1452" s="187" t="str">
        <f t="shared" si="494"/>
        <v/>
      </c>
      <c r="AD1452" s="187" t="str">
        <f t="shared" si="495"/>
        <v/>
      </c>
      <c r="AE1452" s="187" t="str">
        <f t="shared" si="496"/>
        <v/>
      </c>
      <c r="AF1452" s="187" t="str">
        <f t="shared" si="497"/>
        <v/>
      </c>
      <c r="AG1452" s="187" t="str">
        <f t="shared" si="498"/>
        <v/>
      </c>
      <c r="AH1452" s="187" t="str">
        <f t="shared" si="499"/>
        <v/>
      </c>
      <c r="AI1452" s="187" t="str">
        <f t="shared" si="500"/>
        <v/>
      </c>
      <c r="AJ1452" s="187" t="str">
        <f t="shared" si="501"/>
        <v/>
      </c>
      <c r="AK1452" s="187" t="str">
        <f t="shared" si="502"/>
        <v/>
      </c>
      <c r="AN1452" s="187" t="str">
        <f t="shared" si="503"/>
        <v/>
      </c>
      <c r="AO1452" s="187" t="str">
        <f t="shared" si="504"/>
        <v/>
      </c>
      <c r="AP1452" s="187" t="str">
        <f t="shared" si="505"/>
        <v/>
      </c>
      <c r="AT1452" s="187" t="str">
        <f t="shared" si="506"/>
        <v/>
      </c>
      <c r="AU1452" s="187" t="str">
        <f t="shared" si="507"/>
        <v/>
      </c>
      <c r="AV1452" s="187" t="str">
        <f t="shared" si="508"/>
        <v/>
      </c>
      <c r="AW1452" s="187" t="str">
        <f t="shared" si="509"/>
        <v/>
      </c>
      <c r="AX1452" s="187" t="str">
        <f t="shared" si="510"/>
        <v/>
      </c>
      <c r="AY1452" s="187" t="str">
        <f t="shared" si="491"/>
        <v/>
      </c>
      <c r="AZ1452" s="187" t="str">
        <f t="shared" si="511"/>
        <v/>
      </c>
      <c r="BA1452" s="187" t="str">
        <f t="shared" si="493"/>
        <v xml:space="preserve"> </v>
      </c>
      <c r="BB1452" s="187" t="str">
        <f>IFERROR(IF(AW1452="","",VLOOKUP(AW1452,SUSS!R:S,2,FALSE)),AY1452*SUSS!$M$2)</f>
        <v/>
      </c>
      <c r="BC1452" s="187" t="str">
        <f t="shared" si="492"/>
        <v/>
      </c>
    </row>
    <row r="1453" spans="14:55" ht="15.75" thickBot="1">
      <c r="N1453" s="183" t="s">
        <v>195</v>
      </c>
      <c r="O1453" s="82">
        <v>33</v>
      </c>
      <c r="P1453" s="85">
        <v>5189.68</v>
      </c>
      <c r="Q1453" s="83" t="s">
        <v>102</v>
      </c>
      <c r="R1453" s="83" t="s">
        <v>10</v>
      </c>
      <c r="S1453" s="83" t="s">
        <v>10</v>
      </c>
      <c r="T1453" s="82" t="s">
        <v>163</v>
      </c>
      <c r="U1453" s="82" t="s">
        <v>124</v>
      </c>
      <c r="AC1453" s="187" t="str">
        <f t="shared" si="494"/>
        <v/>
      </c>
      <c r="AD1453" s="187" t="str">
        <f t="shared" si="495"/>
        <v/>
      </c>
      <c r="AE1453" s="187" t="str">
        <f t="shared" si="496"/>
        <v/>
      </c>
      <c r="AF1453" s="187" t="str">
        <f t="shared" si="497"/>
        <v/>
      </c>
      <c r="AG1453" s="187" t="str">
        <f t="shared" si="498"/>
        <v/>
      </c>
      <c r="AH1453" s="187" t="str">
        <f t="shared" si="499"/>
        <v/>
      </c>
      <c r="AI1453" s="187" t="str">
        <f t="shared" si="500"/>
        <v/>
      </c>
      <c r="AJ1453" s="187" t="str">
        <f t="shared" si="501"/>
        <v/>
      </c>
      <c r="AK1453" s="187" t="str">
        <f t="shared" si="502"/>
        <v/>
      </c>
      <c r="AN1453" s="187" t="str">
        <f t="shared" si="503"/>
        <v/>
      </c>
      <c r="AO1453" s="187" t="str">
        <f t="shared" si="504"/>
        <v/>
      </c>
      <c r="AP1453" s="187" t="str">
        <f t="shared" si="505"/>
        <v/>
      </c>
      <c r="AT1453" s="187" t="str">
        <f t="shared" si="506"/>
        <v/>
      </c>
      <c r="AU1453" s="187" t="str">
        <f t="shared" si="507"/>
        <v/>
      </c>
      <c r="AV1453" s="187" t="str">
        <f t="shared" si="508"/>
        <v/>
      </c>
      <c r="AW1453" s="187" t="str">
        <f t="shared" si="509"/>
        <v/>
      </c>
      <c r="AX1453" s="187" t="str">
        <f t="shared" si="510"/>
        <v/>
      </c>
      <c r="AY1453" s="187" t="str">
        <f t="shared" si="491"/>
        <v/>
      </c>
      <c r="AZ1453" s="187" t="str">
        <f t="shared" si="511"/>
        <v/>
      </c>
      <c r="BA1453" s="187" t="str">
        <f t="shared" si="493"/>
        <v xml:space="preserve"> </v>
      </c>
      <c r="BB1453" s="187" t="str">
        <f>IFERROR(IF(AW1453="","",VLOOKUP(AW1453,SUSS!R:S,2,FALSE)),AY1453*SUSS!$M$2)</f>
        <v/>
      </c>
      <c r="BC1453" s="187" t="str">
        <f t="shared" si="492"/>
        <v/>
      </c>
    </row>
    <row r="1454" spans="14:55" ht="15.75" thickBot="1">
      <c r="N1454" s="183" t="s">
        <v>195</v>
      </c>
      <c r="O1454" s="82">
        <v>33</v>
      </c>
      <c r="P1454" s="86">
        <v>586.77</v>
      </c>
      <c r="Q1454" s="83" t="s">
        <v>82</v>
      </c>
      <c r="R1454" s="83" t="s">
        <v>10</v>
      </c>
      <c r="S1454" s="83" t="s">
        <v>10</v>
      </c>
      <c r="T1454" s="82" t="s">
        <v>196</v>
      </c>
      <c r="U1454" s="82" t="s">
        <v>124</v>
      </c>
      <c r="AC1454" s="187" t="str">
        <f t="shared" si="494"/>
        <v/>
      </c>
      <c r="AD1454" s="187" t="str">
        <f t="shared" si="495"/>
        <v/>
      </c>
      <c r="AE1454" s="187" t="str">
        <f t="shared" si="496"/>
        <v/>
      </c>
      <c r="AF1454" s="187" t="str">
        <f t="shared" si="497"/>
        <v/>
      </c>
      <c r="AG1454" s="187" t="str">
        <f t="shared" si="498"/>
        <v/>
      </c>
      <c r="AH1454" s="187" t="str">
        <f t="shared" si="499"/>
        <v/>
      </c>
      <c r="AI1454" s="187" t="str">
        <f t="shared" si="500"/>
        <v/>
      </c>
      <c r="AJ1454" s="187" t="str">
        <f t="shared" si="501"/>
        <v/>
      </c>
      <c r="AK1454" s="187" t="str">
        <f t="shared" si="502"/>
        <v/>
      </c>
      <c r="AN1454" s="187" t="str">
        <f t="shared" si="503"/>
        <v/>
      </c>
      <c r="AO1454" s="187" t="str">
        <f t="shared" si="504"/>
        <v/>
      </c>
      <c r="AP1454" s="187" t="str">
        <f t="shared" si="505"/>
        <v/>
      </c>
      <c r="AT1454" s="187" t="str">
        <f t="shared" si="506"/>
        <v/>
      </c>
      <c r="AU1454" s="187" t="str">
        <f t="shared" si="507"/>
        <v/>
      </c>
      <c r="AV1454" s="187" t="str">
        <f t="shared" si="508"/>
        <v/>
      </c>
      <c r="AW1454" s="187" t="str">
        <f t="shared" si="509"/>
        <v/>
      </c>
      <c r="AX1454" s="187" t="str">
        <f t="shared" si="510"/>
        <v/>
      </c>
      <c r="AY1454" s="187" t="str">
        <f t="shared" si="491"/>
        <v/>
      </c>
      <c r="AZ1454" s="187" t="str">
        <f t="shared" si="511"/>
        <v/>
      </c>
      <c r="BA1454" s="187" t="str">
        <f t="shared" si="493"/>
        <v xml:space="preserve"> </v>
      </c>
      <c r="BB1454" s="187" t="str">
        <f>IFERROR(IF(AW1454="","",VLOOKUP(AW1454,SUSS!R:S,2,FALSE)),AY1454*SUSS!$M$2)</f>
        <v/>
      </c>
      <c r="BC1454" s="187" t="str">
        <f t="shared" si="492"/>
        <v/>
      </c>
    </row>
    <row r="1455" spans="14:55" ht="15.75" thickBot="1">
      <c r="N1455" s="183" t="s">
        <v>195</v>
      </c>
      <c r="O1455" s="82">
        <v>34</v>
      </c>
      <c r="P1455" s="85">
        <v>5189.68</v>
      </c>
      <c r="Q1455" s="83" t="s">
        <v>102</v>
      </c>
      <c r="R1455" s="83" t="s">
        <v>10</v>
      </c>
      <c r="S1455" s="83" t="s">
        <v>10</v>
      </c>
      <c r="T1455" s="82" t="s">
        <v>163</v>
      </c>
      <c r="U1455" s="82" t="s">
        <v>124</v>
      </c>
      <c r="AC1455" s="187" t="str">
        <f t="shared" si="494"/>
        <v/>
      </c>
      <c r="AD1455" s="187" t="str">
        <f t="shared" si="495"/>
        <v/>
      </c>
      <c r="AE1455" s="187" t="str">
        <f t="shared" si="496"/>
        <v/>
      </c>
      <c r="AF1455" s="187" t="str">
        <f t="shared" si="497"/>
        <v/>
      </c>
      <c r="AG1455" s="187" t="str">
        <f t="shared" si="498"/>
        <v/>
      </c>
      <c r="AH1455" s="187" t="str">
        <f t="shared" si="499"/>
        <v/>
      </c>
      <c r="AI1455" s="187" t="str">
        <f t="shared" si="500"/>
        <v/>
      </c>
      <c r="AJ1455" s="187" t="str">
        <f t="shared" si="501"/>
        <v/>
      </c>
      <c r="AK1455" s="187" t="str">
        <f t="shared" si="502"/>
        <v/>
      </c>
      <c r="AN1455" s="187" t="str">
        <f t="shared" si="503"/>
        <v/>
      </c>
      <c r="AO1455" s="187" t="str">
        <f t="shared" si="504"/>
        <v/>
      </c>
      <c r="AP1455" s="187" t="str">
        <f t="shared" si="505"/>
        <v/>
      </c>
      <c r="AT1455" s="187" t="str">
        <f t="shared" si="506"/>
        <v/>
      </c>
      <c r="AU1455" s="187" t="str">
        <f t="shared" si="507"/>
        <v/>
      </c>
      <c r="AV1455" s="187" t="str">
        <f t="shared" si="508"/>
        <v/>
      </c>
      <c r="AW1455" s="187" t="str">
        <f t="shared" si="509"/>
        <v/>
      </c>
      <c r="AX1455" s="187" t="str">
        <f t="shared" si="510"/>
        <v/>
      </c>
      <c r="AY1455" s="187" t="str">
        <f t="shared" si="491"/>
        <v/>
      </c>
      <c r="AZ1455" s="187" t="str">
        <f t="shared" si="511"/>
        <v/>
      </c>
      <c r="BA1455" s="187" t="str">
        <f t="shared" si="493"/>
        <v xml:space="preserve"> </v>
      </c>
      <c r="BB1455" s="187" t="str">
        <f>IFERROR(IF(AW1455="","",VLOOKUP(AW1455,SUSS!R:S,2,FALSE)),AY1455*SUSS!$M$2)</f>
        <v/>
      </c>
      <c r="BC1455" s="187" t="str">
        <f t="shared" si="492"/>
        <v/>
      </c>
    </row>
    <row r="1456" spans="14:55" ht="15.75" thickBot="1">
      <c r="N1456" s="183" t="s">
        <v>195</v>
      </c>
      <c r="O1456" s="82">
        <v>34</v>
      </c>
      <c r="P1456" s="86">
        <v>586.77</v>
      </c>
      <c r="Q1456" s="83" t="s">
        <v>82</v>
      </c>
      <c r="R1456" s="83" t="s">
        <v>10</v>
      </c>
      <c r="S1456" s="83" t="s">
        <v>10</v>
      </c>
      <c r="T1456" s="82" t="s">
        <v>196</v>
      </c>
      <c r="U1456" s="82" t="s">
        <v>124</v>
      </c>
      <c r="AC1456" s="187" t="str">
        <f t="shared" si="494"/>
        <v/>
      </c>
      <c r="AD1456" s="187" t="str">
        <f t="shared" si="495"/>
        <v/>
      </c>
      <c r="AE1456" s="187" t="str">
        <f t="shared" si="496"/>
        <v/>
      </c>
      <c r="AF1456" s="187" t="str">
        <f t="shared" si="497"/>
        <v/>
      </c>
      <c r="AG1456" s="187" t="str">
        <f t="shared" si="498"/>
        <v/>
      </c>
      <c r="AH1456" s="187" t="str">
        <f t="shared" si="499"/>
        <v/>
      </c>
      <c r="AI1456" s="187" t="str">
        <f t="shared" si="500"/>
        <v/>
      </c>
      <c r="AJ1456" s="187" t="str">
        <f t="shared" si="501"/>
        <v/>
      </c>
      <c r="AK1456" s="187" t="str">
        <f t="shared" si="502"/>
        <v/>
      </c>
      <c r="AN1456" s="187" t="str">
        <f t="shared" si="503"/>
        <v/>
      </c>
      <c r="AO1456" s="187" t="str">
        <f t="shared" si="504"/>
        <v/>
      </c>
      <c r="AP1456" s="187" t="str">
        <f t="shared" si="505"/>
        <v/>
      </c>
      <c r="AT1456" s="187" t="str">
        <f t="shared" si="506"/>
        <v/>
      </c>
      <c r="AU1456" s="187" t="str">
        <f t="shared" si="507"/>
        <v/>
      </c>
      <c r="AV1456" s="187" t="str">
        <f t="shared" si="508"/>
        <v/>
      </c>
      <c r="AW1456" s="187" t="str">
        <f t="shared" si="509"/>
        <v/>
      </c>
      <c r="AX1456" s="187" t="str">
        <f t="shared" si="510"/>
        <v/>
      </c>
      <c r="AY1456" s="187" t="str">
        <f t="shared" si="491"/>
        <v/>
      </c>
      <c r="AZ1456" s="187" t="str">
        <f t="shared" si="511"/>
        <v/>
      </c>
      <c r="BA1456" s="187" t="str">
        <f t="shared" si="493"/>
        <v xml:space="preserve"> </v>
      </c>
      <c r="BB1456" s="187" t="str">
        <f>IFERROR(IF(AW1456="","",VLOOKUP(AW1456,SUSS!R:S,2,FALSE)),AY1456*SUSS!$M$2)</f>
        <v/>
      </c>
      <c r="BC1456" s="187" t="str">
        <f t="shared" si="492"/>
        <v/>
      </c>
    </row>
    <row r="1457" spans="14:55" ht="15.75" thickBot="1">
      <c r="N1457" s="183" t="s">
        <v>195</v>
      </c>
      <c r="O1457" s="82">
        <v>35</v>
      </c>
      <c r="P1457" s="85">
        <v>5189.68</v>
      </c>
      <c r="Q1457" s="83" t="s">
        <v>102</v>
      </c>
      <c r="R1457" s="83" t="s">
        <v>10</v>
      </c>
      <c r="S1457" s="83" t="s">
        <v>10</v>
      </c>
      <c r="T1457" s="82" t="s">
        <v>163</v>
      </c>
      <c r="U1457" s="82" t="s">
        <v>124</v>
      </c>
      <c r="AC1457" s="187" t="str">
        <f t="shared" si="494"/>
        <v/>
      </c>
      <c r="AD1457" s="187" t="str">
        <f t="shared" si="495"/>
        <v/>
      </c>
      <c r="AE1457" s="187" t="str">
        <f t="shared" si="496"/>
        <v/>
      </c>
      <c r="AF1457" s="187" t="str">
        <f t="shared" si="497"/>
        <v/>
      </c>
      <c r="AG1457" s="187" t="str">
        <f t="shared" si="498"/>
        <v/>
      </c>
      <c r="AH1457" s="187" t="str">
        <f t="shared" si="499"/>
        <v/>
      </c>
      <c r="AI1457" s="187" t="str">
        <f t="shared" si="500"/>
        <v/>
      </c>
      <c r="AJ1457" s="187" t="str">
        <f t="shared" si="501"/>
        <v/>
      </c>
      <c r="AK1457" s="187" t="str">
        <f t="shared" si="502"/>
        <v/>
      </c>
      <c r="AN1457" s="187" t="str">
        <f t="shared" si="503"/>
        <v/>
      </c>
      <c r="AO1457" s="187" t="str">
        <f t="shared" si="504"/>
        <v/>
      </c>
      <c r="AP1457" s="187" t="str">
        <f t="shared" si="505"/>
        <v/>
      </c>
      <c r="AT1457" s="187" t="str">
        <f t="shared" si="506"/>
        <v/>
      </c>
      <c r="AU1457" s="187" t="str">
        <f t="shared" si="507"/>
        <v/>
      </c>
      <c r="AV1457" s="187" t="str">
        <f t="shared" si="508"/>
        <v/>
      </c>
      <c r="AW1457" s="187" t="str">
        <f t="shared" si="509"/>
        <v/>
      </c>
      <c r="AX1457" s="187" t="str">
        <f t="shared" si="510"/>
        <v/>
      </c>
      <c r="AY1457" s="187" t="str">
        <f t="shared" si="491"/>
        <v/>
      </c>
      <c r="AZ1457" s="187" t="str">
        <f t="shared" si="511"/>
        <v/>
      </c>
      <c r="BA1457" s="187" t="str">
        <f t="shared" si="493"/>
        <v xml:space="preserve"> </v>
      </c>
      <c r="BB1457" s="187" t="str">
        <f>IFERROR(IF(AW1457="","",VLOOKUP(AW1457,SUSS!R:S,2,FALSE)),AY1457*SUSS!$M$2)</f>
        <v/>
      </c>
      <c r="BC1457" s="187" t="str">
        <f t="shared" si="492"/>
        <v/>
      </c>
    </row>
    <row r="1458" spans="14:55" ht="15.75" thickBot="1">
      <c r="N1458" s="183" t="s">
        <v>195</v>
      </c>
      <c r="O1458" s="82">
        <v>35</v>
      </c>
      <c r="P1458" s="86">
        <v>586.77</v>
      </c>
      <c r="Q1458" s="83" t="s">
        <v>82</v>
      </c>
      <c r="R1458" s="83" t="s">
        <v>10</v>
      </c>
      <c r="S1458" s="83" t="s">
        <v>10</v>
      </c>
      <c r="T1458" s="82" t="s">
        <v>196</v>
      </c>
      <c r="U1458" s="82" t="s">
        <v>124</v>
      </c>
      <c r="AC1458" s="187" t="str">
        <f t="shared" si="494"/>
        <v/>
      </c>
      <c r="AD1458" s="187" t="str">
        <f t="shared" si="495"/>
        <v/>
      </c>
      <c r="AE1458" s="187" t="str">
        <f t="shared" si="496"/>
        <v/>
      </c>
      <c r="AF1458" s="187" t="str">
        <f t="shared" si="497"/>
        <v/>
      </c>
      <c r="AG1458" s="187" t="str">
        <f t="shared" si="498"/>
        <v/>
      </c>
      <c r="AH1458" s="187" t="str">
        <f t="shared" si="499"/>
        <v/>
      </c>
      <c r="AI1458" s="187" t="str">
        <f t="shared" si="500"/>
        <v/>
      </c>
      <c r="AJ1458" s="187" t="str">
        <f t="shared" si="501"/>
        <v/>
      </c>
      <c r="AK1458" s="187" t="str">
        <f t="shared" si="502"/>
        <v/>
      </c>
      <c r="AN1458" s="187" t="str">
        <f t="shared" si="503"/>
        <v/>
      </c>
      <c r="AO1458" s="187" t="str">
        <f t="shared" si="504"/>
        <v/>
      </c>
      <c r="AP1458" s="187" t="str">
        <f t="shared" si="505"/>
        <v/>
      </c>
      <c r="AT1458" s="187" t="str">
        <f t="shared" si="506"/>
        <v/>
      </c>
      <c r="AU1458" s="187" t="str">
        <f t="shared" si="507"/>
        <v/>
      </c>
      <c r="AV1458" s="187" t="str">
        <f t="shared" si="508"/>
        <v/>
      </c>
      <c r="AW1458" s="187" t="str">
        <f t="shared" si="509"/>
        <v/>
      </c>
      <c r="AX1458" s="187" t="str">
        <f t="shared" si="510"/>
        <v/>
      </c>
      <c r="AY1458" s="187" t="str">
        <f t="shared" si="491"/>
        <v/>
      </c>
      <c r="AZ1458" s="187" t="str">
        <f t="shared" si="511"/>
        <v/>
      </c>
      <c r="BA1458" s="187" t="str">
        <f t="shared" si="493"/>
        <v xml:space="preserve"> </v>
      </c>
      <c r="BB1458" s="187" t="str">
        <f>IFERROR(IF(AW1458="","",VLOOKUP(AW1458,SUSS!R:S,2,FALSE)),AY1458*SUSS!$M$2)</f>
        <v/>
      </c>
      <c r="BC1458" s="187" t="str">
        <f t="shared" si="492"/>
        <v/>
      </c>
    </row>
    <row r="1459" spans="14:55" ht="15.75" thickBot="1">
      <c r="N1459" s="183" t="s">
        <v>195</v>
      </c>
      <c r="O1459" s="82">
        <v>36</v>
      </c>
      <c r="P1459" s="85">
        <v>5189.68</v>
      </c>
      <c r="Q1459" s="83" t="s">
        <v>102</v>
      </c>
      <c r="R1459" s="83" t="s">
        <v>10</v>
      </c>
      <c r="S1459" s="83" t="s">
        <v>10</v>
      </c>
      <c r="T1459" s="82" t="s">
        <v>163</v>
      </c>
      <c r="U1459" s="82" t="s">
        <v>124</v>
      </c>
      <c r="AC1459" s="187" t="str">
        <f t="shared" si="494"/>
        <v/>
      </c>
      <c r="AD1459" s="187" t="str">
        <f t="shared" si="495"/>
        <v/>
      </c>
      <c r="AE1459" s="187" t="str">
        <f t="shared" si="496"/>
        <v/>
      </c>
      <c r="AF1459" s="187" t="str">
        <f t="shared" si="497"/>
        <v/>
      </c>
      <c r="AG1459" s="187" t="str">
        <f t="shared" si="498"/>
        <v/>
      </c>
      <c r="AH1459" s="187" t="str">
        <f t="shared" si="499"/>
        <v/>
      </c>
      <c r="AI1459" s="187" t="str">
        <f t="shared" si="500"/>
        <v/>
      </c>
      <c r="AJ1459" s="187" t="str">
        <f t="shared" si="501"/>
        <v/>
      </c>
      <c r="AK1459" s="187" t="str">
        <f t="shared" si="502"/>
        <v/>
      </c>
      <c r="AN1459" s="187" t="str">
        <f t="shared" si="503"/>
        <v/>
      </c>
      <c r="AO1459" s="187" t="str">
        <f t="shared" si="504"/>
        <v/>
      </c>
      <c r="AP1459" s="187" t="str">
        <f t="shared" si="505"/>
        <v/>
      </c>
      <c r="AT1459" s="187" t="str">
        <f t="shared" si="506"/>
        <v/>
      </c>
      <c r="AU1459" s="187" t="str">
        <f t="shared" si="507"/>
        <v/>
      </c>
      <c r="AV1459" s="187" t="str">
        <f t="shared" si="508"/>
        <v/>
      </c>
      <c r="AW1459" s="187" t="str">
        <f t="shared" si="509"/>
        <v/>
      </c>
      <c r="AX1459" s="187" t="str">
        <f t="shared" si="510"/>
        <v/>
      </c>
      <c r="AY1459" s="187" t="str">
        <f t="shared" si="491"/>
        <v/>
      </c>
      <c r="AZ1459" s="187" t="str">
        <f t="shared" si="511"/>
        <v/>
      </c>
      <c r="BA1459" s="187" t="str">
        <f t="shared" si="493"/>
        <v xml:space="preserve"> </v>
      </c>
      <c r="BB1459" s="187" t="str">
        <f>IFERROR(IF(AW1459="","",VLOOKUP(AW1459,SUSS!R:S,2,FALSE)),AY1459*SUSS!$M$2)</f>
        <v/>
      </c>
      <c r="BC1459" s="187" t="str">
        <f t="shared" si="492"/>
        <v/>
      </c>
    </row>
    <row r="1460" spans="14:55" ht="15.75" thickBot="1">
      <c r="N1460" s="183" t="s">
        <v>195</v>
      </c>
      <c r="O1460" s="82">
        <v>36</v>
      </c>
      <c r="P1460" s="86">
        <v>586.77</v>
      </c>
      <c r="Q1460" s="83" t="s">
        <v>82</v>
      </c>
      <c r="R1460" s="83" t="s">
        <v>10</v>
      </c>
      <c r="S1460" s="83" t="s">
        <v>10</v>
      </c>
      <c r="T1460" s="82" t="s">
        <v>196</v>
      </c>
      <c r="U1460" s="82" t="s">
        <v>124</v>
      </c>
      <c r="AC1460" s="187" t="str">
        <f t="shared" si="494"/>
        <v/>
      </c>
      <c r="AD1460" s="187" t="str">
        <f t="shared" si="495"/>
        <v/>
      </c>
      <c r="AE1460" s="187" t="str">
        <f t="shared" si="496"/>
        <v/>
      </c>
      <c r="AF1460" s="187" t="str">
        <f t="shared" si="497"/>
        <v/>
      </c>
      <c r="AG1460" s="187" t="str">
        <f t="shared" si="498"/>
        <v/>
      </c>
      <c r="AH1460" s="187" t="str">
        <f t="shared" si="499"/>
        <v/>
      </c>
      <c r="AI1460" s="187" t="str">
        <f t="shared" si="500"/>
        <v/>
      </c>
      <c r="AJ1460" s="187" t="str">
        <f t="shared" si="501"/>
        <v/>
      </c>
      <c r="AK1460" s="187" t="str">
        <f t="shared" si="502"/>
        <v/>
      </c>
      <c r="AN1460" s="187" t="str">
        <f t="shared" si="503"/>
        <v/>
      </c>
      <c r="AO1460" s="187" t="str">
        <f t="shared" si="504"/>
        <v/>
      </c>
      <c r="AP1460" s="187" t="str">
        <f t="shared" si="505"/>
        <v/>
      </c>
      <c r="AT1460" s="187" t="str">
        <f t="shared" si="506"/>
        <v/>
      </c>
      <c r="AU1460" s="187" t="str">
        <f t="shared" si="507"/>
        <v/>
      </c>
      <c r="AV1460" s="187" t="str">
        <f t="shared" si="508"/>
        <v/>
      </c>
      <c r="AW1460" s="187" t="str">
        <f t="shared" si="509"/>
        <v/>
      </c>
      <c r="AX1460" s="187" t="str">
        <f t="shared" si="510"/>
        <v/>
      </c>
      <c r="AY1460" s="187" t="str">
        <f t="shared" si="491"/>
        <v/>
      </c>
      <c r="AZ1460" s="187" t="str">
        <f t="shared" si="511"/>
        <v/>
      </c>
      <c r="BA1460" s="187" t="str">
        <f t="shared" si="493"/>
        <v xml:space="preserve"> </v>
      </c>
      <c r="BB1460" s="187" t="str">
        <f>IFERROR(IF(AW1460="","",VLOOKUP(AW1460,SUSS!R:S,2,FALSE)),AY1460*SUSS!$M$2)</f>
        <v/>
      </c>
      <c r="BC1460" s="187" t="str">
        <f t="shared" si="492"/>
        <v/>
      </c>
    </row>
    <row r="1461" spans="14:55" ht="15.75" thickBot="1">
      <c r="N1461" s="183" t="s">
        <v>195</v>
      </c>
      <c r="O1461" s="82">
        <v>37</v>
      </c>
      <c r="P1461" s="85">
        <v>5189.68</v>
      </c>
      <c r="Q1461" s="83" t="s">
        <v>102</v>
      </c>
      <c r="R1461" s="83" t="s">
        <v>10</v>
      </c>
      <c r="S1461" s="83" t="s">
        <v>10</v>
      </c>
      <c r="T1461" s="82" t="s">
        <v>163</v>
      </c>
      <c r="U1461" s="82" t="s">
        <v>124</v>
      </c>
      <c r="AC1461" s="187" t="str">
        <f t="shared" si="494"/>
        <v/>
      </c>
      <c r="AD1461" s="187" t="str">
        <f t="shared" si="495"/>
        <v/>
      </c>
      <c r="AE1461" s="187" t="str">
        <f t="shared" si="496"/>
        <v/>
      </c>
      <c r="AF1461" s="187" t="str">
        <f t="shared" si="497"/>
        <v/>
      </c>
      <c r="AG1461" s="187" t="str">
        <f t="shared" si="498"/>
        <v/>
      </c>
      <c r="AH1461" s="187" t="str">
        <f t="shared" si="499"/>
        <v/>
      </c>
      <c r="AI1461" s="187" t="str">
        <f t="shared" si="500"/>
        <v/>
      </c>
      <c r="AJ1461" s="187" t="str">
        <f t="shared" si="501"/>
        <v/>
      </c>
      <c r="AK1461" s="187" t="str">
        <f t="shared" si="502"/>
        <v/>
      </c>
      <c r="AN1461" s="187" t="str">
        <f t="shared" si="503"/>
        <v/>
      </c>
      <c r="AO1461" s="187" t="str">
        <f t="shared" si="504"/>
        <v/>
      </c>
      <c r="AP1461" s="187" t="str">
        <f t="shared" si="505"/>
        <v/>
      </c>
      <c r="AT1461" s="187" t="str">
        <f t="shared" si="506"/>
        <v/>
      </c>
      <c r="AU1461" s="187" t="str">
        <f t="shared" si="507"/>
        <v/>
      </c>
      <c r="AV1461" s="187" t="str">
        <f t="shared" si="508"/>
        <v/>
      </c>
      <c r="AW1461" s="187" t="str">
        <f t="shared" si="509"/>
        <v/>
      </c>
      <c r="AX1461" s="187" t="str">
        <f t="shared" si="510"/>
        <v/>
      </c>
      <c r="AY1461" s="187" t="str">
        <f t="shared" si="491"/>
        <v/>
      </c>
      <c r="AZ1461" s="187" t="str">
        <f t="shared" si="511"/>
        <v/>
      </c>
      <c r="BA1461" s="187" t="str">
        <f t="shared" si="493"/>
        <v xml:space="preserve"> </v>
      </c>
      <c r="BB1461" s="187" t="str">
        <f>IFERROR(IF(AW1461="","",VLOOKUP(AW1461,SUSS!R:S,2,FALSE)),AY1461*SUSS!$M$2)</f>
        <v/>
      </c>
      <c r="BC1461" s="187" t="str">
        <f t="shared" si="492"/>
        <v/>
      </c>
    </row>
    <row r="1462" spans="14:55" ht="15.75" thickBot="1">
      <c r="N1462" s="183" t="s">
        <v>195</v>
      </c>
      <c r="O1462" s="82">
        <v>37</v>
      </c>
      <c r="P1462" s="86">
        <v>586.77</v>
      </c>
      <c r="Q1462" s="83" t="s">
        <v>82</v>
      </c>
      <c r="R1462" s="83" t="s">
        <v>10</v>
      </c>
      <c r="S1462" s="83" t="s">
        <v>10</v>
      </c>
      <c r="T1462" s="82" t="s">
        <v>196</v>
      </c>
      <c r="U1462" s="82" t="s">
        <v>124</v>
      </c>
      <c r="AC1462" s="187" t="str">
        <f t="shared" si="494"/>
        <v/>
      </c>
      <c r="AD1462" s="187" t="str">
        <f t="shared" si="495"/>
        <v/>
      </c>
      <c r="AE1462" s="187" t="str">
        <f t="shared" si="496"/>
        <v/>
      </c>
      <c r="AF1462" s="187" t="str">
        <f t="shared" si="497"/>
        <v/>
      </c>
      <c r="AG1462" s="187" t="str">
        <f t="shared" si="498"/>
        <v/>
      </c>
      <c r="AH1462" s="187" t="str">
        <f t="shared" si="499"/>
        <v/>
      </c>
      <c r="AI1462" s="187" t="str">
        <f t="shared" si="500"/>
        <v/>
      </c>
      <c r="AJ1462" s="187" t="str">
        <f t="shared" si="501"/>
        <v/>
      </c>
      <c r="AK1462" s="187" t="str">
        <f t="shared" si="502"/>
        <v/>
      </c>
      <c r="AN1462" s="187" t="str">
        <f t="shared" si="503"/>
        <v/>
      </c>
      <c r="AO1462" s="187" t="str">
        <f t="shared" si="504"/>
        <v/>
      </c>
      <c r="AP1462" s="187" t="str">
        <f t="shared" si="505"/>
        <v/>
      </c>
      <c r="AT1462" s="187" t="str">
        <f t="shared" si="506"/>
        <v/>
      </c>
      <c r="AU1462" s="187" t="str">
        <f t="shared" si="507"/>
        <v/>
      </c>
      <c r="AV1462" s="187" t="str">
        <f t="shared" si="508"/>
        <v/>
      </c>
      <c r="AW1462" s="187" t="str">
        <f t="shared" si="509"/>
        <v/>
      </c>
      <c r="AX1462" s="187" t="str">
        <f t="shared" si="510"/>
        <v/>
      </c>
      <c r="AY1462" s="187" t="str">
        <f t="shared" si="491"/>
        <v/>
      </c>
      <c r="AZ1462" s="187" t="str">
        <f t="shared" si="511"/>
        <v/>
      </c>
      <c r="BA1462" s="187" t="str">
        <f t="shared" si="493"/>
        <v xml:space="preserve"> </v>
      </c>
      <c r="BB1462" s="187" t="str">
        <f>IFERROR(IF(AW1462="","",VLOOKUP(AW1462,SUSS!R:S,2,FALSE)),AY1462*SUSS!$M$2)</f>
        <v/>
      </c>
      <c r="BC1462" s="187" t="str">
        <f t="shared" si="492"/>
        <v/>
      </c>
    </row>
    <row r="1463" spans="14:55" ht="15.75" thickBot="1">
      <c r="N1463" s="183" t="s">
        <v>195</v>
      </c>
      <c r="O1463" s="82">
        <v>38</v>
      </c>
      <c r="P1463" s="85">
        <v>5189.68</v>
      </c>
      <c r="Q1463" s="83" t="s">
        <v>102</v>
      </c>
      <c r="R1463" s="83" t="s">
        <v>10</v>
      </c>
      <c r="S1463" s="83" t="s">
        <v>10</v>
      </c>
      <c r="T1463" s="82" t="s">
        <v>163</v>
      </c>
      <c r="U1463" s="82" t="s">
        <v>124</v>
      </c>
      <c r="AC1463" s="187" t="str">
        <f t="shared" si="494"/>
        <v/>
      </c>
      <c r="AD1463" s="187" t="str">
        <f t="shared" si="495"/>
        <v/>
      </c>
      <c r="AE1463" s="187" t="str">
        <f t="shared" si="496"/>
        <v/>
      </c>
      <c r="AF1463" s="187" t="str">
        <f t="shared" si="497"/>
        <v/>
      </c>
      <c r="AG1463" s="187" t="str">
        <f t="shared" si="498"/>
        <v/>
      </c>
      <c r="AH1463" s="187" t="str">
        <f t="shared" si="499"/>
        <v/>
      </c>
      <c r="AI1463" s="187" t="str">
        <f t="shared" si="500"/>
        <v/>
      </c>
      <c r="AJ1463" s="187" t="str">
        <f t="shared" si="501"/>
        <v/>
      </c>
      <c r="AK1463" s="187" t="str">
        <f t="shared" si="502"/>
        <v/>
      </c>
      <c r="AN1463" s="187" t="str">
        <f t="shared" si="503"/>
        <v/>
      </c>
      <c r="AO1463" s="187" t="str">
        <f t="shared" si="504"/>
        <v/>
      </c>
      <c r="AP1463" s="187" t="str">
        <f t="shared" si="505"/>
        <v/>
      </c>
      <c r="AT1463" s="187" t="str">
        <f t="shared" si="506"/>
        <v/>
      </c>
      <c r="AU1463" s="187" t="str">
        <f t="shared" si="507"/>
        <v/>
      </c>
      <c r="AV1463" s="187" t="str">
        <f t="shared" si="508"/>
        <v/>
      </c>
      <c r="AW1463" s="187" t="str">
        <f t="shared" si="509"/>
        <v/>
      </c>
      <c r="AX1463" s="187" t="str">
        <f t="shared" si="510"/>
        <v/>
      </c>
      <c r="AY1463" s="187" t="str">
        <f t="shared" si="491"/>
        <v/>
      </c>
      <c r="AZ1463" s="187" t="str">
        <f t="shared" si="511"/>
        <v/>
      </c>
      <c r="BA1463" s="187" t="str">
        <f t="shared" si="493"/>
        <v xml:space="preserve"> </v>
      </c>
      <c r="BB1463" s="187" t="str">
        <f>IFERROR(IF(AW1463="","",VLOOKUP(AW1463,SUSS!R:S,2,FALSE)),AY1463*SUSS!$M$2)</f>
        <v/>
      </c>
      <c r="BC1463" s="187" t="str">
        <f t="shared" si="492"/>
        <v/>
      </c>
    </row>
    <row r="1464" spans="14:55" ht="15.75" thickBot="1">
      <c r="N1464" s="183" t="s">
        <v>195</v>
      </c>
      <c r="O1464" s="82">
        <v>38</v>
      </c>
      <c r="P1464" s="86">
        <v>586.77</v>
      </c>
      <c r="Q1464" s="83" t="s">
        <v>82</v>
      </c>
      <c r="R1464" s="83" t="s">
        <v>10</v>
      </c>
      <c r="S1464" s="83" t="s">
        <v>10</v>
      </c>
      <c r="T1464" s="82" t="s">
        <v>196</v>
      </c>
      <c r="U1464" s="82" t="s">
        <v>124</v>
      </c>
      <c r="AC1464" s="187" t="str">
        <f t="shared" si="494"/>
        <v/>
      </c>
      <c r="AD1464" s="187" t="str">
        <f t="shared" si="495"/>
        <v/>
      </c>
      <c r="AE1464" s="187" t="str">
        <f t="shared" si="496"/>
        <v/>
      </c>
      <c r="AF1464" s="187" t="str">
        <f t="shared" si="497"/>
        <v/>
      </c>
      <c r="AG1464" s="187" t="str">
        <f t="shared" si="498"/>
        <v/>
      </c>
      <c r="AH1464" s="187" t="str">
        <f t="shared" si="499"/>
        <v/>
      </c>
      <c r="AI1464" s="187" t="str">
        <f t="shared" si="500"/>
        <v/>
      </c>
      <c r="AJ1464" s="187" t="str">
        <f t="shared" si="501"/>
        <v/>
      </c>
      <c r="AK1464" s="187" t="str">
        <f t="shared" si="502"/>
        <v/>
      </c>
      <c r="AN1464" s="187" t="str">
        <f t="shared" si="503"/>
        <v/>
      </c>
      <c r="AO1464" s="187" t="str">
        <f t="shared" si="504"/>
        <v/>
      </c>
      <c r="AP1464" s="187" t="str">
        <f t="shared" si="505"/>
        <v/>
      </c>
      <c r="AT1464" s="187" t="str">
        <f t="shared" si="506"/>
        <v/>
      </c>
      <c r="AU1464" s="187" t="str">
        <f t="shared" si="507"/>
        <v/>
      </c>
      <c r="AV1464" s="187" t="str">
        <f t="shared" si="508"/>
        <v/>
      </c>
      <c r="AW1464" s="187" t="str">
        <f t="shared" si="509"/>
        <v/>
      </c>
      <c r="AX1464" s="187" t="str">
        <f t="shared" si="510"/>
        <v/>
      </c>
      <c r="AY1464" s="187" t="str">
        <f t="shared" si="491"/>
        <v/>
      </c>
      <c r="AZ1464" s="187" t="str">
        <f t="shared" si="511"/>
        <v/>
      </c>
      <c r="BA1464" s="187" t="str">
        <f t="shared" si="493"/>
        <v xml:space="preserve"> </v>
      </c>
      <c r="BB1464" s="187" t="str">
        <f>IFERROR(IF(AW1464="","",VLOOKUP(AW1464,SUSS!R:S,2,FALSE)),AY1464*SUSS!$M$2)</f>
        <v/>
      </c>
      <c r="BC1464" s="187" t="str">
        <f t="shared" si="492"/>
        <v/>
      </c>
    </row>
    <row r="1465" spans="14:55" ht="15.75" thickBot="1">
      <c r="N1465" s="183" t="s">
        <v>195</v>
      </c>
      <c r="O1465" s="82">
        <v>39</v>
      </c>
      <c r="P1465" s="85">
        <v>5189.68</v>
      </c>
      <c r="Q1465" s="83" t="s">
        <v>102</v>
      </c>
      <c r="R1465" s="83" t="s">
        <v>10</v>
      </c>
      <c r="S1465" s="83" t="s">
        <v>10</v>
      </c>
      <c r="T1465" s="82" t="s">
        <v>163</v>
      </c>
      <c r="U1465" s="82" t="s">
        <v>124</v>
      </c>
      <c r="AC1465" s="187" t="str">
        <f t="shared" si="494"/>
        <v/>
      </c>
      <c r="AD1465" s="187" t="str">
        <f t="shared" si="495"/>
        <v/>
      </c>
      <c r="AE1465" s="187" t="str">
        <f t="shared" si="496"/>
        <v/>
      </c>
      <c r="AF1465" s="187" t="str">
        <f t="shared" si="497"/>
        <v/>
      </c>
      <c r="AG1465" s="187" t="str">
        <f t="shared" si="498"/>
        <v/>
      </c>
      <c r="AH1465" s="187" t="str">
        <f t="shared" si="499"/>
        <v/>
      </c>
      <c r="AI1465" s="187" t="str">
        <f t="shared" si="500"/>
        <v/>
      </c>
      <c r="AJ1465" s="187" t="str">
        <f t="shared" si="501"/>
        <v/>
      </c>
      <c r="AK1465" s="187" t="str">
        <f t="shared" si="502"/>
        <v/>
      </c>
      <c r="AN1465" s="187" t="str">
        <f t="shared" si="503"/>
        <v/>
      </c>
      <c r="AO1465" s="187" t="str">
        <f t="shared" si="504"/>
        <v/>
      </c>
      <c r="AP1465" s="187" t="str">
        <f t="shared" si="505"/>
        <v/>
      </c>
      <c r="AT1465" s="187" t="str">
        <f t="shared" si="506"/>
        <v/>
      </c>
      <c r="AU1465" s="187" t="str">
        <f t="shared" si="507"/>
        <v/>
      </c>
      <c r="AV1465" s="187" t="str">
        <f t="shared" si="508"/>
        <v/>
      </c>
      <c r="AW1465" s="187" t="str">
        <f t="shared" si="509"/>
        <v/>
      </c>
      <c r="AX1465" s="187" t="str">
        <f t="shared" si="510"/>
        <v/>
      </c>
      <c r="AY1465" s="187" t="str">
        <f t="shared" si="491"/>
        <v/>
      </c>
      <c r="AZ1465" s="187" t="str">
        <f t="shared" si="511"/>
        <v/>
      </c>
      <c r="BA1465" s="187" t="str">
        <f t="shared" si="493"/>
        <v xml:space="preserve"> </v>
      </c>
      <c r="BB1465" s="187" t="str">
        <f>IFERROR(IF(AW1465="","",VLOOKUP(AW1465,SUSS!R:S,2,FALSE)),AY1465*SUSS!$M$2)</f>
        <v/>
      </c>
      <c r="BC1465" s="187" t="str">
        <f t="shared" si="492"/>
        <v/>
      </c>
    </row>
    <row r="1466" spans="14:55" ht="15.75" thickBot="1">
      <c r="N1466" s="183" t="s">
        <v>195</v>
      </c>
      <c r="O1466" s="82">
        <v>39</v>
      </c>
      <c r="P1466" s="86">
        <v>586.77</v>
      </c>
      <c r="Q1466" s="83" t="s">
        <v>82</v>
      </c>
      <c r="R1466" s="83" t="s">
        <v>10</v>
      </c>
      <c r="S1466" s="83" t="s">
        <v>10</v>
      </c>
      <c r="T1466" s="82" t="s">
        <v>196</v>
      </c>
      <c r="U1466" s="82" t="s">
        <v>124</v>
      </c>
      <c r="AC1466" s="187" t="str">
        <f t="shared" si="494"/>
        <v/>
      </c>
      <c r="AD1466" s="187" t="str">
        <f t="shared" si="495"/>
        <v/>
      </c>
      <c r="AE1466" s="187" t="str">
        <f t="shared" si="496"/>
        <v/>
      </c>
      <c r="AF1466" s="187" t="str">
        <f t="shared" si="497"/>
        <v/>
      </c>
      <c r="AG1466" s="187" t="str">
        <f t="shared" si="498"/>
        <v/>
      </c>
      <c r="AH1466" s="187" t="str">
        <f t="shared" si="499"/>
        <v/>
      </c>
      <c r="AI1466" s="187" t="str">
        <f t="shared" si="500"/>
        <v/>
      </c>
      <c r="AJ1466" s="187" t="str">
        <f t="shared" si="501"/>
        <v/>
      </c>
      <c r="AK1466" s="187" t="str">
        <f t="shared" si="502"/>
        <v/>
      </c>
      <c r="AN1466" s="187" t="str">
        <f t="shared" si="503"/>
        <v/>
      </c>
      <c r="AO1466" s="187" t="str">
        <f t="shared" si="504"/>
        <v/>
      </c>
      <c r="AP1466" s="187" t="str">
        <f t="shared" si="505"/>
        <v/>
      </c>
      <c r="AT1466" s="187" t="str">
        <f t="shared" si="506"/>
        <v/>
      </c>
      <c r="AU1466" s="187" t="str">
        <f t="shared" si="507"/>
        <v/>
      </c>
      <c r="AV1466" s="187" t="str">
        <f t="shared" si="508"/>
        <v/>
      </c>
      <c r="AW1466" s="187" t="str">
        <f t="shared" si="509"/>
        <v/>
      </c>
      <c r="AX1466" s="187" t="str">
        <f t="shared" si="510"/>
        <v/>
      </c>
      <c r="AY1466" s="187" t="str">
        <f t="shared" si="491"/>
        <v/>
      </c>
      <c r="AZ1466" s="187" t="str">
        <f t="shared" si="511"/>
        <v/>
      </c>
      <c r="BA1466" s="187" t="str">
        <f t="shared" si="493"/>
        <v xml:space="preserve"> </v>
      </c>
      <c r="BB1466" s="187" t="str">
        <f>IFERROR(IF(AW1466="","",VLOOKUP(AW1466,SUSS!R:S,2,FALSE)),AY1466*SUSS!$M$2)</f>
        <v/>
      </c>
      <c r="BC1466" s="187" t="str">
        <f t="shared" si="492"/>
        <v/>
      </c>
    </row>
    <row r="1467" spans="14:55" ht="15.75" thickBot="1">
      <c r="N1467" s="183" t="s">
        <v>195</v>
      </c>
      <c r="O1467" s="82">
        <v>40</v>
      </c>
      <c r="P1467" s="85">
        <v>5189.68</v>
      </c>
      <c r="Q1467" s="83" t="s">
        <v>102</v>
      </c>
      <c r="R1467" s="83" t="s">
        <v>10</v>
      </c>
      <c r="S1467" s="83" t="s">
        <v>10</v>
      </c>
      <c r="T1467" s="82" t="s">
        <v>163</v>
      </c>
      <c r="U1467" s="82" t="s">
        <v>124</v>
      </c>
      <c r="AC1467" s="187" t="str">
        <f t="shared" si="494"/>
        <v/>
      </c>
      <c r="AD1467" s="187" t="str">
        <f t="shared" si="495"/>
        <v/>
      </c>
      <c r="AE1467" s="187" t="str">
        <f t="shared" si="496"/>
        <v/>
      </c>
      <c r="AF1467" s="187" t="str">
        <f t="shared" si="497"/>
        <v/>
      </c>
      <c r="AG1467" s="187" t="str">
        <f t="shared" si="498"/>
        <v/>
      </c>
      <c r="AH1467" s="187" t="str">
        <f t="shared" si="499"/>
        <v/>
      </c>
      <c r="AI1467" s="187" t="str">
        <f t="shared" si="500"/>
        <v/>
      </c>
      <c r="AJ1467" s="187" t="str">
        <f t="shared" si="501"/>
        <v/>
      </c>
      <c r="AK1467" s="187" t="str">
        <f t="shared" si="502"/>
        <v/>
      </c>
      <c r="AN1467" s="187" t="str">
        <f t="shared" si="503"/>
        <v/>
      </c>
      <c r="AO1467" s="187" t="str">
        <f t="shared" si="504"/>
        <v/>
      </c>
      <c r="AP1467" s="187" t="str">
        <f t="shared" si="505"/>
        <v/>
      </c>
      <c r="AT1467" s="187" t="str">
        <f t="shared" si="506"/>
        <v/>
      </c>
      <c r="AU1467" s="187" t="str">
        <f t="shared" si="507"/>
        <v/>
      </c>
      <c r="AV1467" s="187" t="str">
        <f t="shared" si="508"/>
        <v/>
      </c>
      <c r="AW1467" s="187" t="str">
        <f t="shared" si="509"/>
        <v/>
      </c>
      <c r="AX1467" s="187" t="str">
        <f t="shared" si="510"/>
        <v/>
      </c>
      <c r="AY1467" s="187" t="str">
        <f t="shared" si="491"/>
        <v/>
      </c>
      <c r="AZ1467" s="187" t="str">
        <f t="shared" si="511"/>
        <v/>
      </c>
      <c r="BA1467" s="187" t="str">
        <f t="shared" si="493"/>
        <v xml:space="preserve"> </v>
      </c>
      <c r="BB1467" s="187" t="str">
        <f>IFERROR(IF(AW1467="","",VLOOKUP(AW1467,SUSS!R:S,2,FALSE)),AY1467*SUSS!$M$2)</f>
        <v/>
      </c>
      <c r="BC1467" s="187" t="str">
        <f t="shared" si="492"/>
        <v/>
      </c>
    </row>
    <row r="1468" spans="14:55" ht="15.75" thickBot="1">
      <c r="N1468" s="183" t="s">
        <v>195</v>
      </c>
      <c r="O1468" s="82">
        <v>40</v>
      </c>
      <c r="P1468" s="86">
        <v>586.77</v>
      </c>
      <c r="Q1468" s="83" t="s">
        <v>82</v>
      </c>
      <c r="R1468" s="83" t="s">
        <v>10</v>
      </c>
      <c r="S1468" s="83" t="s">
        <v>10</v>
      </c>
      <c r="T1468" s="82" t="s">
        <v>196</v>
      </c>
      <c r="U1468" s="82" t="s">
        <v>124</v>
      </c>
      <c r="AC1468" s="187" t="str">
        <f t="shared" si="494"/>
        <v/>
      </c>
      <c r="AD1468" s="187" t="str">
        <f t="shared" si="495"/>
        <v/>
      </c>
      <c r="AE1468" s="187" t="str">
        <f t="shared" si="496"/>
        <v/>
      </c>
      <c r="AF1468" s="187" t="str">
        <f t="shared" si="497"/>
        <v/>
      </c>
      <c r="AG1468" s="187" t="str">
        <f t="shared" si="498"/>
        <v/>
      </c>
      <c r="AH1468" s="187" t="str">
        <f t="shared" si="499"/>
        <v/>
      </c>
      <c r="AI1468" s="187" t="str">
        <f t="shared" si="500"/>
        <v/>
      </c>
      <c r="AJ1468" s="187" t="str">
        <f t="shared" si="501"/>
        <v/>
      </c>
      <c r="AK1468" s="187" t="str">
        <f t="shared" si="502"/>
        <v/>
      </c>
      <c r="AN1468" s="187" t="str">
        <f t="shared" si="503"/>
        <v/>
      </c>
      <c r="AO1468" s="187" t="str">
        <f t="shared" si="504"/>
        <v/>
      </c>
      <c r="AP1468" s="187" t="str">
        <f t="shared" si="505"/>
        <v/>
      </c>
      <c r="AT1468" s="187" t="str">
        <f t="shared" si="506"/>
        <v/>
      </c>
      <c r="AU1468" s="187" t="str">
        <f t="shared" si="507"/>
        <v/>
      </c>
      <c r="AV1468" s="187" t="str">
        <f t="shared" si="508"/>
        <v/>
      </c>
      <c r="AW1468" s="187" t="str">
        <f t="shared" si="509"/>
        <v/>
      </c>
      <c r="AX1468" s="187" t="str">
        <f t="shared" si="510"/>
        <v/>
      </c>
      <c r="AY1468" s="187" t="str">
        <f t="shared" si="491"/>
        <v/>
      </c>
      <c r="AZ1468" s="187" t="str">
        <f t="shared" si="511"/>
        <v/>
      </c>
      <c r="BA1468" s="187" t="str">
        <f t="shared" si="493"/>
        <v xml:space="preserve"> </v>
      </c>
      <c r="BB1468" s="187" t="str">
        <f>IFERROR(IF(AW1468="","",VLOOKUP(AW1468,SUSS!R:S,2,FALSE)),AY1468*SUSS!$M$2)</f>
        <v/>
      </c>
      <c r="BC1468" s="187" t="str">
        <f t="shared" si="492"/>
        <v/>
      </c>
    </row>
    <row r="1469" spans="14:55" ht="15.75" thickBot="1">
      <c r="N1469" s="183" t="s">
        <v>195</v>
      </c>
      <c r="O1469" s="82">
        <v>41</v>
      </c>
      <c r="P1469" s="85">
        <v>5189.68</v>
      </c>
      <c r="Q1469" s="83" t="s">
        <v>102</v>
      </c>
      <c r="R1469" s="83" t="s">
        <v>10</v>
      </c>
      <c r="S1469" s="83" t="s">
        <v>10</v>
      </c>
      <c r="T1469" s="82" t="s">
        <v>163</v>
      </c>
      <c r="U1469" s="82" t="s">
        <v>124</v>
      </c>
      <c r="AC1469" s="187" t="str">
        <f t="shared" si="494"/>
        <v/>
      </c>
      <c r="AD1469" s="187" t="str">
        <f t="shared" si="495"/>
        <v/>
      </c>
      <c r="AE1469" s="187" t="str">
        <f t="shared" si="496"/>
        <v/>
      </c>
      <c r="AF1469" s="187" t="str">
        <f t="shared" si="497"/>
        <v/>
      </c>
      <c r="AG1469" s="187" t="str">
        <f t="shared" si="498"/>
        <v/>
      </c>
      <c r="AH1469" s="187" t="str">
        <f t="shared" si="499"/>
        <v/>
      </c>
      <c r="AI1469" s="187" t="str">
        <f t="shared" si="500"/>
        <v/>
      </c>
      <c r="AJ1469" s="187" t="str">
        <f t="shared" si="501"/>
        <v/>
      </c>
      <c r="AK1469" s="187" t="str">
        <f t="shared" si="502"/>
        <v/>
      </c>
      <c r="AN1469" s="187" t="str">
        <f t="shared" si="503"/>
        <v/>
      </c>
      <c r="AO1469" s="187" t="str">
        <f t="shared" si="504"/>
        <v/>
      </c>
      <c r="AP1469" s="187" t="str">
        <f t="shared" si="505"/>
        <v/>
      </c>
      <c r="AT1469" s="187" t="str">
        <f t="shared" si="506"/>
        <v/>
      </c>
      <c r="AU1469" s="187" t="str">
        <f t="shared" si="507"/>
        <v/>
      </c>
      <c r="AV1469" s="187" t="str">
        <f t="shared" si="508"/>
        <v/>
      </c>
      <c r="AW1469" s="187" t="str">
        <f t="shared" si="509"/>
        <v/>
      </c>
      <c r="AX1469" s="187" t="str">
        <f t="shared" si="510"/>
        <v/>
      </c>
      <c r="AY1469" s="187" t="str">
        <f t="shared" si="491"/>
        <v/>
      </c>
      <c r="AZ1469" s="187" t="str">
        <f t="shared" si="511"/>
        <v/>
      </c>
      <c r="BA1469" s="187" t="str">
        <f t="shared" si="493"/>
        <v xml:space="preserve"> </v>
      </c>
      <c r="BB1469" s="187" t="str">
        <f>IFERROR(IF(AW1469="","",VLOOKUP(AW1469,SUSS!R:S,2,FALSE)),AY1469*SUSS!$M$2)</f>
        <v/>
      </c>
      <c r="BC1469" s="187" t="str">
        <f t="shared" si="492"/>
        <v/>
      </c>
    </row>
    <row r="1470" spans="14:55" ht="15.75" thickBot="1">
      <c r="N1470" s="183" t="s">
        <v>195</v>
      </c>
      <c r="O1470" s="82">
        <v>41</v>
      </c>
      <c r="P1470" s="86">
        <v>586.77</v>
      </c>
      <c r="Q1470" s="83" t="s">
        <v>82</v>
      </c>
      <c r="R1470" s="83" t="s">
        <v>10</v>
      </c>
      <c r="S1470" s="83" t="s">
        <v>10</v>
      </c>
      <c r="T1470" s="82" t="s">
        <v>196</v>
      </c>
      <c r="U1470" s="82" t="s">
        <v>124</v>
      </c>
      <c r="AC1470" s="187" t="str">
        <f t="shared" si="494"/>
        <v/>
      </c>
      <c r="AD1470" s="187" t="str">
        <f t="shared" si="495"/>
        <v/>
      </c>
      <c r="AE1470" s="187" t="str">
        <f t="shared" si="496"/>
        <v/>
      </c>
      <c r="AF1470" s="187" t="str">
        <f t="shared" si="497"/>
        <v/>
      </c>
      <c r="AG1470" s="187" t="str">
        <f t="shared" si="498"/>
        <v/>
      </c>
      <c r="AH1470" s="187" t="str">
        <f t="shared" si="499"/>
        <v/>
      </c>
      <c r="AI1470" s="187" t="str">
        <f t="shared" si="500"/>
        <v/>
      </c>
      <c r="AJ1470" s="187" t="str">
        <f t="shared" si="501"/>
        <v/>
      </c>
      <c r="AK1470" s="187" t="str">
        <f t="shared" si="502"/>
        <v/>
      </c>
      <c r="AN1470" s="187" t="str">
        <f t="shared" si="503"/>
        <v/>
      </c>
      <c r="AO1470" s="187" t="str">
        <f t="shared" si="504"/>
        <v/>
      </c>
      <c r="AP1470" s="187" t="str">
        <f t="shared" si="505"/>
        <v/>
      </c>
      <c r="AT1470" s="187" t="str">
        <f t="shared" si="506"/>
        <v/>
      </c>
      <c r="AU1470" s="187" t="str">
        <f t="shared" si="507"/>
        <v/>
      </c>
      <c r="AV1470" s="187" t="str">
        <f t="shared" si="508"/>
        <v/>
      </c>
      <c r="AW1470" s="187" t="str">
        <f t="shared" si="509"/>
        <v/>
      </c>
      <c r="AX1470" s="187" t="str">
        <f t="shared" si="510"/>
        <v/>
      </c>
      <c r="AY1470" s="187" t="str">
        <f t="shared" si="491"/>
        <v/>
      </c>
      <c r="AZ1470" s="187" t="str">
        <f t="shared" si="511"/>
        <v/>
      </c>
      <c r="BA1470" s="187" t="str">
        <f t="shared" si="493"/>
        <v xml:space="preserve"> </v>
      </c>
      <c r="BB1470" s="187" t="str">
        <f>IFERROR(IF(AW1470="","",VLOOKUP(AW1470,SUSS!R:S,2,FALSE)),AY1470*SUSS!$M$2)</f>
        <v/>
      </c>
      <c r="BC1470" s="187" t="str">
        <f t="shared" si="492"/>
        <v/>
      </c>
    </row>
    <row r="1471" spans="14:55" ht="15.75" thickBot="1">
      <c r="N1471" s="183" t="s">
        <v>195</v>
      </c>
      <c r="O1471" s="82">
        <v>42</v>
      </c>
      <c r="P1471" s="85">
        <v>5189.68</v>
      </c>
      <c r="Q1471" s="83" t="s">
        <v>102</v>
      </c>
      <c r="R1471" s="83" t="s">
        <v>10</v>
      </c>
      <c r="S1471" s="83" t="s">
        <v>10</v>
      </c>
      <c r="T1471" s="82" t="s">
        <v>163</v>
      </c>
      <c r="U1471" s="82" t="s">
        <v>124</v>
      </c>
      <c r="AC1471" s="187" t="str">
        <f t="shared" si="494"/>
        <v/>
      </c>
      <c r="AD1471" s="187" t="str">
        <f t="shared" si="495"/>
        <v/>
      </c>
      <c r="AE1471" s="187" t="str">
        <f t="shared" si="496"/>
        <v/>
      </c>
      <c r="AF1471" s="187" t="str">
        <f t="shared" si="497"/>
        <v/>
      </c>
      <c r="AG1471" s="187" t="str">
        <f t="shared" si="498"/>
        <v/>
      </c>
      <c r="AH1471" s="187" t="str">
        <f t="shared" si="499"/>
        <v/>
      </c>
      <c r="AI1471" s="187" t="str">
        <f t="shared" si="500"/>
        <v/>
      </c>
      <c r="AJ1471" s="187" t="str">
        <f t="shared" si="501"/>
        <v/>
      </c>
      <c r="AK1471" s="187" t="str">
        <f t="shared" si="502"/>
        <v/>
      </c>
      <c r="AN1471" s="187" t="str">
        <f t="shared" si="503"/>
        <v/>
      </c>
      <c r="AO1471" s="187" t="str">
        <f t="shared" si="504"/>
        <v/>
      </c>
      <c r="AP1471" s="187" t="str">
        <f t="shared" si="505"/>
        <v/>
      </c>
      <c r="AT1471" s="187" t="str">
        <f t="shared" si="506"/>
        <v/>
      </c>
      <c r="AU1471" s="187" t="str">
        <f t="shared" si="507"/>
        <v/>
      </c>
      <c r="AV1471" s="187" t="str">
        <f t="shared" si="508"/>
        <v/>
      </c>
      <c r="AW1471" s="187" t="str">
        <f t="shared" si="509"/>
        <v/>
      </c>
      <c r="AX1471" s="187" t="str">
        <f t="shared" si="510"/>
        <v/>
      </c>
      <c r="AY1471" s="187" t="str">
        <f t="shared" si="491"/>
        <v/>
      </c>
      <c r="AZ1471" s="187" t="str">
        <f t="shared" si="511"/>
        <v/>
      </c>
      <c r="BA1471" s="187" t="str">
        <f t="shared" si="493"/>
        <v xml:space="preserve"> </v>
      </c>
      <c r="BB1471" s="187" t="str">
        <f>IFERROR(IF(AW1471="","",VLOOKUP(AW1471,SUSS!R:S,2,FALSE)),AY1471*SUSS!$M$2)</f>
        <v/>
      </c>
      <c r="BC1471" s="187" t="str">
        <f t="shared" si="492"/>
        <v/>
      </c>
    </row>
    <row r="1472" spans="14:55" ht="15.75" thickBot="1">
      <c r="N1472" s="183" t="s">
        <v>195</v>
      </c>
      <c r="O1472" s="82">
        <v>42</v>
      </c>
      <c r="P1472" s="86">
        <v>586.77</v>
      </c>
      <c r="Q1472" s="83" t="s">
        <v>82</v>
      </c>
      <c r="R1472" s="83" t="s">
        <v>10</v>
      </c>
      <c r="S1472" s="83" t="s">
        <v>10</v>
      </c>
      <c r="T1472" s="82" t="s">
        <v>196</v>
      </c>
      <c r="U1472" s="82" t="s">
        <v>124</v>
      </c>
      <c r="AC1472" s="187" t="str">
        <f t="shared" si="494"/>
        <v/>
      </c>
      <c r="AD1472" s="187" t="str">
        <f t="shared" si="495"/>
        <v/>
      </c>
      <c r="AE1472" s="187" t="str">
        <f t="shared" si="496"/>
        <v/>
      </c>
      <c r="AF1472" s="187" t="str">
        <f t="shared" si="497"/>
        <v/>
      </c>
      <c r="AG1472" s="187" t="str">
        <f t="shared" si="498"/>
        <v/>
      </c>
      <c r="AH1472" s="187" t="str">
        <f t="shared" si="499"/>
        <v/>
      </c>
      <c r="AI1472" s="187" t="str">
        <f t="shared" si="500"/>
        <v/>
      </c>
      <c r="AJ1472" s="187" t="str">
        <f t="shared" si="501"/>
        <v/>
      </c>
      <c r="AK1472" s="187" t="str">
        <f t="shared" si="502"/>
        <v/>
      </c>
      <c r="AN1472" s="187" t="str">
        <f t="shared" si="503"/>
        <v/>
      </c>
      <c r="AO1472" s="187" t="str">
        <f t="shared" si="504"/>
        <v/>
      </c>
      <c r="AP1472" s="187" t="str">
        <f t="shared" si="505"/>
        <v/>
      </c>
      <c r="AT1472" s="187" t="str">
        <f t="shared" si="506"/>
        <v/>
      </c>
      <c r="AU1472" s="187" t="str">
        <f t="shared" si="507"/>
        <v/>
      </c>
      <c r="AV1472" s="187" t="str">
        <f t="shared" si="508"/>
        <v/>
      </c>
      <c r="AW1472" s="187" t="str">
        <f t="shared" si="509"/>
        <v/>
      </c>
      <c r="AX1472" s="187" t="str">
        <f t="shared" si="510"/>
        <v/>
      </c>
      <c r="AY1472" s="187" t="str">
        <f t="shared" si="491"/>
        <v/>
      </c>
      <c r="AZ1472" s="187" t="str">
        <f t="shared" si="511"/>
        <v/>
      </c>
      <c r="BA1472" s="187" t="str">
        <f t="shared" si="493"/>
        <v xml:space="preserve"> </v>
      </c>
      <c r="BB1472" s="187" t="str">
        <f>IFERROR(IF(AW1472="","",VLOOKUP(AW1472,SUSS!R:S,2,FALSE)),AY1472*SUSS!$M$2)</f>
        <v/>
      </c>
      <c r="BC1472" s="187" t="str">
        <f t="shared" si="492"/>
        <v/>
      </c>
    </row>
    <row r="1473" spans="14:55" ht="15.75" thickBot="1">
      <c r="N1473" s="183" t="s">
        <v>195</v>
      </c>
      <c r="O1473" s="82">
        <v>43</v>
      </c>
      <c r="P1473" s="85">
        <v>5189.68</v>
      </c>
      <c r="Q1473" s="83" t="s">
        <v>102</v>
      </c>
      <c r="R1473" s="83" t="s">
        <v>10</v>
      </c>
      <c r="S1473" s="83" t="s">
        <v>10</v>
      </c>
      <c r="T1473" s="82" t="s">
        <v>163</v>
      </c>
      <c r="U1473" s="82" t="s">
        <v>124</v>
      </c>
      <c r="AC1473" s="187" t="str">
        <f t="shared" si="494"/>
        <v/>
      </c>
      <c r="AD1473" s="187" t="str">
        <f t="shared" si="495"/>
        <v/>
      </c>
      <c r="AE1473" s="187" t="str">
        <f t="shared" si="496"/>
        <v/>
      </c>
      <c r="AF1473" s="187" t="str">
        <f t="shared" si="497"/>
        <v/>
      </c>
      <c r="AG1473" s="187" t="str">
        <f t="shared" si="498"/>
        <v/>
      </c>
      <c r="AH1473" s="187" t="str">
        <f t="shared" si="499"/>
        <v/>
      </c>
      <c r="AI1473" s="187" t="str">
        <f t="shared" si="500"/>
        <v/>
      </c>
      <c r="AJ1473" s="187" t="str">
        <f t="shared" si="501"/>
        <v/>
      </c>
      <c r="AK1473" s="187" t="str">
        <f t="shared" si="502"/>
        <v/>
      </c>
      <c r="AN1473" s="187" t="str">
        <f t="shared" si="503"/>
        <v/>
      </c>
      <c r="AO1473" s="187" t="str">
        <f t="shared" si="504"/>
        <v/>
      </c>
      <c r="AP1473" s="187" t="str">
        <f t="shared" si="505"/>
        <v/>
      </c>
      <c r="AT1473" s="187" t="str">
        <f t="shared" si="506"/>
        <v/>
      </c>
      <c r="AU1473" s="187" t="str">
        <f t="shared" si="507"/>
        <v/>
      </c>
      <c r="AV1473" s="187" t="str">
        <f t="shared" si="508"/>
        <v/>
      </c>
      <c r="AW1473" s="187" t="str">
        <f t="shared" si="509"/>
        <v/>
      </c>
      <c r="AX1473" s="187" t="str">
        <f t="shared" si="510"/>
        <v/>
      </c>
      <c r="AY1473" s="187" t="str">
        <f t="shared" si="491"/>
        <v/>
      </c>
      <c r="AZ1473" s="187" t="str">
        <f t="shared" si="511"/>
        <v/>
      </c>
      <c r="BA1473" s="187" t="str">
        <f t="shared" si="493"/>
        <v xml:space="preserve"> </v>
      </c>
      <c r="BB1473" s="187" t="str">
        <f>IFERROR(IF(AW1473="","",VLOOKUP(AW1473,SUSS!R:S,2,FALSE)),AY1473*SUSS!$M$2)</f>
        <v/>
      </c>
      <c r="BC1473" s="187" t="str">
        <f t="shared" si="492"/>
        <v/>
      </c>
    </row>
    <row r="1474" spans="14:55" ht="15.75" thickBot="1">
      <c r="N1474" s="183" t="s">
        <v>195</v>
      </c>
      <c r="O1474" s="82">
        <v>43</v>
      </c>
      <c r="P1474" s="86">
        <v>586.77</v>
      </c>
      <c r="Q1474" s="83" t="s">
        <v>82</v>
      </c>
      <c r="R1474" s="83" t="s">
        <v>10</v>
      </c>
      <c r="S1474" s="83" t="s">
        <v>10</v>
      </c>
      <c r="T1474" s="82" t="s">
        <v>196</v>
      </c>
      <c r="U1474" s="82" t="s">
        <v>124</v>
      </c>
      <c r="AC1474" s="187" t="str">
        <f t="shared" si="494"/>
        <v/>
      </c>
      <c r="AD1474" s="187" t="str">
        <f t="shared" si="495"/>
        <v/>
      </c>
      <c r="AE1474" s="187" t="str">
        <f t="shared" si="496"/>
        <v/>
      </c>
      <c r="AF1474" s="187" t="str">
        <f t="shared" si="497"/>
        <v/>
      </c>
      <c r="AG1474" s="187" t="str">
        <f t="shared" si="498"/>
        <v/>
      </c>
      <c r="AH1474" s="187" t="str">
        <f t="shared" si="499"/>
        <v/>
      </c>
      <c r="AI1474" s="187" t="str">
        <f t="shared" si="500"/>
        <v/>
      </c>
      <c r="AJ1474" s="187" t="str">
        <f t="shared" si="501"/>
        <v/>
      </c>
      <c r="AK1474" s="187" t="str">
        <f t="shared" si="502"/>
        <v/>
      </c>
      <c r="AN1474" s="187" t="str">
        <f t="shared" si="503"/>
        <v/>
      </c>
      <c r="AO1474" s="187" t="str">
        <f t="shared" si="504"/>
        <v/>
      </c>
      <c r="AP1474" s="187" t="str">
        <f t="shared" si="505"/>
        <v/>
      </c>
      <c r="AT1474" s="187" t="str">
        <f t="shared" si="506"/>
        <v/>
      </c>
      <c r="AU1474" s="187" t="str">
        <f t="shared" si="507"/>
        <v/>
      </c>
      <c r="AV1474" s="187" t="str">
        <f t="shared" si="508"/>
        <v/>
      </c>
      <c r="AW1474" s="187" t="str">
        <f t="shared" si="509"/>
        <v/>
      </c>
      <c r="AX1474" s="187" t="str">
        <f t="shared" si="510"/>
        <v/>
      </c>
      <c r="AY1474" s="187" t="str">
        <f t="shared" si="491"/>
        <v/>
      </c>
      <c r="AZ1474" s="187" t="str">
        <f t="shared" si="511"/>
        <v/>
      </c>
      <c r="BA1474" s="187" t="str">
        <f t="shared" si="493"/>
        <v xml:space="preserve"> </v>
      </c>
      <c r="BB1474" s="187" t="str">
        <f>IFERROR(IF(AW1474="","",VLOOKUP(AW1474,SUSS!R:S,2,FALSE)),AY1474*SUSS!$M$2)</f>
        <v/>
      </c>
      <c r="BC1474" s="187" t="str">
        <f t="shared" si="492"/>
        <v/>
      </c>
    </row>
    <row r="1475" spans="14:55" ht="15.75" thickBot="1">
      <c r="N1475" s="183" t="s">
        <v>195</v>
      </c>
      <c r="O1475" s="82">
        <v>44</v>
      </c>
      <c r="P1475" s="85">
        <v>5189.68</v>
      </c>
      <c r="Q1475" s="83" t="s">
        <v>102</v>
      </c>
      <c r="R1475" s="83" t="s">
        <v>10</v>
      </c>
      <c r="S1475" s="83" t="s">
        <v>10</v>
      </c>
      <c r="T1475" s="82" t="s">
        <v>163</v>
      </c>
      <c r="U1475" s="82" t="s">
        <v>124</v>
      </c>
      <c r="AC1475" s="187" t="str">
        <f t="shared" si="494"/>
        <v/>
      </c>
      <c r="AD1475" s="187" t="str">
        <f t="shared" si="495"/>
        <v/>
      </c>
      <c r="AE1475" s="187" t="str">
        <f t="shared" si="496"/>
        <v/>
      </c>
      <c r="AF1475" s="187" t="str">
        <f t="shared" si="497"/>
        <v/>
      </c>
      <c r="AG1475" s="187" t="str">
        <f t="shared" si="498"/>
        <v/>
      </c>
      <c r="AH1475" s="187" t="str">
        <f t="shared" si="499"/>
        <v/>
      </c>
      <c r="AI1475" s="187" t="str">
        <f t="shared" si="500"/>
        <v/>
      </c>
      <c r="AJ1475" s="187" t="str">
        <f t="shared" si="501"/>
        <v/>
      </c>
      <c r="AK1475" s="187" t="str">
        <f t="shared" si="502"/>
        <v/>
      </c>
      <c r="AN1475" s="187" t="str">
        <f t="shared" si="503"/>
        <v/>
      </c>
      <c r="AO1475" s="187" t="str">
        <f t="shared" si="504"/>
        <v/>
      </c>
      <c r="AP1475" s="187" t="str">
        <f t="shared" si="505"/>
        <v/>
      </c>
      <c r="AT1475" s="187" t="str">
        <f t="shared" si="506"/>
        <v/>
      </c>
      <c r="AU1475" s="187" t="str">
        <f t="shared" si="507"/>
        <v/>
      </c>
      <c r="AV1475" s="187" t="str">
        <f t="shared" si="508"/>
        <v/>
      </c>
      <c r="AW1475" s="187" t="str">
        <f t="shared" si="509"/>
        <v/>
      </c>
      <c r="AX1475" s="187" t="str">
        <f t="shared" si="510"/>
        <v/>
      </c>
      <c r="AY1475" s="187" t="str">
        <f t="shared" si="491"/>
        <v/>
      </c>
      <c r="AZ1475" s="187" t="str">
        <f t="shared" si="511"/>
        <v/>
      </c>
      <c r="BA1475" s="187" t="str">
        <f t="shared" si="493"/>
        <v xml:space="preserve"> </v>
      </c>
      <c r="BB1475" s="187" t="str">
        <f>IFERROR(IF(AW1475="","",VLOOKUP(AW1475,SUSS!R:S,2,FALSE)),AY1475*SUSS!$M$2)</f>
        <v/>
      </c>
      <c r="BC1475" s="187" t="str">
        <f t="shared" si="492"/>
        <v/>
      </c>
    </row>
    <row r="1476" spans="14:55" ht="15.75" thickBot="1">
      <c r="N1476" s="183" t="s">
        <v>195</v>
      </c>
      <c r="O1476" s="82">
        <v>44</v>
      </c>
      <c r="P1476" s="86">
        <v>586.77</v>
      </c>
      <c r="Q1476" s="83" t="s">
        <v>82</v>
      </c>
      <c r="R1476" s="83" t="s">
        <v>10</v>
      </c>
      <c r="S1476" s="83" t="s">
        <v>10</v>
      </c>
      <c r="T1476" s="82" t="s">
        <v>196</v>
      </c>
      <c r="U1476" s="82" t="s">
        <v>124</v>
      </c>
      <c r="AC1476" s="187" t="str">
        <f t="shared" si="494"/>
        <v/>
      </c>
      <c r="AD1476" s="187" t="str">
        <f t="shared" si="495"/>
        <v/>
      </c>
      <c r="AE1476" s="187" t="str">
        <f t="shared" si="496"/>
        <v/>
      </c>
      <c r="AF1476" s="187" t="str">
        <f t="shared" si="497"/>
        <v/>
      </c>
      <c r="AG1476" s="187" t="str">
        <f t="shared" si="498"/>
        <v/>
      </c>
      <c r="AH1476" s="187" t="str">
        <f t="shared" si="499"/>
        <v/>
      </c>
      <c r="AI1476" s="187" t="str">
        <f t="shared" si="500"/>
        <v/>
      </c>
      <c r="AJ1476" s="187" t="str">
        <f t="shared" si="501"/>
        <v/>
      </c>
      <c r="AK1476" s="187" t="str">
        <f t="shared" si="502"/>
        <v/>
      </c>
      <c r="AN1476" s="187" t="str">
        <f t="shared" si="503"/>
        <v/>
      </c>
      <c r="AO1476" s="187" t="str">
        <f t="shared" si="504"/>
        <v/>
      </c>
      <c r="AP1476" s="187" t="str">
        <f t="shared" si="505"/>
        <v/>
      </c>
      <c r="AT1476" s="187" t="str">
        <f t="shared" si="506"/>
        <v/>
      </c>
      <c r="AU1476" s="187" t="str">
        <f t="shared" si="507"/>
        <v/>
      </c>
      <c r="AV1476" s="187" t="str">
        <f t="shared" si="508"/>
        <v/>
      </c>
      <c r="AW1476" s="187" t="str">
        <f t="shared" si="509"/>
        <v/>
      </c>
      <c r="AX1476" s="187" t="str">
        <f t="shared" si="510"/>
        <v/>
      </c>
      <c r="AY1476" s="187" t="str">
        <f t="shared" ref="AY1476:AY1539" si="512">VLOOKUP(AX1476,AO:AP,2,FALSE)</f>
        <v/>
      </c>
      <c r="AZ1476" s="187" t="str">
        <f t="shared" si="511"/>
        <v/>
      </c>
      <c r="BA1476" s="187" t="str">
        <f t="shared" si="493"/>
        <v xml:space="preserve"> </v>
      </c>
      <c r="BB1476" s="187" t="str">
        <f>IFERROR(IF(AW1476="","",VLOOKUP(AW1476,SUSS!R:S,2,FALSE)),AY1476*SUSS!$M$2)</f>
        <v/>
      </c>
      <c r="BC1476" s="187" t="str">
        <f t="shared" si="492"/>
        <v/>
      </c>
    </row>
    <row r="1477" spans="14:55" ht="15.75" thickBot="1">
      <c r="N1477" s="183" t="s">
        <v>195</v>
      </c>
      <c r="O1477" s="82">
        <v>45</v>
      </c>
      <c r="P1477" s="85">
        <v>5189.68</v>
      </c>
      <c r="Q1477" s="83" t="s">
        <v>102</v>
      </c>
      <c r="R1477" s="83" t="s">
        <v>10</v>
      </c>
      <c r="S1477" s="83" t="s">
        <v>10</v>
      </c>
      <c r="T1477" s="82" t="s">
        <v>163</v>
      </c>
      <c r="U1477" s="82" t="s">
        <v>124</v>
      </c>
      <c r="AC1477" s="187" t="str">
        <f t="shared" si="494"/>
        <v/>
      </c>
      <c r="AD1477" s="187" t="str">
        <f t="shared" si="495"/>
        <v/>
      </c>
      <c r="AE1477" s="187" t="str">
        <f t="shared" si="496"/>
        <v/>
      </c>
      <c r="AF1477" s="187" t="str">
        <f t="shared" si="497"/>
        <v/>
      </c>
      <c r="AG1477" s="187" t="str">
        <f t="shared" si="498"/>
        <v/>
      </c>
      <c r="AH1477" s="187" t="str">
        <f t="shared" si="499"/>
        <v/>
      </c>
      <c r="AI1477" s="187" t="str">
        <f t="shared" si="500"/>
        <v/>
      </c>
      <c r="AJ1477" s="187" t="str">
        <f t="shared" si="501"/>
        <v/>
      </c>
      <c r="AK1477" s="187" t="str">
        <f t="shared" si="502"/>
        <v/>
      </c>
      <c r="AN1477" s="187" t="str">
        <f t="shared" si="503"/>
        <v/>
      </c>
      <c r="AO1477" s="187" t="str">
        <f t="shared" si="504"/>
        <v/>
      </c>
      <c r="AP1477" s="187" t="str">
        <f t="shared" si="505"/>
        <v/>
      </c>
      <c r="AT1477" s="187" t="str">
        <f t="shared" si="506"/>
        <v/>
      </c>
      <c r="AU1477" s="187" t="str">
        <f t="shared" si="507"/>
        <v/>
      </c>
      <c r="AV1477" s="187" t="str">
        <f t="shared" si="508"/>
        <v/>
      </c>
      <c r="AW1477" s="187" t="str">
        <f t="shared" si="509"/>
        <v/>
      </c>
      <c r="AX1477" s="187" t="str">
        <f t="shared" si="510"/>
        <v/>
      </c>
      <c r="AY1477" s="187" t="str">
        <f t="shared" si="512"/>
        <v/>
      </c>
      <c r="AZ1477" s="187" t="str">
        <f t="shared" si="511"/>
        <v/>
      </c>
      <c r="BA1477" s="187" t="str">
        <f t="shared" si="493"/>
        <v xml:space="preserve"> </v>
      </c>
      <c r="BB1477" s="187" t="str">
        <f>IFERROR(IF(AW1477="","",VLOOKUP(AW1477,SUSS!R:S,2,FALSE)),AY1477*SUSS!$M$2)</f>
        <v/>
      </c>
      <c r="BC1477" s="187" t="str">
        <f t="shared" ref="BC1477:BC1540" si="513">IFERROR(IF(BB1477&lt;&gt;"",AZ1477*BB1477,""),"VER")</f>
        <v/>
      </c>
    </row>
    <row r="1478" spans="14:55" ht="15.75" thickBot="1">
      <c r="N1478" s="183" t="s">
        <v>195</v>
      </c>
      <c r="O1478" s="82">
        <v>45</v>
      </c>
      <c r="P1478" s="86">
        <v>586.77</v>
      </c>
      <c r="Q1478" s="83" t="s">
        <v>82</v>
      </c>
      <c r="R1478" s="83" t="s">
        <v>10</v>
      </c>
      <c r="S1478" s="83" t="s">
        <v>10</v>
      </c>
      <c r="T1478" s="82" t="s">
        <v>196</v>
      </c>
      <c r="U1478" s="82" t="s">
        <v>124</v>
      </c>
      <c r="AC1478" s="187" t="str">
        <f t="shared" si="494"/>
        <v/>
      </c>
      <c r="AD1478" s="187" t="str">
        <f t="shared" si="495"/>
        <v/>
      </c>
      <c r="AE1478" s="187" t="str">
        <f t="shared" si="496"/>
        <v/>
      </c>
      <c r="AF1478" s="187" t="str">
        <f t="shared" si="497"/>
        <v/>
      </c>
      <c r="AG1478" s="187" t="str">
        <f t="shared" si="498"/>
        <v/>
      </c>
      <c r="AH1478" s="187" t="str">
        <f t="shared" si="499"/>
        <v/>
      </c>
      <c r="AI1478" s="187" t="str">
        <f t="shared" si="500"/>
        <v/>
      </c>
      <c r="AJ1478" s="187" t="str">
        <f t="shared" si="501"/>
        <v/>
      </c>
      <c r="AK1478" s="187" t="str">
        <f t="shared" si="502"/>
        <v/>
      </c>
      <c r="AN1478" s="187" t="str">
        <f t="shared" si="503"/>
        <v/>
      </c>
      <c r="AO1478" s="187" t="str">
        <f t="shared" si="504"/>
        <v/>
      </c>
      <c r="AP1478" s="187" t="str">
        <f t="shared" si="505"/>
        <v/>
      </c>
      <c r="AT1478" s="187" t="str">
        <f t="shared" si="506"/>
        <v/>
      </c>
      <c r="AU1478" s="187" t="str">
        <f t="shared" si="507"/>
        <v/>
      </c>
      <c r="AV1478" s="187" t="str">
        <f t="shared" si="508"/>
        <v/>
      </c>
      <c r="AW1478" s="187" t="str">
        <f t="shared" si="509"/>
        <v/>
      </c>
      <c r="AX1478" s="187" t="str">
        <f t="shared" si="510"/>
        <v/>
      </c>
      <c r="AY1478" s="187" t="str">
        <f t="shared" si="512"/>
        <v/>
      </c>
      <c r="AZ1478" s="187" t="str">
        <f t="shared" si="511"/>
        <v/>
      </c>
      <c r="BA1478" s="187" t="str">
        <f t="shared" si="493"/>
        <v xml:space="preserve"> </v>
      </c>
      <c r="BB1478" s="187" t="str">
        <f>IFERROR(IF(AW1478="","",VLOOKUP(AW1478,SUSS!R:S,2,FALSE)),AY1478*SUSS!$M$2)</f>
        <v/>
      </c>
      <c r="BC1478" s="187" t="str">
        <f t="shared" si="513"/>
        <v/>
      </c>
    </row>
    <row r="1479" spans="14:55" ht="15.75" thickBot="1">
      <c r="N1479" s="183" t="s">
        <v>195</v>
      </c>
      <c r="O1479" s="82">
        <v>46</v>
      </c>
      <c r="P1479" s="85">
        <v>5189.68</v>
      </c>
      <c r="Q1479" s="83" t="s">
        <v>102</v>
      </c>
      <c r="R1479" s="83" t="s">
        <v>10</v>
      </c>
      <c r="S1479" s="83" t="s">
        <v>10</v>
      </c>
      <c r="T1479" s="82" t="s">
        <v>163</v>
      </c>
      <c r="U1479" s="82" t="s">
        <v>124</v>
      </c>
      <c r="AC1479" s="187" t="str">
        <f t="shared" si="494"/>
        <v/>
      </c>
      <c r="AD1479" s="187" t="str">
        <f t="shared" si="495"/>
        <v/>
      </c>
      <c r="AE1479" s="187" t="str">
        <f t="shared" si="496"/>
        <v/>
      </c>
      <c r="AF1479" s="187" t="str">
        <f t="shared" si="497"/>
        <v/>
      </c>
      <c r="AG1479" s="187" t="str">
        <f t="shared" si="498"/>
        <v/>
      </c>
      <c r="AH1479" s="187" t="str">
        <f t="shared" si="499"/>
        <v/>
      </c>
      <c r="AI1479" s="187" t="str">
        <f t="shared" si="500"/>
        <v/>
      </c>
      <c r="AJ1479" s="187" t="str">
        <f t="shared" si="501"/>
        <v/>
      </c>
      <c r="AK1479" s="187" t="str">
        <f t="shared" si="502"/>
        <v/>
      </c>
      <c r="AN1479" s="187" t="str">
        <f t="shared" si="503"/>
        <v/>
      </c>
      <c r="AO1479" s="187" t="str">
        <f t="shared" si="504"/>
        <v/>
      </c>
      <c r="AP1479" s="187" t="str">
        <f t="shared" si="505"/>
        <v/>
      </c>
      <c r="AT1479" s="187" t="str">
        <f t="shared" si="506"/>
        <v/>
      </c>
      <c r="AU1479" s="187" t="str">
        <f t="shared" si="507"/>
        <v/>
      </c>
      <c r="AV1479" s="187" t="str">
        <f t="shared" si="508"/>
        <v/>
      </c>
      <c r="AW1479" s="187" t="str">
        <f t="shared" si="509"/>
        <v/>
      </c>
      <c r="AX1479" s="187" t="str">
        <f t="shared" si="510"/>
        <v/>
      </c>
      <c r="AY1479" s="187" t="str">
        <f t="shared" si="512"/>
        <v/>
      </c>
      <c r="AZ1479" s="187" t="str">
        <f t="shared" si="511"/>
        <v/>
      </c>
      <c r="BA1479" s="187" t="str">
        <f t="shared" si="493"/>
        <v xml:space="preserve"> </v>
      </c>
      <c r="BB1479" s="187" t="str">
        <f>IFERROR(IF(AW1479="","",VLOOKUP(AW1479,SUSS!R:S,2,FALSE)),AY1479*SUSS!$M$2)</f>
        <v/>
      </c>
      <c r="BC1479" s="187" t="str">
        <f t="shared" si="513"/>
        <v/>
      </c>
    </row>
    <row r="1480" spans="14:55" ht="15.75" thickBot="1">
      <c r="N1480" s="183" t="s">
        <v>195</v>
      </c>
      <c r="O1480" s="82">
        <v>46</v>
      </c>
      <c r="P1480" s="86">
        <v>586.77</v>
      </c>
      <c r="Q1480" s="83" t="s">
        <v>82</v>
      </c>
      <c r="R1480" s="83" t="s">
        <v>10</v>
      </c>
      <c r="S1480" s="83" t="s">
        <v>10</v>
      </c>
      <c r="T1480" s="82" t="s">
        <v>196</v>
      </c>
      <c r="U1480" s="82" t="s">
        <v>124</v>
      </c>
      <c r="AC1480" s="187" t="str">
        <f t="shared" si="494"/>
        <v/>
      </c>
      <c r="AD1480" s="187" t="str">
        <f t="shared" si="495"/>
        <v/>
      </c>
      <c r="AE1480" s="187" t="str">
        <f t="shared" si="496"/>
        <v/>
      </c>
      <c r="AF1480" s="187" t="str">
        <f t="shared" si="497"/>
        <v/>
      </c>
      <c r="AG1480" s="187" t="str">
        <f t="shared" si="498"/>
        <v/>
      </c>
      <c r="AH1480" s="187" t="str">
        <f t="shared" si="499"/>
        <v/>
      </c>
      <c r="AI1480" s="187" t="str">
        <f t="shared" si="500"/>
        <v/>
      </c>
      <c r="AJ1480" s="187" t="str">
        <f t="shared" si="501"/>
        <v/>
      </c>
      <c r="AK1480" s="187" t="str">
        <f t="shared" si="502"/>
        <v/>
      </c>
      <c r="AN1480" s="187" t="str">
        <f t="shared" si="503"/>
        <v/>
      </c>
      <c r="AO1480" s="187" t="str">
        <f t="shared" si="504"/>
        <v/>
      </c>
      <c r="AP1480" s="187" t="str">
        <f t="shared" si="505"/>
        <v/>
      </c>
      <c r="AT1480" s="187" t="str">
        <f t="shared" si="506"/>
        <v/>
      </c>
      <c r="AU1480" s="187" t="str">
        <f t="shared" si="507"/>
        <v/>
      </c>
      <c r="AV1480" s="187" t="str">
        <f t="shared" si="508"/>
        <v/>
      </c>
      <c r="AW1480" s="187" t="str">
        <f t="shared" si="509"/>
        <v/>
      </c>
      <c r="AX1480" s="187" t="str">
        <f t="shared" si="510"/>
        <v/>
      </c>
      <c r="AY1480" s="187" t="str">
        <f t="shared" si="512"/>
        <v/>
      </c>
      <c r="AZ1480" s="187" t="str">
        <f t="shared" si="511"/>
        <v/>
      </c>
      <c r="BA1480" s="187" t="str">
        <f t="shared" ref="BA1480:BA1543" si="514">AT1480&amp;" "&amp;AU1480</f>
        <v xml:space="preserve"> </v>
      </c>
      <c r="BB1480" s="187" t="str">
        <f>IFERROR(IF(AW1480="","",VLOOKUP(AW1480,SUSS!R:S,2,FALSE)),AY1480*SUSS!$M$2)</f>
        <v/>
      </c>
      <c r="BC1480" s="187" t="str">
        <f t="shared" si="513"/>
        <v/>
      </c>
    </row>
    <row r="1481" spans="14:55" ht="15.75" thickBot="1">
      <c r="N1481" s="183" t="s">
        <v>195</v>
      </c>
      <c r="O1481" s="82">
        <v>47</v>
      </c>
      <c r="P1481" s="85">
        <v>5189.68</v>
      </c>
      <c r="Q1481" s="83" t="s">
        <v>102</v>
      </c>
      <c r="R1481" s="83" t="s">
        <v>10</v>
      </c>
      <c r="S1481" s="83" t="s">
        <v>10</v>
      </c>
      <c r="T1481" s="82" t="s">
        <v>163</v>
      </c>
      <c r="U1481" s="82" t="s">
        <v>124</v>
      </c>
      <c r="AC1481" s="187" t="str">
        <f t="shared" si="494"/>
        <v/>
      </c>
      <c r="AD1481" s="187" t="str">
        <f t="shared" si="495"/>
        <v/>
      </c>
      <c r="AE1481" s="187" t="str">
        <f t="shared" si="496"/>
        <v/>
      </c>
      <c r="AF1481" s="187" t="str">
        <f t="shared" si="497"/>
        <v/>
      </c>
      <c r="AG1481" s="187" t="str">
        <f t="shared" si="498"/>
        <v/>
      </c>
      <c r="AH1481" s="187" t="str">
        <f t="shared" si="499"/>
        <v/>
      </c>
      <c r="AI1481" s="187" t="str">
        <f t="shared" si="500"/>
        <v/>
      </c>
      <c r="AJ1481" s="187" t="str">
        <f t="shared" si="501"/>
        <v/>
      </c>
      <c r="AK1481" s="187" t="str">
        <f t="shared" si="502"/>
        <v/>
      </c>
      <c r="AN1481" s="187" t="str">
        <f t="shared" si="503"/>
        <v/>
      </c>
      <c r="AO1481" s="187" t="str">
        <f t="shared" si="504"/>
        <v/>
      </c>
      <c r="AP1481" s="187" t="str">
        <f t="shared" si="505"/>
        <v/>
      </c>
      <c r="AT1481" s="187" t="str">
        <f t="shared" si="506"/>
        <v/>
      </c>
      <c r="AU1481" s="187" t="str">
        <f t="shared" si="507"/>
        <v/>
      </c>
      <c r="AV1481" s="187" t="str">
        <f t="shared" si="508"/>
        <v/>
      </c>
      <c r="AW1481" s="187" t="str">
        <f t="shared" si="509"/>
        <v/>
      </c>
      <c r="AX1481" s="187" t="str">
        <f t="shared" si="510"/>
        <v/>
      </c>
      <c r="AY1481" s="187" t="str">
        <f t="shared" si="512"/>
        <v/>
      </c>
      <c r="AZ1481" s="187" t="str">
        <f t="shared" si="511"/>
        <v/>
      </c>
      <c r="BA1481" s="187" t="str">
        <f t="shared" si="514"/>
        <v xml:space="preserve"> </v>
      </c>
      <c r="BB1481" s="187" t="str">
        <f>IFERROR(IF(AW1481="","",VLOOKUP(AW1481,SUSS!R:S,2,FALSE)),AY1481*SUSS!$M$2)</f>
        <v/>
      </c>
      <c r="BC1481" s="187" t="str">
        <f t="shared" si="513"/>
        <v/>
      </c>
    </row>
    <row r="1482" spans="14:55" ht="15.75" thickBot="1">
      <c r="N1482" s="183" t="s">
        <v>195</v>
      </c>
      <c r="O1482" s="82">
        <v>47</v>
      </c>
      <c r="P1482" s="86">
        <v>586.77</v>
      </c>
      <c r="Q1482" s="83" t="s">
        <v>82</v>
      </c>
      <c r="R1482" s="83" t="s">
        <v>10</v>
      </c>
      <c r="S1482" s="83" t="s">
        <v>10</v>
      </c>
      <c r="T1482" s="82" t="s">
        <v>196</v>
      </c>
      <c r="U1482" s="82" t="s">
        <v>124</v>
      </c>
      <c r="AC1482" s="187" t="str">
        <f t="shared" si="494"/>
        <v/>
      </c>
      <c r="AD1482" s="187" t="str">
        <f t="shared" si="495"/>
        <v/>
      </c>
      <c r="AE1482" s="187" t="str">
        <f t="shared" si="496"/>
        <v/>
      </c>
      <c r="AF1482" s="187" t="str">
        <f t="shared" si="497"/>
        <v/>
      </c>
      <c r="AG1482" s="187" t="str">
        <f t="shared" si="498"/>
        <v/>
      </c>
      <c r="AH1482" s="187" t="str">
        <f t="shared" si="499"/>
        <v/>
      </c>
      <c r="AI1482" s="187" t="str">
        <f t="shared" si="500"/>
        <v/>
      </c>
      <c r="AJ1482" s="187" t="str">
        <f t="shared" si="501"/>
        <v/>
      </c>
      <c r="AK1482" s="187" t="str">
        <f t="shared" si="502"/>
        <v/>
      </c>
      <c r="AN1482" s="187" t="str">
        <f t="shared" si="503"/>
        <v/>
      </c>
      <c r="AO1482" s="187" t="str">
        <f t="shared" si="504"/>
        <v/>
      </c>
      <c r="AP1482" s="187" t="str">
        <f t="shared" si="505"/>
        <v/>
      </c>
      <c r="AT1482" s="187" t="str">
        <f t="shared" si="506"/>
        <v/>
      </c>
      <c r="AU1482" s="187" t="str">
        <f t="shared" si="507"/>
        <v/>
      </c>
      <c r="AV1482" s="187" t="str">
        <f t="shared" si="508"/>
        <v/>
      </c>
      <c r="AW1482" s="187" t="str">
        <f t="shared" si="509"/>
        <v/>
      </c>
      <c r="AX1482" s="187" t="str">
        <f t="shared" si="510"/>
        <v/>
      </c>
      <c r="AY1482" s="187" t="str">
        <f t="shared" si="512"/>
        <v/>
      </c>
      <c r="AZ1482" s="187" t="str">
        <f t="shared" si="511"/>
        <v/>
      </c>
      <c r="BA1482" s="187" t="str">
        <f t="shared" si="514"/>
        <v xml:space="preserve"> </v>
      </c>
      <c r="BB1482" s="187" t="str">
        <f>IFERROR(IF(AW1482="","",VLOOKUP(AW1482,SUSS!R:S,2,FALSE)),AY1482*SUSS!$M$2)</f>
        <v/>
      </c>
      <c r="BC1482" s="187" t="str">
        <f t="shared" si="513"/>
        <v/>
      </c>
    </row>
    <row r="1483" spans="14:55" ht="15.75" thickBot="1">
      <c r="N1483" s="183" t="s">
        <v>195</v>
      </c>
      <c r="O1483" s="82">
        <v>48</v>
      </c>
      <c r="P1483" s="85">
        <v>5189.68</v>
      </c>
      <c r="Q1483" s="83" t="s">
        <v>102</v>
      </c>
      <c r="R1483" s="83" t="s">
        <v>10</v>
      </c>
      <c r="S1483" s="83" t="s">
        <v>10</v>
      </c>
      <c r="T1483" s="82" t="s">
        <v>163</v>
      </c>
      <c r="U1483" s="82" t="s">
        <v>124</v>
      </c>
      <c r="AC1483" s="187" t="str">
        <f t="shared" si="494"/>
        <v/>
      </c>
      <c r="AD1483" s="187" t="str">
        <f t="shared" si="495"/>
        <v/>
      </c>
      <c r="AE1483" s="187" t="str">
        <f t="shared" si="496"/>
        <v/>
      </c>
      <c r="AF1483" s="187" t="str">
        <f t="shared" si="497"/>
        <v/>
      </c>
      <c r="AG1483" s="187" t="str">
        <f t="shared" si="498"/>
        <v/>
      </c>
      <c r="AH1483" s="187" t="str">
        <f t="shared" si="499"/>
        <v/>
      </c>
      <c r="AI1483" s="187" t="str">
        <f t="shared" si="500"/>
        <v/>
      </c>
      <c r="AJ1483" s="187" t="str">
        <f t="shared" si="501"/>
        <v/>
      </c>
      <c r="AK1483" s="187" t="str">
        <f t="shared" si="502"/>
        <v/>
      </c>
      <c r="AN1483" s="187" t="str">
        <f t="shared" si="503"/>
        <v/>
      </c>
      <c r="AO1483" s="187" t="str">
        <f t="shared" si="504"/>
        <v/>
      </c>
      <c r="AP1483" s="187" t="str">
        <f t="shared" si="505"/>
        <v/>
      </c>
      <c r="AT1483" s="187" t="str">
        <f t="shared" si="506"/>
        <v/>
      </c>
      <c r="AU1483" s="187" t="str">
        <f t="shared" si="507"/>
        <v/>
      </c>
      <c r="AV1483" s="187" t="str">
        <f t="shared" si="508"/>
        <v/>
      </c>
      <c r="AW1483" s="187" t="str">
        <f t="shared" si="509"/>
        <v/>
      </c>
      <c r="AX1483" s="187" t="str">
        <f t="shared" si="510"/>
        <v/>
      </c>
      <c r="AY1483" s="187" t="str">
        <f t="shared" si="512"/>
        <v/>
      </c>
      <c r="AZ1483" s="187" t="str">
        <f t="shared" si="511"/>
        <v/>
      </c>
      <c r="BA1483" s="187" t="str">
        <f t="shared" si="514"/>
        <v xml:space="preserve"> </v>
      </c>
      <c r="BB1483" s="187" t="str">
        <f>IFERROR(IF(AW1483="","",VLOOKUP(AW1483,SUSS!R:S,2,FALSE)),AY1483*SUSS!$M$2)</f>
        <v/>
      </c>
      <c r="BC1483" s="187" t="str">
        <f t="shared" si="513"/>
        <v/>
      </c>
    </row>
    <row r="1484" spans="14:55" ht="15.75" thickBot="1">
      <c r="N1484" s="183" t="s">
        <v>195</v>
      </c>
      <c r="O1484" s="82">
        <v>48</v>
      </c>
      <c r="P1484" s="86">
        <v>586.77</v>
      </c>
      <c r="Q1484" s="83" t="s">
        <v>82</v>
      </c>
      <c r="R1484" s="83" t="s">
        <v>10</v>
      </c>
      <c r="S1484" s="83" t="s">
        <v>10</v>
      </c>
      <c r="T1484" s="82" t="s">
        <v>196</v>
      </c>
      <c r="U1484" s="82" t="s">
        <v>124</v>
      </c>
      <c r="AC1484" s="187" t="str">
        <f t="shared" si="494"/>
        <v/>
      </c>
      <c r="AD1484" s="187" t="str">
        <f t="shared" si="495"/>
        <v/>
      </c>
      <c r="AE1484" s="187" t="str">
        <f t="shared" si="496"/>
        <v/>
      </c>
      <c r="AF1484" s="187" t="str">
        <f t="shared" si="497"/>
        <v/>
      </c>
      <c r="AG1484" s="187" t="str">
        <f t="shared" si="498"/>
        <v/>
      </c>
      <c r="AH1484" s="187" t="str">
        <f t="shared" si="499"/>
        <v/>
      </c>
      <c r="AI1484" s="187" t="str">
        <f t="shared" si="500"/>
        <v/>
      </c>
      <c r="AJ1484" s="187" t="str">
        <f t="shared" si="501"/>
        <v/>
      </c>
      <c r="AK1484" s="187" t="str">
        <f t="shared" si="502"/>
        <v/>
      </c>
      <c r="AN1484" s="187" t="str">
        <f t="shared" si="503"/>
        <v/>
      </c>
      <c r="AO1484" s="187" t="str">
        <f t="shared" si="504"/>
        <v/>
      </c>
      <c r="AP1484" s="187" t="str">
        <f t="shared" si="505"/>
        <v/>
      </c>
      <c r="AT1484" s="187" t="str">
        <f t="shared" si="506"/>
        <v/>
      </c>
      <c r="AU1484" s="187" t="str">
        <f t="shared" si="507"/>
        <v/>
      </c>
      <c r="AV1484" s="187" t="str">
        <f t="shared" si="508"/>
        <v/>
      </c>
      <c r="AW1484" s="187" t="str">
        <f t="shared" si="509"/>
        <v/>
      </c>
      <c r="AX1484" s="187" t="str">
        <f t="shared" si="510"/>
        <v/>
      </c>
      <c r="AY1484" s="187" t="str">
        <f t="shared" si="512"/>
        <v/>
      </c>
      <c r="AZ1484" s="187" t="str">
        <f t="shared" si="511"/>
        <v/>
      </c>
      <c r="BA1484" s="187" t="str">
        <f t="shared" si="514"/>
        <v xml:space="preserve"> </v>
      </c>
      <c r="BB1484" s="187" t="str">
        <f>IFERROR(IF(AW1484="","",VLOOKUP(AW1484,SUSS!R:S,2,FALSE)),AY1484*SUSS!$M$2)</f>
        <v/>
      </c>
      <c r="BC1484" s="187" t="str">
        <f t="shared" si="513"/>
        <v/>
      </c>
    </row>
    <row r="1485" spans="14:55" ht="15.75" thickBot="1">
      <c r="N1485" s="183" t="s">
        <v>195</v>
      </c>
      <c r="O1485" s="82">
        <v>49</v>
      </c>
      <c r="P1485" s="85">
        <v>5189.68</v>
      </c>
      <c r="Q1485" s="83" t="s">
        <v>102</v>
      </c>
      <c r="R1485" s="83" t="s">
        <v>10</v>
      </c>
      <c r="S1485" s="83" t="s">
        <v>10</v>
      </c>
      <c r="T1485" s="82" t="s">
        <v>163</v>
      </c>
      <c r="U1485" s="82" t="s">
        <v>124</v>
      </c>
      <c r="AC1485" s="187" t="str">
        <f t="shared" si="494"/>
        <v/>
      </c>
      <c r="AD1485" s="187" t="str">
        <f t="shared" si="495"/>
        <v/>
      </c>
      <c r="AE1485" s="187" t="str">
        <f t="shared" si="496"/>
        <v/>
      </c>
      <c r="AF1485" s="187" t="str">
        <f t="shared" si="497"/>
        <v/>
      </c>
      <c r="AG1485" s="187" t="str">
        <f t="shared" si="498"/>
        <v/>
      </c>
      <c r="AH1485" s="187" t="str">
        <f t="shared" si="499"/>
        <v/>
      </c>
      <c r="AI1485" s="187" t="str">
        <f t="shared" si="500"/>
        <v/>
      </c>
      <c r="AJ1485" s="187" t="str">
        <f t="shared" si="501"/>
        <v/>
      </c>
      <c r="AK1485" s="187" t="str">
        <f t="shared" si="502"/>
        <v/>
      </c>
      <c r="AN1485" s="187" t="str">
        <f t="shared" si="503"/>
        <v/>
      </c>
      <c r="AO1485" s="187" t="str">
        <f t="shared" si="504"/>
        <v/>
      </c>
      <c r="AP1485" s="187" t="str">
        <f t="shared" si="505"/>
        <v/>
      </c>
      <c r="AT1485" s="187" t="str">
        <f t="shared" si="506"/>
        <v/>
      </c>
      <c r="AU1485" s="187" t="str">
        <f t="shared" si="507"/>
        <v/>
      </c>
      <c r="AV1485" s="187" t="str">
        <f t="shared" si="508"/>
        <v/>
      </c>
      <c r="AW1485" s="187" t="str">
        <f t="shared" si="509"/>
        <v/>
      </c>
      <c r="AX1485" s="187" t="str">
        <f t="shared" si="510"/>
        <v/>
      </c>
      <c r="AY1485" s="187" t="str">
        <f t="shared" si="512"/>
        <v/>
      </c>
      <c r="AZ1485" s="187" t="str">
        <f t="shared" si="511"/>
        <v/>
      </c>
      <c r="BA1485" s="187" t="str">
        <f t="shared" si="514"/>
        <v xml:space="preserve"> </v>
      </c>
      <c r="BB1485" s="187" t="str">
        <f>IFERROR(IF(AW1485="","",VLOOKUP(AW1485,SUSS!R:S,2,FALSE)),AY1485*SUSS!$M$2)</f>
        <v/>
      </c>
      <c r="BC1485" s="187" t="str">
        <f t="shared" si="513"/>
        <v/>
      </c>
    </row>
    <row r="1486" spans="14:55" ht="15.75" thickBot="1">
      <c r="N1486" s="183" t="s">
        <v>195</v>
      </c>
      <c r="O1486" s="82">
        <v>49</v>
      </c>
      <c r="P1486" s="86">
        <v>586.77</v>
      </c>
      <c r="Q1486" s="83" t="s">
        <v>82</v>
      </c>
      <c r="R1486" s="83" t="s">
        <v>10</v>
      </c>
      <c r="S1486" s="83" t="s">
        <v>10</v>
      </c>
      <c r="T1486" s="82" t="s">
        <v>196</v>
      </c>
      <c r="U1486" s="82" t="s">
        <v>124</v>
      </c>
      <c r="AC1486" s="187" t="str">
        <f t="shared" si="494"/>
        <v/>
      </c>
      <c r="AD1486" s="187" t="str">
        <f t="shared" si="495"/>
        <v/>
      </c>
      <c r="AE1486" s="187" t="str">
        <f t="shared" si="496"/>
        <v/>
      </c>
      <c r="AF1486" s="187" t="str">
        <f t="shared" si="497"/>
        <v/>
      </c>
      <c r="AG1486" s="187" t="str">
        <f t="shared" si="498"/>
        <v/>
      </c>
      <c r="AH1486" s="187" t="str">
        <f t="shared" si="499"/>
        <v/>
      </c>
      <c r="AI1486" s="187" t="str">
        <f t="shared" si="500"/>
        <v/>
      </c>
      <c r="AJ1486" s="187" t="str">
        <f t="shared" si="501"/>
        <v/>
      </c>
      <c r="AK1486" s="187" t="str">
        <f t="shared" si="502"/>
        <v/>
      </c>
      <c r="AN1486" s="187" t="str">
        <f t="shared" si="503"/>
        <v/>
      </c>
      <c r="AO1486" s="187" t="str">
        <f t="shared" si="504"/>
        <v/>
      </c>
      <c r="AP1486" s="187" t="str">
        <f t="shared" si="505"/>
        <v/>
      </c>
      <c r="AT1486" s="187" t="str">
        <f t="shared" si="506"/>
        <v/>
      </c>
      <c r="AU1486" s="187" t="str">
        <f t="shared" si="507"/>
        <v/>
      </c>
      <c r="AV1486" s="187" t="str">
        <f t="shared" si="508"/>
        <v/>
      </c>
      <c r="AW1486" s="187" t="str">
        <f t="shared" si="509"/>
        <v/>
      </c>
      <c r="AX1486" s="187" t="str">
        <f t="shared" si="510"/>
        <v/>
      </c>
      <c r="AY1486" s="187" t="str">
        <f t="shared" si="512"/>
        <v/>
      </c>
      <c r="AZ1486" s="187" t="str">
        <f t="shared" si="511"/>
        <v/>
      </c>
      <c r="BA1486" s="187" t="str">
        <f t="shared" si="514"/>
        <v xml:space="preserve"> </v>
      </c>
      <c r="BB1486" s="187" t="str">
        <f>IFERROR(IF(AW1486="","",VLOOKUP(AW1486,SUSS!R:S,2,FALSE)),AY1486*SUSS!$M$2)</f>
        <v/>
      </c>
      <c r="BC1486" s="187" t="str">
        <f t="shared" si="513"/>
        <v/>
      </c>
    </row>
    <row r="1487" spans="14:55" ht="15.75" thickBot="1">
      <c r="N1487" s="183" t="s">
        <v>195</v>
      </c>
      <c r="O1487" s="82">
        <v>50</v>
      </c>
      <c r="P1487" s="85">
        <v>5189.68</v>
      </c>
      <c r="Q1487" s="83" t="s">
        <v>102</v>
      </c>
      <c r="R1487" s="83" t="s">
        <v>10</v>
      </c>
      <c r="S1487" s="83" t="s">
        <v>10</v>
      </c>
      <c r="T1487" s="82" t="s">
        <v>163</v>
      </c>
      <c r="U1487" s="82" t="s">
        <v>124</v>
      </c>
      <c r="AC1487" s="187" t="str">
        <f t="shared" si="494"/>
        <v/>
      </c>
      <c r="AD1487" s="187" t="str">
        <f t="shared" si="495"/>
        <v/>
      </c>
      <c r="AE1487" s="187" t="str">
        <f t="shared" si="496"/>
        <v/>
      </c>
      <c r="AF1487" s="187" t="str">
        <f t="shared" si="497"/>
        <v/>
      </c>
      <c r="AG1487" s="187" t="str">
        <f t="shared" si="498"/>
        <v/>
      </c>
      <c r="AH1487" s="187" t="str">
        <f t="shared" si="499"/>
        <v/>
      </c>
      <c r="AI1487" s="187" t="str">
        <f t="shared" si="500"/>
        <v/>
      </c>
      <c r="AJ1487" s="187" t="str">
        <f t="shared" si="501"/>
        <v/>
      </c>
      <c r="AK1487" s="187" t="str">
        <f t="shared" si="502"/>
        <v/>
      </c>
      <c r="AN1487" s="187" t="str">
        <f t="shared" si="503"/>
        <v/>
      </c>
      <c r="AO1487" s="187" t="str">
        <f t="shared" si="504"/>
        <v/>
      </c>
      <c r="AP1487" s="187" t="str">
        <f t="shared" si="505"/>
        <v/>
      </c>
      <c r="AT1487" s="187" t="str">
        <f t="shared" si="506"/>
        <v/>
      </c>
      <c r="AU1487" s="187" t="str">
        <f t="shared" si="507"/>
        <v/>
      </c>
      <c r="AV1487" s="187" t="str">
        <f t="shared" si="508"/>
        <v/>
      </c>
      <c r="AW1487" s="187" t="str">
        <f t="shared" si="509"/>
        <v/>
      </c>
      <c r="AX1487" s="187" t="str">
        <f t="shared" si="510"/>
        <v/>
      </c>
      <c r="AY1487" s="187" t="str">
        <f t="shared" si="512"/>
        <v/>
      </c>
      <c r="AZ1487" s="187" t="str">
        <f t="shared" si="511"/>
        <v/>
      </c>
      <c r="BA1487" s="187" t="str">
        <f t="shared" si="514"/>
        <v xml:space="preserve"> </v>
      </c>
      <c r="BB1487" s="187" t="str">
        <f>IFERROR(IF(AW1487="","",VLOOKUP(AW1487,SUSS!R:S,2,FALSE)),AY1487*SUSS!$M$2)</f>
        <v/>
      </c>
      <c r="BC1487" s="187" t="str">
        <f t="shared" si="513"/>
        <v/>
      </c>
    </row>
    <row r="1488" spans="14:55" ht="15.75" thickBot="1">
      <c r="N1488" s="183" t="s">
        <v>195</v>
      </c>
      <c r="O1488" s="82">
        <v>50</v>
      </c>
      <c r="P1488" s="86">
        <v>586.77</v>
      </c>
      <c r="Q1488" s="83" t="s">
        <v>82</v>
      </c>
      <c r="R1488" s="83" t="s">
        <v>10</v>
      </c>
      <c r="S1488" s="83" t="s">
        <v>10</v>
      </c>
      <c r="T1488" s="82" t="s">
        <v>196</v>
      </c>
      <c r="U1488" s="82" t="s">
        <v>124</v>
      </c>
      <c r="AC1488" s="187" t="str">
        <f t="shared" si="494"/>
        <v/>
      </c>
      <c r="AD1488" s="187" t="str">
        <f t="shared" si="495"/>
        <v/>
      </c>
      <c r="AE1488" s="187" t="str">
        <f t="shared" si="496"/>
        <v/>
      </c>
      <c r="AF1488" s="187" t="str">
        <f t="shared" si="497"/>
        <v/>
      </c>
      <c r="AG1488" s="187" t="str">
        <f t="shared" si="498"/>
        <v/>
      </c>
      <c r="AH1488" s="187" t="str">
        <f t="shared" si="499"/>
        <v/>
      </c>
      <c r="AI1488" s="187" t="str">
        <f t="shared" si="500"/>
        <v/>
      </c>
      <c r="AJ1488" s="187" t="str">
        <f t="shared" si="501"/>
        <v/>
      </c>
      <c r="AK1488" s="187" t="str">
        <f t="shared" si="502"/>
        <v/>
      </c>
      <c r="AN1488" s="187" t="str">
        <f t="shared" si="503"/>
        <v/>
      </c>
      <c r="AO1488" s="187" t="str">
        <f t="shared" si="504"/>
        <v/>
      </c>
      <c r="AP1488" s="187" t="str">
        <f t="shared" si="505"/>
        <v/>
      </c>
      <c r="AT1488" s="187" t="str">
        <f t="shared" si="506"/>
        <v/>
      </c>
      <c r="AU1488" s="187" t="str">
        <f t="shared" si="507"/>
        <v/>
      </c>
      <c r="AV1488" s="187" t="str">
        <f t="shared" si="508"/>
        <v/>
      </c>
      <c r="AW1488" s="187" t="str">
        <f t="shared" si="509"/>
        <v/>
      </c>
      <c r="AX1488" s="187" t="str">
        <f t="shared" si="510"/>
        <v/>
      </c>
      <c r="AY1488" s="187" t="str">
        <f t="shared" si="512"/>
        <v/>
      </c>
      <c r="AZ1488" s="187" t="str">
        <f t="shared" si="511"/>
        <v/>
      </c>
      <c r="BA1488" s="187" t="str">
        <f t="shared" si="514"/>
        <v xml:space="preserve"> </v>
      </c>
      <c r="BB1488" s="187" t="str">
        <f>IFERROR(IF(AW1488="","",VLOOKUP(AW1488,SUSS!R:S,2,FALSE)),AY1488*SUSS!$M$2)</f>
        <v/>
      </c>
      <c r="BC1488" s="187" t="str">
        <f t="shared" si="513"/>
        <v/>
      </c>
    </row>
    <row r="1489" spans="14:55" ht="15.75" thickBot="1">
      <c r="N1489" s="183" t="s">
        <v>195</v>
      </c>
      <c r="O1489" s="82">
        <v>51</v>
      </c>
      <c r="P1489" s="85">
        <v>5189.68</v>
      </c>
      <c r="Q1489" s="83" t="s">
        <v>102</v>
      </c>
      <c r="R1489" s="83" t="s">
        <v>10</v>
      </c>
      <c r="S1489" s="83" t="s">
        <v>10</v>
      </c>
      <c r="T1489" s="82" t="s">
        <v>163</v>
      </c>
      <c r="U1489" s="82" t="s">
        <v>124</v>
      </c>
      <c r="AC1489" s="187" t="str">
        <f t="shared" si="494"/>
        <v/>
      </c>
      <c r="AD1489" s="187" t="str">
        <f t="shared" si="495"/>
        <v/>
      </c>
      <c r="AE1489" s="187" t="str">
        <f t="shared" si="496"/>
        <v/>
      </c>
      <c r="AF1489" s="187" t="str">
        <f t="shared" si="497"/>
        <v/>
      </c>
      <c r="AG1489" s="187" t="str">
        <f t="shared" si="498"/>
        <v/>
      </c>
      <c r="AH1489" s="187" t="str">
        <f t="shared" si="499"/>
        <v/>
      </c>
      <c r="AI1489" s="187" t="str">
        <f t="shared" si="500"/>
        <v/>
      </c>
      <c r="AJ1489" s="187" t="str">
        <f t="shared" si="501"/>
        <v/>
      </c>
      <c r="AK1489" s="187" t="str">
        <f t="shared" si="502"/>
        <v/>
      </c>
      <c r="AN1489" s="187" t="str">
        <f t="shared" si="503"/>
        <v/>
      </c>
      <c r="AO1489" s="187" t="str">
        <f t="shared" si="504"/>
        <v/>
      </c>
      <c r="AP1489" s="187" t="str">
        <f t="shared" si="505"/>
        <v/>
      </c>
      <c r="AT1489" s="187" t="str">
        <f t="shared" si="506"/>
        <v/>
      </c>
      <c r="AU1489" s="187" t="str">
        <f t="shared" si="507"/>
        <v/>
      </c>
      <c r="AV1489" s="187" t="str">
        <f t="shared" si="508"/>
        <v/>
      </c>
      <c r="AW1489" s="187" t="str">
        <f t="shared" si="509"/>
        <v/>
      </c>
      <c r="AX1489" s="187" t="str">
        <f t="shared" si="510"/>
        <v/>
      </c>
      <c r="AY1489" s="187" t="str">
        <f t="shared" si="512"/>
        <v/>
      </c>
      <c r="AZ1489" s="187" t="str">
        <f t="shared" si="511"/>
        <v/>
      </c>
      <c r="BA1489" s="187" t="str">
        <f t="shared" si="514"/>
        <v xml:space="preserve"> </v>
      </c>
      <c r="BB1489" s="187" t="str">
        <f>IFERROR(IF(AW1489="","",VLOOKUP(AW1489,SUSS!R:S,2,FALSE)),AY1489*SUSS!$M$2)</f>
        <v/>
      </c>
      <c r="BC1489" s="187" t="str">
        <f t="shared" si="513"/>
        <v/>
      </c>
    </row>
    <row r="1490" spans="14:55" ht="15.75" thickBot="1">
      <c r="N1490" s="183" t="s">
        <v>195</v>
      </c>
      <c r="O1490" s="82">
        <v>51</v>
      </c>
      <c r="P1490" s="86">
        <v>586.77</v>
      </c>
      <c r="Q1490" s="83" t="s">
        <v>82</v>
      </c>
      <c r="R1490" s="83" t="s">
        <v>10</v>
      </c>
      <c r="S1490" s="83" t="s">
        <v>10</v>
      </c>
      <c r="T1490" s="82" t="s">
        <v>196</v>
      </c>
      <c r="U1490" s="82" t="s">
        <v>124</v>
      </c>
      <c r="AC1490" s="187" t="str">
        <f t="shared" si="494"/>
        <v/>
      </c>
      <c r="AD1490" s="187" t="str">
        <f t="shared" si="495"/>
        <v/>
      </c>
      <c r="AE1490" s="187" t="str">
        <f t="shared" si="496"/>
        <v/>
      </c>
      <c r="AF1490" s="187" t="str">
        <f t="shared" si="497"/>
        <v/>
      </c>
      <c r="AG1490" s="187" t="str">
        <f t="shared" si="498"/>
        <v/>
      </c>
      <c r="AH1490" s="187" t="str">
        <f t="shared" si="499"/>
        <v/>
      </c>
      <c r="AI1490" s="187" t="str">
        <f t="shared" si="500"/>
        <v/>
      </c>
      <c r="AJ1490" s="187" t="str">
        <f t="shared" si="501"/>
        <v/>
      </c>
      <c r="AK1490" s="187" t="str">
        <f t="shared" si="502"/>
        <v/>
      </c>
      <c r="AN1490" s="187" t="str">
        <f t="shared" si="503"/>
        <v/>
      </c>
      <c r="AO1490" s="187" t="str">
        <f t="shared" si="504"/>
        <v/>
      </c>
      <c r="AP1490" s="187" t="str">
        <f t="shared" si="505"/>
        <v/>
      </c>
      <c r="AT1490" s="187" t="str">
        <f t="shared" si="506"/>
        <v/>
      </c>
      <c r="AU1490" s="187" t="str">
        <f t="shared" si="507"/>
        <v/>
      </c>
      <c r="AV1490" s="187" t="str">
        <f t="shared" si="508"/>
        <v/>
      </c>
      <c r="AW1490" s="187" t="str">
        <f t="shared" si="509"/>
        <v/>
      </c>
      <c r="AX1490" s="187" t="str">
        <f t="shared" si="510"/>
        <v/>
      </c>
      <c r="AY1490" s="187" t="str">
        <f t="shared" si="512"/>
        <v/>
      </c>
      <c r="AZ1490" s="187" t="str">
        <f t="shared" si="511"/>
        <v/>
      </c>
      <c r="BA1490" s="187" t="str">
        <f t="shared" si="514"/>
        <v xml:space="preserve"> </v>
      </c>
      <c r="BB1490" s="187" t="str">
        <f>IFERROR(IF(AW1490="","",VLOOKUP(AW1490,SUSS!R:S,2,FALSE)),AY1490*SUSS!$M$2)</f>
        <v/>
      </c>
      <c r="BC1490" s="187" t="str">
        <f t="shared" si="513"/>
        <v/>
      </c>
    </row>
    <row r="1491" spans="14:55" ht="15.75" thickBot="1">
      <c r="N1491" s="183" t="s">
        <v>195</v>
      </c>
      <c r="O1491" s="82">
        <v>52</v>
      </c>
      <c r="P1491" s="85">
        <v>5189.68</v>
      </c>
      <c r="Q1491" s="83" t="s">
        <v>102</v>
      </c>
      <c r="R1491" s="83" t="s">
        <v>10</v>
      </c>
      <c r="S1491" s="83" t="s">
        <v>10</v>
      </c>
      <c r="T1491" s="82" t="s">
        <v>163</v>
      </c>
      <c r="U1491" s="82" t="s">
        <v>124</v>
      </c>
      <c r="AC1491" s="187" t="str">
        <f t="shared" si="494"/>
        <v/>
      </c>
      <c r="AD1491" s="187" t="str">
        <f t="shared" si="495"/>
        <v/>
      </c>
      <c r="AE1491" s="187" t="str">
        <f t="shared" si="496"/>
        <v/>
      </c>
      <c r="AF1491" s="187" t="str">
        <f t="shared" si="497"/>
        <v/>
      </c>
      <c r="AG1491" s="187" t="str">
        <f t="shared" si="498"/>
        <v/>
      </c>
      <c r="AH1491" s="187" t="str">
        <f t="shared" si="499"/>
        <v/>
      </c>
      <c r="AI1491" s="187" t="str">
        <f t="shared" si="500"/>
        <v/>
      </c>
      <c r="AJ1491" s="187" t="str">
        <f t="shared" si="501"/>
        <v/>
      </c>
      <c r="AK1491" s="187" t="str">
        <f t="shared" si="502"/>
        <v/>
      </c>
      <c r="AN1491" s="187" t="str">
        <f t="shared" si="503"/>
        <v/>
      </c>
      <c r="AO1491" s="187" t="str">
        <f t="shared" si="504"/>
        <v/>
      </c>
      <c r="AP1491" s="187" t="str">
        <f t="shared" si="505"/>
        <v/>
      </c>
      <c r="AT1491" s="187" t="str">
        <f t="shared" si="506"/>
        <v/>
      </c>
      <c r="AU1491" s="187" t="str">
        <f t="shared" si="507"/>
        <v/>
      </c>
      <c r="AV1491" s="187" t="str">
        <f t="shared" si="508"/>
        <v/>
      </c>
      <c r="AW1491" s="187" t="str">
        <f t="shared" si="509"/>
        <v/>
      </c>
      <c r="AX1491" s="187" t="str">
        <f t="shared" si="510"/>
        <v/>
      </c>
      <c r="AY1491" s="187" t="str">
        <f t="shared" si="512"/>
        <v/>
      </c>
      <c r="AZ1491" s="187" t="str">
        <f t="shared" si="511"/>
        <v/>
      </c>
      <c r="BA1491" s="187" t="str">
        <f t="shared" si="514"/>
        <v xml:space="preserve"> </v>
      </c>
      <c r="BB1491" s="187" t="str">
        <f>IFERROR(IF(AW1491="","",VLOOKUP(AW1491,SUSS!R:S,2,FALSE)),AY1491*SUSS!$M$2)</f>
        <v/>
      </c>
      <c r="BC1491" s="187" t="str">
        <f t="shared" si="513"/>
        <v/>
      </c>
    </row>
    <row r="1492" spans="14:55" ht="15.75" thickBot="1">
      <c r="N1492" s="183" t="s">
        <v>195</v>
      </c>
      <c r="O1492" s="82">
        <v>52</v>
      </c>
      <c r="P1492" s="86">
        <v>586.77</v>
      </c>
      <c r="Q1492" s="83" t="s">
        <v>82</v>
      </c>
      <c r="R1492" s="83" t="s">
        <v>10</v>
      </c>
      <c r="S1492" s="83" t="s">
        <v>10</v>
      </c>
      <c r="T1492" s="82" t="s">
        <v>196</v>
      </c>
      <c r="U1492" s="82" t="s">
        <v>124</v>
      </c>
      <c r="AC1492" s="187" t="str">
        <f t="shared" si="494"/>
        <v/>
      </c>
      <c r="AD1492" s="187" t="str">
        <f t="shared" si="495"/>
        <v/>
      </c>
      <c r="AE1492" s="187" t="str">
        <f t="shared" si="496"/>
        <v/>
      </c>
      <c r="AF1492" s="187" t="str">
        <f t="shared" si="497"/>
        <v/>
      </c>
      <c r="AG1492" s="187" t="str">
        <f t="shared" si="498"/>
        <v/>
      </c>
      <c r="AH1492" s="187" t="str">
        <f t="shared" si="499"/>
        <v/>
      </c>
      <c r="AI1492" s="187" t="str">
        <f t="shared" si="500"/>
        <v/>
      </c>
      <c r="AJ1492" s="187" t="str">
        <f t="shared" si="501"/>
        <v/>
      </c>
      <c r="AK1492" s="187" t="str">
        <f t="shared" si="502"/>
        <v/>
      </c>
      <c r="AN1492" s="187" t="str">
        <f t="shared" si="503"/>
        <v/>
      </c>
      <c r="AO1492" s="187" t="str">
        <f t="shared" si="504"/>
        <v/>
      </c>
      <c r="AP1492" s="187" t="str">
        <f t="shared" si="505"/>
        <v/>
      </c>
      <c r="AT1492" s="187" t="str">
        <f t="shared" si="506"/>
        <v/>
      </c>
      <c r="AU1492" s="187" t="str">
        <f t="shared" si="507"/>
        <v/>
      </c>
      <c r="AV1492" s="187" t="str">
        <f t="shared" si="508"/>
        <v/>
      </c>
      <c r="AW1492" s="187" t="str">
        <f t="shared" si="509"/>
        <v/>
      </c>
      <c r="AX1492" s="187" t="str">
        <f t="shared" si="510"/>
        <v/>
      </c>
      <c r="AY1492" s="187" t="str">
        <f t="shared" si="512"/>
        <v/>
      </c>
      <c r="AZ1492" s="187" t="str">
        <f t="shared" si="511"/>
        <v/>
      </c>
      <c r="BA1492" s="187" t="str">
        <f t="shared" si="514"/>
        <v xml:space="preserve"> </v>
      </c>
      <c r="BB1492" s="187" t="str">
        <f>IFERROR(IF(AW1492="","",VLOOKUP(AW1492,SUSS!R:S,2,FALSE)),AY1492*SUSS!$M$2)</f>
        <v/>
      </c>
      <c r="BC1492" s="187" t="str">
        <f t="shared" si="513"/>
        <v/>
      </c>
    </row>
    <row r="1493" spans="14:55" ht="15.75" thickBot="1">
      <c r="N1493" s="183" t="s">
        <v>195</v>
      </c>
      <c r="O1493" s="82">
        <v>53</v>
      </c>
      <c r="P1493" s="85">
        <v>5189.68</v>
      </c>
      <c r="Q1493" s="83" t="s">
        <v>102</v>
      </c>
      <c r="R1493" s="83" t="s">
        <v>10</v>
      </c>
      <c r="S1493" s="83" t="s">
        <v>10</v>
      </c>
      <c r="T1493" s="82" t="s">
        <v>163</v>
      </c>
      <c r="U1493" s="82" t="s">
        <v>124</v>
      </c>
      <c r="AC1493" s="187" t="str">
        <f t="shared" si="494"/>
        <v/>
      </c>
      <c r="AD1493" s="187" t="str">
        <f t="shared" si="495"/>
        <v/>
      </c>
      <c r="AE1493" s="187" t="str">
        <f t="shared" si="496"/>
        <v/>
      </c>
      <c r="AF1493" s="187" t="str">
        <f t="shared" si="497"/>
        <v/>
      </c>
      <c r="AG1493" s="187" t="str">
        <f t="shared" si="498"/>
        <v/>
      </c>
      <c r="AH1493" s="187" t="str">
        <f t="shared" si="499"/>
        <v/>
      </c>
      <c r="AI1493" s="187" t="str">
        <f t="shared" si="500"/>
        <v/>
      </c>
      <c r="AJ1493" s="187" t="str">
        <f t="shared" si="501"/>
        <v/>
      </c>
      <c r="AK1493" s="187" t="str">
        <f t="shared" si="502"/>
        <v/>
      </c>
      <c r="AN1493" s="187" t="str">
        <f t="shared" si="503"/>
        <v/>
      </c>
      <c r="AO1493" s="187" t="str">
        <f t="shared" si="504"/>
        <v/>
      </c>
      <c r="AP1493" s="187" t="str">
        <f t="shared" si="505"/>
        <v/>
      </c>
      <c r="AT1493" s="187" t="str">
        <f t="shared" si="506"/>
        <v/>
      </c>
      <c r="AU1493" s="187" t="str">
        <f t="shared" si="507"/>
        <v/>
      </c>
      <c r="AV1493" s="187" t="str">
        <f t="shared" si="508"/>
        <v/>
      </c>
      <c r="AW1493" s="187" t="str">
        <f t="shared" si="509"/>
        <v/>
      </c>
      <c r="AX1493" s="187" t="str">
        <f t="shared" si="510"/>
        <v/>
      </c>
      <c r="AY1493" s="187" t="str">
        <f t="shared" si="512"/>
        <v/>
      </c>
      <c r="AZ1493" s="187" t="str">
        <f t="shared" si="511"/>
        <v/>
      </c>
      <c r="BA1493" s="187" t="str">
        <f t="shared" si="514"/>
        <v xml:space="preserve"> </v>
      </c>
      <c r="BB1493" s="187" t="str">
        <f>IFERROR(IF(AW1493="","",VLOOKUP(AW1493,SUSS!R:S,2,FALSE)),AY1493*SUSS!$M$2)</f>
        <v/>
      </c>
      <c r="BC1493" s="187" t="str">
        <f t="shared" si="513"/>
        <v/>
      </c>
    </row>
    <row r="1494" spans="14:55" ht="15.75" thickBot="1">
      <c r="N1494" s="183" t="s">
        <v>195</v>
      </c>
      <c r="O1494" s="82">
        <v>53</v>
      </c>
      <c r="P1494" s="86">
        <v>586.77</v>
      </c>
      <c r="Q1494" s="83" t="s">
        <v>82</v>
      </c>
      <c r="R1494" s="83" t="s">
        <v>10</v>
      </c>
      <c r="S1494" s="83" t="s">
        <v>10</v>
      </c>
      <c r="T1494" s="82" t="s">
        <v>196</v>
      </c>
      <c r="U1494" s="82" t="s">
        <v>124</v>
      </c>
      <c r="AC1494" s="187" t="str">
        <f t="shared" si="494"/>
        <v/>
      </c>
      <c r="AD1494" s="187" t="str">
        <f t="shared" si="495"/>
        <v/>
      </c>
      <c r="AE1494" s="187" t="str">
        <f t="shared" si="496"/>
        <v/>
      </c>
      <c r="AF1494" s="187" t="str">
        <f t="shared" si="497"/>
        <v/>
      </c>
      <c r="AG1494" s="187" t="str">
        <f t="shared" si="498"/>
        <v/>
      </c>
      <c r="AH1494" s="187" t="str">
        <f t="shared" si="499"/>
        <v/>
      </c>
      <c r="AI1494" s="187" t="str">
        <f t="shared" si="500"/>
        <v/>
      </c>
      <c r="AJ1494" s="187" t="str">
        <f t="shared" si="501"/>
        <v/>
      </c>
      <c r="AK1494" s="187" t="str">
        <f t="shared" si="502"/>
        <v/>
      </c>
      <c r="AN1494" s="187" t="str">
        <f t="shared" si="503"/>
        <v/>
      </c>
      <c r="AO1494" s="187" t="str">
        <f t="shared" si="504"/>
        <v/>
      </c>
      <c r="AP1494" s="187" t="str">
        <f t="shared" si="505"/>
        <v/>
      </c>
      <c r="AT1494" s="187" t="str">
        <f t="shared" si="506"/>
        <v/>
      </c>
      <c r="AU1494" s="187" t="str">
        <f t="shared" si="507"/>
        <v/>
      </c>
      <c r="AV1494" s="187" t="str">
        <f t="shared" si="508"/>
        <v/>
      </c>
      <c r="AW1494" s="187" t="str">
        <f t="shared" si="509"/>
        <v/>
      </c>
      <c r="AX1494" s="187" t="str">
        <f t="shared" si="510"/>
        <v/>
      </c>
      <c r="AY1494" s="187" t="str">
        <f t="shared" si="512"/>
        <v/>
      </c>
      <c r="AZ1494" s="187" t="str">
        <f t="shared" si="511"/>
        <v/>
      </c>
      <c r="BA1494" s="187" t="str">
        <f t="shared" si="514"/>
        <v xml:space="preserve"> </v>
      </c>
      <c r="BB1494" s="187" t="str">
        <f>IFERROR(IF(AW1494="","",VLOOKUP(AW1494,SUSS!R:S,2,FALSE)),AY1494*SUSS!$M$2)</f>
        <v/>
      </c>
      <c r="BC1494" s="187" t="str">
        <f t="shared" si="513"/>
        <v/>
      </c>
    </row>
    <row r="1495" spans="14:55" ht="15.75" thickBot="1">
      <c r="N1495" s="183" t="s">
        <v>195</v>
      </c>
      <c r="O1495" s="82">
        <v>54</v>
      </c>
      <c r="P1495" s="85">
        <v>5189.68</v>
      </c>
      <c r="Q1495" s="83" t="s">
        <v>102</v>
      </c>
      <c r="R1495" s="83" t="s">
        <v>10</v>
      </c>
      <c r="S1495" s="83" t="s">
        <v>10</v>
      </c>
      <c r="T1495" s="82" t="s">
        <v>163</v>
      </c>
      <c r="U1495" s="82" t="s">
        <v>124</v>
      </c>
      <c r="AC1495" s="187" t="str">
        <f t="shared" si="494"/>
        <v/>
      </c>
      <c r="AD1495" s="187" t="str">
        <f t="shared" si="495"/>
        <v/>
      </c>
      <c r="AE1495" s="187" t="str">
        <f t="shared" si="496"/>
        <v/>
      </c>
      <c r="AF1495" s="187" t="str">
        <f t="shared" si="497"/>
        <v/>
      </c>
      <c r="AG1495" s="187" t="str">
        <f t="shared" si="498"/>
        <v/>
      </c>
      <c r="AH1495" s="187" t="str">
        <f t="shared" si="499"/>
        <v/>
      </c>
      <c r="AI1495" s="187" t="str">
        <f t="shared" si="500"/>
        <v/>
      </c>
      <c r="AJ1495" s="187" t="str">
        <f t="shared" si="501"/>
        <v/>
      </c>
      <c r="AK1495" s="187" t="str">
        <f t="shared" si="502"/>
        <v/>
      </c>
      <c r="AN1495" s="187" t="str">
        <f t="shared" si="503"/>
        <v/>
      </c>
      <c r="AO1495" s="187" t="str">
        <f t="shared" si="504"/>
        <v/>
      </c>
      <c r="AP1495" s="187" t="str">
        <f t="shared" si="505"/>
        <v/>
      </c>
      <c r="AT1495" s="187" t="str">
        <f t="shared" si="506"/>
        <v/>
      </c>
      <c r="AU1495" s="187" t="str">
        <f t="shared" si="507"/>
        <v/>
      </c>
      <c r="AV1495" s="187" t="str">
        <f t="shared" si="508"/>
        <v/>
      </c>
      <c r="AW1495" s="187" t="str">
        <f t="shared" si="509"/>
        <v/>
      </c>
      <c r="AX1495" s="187" t="str">
        <f t="shared" si="510"/>
        <v/>
      </c>
      <c r="AY1495" s="187" t="str">
        <f t="shared" si="512"/>
        <v/>
      </c>
      <c r="AZ1495" s="187" t="str">
        <f t="shared" si="511"/>
        <v/>
      </c>
      <c r="BA1495" s="187" t="str">
        <f t="shared" si="514"/>
        <v xml:space="preserve"> </v>
      </c>
      <c r="BB1495" s="187" t="str">
        <f>IFERROR(IF(AW1495="","",VLOOKUP(AW1495,SUSS!R:S,2,FALSE)),AY1495*SUSS!$M$2)</f>
        <v/>
      </c>
      <c r="BC1495" s="187" t="str">
        <f t="shared" si="513"/>
        <v/>
      </c>
    </row>
    <row r="1496" spans="14:55" ht="15.75" thickBot="1">
      <c r="N1496" s="183" t="s">
        <v>195</v>
      </c>
      <c r="O1496" s="82">
        <v>54</v>
      </c>
      <c r="P1496" s="86">
        <v>586.77</v>
      </c>
      <c r="Q1496" s="83" t="s">
        <v>82</v>
      </c>
      <c r="R1496" s="83" t="s">
        <v>10</v>
      </c>
      <c r="S1496" s="83" t="s">
        <v>10</v>
      </c>
      <c r="T1496" s="82" t="s">
        <v>196</v>
      </c>
      <c r="U1496" s="82" t="s">
        <v>124</v>
      </c>
      <c r="AC1496" s="187" t="str">
        <f t="shared" si="494"/>
        <v/>
      </c>
      <c r="AD1496" s="187" t="str">
        <f t="shared" si="495"/>
        <v/>
      </c>
      <c r="AE1496" s="187" t="str">
        <f t="shared" si="496"/>
        <v/>
      </c>
      <c r="AF1496" s="187" t="str">
        <f t="shared" si="497"/>
        <v/>
      </c>
      <c r="AG1496" s="187" t="str">
        <f t="shared" si="498"/>
        <v/>
      </c>
      <c r="AH1496" s="187" t="str">
        <f t="shared" si="499"/>
        <v/>
      </c>
      <c r="AI1496" s="187" t="str">
        <f t="shared" si="500"/>
        <v/>
      </c>
      <c r="AJ1496" s="187" t="str">
        <f t="shared" si="501"/>
        <v/>
      </c>
      <c r="AK1496" s="187" t="str">
        <f t="shared" si="502"/>
        <v/>
      </c>
      <c r="AN1496" s="187" t="str">
        <f t="shared" si="503"/>
        <v/>
      </c>
      <c r="AO1496" s="187" t="str">
        <f t="shared" si="504"/>
        <v/>
      </c>
      <c r="AP1496" s="187" t="str">
        <f t="shared" si="505"/>
        <v/>
      </c>
      <c r="AT1496" s="187" t="str">
        <f t="shared" si="506"/>
        <v/>
      </c>
      <c r="AU1496" s="187" t="str">
        <f t="shared" si="507"/>
        <v/>
      </c>
      <c r="AV1496" s="187" t="str">
        <f t="shared" si="508"/>
        <v/>
      </c>
      <c r="AW1496" s="187" t="str">
        <f t="shared" si="509"/>
        <v/>
      </c>
      <c r="AX1496" s="187" t="str">
        <f t="shared" si="510"/>
        <v/>
      </c>
      <c r="AY1496" s="187" t="str">
        <f t="shared" si="512"/>
        <v/>
      </c>
      <c r="AZ1496" s="187" t="str">
        <f t="shared" si="511"/>
        <v/>
      </c>
      <c r="BA1496" s="187" t="str">
        <f t="shared" si="514"/>
        <v xml:space="preserve"> </v>
      </c>
      <c r="BB1496" s="187" t="str">
        <f>IFERROR(IF(AW1496="","",VLOOKUP(AW1496,SUSS!R:S,2,FALSE)),AY1496*SUSS!$M$2)</f>
        <v/>
      </c>
      <c r="BC1496" s="187" t="str">
        <f t="shared" si="513"/>
        <v/>
      </c>
    </row>
    <row r="1497" spans="14:55" ht="15.75" thickBot="1">
      <c r="N1497" s="183" t="s">
        <v>195</v>
      </c>
      <c r="O1497" s="82">
        <v>55</v>
      </c>
      <c r="P1497" s="85">
        <v>5189.68</v>
      </c>
      <c r="Q1497" s="83" t="s">
        <v>102</v>
      </c>
      <c r="R1497" s="83" t="s">
        <v>10</v>
      </c>
      <c r="S1497" s="83" t="s">
        <v>10</v>
      </c>
      <c r="T1497" s="82" t="s">
        <v>163</v>
      </c>
      <c r="U1497" s="82" t="s">
        <v>124</v>
      </c>
      <c r="AC1497" s="187" t="str">
        <f t="shared" si="494"/>
        <v/>
      </c>
      <c r="AD1497" s="187" t="str">
        <f t="shared" si="495"/>
        <v/>
      </c>
      <c r="AE1497" s="187" t="str">
        <f t="shared" si="496"/>
        <v/>
      </c>
      <c r="AF1497" s="187" t="str">
        <f t="shared" si="497"/>
        <v/>
      </c>
      <c r="AG1497" s="187" t="str">
        <f t="shared" si="498"/>
        <v/>
      </c>
      <c r="AH1497" s="187" t="str">
        <f t="shared" si="499"/>
        <v/>
      </c>
      <c r="AI1497" s="187" t="str">
        <f t="shared" si="500"/>
        <v/>
      </c>
      <c r="AJ1497" s="187" t="str">
        <f t="shared" si="501"/>
        <v/>
      </c>
      <c r="AK1497" s="187" t="str">
        <f t="shared" si="502"/>
        <v/>
      </c>
      <c r="AN1497" s="187" t="str">
        <f t="shared" si="503"/>
        <v/>
      </c>
      <c r="AO1497" s="187" t="str">
        <f t="shared" si="504"/>
        <v/>
      </c>
      <c r="AP1497" s="187" t="str">
        <f t="shared" si="505"/>
        <v/>
      </c>
      <c r="AT1497" s="187" t="str">
        <f t="shared" si="506"/>
        <v/>
      </c>
      <c r="AU1497" s="187" t="str">
        <f t="shared" si="507"/>
        <v/>
      </c>
      <c r="AV1497" s="187" t="str">
        <f t="shared" si="508"/>
        <v/>
      </c>
      <c r="AW1497" s="187" t="str">
        <f t="shared" si="509"/>
        <v/>
      </c>
      <c r="AX1497" s="187" t="str">
        <f t="shared" si="510"/>
        <v/>
      </c>
      <c r="AY1497" s="187" t="str">
        <f t="shared" si="512"/>
        <v/>
      </c>
      <c r="AZ1497" s="187" t="str">
        <f t="shared" si="511"/>
        <v/>
      </c>
      <c r="BA1497" s="187" t="str">
        <f t="shared" si="514"/>
        <v xml:space="preserve"> </v>
      </c>
      <c r="BB1497" s="187" t="str">
        <f>IFERROR(IF(AW1497="","",VLOOKUP(AW1497,SUSS!R:S,2,FALSE)),AY1497*SUSS!$M$2)</f>
        <v/>
      </c>
      <c r="BC1497" s="187" t="str">
        <f t="shared" si="513"/>
        <v/>
      </c>
    </row>
    <row r="1498" spans="14:55" ht="15.75" thickBot="1">
      <c r="N1498" s="183" t="s">
        <v>195</v>
      </c>
      <c r="O1498" s="82">
        <v>55</v>
      </c>
      <c r="P1498" s="86">
        <v>586.77</v>
      </c>
      <c r="Q1498" s="83" t="s">
        <v>82</v>
      </c>
      <c r="R1498" s="83" t="s">
        <v>10</v>
      </c>
      <c r="S1498" s="83" t="s">
        <v>10</v>
      </c>
      <c r="T1498" s="82" t="s">
        <v>196</v>
      </c>
      <c r="U1498" s="82" t="s">
        <v>124</v>
      </c>
      <c r="AC1498" s="187" t="str">
        <f t="shared" si="494"/>
        <v/>
      </c>
      <c r="AD1498" s="187" t="str">
        <f t="shared" si="495"/>
        <v/>
      </c>
      <c r="AE1498" s="187" t="str">
        <f t="shared" si="496"/>
        <v/>
      </c>
      <c r="AF1498" s="187" t="str">
        <f t="shared" si="497"/>
        <v/>
      </c>
      <c r="AG1498" s="187" t="str">
        <f t="shared" si="498"/>
        <v/>
      </c>
      <c r="AH1498" s="187" t="str">
        <f t="shared" si="499"/>
        <v/>
      </c>
      <c r="AI1498" s="187" t="str">
        <f t="shared" si="500"/>
        <v/>
      </c>
      <c r="AJ1498" s="187" t="str">
        <f t="shared" si="501"/>
        <v/>
      </c>
      <c r="AK1498" s="187" t="str">
        <f t="shared" si="502"/>
        <v/>
      </c>
      <c r="AN1498" s="187" t="str">
        <f t="shared" si="503"/>
        <v/>
      </c>
      <c r="AO1498" s="187" t="str">
        <f t="shared" si="504"/>
        <v/>
      </c>
      <c r="AP1498" s="187" t="str">
        <f t="shared" si="505"/>
        <v/>
      </c>
      <c r="AT1498" s="187" t="str">
        <f t="shared" si="506"/>
        <v/>
      </c>
      <c r="AU1498" s="187" t="str">
        <f t="shared" si="507"/>
        <v/>
      </c>
      <c r="AV1498" s="187" t="str">
        <f t="shared" si="508"/>
        <v/>
      </c>
      <c r="AW1498" s="187" t="str">
        <f t="shared" si="509"/>
        <v/>
      </c>
      <c r="AX1498" s="187" t="str">
        <f t="shared" si="510"/>
        <v/>
      </c>
      <c r="AY1498" s="187" t="str">
        <f t="shared" si="512"/>
        <v/>
      </c>
      <c r="AZ1498" s="187" t="str">
        <f t="shared" si="511"/>
        <v/>
      </c>
      <c r="BA1498" s="187" t="str">
        <f t="shared" si="514"/>
        <v xml:space="preserve"> </v>
      </c>
      <c r="BB1498" s="187" t="str">
        <f>IFERROR(IF(AW1498="","",VLOOKUP(AW1498,SUSS!R:S,2,FALSE)),AY1498*SUSS!$M$2)</f>
        <v/>
      </c>
      <c r="BC1498" s="187" t="str">
        <f t="shared" si="513"/>
        <v/>
      </c>
    </row>
    <row r="1499" spans="14:55" ht="15.75" thickBot="1">
      <c r="N1499" s="183" t="s">
        <v>195</v>
      </c>
      <c r="O1499" s="82">
        <v>56</v>
      </c>
      <c r="P1499" s="85">
        <v>5189.68</v>
      </c>
      <c r="Q1499" s="83" t="s">
        <v>102</v>
      </c>
      <c r="R1499" s="83" t="s">
        <v>10</v>
      </c>
      <c r="S1499" s="83" t="s">
        <v>10</v>
      </c>
      <c r="T1499" s="82" t="s">
        <v>163</v>
      </c>
      <c r="U1499" s="82" t="s">
        <v>124</v>
      </c>
      <c r="AC1499" s="187" t="str">
        <f t="shared" si="494"/>
        <v/>
      </c>
      <c r="AD1499" s="187" t="str">
        <f t="shared" si="495"/>
        <v/>
      </c>
      <c r="AE1499" s="187" t="str">
        <f t="shared" si="496"/>
        <v/>
      </c>
      <c r="AF1499" s="187" t="str">
        <f t="shared" si="497"/>
        <v/>
      </c>
      <c r="AG1499" s="187" t="str">
        <f t="shared" si="498"/>
        <v/>
      </c>
      <c r="AH1499" s="187" t="str">
        <f t="shared" si="499"/>
        <v/>
      </c>
      <c r="AI1499" s="187" t="str">
        <f t="shared" si="500"/>
        <v/>
      </c>
      <c r="AJ1499" s="187" t="str">
        <f t="shared" si="501"/>
        <v/>
      </c>
      <c r="AK1499" s="187" t="str">
        <f t="shared" si="502"/>
        <v/>
      </c>
      <c r="AN1499" s="187" t="str">
        <f t="shared" si="503"/>
        <v/>
      </c>
      <c r="AO1499" s="187" t="str">
        <f t="shared" si="504"/>
        <v/>
      </c>
      <c r="AP1499" s="187" t="str">
        <f t="shared" si="505"/>
        <v/>
      </c>
      <c r="AT1499" s="187" t="str">
        <f t="shared" si="506"/>
        <v/>
      </c>
      <c r="AU1499" s="187" t="str">
        <f t="shared" si="507"/>
        <v/>
      </c>
      <c r="AV1499" s="187" t="str">
        <f t="shared" si="508"/>
        <v/>
      </c>
      <c r="AW1499" s="187" t="str">
        <f t="shared" si="509"/>
        <v/>
      </c>
      <c r="AX1499" s="187" t="str">
        <f t="shared" si="510"/>
        <v/>
      </c>
      <c r="AY1499" s="187" t="str">
        <f t="shared" si="512"/>
        <v/>
      </c>
      <c r="AZ1499" s="187" t="str">
        <f t="shared" si="511"/>
        <v/>
      </c>
      <c r="BA1499" s="187" t="str">
        <f t="shared" si="514"/>
        <v xml:space="preserve"> </v>
      </c>
      <c r="BB1499" s="187" t="str">
        <f>IFERROR(IF(AW1499="","",VLOOKUP(AW1499,SUSS!R:S,2,FALSE)),AY1499*SUSS!$M$2)</f>
        <v/>
      </c>
      <c r="BC1499" s="187" t="str">
        <f t="shared" si="513"/>
        <v/>
      </c>
    </row>
    <row r="1500" spans="14:55" ht="15.75" thickBot="1">
      <c r="N1500" s="183" t="s">
        <v>195</v>
      </c>
      <c r="O1500" s="82">
        <v>56</v>
      </c>
      <c r="P1500" s="86">
        <v>586.77</v>
      </c>
      <c r="Q1500" s="83" t="s">
        <v>82</v>
      </c>
      <c r="R1500" s="83" t="s">
        <v>10</v>
      </c>
      <c r="S1500" s="83" t="s">
        <v>10</v>
      </c>
      <c r="T1500" s="82" t="s">
        <v>196</v>
      </c>
      <c r="U1500" s="82" t="s">
        <v>124</v>
      </c>
      <c r="AC1500" s="187" t="str">
        <f t="shared" si="494"/>
        <v/>
      </c>
      <c r="AD1500" s="187" t="str">
        <f t="shared" si="495"/>
        <v/>
      </c>
      <c r="AE1500" s="187" t="str">
        <f t="shared" si="496"/>
        <v/>
      </c>
      <c r="AF1500" s="187" t="str">
        <f t="shared" si="497"/>
        <v/>
      </c>
      <c r="AG1500" s="187" t="str">
        <f t="shared" si="498"/>
        <v/>
      </c>
      <c r="AH1500" s="187" t="str">
        <f t="shared" si="499"/>
        <v/>
      </c>
      <c r="AI1500" s="187" t="str">
        <f t="shared" si="500"/>
        <v/>
      </c>
      <c r="AJ1500" s="187" t="str">
        <f t="shared" si="501"/>
        <v/>
      </c>
      <c r="AK1500" s="187" t="str">
        <f t="shared" si="502"/>
        <v/>
      </c>
      <c r="AN1500" s="187" t="str">
        <f t="shared" si="503"/>
        <v/>
      </c>
      <c r="AO1500" s="187" t="str">
        <f t="shared" si="504"/>
        <v/>
      </c>
      <c r="AP1500" s="187" t="str">
        <f t="shared" si="505"/>
        <v/>
      </c>
      <c r="AT1500" s="187" t="str">
        <f t="shared" si="506"/>
        <v/>
      </c>
      <c r="AU1500" s="187" t="str">
        <f t="shared" si="507"/>
        <v/>
      </c>
      <c r="AV1500" s="187" t="str">
        <f t="shared" si="508"/>
        <v/>
      </c>
      <c r="AW1500" s="187" t="str">
        <f t="shared" si="509"/>
        <v/>
      </c>
      <c r="AX1500" s="187" t="str">
        <f t="shared" si="510"/>
        <v/>
      </c>
      <c r="AY1500" s="187" t="str">
        <f t="shared" si="512"/>
        <v/>
      </c>
      <c r="AZ1500" s="187" t="str">
        <f t="shared" si="511"/>
        <v/>
      </c>
      <c r="BA1500" s="187" t="str">
        <f t="shared" si="514"/>
        <v xml:space="preserve"> </v>
      </c>
      <c r="BB1500" s="187" t="str">
        <f>IFERROR(IF(AW1500="","",VLOOKUP(AW1500,SUSS!R:S,2,FALSE)),AY1500*SUSS!$M$2)</f>
        <v/>
      </c>
      <c r="BC1500" s="187" t="str">
        <f t="shared" si="513"/>
        <v/>
      </c>
    </row>
    <row r="1501" spans="14:55" ht="15.75" thickBot="1">
      <c r="N1501" s="183" t="s">
        <v>195</v>
      </c>
      <c r="O1501" s="82">
        <v>57</v>
      </c>
      <c r="P1501" s="85">
        <v>5189.68</v>
      </c>
      <c r="Q1501" s="83" t="s">
        <v>102</v>
      </c>
      <c r="R1501" s="83" t="s">
        <v>10</v>
      </c>
      <c r="S1501" s="83" t="s">
        <v>10</v>
      </c>
      <c r="T1501" s="82" t="s">
        <v>163</v>
      </c>
      <c r="U1501" s="82" t="s">
        <v>124</v>
      </c>
      <c r="AC1501" s="187" t="str">
        <f t="shared" si="494"/>
        <v/>
      </c>
      <c r="AD1501" s="187" t="str">
        <f t="shared" si="495"/>
        <v/>
      </c>
      <c r="AE1501" s="187" t="str">
        <f t="shared" si="496"/>
        <v/>
      </c>
      <c r="AF1501" s="187" t="str">
        <f t="shared" si="497"/>
        <v/>
      </c>
      <c r="AG1501" s="187" t="str">
        <f t="shared" si="498"/>
        <v/>
      </c>
      <c r="AH1501" s="187" t="str">
        <f t="shared" si="499"/>
        <v/>
      </c>
      <c r="AI1501" s="187" t="str">
        <f t="shared" si="500"/>
        <v/>
      </c>
      <c r="AJ1501" s="187" t="str">
        <f t="shared" si="501"/>
        <v/>
      </c>
      <c r="AK1501" s="187" t="str">
        <f t="shared" si="502"/>
        <v/>
      </c>
      <c r="AN1501" s="187" t="str">
        <f t="shared" si="503"/>
        <v/>
      </c>
      <c r="AO1501" s="187" t="str">
        <f t="shared" si="504"/>
        <v/>
      </c>
      <c r="AP1501" s="187" t="str">
        <f t="shared" si="505"/>
        <v/>
      </c>
      <c r="AT1501" s="187" t="str">
        <f t="shared" si="506"/>
        <v/>
      </c>
      <c r="AU1501" s="187" t="str">
        <f t="shared" si="507"/>
        <v/>
      </c>
      <c r="AV1501" s="187" t="str">
        <f t="shared" si="508"/>
        <v/>
      </c>
      <c r="AW1501" s="187" t="str">
        <f t="shared" si="509"/>
        <v/>
      </c>
      <c r="AX1501" s="187" t="str">
        <f t="shared" si="510"/>
        <v/>
      </c>
      <c r="AY1501" s="187" t="str">
        <f t="shared" si="512"/>
        <v/>
      </c>
      <c r="AZ1501" s="187" t="str">
        <f t="shared" si="511"/>
        <v/>
      </c>
      <c r="BA1501" s="187" t="str">
        <f t="shared" si="514"/>
        <v xml:space="preserve"> </v>
      </c>
      <c r="BB1501" s="187" t="str">
        <f>IFERROR(IF(AW1501="","",VLOOKUP(AW1501,SUSS!R:S,2,FALSE)),AY1501*SUSS!$M$2)</f>
        <v/>
      </c>
      <c r="BC1501" s="187" t="str">
        <f t="shared" si="513"/>
        <v/>
      </c>
    </row>
    <row r="1502" spans="14:55" ht="15.75" thickBot="1">
      <c r="N1502" s="183" t="s">
        <v>195</v>
      </c>
      <c r="O1502" s="82">
        <v>57</v>
      </c>
      <c r="P1502" s="86">
        <v>586.77</v>
      </c>
      <c r="Q1502" s="83" t="s">
        <v>82</v>
      </c>
      <c r="R1502" s="83" t="s">
        <v>10</v>
      </c>
      <c r="S1502" s="83" t="s">
        <v>10</v>
      </c>
      <c r="T1502" s="82" t="s">
        <v>196</v>
      </c>
      <c r="U1502" s="82" t="s">
        <v>124</v>
      </c>
      <c r="AC1502" s="187" t="str">
        <f t="shared" ref="AC1502:AC1565" si="515">IF($E1502=$AD$1,IF($G1502=$AE$1,A1502,""),"")</f>
        <v/>
      </c>
      <c r="AD1502" s="187" t="str">
        <f t="shared" ref="AD1502:AD1565" si="516">IF($E1502=$AD$1,IF($G1502=$AE$1,E1502,""),"")</f>
        <v/>
      </c>
      <c r="AE1502" s="187" t="str">
        <f t="shared" ref="AE1502:AE1565" si="517">IF($E1502=$AD$1,IF($G1502=$AE$1,F1502,""),"")</f>
        <v/>
      </c>
      <c r="AF1502" s="187" t="str">
        <f t="shared" ref="AF1502:AF1565" si="518">IF($E1502=$AD$1,IF($G1502=$AE$1,G1502,""),"")</f>
        <v/>
      </c>
      <c r="AG1502" s="187" t="str">
        <f t="shared" ref="AG1502:AG1565" si="519">IF($E1502=$AD$1,IF($G1502=$AE$1,I1502,""),"")</f>
        <v/>
      </c>
      <c r="AH1502" s="187" t="str">
        <f t="shared" ref="AH1502:AH1565" si="520">IF($E1502=$AD$1,IF($G1502=$AE$1,J1502,""),"")</f>
        <v/>
      </c>
      <c r="AI1502" s="187" t="str">
        <f t="shared" ref="AI1502:AI1565" si="521">IF($E1502=$AD$1,IF($G1502=$AE$1,K1502,""),"")</f>
        <v/>
      </c>
      <c r="AJ1502" s="187" t="str">
        <f t="shared" ref="AJ1502:AJ1565" si="522">IF($E1502=$AD$1,IF($G1502=$AE$1,B1502,""),"")</f>
        <v/>
      </c>
      <c r="AK1502" s="187" t="str">
        <f t="shared" ref="AK1502:AK1565" si="523">IF($E1502=$AD$1,IF($G1502=$AE$1,C1502,""),"")</f>
        <v/>
      </c>
      <c r="AN1502" s="187" t="str">
        <f t="shared" ref="AN1502:AN1565" si="524">LEFT(AO1502,7)</f>
        <v/>
      </c>
      <c r="AO1502" s="187" t="str">
        <f t="shared" ref="AO1502:AO1565" si="525">IF(AF1502=$AE$1,AJ1502&amp;"/"&amp;AK1502&amp;" "&amp;AD1502,"")</f>
        <v/>
      </c>
      <c r="AP1502" s="187" t="str">
        <f t="shared" ref="AP1502:AP1565" si="526">IF(AO1502&lt;&gt;"",AI1502,"")</f>
        <v/>
      </c>
      <c r="AT1502" s="187" t="str">
        <f t="shared" ref="AT1502:AT1565" si="527">IF($Q1502=$AD$1,N1502,"")</f>
        <v/>
      </c>
      <c r="AU1502" s="187" t="str">
        <f t="shared" ref="AU1502:AU1565" si="528">IF($Q1502=$AD$1,O1502,"")</f>
        <v/>
      </c>
      <c r="AV1502" s="187" t="str">
        <f t="shared" ref="AV1502:AV1565" si="529">IF($Q1502=$AD$1,P1502,"")</f>
        <v/>
      </c>
      <c r="AW1502" s="187" t="str">
        <f t="shared" ref="AW1502:AW1565" si="530">IF($Q1502=$AD$1,T1502,"")</f>
        <v/>
      </c>
      <c r="AX1502" s="187" t="str">
        <f t="shared" ref="AX1502:AX1565" si="531">IF(AW1502&lt;&gt;"",AW1502&amp;" "&amp;$AD$1,"")</f>
        <v/>
      </c>
      <c r="AY1502" s="187" t="str">
        <f t="shared" si="512"/>
        <v/>
      </c>
      <c r="AZ1502" s="187" t="str">
        <f t="shared" ref="AZ1502:AZ1565" si="532">IF(AY1502="","",AV1502/AY1502)</f>
        <v/>
      </c>
      <c r="BA1502" s="187" t="str">
        <f t="shared" si="514"/>
        <v xml:space="preserve"> </v>
      </c>
      <c r="BB1502" s="187" t="str">
        <f>IFERROR(IF(AW1502="","",VLOOKUP(AW1502,SUSS!R:S,2,FALSE)),AY1502*SUSS!$M$2)</f>
        <v/>
      </c>
      <c r="BC1502" s="187" t="str">
        <f t="shared" si="513"/>
        <v/>
      </c>
    </row>
    <row r="1503" spans="14:55" ht="15.75" thickBot="1">
      <c r="N1503" s="183" t="s">
        <v>195</v>
      </c>
      <c r="O1503" s="82">
        <v>58</v>
      </c>
      <c r="P1503" s="85">
        <v>5189.68</v>
      </c>
      <c r="Q1503" s="83" t="s">
        <v>102</v>
      </c>
      <c r="R1503" s="83" t="s">
        <v>10</v>
      </c>
      <c r="S1503" s="83" t="s">
        <v>10</v>
      </c>
      <c r="T1503" s="82" t="s">
        <v>163</v>
      </c>
      <c r="U1503" s="82" t="s">
        <v>124</v>
      </c>
      <c r="AC1503" s="187" t="str">
        <f t="shared" si="515"/>
        <v/>
      </c>
      <c r="AD1503" s="187" t="str">
        <f t="shared" si="516"/>
        <v/>
      </c>
      <c r="AE1503" s="187" t="str">
        <f t="shared" si="517"/>
        <v/>
      </c>
      <c r="AF1503" s="187" t="str">
        <f t="shared" si="518"/>
        <v/>
      </c>
      <c r="AG1503" s="187" t="str">
        <f t="shared" si="519"/>
        <v/>
      </c>
      <c r="AH1503" s="187" t="str">
        <f t="shared" si="520"/>
        <v/>
      </c>
      <c r="AI1503" s="187" t="str">
        <f t="shared" si="521"/>
        <v/>
      </c>
      <c r="AJ1503" s="187" t="str">
        <f t="shared" si="522"/>
        <v/>
      </c>
      <c r="AK1503" s="187" t="str">
        <f t="shared" si="523"/>
        <v/>
      </c>
      <c r="AN1503" s="187" t="str">
        <f t="shared" si="524"/>
        <v/>
      </c>
      <c r="AO1503" s="187" t="str">
        <f t="shared" si="525"/>
        <v/>
      </c>
      <c r="AP1503" s="187" t="str">
        <f t="shared" si="526"/>
        <v/>
      </c>
      <c r="AT1503" s="187" t="str">
        <f t="shared" si="527"/>
        <v/>
      </c>
      <c r="AU1503" s="187" t="str">
        <f t="shared" si="528"/>
        <v/>
      </c>
      <c r="AV1503" s="187" t="str">
        <f t="shared" si="529"/>
        <v/>
      </c>
      <c r="AW1503" s="187" t="str">
        <f t="shared" si="530"/>
        <v/>
      </c>
      <c r="AX1503" s="187" t="str">
        <f t="shared" si="531"/>
        <v/>
      </c>
      <c r="AY1503" s="187" t="str">
        <f t="shared" si="512"/>
        <v/>
      </c>
      <c r="AZ1503" s="187" t="str">
        <f t="shared" si="532"/>
        <v/>
      </c>
      <c r="BA1503" s="187" t="str">
        <f t="shared" si="514"/>
        <v xml:space="preserve"> </v>
      </c>
      <c r="BB1503" s="187" t="str">
        <f>IFERROR(IF(AW1503="","",VLOOKUP(AW1503,SUSS!R:S,2,FALSE)),AY1503*SUSS!$M$2)</f>
        <v/>
      </c>
      <c r="BC1503" s="187" t="str">
        <f t="shared" si="513"/>
        <v/>
      </c>
    </row>
    <row r="1504" spans="14:55" ht="15.75" thickBot="1">
      <c r="N1504" s="183" t="s">
        <v>195</v>
      </c>
      <c r="O1504" s="82">
        <v>58</v>
      </c>
      <c r="P1504" s="86">
        <v>586.77</v>
      </c>
      <c r="Q1504" s="83" t="s">
        <v>82</v>
      </c>
      <c r="R1504" s="83" t="s">
        <v>10</v>
      </c>
      <c r="S1504" s="83" t="s">
        <v>10</v>
      </c>
      <c r="T1504" s="82" t="s">
        <v>196</v>
      </c>
      <c r="U1504" s="82" t="s">
        <v>124</v>
      </c>
      <c r="AC1504" s="187" t="str">
        <f t="shared" si="515"/>
        <v/>
      </c>
      <c r="AD1504" s="187" t="str">
        <f t="shared" si="516"/>
        <v/>
      </c>
      <c r="AE1504" s="187" t="str">
        <f t="shared" si="517"/>
        <v/>
      </c>
      <c r="AF1504" s="187" t="str">
        <f t="shared" si="518"/>
        <v/>
      </c>
      <c r="AG1504" s="187" t="str">
        <f t="shared" si="519"/>
        <v/>
      </c>
      <c r="AH1504" s="187" t="str">
        <f t="shared" si="520"/>
        <v/>
      </c>
      <c r="AI1504" s="187" t="str">
        <f t="shared" si="521"/>
        <v/>
      </c>
      <c r="AJ1504" s="187" t="str">
        <f t="shared" si="522"/>
        <v/>
      </c>
      <c r="AK1504" s="187" t="str">
        <f t="shared" si="523"/>
        <v/>
      </c>
      <c r="AN1504" s="187" t="str">
        <f t="shared" si="524"/>
        <v/>
      </c>
      <c r="AO1504" s="187" t="str">
        <f t="shared" si="525"/>
        <v/>
      </c>
      <c r="AP1504" s="187" t="str">
        <f t="shared" si="526"/>
        <v/>
      </c>
      <c r="AT1504" s="187" t="str">
        <f t="shared" si="527"/>
        <v/>
      </c>
      <c r="AU1504" s="187" t="str">
        <f t="shared" si="528"/>
        <v/>
      </c>
      <c r="AV1504" s="187" t="str">
        <f t="shared" si="529"/>
        <v/>
      </c>
      <c r="AW1504" s="187" t="str">
        <f t="shared" si="530"/>
        <v/>
      </c>
      <c r="AX1504" s="187" t="str">
        <f t="shared" si="531"/>
        <v/>
      </c>
      <c r="AY1504" s="187" t="str">
        <f t="shared" si="512"/>
        <v/>
      </c>
      <c r="AZ1504" s="187" t="str">
        <f t="shared" si="532"/>
        <v/>
      </c>
      <c r="BA1504" s="187" t="str">
        <f t="shared" si="514"/>
        <v xml:space="preserve"> </v>
      </c>
      <c r="BB1504" s="187" t="str">
        <f>IFERROR(IF(AW1504="","",VLOOKUP(AW1504,SUSS!R:S,2,FALSE)),AY1504*SUSS!$M$2)</f>
        <v/>
      </c>
      <c r="BC1504" s="187" t="str">
        <f t="shared" si="513"/>
        <v/>
      </c>
    </row>
    <row r="1505" spans="14:55" ht="15.75" thickBot="1">
      <c r="N1505" s="183" t="s">
        <v>195</v>
      </c>
      <c r="O1505" s="82">
        <v>59</v>
      </c>
      <c r="P1505" s="85">
        <v>5189.68</v>
      </c>
      <c r="Q1505" s="83" t="s">
        <v>102</v>
      </c>
      <c r="R1505" s="83" t="s">
        <v>10</v>
      </c>
      <c r="S1505" s="83" t="s">
        <v>10</v>
      </c>
      <c r="T1505" s="82" t="s">
        <v>163</v>
      </c>
      <c r="U1505" s="82" t="s">
        <v>124</v>
      </c>
      <c r="AC1505" s="187" t="str">
        <f t="shared" si="515"/>
        <v/>
      </c>
      <c r="AD1505" s="187" t="str">
        <f t="shared" si="516"/>
        <v/>
      </c>
      <c r="AE1505" s="187" t="str">
        <f t="shared" si="517"/>
        <v/>
      </c>
      <c r="AF1505" s="187" t="str">
        <f t="shared" si="518"/>
        <v/>
      </c>
      <c r="AG1505" s="187" t="str">
        <f t="shared" si="519"/>
        <v/>
      </c>
      <c r="AH1505" s="187" t="str">
        <f t="shared" si="520"/>
        <v/>
      </c>
      <c r="AI1505" s="187" t="str">
        <f t="shared" si="521"/>
        <v/>
      </c>
      <c r="AJ1505" s="187" t="str">
        <f t="shared" si="522"/>
        <v/>
      </c>
      <c r="AK1505" s="187" t="str">
        <f t="shared" si="523"/>
        <v/>
      </c>
      <c r="AN1505" s="187" t="str">
        <f t="shared" si="524"/>
        <v/>
      </c>
      <c r="AO1505" s="187" t="str">
        <f t="shared" si="525"/>
        <v/>
      </c>
      <c r="AP1505" s="187" t="str">
        <f t="shared" si="526"/>
        <v/>
      </c>
      <c r="AT1505" s="187" t="str">
        <f t="shared" si="527"/>
        <v/>
      </c>
      <c r="AU1505" s="187" t="str">
        <f t="shared" si="528"/>
        <v/>
      </c>
      <c r="AV1505" s="187" t="str">
        <f t="shared" si="529"/>
        <v/>
      </c>
      <c r="AW1505" s="187" t="str">
        <f t="shared" si="530"/>
        <v/>
      </c>
      <c r="AX1505" s="187" t="str">
        <f t="shared" si="531"/>
        <v/>
      </c>
      <c r="AY1505" s="187" t="str">
        <f t="shared" si="512"/>
        <v/>
      </c>
      <c r="AZ1505" s="187" t="str">
        <f t="shared" si="532"/>
        <v/>
      </c>
      <c r="BA1505" s="187" t="str">
        <f t="shared" si="514"/>
        <v xml:space="preserve"> </v>
      </c>
      <c r="BB1505" s="187" t="str">
        <f>IFERROR(IF(AW1505="","",VLOOKUP(AW1505,SUSS!R:S,2,FALSE)),AY1505*SUSS!$M$2)</f>
        <v/>
      </c>
      <c r="BC1505" s="187" t="str">
        <f t="shared" si="513"/>
        <v/>
      </c>
    </row>
    <row r="1506" spans="14:55" ht="15.75" thickBot="1">
      <c r="N1506" s="183" t="s">
        <v>195</v>
      </c>
      <c r="O1506" s="82">
        <v>59</v>
      </c>
      <c r="P1506" s="86">
        <v>586.77</v>
      </c>
      <c r="Q1506" s="83" t="s">
        <v>82</v>
      </c>
      <c r="R1506" s="83" t="s">
        <v>10</v>
      </c>
      <c r="S1506" s="83" t="s">
        <v>10</v>
      </c>
      <c r="T1506" s="82" t="s">
        <v>196</v>
      </c>
      <c r="U1506" s="82" t="s">
        <v>124</v>
      </c>
      <c r="AC1506" s="187" t="str">
        <f t="shared" si="515"/>
        <v/>
      </c>
      <c r="AD1506" s="187" t="str">
        <f t="shared" si="516"/>
        <v/>
      </c>
      <c r="AE1506" s="187" t="str">
        <f t="shared" si="517"/>
        <v/>
      </c>
      <c r="AF1506" s="187" t="str">
        <f t="shared" si="518"/>
        <v/>
      </c>
      <c r="AG1506" s="187" t="str">
        <f t="shared" si="519"/>
        <v/>
      </c>
      <c r="AH1506" s="187" t="str">
        <f t="shared" si="520"/>
        <v/>
      </c>
      <c r="AI1506" s="187" t="str">
        <f t="shared" si="521"/>
        <v/>
      </c>
      <c r="AJ1506" s="187" t="str">
        <f t="shared" si="522"/>
        <v/>
      </c>
      <c r="AK1506" s="187" t="str">
        <f t="shared" si="523"/>
        <v/>
      </c>
      <c r="AN1506" s="187" t="str">
        <f t="shared" si="524"/>
        <v/>
      </c>
      <c r="AO1506" s="187" t="str">
        <f t="shared" si="525"/>
        <v/>
      </c>
      <c r="AP1506" s="187" t="str">
        <f t="shared" si="526"/>
        <v/>
      </c>
      <c r="AT1506" s="187" t="str">
        <f t="shared" si="527"/>
        <v/>
      </c>
      <c r="AU1506" s="187" t="str">
        <f t="shared" si="528"/>
        <v/>
      </c>
      <c r="AV1506" s="187" t="str">
        <f t="shared" si="529"/>
        <v/>
      </c>
      <c r="AW1506" s="187" t="str">
        <f t="shared" si="530"/>
        <v/>
      </c>
      <c r="AX1506" s="187" t="str">
        <f t="shared" si="531"/>
        <v/>
      </c>
      <c r="AY1506" s="187" t="str">
        <f t="shared" si="512"/>
        <v/>
      </c>
      <c r="AZ1506" s="187" t="str">
        <f t="shared" si="532"/>
        <v/>
      </c>
      <c r="BA1506" s="187" t="str">
        <f t="shared" si="514"/>
        <v xml:space="preserve"> </v>
      </c>
      <c r="BB1506" s="187" t="str">
        <f>IFERROR(IF(AW1506="","",VLOOKUP(AW1506,SUSS!R:S,2,FALSE)),AY1506*SUSS!$M$2)</f>
        <v/>
      </c>
      <c r="BC1506" s="187" t="str">
        <f t="shared" si="513"/>
        <v/>
      </c>
    </row>
    <row r="1507" spans="14:55" ht="15.75" thickBot="1">
      <c r="N1507" s="183" t="s">
        <v>195</v>
      </c>
      <c r="O1507" s="82">
        <v>60</v>
      </c>
      <c r="P1507" s="85">
        <v>5189.68</v>
      </c>
      <c r="Q1507" s="83" t="s">
        <v>102</v>
      </c>
      <c r="R1507" s="83" t="s">
        <v>10</v>
      </c>
      <c r="S1507" s="83" t="s">
        <v>10</v>
      </c>
      <c r="T1507" s="82" t="s">
        <v>163</v>
      </c>
      <c r="U1507" s="82" t="s">
        <v>124</v>
      </c>
      <c r="AC1507" s="187" t="str">
        <f t="shared" si="515"/>
        <v/>
      </c>
      <c r="AD1507" s="187" t="str">
        <f t="shared" si="516"/>
        <v/>
      </c>
      <c r="AE1507" s="187" t="str">
        <f t="shared" si="517"/>
        <v/>
      </c>
      <c r="AF1507" s="187" t="str">
        <f t="shared" si="518"/>
        <v/>
      </c>
      <c r="AG1507" s="187" t="str">
        <f t="shared" si="519"/>
        <v/>
      </c>
      <c r="AH1507" s="187" t="str">
        <f t="shared" si="520"/>
        <v/>
      </c>
      <c r="AI1507" s="187" t="str">
        <f t="shared" si="521"/>
        <v/>
      </c>
      <c r="AJ1507" s="187" t="str">
        <f t="shared" si="522"/>
        <v/>
      </c>
      <c r="AK1507" s="187" t="str">
        <f t="shared" si="523"/>
        <v/>
      </c>
      <c r="AN1507" s="187" t="str">
        <f t="shared" si="524"/>
        <v/>
      </c>
      <c r="AO1507" s="187" t="str">
        <f t="shared" si="525"/>
        <v/>
      </c>
      <c r="AP1507" s="187" t="str">
        <f t="shared" si="526"/>
        <v/>
      </c>
      <c r="AT1507" s="187" t="str">
        <f t="shared" si="527"/>
        <v/>
      </c>
      <c r="AU1507" s="187" t="str">
        <f t="shared" si="528"/>
        <v/>
      </c>
      <c r="AV1507" s="187" t="str">
        <f t="shared" si="529"/>
        <v/>
      </c>
      <c r="AW1507" s="187" t="str">
        <f t="shared" si="530"/>
        <v/>
      </c>
      <c r="AX1507" s="187" t="str">
        <f t="shared" si="531"/>
        <v/>
      </c>
      <c r="AY1507" s="187" t="str">
        <f t="shared" si="512"/>
        <v/>
      </c>
      <c r="AZ1507" s="187" t="str">
        <f t="shared" si="532"/>
        <v/>
      </c>
      <c r="BA1507" s="187" t="str">
        <f t="shared" si="514"/>
        <v xml:space="preserve"> </v>
      </c>
      <c r="BB1507" s="187" t="str">
        <f>IFERROR(IF(AW1507="","",VLOOKUP(AW1507,SUSS!R:S,2,FALSE)),AY1507*SUSS!$M$2)</f>
        <v/>
      </c>
      <c r="BC1507" s="187" t="str">
        <f t="shared" si="513"/>
        <v/>
      </c>
    </row>
    <row r="1508" spans="14:55" ht="15.75" thickBot="1">
      <c r="N1508" s="183" t="s">
        <v>195</v>
      </c>
      <c r="O1508" s="82">
        <v>60</v>
      </c>
      <c r="P1508" s="86">
        <v>586.77</v>
      </c>
      <c r="Q1508" s="83" t="s">
        <v>82</v>
      </c>
      <c r="R1508" s="83" t="s">
        <v>10</v>
      </c>
      <c r="S1508" s="83" t="s">
        <v>10</v>
      </c>
      <c r="T1508" s="82" t="s">
        <v>196</v>
      </c>
      <c r="U1508" s="82" t="s">
        <v>124</v>
      </c>
      <c r="AC1508" s="187" t="str">
        <f t="shared" si="515"/>
        <v/>
      </c>
      <c r="AD1508" s="187" t="str">
        <f t="shared" si="516"/>
        <v/>
      </c>
      <c r="AE1508" s="187" t="str">
        <f t="shared" si="517"/>
        <v/>
      </c>
      <c r="AF1508" s="187" t="str">
        <f t="shared" si="518"/>
        <v/>
      </c>
      <c r="AG1508" s="187" t="str">
        <f t="shared" si="519"/>
        <v/>
      </c>
      <c r="AH1508" s="187" t="str">
        <f t="shared" si="520"/>
        <v/>
      </c>
      <c r="AI1508" s="187" t="str">
        <f t="shared" si="521"/>
        <v/>
      </c>
      <c r="AJ1508" s="187" t="str">
        <f t="shared" si="522"/>
        <v/>
      </c>
      <c r="AK1508" s="187" t="str">
        <f t="shared" si="523"/>
        <v/>
      </c>
      <c r="AN1508" s="187" t="str">
        <f t="shared" si="524"/>
        <v/>
      </c>
      <c r="AO1508" s="187" t="str">
        <f t="shared" si="525"/>
        <v/>
      </c>
      <c r="AP1508" s="187" t="str">
        <f t="shared" si="526"/>
        <v/>
      </c>
      <c r="AT1508" s="187" t="str">
        <f t="shared" si="527"/>
        <v/>
      </c>
      <c r="AU1508" s="187" t="str">
        <f t="shared" si="528"/>
        <v/>
      </c>
      <c r="AV1508" s="187" t="str">
        <f t="shared" si="529"/>
        <v/>
      </c>
      <c r="AW1508" s="187" t="str">
        <f t="shared" si="530"/>
        <v/>
      </c>
      <c r="AX1508" s="187" t="str">
        <f t="shared" si="531"/>
        <v/>
      </c>
      <c r="AY1508" s="187" t="str">
        <f t="shared" si="512"/>
        <v/>
      </c>
      <c r="AZ1508" s="187" t="str">
        <f t="shared" si="532"/>
        <v/>
      </c>
      <c r="BA1508" s="187" t="str">
        <f t="shared" si="514"/>
        <v xml:space="preserve"> </v>
      </c>
      <c r="BB1508" s="187" t="str">
        <f>IFERROR(IF(AW1508="","",VLOOKUP(AW1508,SUSS!R:S,2,FALSE)),AY1508*SUSS!$M$2)</f>
        <v/>
      </c>
      <c r="BC1508" s="187" t="str">
        <f t="shared" si="513"/>
        <v/>
      </c>
    </row>
    <row r="1509" spans="14:55" ht="15.75" thickBot="1">
      <c r="N1509" s="183" t="s">
        <v>195</v>
      </c>
      <c r="O1509" s="82">
        <v>61</v>
      </c>
      <c r="P1509" s="85">
        <v>5189.68</v>
      </c>
      <c r="Q1509" s="83" t="s">
        <v>102</v>
      </c>
      <c r="R1509" s="83" t="s">
        <v>10</v>
      </c>
      <c r="S1509" s="83" t="s">
        <v>10</v>
      </c>
      <c r="T1509" s="82" t="s">
        <v>163</v>
      </c>
      <c r="U1509" s="82" t="s">
        <v>124</v>
      </c>
      <c r="AC1509" s="187" t="str">
        <f t="shared" si="515"/>
        <v/>
      </c>
      <c r="AD1509" s="187" t="str">
        <f t="shared" si="516"/>
        <v/>
      </c>
      <c r="AE1509" s="187" t="str">
        <f t="shared" si="517"/>
        <v/>
      </c>
      <c r="AF1509" s="187" t="str">
        <f t="shared" si="518"/>
        <v/>
      </c>
      <c r="AG1509" s="187" t="str">
        <f t="shared" si="519"/>
        <v/>
      </c>
      <c r="AH1509" s="187" t="str">
        <f t="shared" si="520"/>
        <v/>
      </c>
      <c r="AI1509" s="187" t="str">
        <f t="shared" si="521"/>
        <v/>
      </c>
      <c r="AJ1509" s="187" t="str">
        <f t="shared" si="522"/>
        <v/>
      </c>
      <c r="AK1509" s="187" t="str">
        <f t="shared" si="523"/>
        <v/>
      </c>
      <c r="AN1509" s="187" t="str">
        <f t="shared" si="524"/>
        <v/>
      </c>
      <c r="AO1509" s="187" t="str">
        <f t="shared" si="525"/>
        <v/>
      </c>
      <c r="AP1509" s="187" t="str">
        <f t="shared" si="526"/>
        <v/>
      </c>
      <c r="AT1509" s="187" t="str">
        <f t="shared" si="527"/>
        <v/>
      </c>
      <c r="AU1509" s="187" t="str">
        <f t="shared" si="528"/>
        <v/>
      </c>
      <c r="AV1509" s="187" t="str">
        <f t="shared" si="529"/>
        <v/>
      </c>
      <c r="AW1509" s="187" t="str">
        <f t="shared" si="530"/>
        <v/>
      </c>
      <c r="AX1509" s="187" t="str">
        <f t="shared" si="531"/>
        <v/>
      </c>
      <c r="AY1509" s="187" t="str">
        <f t="shared" si="512"/>
        <v/>
      </c>
      <c r="AZ1509" s="187" t="str">
        <f t="shared" si="532"/>
        <v/>
      </c>
      <c r="BA1509" s="187" t="str">
        <f t="shared" si="514"/>
        <v xml:space="preserve"> </v>
      </c>
      <c r="BB1509" s="187" t="str">
        <f>IFERROR(IF(AW1509="","",VLOOKUP(AW1509,SUSS!R:S,2,FALSE)),AY1509*SUSS!$M$2)</f>
        <v/>
      </c>
      <c r="BC1509" s="187" t="str">
        <f t="shared" si="513"/>
        <v/>
      </c>
    </row>
    <row r="1510" spans="14:55" ht="15.75" thickBot="1">
      <c r="N1510" s="183" t="s">
        <v>195</v>
      </c>
      <c r="O1510" s="82">
        <v>61</v>
      </c>
      <c r="P1510" s="86">
        <v>586.77</v>
      </c>
      <c r="Q1510" s="83" t="s">
        <v>82</v>
      </c>
      <c r="R1510" s="83" t="s">
        <v>10</v>
      </c>
      <c r="S1510" s="83" t="s">
        <v>10</v>
      </c>
      <c r="T1510" s="82" t="s">
        <v>196</v>
      </c>
      <c r="U1510" s="82" t="s">
        <v>124</v>
      </c>
      <c r="AC1510" s="187" t="str">
        <f t="shared" si="515"/>
        <v/>
      </c>
      <c r="AD1510" s="187" t="str">
        <f t="shared" si="516"/>
        <v/>
      </c>
      <c r="AE1510" s="187" t="str">
        <f t="shared" si="517"/>
        <v/>
      </c>
      <c r="AF1510" s="187" t="str">
        <f t="shared" si="518"/>
        <v/>
      </c>
      <c r="AG1510" s="187" t="str">
        <f t="shared" si="519"/>
        <v/>
      </c>
      <c r="AH1510" s="187" t="str">
        <f t="shared" si="520"/>
        <v/>
      </c>
      <c r="AI1510" s="187" t="str">
        <f t="shared" si="521"/>
        <v/>
      </c>
      <c r="AJ1510" s="187" t="str">
        <f t="shared" si="522"/>
        <v/>
      </c>
      <c r="AK1510" s="187" t="str">
        <f t="shared" si="523"/>
        <v/>
      </c>
      <c r="AN1510" s="187" t="str">
        <f t="shared" si="524"/>
        <v/>
      </c>
      <c r="AO1510" s="187" t="str">
        <f t="shared" si="525"/>
        <v/>
      </c>
      <c r="AP1510" s="187" t="str">
        <f t="shared" si="526"/>
        <v/>
      </c>
      <c r="AT1510" s="187" t="str">
        <f t="shared" si="527"/>
        <v/>
      </c>
      <c r="AU1510" s="187" t="str">
        <f t="shared" si="528"/>
        <v/>
      </c>
      <c r="AV1510" s="187" t="str">
        <f t="shared" si="529"/>
        <v/>
      </c>
      <c r="AW1510" s="187" t="str">
        <f t="shared" si="530"/>
        <v/>
      </c>
      <c r="AX1510" s="187" t="str">
        <f t="shared" si="531"/>
        <v/>
      </c>
      <c r="AY1510" s="187" t="str">
        <f t="shared" si="512"/>
        <v/>
      </c>
      <c r="AZ1510" s="187" t="str">
        <f t="shared" si="532"/>
        <v/>
      </c>
      <c r="BA1510" s="187" t="str">
        <f t="shared" si="514"/>
        <v xml:space="preserve"> </v>
      </c>
      <c r="BB1510" s="187" t="str">
        <f>IFERROR(IF(AW1510="","",VLOOKUP(AW1510,SUSS!R:S,2,FALSE)),AY1510*SUSS!$M$2)</f>
        <v/>
      </c>
      <c r="BC1510" s="187" t="str">
        <f t="shared" si="513"/>
        <v/>
      </c>
    </row>
    <row r="1511" spans="14:55" ht="15.75" thickBot="1">
      <c r="N1511" s="183" t="s">
        <v>195</v>
      </c>
      <c r="O1511" s="82">
        <v>62</v>
      </c>
      <c r="P1511" s="85">
        <v>5189.68</v>
      </c>
      <c r="Q1511" s="83" t="s">
        <v>102</v>
      </c>
      <c r="R1511" s="83" t="s">
        <v>10</v>
      </c>
      <c r="S1511" s="83" t="s">
        <v>10</v>
      </c>
      <c r="T1511" s="82" t="s">
        <v>163</v>
      </c>
      <c r="U1511" s="82" t="s">
        <v>124</v>
      </c>
      <c r="AC1511" s="187" t="str">
        <f t="shared" si="515"/>
        <v/>
      </c>
      <c r="AD1511" s="187" t="str">
        <f t="shared" si="516"/>
        <v/>
      </c>
      <c r="AE1511" s="187" t="str">
        <f t="shared" si="517"/>
        <v/>
      </c>
      <c r="AF1511" s="187" t="str">
        <f t="shared" si="518"/>
        <v/>
      </c>
      <c r="AG1511" s="187" t="str">
        <f t="shared" si="519"/>
        <v/>
      </c>
      <c r="AH1511" s="187" t="str">
        <f t="shared" si="520"/>
        <v/>
      </c>
      <c r="AI1511" s="187" t="str">
        <f t="shared" si="521"/>
        <v/>
      </c>
      <c r="AJ1511" s="187" t="str">
        <f t="shared" si="522"/>
        <v/>
      </c>
      <c r="AK1511" s="187" t="str">
        <f t="shared" si="523"/>
        <v/>
      </c>
      <c r="AN1511" s="187" t="str">
        <f t="shared" si="524"/>
        <v/>
      </c>
      <c r="AO1511" s="187" t="str">
        <f t="shared" si="525"/>
        <v/>
      </c>
      <c r="AP1511" s="187" t="str">
        <f t="shared" si="526"/>
        <v/>
      </c>
      <c r="AT1511" s="187" t="str">
        <f t="shared" si="527"/>
        <v/>
      </c>
      <c r="AU1511" s="187" t="str">
        <f t="shared" si="528"/>
        <v/>
      </c>
      <c r="AV1511" s="187" t="str">
        <f t="shared" si="529"/>
        <v/>
      </c>
      <c r="AW1511" s="187" t="str">
        <f t="shared" si="530"/>
        <v/>
      </c>
      <c r="AX1511" s="187" t="str">
        <f t="shared" si="531"/>
        <v/>
      </c>
      <c r="AY1511" s="187" t="str">
        <f t="shared" si="512"/>
        <v/>
      </c>
      <c r="AZ1511" s="187" t="str">
        <f t="shared" si="532"/>
        <v/>
      </c>
      <c r="BA1511" s="187" t="str">
        <f t="shared" si="514"/>
        <v xml:space="preserve"> </v>
      </c>
      <c r="BB1511" s="187" t="str">
        <f>IFERROR(IF(AW1511="","",VLOOKUP(AW1511,SUSS!R:S,2,FALSE)),AY1511*SUSS!$M$2)</f>
        <v/>
      </c>
      <c r="BC1511" s="187" t="str">
        <f t="shared" si="513"/>
        <v/>
      </c>
    </row>
    <row r="1512" spans="14:55" ht="15.75" thickBot="1">
      <c r="N1512" s="183" t="s">
        <v>195</v>
      </c>
      <c r="O1512" s="82">
        <v>62</v>
      </c>
      <c r="P1512" s="86">
        <v>586.77</v>
      </c>
      <c r="Q1512" s="83" t="s">
        <v>82</v>
      </c>
      <c r="R1512" s="83" t="s">
        <v>10</v>
      </c>
      <c r="S1512" s="83" t="s">
        <v>10</v>
      </c>
      <c r="T1512" s="82" t="s">
        <v>196</v>
      </c>
      <c r="U1512" s="82" t="s">
        <v>124</v>
      </c>
      <c r="AC1512" s="187" t="str">
        <f t="shared" si="515"/>
        <v/>
      </c>
      <c r="AD1512" s="187" t="str">
        <f t="shared" si="516"/>
        <v/>
      </c>
      <c r="AE1512" s="187" t="str">
        <f t="shared" si="517"/>
        <v/>
      </c>
      <c r="AF1512" s="187" t="str">
        <f t="shared" si="518"/>
        <v/>
      </c>
      <c r="AG1512" s="187" t="str">
        <f t="shared" si="519"/>
        <v/>
      </c>
      <c r="AH1512" s="187" t="str">
        <f t="shared" si="520"/>
        <v/>
      </c>
      <c r="AI1512" s="187" t="str">
        <f t="shared" si="521"/>
        <v/>
      </c>
      <c r="AJ1512" s="187" t="str">
        <f t="shared" si="522"/>
        <v/>
      </c>
      <c r="AK1512" s="187" t="str">
        <f t="shared" si="523"/>
        <v/>
      </c>
      <c r="AN1512" s="187" t="str">
        <f t="shared" si="524"/>
        <v/>
      </c>
      <c r="AO1512" s="187" t="str">
        <f t="shared" si="525"/>
        <v/>
      </c>
      <c r="AP1512" s="187" t="str">
        <f t="shared" si="526"/>
        <v/>
      </c>
      <c r="AT1512" s="187" t="str">
        <f t="shared" si="527"/>
        <v/>
      </c>
      <c r="AU1512" s="187" t="str">
        <f t="shared" si="528"/>
        <v/>
      </c>
      <c r="AV1512" s="187" t="str">
        <f t="shared" si="529"/>
        <v/>
      </c>
      <c r="AW1512" s="187" t="str">
        <f t="shared" si="530"/>
        <v/>
      </c>
      <c r="AX1512" s="187" t="str">
        <f t="shared" si="531"/>
        <v/>
      </c>
      <c r="AY1512" s="187" t="str">
        <f t="shared" si="512"/>
        <v/>
      </c>
      <c r="AZ1512" s="187" t="str">
        <f t="shared" si="532"/>
        <v/>
      </c>
      <c r="BA1512" s="187" t="str">
        <f t="shared" si="514"/>
        <v xml:space="preserve"> </v>
      </c>
      <c r="BB1512" s="187" t="str">
        <f>IFERROR(IF(AW1512="","",VLOOKUP(AW1512,SUSS!R:S,2,FALSE)),AY1512*SUSS!$M$2)</f>
        <v/>
      </c>
      <c r="BC1512" s="187" t="str">
        <f t="shared" si="513"/>
        <v/>
      </c>
    </row>
    <row r="1513" spans="14:55" ht="15.75" thickBot="1">
      <c r="N1513" s="183" t="s">
        <v>195</v>
      </c>
      <c r="O1513" s="82">
        <v>63</v>
      </c>
      <c r="P1513" s="85">
        <v>5189.68</v>
      </c>
      <c r="Q1513" s="83" t="s">
        <v>102</v>
      </c>
      <c r="R1513" s="83" t="s">
        <v>10</v>
      </c>
      <c r="S1513" s="83" t="s">
        <v>10</v>
      </c>
      <c r="T1513" s="82" t="s">
        <v>163</v>
      </c>
      <c r="U1513" s="82" t="s">
        <v>124</v>
      </c>
      <c r="AC1513" s="187" t="str">
        <f t="shared" si="515"/>
        <v/>
      </c>
      <c r="AD1513" s="187" t="str">
        <f t="shared" si="516"/>
        <v/>
      </c>
      <c r="AE1513" s="187" t="str">
        <f t="shared" si="517"/>
        <v/>
      </c>
      <c r="AF1513" s="187" t="str">
        <f t="shared" si="518"/>
        <v/>
      </c>
      <c r="AG1513" s="187" t="str">
        <f t="shared" si="519"/>
        <v/>
      </c>
      <c r="AH1513" s="187" t="str">
        <f t="shared" si="520"/>
        <v/>
      </c>
      <c r="AI1513" s="187" t="str">
        <f t="shared" si="521"/>
        <v/>
      </c>
      <c r="AJ1513" s="187" t="str">
        <f t="shared" si="522"/>
        <v/>
      </c>
      <c r="AK1513" s="187" t="str">
        <f t="shared" si="523"/>
        <v/>
      </c>
      <c r="AN1513" s="187" t="str">
        <f t="shared" si="524"/>
        <v/>
      </c>
      <c r="AO1513" s="187" t="str">
        <f t="shared" si="525"/>
        <v/>
      </c>
      <c r="AP1513" s="187" t="str">
        <f t="shared" si="526"/>
        <v/>
      </c>
      <c r="AT1513" s="187" t="str">
        <f t="shared" si="527"/>
        <v/>
      </c>
      <c r="AU1513" s="187" t="str">
        <f t="shared" si="528"/>
        <v/>
      </c>
      <c r="AV1513" s="187" t="str">
        <f t="shared" si="529"/>
        <v/>
      </c>
      <c r="AW1513" s="187" t="str">
        <f t="shared" si="530"/>
        <v/>
      </c>
      <c r="AX1513" s="187" t="str">
        <f t="shared" si="531"/>
        <v/>
      </c>
      <c r="AY1513" s="187" t="str">
        <f t="shared" si="512"/>
        <v/>
      </c>
      <c r="AZ1513" s="187" t="str">
        <f t="shared" si="532"/>
        <v/>
      </c>
      <c r="BA1513" s="187" t="str">
        <f t="shared" si="514"/>
        <v xml:space="preserve"> </v>
      </c>
      <c r="BB1513" s="187" t="str">
        <f>IFERROR(IF(AW1513="","",VLOOKUP(AW1513,SUSS!R:S,2,FALSE)),AY1513*SUSS!$M$2)</f>
        <v/>
      </c>
      <c r="BC1513" s="187" t="str">
        <f t="shared" si="513"/>
        <v/>
      </c>
    </row>
    <row r="1514" spans="14:55" ht="15.75" thickBot="1">
      <c r="N1514" s="183" t="s">
        <v>195</v>
      </c>
      <c r="O1514" s="82">
        <v>63</v>
      </c>
      <c r="P1514" s="86">
        <v>586.77</v>
      </c>
      <c r="Q1514" s="83" t="s">
        <v>82</v>
      </c>
      <c r="R1514" s="83" t="s">
        <v>10</v>
      </c>
      <c r="S1514" s="83" t="s">
        <v>10</v>
      </c>
      <c r="T1514" s="82" t="s">
        <v>196</v>
      </c>
      <c r="U1514" s="82" t="s">
        <v>124</v>
      </c>
      <c r="AC1514" s="187" t="str">
        <f t="shared" si="515"/>
        <v/>
      </c>
      <c r="AD1514" s="187" t="str">
        <f t="shared" si="516"/>
        <v/>
      </c>
      <c r="AE1514" s="187" t="str">
        <f t="shared" si="517"/>
        <v/>
      </c>
      <c r="AF1514" s="187" t="str">
        <f t="shared" si="518"/>
        <v/>
      </c>
      <c r="AG1514" s="187" t="str">
        <f t="shared" si="519"/>
        <v/>
      </c>
      <c r="AH1514" s="187" t="str">
        <f t="shared" si="520"/>
        <v/>
      </c>
      <c r="AI1514" s="187" t="str">
        <f t="shared" si="521"/>
        <v/>
      </c>
      <c r="AJ1514" s="187" t="str">
        <f t="shared" si="522"/>
        <v/>
      </c>
      <c r="AK1514" s="187" t="str">
        <f t="shared" si="523"/>
        <v/>
      </c>
      <c r="AN1514" s="187" t="str">
        <f t="shared" si="524"/>
        <v/>
      </c>
      <c r="AO1514" s="187" t="str">
        <f t="shared" si="525"/>
        <v/>
      </c>
      <c r="AP1514" s="187" t="str">
        <f t="shared" si="526"/>
        <v/>
      </c>
      <c r="AT1514" s="187" t="str">
        <f t="shared" si="527"/>
        <v/>
      </c>
      <c r="AU1514" s="187" t="str">
        <f t="shared" si="528"/>
        <v/>
      </c>
      <c r="AV1514" s="187" t="str">
        <f t="shared" si="529"/>
        <v/>
      </c>
      <c r="AW1514" s="187" t="str">
        <f t="shared" si="530"/>
        <v/>
      </c>
      <c r="AX1514" s="187" t="str">
        <f t="shared" si="531"/>
        <v/>
      </c>
      <c r="AY1514" s="187" t="str">
        <f t="shared" si="512"/>
        <v/>
      </c>
      <c r="AZ1514" s="187" t="str">
        <f t="shared" si="532"/>
        <v/>
      </c>
      <c r="BA1514" s="187" t="str">
        <f t="shared" si="514"/>
        <v xml:space="preserve"> </v>
      </c>
      <c r="BB1514" s="187" t="str">
        <f>IFERROR(IF(AW1514="","",VLOOKUP(AW1514,SUSS!R:S,2,FALSE)),AY1514*SUSS!$M$2)</f>
        <v/>
      </c>
      <c r="BC1514" s="187" t="str">
        <f t="shared" si="513"/>
        <v/>
      </c>
    </row>
    <row r="1515" spans="14:55" ht="15.75" thickBot="1">
      <c r="N1515" s="183" t="s">
        <v>195</v>
      </c>
      <c r="O1515" s="82">
        <v>64</v>
      </c>
      <c r="P1515" s="85">
        <v>5189.68</v>
      </c>
      <c r="Q1515" s="83" t="s">
        <v>102</v>
      </c>
      <c r="R1515" s="83" t="s">
        <v>10</v>
      </c>
      <c r="S1515" s="83" t="s">
        <v>10</v>
      </c>
      <c r="T1515" s="82" t="s">
        <v>163</v>
      </c>
      <c r="U1515" s="82" t="s">
        <v>124</v>
      </c>
      <c r="AC1515" s="187" t="str">
        <f t="shared" si="515"/>
        <v/>
      </c>
      <c r="AD1515" s="187" t="str">
        <f t="shared" si="516"/>
        <v/>
      </c>
      <c r="AE1515" s="187" t="str">
        <f t="shared" si="517"/>
        <v/>
      </c>
      <c r="AF1515" s="187" t="str">
        <f t="shared" si="518"/>
        <v/>
      </c>
      <c r="AG1515" s="187" t="str">
        <f t="shared" si="519"/>
        <v/>
      </c>
      <c r="AH1515" s="187" t="str">
        <f t="shared" si="520"/>
        <v/>
      </c>
      <c r="AI1515" s="187" t="str">
        <f t="shared" si="521"/>
        <v/>
      </c>
      <c r="AJ1515" s="187" t="str">
        <f t="shared" si="522"/>
        <v/>
      </c>
      <c r="AK1515" s="187" t="str">
        <f t="shared" si="523"/>
        <v/>
      </c>
      <c r="AN1515" s="187" t="str">
        <f t="shared" si="524"/>
        <v/>
      </c>
      <c r="AO1515" s="187" t="str">
        <f t="shared" si="525"/>
        <v/>
      </c>
      <c r="AP1515" s="187" t="str">
        <f t="shared" si="526"/>
        <v/>
      </c>
      <c r="AT1515" s="187" t="str">
        <f t="shared" si="527"/>
        <v/>
      </c>
      <c r="AU1515" s="187" t="str">
        <f t="shared" si="528"/>
        <v/>
      </c>
      <c r="AV1515" s="187" t="str">
        <f t="shared" si="529"/>
        <v/>
      </c>
      <c r="AW1515" s="187" t="str">
        <f t="shared" si="530"/>
        <v/>
      </c>
      <c r="AX1515" s="187" t="str">
        <f t="shared" si="531"/>
        <v/>
      </c>
      <c r="AY1515" s="187" t="str">
        <f t="shared" si="512"/>
        <v/>
      </c>
      <c r="AZ1515" s="187" t="str">
        <f t="shared" si="532"/>
        <v/>
      </c>
      <c r="BA1515" s="187" t="str">
        <f t="shared" si="514"/>
        <v xml:space="preserve"> </v>
      </c>
      <c r="BB1515" s="187" t="str">
        <f>IFERROR(IF(AW1515="","",VLOOKUP(AW1515,SUSS!R:S,2,FALSE)),AY1515*SUSS!$M$2)</f>
        <v/>
      </c>
      <c r="BC1515" s="187" t="str">
        <f t="shared" si="513"/>
        <v/>
      </c>
    </row>
    <row r="1516" spans="14:55" ht="15.75" thickBot="1">
      <c r="N1516" s="183" t="s">
        <v>195</v>
      </c>
      <c r="O1516" s="82">
        <v>64</v>
      </c>
      <c r="P1516" s="86">
        <v>586.77</v>
      </c>
      <c r="Q1516" s="83" t="s">
        <v>82</v>
      </c>
      <c r="R1516" s="83" t="s">
        <v>10</v>
      </c>
      <c r="S1516" s="83" t="s">
        <v>10</v>
      </c>
      <c r="T1516" s="82" t="s">
        <v>196</v>
      </c>
      <c r="U1516" s="82" t="s">
        <v>124</v>
      </c>
      <c r="AC1516" s="187" t="str">
        <f t="shared" si="515"/>
        <v/>
      </c>
      <c r="AD1516" s="187" t="str">
        <f t="shared" si="516"/>
        <v/>
      </c>
      <c r="AE1516" s="187" t="str">
        <f t="shared" si="517"/>
        <v/>
      </c>
      <c r="AF1516" s="187" t="str">
        <f t="shared" si="518"/>
        <v/>
      </c>
      <c r="AG1516" s="187" t="str">
        <f t="shared" si="519"/>
        <v/>
      </c>
      <c r="AH1516" s="187" t="str">
        <f t="shared" si="520"/>
        <v/>
      </c>
      <c r="AI1516" s="187" t="str">
        <f t="shared" si="521"/>
        <v/>
      </c>
      <c r="AJ1516" s="187" t="str">
        <f t="shared" si="522"/>
        <v/>
      </c>
      <c r="AK1516" s="187" t="str">
        <f t="shared" si="523"/>
        <v/>
      </c>
      <c r="AN1516" s="187" t="str">
        <f t="shared" si="524"/>
        <v/>
      </c>
      <c r="AO1516" s="187" t="str">
        <f t="shared" si="525"/>
        <v/>
      </c>
      <c r="AP1516" s="187" t="str">
        <f t="shared" si="526"/>
        <v/>
      </c>
      <c r="AT1516" s="187" t="str">
        <f t="shared" si="527"/>
        <v/>
      </c>
      <c r="AU1516" s="187" t="str">
        <f t="shared" si="528"/>
        <v/>
      </c>
      <c r="AV1516" s="187" t="str">
        <f t="shared" si="529"/>
        <v/>
      </c>
      <c r="AW1516" s="187" t="str">
        <f t="shared" si="530"/>
        <v/>
      </c>
      <c r="AX1516" s="187" t="str">
        <f t="shared" si="531"/>
        <v/>
      </c>
      <c r="AY1516" s="187" t="str">
        <f t="shared" si="512"/>
        <v/>
      </c>
      <c r="AZ1516" s="187" t="str">
        <f t="shared" si="532"/>
        <v/>
      </c>
      <c r="BA1516" s="187" t="str">
        <f t="shared" si="514"/>
        <v xml:space="preserve"> </v>
      </c>
      <c r="BB1516" s="187" t="str">
        <f>IFERROR(IF(AW1516="","",VLOOKUP(AW1516,SUSS!R:S,2,FALSE)),AY1516*SUSS!$M$2)</f>
        <v/>
      </c>
      <c r="BC1516" s="187" t="str">
        <f t="shared" si="513"/>
        <v/>
      </c>
    </row>
    <row r="1517" spans="14:55" ht="15.75" thickBot="1">
      <c r="N1517" s="183" t="s">
        <v>195</v>
      </c>
      <c r="O1517" s="82">
        <v>65</v>
      </c>
      <c r="P1517" s="85">
        <v>5189.68</v>
      </c>
      <c r="Q1517" s="83" t="s">
        <v>102</v>
      </c>
      <c r="R1517" s="83" t="s">
        <v>10</v>
      </c>
      <c r="S1517" s="83" t="s">
        <v>10</v>
      </c>
      <c r="T1517" s="82" t="s">
        <v>163</v>
      </c>
      <c r="U1517" s="82" t="s">
        <v>124</v>
      </c>
      <c r="AC1517" s="187" t="str">
        <f t="shared" si="515"/>
        <v/>
      </c>
      <c r="AD1517" s="187" t="str">
        <f t="shared" si="516"/>
        <v/>
      </c>
      <c r="AE1517" s="187" t="str">
        <f t="shared" si="517"/>
        <v/>
      </c>
      <c r="AF1517" s="187" t="str">
        <f t="shared" si="518"/>
        <v/>
      </c>
      <c r="AG1517" s="187" t="str">
        <f t="shared" si="519"/>
        <v/>
      </c>
      <c r="AH1517" s="187" t="str">
        <f t="shared" si="520"/>
        <v/>
      </c>
      <c r="AI1517" s="187" t="str">
        <f t="shared" si="521"/>
        <v/>
      </c>
      <c r="AJ1517" s="187" t="str">
        <f t="shared" si="522"/>
        <v/>
      </c>
      <c r="AK1517" s="187" t="str">
        <f t="shared" si="523"/>
        <v/>
      </c>
      <c r="AN1517" s="187" t="str">
        <f t="shared" si="524"/>
        <v/>
      </c>
      <c r="AO1517" s="187" t="str">
        <f t="shared" si="525"/>
        <v/>
      </c>
      <c r="AP1517" s="187" t="str">
        <f t="shared" si="526"/>
        <v/>
      </c>
      <c r="AT1517" s="187" t="str">
        <f t="shared" si="527"/>
        <v/>
      </c>
      <c r="AU1517" s="187" t="str">
        <f t="shared" si="528"/>
        <v/>
      </c>
      <c r="AV1517" s="187" t="str">
        <f t="shared" si="529"/>
        <v/>
      </c>
      <c r="AW1517" s="187" t="str">
        <f t="shared" si="530"/>
        <v/>
      </c>
      <c r="AX1517" s="187" t="str">
        <f t="shared" si="531"/>
        <v/>
      </c>
      <c r="AY1517" s="187" t="str">
        <f t="shared" si="512"/>
        <v/>
      </c>
      <c r="AZ1517" s="187" t="str">
        <f t="shared" si="532"/>
        <v/>
      </c>
      <c r="BA1517" s="187" t="str">
        <f t="shared" si="514"/>
        <v xml:space="preserve"> </v>
      </c>
      <c r="BB1517" s="187" t="str">
        <f>IFERROR(IF(AW1517="","",VLOOKUP(AW1517,SUSS!R:S,2,FALSE)),AY1517*SUSS!$M$2)</f>
        <v/>
      </c>
      <c r="BC1517" s="187" t="str">
        <f t="shared" si="513"/>
        <v/>
      </c>
    </row>
    <row r="1518" spans="14:55" ht="15.75" thickBot="1">
      <c r="N1518" s="183" t="s">
        <v>195</v>
      </c>
      <c r="O1518" s="82">
        <v>65</v>
      </c>
      <c r="P1518" s="86">
        <v>586.77</v>
      </c>
      <c r="Q1518" s="83" t="s">
        <v>82</v>
      </c>
      <c r="R1518" s="83" t="s">
        <v>10</v>
      </c>
      <c r="S1518" s="83" t="s">
        <v>10</v>
      </c>
      <c r="T1518" s="82" t="s">
        <v>196</v>
      </c>
      <c r="U1518" s="82" t="s">
        <v>124</v>
      </c>
      <c r="AC1518" s="187" t="str">
        <f t="shared" si="515"/>
        <v/>
      </c>
      <c r="AD1518" s="187" t="str">
        <f t="shared" si="516"/>
        <v/>
      </c>
      <c r="AE1518" s="187" t="str">
        <f t="shared" si="517"/>
        <v/>
      </c>
      <c r="AF1518" s="187" t="str">
        <f t="shared" si="518"/>
        <v/>
      </c>
      <c r="AG1518" s="187" t="str">
        <f t="shared" si="519"/>
        <v/>
      </c>
      <c r="AH1518" s="187" t="str">
        <f t="shared" si="520"/>
        <v/>
      </c>
      <c r="AI1518" s="187" t="str">
        <f t="shared" si="521"/>
        <v/>
      </c>
      <c r="AJ1518" s="187" t="str">
        <f t="shared" si="522"/>
        <v/>
      </c>
      <c r="AK1518" s="187" t="str">
        <f t="shared" si="523"/>
        <v/>
      </c>
      <c r="AN1518" s="187" t="str">
        <f t="shared" si="524"/>
        <v/>
      </c>
      <c r="AO1518" s="187" t="str">
        <f t="shared" si="525"/>
        <v/>
      </c>
      <c r="AP1518" s="187" t="str">
        <f t="shared" si="526"/>
        <v/>
      </c>
      <c r="AT1518" s="187" t="str">
        <f t="shared" si="527"/>
        <v/>
      </c>
      <c r="AU1518" s="187" t="str">
        <f t="shared" si="528"/>
        <v/>
      </c>
      <c r="AV1518" s="187" t="str">
        <f t="shared" si="529"/>
        <v/>
      </c>
      <c r="AW1518" s="187" t="str">
        <f t="shared" si="530"/>
        <v/>
      </c>
      <c r="AX1518" s="187" t="str">
        <f t="shared" si="531"/>
        <v/>
      </c>
      <c r="AY1518" s="187" t="str">
        <f t="shared" si="512"/>
        <v/>
      </c>
      <c r="AZ1518" s="187" t="str">
        <f t="shared" si="532"/>
        <v/>
      </c>
      <c r="BA1518" s="187" t="str">
        <f t="shared" si="514"/>
        <v xml:space="preserve"> </v>
      </c>
      <c r="BB1518" s="187" t="str">
        <f>IFERROR(IF(AW1518="","",VLOOKUP(AW1518,SUSS!R:S,2,FALSE)),AY1518*SUSS!$M$2)</f>
        <v/>
      </c>
      <c r="BC1518" s="187" t="str">
        <f t="shared" si="513"/>
        <v/>
      </c>
    </row>
    <row r="1519" spans="14:55" ht="15.75" thickBot="1">
      <c r="N1519" s="183" t="s">
        <v>195</v>
      </c>
      <c r="O1519" s="82">
        <v>66</v>
      </c>
      <c r="P1519" s="85">
        <v>5189.68</v>
      </c>
      <c r="Q1519" s="83" t="s">
        <v>102</v>
      </c>
      <c r="R1519" s="83" t="s">
        <v>10</v>
      </c>
      <c r="S1519" s="83" t="s">
        <v>10</v>
      </c>
      <c r="T1519" s="82" t="s">
        <v>163</v>
      </c>
      <c r="U1519" s="82" t="s">
        <v>124</v>
      </c>
      <c r="AC1519" s="187" t="str">
        <f t="shared" si="515"/>
        <v/>
      </c>
      <c r="AD1519" s="187" t="str">
        <f t="shared" si="516"/>
        <v/>
      </c>
      <c r="AE1519" s="187" t="str">
        <f t="shared" si="517"/>
        <v/>
      </c>
      <c r="AF1519" s="187" t="str">
        <f t="shared" si="518"/>
        <v/>
      </c>
      <c r="AG1519" s="187" t="str">
        <f t="shared" si="519"/>
        <v/>
      </c>
      <c r="AH1519" s="187" t="str">
        <f t="shared" si="520"/>
        <v/>
      </c>
      <c r="AI1519" s="187" t="str">
        <f t="shared" si="521"/>
        <v/>
      </c>
      <c r="AJ1519" s="187" t="str">
        <f t="shared" si="522"/>
        <v/>
      </c>
      <c r="AK1519" s="187" t="str">
        <f t="shared" si="523"/>
        <v/>
      </c>
      <c r="AN1519" s="187" t="str">
        <f t="shared" si="524"/>
        <v/>
      </c>
      <c r="AO1519" s="187" t="str">
        <f t="shared" si="525"/>
        <v/>
      </c>
      <c r="AP1519" s="187" t="str">
        <f t="shared" si="526"/>
        <v/>
      </c>
      <c r="AT1519" s="187" t="str">
        <f t="shared" si="527"/>
        <v/>
      </c>
      <c r="AU1519" s="187" t="str">
        <f t="shared" si="528"/>
        <v/>
      </c>
      <c r="AV1519" s="187" t="str">
        <f t="shared" si="529"/>
        <v/>
      </c>
      <c r="AW1519" s="187" t="str">
        <f t="shared" si="530"/>
        <v/>
      </c>
      <c r="AX1519" s="187" t="str">
        <f t="shared" si="531"/>
        <v/>
      </c>
      <c r="AY1519" s="187" t="str">
        <f t="shared" si="512"/>
        <v/>
      </c>
      <c r="AZ1519" s="187" t="str">
        <f t="shared" si="532"/>
        <v/>
      </c>
      <c r="BA1519" s="187" t="str">
        <f t="shared" si="514"/>
        <v xml:space="preserve"> </v>
      </c>
      <c r="BB1519" s="187" t="str">
        <f>IFERROR(IF(AW1519="","",VLOOKUP(AW1519,SUSS!R:S,2,FALSE)),AY1519*SUSS!$M$2)</f>
        <v/>
      </c>
      <c r="BC1519" s="187" t="str">
        <f t="shared" si="513"/>
        <v/>
      </c>
    </row>
    <row r="1520" spans="14:55" ht="15.75" thickBot="1">
      <c r="N1520" s="183" t="s">
        <v>195</v>
      </c>
      <c r="O1520" s="82">
        <v>66</v>
      </c>
      <c r="P1520" s="86">
        <v>586.77</v>
      </c>
      <c r="Q1520" s="83" t="s">
        <v>82</v>
      </c>
      <c r="R1520" s="83" t="s">
        <v>10</v>
      </c>
      <c r="S1520" s="83" t="s">
        <v>10</v>
      </c>
      <c r="T1520" s="82" t="s">
        <v>196</v>
      </c>
      <c r="U1520" s="82" t="s">
        <v>124</v>
      </c>
      <c r="AC1520" s="187" t="str">
        <f t="shared" si="515"/>
        <v/>
      </c>
      <c r="AD1520" s="187" t="str">
        <f t="shared" si="516"/>
        <v/>
      </c>
      <c r="AE1520" s="187" t="str">
        <f t="shared" si="517"/>
        <v/>
      </c>
      <c r="AF1520" s="187" t="str">
        <f t="shared" si="518"/>
        <v/>
      </c>
      <c r="AG1520" s="187" t="str">
        <f t="shared" si="519"/>
        <v/>
      </c>
      <c r="AH1520" s="187" t="str">
        <f t="shared" si="520"/>
        <v/>
      </c>
      <c r="AI1520" s="187" t="str">
        <f t="shared" si="521"/>
        <v/>
      </c>
      <c r="AJ1520" s="187" t="str">
        <f t="shared" si="522"/>
        <v/>
      </c>
      <c r="AK1520" s="187" t="str">
        <f t="shared" si="523"/>
        <v/>
      </c>
      <c r="AN1520" s="187" t="str">
        <f t="shared" si="524"/>
        <v/>
      </c>
      <c r="AO1520" s="187" t="str">
        <f t="shared" si="525"/>
        <v/>
      </c>
      <c r="AP1520" s="187" t="str">
        <f t="shared" si="526"/>
        <v/>
      </c>
      <c r="AT1520" s="187" t="str">
        <f t="shared" si="527"/>
        <v/>
      </c>
      <c r="AU1520" s="187" t="str">
        <f t="shared" si="528"/>
        <v/>
      </c>
      <c r="AV1520" s="187" t="str">
        <f t="shared" si="529"/>
        <v/>
      </c>
      <c r="AW1520" s="187" t="str">
        <f t="shared" si="530"/>
        <v/>
      </c>
      <c r="AX1520" s="187" t="str">
        <f t="shared" si="531"/>
        <v/>
      </c>
      <c r="AY1520" s="187" t="str">
        <f t="shared" si="512"/>
        <v/>
      </c>
      <c r="AZ1520" s="187" t="str">
        <f t="shared" si="532"/>
        <v/>
      </c>
      <c r="BA1520" s="187" t="str">
        <f t="shared" si="514"/>
        <v xml:space="preserve"> </v>
      </c>
      <c r="BB1520" s="187" t="str">
        <f>IFERROR(IF(AW1520="","",VLOOKUP(AW1520,SUSS!R:S,2,FALSE)),AY1520*SUSS!$M$2)</f>
        <v/>
      </c>
      <c r="BC1520" s="187" t="str">
        <f t="shared" si="513"/>
        <v/>
      </c>
    </row>
    <row r="1521" spans="14:55" ht="15.75" thickBot="1">
      <c r="N1521" s="183" t="s">
        <v>195</v>
      </c>
      <c r="O1521" s="82">
        <v>67</v>
      </c>
      <c r="P1521" s="85">
        <v>5189.68</v>
      </c>
      <c r="Q1521" s="83" t="s">
        <v>102</v>
      </c>
      <c r="R1521" s="83" t="s">
        <v>10</v>
      </c>
      <c r="S1521" s="83" t="s">
        <v>10</v>
      </c>
      <c r="T1521" s="82" t="s">
        <v>163</v>
      </c>
      <c r="U1521" s="82" t="s">
        <v>124</v>
      </c>
      <c r="AC1521" s="187" t="str">
        <f t="shared" si="515"/>
        <v/>
      </c>
      <c r="AD1521" s="187" t="str">
        <f t="shared" si="516"/>
        <v/>
      </c>
      <c r="AE1521" s="187" t="str">
        <f t="shared" si="517"/>
        <v/>
      </c>
      <c r="AF1521" s="187" t="str">
        <f t="shared" si="518"/>
        <v/>
      </c>
      <c r="AG1521" s="187" t="str">
        <f t="shared" si="519"/>
        <v/>
      </c>
      <c r="AH1521" s="187" t="str">
        <f t="shared" si="520"/>
        <v/>
      </c>
      <c r="AI1521" s="187" t="str">
        <f t="shared" si="521"/>
        <v/>
      </c>
      <c r="AJ1521" s="187" t="str">
        <f t="shared" si="522"/>
        <v/>
      </c>
      <c r="AK1521" s="187" t="str">
        <f t="shared" si="523"/>
        <v/>
      </c>
      <c r="AN1521" s="187" t="str">
        <f t="shared" si="524"/>
        <v/>
      </c>
      <c r="AO1521" s="187" t="str">
        <f t="shared" si="525"/>
        <v/>
      </c>
      <c r="AP1521" s="187" t="str">
        <f t="shared" si="526"/>
        <v/>
      </c>
      <c r="AT1521" s="187" t="str">
        <f t="shared" si="527"/>
        <v/>
      </c>
      <c r="AU1521" s="187" t="str">
        <f t="shared" si="528"/>
        <v/>
      </c>
      <c r="AV1521" s="187" t="str">
        <f t="shared" si="529"/>
        <v/>
      </c>
      <c r="AW1521" s="187" t="str">
        <f t="shared" si="530"/>
        <v/>
      </c>
      <c r="AX1521" s="187" t="str">
        <f t="shared" si="531"/>
        <v/>
      </c>
      <c r="AY1521" s="187" t="str">
        <f t="shared" si="512"/>
        <v/>
      </c>
      <c r="AZ1521" s="187" t="str">
        <f t="shared" si="532"/>
        <v/>
      </c>
      <c r="BA1521" s="187" t="str">
        <f t="shared" si="514"/>
        <v xml:space="preserve"> </v>
      </c>
      <c r="BB1521" s="187" t="str">
        <f>IFERROR(IF(AW1521="","",VLOOKUP(AW1521,SUSS!R:S,2,FALSE)),AY1521*SUSS!$M$2)</f>
        <v/>
      </c>
      <c r="BC1521" s="187" t="str">
        <f t="shared" si="513"/>
        <v/>
      </c>
    </row>
    <row r="1522" spans="14:55" ht="15.75" thickBot="1">
      <c r="N1522" s="183" t="s">
        <v>195</v>
      </c>
      <c r="O1522" s="82">
        <v>67</v>
      </c>
      <c r="P1522" s="86">
        <v>586.77</v>
      </c>
      <c r="Q1522" s="83" t="s">
        <v>82</v>
      </c>
      <c r="R1522" s="83" t="s">
        <v>10</v>
      </c>
      <c r="S1522" s="83" t="s">
        <v>10</v>
      </c>
      <c r="T1522" s="82" t="s">
        <v>196</v>
      </c>
      <c r="U1522" s="82" t="s">
        <v>124</v>
      </c>
      <c r="AC1522" s="187" t="str">
        <f t="shared" si="515"/>
        <v/>
      </c>
      <c r="AD1522" s="187" t="str">
        <f t="shared" si="516"/>
        <v/>
      </c>
      <c r="AE1522" s="187" t="str">
        <f t="shared" si="517"/>
        <v/>
      </c>
      <c r="AF1522" s="187" t="str">
        <f t="shared" si="518"/>
        <v/>
      </c>
      <c r="AG1522" s="187" t="str">
        <f t="shared" si="519"/>
        <v/>
      </c>
      <c r="AH1522" s="187" t="str">
        <f t="shared" si="520"/>
        <v/>
      </c>
      <c r="AI1522" s="187" t="str">
        <f t="shared" si="521"/>
        <v/>
      </c>
      <c r="AJ1522" s="187" t="str">
        <f t="shared" si="522"/>
        <v/>
      </c>
      <c r="AK1522" s="187" t="str">
        <f t="shared" si="523"/>
        <v/>
      </c>
      <c r="AN1522" s="187" t="str">
        <f t="shared" si="524"/>
        <v/>
      </c>
      <c r="AO1522" s="187" t="str">
        <f t="shared" si="525"/>
        <v/>
      </c>
      <c r="AP1522" s="187" t="str">
        <f t="shared" si="526"/>
        <v/>
      </c>
      <c r="AT1522" s="187" t="str">
        <f t="shared" si="527"/>
        <v/>
      </c>
      <c r="AU1522" s="187" t="str">
        <f t="shared" si="528"/>
        <v/>
      </c>
      <c r="AV1522" s="187" t="str">
        <f t="shared" si="529"/>
        <v/>
      </c>
      <c r="AW1522" s="187" t="str">
        <f t="shared" si="530"/>
        <v/>
      </c>
      <c r="AX1522" s="187" t="str">
        <f t="shared" si="531"/>
        <v/>
      </c>
      <c r="AY1522" s="187" t="str">
        <f t="shared" si="512"/>
        <v/>
      </c>
      <c r="AZ1522" s="187" t="str">
        <f t="shared" si="532"/>
        <v/>
      </c>
      <c r="BA1522" s="187" t="str">
        <f t="shared" si="514"/>
        <v xml:space="preserve"> </v>
      </c>
      <c r="BB1522" s="187" t="str">
        <f>IFERROR(IF(AW1522="","",VLOOKUP(AW1522,SUSS!R:S,2,FALSE)),AY1522*SUSS!$M$2)</f>
        <v/>
      </c>
      <c r="BC1522" s="187" t="str">
        <f t="shared" si="513"/>
        <v/>
      </c>
    </row>
    <row r="1523" spans="14:55" ht="15.75" thickBot="1">
      <c r="N1523" s="183" t="s">
        <v>195</v>
      </c>
      <c r="O1523" s="82">
        <v>68</v>
      </c>
      <c r="P1523" s="85">
        <v>5189.68</v>
      </c>
      <c r="Q1523" s="83" t="s">
        <v>102</v>
      </c>
      <c r="R1523" s="83" t="s">
        <v>10</v>
      </c>
      <c r="S1523" s="83" t="s">
        <v>10</v>
      </c>
      <c r="T1523" s="82" t="s">
        <v>163</v>
      </c>
      <c r="U1523" s="82" t="s">
        <v>124</v>
      </c>
      <c r="AC1523" s="187" t="str">
        <f t="shared" si="515"/>
        <v/>
      </c>
      <c r="AD1523" s="187" t="str">
        <f t="shared" si="516"/>
        <v/>
      </c>
      <c r="AE1523" s="187" t="str">
        <f t="shared" si="517"/>
        <v/>
      </c>
      <c r="AF1523" s="187" t="str">
        <f t="shared" si="518"/>
        <v/>
      </c>
      <c r="AG1523" s="187" t="str">
        <f t="shared" si="519"/>
        <v/>
      </c>
      <c r="AH1523" s="187" t="str">
        <f t="shared" si="520"/>
        <v/>
      </c>
      <c r="AI1523" s="187" t="str">
        <f t="shared" si="521"/>
        <v/>
      </c>
      <c r="AJ1523" s="187" t="str">
        <f t="shared" si="522"/>
        <v/>
      </c>
      <c r="AK1523" s="187" t="str">
        <f t="shared" si="523"/>
        <v/>
      </c>
      <c r="AN1523" s="187" t="str">
        <f t="shared" si="524"/>
        <v/>
      </c>
      <c r="AO1523" s="187" t="str">
        <f t="shared" si="525"/>
        <v/>
      </c>
      <c r="AP1523" s="187" t="str">
        <f t="shared" si="526"/>
        <v/>
      </c>
      <c r="AT1523" s="187" t="str">
        <f t="shared" si="527"/>
        <v/>
      </c>
      <c r="AU1523" s="187" t="str">
        <f t="shared" si="528"/>
        <v/>
      </c>
      <c r="AV1523" s="187" t="str">
        <f t="shared" si="529"/>
        <v/>
      </c>
      <c r="AW1523" s="187" t="str">
        <f t="shared" si="530"/>
        <v/>
      </c>
      <c r="AX1523" s="187" t="str">
        <f t="shared" si="531"/>
        <v/>
      </c>
      <c r="AY1523" s="187" t="str">
        <f t="shared" si="512"/>
        <v/>
      </c>
      <c r="AZ1523" s="187" t="str">
        <f t="shared" si="532"/>
        <v/>
      </c>
      <c r="BA1523" s="187" t="str">
        <f t="shared" si="514"/>
        <v xml:space="preserve"> </v>
      </c>
      <c r="BB1523" s="187" t="str">
        <f>IFERROR(IF(AW1523="","",VLOOKUP(AW1523,SUSS!R:S,2,FALSE)),AY1523*SUSS!$M$2)</f>
        <v/>
      </c>
      <c r="BC1523" s="187" t="str">
        <f t="shared" si="513"/>
        <v/>
      </c>
    </row>
    <row r="1524" spans="14:55" ht="15.75" thickBot="1">
      <c r="N1524" s="183" t="s">
        <v>195</v>
      </c>
      <c r="O1524" s="82">
        <v>68</v>
      </c>
      <c r="P1524" s="86">
        <v>586.77</v>
      </c>
      <c r="Q1524" s="83" t="s">
        <v>82</v>
      </c>
      <c r="R1524" s="83" t="s">
        <v>10</v>
      </c>
      <c r="S1524" s="83" t="s">
        <v>10</v>
      </c>
      <c r="T1524" s="82" t="s">
        <v>196</v>
      </c>
      <c r="U1524" s="82" t="s">
        <v>124</v>
      </c>
      <c r="AC1524" s="187" t="str">
        <f t="shared" si="515"/>
        <v/>
      </c>
      <c r="AD1524" s="187" t="str">
        <f t="shared" si="516"/>
        <v/>
      </c>
      <c r="AE1524" s="187" t="str">
        <f t="shared" si="517"/>
        <v/>
      </c>
      <c r="AF1524" s="187" t="str">
        <f t="shared" si="518"/>
        <v/>
      </c>
      <c r="AG1524" s="187" t="str">
        <f t="shared" si="519"/>
        <v/>
      </c>
      <c r="AH1524" s="187" t="str">
        <f t="shared" si="520"/>
        <v/>
      </c>
      <c r="AI1524" s="187" t="str">
        <f t="shared" si="521"/>
        <v/>
      </c>
      <c r="AJ1524" s="187" t="str">
        <f t="shared" si="522"/>
        <v/>
      </c>
      <c r="AK1524" s="187" t="str">
        <f t="shared" si="523"/>
        <v/>
      </c>
      <c r="AN1524" s="187" t="str">
        <f t="shared" si="524"/>
        <v/>
      </c>
      <c r="AO1524" s="187" t="str">
        <f t="shared" si="525"/>
        <v/>
      </c>
      <c r="AP1524" s="187" t="str">
        <f t="shared" si="526"/>
        <v/>
      </c>
      <c r="AT1524" s="187" t="str">
        <f t="shared" si="527"/>
        <v/>
      </c>
      <c r="AU1524" s="187" t="str">
        <f t="shared" si="528"/>
        <v/>
      </c>
      <c r="AV1524" s="187" t="str">
        <f t="shared" si="529"/>
        <v/>
      </c>
      <c r="AW1524" s="187" t="str">
        <f t="shared" si="530"/>
        <v/>
      </c>
      <c r="AX1524" s="187" t="str">
        <f t="shared" si="531"/>
        <v/>
      </c>
      <c r="AY1524" s="187" t="str">
        <f t="shared" si="512"/>
        <v/>
      </c>
      <c r="AZ1524" s="187" t="str">
        <f t="shared" si="532"/>
        <v/>
      </c>
      <c r="BA1524" s="187" t="str">
        <f t="shared" si="514"/>
        <v xml:space="preserve"> </v>
      </c>
      <c r="BB1524" s="187" t="str">
        <f>IFERROR(IF(AW1524="","",VLOOKUP(AW1524,SUSS!R:S,2,FALSE)),AY1524*SUSS!$M$2)</f>
        <v/>
      </c>
      <c r="BC1524" s="187" t="str">
        <f t="shared" si="513"/>
        <v/>
      </c>
    </row>
    <row r="1525" spans="14:55" ht="15.75" thickBot="1">
      <c r="N1525" s="183" t="s">
        <v>195</v>
      </c>
      <c r="O1525" s="82">
        <v>69</v>
      </c>
      <c r="P1525" s="85">
        <v>5189.68</v>
      </c>
      <c r="Q1525" s="83" t="s">
        <v>102</v>
      </c>
      <c r="R1525" s="83" t="s">
        <v>10</v>
      </c>
      <c r="S1525" s="83" t="s">
        <v>10</v>
      </c>
      <c r="T1525" s="82" t="s">
        <v>163</v>
      </c>
      <c r="U1525" s="82" t="s">
        <v>124</v>
      </c>
      <c r="AC1525" s="187" t="str">
        <f t="shared" si="515"/>
        <v/>
      </c>
      <c r="AD1525" s="187" t="str">
        <f t="shared" si="516"/>
        <v/>
      </c>
      <c r="AE1525" s="187" t="str">
        <f t="shared" si="517"/>
        <v/>
      </c>
      <c r="AF1525" s="187" t="str">
        <f t="shared" si="518"/>
        <v/>
      </c>
      <c r="AG1525" s="187" t="str">
        <f t="shared" si="519"/>
        <v/>
      </c>
      <c r="AH1525" s="187" t="str">
        <f t="shared" si="520"/>
        <v/>
      </c>
      <c r="AI1525" s="187" t="str">
        <f t="shared" si="521"/>
        <v/>
      </c>
      <c r="AJ1525" s="187" t="str">
        <f t="shared" si="522"/>
        <v/>
      </c>
      <c r="AK1525" s="187" t="str">
        <f t="shared" si="523"/>
        <v/>
      </c>
      <c r="AN1525" s="187" t="str">
        <f t="shared" si="524"/>
        <v/>
      </c>
      <c r="AO1525" s="187" t="str">
        <f t="shared" si="525"/>
        <v/>
      </c>
      <c r="AP1525" s="187" t="str">
        <f t="shared" si="526"/>
        <v/>
      </c>
      <c r="AT1525" s="187" t="str">
        <f t="shared" si="527"/>
        <v/>
      </c>
      <c r="AU1525" s="187" t="str">
        <f t="shared" si="528"/>
        <v/>
      </c>
      <c r="AV1525" s="187" t="str">
        <f t="shared" si="529"/>
        <v/>
      </c>
      <c r="AW1525" s="187" t="str">
        <f t="shared" si="530"/>
        <v/>
      </c>
      <c r="AX1525" s="187" t="str">
        <f t="shared" si="531"/>
        <v/>
      </c>
      <c r="AY1525" s="187" t="str">
        <f t="shared" si="512"/>
        <v/>
      </c>
      <c r="AZ1525" s="187" t="str">
        <f t="shared" si="532"/>
        <v/>
      </c>
      <c r="BA1525" s="187" t="str">
        <f t="shared" si="514"/>
        <v xml:space="preserve"> </v>
      </c>
      <c r="BB1525" s="187" t="str">
        <f>IFERROR(IF(AW1525="","",VLOOKUP(AW1525,SUSS!R:S,2,FALSE)),AY1525*SUSS!$M$2)</f>
        <v/>
      </c>
      <c r="BC1525" s="187" t="str">
        <f t="shared" si="513"/>
        <v/>
      </c>
    </row>
    <row r="1526" spans="14:55" ht="15.75" thickBot="1">
      <c r="N1526" s="183" t="s">
        <v>195</v>
      </c>
      <c r="O1526" s="82">
        <v>69</v>
      </c>
      <c r="P1526" s="86">
        <v>586.77</v>
      </c>
      <c r="Q1526" s="83" t="s">
        <v>82</v>
      </c>
      <c r="R1526" s="83" t="s">
        <v>10</v>
      </c>
      <c r="S1526" s="83" t="s">
        <v>10</v>
      </c>
      <c r="T1526" s="82" t="s">
        <v>196</v>
      </c>
      <c r="U1526" s="82" t="s">
        <v>124</v>
      </c>
      <c r="AC1526" s="187" t="str">
        <f t="shared" si="515"/>
        <v/>
      </c>
      <c r="AD1526" s="187" t="str">
        <f t="shared" si="516"/>
        <v/>
      </c>
      <c r="AE1526" s="187" t="str">
        <f t="shared" si="517"/>
        <v/>
      </c>
      <c r="AF1526" s="187" t="str">
        <f t="shared" si="518"/>
        <v/>
      </c>
      <c r="AG1526" s="187" t="str">
        <f t="shared" si="519"/>
        <v/>
      </c>
      <c r="AH1526" s="187" t="str">
        <f t="shared" si="520"/>
        <v/>
      </c>
      <c r="AI1526" s="187" t="str">
        <f t="shared" si="521"/>
        <v/>
      </c>
      <c r="AJ1526" s="187" t="str">
        <f t="shared" si="522"/>
        <v/>
      </c>
      <c r="AK1526" s="187" t="str">
        <f t="shared" si="523"/>
        <v/>
      </c>
      <c r="AN1526" s="187" t="str">
        <f t="shared" si="524"/>
        <v/>
      </c>
      <c r="AO1526" s="187" t="str">
        <f t="shared" si="525"/>
        <v/>
      </c>
      <c r="AP1526" s="187" t="str">
        <f t="shared" si="526"/>
        <v/>
      </c>
      <c r="AT1526" s="187" t="str">
        <f t="shared" si="527"/>
        <v/>
      </c>
      <c r="AU1526" s="187" t="str">
        <f t="shared" si="528"/>
        <v/>
      </c>
      <c r="AV1526" s="187" t="str">
        <f t="shared" si="529"/>
        <v/>
      </c>
      <c r="AW1526" s="187" t="str">
        <f t="shared" si="530"/>
        <v/>
      </c>
      <c r="AX1526" s="187" t="str">
        <f t="shared" si="531"/>
        <v/>
      </c>
      <c r="AY1526" s="187" t="str">
        <f t="shared" si="512"/>
        <v/>
      </c>
      <c r="AZ1526" s="187" t="str">
        <f t="shared" si="532"/>
        <v/>
      </c>
      <c r="BA1526" s="187" t="str">
        <f t="shared" si="514"/>
        <v xml:space="preserve"> </v>
      </c>
      <c r="BB1526" s="187" t="str">
        <f>IFERROR(IF(AW1526="","",VLOOKUP(AW1526,SUSS!R:S,2,FALSE)),AY1526*SUSS!$M$2)</f>
        <v/>
      </c>
      <c r="BC1526" s="187" t="str">
        <f t="shared" si="513"/>
        <v/>
      </c>
    </row>
    <row r="1527" spans="14:55" ht="15.75" thickBot="1">
      <c r="N1527" s="183" t="s">
        <v>195</v>
      </c>
      <c r="O1527" s="82">
        <v>70</v>
      </c>
      <c r="P1527" s="85">
        <v>5189.68</v>
      </c>
      <c r="Q1527" s="83" t="s">
        <v>102</v>
      </c>
      <c r="R1527" s="83" t="s">
        <v>10</v>
      </c>
      <c r="S1527" s="83" t="s">
        <v>10</v>
      </c>
      <c r="T1527" s="82" t="s">
        <v>163</v>
      </c>
      <c r="U1527" s="82" t="s">
        <v>124</v>
      </c>
      <c r="AC1527" s="187" t="str">
        <f t="shared" si="515"/>
        <v/>
      </c>
      <c r="AD1527" s="187" t="str">
        <f t="shared" si="516"/>
        <v/>
      </c>
      <c r="AE1527" s="187" t="str">
        <f t="shared" si="517"/>
        <v/>
      </c>
      <c r="AF1527" s="187" t="str">
        <f t="shared" si="518"/>
        <v/>
      </c>
      <c r="AG1527" s="187" t="str">
        <f t="shared" si="519"/>
        <v/>
      </c>
      <c r="AH1527" s="187" t="str">
        <f t="shared" si="520"/>
        <v/>
      </c>
      <c r="AI1527" s="187" t="str">
        <f t="shared" si="521"/>
        <v/>
      </c>
      <c r="AJ1527" s="187" t="str">
        <f t="shared" si="522"/>
        <v/>
      </c>
      <c r="AK1527" s="187" t="str">
        <f t="shared" si="523"/>
        <v/>
      </c>
      <c r="AN1527" s="187" t="str">
        <f t="shared" si="524"/>
        <v/>
      </c>
      <c r="AO1527" s="187" t="str">
        <f t="shared" si="525"/>
        <v/>
      </c>
      <c r="AP1527" s="187" t="str">
        <f t="shared" si="526"/>
        <v/>
      </c>
      <c r="AT1527" s="187" t="str">
        <f t="shared" si="527"/>
        <v/>
      </c>
      <c r="AU1527" s="187" t="str">
        <f t="shared" si="528"/>
        <v/>
      </c>
      <c r="AV1527" s="187" t="str">
        <f t="shared" si="529"/>
        <v/>
      </c>
      <c r="AW1527" s="187" t="str">
        <f t="shared" si="530"/>
        <v/>
      </c>
      <c r="AX1527" s="187" t="str">
        <f t="shared" si="531"/>
        <v/>
      </c>
      <c r="AY1527" s="187" t="str">
        <f t="shared" si="512"/>
        <v/>
      </c>
      <c r="AZ1527" s="187" t="str">
        <f t="shared" si="532"/>
        <v/>
      </c>
      <c r="BA1527" s="187" t="str">
        <f t="shared" si="514"/>
        <v xml:space="preserve"> </v>
      </c>
      <c r="BB1527" s="187" t="str">
        <f>IFERROR(IF(AW1527="","",VLOOKUP(AW1527,SUSS!R:S,2,FALSE)),AY1527*SUSS!$M$2)</f>
        <v/>
      </c>
      <c r="BC1527" s="187" t="str">
        <f t="shared" si="513"/>
        <v/>
      </c>
    </row>
    <row r="1528" spans="14:55" ht="15.75" thickBot="1">
      <c r="N1528" s="183" t="s">
        <v>195</v>
      </c>
      <c r="O1528" s="82">
        <v>70</v>
      </c>
      <c r="P1528" s="86">
        <v>586.77</v>
      </c>
      <c r="Q1528" s="83" t="s">
        <v>82</v>
      </c>
      <c r="R1528" s="83" t="s">
        <v>10</v>
      </c>
      <c r="S1528" s="83" t="s">
        <v>10</v>
      </c>
      <c r="T1528" s="82" t="s">
        <v>196</v>
      </c>
      <c r="U1528" s="82" t="s">
        <v>124</v>
      </c>
      <c r="AC1528" s="187" t="str">
        <f t="shared" si="515"/>
        <v/>
      </c>
      <c r="AD1528" s="187" t="str">
        <f t="shared" si="516"/>
        <v/>
      </c>
      <c r="AE1528" s="187" t="str">
        <f t="shared" si="517"/>
        <v/>
      </c>
      <c r="AF1528" s="187" t="str">
        <f t="shared" si="518"/>
        <v/>
      </c>
      <c r="AG1528" s="187" t="str">
        <f t="shared" si="519"/>
        <v/>
      </c>
      <c r="AH1528" s="187" t="str">
        <f t="shared" si="520"/>
        <v/>
      </c>
      <c r="AI1528" s="187" t="str">
        <f t="shared" si="521"/>
        <v/>
      </c>
      <c r="AJ1528" s="187" t="str">
        <f t="shared" si="522"/>
        <v/>
      </c>
      <c r="AK1528" s="187" t="str">
        <f t="shared" si="523"/>
        <v/>
      </c>
      <c r="AN1528" s="187" t="str">
        <f t="shared" si="524"/>
        <v/>
      </c>
      <c r="AO1528" s="187" t="str">
        <f t="shared" si="525"/>
        <v/>
      </c>
      <c r="AP1528" s="187" t="str">
        <f t="shared" si="526"/>
        <v/>
      </c>
      <c r="AT1528" s="187" t="str">
        <f t="shared" si="527"/>
        <v/>
      </c>
      <c r="AU1528" s="187" t="str">
        <f t="shared" si="528"/>
        <v/>
      </c>
      <c r="AV1528" s="187" t="str">
        <f t="shared" si="529"/>
        <v/>
      </c>
      <c r="AW1528" s="187" t="str">
        <f t="shared" si="530"/>
        <v/>
      </c>
      <c r="AX1528" s="187" t="str">
        <f t="shared" si="531"/>
        <v/>
      </c>
      <c r="AY1528" s="187" t="str">
        <f t="shared" si="512"/>
        <v/>
      </c>
      <c r="AZ1528" s="187" t="str">
        <f t="shared" si="532"/>
        <v/>
      </c>
      <c r="BA1528" s="187" t="str">
        <f t="shared" si="514"/>
        <v xml:space="preserve"> </v>
      </c>
      <c r="BB1528" s="187" t="str">
        <f>IFERROR(IF(AW1528="","",VLOOKUP(AW1528,SUSS!R:S,2,FALSE)),AY1528*SUSS!$M$2)</f>
        <v/>
      </c>
      <c r="BC1528" s="187" t="str">
        <f t="shared" si="513"/>
        <v/>
      </c>
    </row>
    <row r="1529" spans="14:55" ht="15.75" thickBot="1">
      <c r="N1529" s="183" t="s">
        <v>195</v>
      </c>
      <c r="O1529" s="82">
        <v>71</v>
      </c>
      <c r="P1529" s="85">
        <v>5189.68</v>
      </c>
      <c r="Q1529" s="83" t="s">
        <v>102</v>
      </c>
      <c r="R1529" s="83" t="s">
        <v>10</v>
      </c>
      <c r="S1529" s="83" t="s">
        <v>10</v>
      </c>
      <c r="T1529" s="82" t="s">
        <v>163</v>
      </c>
      <c r="U1529" s="82" t="s">
        <v>124</v>
      </c>
      <c r="AC1529" s="187" t="str">
        <f t="shared" si="515"/>
        <v/>
      </c>
      <c r="AD1529" s="187" t="str">
        <f t="shared" si="516"/>
        <v/>
      </c>
      <c r="AE1529" s="187" t="str">
        <f t="shared" si="517"/>
        <v/>
      </c>
      <c r="AF1529" s="187" t="str">
        <f t="shared" si="518"/>
        <v/>
      </c>
      <c r="AG1529" s="187" t="str">
        <f t="shared" si="519"/>
        <v/>
      </c>
      <c r="AH1529" s="187" t="str">
        <f t="shared" si="520"/>
        <v/>
      </c>
      <c r="AI1529" s="187" t="str">
        <f t="shared" si="521"/>
        <v/>
      </c>
      <c r="AJ1529" s="187" t="str">
        <f t="shared" si="522"/>
        <v/>
      </c>
      <c r="AK1529" s="187" t="str">
        <f t="shared" si="523"/>
        <v/>
      </c>
      <c r="AN1529" s="187" t="str">
        <f t="shared" si="524"/>
        <v/>
      </c>
      <c r="AO1529" s="187" t="str">
        <f t="shared" si="525"/>
        <v/>
      </c>
      <c r="AP1529" s="187" t="str">
        <f t="shared" si="526"/>
        <v/>
      </c>
      <c r="AT1529" s="187" t="str">
        <f t="shared" si="527"/>
        <v/>
      </c>
      <c r="AU1529" s="187" t="str">
        <f t="shared" si="528"/>
        <v/>
      </c>
      <c r="AV1529" s="187" t="str">
        <f t="shared" si="529"/>
        <v/>
      </c>
      <c r="AW1529" s="187" t="str">
        <f t="shared" si="530"/>
        <v/>
      </c>
      <c r="AX1529" s="187" t="str">
        <f t="shared" si="531"/>
        <v/>
      </c>
      <c r="AY1529" s="187" t="str">
        <f t="shared" si="512"/>
        <v/>
      </c>
      <c r="AZ1529" s="187" t="str">
        <f t="shared" si="532"/>
        <v/>
      </c>
      <c r="BA1529" s="187" t="str">
        <f t="shared" si="514"/>
        <v xml:space="preserve"> </v>
      </c>
      <c r="BB1529" s="187" t="str">
        <f>IFERROR(IF(AW1529="","",VLOOKUP(AW1529,SUSS!R:S,2,FALSE)),AY1529*SUSS!$M$2)</f>
        <v/>
      </c>
      <c r="BC1529" s="187" t="str">
        <f t="shared" si="513"/>
        <v/>
      </c>
    </row>
    <row r="1530" spans="14:55" ht="15.75" thickBot="1">
      <c r="N1530" s="183" t="s">
        <v>195</v>
      </c>
      <c r="O1530" s="82">
        <v>71</v>
      </c>
      <c r="P1530" s="86">
        <v>586.77</v>
      </c>
      <c r="Q1530" s="83" t="s">
        <v>82</v>
      </c>
      <c r="R1530" s="83" t="s">
        <v>10</v>
      </c>
      <c r="S1530" s="83" t="s">
        <v>10</v>
      </c>
      <c r="T1530" s="82" t="s">
        <v>196</v>
      </c>
      <c r="U1530" s="82" t="s">
        <v>124</v>
      </c>
      <c r="AC1530" s="187" t="str">
        <f t="shared" si="515"/>
        <v/>
      </c>
      <c r="AD1530" s="187" t="str">
        <f t="shared" si="516"/>
        <v/>
      </c>
      <c r="AE1530" s="187" t="str">
        <f t="shared" si="517"/>
        <v/>
      </c>
      <c r="AF1530" s="187" t="str">
        <f t="shared" si="518"/>
        <v/>
      </c>
      <c r="AG1530" s="187" t="str">
        <f t="shared" si="519"/>
        <v/>
      </c>
      <c r="AH1530" s="187" t="str">
        <f t="shared" si="520"/>
        <v/>
      </c>
      <c r="AI1530" s="187" t="str">
        <f t="shared" si="521"/>
        <v/>
      </c>
      <c r="AJ1530" s="187" t="str">
        <f t="shared" si="522"/>
        <v/>
      </c>
      <c r="AK1530" s="187" t="str">
        <f t="shared" si="523"/>
        <v/>
      </c>
      <c r="AN1530" s="187" t="str">
        <f t="shared" si="524"/>
        <v/>
      </c>
      <c r="AO1530" s="187" t="str">
        <f t="shared" si="525"/>
        <v/>
      </c>
      <c r="AP1530" s="187" t="str">
        <f t="shared" si="526"/>
        <v/>
      </c>
      <c r="AT1530" s="187" t="str">
        <f t="shared" si="527"/>
        <v/>
      </c>
      <c r="AU1530" s="187" t="str">
        <f t="shared" si="528"/>
        <v/>
      </c>
      <c r="AV1530" s="187" t="str">
        <f t="shared" si="529"/>
        <v/>
      </c>
      <c r="AW1530" s="187" t="str">
        <f t="shared" si="530"/>
        <v/>
      </c>
      <c r="AX1530" s="187" t="str">
        <f t="shared" si="531"/>
        <v/>
      </c>
      <c r="AY1530" s="187" t="str">
        <f t="shared" si="512"/>
        <v/>
      </c>
      <c r="AZ1530" s="187" t="str">
        <f t="shared" si="532"/>
        <v/>
      </c>
      <c r="BA1530" s="187" t="str">
        <f t="shared" si="514"/>
        <v xml:space="preserve"> </v>
      </c>
      <c r="BB1530" s="187" t="str">
        <f>IFERROR(IF(AW1530="","",VLOOKUP(AW1530,SUSS!R:S,2,FALSE)),AY1530*SUSS!$M$2)</f>
        <v/>
      </c>
      <c r="BC1530" s="187" t="str">
        <f t="shared" si="513"/>
        <v/>
      </c>
    </row>
    <row r="1531" spans="14:55" ht="15.75" thickBot="1">
      <c r="N1531" s="183" t="s">
        <v>195</v>
      </c>
      <c r="O1531" s="82">
        <v>72</v>
      </c>
      <c r="P1531" s="85">
        <v>5189.68</v>
      </c>
      <c r="Q1531" s="83" t="s">
        <v>102</v>
      </c>
      <c r="R1531" s="83" t="s">
        <v>10</v>
      </c>
      <c r="S1531" s="83" t="s">
        <v>10</v>
      </c>
      <c r="T1531" s="82" t="s">
        <v>163</v>
      </c>
      <c r="U1531" s="82" t="s">
        <v>124</v>
      </c>
      <c r="AC1531" s="187" t="str">
        <f t="shared" si="515"/>
        <v/>
      </c>
      <c r="AD1531" s="187" t="str">
        <f t="shared" si="516"/>
        <v/>
      </c>
      <c r="AE1531" s="187" t="str">
        <f t="shared" si="517"/>
        <v/>
      </c>
      <c r="AF1531" s="187" t="str">
        <f t="shared" si="518"/>
        <v/>
      </c>
      <c r="AG1531" s="187" t="str">
        <f t="shared" si="519"/>
        <v/>
      </c>
      <c r="AH1531" s="187" t="str">
        <f t="shared" si="520"/>
        <v/>
      </c>
      <c r="AI1531" s="187" t="str">
        <f t="shared" si="521"/>
        <v/>
      </c>
      <c r="AJ1531" s="187" t="str">
        <f t="shared" si="522"/>
        <v/>
      </c>
      <c r="AK1531" s="187" t="str">
        <f t="shared" si="523"/>
        <v/>
      </c>
      <c r="AN1531" s="187" t="str">
        <f t="shared" si="524"/>
        <v/>
      </c>
      <c r="AO1531" s="187" t="str">
        <f t="shared" si="525"/>
        <v/>
      </c>
      <c r="AP1531" s="187" t="str">
        <f t="shared" si="526"/>
        <v/>
      </c>
      <c r="AT1531" s="187" t="str">
        <f t="shared" si="527"/>
        <v/>
      </c>
      <c r="AU1531" s="187" t="str">
        <f t="shared" si="528"/>
        <v/>
      </c>
      <c r="AV1531" s="187" t="str">
        <f t="shared" si="529"/>
        <v/>
      </c>
      <c r="AW1531" s="187" t="str">
        <f t="shared" si="530"/>
        <v/>
      </c>
      <c r="AX1531" s="187" t="str">
        <f t="shared" si="531"/>
        <v/>
      </c>
      <c r="AY1531" s="187" t="str">
        <f t="shared" si="512"/>
        <v/>
      </c>
      <c r="AZ1531" s="187" t="str">
        <f t="shared" si="532"/>
        <v/>
      </c>
      <c r="BA1531" s="187" t="str">
        <f t="shared" si="514"/>
        <v xml:space="preserve"> </v>
      </c>
      <c r="BB1531" s="187" t="str">
        <f>IFERROR(IF(AW1531="","",VLOOKUP(AW1531,SUSS!R:S,2,FALSE)),AY1531*SUSS!$M$2)</f>
        <v/>
      </c>
      <c r="BC1531" s="187" t="str">
        <f t="shared" si="513"/>
        <v/>
      </c>
    </row>
    <row r="1532" spans="14:55" ht="15.75" thickBot="1">
      <c r="N1532" s="183" t="s">
        <v>195</v>
      </c>
      <c r="O1532" s="82">
        <v>72</v>
      </c>
      <c r="P1532" s="86">
        <v>586.77</v>
      </c>
      <c r="Q1532" s="83" t="s">
        <v>82</v>
      </c>
      <c r="R1532" s="83" t="s">
        <v>10</v>
      </c>
      <c r="S1532" s="83" t="s">
        <v>10</v>
      </c>
      <c r="T1532" s="82" t="s">
        <v>196</v>
      </c>
      <c r="U1532" s="82" t="s">
        <v>124</v>
      </c>
      <c r="AC1532" s="187" t="str">
        <f t="shared" si="515"/>
        <v/>
      </c>
      <c r="AD1532" s="187" t="str">
        <f t="shared" si="516"/>
        <v/>
      </c>
      <c r="AE1532" s="187" t="str">
        <f t="shared" si="517"/>
        <v/>
      </c>
      <c r="AF1532" s="187" t="str">
        <f t="shared" si="518"/>
        <v/>
      </c>
      <c r="AG1532" s="187" t="str">
        <f t="shared" si="519"/>
        <v/>
      </c>
      <c r="AH1532" s="187" t="str">
        <f t="shared" si="520"/>
        <v/>
      </c>
      <c r="AI1532" s="187" t="str">
        <f t="shared" si="521"/>
        <v/>
      </c>
      <c r="AJ1532" s="187" t="str">
        <f t="shared" si="522"/>
        <v/>
      </c>
      <c r="AK1532" s="187" t="str">
        <f t="shared" si="523"/>
        <v/>
      </c>
      <c r="AN1532" s="187" t="str">
        <f t="shared" si="524"/>
        <v/>
      </c>
      <c r="AO1532" s="187" t="str">
        <f t="shared" si="525"/>
        <v/>
      </c>
      <c r="AP1532" s="187" t="str">
        <f t="shared" si="526"/>
        <v/>
      </c>
      <c r="AT1532" s="187" t="str">
        <f t="shared" si="527"/>
        <v/>
      </c>
      <c r="AU1532" s="187" t="str">
        <f t="shared" si="528"/>
        <v/>
      </c>
      <c r="AV1532" s="187" t="str">
        <f t="shared" si="529"/>
        <v/>
      </c>
      <c r="AW1532" s="187" t="str">
        <f t="shared" si="530"/>
        <v/>
      </c>
      <c r="AX1532" s="187" t="str">
        <f t="shared" si="531"/>
        <v/>
      </c>
      <c r="AY1532" s="187" t="str">
        <f t="shared" si="512"/>
        <v/>
      </c>
      <c r="AZ1532" s="187" t="str">
        <f t="shared" si="532"/>
        <v/>
      </c>
      <c r="BA1532" s="187" t="str">
        <f t="shared" si="514"/>
        <v xml:space="preserve"> </v>
      </c>
      <c r="BB1532" s="187" t="str">
        <f>IFERROR(IF(AW1532="","",VLOOKUP(AW1532,SUSS!R:S,2,FALSE)),AY1532*SUSS!$M$2)</f>
        <v/>
      </c>
      <c r="BC1532" s="187" t="str">
        <f t="shared" si="513"/>
        <v/>
      </c>
    </row>
    <row r="1533" spans="14:55" ht="15.75" thickBot="1">
      <c r="N1533" s="183" t="s">
        <v>195</v>
      </c>
      <c r="O1533" s="82">
        <v>73</v>
      </c>
      <c r="P1533" s="85">
        <v>5189.68</v>
      </c>
      <c r="Q1533" s="83" t="s">
        <v>102</v>
      </c>
      <c r="R1533" s="83" t="s">
        <v>10</v>
      </c>
      <c r="S1533" s="83" t="s">
        <v>10</v>
      </c>
      <c r="T1533" s="82" t="s">
        <v>163</v>
      </c>
      <c r="U1533" s="82" t="s">
        <v>124</v>
      </c>
      <c r="AC1533" s="187" t="str">
        <f t="shared" si="515"/>
        <v/>
      </c>
      <c r="AD1533" s="187" t="str">
        <f t="shared" si="516"/>
        <v/>
      </c>
      <c r="AE1533" s="187" t="str">
        <f t="shared" si="517"/>
        <v/>
      </c>
      <c r="AF1533" s="187" t="str">
        <f t="shared" si="518"/>
        <v/>
      </c>
      <c r="AG1533" s="187" t="str">
        <f t="shared" si="519"/>
        <v/>
      </c>
      <c r="AH1533" s="187" t="str">
        <f t="shared" si="520"/>
        <v/>
      </c>
      <c r="AI1533" s="187" t="str">
        <f t="shared" si="521"/>
        <v/>
      </c>
      <c r="AJ1533" s="187" t="str">
        <f t="shared" si="522"/>
        <v/>
      </c>
      <c r="AK1533" s="187" t="str">
        <f t="shared" si="523"/>
        <v/>
      </c>
      <c r="AN1533" s="187" t="str">
        <f t="shared" si="524"/>
        <v/>
      </c>
      <c r="AO1533" s="187" t="str">
        <f t="shared" si="525"/>
        <v/>
      </c>
      <c r="AP1533" s="187" t="str">
        <f t="shared" si="526"/>
        <v/>
      </c>
      <c r="AT1533" s="187" t="str">
        <f t="shared" si="527"/>
        <v/>
      </c>
      <c r="AU1533" s="187" t="str">
        <f t="shared" si="528"/>
        <v/>
      </c>
      <c r="AV1533" s="187" t="str">
        <f t="shared" si="529"/>
        <v/>
      </c>
      <c r="AW1533" s="187" t="str">
        <f t="shared" si="530"/>
        <v/>
      </c>
      <c r="AX1533" s="187" t="str">
        <f t="shared" si="531"/>
        <v/>
      </c>
      <c r="AY1533" s="187" t="str">
        <f t="shared" si="512"/>
        <v/>
      </c>
      <c r="AZ1533" s="187" t="str">
        <f t="shared" si="532"/>
        <v/>
      </c>
      <c r="BA1533" s="187" t="str">
        <f t="shared" si="514"/>
        <v xml:space="preserve"> </v>
      </c>
      <c r="BB1533" s="187" t="str">
        <f>IFERROR(IF(AW1533="","",VLOOKUP(AW1533,SUSS!R:S,2,FALSE)),AY1533*SUSS!$M$2)</f>
        <v/>
      </c>
      <c r="BC1533" s="187" t="str">
        <f t="shared" si="513"/>
        <v/>
      </c>
    </row>
    <row r="1534" spans="14:55" ht="15.75" thickBot="1">
      <c r="N1534" s="183" t="s">
        <v>195</v>
      </c>
      <c r="O1534" s="82">
        <v>73</v>
      </c>
      <c r="P1534" s="86">
        <v>586.77</v>
      </c>
      <c r="Q1534" s="83" t="s">
        <v>82</v>
      </c>
      <c r="R1534" s="83" t="s">
        <v>10</v>
      </c>
      <c r="S1534" s="83" t="s">
        <v>10</v>
      </c>
      <c r="T1534" s="82" t="s">
        <v>196</v>
      </c>
      <c r="U1534" s="82" t="s">
        <v>124</v>
      </c>
      <c r="AC1534" s="187" t="str">
        <f t="shared" si="515"/>
        <v/>
      </c>
      <c r="AD1534" s="187" t="str">
        <f t="shared" si="516"/>
        <v/>
      </c>
      <c r="AE1534" s="187" t="str">
        <f t="shared" si="517"/>
        <v/>
      </c>
      <c r="AF1534" s="187" t="str">
        <f t="shared" si="518"/>
        <v/>
      </c>
      <c r="AG1534" s="187" t="str">
        <f t="shared" si="519"/>
        <v/>
      </c>
      <c r="AH1534" s="187" t="str">
        <f t="shared" si="520"/>
        <v/>
      </c>
      <c r="AI1534" s="187" t="str">
        <f t="shared" si="521"/>
        <v/>
      </c>
      <c r="AJ1534" s="187" t="str">
        <f t="shared" si="522"/>
        <v/>
      </c>
      <c r="AK1534" s="187" t="str">
        <f t="shared" si="523"/>
        <v/>
      </c>
      <c r="AN1534" s="187" t="str">
        <f t="shared" si="524"/>
        <v/>
      </c>
      <c r="AO1534" s="187" t="str">
        <f t="shared" si="525"/>
        <v/>
      </c>
      <c r="AP1534" s="187" t="str">
        <f t="shared" si="526"/>
        <v/>
      </c>
      <c r="AT1534" s="187" t="str">
        <f t="shared" si="527"/>
        <v/>
      </c>
      <c r="AU1534" s="187" t="str">
        <f t="shared" si="528"/>
        <v/>
      </c>
      <c r="AV1534" s="187" t="str">
        <f t="shared" si="529"/>
        <v/>
      </c>
      <c r="AW1534" s="187" t="str">
        <f t="shared" si="530"/>
        <v/>
      </c>
      <c r="AX1534" s="187" t="str">
        <f t="shared" si="531"/>
        <v/>
      </c>
      <c r="AY1534" s="187" t="str">
        <f t="shared" si="512"/>
        <v/>
      </c>
      <c r="AZ1534" s="187" t="str">
        <f t="shared" si="532"/>
        <v/>
      </c>
      <c r="BA1534" s="187" t="str">
        <f t="shared" si="514"/>
        <v xml:space="preserve"> </v>
      </c>
      <c r="BB1534" s="187" t="str">
        <f>IFERROR(IF(AW1534="","",VLOOKUP(AW1534,SUSS!R:S,2,FALSE)),AY1534*SUSS!$M$2)</f>
        <v/>
      </c>
      <c r="BC1534" s="187" t="str">
        <f t="shared" si="513"/>
        <v/>
      </c>
    </row>
    <row r="1535" spans="14:55" ht="15.75" thickBot="1">
      <c r="N1535" s="183" t="s">
        <v>195</v>
      </c>
      <c r="O1535" s="82">
        <v>74</v>
      </c>
      <c r="P1535" s="85">
        <v>5189.68</v>
      </c>
      <c r="Q1535" s="83" t="s">
        <v>102</v>
      </c>
      <c r="R1535" s="83" t="s">
        <v>10</v>
      </c>
      <c r="S1535" s="83" t="s">
        <v>10</v>
      </c>
      <c r="T1535" s="82" t="s">
        <v>163</v>
      </c>
      <c r="U1535" s="82" t="s">
        <v>124</v>
      </c>
      <c r="AC1535" s="187" t="str">
        <f t="shared" si="515"/>
        <v/>
      </c>
      <c r="AD1535" s="187" t="str">
        <f t="shared" si="516"/>
        <v/>
      </c>
      <c r="AE1535" s="187" t="str">
        <f t="shared" si="517"/>
        <v/>
      </c>
      <c r="AF1535" s="187" t="str">
        <f t="shared" si="518"/>
        <v/>
      </c>
      <c r="AG1535" s="187" t="str">
        <f t="shared" si="519"/>
        <v/>
      </c>
      <c r="AH1535" s="187" t="str">
        <f t="shared" si="520"/>
        <v/>
      </c>
      <c r="AI1535" s="187" t="str">
        <f t="shared" si="521"/>
        <v/>
      </c>
      <c r="AJ1535" s="187" t="str">
        <f t="shared" si="522"/>
        <v/>
      </c>
      <c r="AK1535" s="187" t="str">
        <f t="shared" si="523"/>
        <v/>
      </c>
      <c r="AN1535" s="187" t="str">
        <f t="shared" si="524"/>
        <v/>
      </c>
      <c r="AO1535" s="187" t="str">
        <f t="shared" si="525"/>
        <v/>
      </c>
      <c r="AP1535" s="187" t="str">
        <f t="shared" si="526"/>
        <v/>
      </c>
      <c r="AT1535" s="187" t="str">
        <f t="shared" si="527"/>
        <v/>
      </c>
      <c r="AU1535" s="187" t="str">
        <f t="shared" si="528"/>
        <v/>
      </c>
      <c r="AV1535" s="187" t="str">
        <f t="shared" si="529"/>
        <v/>
      </c>
      <c r="AW1535" s="187" t="str">
        <f t="shared" si="530"/>
        <v/>
      </c>
      <c r="AX1535" s="187" t="str">
        <f t="shared" si="531"/>
        <v/>
      </c>
      <c r="AY1535" s="187" t="str">
        <f t="shared" si="512"/>
        <v/>
      </c>
      <c r="AZ1535" s="187" t="str">
        <f t="shared" si="532"/>
        <v/>
      </c>
      <c r="BA1535" s="187" t="str">
        <f t="shared" si="514"/>
        <v xml:space="preserve"> </v>
      </c>
      <c r="BB1535" s="187" t="str">
        <f>IFERROR(IF(AW1535="","",VLOOKUP(AW1535,SUSS!R:S,2,FALSE)),AY1535*SUSS!$M$2)</f>
        <v/>
      </c>
      <c r="BC1535" s="187" t="str">
        <f t="shared" si="513"/>
        <v/>
      </c>
    </row>
    <row r="1536" spans="14:55" ht="15.75" thickBot="1">
      <c r="N1536" s="183" t="s">
        <v>195</v>
      </c>
      <c r="O1536" s="82">
        <v>74</v>
      </c>
      <c r="P1536" s="86">
        <v>586.77</v>
      </c>
      <c r="Q1536" s="83" t="s">
        <v>82</v>
      </c>
      <c r="R1536" s="83" t="s">
        <v>10</v>
      </c>
      <c r="S1536" s="83" t="s">
        <v>10</v>
      </c>
      <c r="T1536" s="82" t="s">
        <v>196</v>
      </c>
      <c r="U1536" s="82" t="s">
        <v>124</v>
      </c>
      <c r="AC1536" s="187" t="str">
        <f t="shared" si="515"/>
        <v/>
      </c>
      <c r="AD1536" s="187" t="str">
        <f t="shared" si="516"/>
        <v/>
      </c>
      <c r="AE1536" s="187" t="str">
        <f t="shared" si="517"/>
        <v/>
      </c>
      <c r="AF1536" s="187" t="str">
        <f t="shared" si="518"/>
        <v/>
      </c>
      <c r="AG1536" s="187" t="str">
        <f t="shared" si="519"/>
        <v/>
      </c>
      <c r="AH1536" s="187" t="str">
        <f t="shared" si="520"/>
        <v/>
      </c>
      <c r="AI1536" s="187" t="str">
        <f t="shared" si="521"/>
        <v/>
      </c>
      <c r="AJ1536" s="187" t="str">
        <f t="shared" si="522"/>
        <v/>
      </c>
      <c r="AK1536" s="187" t="str">
        <f t="shared" si="523"/>
        <v/>
      </c>
      <c r="AN1536" s="187" t="str">
        <f t="shared" si="524"/>
        <v/>
      </c>
      <c r="AO1536" s="187" t="str">
        <f t="shared" si="525"/>
        <v/>
      </c>
      <c r="AP1536" s="187" t="str">
        <f t="shared" si="526"/>
        <v/>
      </c>
      <c r="AT1536" s="187" t="str">
        <f t="shared" si="527"/>
        <v/>
      </c>
      <c r="AU1536" s="187" t="str">
        <f t="shared" si="528"/>
        <v/>
      </c>
      <c r="AV1536" s="187" t="str">
        <f t="shared" si="529"/>
        <v/>
      </c>
      <c r="AW1536" s="187" t="str">
        <f t="shared" si="530"/>
        <v/>
      </c>
      <c r="AX1536" s="187" t="str">
        <f t="shared" si="531"/>
        <v/>
      </c>
      <c r="AY1536" s="187" t="str">
        <f t="shared" si="512"/>
        <v/>
      </c>
      <c r="AZ1536" s="187" t="str">
        <f t="shared" si="532"/>
        <v/>
      </c>
      <c r="BA1536" s="187" t="str">
        <f t="shared" si="514"/>
        <v xml:space="preserve"> </v>
      </c>
      <c r="BB1536" s="187" t="str">
        <f>IFERROR(IF(AW1536="","",VLOOKUP(AW1536,SUSS!R:S,2,FALSE)),AY1536*SUSS!$M$2)</f>
        <v/>
      </c>
      <c r="BC1536" s="187" t="str">
        <f t="shared" si="513"/>
        <v/>
      </c>
    </row>
    <row r="1537" spans="14:55" ht="15.75" thickBot="1">
      <c r="N1537" s="183" t="s">
        <v>195</v>
      </c>
      <c r="O1537" s="82">
        <v>75</v>
      </c>
      <c r="P1537" s="85">
        <v>5189.68</v>
      </c>
      <c r="Q1537" s="83" t="s">
        <v>102</v>
      </c>
      <c r="R1537" s="83" t="s">
        <v>10</v>
      </c>
      <c r="S1537" s="83" t="s">
        <v>10</v>
      </c>
      <c r="T1537" s="82" t="s">
        <v>163</v>
      </c>
      <c r="U1537" s="82" t="s">
        <v>124</v>
      </c>
      <c r="AC1537" s="187" t="str">
        <f t="shared" si="515"/>
        <v/>
      </c>
      <c r="AD1537" s="187" t="str">
        <f t="shared" si="516"/>
        <v/>
      </c>
      <c r="AE1537" s="187" t="str">
        <f t="shared" si="517"/>
        <v/>
      </c>
      <c r="AF1537" s="187" t="str">
        <f t="shared" si="518"/>
        <v/>
      </c>
      <c r="AG1537" s="187" t="str">
        <f t="shared" si="519"/>
        <v/>
      </c>
      <c r="AH1537" s="187" t="str">
        <f t="shared" si="520"/>
        <v/>
      </c>
      <c r="AI1537" s="187" t="str">
        <f t="shared" si="521"/>
        <v/>
      </c>
      <c r="AJ1537" s="187" t="str">
        <f t="shared" si="522"/>
        <v/>
      </c>
      <c r="AK1537" s="187" t="str">
        <f t="shared" si="523"/>
        <v/>
      </c>
      <c r="AN1537" s="187" t="str">
        <f t="shared" si="524"/>
        <v/>
      </c>
      <c r="AO1537" s="187" t="str">
        <f t="shared" si="525"/>
        <v/>
      </c>
      <c r="AP1537" s="187" t="str">
        <f t="shared" si="526"/>
        <v/>
      </c>
      <c r="AT1537" s="187" t="str">
        <f t="shared" si="527"/>
        <v/>
      </c>
      <c r="AU1537" s="187" t="str">
        <f t="shared" si="528"/>
        <v/>
      </c>
      <c r="AV1537" s="187" t="str">
        <f t="shared" si="529"/>
        <v/>
      </c>
      <c r="AW1537" s="187" t="str">
        <f t="shared" si="530"/>
        <v/>
      </c>
      <c r="AX1537" s="187" t="str">
        <f t="shared" si="531"/>
        <v/>
      </c>
      <c r="AY1537" s="187" t="str">
        <f t="shared" si="512"/>
        <v/>
      </c>
      <c r="AZ1537" s="187" t="str">
        <f t="shared" si="532"/>
        <v/>
      </c>
      <c r="BA1537" s="187" t="str">
        <f t="shared" si="514"/>
        <v xml:space="preserve"> </v>
      </c>
      <c r="BB1537" s="187" t="str">
        <f>IFERROR(IF(AW1537="","",VLOOKUP(AW1537,SUSS!R:S,2,FALSE)),AY1537*SUSS!$M$2)</f>
        <v/>
      </c>
      <c r="BC1537" s="187" t="str">
        <f t="shared" si="513"/>
        <v/>
      </c>
    </row>
    <row r="1538" spans="14:55" ht="15.75" thickBot="1">
      <c r="N1538" s="183" t="s">
        <v>195</v>
      </c>
      <c r="O1538" s="82">
        <v>75</v>
      </c>
      <c r="P1538" s="86">
        <v>586.77</v>
      </c>
      <c r="Q1538" s="83" t="s">
        <v>82</v>
      </c>
      <c r="R1538" s="83" t="s">
        <v>10</v>
      </c>
      <c r="S1538" s="83" t="s">
        <v>10</v>
      </c>
      <c r="T1538" s="82" t="s">
        <v>196</v>
      </c>
      <c r="U1538" s="82" t="s">
        <v>124</v>
      </c>
      <c r="AC1538" s="187" t="str">
        <f t="shared" si="515"/>
        <v/>
      </c>
      <c r="AD1538" s="187" t="str">
        <f t="shared" si="516"/>
        <v/>
      </c>
      <c r="AE1538" s="187" t="str">
        <f t="shared" si="517"/>
        <v/>
      </c>
      <c r="AF1538" s="187" t="str">
        <f t="shared" si="518"/>
        <v/>
      </c>
      <c r="AG1538" s="187" t="str">
        <f t="shared" si="519"/>
        <v/>
      </c>
      <c r="AH1538" s="187" t="str">
        <f t="shared" si="520"/>
        <v/>
      </c>
      <c r="AI1538" s="187" t="str">
        <f t="shared" si="521"/>
        <v/>
      </c>
      <c r="AJ1538" s="187" t="str">
        <f t="shared" si="522"/>
        <v/>
      </c>
      <c r="AK1538" s="187" t="str">
        <f t="shared" si="523"/>
        <v/>
      </c>
      <c r="AN1538" s="187" t="str">
        <f t="shared" si="524"/>
        <v/>
      </c>
      <c r="AO1538" s="187" t="str">
        <f t="shared" si="525"/>
        <v/>
      </c>
      <c r="AP1538" s="187" t="str">
        <f t="shared" si="526"/>
        <v/>
      </c>
      <c r="AT1538" s="187" t="str">
        <f t="shared" si="527"/>
        <v/>
      </c>
      <c r="AU1538" s="187" t="str">
        <f t="shared" si="528"/>
        <v/>
      </c>
      <c r="AV1538" s="187" t="str">
        <f t="shared" si="529"/>
        <v/>
      </c>
      <c r="AW1538" s="187" t="str">
        <f t="shared" si="530"/>
        <v/>
      </c>
      <c r="AX1538" s="187" t="str">
        <f t="shared" si="531"/>
        <v/>
      </c>
      <c r="AY1538" s="187" t="str">
        <f t="shared" si="512"/>
        <v/>
      </c>
      <c r="AZ1538" s="187" t="str">
        <f t="shared" si="532"/>
        <v/>
      </c>
      <c r="BA1538" s="187" t="str">
        <f t="shared" si="514"/>
        <v xml:space="preserve"> </v>
      </c>
      <c r="BB1538" s="187" t="str">
        <f>IFERROR(IF(AW1538="","",VLOOKUP(AW1538,SUSS!R:S,2,FALSE)),AY1538*SUSS!$M$2)</f>
        <v/>
      </c>
      <c r="BC1538" s="187" t="str">
        <f t="shared" si="513"/>
        <v/>
      </c>
    </row>
    <row r="1539" spans="14:55" ht="15.75" thickBot="1">
      <c r="N1539" s="183" t="s">
        <v>195</v>
      </c>
      <c r="O1539" s="82">
        <v>76</v>
      </c>
      <c r="P1539" s="85">
        <v>5189.68</v>
      </c>
      <c r="Q1539" s="83" t="s">
        <v>102</v>
      </c>
      <c r="R1539" s="83" t="s">
        <v>10</v>
      </c>
      <c r="S1539" s="83" t="s">
        <v>10</v>
      </c>
      <c r="T1539" s="82" t="s">
        <v>163</v>
      </c>
      <c r="U1539" s="82" t="s">
        <v>124</v>
      </c>
      <c r="AC1539" s="187" t="str">
        <f t="shared" si="515"/>
        <v/>
      </c>
      <c r="AD1539" s="187" t="str">
        <f t="shared" si="516"/>
        <v/>
      </c>
      <c r="AE1539" s="187" t="str">
        <f t="shared" si="517"/>
        <v/>
      </c>
      <c r="AF1539" s="187" t="str">
        <f t="shared" si="518"/>
        <v/>
      </c>
      <c r="AG1539" s="187" t="str">
        <f t="shared" si="519"/>
        <v/>
      </c>
      <c r="AH1539" s="187" t="str">
        <f t="shared" si="520"/>
        <v/>
      </c>
      <c r="AI1539" s="187" t="str">
        <f t="shared" si="521"/>
        <v/>
      </c>
      <c r="AJ1539" s="187" t="str">
        <f t="shared" si="522"/>
        <v/>
      </c>
      <c r="AK1539" s="187" t="str">
        <f t="shared" si="523"/>
        <v/>
      </c>
      <c r="AN1539" s="187" t="str">
        <f t="shared" si="524"/>
        <v/>
      </c>
      <c r="AO1539" s="187" t="str">
        <f t="shared" si="525"/>
        <v/>
      </c>
      <c r="AP1539" s="187" t="str">
        <f t="shared" si="526"/>
        <v/>
      </c>
      <c r="AT1539" s="187" t="str">
        <f t="shared" si="527"/>
        <v/>
      </c>
      <c r="AU1539" s="187" t="str">
        <f t="shared" si="528"/>
        <v/>
      </c>
      <c r="AV1539" s="187" t="str">
        <f t="shared" si="529"/>
        <v/>
      </c>
      <c r="AW1539" s="187" t="str">
        <f t="shared" si="530"/>
        <v/>
      </c>
      <c r="AX1539" s="187" t="str">
        <f t="shared" si="531"/>
        <v/>
      </c>
      <c r="AY1539" s="187" t="str">
        <f t="shared" si="512"/>
        <v/>
      </c>
      <c r="AZ1539" s="187" t="str">
        <f t="shared" si="532"/>
        <v/>
      </c>
      <c r="BA1539" s="187" t="str">
        <f t="shared" si="514"/>
        <v xml:space="preserve"> </v>
      </c>
      <c r="BB1539" s="187" t="str">
        <f>IFERROR(IF(AW1539="","",VLOOKUP(AW1539,SUSS!R:S,2,FALSE)),AY1539*SUSS!$M$2)</f>
        <v/>
      </c>
      <c r="BC1539" s="187" t="str">
        <f t="shared" si="513"/>
        <v/>
      </c>
    </row>
    <row r="1540" spans="14:55" ht="15.75" thickBot="1">
      <c r="N1540" s="183" t="s">
        <v>195</v>
      </c>
      <c r="O1540" s="82">
        <v>76</v>
      </c>
      <c r="P1540" s="86">
        <v>586.77</v>
      </c>
      <c r="Q1540" s="83" t="s">
        <v>82</v>
      </c>
      <c r="R1540" s="83" t="s">
        <v>10</v>
      </c>
      <c r="S1540" s="83" t="s">
        <v>10</v>
      </c>
      <c r="T1540" s="82" t="s">
        <v>196</v>
      </c>
      <c r="U1540" s="82" t="s">
        <v>124</v>
      </c>
      <c r="AC1540" s="187" t="str">
        <f t="shared" si="515"/>
        <v/>
      </c>
      <c r="AD1540" s="187" t="str">
        <f t="shared" si="516"/>
        <v/>
      </c>
      <c r="AE1540" s="187" t="str">
        <f t="shared" si="517"/>
        <v/>
      </c>
      <c r="AF1540" s="187" t="str">
        <f t="shared" si="518"/>
        <v/>
      </c>
      <c r="AG1540" s="187" t="str">
        <f t="shared" si="519"/>
        <v/>
      </c>
      <c r="AH1540" s="187" t="str">
        <f t="shared" si="520"/>
        <v/>
      </c>
      <c r="AI1540" s="187" t="str">
        <f t="shared" si="521"/>
        <v/>
      </c>
      <c r="AJ1540" s="187" t="str">
        <f t="shared" si="522"/>
        <v/>
      </c>
      <c r="AK1540" s="187" t="str">
        <f t="shared" si="523"/>
        <v/>
      </c>
      <c r="AN1540" s="187" t="str">
        <f t="shared" si="524"/>
        <v/>
      </c>
      <c r="AO1540" s="187" t="str">
        <f t="shared" si="525"/>
        <v/>
      </c>
      <c r="AP1540" s="187" t="str">
        <f t="shared" si="526"/>
        <v/>
      </c>
      <c r="AT1540" s="187" t="str">
        <f t="shared" si="527"/>
        <v/>
      </c>
      <c r="AU1540" s="187" t="str">
        <f t="shared" si="528"/>
        <v/>
      </c>
      <c r="AV1540" s="187" t="str">
        <f t="shared" si="529"/>
        <v/>
      </c>
      <c r="AW1540" s="187" t="str">
        <f t="shared" si="530"/>
        <v/>
      </c>
      <c r="AX1540" s="187" t="str">
        <f t="shared" si="531"/>
        <v/>
      </c>
      <c r="AY1540" s="187" t="str">
        <f t="shared" ref="AY1540:AY1603" si="533">VLOOKUP(AX1540,AO:AP,2,FALSE)</f>
        <v/>
      </c>
      <c r="AZ1540" s="187" t="str">
        <f t="shared" si="532"/>
        <v/>
      </c>
      <c r="BA1540" s="187" t="str">
        <f t="shared" si="514"/>
        <v xml:space="preserve"> </v>
      </c>
      <c r="BB1540" s="187" t="str">
        <f>IFERROR(IF(AW1540="","",VLOOKUP(AW1540,SUSS!R:S,2,FALSE)),AY1540*SUSS!$M$2)</f>
        <v/>
      </c>
      <c r="BC1540" s="187" t="str">
        <f t="shared" si="513"/>
        <v/>
      </c>
    </row>
    <row r="1541" spans="14:55" ht="15.75" thickBot="1">
      <c r="N1541" s="183" t="s">
        <v>195</v>
      </c>
      <c r="O1541" s="82">
        <v>77</v>
      </c>
      <c r="P1541" s="85">
        <v>5189.68</v>
      </c>
      <c r="Q1541" s="83" t="s">
        <v>102</v>
      </c>
      <c r="R1541" s="83" t="s">
        <v>10</v>
      </c>
      <c r="S1541" s="83" t="s">
        <v>10</v>
      </c>
      <c r="T1541" s="82" t="s">
        <v>163</v>
      </c>
      <c r="U1541" s="82" t="s">
        <v>124</v>
      </c>
      <c r="AC1541" s="187" t="str">
        <f t="shared" si="515"/>
        <v/>
      </c>
      <c r="AD1541" s="187" t="str">
        <f t="shared" si="516"/>
        <v/>
      </c>
      <c r="AE1541" s="187" t="str">
        <f t="shared" si="517"/>
        <v/>
      </c>
      <c r="AF1541" s="187" t="str">
        <f t="shared" si="518"/>
        <v/>
      </c>
      <c r="AG1541" s="187" t="str">
        <f t="shared" si="519"/>
        <v/>
      </c>
      <c r="AH1541" s="187" t="str">
        <f t="shared" si="520"/>
        <v/>
      </c>
      <c r="AI1541" s="187" t="str">
        <f t="shared" si="521"/>
        <v/>
      </c>
      <c r="AJ1541" s="187" t="str">
        <f t="shared" si="522"/>
        <v/>
      </c>
      <c r="AK1541" s="187" t="str">
        <f t="shared" si="523"/>
        <v/>
      </c>
      <c r="AN1541" s="187" t="str">
        <f t="shared" si="524"/>
        <v/>
      </c>
      <c r="AO1541" s="187" t="str">
        <f t="shared" si="525"/>
        <v/>
      </c>
      <c r="AP1541" s="187" t="str">
        <f t="shared" si="526"/>
        <v/>
      </c>
      <c r="AT1541" s="187" t="str">
        <f t="shared" si="527"/>
        <v/>
      </c>
      <c r="AU1541" s="187" t="str">
        <f t="shared" si="528"/>
        <v/>
      </c>
      <c r="AV1541" s="187" t="str">
        <f t="shared" si="529"/>
        <v/>
      </c>
      <c r="AW1541" s="187" t="str">
        <f t="shared" si="530"/>
        <v/>
      </c>
      <c r="AX1541" s="187" t="str">
        <f t="shared" si="531"/>
        <v/>
      </c>
      <c r="AY1541" s="187" t="str">
        <f t="shared" si="533"/>
        <v/>
      </c>
      <c r="AZ1541" s="187" t="str">
        <f t="shared" si="532"/>
        <v/>
      </c>
      <c r="BA1541" s="187" t="str">
        <f t="shared" si="514"/>
        <v xml:space="preserve"> </v>
      </c>
      <c r="BB1541" s="187" t="str">
        <f>IFERROR(IF(AW1541="","",VLOOKUP(AW1541,SUSS!R:S,2,FALSE)),AY1541*SUSS!$M$2)</f>
        <v/>
      </c>
      <c r="BC1541" s="187" t="str">
        <f t="shared" ref="BC1541:BC1604" si="534">IFERROR(IF(BB1541&lt;&gt;"",AZ1541*BB1541,""),"VER")</f>
        <v/>
      </c>
    </row>
    <row r="1542" spans="14:55" ht="15.75" thickBot="1">
      <c r="N1542" s="183" t="s">
        <v>195</v>
      </c>
      <c r="O1542" s="82">
        <v>77</v>
      </c>
      <c r="P1542" s="86">
        <v>586.77</v>
      </c>
      <c r="Q1542" s="83" t="s">
        <v>82</v>
      </c>
      <c r="R1542" s="83" t="s">
        <v>10</v>
      </c>
      <c r="S1542" s="83" t="s">
        <v>10</v>
      </c>
      <c r="T1542" s="82" t="s">
        <v>196</v>
      </c>
      <c r="U1542" s="82" t="s">
        <v>124</v>
      </c>
      <c r="AC1542" s="187" t="str">
        <f t="shared" si="515"/>
        <v/>
      </c>
      <c r="AD1542" s="187" t="str">
        <f t="shared" si="516"/>
        <v/>
      </c>
      <c r="AE1542" s="187" t="str">
        <f t="shared" si="517"/>
        <v/>
      </c>
      <c r="AF1542" s="187" t="str">
        <f t="shared" si="518"/>
        <v/>
      </c>
      <c r="AG1542" s="187" t="str">
        <f t="shared" si="519"/>
        <v/>
      </c>
      <c r="AH1542" s="187" t="str">
        <f t="shared" si="520"/>
        <v/>
      </c>
      <c r="AI1542" s="187" t="str">
        <f t="shared" si="521"/>
        <v/>
      </c>
      <c r="AJ1542" s="187" t="str">
        <f t="shared" si="522"/>
        <v/>
      </c>
      <c r="AK1542" s="187" t="str">
        <f t="shared" si="523"/>
        <v/>
      </c>
      <c r="AN1542" s="187" t="str">
        <f t="shared" si="524"/>
        <v/>
      </c>
      <c r="AO1542" s="187" t="str">
        <f t="shared" si="525"/>
        <v/>
      </c>
      <c r="AP1542" s="187" t="str">
        <f t="shared" si="526"/>
        <v/>
      </c>
      <c r="AT1542" s="187" t="str">
        <f t="shared" si="527"/>
        <v/>
      </c>
      <c r="AU1542" s="187" t="str">
        <f t="shared" si="528"/>
        <v/>
      </c>
      <c r="AV1542" s="187" t="str">
        <f t="shared" si="529"/>
        <v/>
      </c>
      <c r="AW1542" s="187" t="str">
        <f t="shared" si="530"/>
        <v/>
      </c>
      <c r="AX1542" s="187" t="str">
        <f t="shared" si="531"/>
        <v/>
      </c>
      <c r="AY1542" s="187" t="str">
        <f t="shared" si="533"/>
        <v/>
      </c>
      <c r="AZ1542" s="187" t="str">
        <f t="shared" si="532"/>
        <v/>
      </c>
      <c r="BA1542" s="187" t="str">
        <f t="shared" si="514"/>
        <v xml:space="preserve"> </v>
      </c>
      <c r="BB1542" s="187" t="str">
        <f>IFERROR(IF(AW1542="","",VLOOKUP(AW1542,SUSS!R:S,2,FALSE)),AY1542*SUSS!$M$2)</f>
        <v/>
      </c>
      <c r="BC1542" s="187" t="str">
        <f t="shared" si="534"/>
        <v/>
      </c>
    </row>
    <row r="1543" spans="14:55" ht="15.75" thickBot="1">
      <c r="N1543" s="183" t="s">
        <v>195</v>
      </c>
      <c r="O1543" s="82">
        <v>78</v>
      </c>
      <c r="P1543" s="85">
        <v>5189.68</v>
      </c>
      <c r="Q1543" s="83" t="s">
        <v>102</v>
      </c>
      <c r="R1543" s="83" t="s">
        <v>10</v>
      </c>
      <c r="S1543" s="83" t="s">
        <v>10</v>
      </c>
      <c r="T1543" s="82" t="s">
        <v>163</v>
      </c>
      <c r="U1543" s="82" t="s">
        <v>124</v>
      </c>
      <c r="AC1543" s="187" t="str">
        <f t="shared" si="515"/>
        <v/>
      </c>
      <c r="AD1543" s="187" t="str">
        <f t="shared" si="516"/>
        <v/>
      </c>
      <c r="AE1543" s="187" t="str">
        <f t="shared" si="517"/>
        <v/>
      </c>
      <c r="AF1543" s="187" t="str">
        <f t="shared" si="518"/>
        <v/>
      </c>
      <c r="AG1543" s="187" t="str">
        <f t="shared" si="519"/>
        <v/>
      </c>
      <c r="AH1543" s="187" t="str">
        <f t="shared" si="520"/>
        <v/>
      </c>
      <c r="AI1543" s="187" t="str">
        <f t="shared" si="521"/>
        <v/>
      </c>
      <c r="AJ1543" s="187" t="str">
        <f t="shared" si="522"/>
        <v/>
      </c>
      <c r="AK1543" s="187" t="str">
        <f t="shared" si="523"/>
        <v/>
      </c>
      <c r="AN1543" s="187" t="str">
        <f t="shared" si="524"/>
        <v/>
      </c>
      <c r="AO1543" s="187" t="str">
        <f t="shared" si="525"/>
        <v/>
      </c>
      <c r="AP1543" s="187" t="str">
        <f t="shared" si="526"/>
        <v/>
      </c>
      <c r="AT1543" s="187" t="str">
        <f t="shared" si="527"/>
        <v/>
      </c>
      <c r="AU1543" s="187" t="str">
        <f t="shared" si="528"/>
        <v/>
      </c>
      <c r="AV1543" s="187" t="str">
        <f t="shared" si="529"/>
        <v/>
      </c>
      <c r="AW1543" s="187" t="str">
        <f t="shared" si="530"/>
        <v/>
      </c>
      <c r="AX1543" s="187" t="str">
        <f t="shared" si="531"/>
        <v/>
      </c>
      <c r="AY1543" s="187" t="str">
        <f t="shared" si="533"/>
        <v/>
      </c>
      <c r="AZ1543" s="187" t="str">
        <f t="shared" si="532"/>
        <v/>
      </c>
      <c r="BA1543" s="187" t="str">
        <f t="shared" si="514"/>
        <v xml:space="preserve"> </v>
      </c>
      <c r="BB1543" s="187" t="str">
        <f>IFERROR(IF(AW1543="","",VLOOKUP(AW1543,SUSS!R:S,2,FALSE)),AY1543*SUSS!$M$2)</f>
        <v/>
      </c>
      <c r="BC1543" s="187" t="str">
        <f t="shared" si="534"/>
        <v/>
      </c>
    </row>
    <row r="1544" spans="14:55" ht="15.75" thickBot="1">
      <c r="N1544" s="183" t="s">
        <v>195</v>
      </c>
      <c r="O1544" s="82">
        <v>78</v>
      </c>
      <c r="P1544" s="86">
        <v>586.77</v>
      </c>
      <c r="Q1544" s="83" t="s">
        <v>82</v>
      </c>
      <c r="R1544" s="83" t="s">
        <v>10</v>
      </c>
      <c r="S1544" s="83" t="s">
        <v>10</v>
      </c>
      <c r="T1544" s="82" t="s">
        <v>196</v>
      </c>
      <c r="U1544" s="82" t="s">
        <v>124</v>
      </c>
      <c r="AC1544" s="187" t="str">
        <f t="shared" si="515"/>
        <v/>
      </c>
      <c r="AD1544" s="187" t="str">
        <f t="shared" si="516"/>
        <v/>
      </c>
      <c r="AE1544" s="187" t="str">
        <f t="shared" si="517"/>
        <v/>
      </c>
      <c r="AF1544" s="187" t="str">
        <f t="shared" si="518"/>
        <v/>
      </c>
      <c r="AG1544" s="187" t="str">
        <f t="shared" si="519"/>
        <v/>
      </c>
      <c r="AH1544" s="187" t="str">
        <f t="shared" si="520"/>
        <v/>
      </c>
      <c r="AI1544" s="187" t="str">
        <f t="shared" si="521"/>
        <v/>
      </c>
      <c r="AJ1544" s="187" t="str">
        <f t="shared" si="522"/>
        <v/>
      </c>
      <c r="AK1544" s="187" t="str">
        <f t="shared" si="523"/>
        <v/>
      </c>
      <c r="AN1544" s="187" t="str">
        <f t="shared" si="524"/>
        <v/>
      </c>
      <c r="AO1544" s="187" t="str">
        <f t="shared" si="525"/>
        <v/>
      </c>
      <c r="AP1544" s="187" t="str">
        <f t="shared" si="526"/>
        <v/>
      </c>
      <c r="AT1544" s="187" t="str">
        <f t="shared" si="527"/>
        <v/>
      </c>
      <c r="AU1544" s="187" t="str">
        <f t="shared" si="528"/>
        <v/>
      </c>
      <c r="AV1544" s="187" t="str">
        <f t="shared" si="529"/>
        <v/>
      </c>
      <c r="AW1544" s="187" t="str">
        <f t="shared" si="530"/>
        <v/>
      </c>
      <c r="AX1544" s="187" t="str">
        <f t="shared" si="531"/>
        <v/>
      </c>
      <c r="AY1544" s="187" t="str">
        <f t="shared" si="533"/>
        <v/>
      </c>
      <c r="AZ1544" s="187" t="str">
        <f t="shared" si="532"/>
        <v/>
      </c>
      <c r="BA1544" s="187" t="str">
        <f t="shared" ref="BA1544:BA1607" si="535">AT1544&amp;" "&amp;AU1544</f>
        <v xml:space="preserve"> </v>
      </c>
      <c r="BB1544" s="187" t="str">
        <f>IFERROR(IF(AW1544="","",VLOOKUP(AW1544,SUSS!R:S,2,FALSE)),AY1544*SUSS!$M$2)</f>
        <v/>
      </c>
      <c r="BC1544" s="187" t="str">
        <f t="shared" si="534"/>
        <v/>
      </c>
    </row>
    <row r="1545" spans="14:55" ht="15.75" thickBot="1">
      <c r="N1545" s="183" t="s">
        <v>195</v>
      </c>
      <c r="O1545" s="82">
        <v>79</v>
      </c>
      <c r="P1545" s="85">
        <v>5189.68</v>
      </c>
      <c r="Q1545" s="83" t="s">
        <v>102</v>
      </c>
      <c r="R1545" s="83" t="s">
        <v>10</v>
      </c>
      <c r="S1545" s="83" t="s">
        <v>10</v>
      </c>
      <c r="T1545" s="82" t="s">
        <v>163</v>
      </c>
      <c r="U1545" s="82" t="s">
        <v>124</v>
      </c>
      <c r="AC1545" s="187" t="str">
        <f t="shared" si="515"/>
        <v/>
      </c>
      <c r="AD1545" s="187" t="str">
        <f t="shared" si="516"/>
        <v/>
      </c>
      <c r="AE1545" s="187" t="str">
        <f t="shared" si="517"/>
        <v/>
      </c>
      <c r="AF1545" s="187" t="str">
        <f t="shared" si="518"/>
        <v/>
      </c>
      <c r="AG1545" s="187" t="str">
        <f t="shared" si="519"/>
        <v/>
      </c>
      <c r="AH1545" s="187" t="str">
        <f t="shared" si="520"/>
        <v/>
      </c>
      <c r="AI1545" s="187" t="str">
        <f t="shared" si="521"/>
        <v/>
      </c>
      <c r="AJ1545" s="187" t="str">
        <f t="shared" si="522"/>
        <v/>
      </c>
      <c r="AK1545" s="187" t="str">
        <f t="shared" si="523"/>
        <v/>
      </c>
      <c r="AN1545" s="187" t="str">
        <f t="shared" si="524"/>
        <v/>
      </c>
      <c r="AO1545" s="187" t="str">
        <f t="shared" si="525"/>
        <v/>
      </c>
      <c r="AP1545" s="187" t="str">
        <f t="shared" si="526"/>
        <v/>
      </c>
      <c r="AT1545" s="187" t="str">
        <f t="shared" si="527"/>
        <v/>
      </c>
      <c r="AU1545" s="187" t="str">
        <f t="shared" si="528"/>
        <v/>
      </c>
      <c r="AV1545" s="187" t="str">
        <f t="shared" si="529"/>
        <v/>
      </c>
      <c r="AW1545" s="187" t="str">
        <f t="shared" si="530"/>
        <v/>
      </c>
      <c r="AX1545" s="187" t="str">
        <f t="shared" si="531"/>
        <v/>
      </c>
      <c r="AY1545" s="187" t="str">
        <f t="shared" si="533"/>
        <v/>
      </c>
      <c r="AZ1545" s="187" t="str">
        <f t="shared" si="532"/>
        <v/>
      </c>
      <c r="BA1545" s="187" t="str">
        <f t="shared" si="535"/>
        <v xml:space="preserve"> </v>
      </c>
      <c r="BB1545" s="187" t="str">
        <f>IFERROR(IF(AW1545="","",VLOOKUP(AW1545,SUSS!R:S,2,FALSE)),AY1545*SUSS!$M$2)</f>
        <v/>
      </c>
      <c r="BC1545" s="187" t="str">
        <f t="shared" si="534"/>
        <v/>
      </c>
    </row>
    <row r="1546" spans="14:55" ht="15.75" thickBot="1">
      <c r="N1546" s="183" t="s">
        <v>195</v>
      </c>
      <c r="O1546" s="82">
        <v>79</v>
      </c>
      <c r="P1546" s="86">
        <v>586.77</v>
      </c>
      <c r="Q1546" s="83" t="s">
        <v>82</v>
      </c>
      <c r="R1546" s="83" t="s">
        <v>10</v>
      </c>
      <c r="S1546" s="83" t="s">
        <v>10</v>
      </c>
      <c r="T1546" s="82" t="s">
        <v>196</v>
      </c>
      <c r="U1546" s="82" t="s">
        <v>124</v>
      </c>
      <c r="AC1546" s="187" t="str">
        <f t="shared" si="515"/>
        <v/>
      </c>
      <c r="AD1546" s="187" t="str">
        <f t="shared" si="516"/>
        <v/>
      </c>
      <c r="AE1546" s="187" t="str">
        <f t="shared" si="517"/>
        <v/>
      </c>
      <c r="AF1546" s="187" t="str">
        <f t="shared" si="518"/>
        <v/>
      </c>
      <c r="AG1546" s="187" t="str">
        <f t="shared" si="519"/>
        <v/>
      </c>
      <c r="AH1546" s="187" t="str">
        <f t="shared" si="520"/>
        <v/>
      </c>
      <c r="AI1546" s="187" t="str">
        <f t="shared" si="521"/>
        <v/>
      </c>
      <c r="AJ1546" s="187" t="str">
        <f t="shared" si="522"/>
        <v/>
      </c>
      <c r="AK1546" s="187" t="str">
        <f t="shared" si="523"/>
        <v/>
      </c>
      <c r="AN1546" s="187" t="str">
        <f t="shared" si="524"/>
        <v/>
      </c>
      <c r="AO1546" s="187" t="str">
        <f t="shared" si="525"/>
        <v/>
      </c>
      <c r="AP1546" s="187" t="str">
        <f t="shared" si="526"/>
        <v/>
      </c>
      <c r="AT1546" s="187" t="str">
        <f t="shared" si="527"/>
        <v/>
      </c>
      <c r="AU1546" s="187" t="str">
        <f t="shared" si="528"/>
        <v/>
      </c>
      <c r="AV1546" s="187" t="str">
        <f t="shared" si="529"/>
        <v/>
      </c>
      <c r="AW1546" s="187" t="str">
        <f t="shared" si="530"/>
        <v/>
      </c>
      <c r="AX1546" s="187" t="str">
        <f t="shared" si="531"/>
        <v/>
      </c>
      <c r="AY1546" s="187" t="str">
        <f t="shared" si="533"/>
        <v/>
      </c>
      <c r="AZ1546" s="187" t="str">
        <f t="shared" si="532"/>
        <v/>
      </c>
      <c r="BA1546" s="187" t="str">
        <f t="shared" si="535"/>
        <v xml:space="preserve"> </v>
      </c>
      <c r="BB1546" s="187" t="str">
        <f>IFERROR(IF(AW1546="","",VLOOKUP(AW1546,SUSS!R:S,2,FALSE)),AY1546*SUSS!$M$2)</f>
        <v/>
      </c>
      <c r="BC1546" s="187" t="str">
        <f t="shared" si="534"/>
        <v/>
      </c>
    </row>
    <row r="1547" spans="14:55" ht="15.75" thickBot="1">
      <c r="N1547" s="183" t="s">
        <v>195</v>
      </c>
      <c r="O1547" s="82">
        <v>80</v>
      </c>
      <c r="P1547" s="85">
        <v>5189.68</v>
      </c>
      <c r="Q1547" s="83" t="s">
        <v>102</v>
      </c>
      <c r="R1547" s="83" t="s">
        <v>10</v>
      </c>
      <c r="S1547" s="83" t="s">
        <v>10</v>
      </c>
      <c r="T1547" s="82" t="s">
        <v>163</v>
      </c>
      <c r="U1547" s="82" t="s">
        <v>124</v>
      </c>
      <c r="AC1547" s="187" t="str">
        <f t="shared" si="515"/>
        <v/>
      </c>
      <c r="AD1547" s="187" t="str">
        <f t="shared" si="516"/>
        <v/>
      </c>
      <c r="AE1547" s="187" t="str">
        <f t="shared" si="517"/>
        <v/>
      </c>
      <c r="AF1547" s="187" t="str">
        <f t="shared" si="518"/>
        <v/>
      </c>
      <c r="AG1547" s="187" t="str">
        <f t="shared" si="519"/>
        <v/>
      </c>
      <c r="AH1547" s="187" t="str">
        <f t="shared" si="520"/>
        <v/>
      </c>
      <c r="AI1547" s="187" t="str">
        <f t="shared" si="521"/>
        <v/>
      </c>
      <c r="AJ1547" s="187" t="str">
        <f t="shared" si="522"/>
        <v/>
      </c>
      <c r="AK1547" s="187" t="str">
        <f t="shared" si="523"/>
        <v/>
      </c>
      <c r="AN1547" s="187" t="str">
        <f t="shared" si="524"/>
        <v/>
      </c>
      <c r="AO1547" s="187" t="str">
        <f t="shared" si="525"/>
        <v/>
      </c>
      <c r="AP1547" s="187" t="str">
        <f t="shared" si="526"/>
        <v/>
      </c>
      <c r="AT1547" s="187" t="str">
        <f t="shared" si="527"/>
        <v/>
      </c>
      <c r="AU1547" s="187" t="str">
        <f t="shared" si="528"/>
        <v/>
      </c>
      <c r="AV1547" s="187" t="str">
        <f t="shared" si="529"/>
        <v/>
      </c>
      <c r="AW1547" s="187" t="str">
        <f t="shared" si="530"/>
        <v/>
      </c>
      <c r="AX1547" s="187" t="str">
        <f t="shared" si="531"/>
        <v/>
      </c>
      <c r="AY1547" s="187" t="str">
        <f t="shared" si="533"/>
        <v/>
      </c>
      <c r="AZ1547" s="187" t="str">
        <f t="shared" si="532"/>
        <v/>
      </c>
      <c r="BA1547" s="187" t="str">
        <f t="shared" si="535"/>
        <v xml:space="preserve"> </v>
      </c>
      <c r="BB1547" s="187" t="str">
        <f>IFERROR(IF(AW1547="","",VLOOKUP(AW1547,SUSS!R:S,2,FALSE)),AY1547*SUSS!$M$2)</f>
        <v/>
      </c>
      <c r="BC1547" s="187" t="str">
        <f t="shared" si="534"/>
        <v/>
      </c>
    </row>
    <row r="1548" spans="14:55" ht="15.75" thickBot="1">
      <c r="N1548" s="183" t="s">
        <v>195</v>
      </c>
      <c r="O1548" s="82">
        <v>80</v>
      </c>
      <c r="P1548" s="86">
        <v>586.77</v>
      </c>
      <c r="Q1548" s="83" t="s">
        <v>82</v>
      </c>
      <c r="R1548" s="83" t="s">
        <v>10</v>
      </c>
      <c r="S1548" s="83" t="s">
        <v>10</v>
      </c>
      <c r="T1548" s="82" t="s">
        <v>196</v>
      </c>
      <c r="U1548" s="82" t="s">
        <v>124</v>
      </c>
      <c r="AC1548" s="187" t="str">
        <f t="shared" si="515"/>
        <v/>
      </c>
      <c r="AD1548" s="187" t="str">
        <f t="shared" si="516"/>
        <v/>
      </c>
      <c r="AE1548" s="187" t="str">
        <f t="shared" si="517"/>
        <v/>
      </c>
      <c r="AF1548" s="187" t="str">
        <f t="shared" si="518"/>
        <v/>
      </c>
      <c r="AG1548" s="187" t="str">
        <f t="shared" si="519"/>
        <v/>
      </c>
      <c r="AH1548" s="187" t="str">
        <f t="shared" si="520"/>
        <v/>
      </c>
      <c r="AI1548" s="187" t="str">
        <f t="shared" si="521"/>
        <v/>
      </c>
      <c r="AJ1548" s="187" t="str">
        <f t="shared" si="522"/>
        <v/>
      </c>
      <c r="AK1548" s="187" t="str">
        <f t="shared" si="523"/>
        <v/>
      </c>
      <c r="AN1548" s="187" t="str">
        <f t="shared" si="524"/>
        <v/>
      </c>
      <c r="AO1548" s="187" t="str">
        <f t="shared" si="525"/>
        <v/>
      </c>
      <c r="AP1548" s="187" t="str">
        <f t="shared" si="526"/>
        <v/>
      </c>
      <c r="AT1548" s="187" t="str">
        <f t="shared" si="527"/>
        <v/>
      </c>
      <c r="AU1548" s="187" t="str">
        <f t="shared" si="528"/>
        <v/>
      </c>
      <c r="AV1548" s="187" t="str">
        <f t="shared" si="529"/>
        <v/>
      </c>
      <c r="AW1548" s="187" t="str">
        <f t="shared" si="530"/>
        <v/>
      </c>
      <c r="AX1548" s="187" t="str">
        <f t="shared" si="531"/>
        <v/>
      </c>
      <c r="AY1548" s="187" t="str">
        <f t="shared" si="533"/>
        <v/>
      </c>
      <c r="AZ1548" s="187" t="str">
        <f t="shared" si="532"/>
        <v/>
      </c>
      <c r="BA1548" s="187" t="str">
        <f t="shared" si="535"/>
        <v xml:space="preserve"> </v>
      </c>
      <c r="BB1548" s="187" t="str">
        <f>IFERROR(IF(AW1548="","",VLOOKUP(AW1548,SUSS!R:S,2,FALSE)),AY1548*SUSS!$M$2)</f>
        <v/>
      </c>
      <c r="BC1548" s="187" t="str">
        <f t="shared" si="534"/>
        <v/>
      </c>
    </row>
    <row r="1549" spans="14:55" ht="15.75" thickBot="1">
      <c r="N1549" s="183" t="s">
        <v>195</v>
      </c>
      <c r="O1549" s="82">
        <v>81</v>
      </c>
      <c r="P1549" s="85">
        <v>5189.68</v>
      </c>
      <c r="Q1549" s="83" t="s">
        <v>102</v>
      </c>
      <c r="R1549" s="83" t="s">
        <v>10</v>
      </c>
      <c r="S1549" s="83" t="s">
        <v>10</v>
      </c>
      <c r="T1549" s="82" t="s">
        <v>163</v>
      </c>
      <c r="U1549" s="82" t="s">
        <v>124</v>
      </c>
      <c r="AC1549" s="187" t="str">
        <f t="shared" si="515"/>
        <v/>
      </c>
      <c r="AD1549" s="187" t="str">
        <f t="shared" si="516"/>
        <v/>
      </c>
      <c r="AE1549" s="187" t="str">
        <f t="shared" si="517"/>
        <v/>
      </c>
      <c r="AF1549" s="187" t="str">
        <f t="shared" si="518"/>
        <v/>
      </c>
      <c r="AG1549" s="187" t="str">
        <f t="shared" si="519"/>
        <v/>
      </c>
      <c r="AH1549" s="187" t="str">
        <f t="shared" si="520"/>
        <v/>
      </c>
      <c r="AI1549" s="187" t="str">
        <f t="shared" si="521"/>
        <v/>
      </c>
      <c r="AJ1549" s="187" t="str">
        <f t="shared" si="522"/>
        <v/>
      </c>
      <c r="AK1549" s="187" t="str">
        <f t="shared" si="523"/>
        <v/>
      </c>
      <c r="AN1549" s="187" t="str">
        <f t="shared" si="524"/>
        <v/>
      </c>
      <c r="AO1549" s="187" t="str">
        <f t="shared" si="525"/>
        <v/>
      </c>
      <c r="AP1549" s="187" t="str">
        <f t="shared" si="526"/>
        <v/>
      </c>
      <c r="AT1549" s="187" t="str">
        <f t="shared" si="527"/>
        <v/>
      </c>
      <c r="AU1549" s="187" t="str">
        <f t="shared" si="528"/>
        <v/>
      </c>
      <c r="AV1549" s="187" t="str">
        <f t="shared" si="529"/>
        <v/>
      </c>
      <c r="AW1549" s="187" t="str">
        <f t="shared" si="530"/>
        <v/>
      </c>
      <c r="AX1549" s="187" t="str">
        <f t="shared" si="531"/>
        <v/>
      </c>
      <c r="AY1549" s="187" t="str">
        <f t="shared" si="533"/>
        <v/>
      </c>
      <c r="AZ1549" s="187" t="str">
        <f t="shared" si="532"/>
        <v/>
      </c>
      <c r="BA1549" s="187" t="str">
        <f t="shared" si="535"/>
        <v xml:space="preserve"> </v>
      </c>
      <c r="BB1549" s="187" t="str">
        <f>IFERROR(IF(AW1549="","",VLOOKUP(AW1549,SUSS!R:S,2,FALSE)),AY1549*SUSS!$M$2)</f>
        <v/>
      </c>
      <c r="BC1549" s="187" t="str">
        <f t="shared" si="534"/>
        <v/>
      </c>
    </row>
    <row r="1550" spans="14:55" ht="15.75" thickBot="1">
      <c r="N1550" s="183" t="s">
        <v>195</v>
      </c>
      <c r="O1550" s="82">
        <v>81</v>
      </c>
      <c r="P1550" s="86">
        <v>586.77</v>
      </c>
      <c r="Q1550" s="83" t="s">
        <v>82</v>
      </c>
      <c r="R1550" s="83" t="s">
        <v>10</v>
      </c>
      <c r="S1550" s="83" t="s">
        <v>10</v>
      </c>
      <c r="T1550" s="82" t="s">
        <v>196</v>
      </c>
      <c r="U1550" s="82" t="s">
        <v>124</v>
      </c>
      <c r="AC1550" s="187" t="str">
        <f t="shared" si="515"/>
        <v/>
      </c>
      <c r="AD1550" s="187" t="str">
        <f t="shared" si="516"/>
        <v/>
      </c>
      <c r="AE1550" s="187" t="str">
        <f t="shared" si="517"/>
        <v/>
      </c>
      <c r="AF1550" s="187" t="str">
        <f t="shared" si="518"/>
        <v/>
      </c>
      <c r="AG1550" s="187" t="str">
        <f t="shared" si="519"/>
        <v/>
      </c>
      <c r="AH1550" s="187" t="str">
        <f t="shared" si="520"/>
        <v/>
      </c>
      <c r="AI1550" s="187" t="str">
        <f t="shared" si="521"/>
        <v/>
      </c>
      <c r="AJ1550" s="187" t="str">
        <f t="shared" si="522"/>
        <v/>
      </c>
      <c r="AK1550" s="187" t="str">
        <f t="shared" si="523"/>
        <v/>
      </c>
      <c r="AN1550" s="187" t="str">
        <f t="shared" si="524"/>
        <v/>
      </c>
      <c r="AO1550" s="187" t="str">
        <f t="shared" si="525"/>
        <v/>
      </c>
      <c r="AP1550" s="187" t="str">
        <f t="shared" si="526"/>
        <v/>
      </c>
      <c r="AT1550" s="187" t="str">
        <f t="shared" si="527"/>
        <v/>
      </c>
      <c r="AU1550" s="187" t="str">
        <f t="shared" si="528"/>
        <v/>
      </c>
      <c r="AV1550" s="187" t="str">
        <f t="shared" si="529"/>
        <v/>
      </c>
      <c r="AW1550" s="187" t="str">
        <f t="shared" si="530"/>
        <v/>
      </c>
      <c r="AX1550" s="187" t="str">
        <f t="shared" si="531"/>
        <v/>
      </c>
      <c r="AY1550" s="187" t="str">
        <f t="shared" si="533"/>
        <v/>
      </c>
      <c r="AZ1550" s="187" t="str">
        <f t="shared" si="532"/>
        <v/>
      </c>
      <c r="BA1550" s="187" t="str">
        <f t="shared" si="535"/>
        <v xml:space="preserve"> </v>
      </c>
      <c r="BB1550" s="187" t="str">
        <f>IFERROR(IF(AW1550="","",VLOOKUP(AW1550,SUSS!R:S,2,FALSE)),AY1550*SUSS!$M$2)</f>
        <v/>
      </c>
      <c r="BC1550" s="187" t="str">
        <f t="shared" si="534"/>
        <v/>
      </c>
    </row>
    <row r="1551" spans="14:55" ht="15.75" thickBot="1">
      <c r="N1551" s="183" t="s">
        <v>195</v>
      </c>
      <c r="O1551" s="82">
        <v>82</v>
      </c>
      <c r="P1551" s="85">
        <v>5189.68</v>
      </c>
      <c r="Q1551" s="83" t="s">
        <v>102</v>
      </c>
      <c r="R1551" s="83" t="s">
        <v>10</v>
      </c>
      <c r="S1551" s="83" t="s">
        <v>10</v>
      </c>
      <c r="T1551" s="82" t="s">
        <v>163</v>
      </c>
      <c r="U1551" s="82" t="s">
        <v>124</v>
      </c>
      <c r="AC1551" s="187" t="str">
        <f t="shared" si="515"/>
        <v/>
      </c>
      <c r="AD1551" s="187" t="str">
        <f t="shared" si="516"/>
        <v/>
      </c>
      <c r="AE1551" s="187" t="str">
        <f t="shared" si="517"/>
        <v/>
      </c>
      <c r="AF1551" s="187" t="str">
        <f t="shared" si="518"/>
        <v/>
      </c>
      <c r="AG1551" s="187" t="str">
        <f t="shared" si="519"/>
        <v/>
      </c>
      <c r="AH1551" s="187" t="str">
        <f t="shared" si="520"/>
        <v/>
      </c>
      <c r="AI1551" s="187" t="str">
        <f t="shared" si="521"/>
        <v/>
      </c>
      <c r="AJ1551" s="187" t="str">
        <f t="shared" si="522"/>
        <v/>
      </c>
      <c r="AK1551" s="187" t="str">
        <f t="shared" si="523"/>
        <v/>
      </c>
      <c r="AN1551" s="187" t="str">
        <f t="shared" si="524"/>
        <v/>
      </c>
      <c r="AO1551" s="187" t="str">
        <f t="shared" si="525"/>
        <v/>
      </c>
      <c r="AP1551" s="187" t="str">
        <f t="shared" si="526"/>
        <v/>
      </c>
      <c r="AT1551" s="187" t="str">
        <f t="shared" si="527"/>
        <v/>
      </c>
      <c r="AU1551" s="187" t="str">
        <f t="shared" si="528"/>
        <v/>
      </c>
      <c r="AV1551" s="187" t="str">
        <f t="shared" si="529"/>
        <v/>
      </c>
      <c r="AW1551" s="187" t="str">
        <f t="shared" si="530"/>
        <v/>
      </c>
      <c r="AX1551" s="187" t="str">
        <f t="shared" si="531"/>
        <v/>
      </c>
      <c r="AY1551" s="187" t="str">
        <f t="shared" si="533"/>
        <v/>
      </c>
      <c r="AZ1551" s="187" t="str">
        <f t="shared" si="532"/>
        <v/>
      </c>
      <c r="BA1551" s="187" t="str">
        <f t="shared" si="535"/>
        <v xml:space="preserve"> </v>
      </c>
      <c r="BB1551" s="187" t="str">
        <f>IFERROR(IF(AW1551="","",VLOOKUP(AW1551,SUSS!R:S,2,FALSE)),AY1551*SUSS!$M$2)</f>
        <v/>
      </c>
      <c r="BC1551" s="187" t="str">
        <f t="shared" si="534"/>
        <v/>
      </c>
    </row>
    <row r="1552" spans="14:55" ht="15.75" thickBot="1">
      <c r="N1552" s="183" t="s">
        <v>195</v>
      </c>
      <c r="O1552" s="82">
        <v>82</v>
      </c>
      <c r="P1552" s="86">
        <v>586.77</v>
      </c>
      <c r="Q1552" s="83" t="s">
        <v>82</v>
      </c>
      <c r="R1552" s="83" t="s">
        <v>10</v>
      </c>
      <c r="S1552" s="83" t="s">
        <v>10</v>
      </c>
      <c r="T1552" s="82" t="s">
        <v>196</v>
      </c>
      <c r="U1552" s="82" t="s">
        <v>124</v>
      </c>
      <c r="AC1552" s="187" t="str">
        <f t="shared" si="515"/>
        <v/>
      </c>
      <c r="AD1552" s="187" t="str">
        <f t="shared" si="516"/>
        <v/>
      </c>
      <c r="AE1552" s="187" t="str">
        <f t="shared" si="517"/>
        <v/>
      </c>
      <c r="AF1552" s="187" t="str">
        <f t="shared" si="518"/>
        <v/>
      </c>
      <c r="AG1552" s="187" t="str">
        <f t="shared" si="519"/>
        <v/>
      </c>
      <c r="AH1552" s="187" t="str">
        <f t="shared" si="520"/>
        <v/>
      </c>
      <c r="AI1552" s="187" t="str">
        <f t="shared" si="521"/>
        <v/>
      </c>
      <c r="AJ1552" s="187" t="str">
        <f t="shared" si="522"/>
        <v/>
      </c>
      <c r="AK1552" s="187" t="str">
        <f t="shared" si="523"/>
        <v/>
      </c>
      <c r="AN1552" s="187" t="str">
        <f t="shared" si="524"/>
        <v/>
      </c>
      <c r="AO1552" s="187" t="str">
        <f t="shared" si="525"/>
        <v/>
      </c>
      <c r="AP1552" s="187" t="str">
        <f t="shared" si="526"/>
        <v/>
      </c>
      <c r="AT1552" s="187" t="str">
        <f t="shared" si="527"/>
        <v/>
      </c>
      <c r="AU1552" s="187" t="str">
        <f t="shared" si="528"/>
        <v/>
      </c>
      <c r="AV1552" s="187" t="str">
        <f t="shared" si="529"/>
        <v/>
      </c>
      <c r="AW1552" s="187" t="str">
        <f t="shared" si="530"/>
        <v/>
      </c>
      <c r="AX1552" s="187" t="str">
        <f t="shared" si="531"/>
        <v/>
      </c>
      <c r="AY1552" s="187" t="str">
        <f t="shared" si="533"/>
        <v/>
      </c>
      <c r="AZ1552" s="187" t="str">
        <f t="shared" si="532"/>
        <v/>
      </c>
      <c r="BA1552" s="187" t="str">
        <f t="shared" si="535"/>
        <v xml:space="preserve"> </v>
      </c>
      <c r="BB1552" s="187" t="str">
        <f>IFERROR(IF(AW1552="","",VLOOKUP(AW1552,SUSS!R:S,2,FALSE)),AY1552*SUSS!$M$2)</f>
        <v/>
      </c>
      <c r="BC1552" s="187" t="str">
        <f t="shared" si="534"/>
        <v/>
      </c>
    </row>
    <row r="1553" spans="14:55" ht="15.75" thickBot="1">
      <c r="N1553" s="183" t="s">
        <v>195</v>
      </c>
      <c r="O1553" s="82">
        <v>83</v>
      </c>
      <c r="P1553" s="85">
        <v>5189.68</v>
      </c>
      <c r="Q1553" s="83" t="s">
        <v>102</v>
      </c>
      <c r="R1553" s="83" t="s">
        <v>10</v>
      </c>
      <c r="S1553" s="83" t="s">
        <v>10</v>
      </c>
      <c r="T1553" s="82" t="s">
        <v>163</v>
      </c>
      <c r="U1553" s="82" t="s">
        <v>124</v>
      </c>
      <c r="AC1553" s="187" t="str">
        <f t="shared" si="515"/>
        <v/>
      </c>
      <c r="AD1553" s="187" t="str">
        <f t="shared" si="516"/>
        <v/>
      </c>
      <c r="AE1553" s="187" t="str">
        <f t="shared" si="517"/>
        <v/>
      </c>
      <c r="AF1553" s="187" t="str">
        <f t="shared" si="518"/>
        <v/>
      </c>
      <c r="AG1553" s="187" t="str">
        <f t="shared" si="519"/>
        <v/>
      </c>
      <c r="AH1553" s="187" t="str">
        <f t="shared" si="520"/>
        <v/>
      </c>
      <c r="AI1553" s="187" t="str">
        <f t="shared" si="521"/>
        <v/>
      </c>
      <c r="AJ1553" s="187" t="str">
        <f t="shared" si="522"/>
        <v/>
      </c>
      <c r="AK1553" s="187" t="str">
        <f t="shared" si="523"/>
        <v/>
      </c>
      <c r="AN1553" s="187" t="str">
        <f t="shared" si="524"/>
        <v/>
      </c>
      <c r="AO1553" s="187" t="str">
        <f t="shared" si="525"/>
        <v/>
      </c>
      <c r="AP1553" s="187" t="str">
        <f t="shared" si="526"/>
        <v/>
      </c>
      <c r="AT1553" s="187" t="str">
        <f t="shared" si="527"/>
        <v/>
      </c>
      <c r="AU1553" s="187" t="str">
        <f t="shared" si="528"/>
        <v/>
      </c>
      <c r="AV1553" s="187" t="str">
        <f t="shared" si="529"/>
        <v/>
      </c>
      <c r="AW1553" s="187" t="str">
        <f t="shared" si="530"/>
        <v/>
      </c>
      <c r="AX1553" s="187" t="str">
        <f t="shared" si="531"/>
        <v/>
      </c>
      <c r="AY1553" s="187" t="str">
        <f t="shared" si="533"/>
        <v/>
      </c>
      <c r="AZ1553" s="187" t="str">
        <f t="shared" si="532"/>
        <v/>
      </c>
      <c r="BA1553" s="187" t="str">
        <f t="shared" si="535"/>
        <v xml:space="preserve"> </v>
      </c>
      <c r="BB1553" s="187" t="str">
        <f>IFERROR(IF(AW1553="","",VLOOKUP(AW1553,SUSS!R:S,2,FALSE)),AY1553*SUSS!$M$2)</f>
        <v/>
      </c>
      <c r="BC1553" s="187" t="str">
        <f t="shared" si="534"/>
        <v/>
      </c>
    </row>
    <row r="1554" spans="14:55" ht="15.75" thickBot="1">
      <c r="N1554" s="183" t="s">
        <v>195</v>
      </c>
      <c r="O1554" s="82">
        <v>83</v>
      </c>
      <c r="P1554" s="86">
        <v>586.77</v>
      </c>
      <c r="Q1554" s="83" t="s">
        <v>82</v>
      </c>
      <c r="R1554" s="83" t="s">
        <v>10</v>
      </c>
      <c r="S1554" s="83" t="s">
        <v>10</v>
      </c>
      <c r="T1554" s="82" t="s">
        <v>196</v>
      </c>
      <c r="U1554" s="82" t="s">
        <v>124</v>
      </c>
      <c r="AC1554" s="187" t="str">
        <f t="shared" si="515"/>
        <v/>
      </c>
      <c r="AD1554" s="187" t="str">
        <f t="shared" si="516"/>
        <v/>
      </c>
      <c r="AE1554" s="187" t="str">
        <f t="shared" si="517"/>
        <v/>
      </c>
      <c r="AF1554" s="187" t="str">
        <f t="shared" si="518"/>
        <v/>
      </c>
      <c r="AG1554" s="187" t="str">
        <f t="shared" si="519"/>
        <v/>
      </c>
      <c r="AH1554" s="187" t="str">
        <f t="shared" si="520"/>
        <v/>
      </c>
      <c r="AI1554" s="187" t="str">
        <f t="shared" si="521"/>
        <v/>
      </c>
      <c r="AJ1554" s="187" t="str">
        <f t="shared" si="522"/>
        <v/>
      </c>
      <c r="AK1554" s="187" t="str">
        <f t="shared" si="523"/>
        <v/>
      </c>
      <c r="AN1554" s="187" t="str">
        <f t="shared" si="524"/>
        <v/>
      </c>
      <c r="AO1554" s="187" t="str">
        <f t="shared" si="525"/>
        <v/>
      </c>
      <c r="AP1554" s="187" t="str">
        <f t="shared" si="526"/>
        <v/>
      </c>
      <c r="AT1554" s="187" t="str">
        <f t="shared" si="527"/>
        <v/>
      </c>
      <c r="AU1554" s="187" t="str">
        <f t="shared" si="528"/>
        <v/>
      </c>
      <c r="AV1554" s="187" t="str">
        <f t="shared" si="529"/>
        <v/>
      </c>
      <c r="AW1554" s="187" t="str">
        <f t="shared" si="530"/>
        <v/>
      </c>
      <c r="AX1554" s="187" t="str">
        <f t="shared" si="531"/>
        <v/>
      </c>
      <c r="AY1554" s="187" t="str">
        <f t="shared" si="533"/>
        <v/>
      </c>
      <c r="AZ1554" s="187" t="str">
        <f t="shared" si="532"/>
        <v/>
      </c>
      <c r="BA1554" s="187" t="str">
        <f t="shared" si="535"/>
        <v xml:space="preserve"> </v>
      </c>
      <c r="BB1554" s="187" t="str">
        <f>IFERROR(IF(AW1554="","",VLOOKUP(AW1554,SUSS!R:S,2,FALSE)),AY1554*SUSS!$M$2)</f>
        <v/>
      </c>
      <c r="BC1554" s="187" t="str">
        <f t="shared" si="534"/>
        <v/>
      </c>
    </row>
    <row r="1555" spans="14:55" ht="15.75" thickBot="1">
      <c r="N1555" s="183" t="s">
        <v>195</v>
      </c>
      <c r="O1555" s="82">
        <v>84</v>
      </c>
      <c r="P1555" s="85">
        <v>5189.68</v>
      </c>
      <c r="Q1555" s="83" t="s">
        <v>102</v>
      </c>
      <c r="R1555" s="83" t="s">
        <v>10</v>
      </c>
      <c r="S1555" s="83" t="s">
        <v>10</v>
      </c>
      <c r="T1555" s="82" t="s">
        <v>163</v>
      </c>
      <c r="U1555" s="82" t="s">
        <v>124</v>
      </c>
      <c r="AC1555" s="187" t="str">
        <f t="shared" si="515"/>
        <v/>
      </c>
      <c r="AD1555" s="187" t="str">
        <f t="shared" si="516"/>
        <v/>
      </c>
      <c r="AE1555" s="187" t="str">
        <f t="shared" si="517"/>
        <v/>
      </c>
      <c r="AF1555" s="187" t="str">
        <f t="shared" si="518"/>
        <v/>
      </c>
      <c r="AG1555" s="187" t="str">
        <f t="shared" si="519"/>
        <v/>
      </c>
      <c r="AH1555" s="187" t="str">
        <f t="shared" si="520"/>
        <v/>
      </c>
      <c r="AI1555" s="187" t="str">
        <f t="shared" si="521"/>
        <v/>
      </c>
      <c r="AJ1555" s="187" t="str">
        <f t="shared" si="522"/>
        <v/>
      </c>
      <c r="AK1555" s="187" t="str">
        <f t="shared" si="523"/>
        <v/>
      </c>
      <c r="AN1555" s="187" t="str">
        <f t="shared" si="524"/>
        <v/>
      </c>
      <c r="AO1555" s="187" t="str">
        <f t="shared" si="525"/>
        <v/>
      </c>
      <c r="AP1555" s="187" t="str">
        <f t="shared" si="526"/>
        <v/>
      </c>
      <c r="AT1555" s="187" t="str">
        <f t="shared" si="527"/>
        <v/>
      </c>
      <c r="AU1555" s="187" t="str">
        <f t="shared" si="528"/>
        <v/>
      </c>
      <c r="AV1555" s="187" t="str">
        <f t="shared" si="529"/>
        <v/>
      </c>
      <c r="AW1555" s="187" t="str">
        <f t="shared" si="530"/>
        <v/>
      </c>
      <c r="AX1555" s="187" t="str">
        <f t="shared" si="531"/>
        <v/>
      </c>
      <c r="AY1555" s="187" t="str">
        <f t="shared" si="533"/>
        <v/>
      </c>
      <c r="AZ1555" s="187" t="str">
        <f t="shared" si="532"/>
        <v/>
      </c>
      <c r="BA1555" s="187" t="str">
        <f t="shared" si="535"/>
        <v xml:space="preserve"> </v>
      </c>
      <c r="BB1555" s="187" t="str">
        <f>IFERROR(IF(AW1555="","",VLOOKUP(AW1555,SUSS!R:S,2,FALSE)),AY1555*SUSS!$M$2)</f>
        <v/>
      </c>
      <c r="BC1555" s="187" t="str">
        <f t="shared" si="534"/>
        <v/>
      </c>
    </row>
    <row r="1556" spans="14:55" ht="15.75" thickBot="1">
      <c r="N1556" s="183" t="s">
        <v>195</v>
      </c>
      <c r="O1556" s="82">
        <v>84</v>
      </c>
      <c r="P1556" s="86">
        <v>586.77</v>
      </c>
      <c r="Q1556" s="83" t="s">
        <v>82</v>
      </c>
      <c r="R1556" s="83" t="s">
        <v>10</v>
      </c>
      <c r="S1556" s="83" t="s">
        <v>10</v>
      </c>
      <c r="T1556" s="82" t="s">
        <v>196</v>
      </c>
      <c r="U1556" s="82" t="s">
        <v>124</v>
      </c>
      <c r="AC1556" s="187" t="str">
        <f t="shared" si="515"/>
        <v/>
      </c>
      <c r="AD1556" s="187" t="str">
        <f t="shared" si="516"/>
        <v/>
      </c>
      <c r="AE1556" s="187" t="str">
        <f t="shared" si="517"/>
        <v/>
      </c>
      <c r="AF1556" s="187" t="str">
        <f t="shared" si="518"/>
        <v/>
      </c>
      <c r="AG1556" s="187" t="str">
        <f t="shared" si="519"/>
        <v/>
      </c>
      <c r="AH1556" s="187" t="str">
        <f t="shared" si="520"/>
        <v/>
      </c>
      <c r="AI1556" s="187" t="str">
        <f t="shared" si="521"/>
        <v/>
      </c>
      <c r="AJ1556" s="187" t="str">
        <f t="shared" si="522"/>
        <v/>
      </c>
      <c r="AK1556" s="187" t="str">
        <f t="shared" si="523"/>
        <v/>
      </c>
      <c r="AN1556" s="187" t="str">
        <f t="shared" si="524"/>
        <v/>
      </c>
      <c r="AO1556" s="187" t="str">
        <f t="shared" si="525"/>
        <v/>
      </c>
      <c r="AP1556" s="187" t="str">
        <f t="shared" si="526"/>
        <v/>
      </c>
      <c r="AT1556" s="187" t="str">
        <f t="shared" si="527"/>
        <v/>
      </c>
      <c r="AU1556" s="187" t="str">
        <f t="shared" si="528"/>
        <v/>
      </c>
      <c r="AV1556" s="187" t="str">
        <f t="shared" si="529"/>
        <v/>
      </c>
      <c r="AW1556" s="187" t="str">
        <f t="shared" si="530"/>
        <v/>
      </c>
      <c r="AX1556" s="187" t="str">
        <f t="shared" si="531"/>
        <v/>
      </c>
      <c r="AY1556" s="187" t="str">
        <f t="shared" si="533"/>
        <v/>
      </c>
      <c r="AZ1556" s="187" t="str">
        <f t="shared" si="532"/>
        <v/>
      </c>
      <c r="BA1556" s="187" t="str">
        <f t="shared" si="535"/>
        <v xml:space="preserve"> </v>
      </c>
      <c r="BB1556" s="187" t="str">
        <f>IFERROR(IF(AW1556="","",VLOOKUP(AW1556,SUSS!R:S,2,FALSE)),AY1556*SUSS!$M$2)</f>
        <v/>
      </c>
      <c r="BC1556" s="187" t="str">
        <f t="shared" si="534"/>
        <v/>
      </c>
    </row>
    <row r="1557" spans="14:55" ht="15.75" thickBot="1">
      <c r="N1557" s="183" t="s">
        <v>195</v>
      </c>
      <c r="O1557" s="82">
        <v>85</v>
      </c>
      <c r="P1557" s="85">
        <v>5189.68</v>
      </c>
      <c r="Q1557" s="83" t="s">
        <v>102</v>
      </c>
      <c r="R1557" s="83" t="s">
        <v>10</v>
      </c>
      <c r="S1557" s="83" t="s">
        <v>10</v>
      </c>
      <c r="T1557" s="82" t="s">
        <v>163</v>
      </c>
      <c r="U1557" s="82" t="s">
        <v>124</v>
      </c>
      <c r="AC1557" s="187" t="str">
        <f t="shared" si="515"/>
        <v/>
      </c>
      <c r="AD1557" s="187" t="str">
        <f t="shared" si="516"/>
        <v/>
      </c>
      <c r="AE1557" s="187" t="str">
        <f t="shared" si="517"/>
        <v/>
      </c>
      <c r="AF1557" s="187" t="str">
        <f t="shared" si="518"/>
        <v/>
      </c>
      <c r="AG1557" s="187" t="str">
        <f t="shared" si="519"/>
        <v/>
      </c>
      <c r="AH1557" s="187" t="str">
        <f t="shared" si="520"/>
        <v/>
      </c>
      <c r="AI1557" s="187" t="str">
        <f t="shared" si="521"/>
        <v/>
      </c>
      <c r="AJ1557" s="187" t="str">
        <f t="shared" si="522"/>
        <v/>
      </c>
      <c r="AK1557" s="187" t="str">
        <f t="shared" si="523"/>
        <v/>
      </c>
      <c r="AN1557" s="187" t="str">
        <f t="shared" si="524"/>
        <v/>
      </c>
      <c r="AO1557" s="187" t="str">
        <f t="shared" si="525"/>
        <v/>
      </c>
      <c r="AP1557" s="187" t="str">
        <f t="shared" si="526"/>
        <v/>
      </c>
      <c r="AT1557" s="187" t="str">
        <f t="shared" si="527"/>
        <v/>
      </c>
      <c r="AU1557" s="187" t="str">
        <f t="shared" si="528"/>
        <v/>
      </c>
      <c r="AV1557" s="187" t="str">
        <f t="shared" si="529"/>
        <v/>
      </c>
      <c r="AW1557" s="187" t="str">
        <f t="shared" si="530"/>
        <v/>
      </c>
      <c r="AX1557" s="187" t="str">
        <f t="shared" si="531"/>
        <v/>
      </c>
      <c r="AY1557" s="187" t="str">
        <f t="shared" si="533"/>
        <v/>
      </c>
      <c r="AZ1557" s="187" t="str">
        <f t="shared" si="532"/>
        <v/>
      </c>
      <c r="BA1557" s="187" t="str">
        <f t="shared" si="535"/>
        <v xml:space="preserve"> </v>
      </c>
      <c r="BB1557" s="187" t="str">
        <f>IFERROR(IF(AW1557="","",VLOOKUP(AW1557,SUSS!R:S,2,FALSE)),AY1557*SUSS!$M$2)</f>
        <v/>
      </c>
      <c r="BC1557" s="187" t="str">
        <f t="shared" si="534"/>
        <v/>
      </c>
    </row>
    <row r="1558" spans="14:55" ht="15.75" thickBot="1">
      <c r="N1558" s="183" t="s">
        <v>195</v>
      </c>
      <c r="O1558" s="82">
        <v>85</v>
      </c>
      <c r="P1558" s="86">
        <v>586.77</v>
      </c>
      <c r="Q1558" s="83" t="s">
        <v>82</v>
      </c>
      <c r="R1558" s="83" t="s">
        <v>10</v>
      </c>
      <c r="S1558" s="83" t="s">
        <v>10</v>
      </c>
      <c r="T1558" s="82" t="s">
        <v>196</v>
      </c>
      <c r="U1558" s="82" t="s">
        <v>124</v>
      </c>
      <c r="AC1558" s="187" t="str">
        <f t="shared" si="515"/>
        <v/>
      </c>
      <c r="AD1558" s="187" t="str">
        <f t="shared" si="516"/>
        <v/>
      </c>
      <c r="AE1558" s="187" t="str">
        <f t="shared" si="517"/>
        <v/>
      </c>
      <c r="AF1558" s="187" t="str">
        <f t="shared" si="518"/>
        <v/>
      </c>
      <c r="AG1558" s="187" t="str">
        <f t="shared" si="519"/>
        <v/>
      </c>
      <c r="AH1558" s="187" t="str">
        <f t="shared" si="520"/>
        <v/>
      </c>
      <c r="AI1558" s="187" t="str">
        <f t="shared" si="521"/>
        <v/>
      </c>
      <c r="AJ1558" s="187" t="str">
        <f t="shared" si="522"/>
        <v/>
      </c>
      <c r="AK1558" s="187" t="str">
        <f t="shared" si="523"/>
        <v/>
      </c>
      <c r="AN1558" s="187" t="str">
        <f t="shared" si="524"/>
        <v/>
      </c>
      <c r="AO1558" s="187" t="str">
        <f t="shared" si="525"/>
        <v/>
      </c>
      <c r="AP1558" s="187" t="str">
        <f t="shared" si="526"/>
        <v/>
      </c>
      <c r="AT1558" s="187" t="str">
        <f t="shared" si="527"/>
        <v/>
      </c>
      <c r="AU1558" s="187" t="str">
        <f t="shared" si="528"/>
        <v/>
      </c>
      <c r="AV1558" s="187" t="str">
        <f t="shared" si="529"/>
        <v/>
      </c>
      <c r="AW1558" s="187" t="str">
        <f t="shared" si="530"/>
        <v/>
      </c>
      <c r="AX1558" s="187" t="str">
        <f t="shared" si="531"/>
        <v/>
      </c>
      <c r="AY1558" s="187" t="str">
        <f t="shared" si="533"/>
        <v/>
      </c>
      <c r="AZ1558" s="187" t="str">
        <f t="shared" si="532"/>
        <v/>
      </c>
      <c r="BA1558" s="187" t="str">
        <f t="shared" si="535"/>
        <v xml:space="preserve"> </v>
      </c>
      <c r="BB1558" s="187" t="str">
        <f>IFERROR(IF(AW1558="","",VLOOKUP(AW1558,SUSS!R:S,2,FALSE)),AY1558*SUSS!$M$2)</f>
        <v/>
      </c>
      <c r="BC1558" s="187" t="str">
        <f t="shared" si="534"/>
        <v/>
      </c>
    </row>
    <row r="1559" spans="14:55" ht="15.75" thickBot="1">
      <c r="N1559" s="183" t="s">
        <v>195</v>
      </c>
      <c r="O1559" s="82">
        <v>86</v>
      </c>
      <c r="P1559" s="85">
        <v>5189.68</v>
      </c>
      <c r="Q1559" s="83" t="s">
        <v>102</v>
      </c>
      <c r="R1559" s="83" t="s">
        <v>10</v>
      </c>
      <c r="S1559" s="83" t="s">
        <v>10</v>
      </c>
      <c r="T1559" s="82" t="s">
        <v>163</v>
      </c>
      <c r="U1559" s="82" t="s">
        <v>124</v>
      </c>
      <c r="AC1559" s="187" t="str">
        <f t="shared" si="515"/>
        <v/>
      </c>
      <c r="AD1559" s="187" t="str">
        <f t="shared" si="516"/>
        <v/>
      </c>
      <c r="AE1559" s="187" t="str">
        <f t="shared" si="517"/>
        <v/>
      </c>
      <c r="AF1559" s="187" t="str">
        <f t="shared" si="518"/>
        <v/>
      </c>
      <c r="AG1559" s="187" t="str">
        <f t="shared" si="519"/>
        <v/>
      </c>
      <c r="AH1559" s="187" t="str">
        <f t="shared" si="520"/>
        <v/>
      </c>
      <c r="AI1559" s="187" t="str">
        <f t="shared" si="521"/>
        <v/>
      </c>
      <c r="AJ1559" s="187" t="str">
        <f t="shared" si="522"/>
        <v/>
      </c>
      <c r="AK1559" s="187" t="str">
        <f t="shared" si="523"/>
        <v/>
      </c>
      <c r="AN1559" s="187" t="str">
        <f t="shared" si="524"/>
        <v/>
      </c>
      <c r="AO1559" s="187" t="str">
        <f t="shared" si="525"/>
        <v/>
      </c>
      <c r="AP1559" s="187" t="str">
        <f t="shared" si="526"/>
        <v/>
      </c>
      <c r="AT1559" s="187" t="str">
        <f t="shared" si="527"/>
        <v/>
      </c>
      <c r="AU1559" s="187" t="str">
        <f t="shared" si="528"/>
        <v/>
      </c>
      <c r="AV1559" s="187" t="str">
        <f t="shared" si="529"/>
        <v/>
      </c>
      <c r="AW1559" s="187" t="str">
        <f t="shared" si="530"/>
        <v/>
      </c>
      <c r="AX1559" s="187" t="str">
        <f t="shared" si="531"/>
        <v/>
      </c>
      <c r="AY1559" s="187" t="str">
        <f t="shared" si="533"/>
        <v/>
      </c>
      <c r="AZ1559" s="187" t="str">
        <f t="shared" si="532"/>
        <v/>
      </c>
      <c r="BA1559" s="187" t="str">
        <f t="shared" si="535"/>
        <v xml:space="preserve"> </v>
      </c>
      <c r="BB1559" s="187" t="str">
        <f>IFERROR(IF(AW1559="","",VLOOKUP(AW1559,SUSS!R:S,2,FALSE)),AY1559*SUSS!$M$2)</f>
        <v/>
      </c>
      <c r="BC1559" s="187" t="str">
        <f t="shared" si="534"/>
        <v/>
      </c>
    </row>
    <row r="1560" spans="14:55" ht="15.75" thickBot="1">
      <c r="N1560" s="183" t="s">
        <v>195</v>
      </c>
      <c r="O1560" s="82">
        <v>86</v>
      </c>
      <c r="P1560" s="86">
        <v>586.77</v>
      </c>
      <c r="Q1560" s="83" t="s">
        <v>82</v>
      </c>
      <c r="R1560" s="83" t="s">
        <v>10</v>
      </c>
      <c r="S1560" s="83" t="s">
        <v>10</v>
      </c>
      <c r="T1560" s="82" t="s">
        <v>196</v>
      </c>
      <c r="U1560" s="82" t="s">
        <v>124</v>
      </c>
      <c r="AC1560" s="187" t="str">
        <f t="shared" si="515"/>
        <v/>
      </c>
      <c r="AD1560" s="187" t="str">
        <f t="shared" si="516"/>
        <v/>
      </c>
      <c r="AE1560" s="187" t="str">
        <f t="shared" si="517"/>
        <v/>
      </c>
      <c r="AF1560" s="187" t="str">
        <f t="shared" si="518"/>
        <v/>
      </c>
      <c r="AG1560" s="187" t="str">
        <f t="shared" si="519"/>
        <v/>
      </c>
      <c r="AH1560" s="187" t="str">
        <f t="shared" si="520"/>
        <v/>
      </c>
      <c r="AI1560" s="187" t="str">
        <f t="shared" si="521"/>
        <v/>
      </c>
      <c r="AJ1560" s="187" t="str">
        <f t="shared" si="522"/>
        <v/>
      </c>
      <c r="AK1560" s="187" t="str">
        <f t="shared" si="523"/>
        <v/>
      </c>
      <c r="AN1560" s="187" t="str">
        <f t="shared" si="524"/>
        <v/>
      </c>
      <c r="AO1560" s="187" t="str">
        <f t="shared" si="525"/>
        <v/>
      </c>
      <c r="AP1560" s="187" t="str">
        <f t="shared" si="526"/>
        <v/>
      </c>
      <c r="AT1560" s="187" t="str">
        <f t="shared" si="527"/>
        <v/>
      </c>
      <c r="AU1560" s="187" t="str">
        <f t="shared" si="528"/>
        <v/>
      </c>
      <c r="AV1560" s="187" t="str">
        <f t="shared" si="529"/>
        <v/>
      </c>
      <c r="AW1560" s="187" t="str">
        <f t="shared" si="530"/>
        <v/>
      </c>
      <c r="AX1560" s="187" t="str">
        <f t="shared" si="531"/>
        <v/>
      </c>
      <c r="AY1560" s="187" t="str">
        <f t="shared" si="533"/>
        <v/>
      </c>
      <c r="AZ1560" s="187" t="str">
        <f t="shared" si="532"/>
        <v/>
      </c>
      <c r="BA1560" s="187" t="str">
        <f t="shared" si="535"/>
        <v xml:space="preserve"> </v>
      </c>
      <c r="BB1560" s="187" t="str">
        <f>IFERROR(IF(AW1560="","",VLOOKUP(AW1560,SUSS!R:S,2,FALSE)),AY1560*SUSS!$M$2)</f>
        <v/>
      </c>
      <c r="BC1560" s="187" t="str">
        <f t="shared" si="534"/>
        <v/>
      </c>
    </row>
    <row r="1561" spans="14:55" ht="15.75" thickBot="1">
      <c r="N1561" s="183" t="s">
        <v>195</v>
      </c>
      <c r="O1561" s="82">
        <v>87</v>
      </c>
      <c r="P1561" s="85">
        <v>5189.68</v>
      </c>
      <c r="Q1561" s="83" t="s">
        <v>102</v>
      </c>
      <c r="R1561" s="83" t="s">
        <v>10</v>
      </c>
      <c r="S1561" s="83" t="s">
        <v>10</v>
      </c>
      <c r="T1561" s="82" t="s">
        <v>163</v>
      </c>
      <c r="U1561" s="82" t="s">
        <v>124</v>
      </c>
      <c r="AC1561" s="187" t="str">
        <f t="shared" si="515"/>
        <v/>
      </c>
      <c r="AD1561" s="187" t="str">
        <f t="shared" si="516"/>
        <v/>
      </c>
      <c r="AE1561" s="187" t="str">
        <f t="shared" si="517"/>
        <v/>
      </c>
      <c r="AF1561" s="187" t="str">
        <f t="shared" si="518"/>
        <v/>
      </c>
      <c r="AG1561" s="187" t="str">
        <f t="shared" si="519"/>
        <v/>
      </c>
      <c r="AH1561" s="187" t="str">
        <f t="shared" si="520"/>
        <v/>
      </c>
      <c r="AI1561" s="187" t="str">
        <f t="shared" si="521"/>
        <v/>
      </c>
      <c r="AJ1561" s="187" t="str">
        <f t="shared" si="522"/>
        <v/>
      </c>
      <c r="AK1561" s="187" t="str">
        <f t="shared" si="523"/>
        <v/>
      </c>
      <c r="AN1561" s="187" t="str">
        <f t="shared" si="524"/>
        <v/>
      </c>
      <c r="AO1561" s="187" t="str">
        <f t="shared" si="525"/>
        <v/>
      </c>
      <c r="AP1561" s="187" t="str">
        <f t="shared" si="526"/>
        <v/>
      </c>
      <c r="AT1561" s="187" t="str">
        <f t="shared" si="527"/>
        <v/>
      </c>
      <c r="AU1561" s="187" t="str">
        <f t="shared" si="528"/>
        <v/>
      </c>
      <c r="AV1561" s="187" t="str">
        <f t="shared" si="529"/>
        <v/>
      </c>
      <c r="AW1561" s="187" t="str">
        <f t="shared" si="530"/>
        <v/>
      </c>
      <c r="AX1561" s="187" t="str">
        <f t="shared" si="531"/>
        <v/>
      </c>
      <c r="AY1561" s="187" t="str">
        <f t="shared" si="533"/>
        <v/>
      </c>
      <c r="AZ1561" s="187" t="str">
        <f t="shared" si="532"/>
        <v/>
      </c>
      <c r="BA1561" s="187" t="str">
        <f t="shared" si="535"/>
        <v xml:space="preserve"> </v>
      </c>
      <c r="BB1561" s="187" t="str">
        <f>IFERROR(IF(AW1561="","",VLOOKUP(AW1561,SUSS!R:S,2,FALSE)),AY1561*SUSS!$M$2)</f>
        <v/>
      </c>
      <c r="BC1561" s="187" t="str">
        <f t="shared" si="534"/>
        <v/>
      </c>
    </row>
    <row r="1562" spans="14:55" ht="15.75" thickBot="1">
      <c r="N1562" s="183" t="s">
        <v>195</v>
      </c>
      <c r="O1562" s="82">
        <v>87</v>
      </c>
      <c r="P1562" s="86">
        <v>586.77</v>
      </c>
      <c r="Q1562" s="83" t="s">
        <v>82</v>
      </c>
      <c r="R1562" s="83" t="s">
        <v>10</v>
      </c>
      <c r="S1562" s="83" t="s">
        <v>10</v>
      </c>
      <c r="T1562" s="82" t="s">
        <v>196</v>
      </c>
      <c r="U1562" s="82" t="s">
        <v>124</v>
      </c>
      <c r="AC1562" s="187" t="str">
        <f t="shared" si="515"/>
        <v/>
      </c>
      <c r="AD1562" s="187" t="str">
        <f t="shared" si="516"/>
        <v/>
      </c>
      <c r="AE1562" s="187" t="str">
        <f t="shared" si="517"/>
        <v/>
      </c>
      <c r="AF1562" s="187" t="str">
        <f t="shared" si="518"/>
        <v/>
      </c>
      <c r="AG1562" s="187" t="str">
        <f t="shared" si="519"/>
        <v/>
      </c>
      <c r="AH1562" s="187" t="str">
        <f t="shared" si="520"/>
        <v/>
      </c>
      <c r="AI1562" s="187" t="str">
        <f t="shared" si="521"/>
        <v/>
      </c>
      <c r="AJ1562" s="187" t="str">
        <f t="shared" si="522"/>
        <v/>
      </c>
      <c r="AK1562" s="187" t="str">
        <f t="shared" si="523"/>
        <v/>
      </c>
      <c r="AN1562" s="187" t="str">
        <f t="shared" si="524"/>
        <v/>
      </c>
      <c r="AO1562" s="187" t="str">
        <f t="shared" si="525"/>
        <v/>
      </c>
      <c r="AP1562" s="187" t="str">
        <f t="shared" si="526"/>
        <v/>
      </c>
      <c r="AT1562" s="187" t="str">
        <f t="shared" si="527"/>
        <v/>
      </c>
      <c r="AU1562" s="187" t="str">
        <f t="shared" si="528"/>
        <v/>
      </c>
      <c r="AV1562" s="187" t="str">
        <f t="shared" si="529"/>
        <v/>
      </c>
      <c r="AW1562" s="187" t="str">
        <f t="shared" si="530"/>
        <v/>
      </c>
      <c r="AX1562" s="187" t="str">
        <f t="shared" si="531"/>
        <v/>
      </c>
      <c r="AY1562" s="187" t="str">
        <f t="shared" si="533"/>
        <v/>
      </c>
      <c r="AZ1562" s="187" t="str">
        <f t="shared" si="532"/>
        <v/>
      </c>
      <c r="BA1562" s="187" t="str">
        <f t="shared" si="535"/>
        <v xml:space="preserve"> </v>
      </c>
      <c r="BB1562" s="187" t="str">
        <f>IFERROR(IF(AW1562="","",VLOOKUP(AW1562,SUSS!R:S,2,FALSE)),AY1562*SUSS!$M$2)</f>
        <v/>
      </c>
      <c r="BC1562" s="187" t="str">
        <f t="shared" si="534"/>
        <v/>
      </c>
    </row>
    <row r="1563" spans="14:55" ht="15.75" thickBot="1">
      <c r="N1563" s="183" t="s">
        <v>195</v>
      </c>
      <c r="O1563" s="82">
        <v>88</v>
      </c>
      <c r="P1563" s="85">
        <v>5189.68</v>
      </c>
      <c r="Q1563" s="83" t="s">
        <v>102</v>
      </c>
      <c r="R1563" s="83" t="s">
        <v>10</v>
      </c>
      <c r="S1563" s="83" t="s">
        <v>10</v>
      </c>
      <c r="T1563" s="82" t="s">
        <v>163</v>
      </c>
      <c r="U1563" s="82" t="s">
        <v>124</v>
      </c>
      <c r="AC1563" s="187" t="str">
        <f t="shared" si="515"/>
        <v/>
      </c>
      <c r="AD1563" s="187" t="str">
        <f t="shared" si="516"/>
        <v/>
      </c>
      <c r="AE1563" s="187" t="str">
        <f t="shared" si="517"/>
        <v/>
      </c>
      <c r="AF1563" s="187" t="str">
        <f t="shared" si="518"/>
        <v/>
      </c>
      <c r="AG1563" s="187" t="str">
        <f t="shared" si="519"/>
        <v/>
      </c>
      <c r="AH1563" s="187" t="str">
        <f t="shared" si="520"/>
        <v/>
      </c>
      <c r="AI1563" s="187" t="str">
        <f t="shared" si="521"/>
        <v/>
      </c>
      <c r="AJ1563" s="187" t="str">
        <f t="shared" si="522"/>
        <v/>
      </c>
      <c r="AK1563" s="187" t="str">
        <f t="shared" si="523"/>
        <v/>
      </c>
      <c r="AN1563" s="187" t="str">
        <f t="shared" si="524"/>
        <v/>
      </c>
      <c r="AO1563" s="187" t="str">
        <f t="shared" si="525"/>
        <v/>
      </c>
      <c r="AP1563" s="187" t="str">
        <f t="shared" si="526"/>
        <v/>
      </c>
      <c r="AT1563" s="187" t="str">
        <f t="shared" si="527"/>
        <v/>
      </c>
      <c r="AU1563" s="187" t="str">
        <f t="shared" si="528"/>
        <v/>
      </c>
      <c r="AV1563" s="187" t="str">
        <f t="shared" si="529"/>
        <v/>
      </c>
      <c r="AW1563" s="187" t="str">
        <f t="shared" si="530"/>
        <v/>
      </c>
      <c r="AX1563" s="187" t="str">
        <f t="shared" si="531"/>
        <v/>
      </c>
      <c r="AY1563" s="187" t="str">
        <f t="shared" si="533"/>
        <v/>
      </c>
      <c r="AZ1563" s="187" t="str">
        <f t="shared" si="532"/>
        <v/>
      </c>
      <c r="BA1563" s="187" t="str">
        <f t="shared" si="535"/>
        <v xml:space="preserve"> </v>
      </c>
      <c r="BB1563" s="187" t="str">
        <f>IFERROR(IF(AW1563="","",VLOOKUP(AW1563,SUSS!R:S,2,FALSE)),AY1563*SUSS!$M$2)</f>
        <v/>
      </c>
      <c r="BC1563" s="187" t="str">
        <f t="shared" si="534"/>
        <v/>
      </c>
    </row>
    <row r="1564" spans="14:55" ht="15.75" thickBot="1">
      <c r="N1564" s="183" t="s">
        <v>195</v>
      </c>
      <c r="O1564" s="82">
        <v>88</v>
      </c>
      <c r="P1564" s="86">
        <v>586.77</v>
      </c>
      <c r="Q1564" s="83" t="s">
        <v>82</v>
      </c>
      <c r="R1564" s="83" t="s">
        <v>10</v>
      </c>
      <c r="S1564" s="83" t="s">
        <v>10</v>
      </c>
      <c r="T1564" s="82" t="s">
        <v>196</v>
      </c>
      <c r="U1564" s="82" t="s">
        <v>124</v>
      </c>
      <c r="AC1564" s="187" t="str">
        <f t="shared" si="515"/>
        <v/>
      </c>
      <c r="AD1564" s="187" t="str">
        <f t="shared" si="516"/>
        <v/>
      </c>
      <c r="AE1564" s="187" t="str">
        <f t="shared" si="517"/>
        <v/>
      </c>
      <c r="AF1564" s="187" t="str">
        <f t="shared" si="518"/>
        <v/>
      </c>
      <c r="AG1564" s="187" t="str">
        <f t="shared" si="519"/>
        <v/>
      </c>
      <c r="AH1564" s="187" t="str">
        <f t="shared" si="520"/>
        <v/>
      </c>
      <c r="AI1564" s="187" t="str">
        <f t="shared" si="521"/>
        <v/>
      </c>
      <c r="AJ1564" s="187" t="str">
        <f t="shared" si="522"/>
        <v/>
      </c>
      <c r="AK1564" s="187" t="str">
        <f t="shared" si="523"/>
        <v/>
      </c>
      <c r="AN1564" s="187" t="str">
        <f t="shared" si="524"/>
        <v/>
      </c>
      <c r="AO1564" s="187" t="str">
        <f t="shared" si="525"/>
        <v/>
      </c>
      <c r="AP1564" s="187" t="str">
        <f t="shared" si="526"/>
        <v/>
      </c>
      <c r="AT1564" s="187" t="str">
        <f t="shared" si="527"/>
        <v/>
      </c>
      <c r="AU1564" s="187" t="str">
        <f t="shared" si="528"/>
        <v/>
      </c>
      <c r="AV1564" s="187" t="str">
        <f t="shared" si="529"/>
        <v/>
      </c>
      <c r="AW1564" s="187" t="str">
        <f t="shared" si="530"/>
        <v/>
      </c>
      <c r="AX1564" s="187" t="str">
        <f t="shared" si="531"/>
        <v/>
      </c>
      <c r="AY1564" s="187" t="str">
        <f t="shared" si="533"/>
        <v/>
      </c>
      <c r="AZ1564" s="187" t="str">
        <f t="shared" si="532"/>
        <v/>
      </c>
      <c r="BA1564" s="187" t="str">
        <f t="shared" si="535"/>
        <v xml:space="preserve"> </v>
      </c>
      <c r="BB1564" s="187" t="str">
        <f>IFERROR(IF(AW1564="","",VLOOKUP(AW1564,SUSS!R:S,2,FALSE)),AY1564*SUSS!$M$2)</f>
        <v/>
      </c>
      <c r="BC1564" s="187" t="str">
        <f t="shared" si="534"/>
        <v/>
      </c>
    </row>
    <row r="1565" spans="14:55" ht="15.75" thickBot="1">
      <c r="N1565" s="183" t="s">
        <v>195</v>
      </c>
      <c r="O1565" s="82">
        <v>89</v>
      </c>
      <c r="P1565" s="85">
        <v>5189.68</v>
      </c>
      <c r="Q1565" s="83" t="s">
        <v>102</v>
      </c>
      <c r="R1565" s="83" t="s">
        <v>10</v>
      </c>
      <c r="S1565" s="83" t="s">
        <v>10</v>
      </c>
      <c r="T1565" s="82" t="s">
        <v>163</v>
      </c>
      <c r="U1565" s="82" t="s">
        <v>124</v>
      </c>
      <c r="AC1565" s="187" t="str">
        <f t="shared" si="515"/>
        <v/>
      </c>
      <c r="AD1565" s="187" t="str">
        <f t="shared" si="516"/>
        <v/>
      </c>
      <c r="AE1565" s="187" t="str">
        <f t="shared" si="517"/>
        <v/>
      </c>
      <c r="AF1565" s="187" t="str">
        <f t="shared" si="518"/>
        <v/>
      </c>
      <c r="AG1565" s="187" t="str">
        <f t="shared" si="519"/>
        <v/>
      </c>
      <c r="AH1565" s="187" t="str">
        <f t="shared" si="520"/>
        <v/>
      </c>
      <c r="AI1565" s="187" t="str">
        <f t="shared" si="521"/>
        <v/>
      </c>
      <c r="AJ1565" s="187" t="str">
        <f t="shared" si="522"/>
        <v/>
      </c>
      <c r="AK1565" s="187" t="str">
        <f t="shared" si="523"/>
        <v/>
      </c>
      <c r="AN1565" s="187" t="str">
        <f t="shared" si="524"/>
        <v/>
      </c>
      <c r="AO1565" s="187" t="str">
        <f t="shared" si="525"/>
        <v/>
      </c>
      <c r="AP1565" s="187" t="str">
        <f t="shared" si="526"/>
        <v/>
      </c>
      <c r="AT1565" s="187" t="str">
        <f t="shared" si="527"/>
        <v/>
      </c>
      <c r="AU1565" s="187" t="str">
        <f t="shared" si="528"/>
        <v/>
      </c>
      <c r="AV1565" s="187" t="str">
        <f t="shared" si="529"/>
        <v/>
      </c>
      <c r="AW1565" s="187" t="str">
        <f t="shared" si="530"/>
        <v/>
      </c>
      <c r="AX1565" s="187" t="str">
        <f t="shared" si="531"/>
        <v/>
      </c>
      <c r="AY1565" s="187" t="str">
        <f t="shared" si="533"/>
        <v/>
      </c>
      <c r="AZ1565" s="187" t="str">
        <f t="shared" si="532"/>
        <v/>
      </c>
      <c r="BA1565" s="187" t="str">
        <f t="shared" si="535"/>
        <v xml:space="preserve"> </v>
      </c>
      <c r="BB1565" s="187" t="str">
        <f>IFERROR(IF(AW1565="","",VLOOKUP(AW1565,SUSS!R:S,2,FALSE)),AY1565*SUSS!$M$2)</f>
        <v/>
      </c>
      <c r="BC1565" s="187" t="str">
        <f t="shared" si="534"/>
        <v/>
      </c>
    </row>
    <row r="1566" spans="14:55" ht="15.75" thickBot="1">
      <c r="N1566" s="183" t="s">
        <v>195</v>
      </c>
      <c r="O1566" s="82">
        <v>89</v>
      </c>
      <c r="P1566" s="86">
        <v>586.77</v>
      </c>
      <c r="Q1566" s="83" t="s">
        <v>82</v>
      </c>
      <c r="R1566" s="83" t="s">
        <v>10</v>
      </c>
      <c r="S1566" s="83" t="s">
        <v>10</v>
      </c>
      <c r="T1566" s="82" t="s">
        <v>196</v>
      </c>
      <c r="U1566" s="82" t="s">
        <v>124</v>
      </c>
      <c r="AC1566" s="187" t="str">
        <f t="shared" ref="AC1566:AC1629" si="536">IF($E1566=$AD$1,IF($G1566=$AE$1,A1566,""),"")</f>
        <v/>
      </c>
      <c r="AD1566" s="187" t="str">
        <f t="shared" ref="AD1566:AD1629" si="537">IF($E1566=$AD$1,IF($G1566=$AE$1,E1566,""),"")</f>
        <v/>
      </c>
      <c r="AE1566" s="187" t="str">
        <f t="shared" ref="AE1566:AE1629" si="538">IF($E1566=$AD$1,IF($G1566=$AE$1,F1566,""),"")</f>
        <v/>
      </c>
      <c r="AF1566" s="187" t="str">
        <f t="shared" ref="AF1566:AF1629" si="539">IF($E1566=$AD$1,IF($G1566=$AE$1,G1566,""),"")</f>
        <v/>
      </c>
      <c r="AG1566" s="187" t="str">
        <f t="shared" ref="AG1566:AG1629" si="540">IF($E1566=$AD$1,IF($G1566=$AE$1,I1566,""),"")</f>
        <v/>
      </c>
      <c r="AH1566" s="187" t="str">
        <f t="shared" ref="AH1566:AH1629" si="541">IF($E1566=$AD$1,IF($G1566=$AE$1,J1566,""),"")</f>
        <v/>
      </c>
      <c r="AI1566" s="187" t="str">
        <f t="shared" ref="AI1566:AI1629" si="542">IF($E1566=$AD$1,IF($G1566=$AE$1,K1566,""),"")</f>
        <v/>
      </c>
      <c r="AJ1566" s="187" t="str">
        <f t="shared" ref="AJ1566:AJ1629" si="543">IF($E1566=$AD$1,IF($G1566=$AE$1,B1566,""),"")</f>
        <v/>
      </c>
      <c r="AK1566" s="187" t="str">
        <f t="shared" ref="AK1566:AK1629" si="544">IF($E1566=$AD$1,IF($G1566=$AE$1,C1566,""),"")</f>
        <v/>
      </c>
      <c r="AN1566" s="187" t="str">
        <f t="shared" ref="AN1566:AN1629" si="545">LEFT(AO1566,7)</f>
        <v/>
      </c>
      <c r="AO1566" s="187" t="str">
        <f t="shared" ref="AO1566:AO1629" si="546">IF(AF1566=$AE$1,AJ1566&amp;"/"&amp;AK1566&amp;" "&amp;AD1566,"")</f>
        <v/>
      </c>
      <c r="AP1566" s="187" t="str">
        <f t="shared" ref="AP1566:AP1629" si="547">IF(AO1566&lt;&gt;"",AI1566,"")</f>
        <v/>
      </c>
      <c r="AT1566" s="187" t="str">
        <f t="shared" ref="AT1566:AT1629" si="548">IF($Q1566=$AD$1,N1566,"")</f>
        <v/>
      </c>
      <c r="AU1566" s="187" t="str">
        <f t="shared" ref="AU1566:AU1629" si="549">IF($Q1566=$AD$1,O1566,"")</f>
        <v/>
      </c>
      <c r="AV1566" s="187" t="str">
        <f t="shared" ref="AV1566:AV1629" si="550">IF($Q1566=$AD$1,P1566,"")</f>
        <v/>
      </c>
      <c r="AW1566" s="187" t="str">
        <f t="shared" ref="AW1566:AW1629" si="551">IF($Q1566=$AD$1,T1566,"")</f>
        <v/>
      </c>
      <c r="AX1566" s="187" t="str">
        <f t="shared" ref="AX1566:AX1629" si="552">IF(AW1566&lt;&gt;"",AW1566&amp;" "&amp;$AD$1,"")</f>
        <v/>
      </c>
      <c r="AY1566" s="187" t="str">
        <f t="shared" si="533"/>
        <v/>
      </c>
      <c r="AZ1566" s="187" t="str">
        <f t="shared" ref="AZ1566:AZ1629" si="553">IF(AY1566="","",AV1566/AY1566)</f>
        <v/>
      </c>
      <c r="BA1566" s="187" t="str">
        <f t="shared" si="535"/>
        <v xml:space="preserve"> </v>
      </c>
      <c r="BB1566" s="187" t="str">
        <f>IFERROR(IF(AW1566="","",VLOOKUP(AW1566,SUSS!R:S,2,FALSE)),AY1566*SUSS!$M$2)</f>
        <v/>
      </c>
      <c r="BC1566" s="187" t="str">
        <f t="shared" si="534"/>
        <v/>
      </c>
    </row>
    <row r="1567" spans="14:55" ht="15.75" thickBot="1">
      <c r="N1567" s="183" t="s">
        <v>195</v>
      </c>
      <c r="O1567" s="82">
        <v>90</v>
      </c>
      <c r="P1567" s="85">
        <v>5189.68</v>
      </c>
      <c r="Q1567" s="83" t="s">
        <v>102</v>
      </c>
      <c r="R1567" s="83" t="s">
        <v>10</v>
      </c>
      <c r="S1567" s="83" t="s">
        <v>10</v>
      </c>
      <c r="T1567" s="82" t="s">
        <v>163</v>
      </c>
      <c r="U1567" s="82" t="s">
        <v>124</v>
      </c>
      <c r="AC1567" s="187" t="str">
        <f t="shared" si="536"/>
        <v/>
      </c>
      <c r="AD1567" s="187" t="str">
        <f t="shared" si="537"/>
        <v/>
      </c>
      <c r="AE1567" s="187" t="str">
        <f t="shared" si="538"/>
        <v/>
      </c>
      <c r="AF1567" s="187" t="str">
        <f t="shared" si="539"/>
        <v/>
      </c>
      <c r="AG1567" s="187" t="str">
        <f t="shared" si="540"/>
        <v/>
      </c>
      <c r="AH1567" s="187" t="str">
        <f t="shared" si="541"/>
        <v/>
      </c>
      <c r="AI1567" s="187" t="str">
        <f t="shared" si="542"/>
        <v/>
      </c>
      <c r="AJ1567" s="187" t="str">
        <f t="shared" si="543"/>
        <v/>
      </c>
      <c r="AK1567" s="187" t="str">
        <f t="shared" si="544"/>
        <v/>
      </c>
      <c r="AN1567" s="187" t="str">
        <f t="shared" si="545"/>
        <v/>
      </c>
      <c r="AO1567" s="187" t="str">
        <f t="shared" si="546"/>
        <v/>
      </c>
      <c r="AP1567" s="187" t="str">
        <f t="shared" si="547"/>
        <v/>
      </c>
      <c r="AT1567" s="187" t="str">
        <f t="shared" si="548"/>
        <v/>
      </c>
      <c r="AU1567" s="187" t="str">
        <f t="shared" si="549"/>
        <v/>
      </c>
      <c r="AV1567" s="187" t="str">
        <f t="shared" si="550"/>
        <v/>
      </c>
      <c r="AW1567" s="187" t="str">
        <f t="shared" si="551"/>
        <v/>
      </c>
      <c r="AX1567" s="187" t="str">
        <f t="shared" si="552"/>
        <v/>
      </c>
      <c r="AY1567" s="187" t="str">
        <f t="shared" si="533"/>
        <v/>
      </c>
      <c r="AZ1567" s="187" t="str">
        <f t="shared" si="553"/>
        <v/>
      </c>
      <c r="BA1567" s="187" t="str">
        <f t="shared" si="535"/>
        <v xml:space="preserve"> </v>
      </c>
      <c r="BB1567" s="187" t="str">
        <f>IFERROR(IF(AW1567="","",VLOOKUP(AW1567,SUSS!R:S,2,FALSE)),AY1567*SUSS!$M$2)</f>
        <v/>
      </c>
      <c r="BC1567" s="187" t="str">
        <f t="shared" si="534"/>
        <v/>
      </c>
    </row>
    <row r="1568" spans="14:55" ht="15.75" thickBot="1">
      <c r="N1568" s="183" t="s">
        <v>195</v>
      </c>
      <c r="O1568" s="82">
        <v>90</v>
      </c>
      <c r="P1568" s="86">
        <v>586.77</v>
      </c>
      <c r="Q1568" s="83" t="s">
        <v>82</v>
      </c>
      <c r="R1568" s="83" t="s">
        <v>10</v>
      </c>
      <c r="S1568" s="83" t="s">
        <v>10</v>
      </c>
      <c r="T1568" s="82" t="s">
        <v>196</v>
      </c>
      <c r="U1568" s="82" t="s">
        <v>124</v>
      </c>
      <c r="AC1568" s="187" t="str">
        <f t="shared" si="536"/>
        <v/>
      </c>
      <c r="AD1568" s="187" t="str">
        <f t="shared" si="537"/>
        <v/>
      </c>
      <c r="AE1568" s="187" t="str">
        <f t="shared" si="538"/>
        <v/>
      </c>
      <c r="AF1568" s="187" t="str">
        <f t="shared" si="539"/>
        <v/>
      </c>
      <c r="AG1568" s="187" t="str">
        <f t="shared" si="540"/>
        <v/>
      </c>
      <c r="AH1568" s="187" t="str">
        <f t="shared" si="541"/>
        <v/>
      </c>
      <c r="AI1568" s="187" t="str">
        <f t="shared" si="542"/>
        <v/>
      </c>
      <c r="AJ1568" s="187" t="str">
        <f t="shared" si="543"/>
        <v/>
      </c>
      <c r="AK1568" s="187" t="str">
        <f t="shared" si="544"/>
        <v/>
      </c>
      <c r="AN1568" s="187" t="str">
        <f t="shared" si="545"/>
        <v/>
      </c>
      <c r="AO1568" s="187" t="str">
        <f t="shared" si="546"/>
        <v/>
      </c>
      <c r="AP1568" s="187" t="str">
        <f t="shared" si="547"/>
        <v/>
      </c>
      <c r="AT1568" s="187" t="str">
        <f t="shared" si="548"/>
        <v/>
      </c>
      <c r="AU1568" s="187" t="str">
        <f t="shared" si="549"/>
        <v/>
      </c>
      <c r="AV1568" s="187" t="str">
        <f t="shared" si="550"/>
        <v/>
      </c>
      <c r="AW1568" s="187" t="str">
        <f t="shared" si="551"/>
        <v/>
      </c>
      <c r="AX1568" s="187" t="str">
        <f t="shared" si="552"/>
        <v/>
      </c>
      <c r="AY1568" s="187" t="str">
        <f t="shared" si="533"/>
        <v/>
      </c>
      <c r="AZ1568" s="187" t="str">
        <f t="shared" si="553"/>
        <v/>
      </c>
      <c r="BA1568" s="187" t="str">
        <f t="shared" si="535"/>
        <v xml:space="preserve"> </v>
      </c>
      <c r="BB1568" s="187" t="str">
        <f>IFERROR(IF(AW1568="","",VLOOKUP(AW1568,SUSS!R:S,2,FALSE)),AY1568*SUSS!$M$2)</f>
        <v/>
      </c>
      <c r="BC1568" s="187" t="str">
        <f t="shared" si="534"/>
        <v/>
      </c>
    </row>
    <row r="1569" spans="14:55" ht="15.75" thickBot="1">
      <c r="N1569" s="183" t="s">
        <v>195</v>
      </c>
      <c r="O1569" s="82">
        <v>91</v>
      </c>
      <c r="P1569" s="85">
        <v>5189.68</v>
      </c>
      <c r="Q1569" s="83" t="s">
        <v>102</v>
      </c>
      <c r="R1569" s="83" t="s">
        <v>10</v>
      </c>
      <c r="S1569" s="83" t="s">
        <v>10</v>
      </c>
      <c r="T1569" s="82" t="s">
        <v>163</v>
      </c>
      <c r="U1569" s="82" t="s">
        <v>124</v>
      </c>
      <c r="AC1569" s="187" t="str">
        <f t="shared" si="536"/>
        <v/>
      </c>
      <c r="AD1569" s="187" t="str">
        <f t="shared" si="537"/>
        <v/>
      </c>
      <c r="AE1569" s="187" t="str">
        <f t="shared" si="538"/>
        <v/>
      </c>
      <c r="AF1569" s="187" t="str">
        <f t="shared" si="539"/>
        <v/>
      </c>
      <c r="AG1569" s="187" t="str">
        <f t="shared" si="540"/>
        <v/>
      </c>
      <c r="AH1569" s="187" t="str">
        <f t="shared" si="541"/>
        <v/>
      </c>
      <c r="AI1569" s="187" t="str">
        <f t="shared" si="542"/>
        <v/>
      </c>
      <c r="AJ1569" s="187" t="str">
        <f t="shared" si="543"/>
        <v/>
      </c>
      <c r="AK1569" s="187" t="str">
        <f t="shared" si="544"/>
        <v/>
      </c>
      <c r="AN1569" s="187" t="str">
        <f t="shared" si="545"/>
        <v/>
      </c>
      <c r="AO1569" s="187" t="str">
        <f t="shared" si="546"/>
        <v/>
      </c>
      <c r="AP1569" s="187" t="str">
        <f t="shared" si="547"/>
        <v/>
      </c>
      <c r="AT1569" s="187" t="str">
        <f t="shared" si="548"/>
        <v/>
      </c>
      <c r="AU1569" s="187" t="str">
        <f t="shared" si="549"/>
        <v/>
      </c>
      <c r="AV1569" s="187" t="str">
        <f t="shared" si="550"/>
        <v/>
      </c>
      <c r="AW1569" s="187" t="str">
        <f t="shared" si="551"/>
        <v/>
      </c>
      <c r="AX1569" s="187" t="str">
        <f t="shared" si="552"/>
        <v/>
      </c>
      <c r="AY1569" s="187" t="str">
        <f t="shared" si="533"/>
        <v/>
      </c>
      <c r="AZ1569" s="187" t="str">
        <f t="shared" si="553"/>
        <v/>
      </c>
      <c r="BA1569" s="187" t="str">
        <f t="shared" si="535"/>
        <v xml:space="preserve"> </v>
      </c>
      <c r="BB1569" s="187" t="str">
        <f>IFERROR(IF(AW1569="","",VLOOKUP(AW1569,SUSS!R:S,2,FALSE)),AY1569*SUSS!$M$2)</f>
        <v/>
      </c>
      <c r="BC1569" s="187" t="str">
        <f t="shared" si="534"/>
        <v/>
      </c>
    </row>
    <row r="1570" spans="14:55" ht="15.75" thickBot="1">
      <c r="N1570" s="183" t="s">
        <v>195</v>
      </c>
      <c r="O1570" s="82">
        <v>91</v>
      </c>
      <c r="P1570" s="86">
        <v>586.77</v>
      </c>
      <c r="Q1570" s="83" t="s">
        <v>82</v>
      </c>
      <c r="R1570" s="83" t="s">
        <v>10</v>
      </c>
      <c r="S1570" s="83" t="s">
        <v>10</v>
      </c>
      <c r="T1570" s="82" t="s">
        <v>196</v>
      </c>
      <c r="U1570" s="82" t="s">
        <v>124</v>
      </c>
      <c r="AC1570" s="187" t="str">
        <f t="shared" si="536"/>
        <v/>
      </c>
      <c r="AD1570" s="187" t="str">
        <f t="shared" si="537"/>
        <v/>
      </c>
      <c r="AE1570" s="187" t="str">
        <f t="shared" si="538"/>
        <v/>
      </c>
      <c r="AF1570" s="187" t="str">
        <f t="shared" si="539"/>
        <v/>
      </c>
      <c r="AG1570" s="187" t="str">
        <f t="shared" si="540"/>
        <v/>
      </c>
      <c r="AH1570" s="187" t="str">
        <f t="shared" si="541"/>
        <v/>
      </c>
      <c r="AI1570" s="187" t="str">
        <f t="shared" si="542"/>
        <v/>
      </c>
      <c r="AJ1570" s="187" t="str">
        <f t="shared" si="543"/>
        <v/>
      </c>
      <c r="AK1570" s="187" t="str">
        <f t="shared" si="544"/>
        <v/>
      </c>
      <c r="AN1570" s="187" t="str">
        <f t="shared" si="545"/>
        <v/>
      </c>
      <c r="AO1570" s="187" t="str">
        <f t="shared" si="546"/>
        <v/>
      </c>
      <c r="AP1570" s="187" t="str">
        <f t="shared" si="547"/>
        <v/>
      </c>
      <c r="AT1570" s="187" t="str">
        <f t="shared" si="548"/>
        <v/>
      </c>
      <c r="AU1570" s="187" t="str">
        <f t="shared" si="549"/>
        <v/>
      </c>
      <c r="AV1570" s="187" t="str">
        <f t="shared" si="550"/>
        <v/>
      </c>
      <c r="AW1570" s="187" t="str">
        <f t="shared" si="551"/>
        <v/>
      </c>
      <c r="AX1570" s="187" t="str">
        <f t="shared" si="552"/>
        <v/>
      </c>
      <c r="AY1570" s="187" t="str">
        <f t="shared" si="533"/>
        <v/>
      </c>
      <c r="AZ1570" s="187" t="str">
        <f t="shared" si="553"/>
        <v/>
      </c>
      <c r="BA1570" s="187" t="str">
        <f t="shared" si="535"/>
        <v xml:space="preserve"> </v>
      </c>
      <c r="BB1570" s="187" t="str">
        <f>IFERROR(IF(AW1570="","",VLOOKUP(AW1570,SUSS!R:S,2,FALSE)),AY1570*SUSS!$M$2)</f>
        <v/>
      </c>
      <c r="BC1570" s="187" t="str">
        <f t="shared" si="534"/>
        <v/>
      </c>
    </row>
    <row r="1571" spans="14:55" ht="15.75" thickBot="1">
      <c r="N1571" s="183" t="s">
        <v>195</v>
      </c>
      <c r="O1571" s="82">
        <v>92</v>
      </c>
      <c r="P1571" s="85">
        <v>5189.68</v>
      </c>
      <c r="Q1571" s="83" t="s">
        <v>102</v>
      </c>
      <c r="R1571" s="83" t="s">
        <v>10</v>
      </c>
      <c r="S1571" s="83" t="s">
        <v>10</v>
      </c>
      <c r="T1571" s="82" t="s">
        <v>163</v>
      </c>
      <c r="U1571" s="82" t="s">
        <v>124</v>
      </c>
      <c r="AC1571" s="187" t="str">
        <f t="shared" si="536"/>
        <v/>
      </c>
      <c r="AD1571" s="187" t="str">
        <f t="shared" si="537"/>
        <v/>
      </c>
      <c r="AE1571" s="187" t="str">
        <f t="shared" si="538"/>
        <v/>
      </c>
      <c r="AF1571" s="187" t="str">
        <f t="shared" si="539"/>
        <v/>
      </c>
      <c r="AG1571" s="187" t="str">
        <f t="shared" si="540"/>
        <v/>
      </c>
      <c r="AH1571" s="187" t="str">
        <f t="shared" si="541"/>
        <v/>
      </c>
      <c r="AI1571" s="187" t="str">
        <f t="shared" si="542"/>
        <v/>
      </c>
      <c r="AJ1571" s="187" t="str">
        <f t="shared" si="543"/>
        <v/>
      </c>
      <c r="AK1571" s="187" t="str">
        <f t="shared" si="544"/>
        <v/>
      </c>
      <c r="AN1571" s="187" t="str">
        <f t="shared" si="545"/>
        <v/>
      </c>
      <c r="AO1571" s="187" t="str">
        <f t="shared" si="546"/>
        <v/>
      </c>
      <c r="AP1571" s="187" t="str">
        <f t="shared" si="547"/>
        <v/>
      </c>
      <c r="AT1571" s="187" t="str">
        <f t="shared" si="548"/>
        <v/>
      </c>
      <c r="AU1571" s="187" t="str">
        <f t="shared" si="549"/>
        <v/>
      </c>
      <c r="AV1571" s="187" t="str">
        <f t="shared" si="550"/>
        <v/>
      </c>
      <c r="AW1571" s="187" t="str">
        <f t="shared" si="551"/>
        <v/>
      </c>
      <c r="AX1571" s="187" t="str">
        <f t="shared" si="552"/>
        <v/>
      </c>
      <c r="AY1571" s="187" t="str">
        <f t="shared" si="533"/>
        <v/>
      </c>
      <c r="AZ1571" s="187" t="str">
        <f t="shared" si="553"/>
        <v/>
      </c>
      <c r="BA1571" s="187" t="str">
        <f t="shared" si="535"/>
        <v xml:space="preserve"> </v>
      </c>
      <c r="BB1571" s="187" t="str">
        <f>IFERROR(IF(AW1571="","",VLOOKUP(AW1571,SUSS!R:S,2,FALSE)),AY1571*SUSS!$M$2)</f>
        <v/>
      </c>
      <c r="BC1571" s="187" t="str">
        <f t="shared" si="534"/>
        <v/>
      </c>
    </row>
    <row r="1572" spans="14:55" ht="15.75" thickBot="1">
      <c r="N1572" s="183" t="s">
        <v>195</v>
      </c>
      <c r="O1572" s="82">
        <v>92</v>
      </c>
      <c r="P1572" s="86">
        <v>586.77</v>
      </c>
      <c r="Q1572" s="83" t="s">
        <v>82</v>
      </c>
      <c r="R1572" s="83" t="s">
        <v>10</v>
      </c>
      <c r="S1572" s="83" t="s">
        <v>10</v>
      </c>
      <c r="T1572" s="82" t="s">
        <v>196</v>
      </c>
      <c r="U1572" s="82" t="s">
        <v>124</v>
      </c>
      <c r="AC1572" s="187" t="str">
        <f t="shared" si="536"/>
        <v/>
      </c>
      <c r="AD1572" s="187" t="str">
        <f t="shared" si="537"/>
        <v/>
      </c>
      <c r="AE1572" s="187" t="str">
        <f t="shared" si="538"/>
        <v/>
      </c>
      <c r="AF1572" s="187" t="str">
        <f t="shared" si="539"/>
        <v/>
      </c>
      <c r="AG1572" s="187" t="str">
        <f t="shared" si="540"/>
        <v/>
      </c>
      <c r="AH1572" s="187" t="str">
        <f t="shared" si="541"/>
        <v/>
      </c>
      <c r="AI1572" s="187" t="str">
        <f t="shared" si="542"/>
        <v/>
      </c>
      <c r="AJ1572" s="187" t="str">
        <f t="shared" si="543"/>
        <v/>
      </c>
      <c r="AK1572" s="187" t="str">
        <f t="shared" si="544"/>
        <v/>
      </c>
      <c r="AN1572" s="187" t="str">
        <f t="shared" si="545"/>
        <v/>
      </c>
      <c r="AO1572" s="187" t="str">
        <f t="shared" si="546"/>
        <v/>
      </c>
      <c r="AP1572" s="187" t="str">
        <f t="shared" si="547"/>
        <v/>
      </c>
      <c r="AT1572" s="187" t="str">
        <f t="shared" si="548"/>
        <v/>
      </c>
      <c r="AU1572" s="187" t="str">
        <f t="shared" si="549"/>
        <v/>
      </c>
      <c r="AV1572" s="187" t="str">
        <f t="shared" si="550"/>
        <v/>
      </c>
      <c r="AW1572" s="187" t="str">
        <f t="shared" si="551"/>
        <v/>
      </c>
      <c r="AX1572" s="187" t="str">
        <f t="shared" si="552"/>
        <v/>
      </c>
      <c r="AY1572" s="187" t="str">
        <f t="shared" si="533"/>
        <v/>
      </c>
      <c r="AZ1572" s="187" t="str">
        <f t="shared" si="553"/>
        <v/>
      </c>
      <c r="BA1572" s="187" t="str">
        <f t="shared" si="535"/>
        <v xml:space="preserve"> </v>
      </c>
      <c r="BB1572" s="187" t="str">
        <f>IFERROR(IF(AW1572="","",VLOOKUP(AW1572,SUSS!R:S,2,FALSE)),AY1572*SUSS!$M$2)</f>
        <v/>
      </c>
      <c r="BC1572" s="187" t="str">
        <f t="shared" si="534"/>
        <v/>
      </c>
    </row>
    <row r="1573" spans="14:55" ht="15.75" thickBot="1">
      <c r="N1573" s="183" t="s">
        <v>195</v>
      </c>
      <c r="O1573" s="82">
        <v>93</v>
      </c>
      <c r="P1573" s="85">
        <v>5189.68</v>
      </c>
      <c r="Q1573" s="83" t="s">
        <v>102</v>
      </c>
      <c r="R1573" s="83" t="s">
        <v>10</v>
      </c>
      <c r="S1573" s="83" t="s">
        <v>10</v>
      </c>
      <c r="T1573" s="82" t="s">
        <v>163</v>
      </c>
      <c r="U1573" s="82" t="s">
        <v>124</v>
      </c>
      <c r="AC1573" s="187" t="str">
        <f t="shared" si="536"/>
        <v/>
      </c>
      <c r="AD1573" s="187" t="str">
        <f t="shared" si="537"/>
        <v/>
      </c>
      <c r="AE1573" s="187" t="str">
        <f t="shared" si="538"/>
        <v/>
      </c>
      <c r="AF1573" s="187" t="str">
        <f t="shared" si="539"/>
        <v/>
      </c>
      <c r="AG1573" s="187" t="str">
        <f t="shared" si="540"/>
        <v/>
      </c>
      <c r="AH1573" s="187" t="str">
        <f t="shared" si="541"/>
        <v/>
      </c>
      <c r="AI1573" s="187" t="str">
        <f t="shared" si="542"/>
        <v/>
      </c>
      <c r="AJ1573" s="187" t="str">
        <f t="shared" si="543"/>
        <v/>
      </c>
      <c r="AK1573" s="187" t="str">
        <f t="shared" si="544"/>
        <v/>
      </c>
      <c r="AN1573" s="187" t="str">
        <f t="shared" si="545"/>
        <v/>
      </c>
      <c r="AO1573" s="187" t="str">
        <f t="shared" si="546"/>
        <v/>
      </c>
      <c r="AP1573" s="187" t="str">
        <f t="shared" si="547"/>
        <v/>
      </c>
      <c r="AT1573" s="187" t="str">
        <f t="shared" si="548"/>
        <v/>
      </c>
      <c r="AU1573" s="187" t="str">
        <f t="shared" si="549"/>
        <v/>
      </c>
      <c r="AV1573" s="187" t="str">
        <f t="shared" si="550"/>
        <v/>
      </c>
      <c r="AW1573" s="187" t="str">
        <f t="shared" si="551"/>
        <v/>
      </c>
      <c r="AX1573" s="187" t="str">
        <f t="shared" si="552"/>
        <v/>
      </c>
      <c r="AY1573" s="187" t="str">
        <f t="shared" si="533"/>
        <v/>
      </c>
      <c r="AZ1573" s="187" t="str">
        <f t="shared" si="553"/>
        <v/>
      </c>
      <c r="BA1573" s="187" t="str">
        <f t="shared" si="535"/>
        <v xml:space="preserve"> </v>
      </c>
      <c r="BB1573" s="187" t="str">
        <f>IFERROR(IF(AW1573="","",VLOOKUP(AW1573,SUSS!R:S,2,FALSE)),AY1573*SUSS!$M$2)</f>
        <v/>
      </c>
      <c r="BC1573" s="187" t="str">
        <f t="shared" si="534"/>
        <v/>
      </c>
    </row>
    <row r="1574" spans="14:55" ht="15.75" thickBot="1">
      <c r="N1574" s="183" t="s">
        <v>195</v>
      </c>
      <c r="O1574" s="82">
        <v>93</v>
      </c>
      <c r="P1574" s="86">
        <v>586.77</v>
      </c>
      <c r="Q1574" s="83" t="s">
        <v>82</v>
      </c>
      <c r="R1574" s="83" t="s">
        <v>10</v>
      </c>
      <c r="S1574" s="83" t="s">
        <v>10</v>
      </c>
      <c r="T1574" s="82" t="s">
        <v>196</v>
      </c>
      <c r="U1574" s="82" t="s">
        <v>124</v>
      </c>
      <c r="AC1574" s="187" t="str">
        <f t="shared" si="536"/>
        <v/>
      </c>
      <c r="AD1574" s="187" t="str">
        <f t="shared" si="537"/>
        <v/>
      </c>
      <c r="AE1574" s="187" t="str">
        <f t="shared" si="538"/>
        <v/>
      </c>
      <c r="AF1574" s="187" t="str">
        <f t="shared" si="539"/>
        <v/>
      </c>
      <c r="AG1574" s="187" t="str">
        <f t="shared" si="540"/>
        <v/>
      </c>
      <c r="AH1574" s="187" t="str">
        <f t="shared" si="541"/>
        <v/>
      </c>
      <c r="AI1574" s="187" t="str">
        <f t="shared" si="542"/>
        <v/>
      </c>
      <c r="AJ1574" s="187" t="str">
        <f t="shared" si="543"/>
        <v/>
      </c>
      <c r="AK1574" s="187" t="str">
        <f t="shared" si="544"/>
        <v/>
      </c>
      <c r="AN1574" s="187" t="str">
        <f t="shared" si="545"/>
        <v/>
      </c>
      <c r="AO1574" s="187" t="str">
        <f t="shared" si="546"/>
        <v/>
      </c>
      <c r="AP1574" s="187" t="str">
        <f t="shared" si="547"/>
        <v/>
      </c>
      <c r="AT1574" s="187" t="str">
        <f t="shared" si="548"/>
        <v/>
      </c>
      <c r="AU1574" s="187" t="str">
        <f t="shared" si="549"/>
        <v/>
      </c>
      <c r="AV1574" s="187" t="str">
        <f t="shared" si="550"/>
        <v/>
      </c>
      <c r="AW1574" s="187" t="str">
        <f t="shared" si="551"/>
        <v/>
      </c>
      <c r="AX1574" s="187" t="str">
        <f t="shared" si="552"/>
        <v/>
      </c>
      <c r="AY1574" s="187" t="str">
        <f t="shared" si="533"/>
        <v/>
      </c>
      <c r="AZ1574" s="187" t="str">
        <f t="shared" si="553"/>
        <v/>
      </c>
      <c r="BA1574" s="187" t="str">
        <f t="shared" si="535"/>
        <v xml:space="preserve"> </v>
      </c>
      <c r="BB1574" s="187" t="str">
        <f>IFERROR(IF(AW1574="","",VLOOKUP(AW1574,SUSS!R:S,2,FALSE)),AY1574*SUSS!$M$2)</f>
        <v/>
      </c>
      <c r="BC1574" s="187" t="str">
        <f t="shared" si="534"/>
        <v/>
      </c>
    </row>
    <row r="1575" spans="14:55" ht="15.75" thickBot="1">
      <c r="N1575" s="183" t="s">
        <v>195</v>
      </c>
      <c r="O1575" s="82">
        <v>94</v>
      </c>
      <c r="P1575" s="85">
        <v>5189.68</v>
      </c>
      <c r="Q1575" s="83" t="s">
        <v>102</v>
      </c>
      <c r="R1575" s="83" t="s">
        <v>10</v>
      </c>
      <c r="S1575" s="83" t="s">
        <v>10</v>
      </c>
      <c r="T1575" s="82" t="s">
        <v>163</v>
      </c>
      <c r="U1575" s="82" t="s">
        <v>124</v>
      </c>
      <c r="AC1575" s="187" t="str">
        <f t="shared" si="536"/>
        <v/>
      </c>
      <c r="AD1575" s="187" t="str">
        <f t="shared" si="537"/>
        <v/>
      </c>
      <c r="AE1575" s="187" t="str">
        <f t="shared" si="538"/>
        <v/>
      </c>
      <c r="AF1575" s="187" t="str">
        <f t="shared" si="539"/>
        <v/>
      </c>
      <c r="AG1575" s="187" t="str">
        <f t="shared" si="540"/>
        <v/>
      </c>
      <c r="AH1575" s="187" t="str">
        <f t="shared" si="541"/>
        <v/>
      </c>
      <c r="AI1575" s="187" t="str">
        <f t="shared" si="542"/>
        <v/>
      </c>
      <c r="AJ1575" s="187" t="str">
        <f t="shared" si="543"/>
        <v/>
      </c>
      <c r="AK1575" s="187" t="str">
        <f t="shared" si="544"/>
        <v/>
      </c>
      <c r="AN1575" s="187" t="str">
        <f t="shared" si="545"/>
        <v/>
      </c>
      <c r="AO1575" s="187" t="str">
        <f t="shared" si="546"/>
        <v/>
      </c>
      <c r="AP1575" s="187" t="str">
        <f t="shared" si="547"/>
        <v/>
      </c>
      <c r="AT1575" s="187" t="str">
        <f t="shared" si="548"/>
        <v/>
      </c>
      <c r="AU1575" s="187" t="str">
        <f t="shared" si="549"/>
        <v/>
      </c>
      <c r="AV1575" s="187" t="str">
        <f t="shared" si="550"/>
        <v/>
      </c>
      <c r="AW1575" s="187" t="str">
        <f t="shared" si="551"/>
        <v/>
      </c>
      <c r="AX1575" s="187" t="str">
        <f t="shared" si="552"/>
        <v/>
      </c>
      <c r="AY1575" s="187" t="str">
        <f t="shared" si="533"/>
        <v/>
      </c>
      <c r="AZ1575" s="187" t="str">
        <f t="shared" si="553"/>
        <v/>
      </c>
      <c r="BA1575" s="187" t="str">
        <f t="shared" si="535"/>
        <v xml:space="preserve"> </v>
      </c>
      <c r="BB1575" s="187" t="str">
        <f>IFERROR(IF(AW1575="","",VLOOKUP(AW1575,SUSS!R:S,2,FALSE)),AY1575*SUSS!$M$2)</f>
        <v/>
      </c>
      <c r="BC1575" s="187" t="str">
        <f t="shared" si="534"/>
        <v/>
      </c>
    </row>
    <row r="1576" spans="14:55" ht="15.75" thickBot="1">
      <c r="N1576" s="183" t="s">
        <v>195</v>
      </c>
      <c r="O1576" s="82">
        <v>94</v>
      </c>
      <c r="P1576" s="86">
        <v>586.77</v>
      </c>
      <c r="Q1576" s="83" t="s">
        <v>82</v>
      </c>
      <c r="R1576" s="83" t="s">
        <v>10</v>
      </c>
      <c r="S1576" s="83" t="s">
        <v>10</v>
      </c>
      <c r="T1576" s="82" t="s">
        <v>196</v>
      </c>
      <c r="U1576" s="82" t="s">
        <v>124</v>
      </c>
      <c r="AC1576" s="187" t="str">
        <f t="shared" si="536"/>
        <v/>
      </c>
      <c r="AD1576" s="187" t="str">
        <f t="shared" si="537"/>
        <v/>
      </c>
      <c r="AE1576" s="187" t="str">
        <f t="shared" si="538"/>
        <v/>
      </c>
      <c r="AF1576" s="187" t="str">
        <f t="shared" si="539"/>
        <v/>
      </c>
      <c r="AG1576" s="187" t="str">
        <f t="shared" si="540"/>
        <v/>
      </c>
      <c r="AH1576" s="187" t="str">
        <f t="shared" si="541"/>
        <v/>
      </c>
      <c r="AI1576" s="187" t="str">
        <f t="shared" si="542"/>
        <v/>
      </c>
      <c r="AJ1576" s="187" t="str">
        <f t="shared" si="543"/>
        <v/>
      </c>
      <c r="AK1576" s="187" t="str">
        <f t="shared" si="544"/>
        <v/>
      </c>
      <c r="AN1576" s="187" t="str">
        <f t="shared" si="545"/>
        <v/>
      </c>
      <c r="AO1576" s="187" t="str">
        <f t="shared" si="546"/>
        <v/>
      </c>
      <c r="AP1576" s="187" t="str">
        <f t="shared" si="547"/>
        <v/>
      </c>
      <c r="AT1576" s="187" t="str">
        <f t="shared" si="548"/>
        <v/>
      </c>
      <c r="AU1576" s="187" t="str">
        <f t="shared" si="549"/>
        <v/>
      </c>
      <c r="AV1576" s="187" t="str">
        <f t="shared" si="550"/>
        <v/>
      </c>
      <c r="AW1576" s="187" t="str">
        <f t="shared" si="551"/>
        <v/>
      </c>
      <c r="AX1576" s="187" t="str">
        <f t="shared" si="552"/>
        <v/>
      </c>
      <c r="AY1576" s="187" t="str">
        <f t="shared" si="533"/>
        <v/>
      </c>
      <c r="AZ1576" s="187" t="str">
        <f t="shared" si="553"/>
        <v/>
      </c>
      <c r="BA1576" s="187" t="str">
        <f t="shared" si="535"/>
        <v xml:space="preserve"> </v>
      </c>
      <c r="BB1576" s="187" t="str">
        <f>IFERROR(IF(AW1576="","",VLOOKUP(AW1576,SUSS!R:S,2,FALSE)),AY1576*SUSS!$M$2)</f>
        <v/>
      </c>
      <c r="BC1576" s="187" t="str">
        <f t="shared" si="534"/>
        <v/>
      </c>
    </row>
    <row r="1577" spans="14:55" ht="15.75" thickBot="1">
      <c r="N1577" s="183" t="s">
        <v>195</v>
      </c>
      <c r="O1577" s="82">
        <v>95</v>
      </c>
      <c r="P1577" s="85">
        <v>5189.68</v>
      </c>
      <c r="Q1577" s="83" t="s">
        <v>102</v>
      </c>
      <c r="R1577" s="83" t="s">
        <v>10</v>
      </c>
      <c r="S1577" s="83" t="s">
        <v>10</v>
      </c>
      <c r="T1577" s="82" t="s">
        <v>163</v>
      </c>
      <c r="U1577" s="82" t="s">
        <v>124</v>
      </c>
      <c r="AC1577" s="187" t="str">
        <f t="shared" si="536"/>
        <v/>
      </c>
      <c r="AD1577" s="187" t="str">
        <f t="shared" si="537"/>
        <v/>
      </c>
      <c r="AE1577" s="187" t="str">
        <f t="shared" si="538"/>
        <v/>
      </c>
      <c r="AF1577" s="187" t="str">
        <f t="shared" si="539"/>
        <v/>
      </c>
      <c r="AG1577" s="187" t="str">
        <f t="shared" si="540"/>
        <v/>
      </c>
      <c r="AH1577" s="187" t="str">
        <f t="shared" si="541"/>
        <v/>
      </c>
      <c r="AI1577" s="187" t="str">
        <f t="shared" si="542"/>
        <v/>
      </c>
      <c r="AJ1577" s="187" t="str">
        <f t="shared" si="543"/>
        <v/>
      </c>
      <c r="AK1577" s="187" t="str">
        <f t="shared" si="544"/>
        <v/>
      </c>
      <c r="AN1577" s="187" t="str">
        <f t="shared" si="545"/>
        <v/>
      </c>
      <c r="AO1577" s="187" t="str">
        <f t="shared" si="546"/>
        <v/>
      </c>
      <c r="AP1577" s="187" t="str">
        <f t="shared" si="547"/>
        <v/>
      </c>
      <c r="AT1577" s="187" t="str">
        <f t="shared" si="548"/>
        <v/>
      </c>
      <c r="AU1577" s="187" t="str">
        <f t="shared" si="549"/>
        <v/>
      </c>
      <c r="AV1577" s="187" t="str">
        <f t="shared" si="550"/>
        <v/>
      </c>
      <c r="AW1577" s="187" t="str">
        <f t="shared" si="551"/>
        <v/>
      </c>
      <c r="AX1577" s="187" t="str">
        <f t="shared" si="552"/>
        <v/>
      </c>
      <c r="AY1577" s="187" t="str">
        <f t="shared" si="533"/>
        <v/>
      </c>
      <c r="AZ1577" s="187" t="str">
        <f t="shared" si="553"/>
        <v/>
      </c>
      <c r="BA1577" s="187" t="str">
        <f t="shared" si="535"/>
        <v xml:space="preserve"> </v>
      </c>
      <c r="BB1577" s="187" t="str">
        <f>IFERROR(IF(AW1577="","",VLOOKUP(AW1577,SUSS!R:S,2,FALSE)),AY1577*SUSS!$M$2)</f>
        <v/>
      </c>
      <c r="BC1577" s="187" t="str">
        <f t="shared" si="534"/>
        <v/>
      </c>
    </row>
    <row r="1578" spans="14:55" ht="15.75" thickBot="1">
      <c r="N1578" s="183" t="s">
        <v>195</v>
      </c>
      <c r="O1578" s="82">
        <v>95</v>
      </c>
      <c r="P1578" s="86">
        <v>586.77</v>
      </c>
      <c r="Q1578" s="83" t="s">
        <v>82</v>
      </c>
      <c r="R1578" s="83" t="s">
        <v>10</v>
      </c>
      <c r="S1578" s="83" t="s">
        <v>10</v>
      </c>
      <c r="T1578" s="82" t="s">
        <v>196</v>
      </c>
      <c r="U1578" s="82" t="s">
        <v>124</v>
      </c>
      <c r="AC1578" s="187" t="str">
        <f t="shared" si="536"/>
        <v/>
      </c>
      <c r="AD1578" s="187" t="str">
        <f t="shared" si="537"/>
        <v/>
      </c>
      <c r="AE1578" s="187" t="str">
        <f t="shared" si="538"/>
        <v/>
      </c>
      <c r="AF1578" s="187" t="str">
        <f t="shared" si="539"/>
        <v/>
      </c>
      <c r="AG1578" s="187" t="str">
        <f t="shared" si="540"/>
        <v/>
      </c>
      <c r="AH1578" s="187" t="str">
        <f t="shared" si="541"/>
        <v/>
      </c>
      <c r="AI1578" s="187" t="str">
        <f t="shared" si="542"/>
        <v/>
      </c>
      <c r="AJ1578" s="187" t="str">
        <f t="shared" si="543"/>
        <v/>
      </c>
      <c r="AK1578" s="187" t="str">
        <f t="shared" si="544"/>
        <v/>
      </c>
      <c r="AN1578" s="187" t="str">
        <f t="shared" si="545"/>
        <v/>
      </c>
      <c r="AO1578" s="187" t="str">
        <f t="shared" si="546"/>
        <v/>
      </c>
      <c r="AP1578" s="187" t="str">
        <f t="shared" si="547"/>
        <v/>
      </c>
      <c r="AT1578" s="187" t="str">
        <f t="shared" si="548"/>
        <v/>
      </c>
      <c r="AU1578" s="187" t="str">
        <f t="shared" si="549"/>
        <v/>
      </c>
      <c r="AV1578" s="187" t="str">
        <f t="shared" si="550"/>
        <v/>
      </c>
      <c r="AW1578" s="187" t="str">
        <f t="shared" si="551"/>
        <v/>
      </c>
      <c r="AX1578" s="187" t="str">
        <f t="shared" si="552"/>
        <v/>
      </c>
      <c r="AY1578" s="187" t="str">
        <f t="shared" si="533"/>
        <v/>
      </c>
      <c r="AZ1578" s="187" t="str">
        <f t="shared" si="553"/>
        <v/>
      </c>
      <c r="BA1578" s="187" t="str">
        <f t="shared" si="535"/>
        <v xml:space="preserve"> </v>
      </c>
      <c r="BB1578" s="187" t="str">
        <f>IFERROR(IF(AW1578="","",VLOOKUP(AW1578,SUSS!R:S,2,FALSE)),AY1578*SUSS!$M$2)</f>
        <v/>
      </c>
      <c r="BC1578" s="187" t="str">
        <f t="shared" si="534"/>
        <v/>
      </c>
    </row>
    <row r="1579" spans="14:55" ht="15.75" thickBot="1">
      <c r="N1579" s="183" t="s">
        <v>195</v>
      </c>
      <c r="O1579" s="82">
        <v>96</v>
      </c>
      <c r="P1579" s="85">
        <v>5189.68</v>
      </c>
      <c r="Q1579" s="83" t="s">
        <v>102</v>
      </c>
      <c r="R1579" s="83" t="s">
        <v>10</v>
      </c>
      <c r="S1579" s="83" t="s">
        <v>10</v>
      </c>
      <c r="T1579" s="82" t="s">
        <v>163</v>
      </c>
      <c r="U1579" s="82" t="s">
        <v>124</v>
      </c>
      <c r="AC1579" s="187" t="str">
        <f t="shared" si="536"/>
        <v/>
      </c>
      <c r="AD1579" s="187" t="str">
        <f t="shared" si="537"/>
        <v/>
      </c>
      <c r="AE1579" s="187" t="str">
        <f t="shared" si="538"/>
        <v/>
      </c>
      <c r="AF1579" s="187" t="str">
        <f t="shared" si="539"/>
        <v/>
      </c>
      <c r="AG1579" s="187" t="str">
        <f t="shared" si="540"/>
        <v/>
      </c>
      <c r="AH1579" s="187" t="str">
        <f t="shared" si="541"/>
        <v/>
      </c>
      <c r="AI1579" s="187" t="str">
        <f t="shared" si="542"/>
        <v/>
      </c>
      <c r="AJ1579" s="187" t="str">
        <f t="shared" si="543"/>
        <v/>
      </c>
      <c r="AK1579" s="187" t="str">
        <f t="shared" si="544"/>
        <v/>
      </c>
      <c r="AN1579" s="187" t="str">
        <f t="shared" si="545"/>
        <v/>
      </c>
      <c r="AO1579" s="187" t="str">
        <f t="shared" si="546"/>
        <v/>
      </c>
      <c r="AP1579" s="187" t="str">
        <f t="shared" si="547"/>
        <v/>
      </c>
      <c r="AT1579" s="187" t="str">
        <f t="shared" si="548"/>
        <v/>
      </c>
      <c r="AU1579" s="187" t="str">
        <f t="shared" si="549"/>
        <v/>
      </c>
      <c r="AV1579" s="187" t="str">
        <f t="shared" si="550"/>
        <v/>
      </c>
      <c r="AW1579" s="187" t="str">
        <f t="shared" si="551"/>
        <v/>
      </c>
      <c r="AX1579" s="187" t="str">
        <f t="shared" si="552"/>
        <v/>
      </c>
      <c r="AY1579" s="187" t="str">
        <f t="shared" si="533"/>
        <v/>
      </c>
      <c r="AZ1579" s="187" t="str">
        <f t="shared" si="553"/>
        <v/>
      </c>
      <c r="BA1579" s="187" t="str">
        <f t="shared" si="535"/>
        <v xml:space="preserve"> </v>
      </c>
      <c r="BB1579" s="187" t="str">
        <f>IFERROR(IF(AW1579="","",VLOOKUP(AW1579,SUSS!R:S,2,FALSE)),AY1579*SUSS!$M$2)</f>
        <v/>
      </c>
      <c r="BC1579" s="187" t="str">
        <f t="shared" si="534"/>
        <v/>
      </c>
    </row>
    <row r="1580" spans="14:55" ht="15.75" thickBot="1">
      <c r="N1580" s="183" t="s">
        <v>195</v>
      </c>
      <c r="O1580" s="82">
        <v>96</v>
      </c>
      <c r="P1580" s="86">
        <v>586.77</v>
      </c>
      <c r="Q1580" s="83" t="s">
        <v>82</v>
      </c>
      <c r="R1580" s="83" t="s">
        <v>10</v>
      </c>
      <c r="S1580" s="83" t="s">
        <v>10</v>
      </c>
      <c r="T1580" s="82" t="s">
        <v>196</v>
      </c>
      <c r="U1580" s="82" t="s">
        <v>124</v>
      </c>
      <c r="AC1580" s="187" t="str">
        <f t="shared" si="536"/>
        <v/>
      </c>
      <c r="AD1580" s="187" t="str">
        <f t="shared" si="537"/>
        <v/>
      </c>
      <c r="AE1580" s="187" t="str">
        <f t="shared" si="538"/>
        <v/>
      </c>
      <c r="AF1580" s="187" t="str">
        <f t="shared" si="539"/>
        <v/>
      </c>
      <c r="AG1580" s="187" t="str">
        <f t="shared" si="540"/>
        <v/>
      </c>
      <c r="AH1580" s="187" t="str">
        <f t="shared" si="541"/>
        <v/>
      </c>
      <c r="AI1580" s="187" t="str">
        <f t="shared" si="542"/>
        <v/>
      </c>
      <c r="AJ1580" s="187" t="str">
        <f t="shared" si="543"/>
        <v/>
      </c>
      <c r="AK1580" s="187" t="str">
        <f t="shared" si="544"/>
        <v/>
      </c>
      <c r="AN1580" s="187" t="str">
        <f t="shared" si="545"/>
        <v/>
      </c>
      <c r="AO1580" s="187" t="str">
        <f t="shared" si="546"/>
        <v/>
      </c>
      <c r="AP1580" s="187" t="str">
        <f t="shared" si="547"/>
        <v/>
      </c>
      <c r="AT1580" s="187" t="str">
        <f t="shared" si="548"/>
        <v/>
      </c>
      <c r="AU1580" s="187" t="str">
        <f t="shared" si="549"/>
        <v/>
      </c>
      <c r="AV1580" s="187" t="str">
        <f t="shared" si="550"/>
        <v/>
      </c>
      <c r="AW1580" s="187" t="str">
        <f t="shared" si="551"/>
        <v/>
      </c>
      <c r="AX1580" s="187" t="str">
        <f t="shared" si="552"/>
        <v/>
      </c>
      <c r="AY1580" s="187" t="str">
        <f t="shared" si="533"/>
        <v/>
      </c>
      <c r="AZ1580" s="187" t="str">
        <f t="shared" si="553"/>
        <v/>
      </c>
      <c r="BA1580" s="187" t="str">
        <f t="shared" si="535"/>
        <v xml:space="preserve"> </v>
      </c>
      <c r="BB1580" s="187" t="str">
        <f>IFERROR(IF(AW1580="","",VLOOKUP(AW1580,SUSS!R:S,2,FALSE)),AY1580*SUSS!$M$2)</f>
        <v/>
      </c>
      <c r="BC1580" s="187" t="str">
        <f t="shared" si="534"/>
        <v/>
      </c>
    </row>
    <row r="1581" spans="14:55" ht="15.75" thickBot="1">
      <c r="N1581" s="183" t="s">
        <v>195</v>
      </c>
      <c r="O1581" s="82">
        <v>97</v>
      </c>
      <c r="P1581" s="85">
        <v>5189.68</v>
      </c>
      <c r="Q1581" s="83" t="s">
        <v>102</v>
      </c>
      <c r="R1581" s="83" t="s">
        <v>10</v>
      </c>
      <c r="S1581" s="83" t="s">
        <v>10</v>
      </c>
      <c r="T1581" s="82" t="s">
        <v>163</v>
      </c>
      <c r="U1581" s="82" t="s">
        <v>124</v>
      </c>
      <c r="AC1581" s="187" t="str">
        <f t="shared" si="536"/>
        <v/>
      </c>
      <c r="AD1581" s="187" t="str">
        <f t="shared" si="537"/>
        <v/>
      </c>
      <c r="AE1581" s="187" t="str">
        <f t="shared" si="538"/>
        <v/>
      </c>
      <c r="AF1581" s="187" t="str">
        <f t="shared" si="539"/>
        <v/>
      </c>
      <c r="AG1581" s="187" t="str">
        <f t="shared" si="540"/>
        <v/>
      </c>
      <c r="AH1581" s="187" t="str">
        <f t="shared" si="541"/>
        <v/>
      </c>
      <c r="AI1581" s="187" t="str">
        <f t="shared" si="542"/>
        <v/>
      </c>
      <c r="AJ1581" s="187" t="str">
        <f t="shared" si="543"/>
        <v/>
      </c>
      <c r="AK1581" s="187" t="str">
        <f t="shared" si="544"/>
        <v/>
      </c>
      <c r="AN1581" s="187" t="str">
        <f t="shared" si="545"/>
        <v/>
      </c>
      <c r="AO1581" s="187" t="str">
        <f t="shared" si="546"/>
        <v/>
      </c>
      <c r="AP1581" s="187" t="str">
        <f t="shared" si="547"/>
        <v/>
      </c>
      <c r="AT1581" s="187" t="str">
        <f t="shared" si="548"/>
        <v/>
      </c>
      <c r="AU1581" s="187" t="str">
        <f t="shared" si="549"/>
        <v/>
      </c>
      <c r="AV1581" s="187" t="str">
        <f t="shared" si="550"/>
        <v/>
      </c>
      <c r="AW1581" s="187" t="str">
        <f t="shared" si="551"/>
        <v/>
      </c>
      <c r="AX1581" s="187" t="str">
        <f t="shared" si="552"/>
        <v/>
      </c>
      <c r="AY1581" s="187" t="str">
        <f t="shared" si="533"/>
        <v/>
      </c>
      <c r="AZ1581" s="187" t="str">
        <f t="shared" si="553"/>
        <v/>
      </c>
      <c r="BA1581" s="187" t="str">
        <f t="shared" si="535"/>
        <v xml:space="preserve"> </v>
      </c>
      <c r="BB1581" s="187" t="str">
        <f>IFERROR(IF(AW1581="","",VLOOKUP(AW1581,SUSS!R:S,2,FALSE)),AY1581*SUSS!$M$2)</f>
        <v/>
      </c>
      <c r="BC1581" s="187" t="str">
        <f t="shared" si="534"/>
        <v/>
      </c>
    </row>
    <row r="1582" spans="14:55" ht="15.75" thickBot="1">
      <c r="N1582" s="183" t="s">
        <v>195</v>
      </c>
      <c r="O1582" s="82">
        <v>97</v>
      </c>
      <c r="P1582" s="86">
        <v>586.77</v>
      </c>
      <c r="Q1582" s="83" t="s">
        <v>82</v>
      </c>
      <c r="R1582" s="83" t="s">
        <v>10</v>
      </c>
      <c r="S1582" s="83" t="s">
        <v>10</v>
      </c>
      <c r="T1582" s="82" t="s">
        <v>196</v>
      </c>
      <c r="U1582" s="82" t="s">
        <v>124</v>
      </c>
      <c r="AC1582" s="187" t="str">
        <f t="shared" si="536"/>
        <v/>
      </c>
      <c r="AD1582" s="187" t="str">
        <f t="shared" si="537"/>
        <v/>
      </c>
      <c r="AE1582" s="187" t="str">
        <f t="shared" si="538"/>
        <v/>
      </c>
      <c r="AF1582" s="187" t="str">
        <f t="shared" si="539"/>
        <v/>
      </c>
      <c r="AG1582" s="187" t="str">
        <f t="shared" si="540"/>
        <v/>
      </c>
      <c r="AH1582" s="187" t="str">
        <f t="shared" si="541"/>
        <v/>
      </c>
      <c r="AI1582" s="187" t="str">
        <f t="shared" si="542"/>
        <v/>
      </c>
      <c r="AJ1582" s="187" t="str">
        <f t="shared" si="543"/>
        <v/>
      </c>
      <c r="AK1582" s="187" t="str">
        <f t="shared" si="544"/>
        <v/>
      </c>
      <c r="AN1582" s="187" t="str">
        <f t="shared" si="545"/>
        <v/>
      </c>
      <c r="AO1582" s="187" t="str">
        <f t="shared" si="546"/>
        <v/>
      </c>
      <c r="AP1582" s="187" t="str">
        <f t="shared" si="547"/>
        <v/>
      </c>
      <c r="AT1582" s="187" t="str">
        <f t="shared" si="548"/>
        <v/>
      </c>
      <c r="AU1582" s="187" t="str">
        <f t="shared" si="549"/>
        <v/>
      </c>
      <c r="AV1582" s="187" t="str">
        <f t="shared" si="550"/>
        <v/>
      </c>
      <c r="AW1582" s="187" t="str">
        <f t="shared" si="551"/>
        <v/>
      </c>
      <c r="AX1582" s="187" t="str">
        <f t="shared" si="552"/>
        <v/>
      </c>
      <c r="AY1582" s="187" t="str">
        <f t="shared" si="533"/>
        <v/>
      </c>
      <c r="AZ1582" s="187" t="str">
        <f t="shared" si="553"/>
        <v/>
      </c>
      <c r="BA1582" s="187" t="str">
        <f t="shared" si="535"/>
        <v xml:space="preserve"> </v>
      </c>
      <c r="BB1582" s="187" t="str">
        <f>IFERROR(IF(AW1582="","",VLOOKUP(AW1582,SUSS!R:S,2,FALSE)),AY1582*SUSS!$M$2)</f>
        <v/>
      </c>
      <c r="BC1582" s="187" t="str">
        <f t="shared" si="534"/>
        <v/>
      </c>
    </row>
    <row r="1583" spans="14:55" ht="15.75" thickBot="1">
      <c r="N1583" s="183" t="s">
        <v>195</v>
      </c>
      <c r="O1583" s="82">
        <v>98</v>
      </c>
      <c r="P1583" s="85">
        <v>5189.68</v>
      </c>
      <c r="Q1583" s="83" t="s">
        <v>102</v>
      </c>
      <c r="R1583" s="83" t="s">
        <v>10</v>
      </c>
      <c r="S1583" s="83" t="s">
        <v>10</v>
      </c>
      <c r="T1583" s="82" t="s">
        <v>163</v>
      </c>
      <c r="U1583" s="82" t="s">
        <v>124</v>
      </c>
      <c r="AC1583" s="187" t="str">
        <f t="shared" si="536"/>
        <v/>
      </c>
      <c r="AD1583" s="187" t="str">
        <f t="shared" si="537"/>
        <v/>
      </c>
      <c r="AE1583" s="187" t="str">
        <f t="shared" si="538"/>
        <v/>
      </c>
      <c r="AF1583" s="187" t="str">
        <f t="shared" si="539"/>
        <v/>
      </c>
      <c r="AG1583" s="187" t="str">
        <f t="shared" si="540"/>
        <v/>
      </c>
      <c r="AH1583" s="187" t="str">
        <f t="shared" si="541"/>
        <v/>
      </c>
      <c r="AI1583" s="187" t="str">
        <f t="shared" si="542"/>
        <v/>
      </c>
      <c r="AJ1583" s="187" t="str">
        <f t="shared" si="543"/>
        <v/>
      </c>
      <c r="AK1583" s="187" t="str">
        <f t="shared" si="544"/>
        <v/>
      </c>
      <c r="AN1583" s="187" t="str">
        <f t="shared" si="545"/>
        <v/>
      </c>
      <c r="AO1583" s="187" t="str">
        <f t="shared" si="546"/>
        <v/>
      </c>
      <c r="AP1583" s="187" t="str">
        <f t="shared" si="547"/>
        <v/>
      </c>
      <c r="AT1583" s="187" t="str">
        <f t="shared" si="548"/>
        <v/>
      </c>
      <c r="AU1583" s="187" t="str">
        <f t="shared" si="549"/>
        <v/>
      </c>
      <c r="AV1583" s="187" t="str">
        <f t="shared" si="550"/>
        <v/>
      </c>
      <c r="AW1583" s="187" t="str">
        <f t="shared" si="551"/>
        <v/>
      </c>
      <c r="AX1583" s="187" t="str">
        <f t="shared" si="552"/>
        <v/>
      </c>
      <c r="AY1583" s="187" t="str">
        <f t="shared" si="533"/>
        <v/>
      </c>
      <c r="AZ1583" s="187" t="str">
        <f t="shared" si="553"/>
        <v/>
      </c>
      <c r="BA1583" s="187" t="str">
        <f t="shared" si="535"/>
        <v xml:space="preserve"> </v>
      </c>
      <c r="BB1583" s="187" t="str">
        <f>IFERROR(IF(AW1583="","",VLOOKUP(AW1583,SUSS!R:S,2,FALSE)),AY1583*SUSS!$M$2)</f>
        <v/>
      </c>
      <c r="BC1583" s="187" t="str">
        <f t="shared" si="534"/>
        <v/>
      </c>
    </row>
    <row r="1584" spans="14:55" ht="15.75" thickBot="1">
      <c r="N1584" s="183" t="s">
        <v>195</v>
      </c>
      <c r="O1584" s="82">
        <v>98</v>
      </c>
      <c r="P1584" s="86">
        <v>586.77</v>
      </c>
      <c r="Q1584" s="83" t="s">
        <v>82</v>
      </c>
      <c r="R1584" s="83" t="s">
        <v>10</v>
      </c>
      <c r="S1584" s="83" t="s">
        <v>10</v>
      </c>
      <c r="T1584" s="82" t="s">
        <v>196</v>
      </c>
      <c r="U1584" s="82" t="s">
        <v>124</v>
      </c>
      <c r="AC1584" s="187" t="str">
        <f t="shared" si="536"/>
        <v/>
      </c>
      <c r="AD1584" s="187" t="str">
        <f t="shared" si="537"/>
        <v/>
      </c>
      <c r="AE1584" s="187" t="str">
        <f t="shared" si="538"/>
        <v/>
      </c>
      <c r="AF1584" s="187" t="str">
        <f t="shared" si="539"/>
        <v/>
      </c>
      <c r="AG1584" s="187" t="str">
        <f t="shared" si="540"/>
        <v/>
      </c>
      <c r="AH1584" s="187" t="str">
        <f t="shared" si="541"/>
        <v/>
      </c>
      <c r="AI1584" s="187" t="str">
        <f t="shared" si="542"/>
        <v/>
      </c>
      <c r="AJ1584" s="187" t="str">
        <f t="shared" si="543"/>
        <v/>
      </c>
      <c r="AK1584" s="187" t="str">
        <f t="shared" si="544"/>
        <v/>
      </c>
      <c r="AN1584" s="187" t="str">
        <f t="shared" si="545"/>
        <v/>
      </c>
      <c r="AO1584" s="187" t="str">
        <f t="shared" si="546"/>
        <v/>
      </c>
      <c r="AP1584" s="187" t="str">
        <f t="shared" si="547"/>
        <v/>
      </c>
      <c r="AT1584" s="187" t="str">
        <f t="shared" si="548"/>
        <v/>
      </c>
      <c r="AU1584" s="187" t="str">
        <f t="shared" si="549"/>
        <v/>
      </c>
      <c r="AV1584" s="187" t="str">
        <f t="shared" si="550"/>
        <v/>
      </c>
      <c r="AW1584" s="187" t="str">
        <f t="shared" si="551"/>
        <v/>
      </c>
      <c r="AX1584" s="187" t="str">
        <f t="shared" si="552"/>
        <v/>
      </c>
      <c r="AY1584" s="187" t="str">
        <f t="shared" si="533"/>
        <v/>
      </c>
      <c r="AZ1584" s="187" t="str">
        <f t="shared" si="553"/>
        <v/>
      </c>
      <c r="BA1584" s="187" t="str">
        <f t="shared" si="535"/>
        <v xml:space="preserve"> </v>
      </c>
      <c r="BB1584" s="187" t="str">
        <f>IFERROR(IF(AW1584="","",VLOOKUP(AW1584,SUSS!R:S,2,FALSE)),AY1584*SUSS!$M$2)</f>
        <v/>
      </c>
      <c r="BC1584" s="187" t="str">
        <f t="shared" si="534"/>
        <v/>
      </c>
    </row>
    <row r="1585" spans="14:55" ht="15.75" thickBot="1">
      <c r="N1585" s="183" t="s">
        <v>195</v>
      </c>
      <c r="O1585" s="82">
        <v>99</v>
      </c>
      <c r="P1585" s="85">
        <v>5189.68</v>
      </c>
      <c r="Q1585" s="83" t="s">
        <v>102</v>
      </c>
      <c r="R1585" s="83" t="s">
        <v>10</v>
      </c>
      <c r="S1585" s="83" t="s">
        <v>10</v>
      </c>
      <c r="T1585" s="82" t="s">
        <v>163</v>
      </c>
      <c r="U1585" s="82" t="s">
        <v>124</v>
      </c>
      <c r="AC1585" s="187" t="str">
        <f t="shared" si="536"/>
        <v/>
      </c>
      <c r="AD1585" s="187" t="str">
        <f t="shared" si="537"/>
        <v/>
      </c>
      <c r="AE1585" s="187" t="str">
        <f t="shared" si="538"/>
        <v/>
      </c>
      <c r="AF1585" s="187" t="str">
        <f t="shared" si="539"/>
        <v/>
      </c>
      <c r="AG1585" s="187" t="str">
        <f t="shared" si="540"/>
        <v/>
      </c>
      <c r="AH1585" s="187" t="str">
        <f t="shared" si="541"/>
        <v/>
      </c>
      <c r="AI1585" s="187" t="str">
        <f t="shared" si="542"/>
        <v/>
      </c>
      <c r="AJ1585" s="187" t="str">
        <f t="shared" si="543"/>
        <v/>
      </c>
      <c r="AK1585" s="187" t="str">
        <f t="shared" si="544"/>
        <v/>
      </c>
      <c r="AN1585" s="187" t="str">
        <f t="shared" si="545"/>
        <v/>
      </c>
      <c r="AO1585" s="187" t="str">
        <f t="shared" si="546"/>
        <v/>
      </c>
      <c r="AP1585" s="187" t="str">
        <f t="shared" si="547"/>
        <v/>
      </c>
      <c r="AT1585" s="187" t="str">
        <f t="shared" si="548"/>
        <v/>
      </c>
      <c r="AU1585" s="187" t="str">
        <f t="shared" si="549"/>
        <v/>
      </c>
      <c r="AV1585" s="187" t="str">
        <f t="shared" si="550"/>
        <v/>
      </c>
      <c r="AW1585" s="187" t="str">
        <f t="shared" si="551"/>
        <v/>
      </c>
      <c r="AX1585" s="187" t="str">
        <f t="shared" si="552"/>
        <v/>
      </c>
      <c r="AY1585" s="187" t="str">
        <f t="shared" si="533"/>
        <v/>
      </c>
      <c r="AZ1585" s="187" t="str">
        <f t="shared" si="553"/>
        <v/>
      </c>
      <c r="BA1585" s="187" t="str">
        <f t="shared" si="535"/>
        <v xml:space="preserve"> </v>
      </c>
      <c r="BB1585" s="187" t="str">
        <f>IFERROR(IF(AW1585="","",VLOOKUP(AW1585,SUSS!R:S,2,FALSE)),AY1585*SUSS!$M$2)</f>
        <v/>
      </c>
      <c r="BC1585" s="187" t="str">
        <f t="shared" si="534"/>
        <v/>
      </c>
    </row>
    <row r="1586" spans="14:55" ht="15.75" thickBot="1">
      <c r="N1586" s="183" t="s">
        <v>195</v>
      </c>
      <c r="O1586" s="82">
        <v>99</v>
      </c>
      <c r="P1586" s="86">
        <v>586.77</v>
      </c>
      <c r="Q1586" s="83" t="s">
        <v>82</v>
      </c>
      <c r="R1586" s="83" t="s">
        <v>10</v>
      </c>
      <c r="S1586" s="83" t="s">
        <v>10</v>
      </c>
      <c r="T1586" s="82" t="s">
        <v>196</v>
      </c>
      <c r="U1586" s="82" t="s">
        <v>124</v>
      </c>
      <c r="AC1586" s="187" t="str">
        <f t="shared" si="536"/>
        <v/>
      </c>
      <c r="AD1586" s="187" t="str">
        <f t="shared" si="537"/>
        <v/>
      </c>
      <c r="AE1586" s="187" t="str">
        <f t="shared" si="538"/>
        <v/>
      </c>
      <c r="AF1586" s="187" t="str">
        <f t="shared" si="539"/>
        <v/>
      </c>
      <c r="AG1586" s="187" t="str">
        <f t="shared" si="540"/>
        <v/>
      </c>
      <c r="AH1586" s="187" t="str">
        <f t="shared" si="541"/>
        <v/>
      </c>
      <c r="AI1586" s="187" t="str">
        <f t="shared" si="542"/>
        <v/>
      </c>
      <c r="AJ1586" s="187" t="str">
        <f t="shared" si="543"/>
        <v/>
      </c>
      <c r="AK1586" s="187" t="str">
        <f t="shared" si="544"/>
        <v/>
      </c>
      <c r="AN1586" s="187" t="str">
        <f t="shared" si="545"/>
        <v/>
      </c>
      <c r="AO1586" s="187" t="str">
        <f t="shared" si="546"/>
        <v/>
      </c>
      <c r="AP1586" s="187" t="str">
        <f t="shared" si="547"/>
        <v/>
      </c>
      <c r="AT1586" s="187" t="str">
        <f t="shared" si="548"/>
        <v/>
      </c>
      <c r="AU1586" s="187" t="str">
        <f t="shared" si="549"/>
        <v/>
      </c>
      <c r="AV1586" s="187" t="str">
        <f t="shared" si="550"/>
        <v/>
      </c>
      <c r="AW1586" s="187" t="str">
        <f t="shared" si="551"/>
        <v/>
      </c>
      <c r="AX1586" s="187" t="str">
        <f t="shared" si="552"/>
        <v/>
      </c>
      <c r="AY1586" s="187" t="str">
        <f t="shared" si="533"/>
        <v/>
      </c>
      <c r="AZ1586" s="187" t="str">
        <f t="shared" si="553"/>
        <v/>
      </c>
      <c r="BA1586" s="187" t="str">
        <f t="shared" si="535"/>
        <v xml:space="preserve"> </v>
      </c>
      <c r="BB1586" s="187" t="str">
        <f>IFERROR(IF(AW1586="","",VLOOKUP(AW1586,SUSS!R:S,2,FALSE)),AY1586*SUSS!$M$2)</f>
        <v/>
      </c>
      <c r="BC1586" s="187" t="str">
        <f t="shared" si="534"/>
        <v/>
      </c>
    </row>
    <row r="1587" spans="14:55" ht="15.75" thickBot="1">
      <c r="N1587" s="183" t="s">
        <v>195</v>
      </c>
      <c r="O1587" s="82">
        <v>100</v>
      </c>
      <c r="P1587" s="85">
        <v>5189.68</v>
      </c>
      <c r="Q1587" s="83" t="s">
        <v>102</v>
      </c>
      <c r="R1587" s="83" t="s">
        <v>10</v>
      </c>
      <c r="S1587" s="83" t="s">
        <v>10</v>
      </c>
      <c r="T1587" s="82" t="s">
        <v>163</v>
      </c>
      <c r="U1587" s="82" t="s">
        <v>124</v>
      </c>
      <c r="AC1587" s="187" t="str">
        <f t="shared" si="536"/>
        <v/>
      </c>
      <c r="AD1587" s="187" t="str">
        <f t="shared" si="537"/>
        <v/>
      </c>
      <c r="AE1587" s="187" t="str">
        <f t="shared" si="538"/>
        <v/>
      </c>
      <c r="AF1587" s="187" t="str">
        <f t="shared" si="539"/>
        <v/>
      </c>
      <c r="AG1587" s="187" t="str">
        <f t="shared" si="540"/>
        <v/>
      </c>
      <c r="AH1587" s="187" t="str">
        <f t="shared" si="541"/>
        <v/>
      </c>
      <c r="AI1587" s="187" t="str">
        <f t="shared" si="542"/>
        <v/>
      </c>
      <c r="AJ1587" s="187" t="str">
        <f t="shared" si="543"/>
        <v/>
      </c>
      <c r="AK1587" s="187" t="str">
        <f t="shared" si="544"/>
        <v/>
      </c>
      <c r="AN1587" s="187" t="str">
        <f t="shared" si="545"/>
        <v/>
      </c>
      <c r="AO1587" s="187" t="str">
        <f t="shared" si="546"/>
        <v/>
      </c>
      <c r="AP1587" s="187" t="str">
        <f t="shared" si="547"/>
        <v/>
      </c>
      <c r="AT1587" s="187" t="str">
        <f t="shared" si="548"/>
        <v/>
      </c>
      <c r="AU1587" s="187" t="str">
        <f t="shared" si="549"/>
        <v/>
      </c>
      <c r="AV1587" s="187" t="str">
        <f t="shared" si="550"/>
        <v/>
      </c>
      <c r="AW1587" s="187" t="str">
        <f t="shared" si="551"/>
        <v/>
      </c>
      <c r="AX1587" s="187" t="str">
        <f t="shared" si="552"/>
        <v/>
      </c>
      <c r="AY1587" s="187" t="str">
        <f t="shared" si="533"/>
        <v/>
      </c>
      <c r="AZ1587" s="187" t="str">
        <f t="shared" si="553"/>
        <v/>
      </c>
      <c r="BA1587" s="187" t="str">
        <f t="shared" si="535"/>
        <v xml:space="preserve"> </v>
      </c>
      <c r="BB1587" s="187" t="str">
        <f>IFERROR(IF(AW1587="","",VLOOKUP(AW1587,SUSS!R:S,2,FALSE)),AY1587*SUSS!$M$2)</f>
        <v/>
      </c>
      <c r="BC1587" s="187" t="str">
        <f t="shared" si="534"/>
        <v/>
      </c>
    </row>
    <row r="1588" spans="14:55" ht="15.75" thickBot="1">
      <c r="N1588" s="183" t="s">
        <v>195</v>
      </c>
      <c r="O1588" s="82">
        <v>100</v>
      </c>
      <c r="P1588" s="86">
        <v>586.77</v>
      </c>
      <c r="Q1588" s="83" t="s">
        <v>82</v>
      </c>
      <c r="R1588" s="83" t="s">
        <v>10</v>
      </c>
      <c r="S1588" s="83" t="s">
        <v>10</v>
      </c>
      <c r="T1588" s="82" t="s">
        <v>196</v>
      </c>
      <c r="U1588" s="82" t="s">
        <v>124</v>
      </c>
      <c r="AC1588" s="187" t="str">
        <f t="shared" si="536"/>
        <v/>
      </c>
      <c r="AD1588" s="187" t="str">
        <f t="shared" si="537"/>
        <v/>
      </c>
      <c r="AE1588" s="187" t="str">
        <f t="shared" si="538"/>
        <v/>
      </c>
      <c r="AF1588" s="187" t="str">
        <f t="shared" si="539"/>
        <v/>
      </c>
      <c r="AG1588" s="187" t="str">
        <f t="shared" si="540"/>
        <v/>
      </c>
      <c r="AH1588" s="187" t="str">
        <f t="shared" si="541"/>
        <v/>
      </c>
      <c r="AI1588" s="187" t="str">
        <f t="shared" si="542"/>
        <v/>
      </c>
      <c r="AJ1588" s="187" t="str">
        <f t="shared" si="543"/>
        <v/>
      </c>
      <c r="AK1588" s="187" t="str">
        <f t="shared" si="544"/>
        <v/>
      </c>
      <c r="AN1588" s="187" t="str">
        <f t="shared" si="545"/>
        <v/>
      </c>
      <c r="AO1588" s="187" t="str">
        <f t="shared" si="546"/>
        <v/>
      </c>
      <c r="AP1588" s="187" t="str">
        <f t="shared" si="547"/>
        <v/>
      </c>
      <c r="AT1588" s="187" t="str">
        <f t="shared" si="548"/>
        <v/>
      </c>
      <c r="AU1588" s="187" t="str">
        <f t="shared" si="549"/>
        <v/>
      </c>
      <c r="AV1588" s="187" t="str">
        <f t="shared" si="550"/>
        <v/>
      </c>
      <c r="AW1588" s="187" t="str">
        <f t="shared" si="551"/>
        <v/>
      </c>
      <c r="AX1588" s="187" t="str">
        <f t="shared" si="552"/>
        <v/>
      </c>
      <c r="AY1588" s="187" t="str">
        <f t="shared" si="533"/>
        <v/>
      </c>
      <c r="AZ1588" s="187" t="str">
        <f t="shared" si="553"/>
        <v/>
      </c>
      <c r="BA1588" s="187" t="str">
        <f t="shared" si="535"/>
        <v xml:space="preserve"> </v>
      </c>
      <c r="BB1588" s="187" t="str">
        <f>IFERROR(IF(AW1588="","",VLOOKUP(AW1588,SUSS!R:S,2,FALSE)),AY1588*SUSS!$M$2)</f>
        <v/>
      </c>
      <c r="BC1588" s="187" t="str">
        <f t="shared" si="534"/>
        <v/>
      </c>
    </row>
    <row r="1589" spans="14:55" ht="15.75" thickBot="1">
      <c r="N1589" s="183" t="s">
        <v>195</v>
      </c>
      <c r="O1589" s="82">
        <v>101</v>
      </c>
      <c r="P1589" s="85">
        <v>5189.68</v>
      </c>
      <c r="Q1589" s="83" t="s">
        <v>102</v>
      </c>
      <c r="R1589" s="83" t="s">
        <v>10</v>
      </c>
      <c r="S1589" s="83" t="s">
        <v>10</v>
      </c>
      <c r="T1589" s="82" t="s">
        <v>163</v>
      </c>
      <c r="U1589" s="82" t="s">
        <v>124</v>
      </c>
      <c r="AC1589" s="187" t="str">
        <f t="shared" si="536"/>
        <v/>
      </c>
      <c r="AD1589" s="187" t="str">
        <f t="shared" si="537"/>
        <v/>
      </c>
      <c r="AE1589" s="187" t="str">
        <f t="shared" si="538"/>
        <v/>
      </c>
      <c r="AF1589" s="187" t="str">
        <f t="shared" si="539"/>
        <v/>
      </c>
      <c r="AG1589" s="187" t="str">
        <f t="shared" si="540"/>
        <v/>
      </c>
      <c r="AH1589" s="187" t="str">
        <f t="shared" si="541"/>
        <v/>
      </c>
      <c r="AI1589" s="187" t="str">
        <f t="shared" si="542"/>
        <v/>
      </c>
      <c r="AJ1589" s="187" t="str">
        <f t="shared" si="543"/>
        <v/>
      </c>
      <c r="AK1589" s="187" t="str">
        <f t="shared" si="544"/>
        <v/>
      </c>
      <c r="AN1589" s="187" t="str">
        <f t="shared" si="545"/>
        <v/>
      </c>
      <c r="AO1589" s="187" t="str">
        <f t="shared" si="546"/>
        <v/>
      </c>
      <c r="AP1589" s="187" t="str">
        <f t="shared" si="547"/>
        <v/>
      </c>
      <c r="AT1589" s="187" t="str">
        <f t="shared" si="548"/>
        <v/>
      </c>
      <c r="AU1589" s="187" t="str">
        <f t="shared" si="549"/>
        <v/>
      </c>
      <c r="AV1589" s="187" t="str">
        <f t="shared" si="550"/>
        <v/>
      </c>
      <c r="AW1589" s="187" t="str">
        <f t="shared" si="551"/>
        <v/>
      </c>
      <c r="AX1589" s="187" t="str">
        <f t="shared" si="552"/>
        <v/>
      </c>
      <c r="AY1589" s="187" t="str">
        <f t="shared" si="533"/>
        <v/>
      </c>
      <c r="AZ1589" s="187" t="str">
        <f t="shared" si="553"/>
        <v/>
      </c>
      <c r="BA1589" s="187" t="str">
        <f t="shared" si="535"/>
        <v xml:space="preserve"> </v>
      </c>
      <c r="BB1589" s="187" t="str">
        <f>IFERROR(IF(AW1589="","",VLOOKUP(AW1589,SUSS!R:S,2,FALSE)),AY1589*SUSS!$M$2)</f>
        <v/>
      </c>
      <c r="BC1589" s="187" t="str">
        <f t="shared" si="534"/>
        <v/>
      </c>
    </row>
    <row r="1590" spans="14:55" ht="15.75" thickBot="1">
      <c r="N1590" s="183" t="s">
        <v>195</v>
      </c>
      <c r="O1590" s="82">
        <v>101</v>
      </c>
      <c r="P1590" s="86">
        <v>586.77</v>
      </c>
      <c r="Q1590" s="83" t="s">
        <v>82</v>
      </c>
      <c r="R1590" s="83" t="s">
        <v>10</v>
      </c>
      <c r="S1590" s="83" t="s">
        <v>10</v>
      </c>
      <c r="T1590" s="82" t="s">
        <v>196</v>
      </c>
      <c r="U1590" s="82" t="s">
        <v>124</v>
      </c>
      <c r="AC1590" s="187" t="str">
        <f t="shared" si="536"/>
        <v/>
      </c>
      <c r="AD1590" s="187" t="str">
        <f t="shared" si="537"/>
        <v/>
      </c>
      <c r="AE1590" s="187" t="str">
        <f t="shared" si="538"/>
        <v/>
      </c>
      <c r="AF1590" s="187" t="str">
        <f t="shared" si="539"/>
        <v/>
      </c>
      <c r="AG1590" s="187" t="str">
        <f t="shared" si="540"/>
        <v/>
      </c>
      <c r="AH1590" s="187" t="str">
        <f t="shared" si="541"/>
        <v/>
      </c>
      <c r="AI1590" s="187" t="str">
        <f t="shared" si="542"/>
        <v/>
      </c>
      <c r="AJ1590" s="187" t="str">
        <f t="shared" si="543"/>
        <v/>
      </c>
      <c r="AK1590" s="187" t="str">
        <f t="shared" si="544"/>
        <v/>
      </c>
      <c r="AN1590" s="187" t="str">
        <f t="shared" si="545"/>
        <v/>
      </c>
      <c r="AO1590" s="187" t="str">
        <f t="shared" si="546"/>
        <v/>
      </c>
      <c r="AP1590" s="187" t="str">
        <f t="shared" si="547"/>
        <v/>
      </c>
      <c r="AT1590" s="187" t="str">
        <f t="shared" si="548"/>
        <v/>
      </c>
      <c r="AU1590" s="187" t="str">
        <f t="shared" si="549"/>
        <v/>
      </c>
      <c r="AV1590" s="187" t="str">
        <f t="shared" si="550"/>
        <v/>
      </c>
      <c r="AW1590" s="187" t="str">
        <f t="shared" si="551"/>
        <v/>
      </c>
      <c r="AX1590" s="187" t="str">
        <f t="shared" si="552"/>
        <v/>
      </c>
      <c r="AY1590" s="187" t="str">
        <f t="shared" si="533"/>
        <v/>
      </c>
      <c r="AZ1590" s="187" t="str">
        <f t="shared" si="553"/>
        <v/>
      </c>
      <c r="BA1590" s="187" t="str">
        <f t="shared" si="535"/>
        <v xml:space="preserve"> </v>
      </c>
      <c r="BB1590" s="187" t="str">
        <f>IFERROR(IF(AW1590="","",VLOOKUP(AW1590,SUSS!R:S,2,FALSE)),AY1590*SUSS!$M$2)</f>
        <v/>
      </c>
      <c r="BC1590" s="187" t="str">
        <f t="shared" si="534"/>
        <v/>
      </c>
    </row>
    <row r="1591" spans="14:55" ht="15.75" thickBot="1">
      <c r="N1591" s="183" t="s">
        <v>195</v>
      </c>
      <c r="O1591" s="82">
        <v>102</v>
      </c>
      <c r="P1591" s="85">
        <v>5189.68</v>
      </c>
      <c r="Q1591" s="83" t="s">
        <v>102</v>
      </c>
      <c r="R1591" s="83" t="s">
        <v>10</v>
      </c>
      <c r="S1591" s="83" t="s">
        <v>10</v>
      </c>
      <c r="T1591" s="82" t="s">
        <v>163</v>
      </c>
      <c r="U1591" s="82" t="s">
        <v>124</v>
      </c>
      <c r="AC1591" s="187" t="str">
        <f t="shared" si="536"/>
        <v/>
      </c>
      <c r="AD1591" s="187" t="str">
        <f t="shared" si="537"/>
        <v/>
      </c>
      <c r="AE1591" s="187" t="str">
        <f t="shared" si="538"/>
        <v/>
      </c>
      <c r="AF1591" s="187" t="str">
        <f t="shared" si="539"/>
        <v/>
      </c>
      <c r="AG1591" s="187" t="str">
        <f t="shared" si="540"/>
        <v/>
      </c>
      <c r="AH1591" s="187" t="str">
        <f t="shared" si="541"/>
        <v/>
      </c>
      <c r="AI1591" s="187" t="str">
        <f t="shared" si="542"/>
        <v/>
      </c>
      <c r="AJ1591" s="187" t="str">
        <f t="shared" si="543"/>
        <v/>
      </c>
      <c r="AK1591" s="187" t="str">
        <f t="shared" si="544"/>
        <v/>
      </c>
      <c r="AN1591" s="187" t="str">
        <f t="shared" si="545"/>
        <v/>
      </c>
      <c r="AO1591" s="187" t="str">
        <f t="shared" si="546"/>
        <v/>
      </c>
      <c r="AP1591" s="187" t="str">
        <f t="shared" si="547"/>
        <v/>
      </c>
      <c r="AT1591" s="187" t="str">
        <f t="shared" si="548"/>
        <v/>
      </c>
      <c r="AU1591" s="187" t="str">
        <f t="shared" si="549"/>
        <v/>
      </c>
      <c r="AV1591" s="187" t="str">
        <f t="shared" si="550"/>
        <v/>
      </c>
      <c r="AW1591" s="187" t="str">
        <f t="shared" si="551"/>
        <v/>
      </c>
      <c r="AX1591" s="187" t="str">
        <f t="shared" si="552"/>
        <v/>
      </c>
      <c r="AY1591" s="187" t="str">
        <f t="shared" si="533"/>
        <v/>
      </c>
      <c r="AZ1591" s="187" t="str">
        <f t="shared" si="553"/>
        <v/>
      </c>
      <c r="BA1591" s="187" t="str">
        <f t="shared" si="535"/>
        <v xml:space="preserve"> </v>
      </c>
      <c r="BB1591" s="187" t="str">
        <f>IFERROR(IF(AW1591="","",VLOOKUP(AW1591,SUSS!R:S,2,FALSE)),AY1591*SUSS!$M$2)</f>
        <v/>
      </c>
      <c r="BC1591" s="187" t="str">
        <f t="shared" si="534"/>
        <v/>
      </c>
    </row>
    <row r="1592" spans="14:55" ht="15.75" thickBot="1">
      <c r="N1592" s="183" t="s">
        <v>195</v>
      </c>
      <c r="O1592" s="82">
        <v>102</v>
      </c>
      <c r="P1592" s="86">
        <v>586.77</v>
      </c>
      <c r="Q1592" s="83" t="s">
        <v>82</v>
      </c>
      <c r="R1592" s="83" t="s">
        <v>10</v>
      </c>
      <c r="S1592" s="83" t="s">
        <v>10</v>
      </c>
      <c r="T1592" s="82" t="s">
        <v>196</v>
      </c>
      <c r="U1592" s="82" t="s">
        <v>124</v>
      </c>
      <c r="AC1592" s="187" t="str">
        <f t="shared" si="536"/>
        <v/>
      </c>
      <c r="AD1592" s="187" t="str">
        <f t="shared" si="537"/>
        <v/>
      </c>
      <c r="AE1592" s="187" t="str">
        <f t="shared" si="538"/>
        <v/>
      </c>
      <c r="AF1592" s="187" t="str">
        <f t="shared" si="539"/>
        <v/>
      </c>
      <c r="AG1592" s="187" t="str">
        <f t="shared" si="540"/>
        <v/>
      </c>
      <c r="AH1592" s="187" t="str">
        <f t="shared" si="541"/>
        <v/>
      </c>
      <c r="AI1592" s="187" t="str">
        <f t="shared" si="542"/>
        <v/>
      </c>
      <c r="AJ1592" s="187" t="str">
        <f t="shared" si="543"/>
        <v/>
      </c>
      <c r="AK1592" s="187" t="str">
        <f t="shared" si="544"/>
        <v/>
      </c>
      <c r="AN1592" s="187" t="str">
        <f t="shared" si="545"/>
        <v/>
      </c>
      <c r="AO1592" s="187" t="str">
        <f t="shared" si="546"/>
        <v/>
      </c>
      <c r="AP1592" s="187" t="str">
        <f t="shared" si="547"/>
        <v/>
      </c>
      <c r="AT1592" s="187" t="str">
        <f t="shared" si="548"/>
        <v/>
      </c>
      <c r="AU1592" s="187" t="str">
        <f t="shared" si="549"/>
        <v/>
      </c>
      <c r="AV1592" s="187" t="str">
        <f t="shared" si="550"/>
        <v/>
      </c>
      <c r="AW1592" s="187" t="str">
        <f t="shared" si="551"/>
        <v/>
      </c>
      <c r="AX1592" s="187" t="str">
        <f t="shared" si="552"/>
        <v/>
      </c>
      <c r="AY1592" s="187" t="str">
        <f t="shared" si="533"/>
        <v/>
      </c>
      <c r="AZ1592" s="187" t="str">
        <f t="shared" si="553"/>
        <v/>
      </c>
      <c r="BA1592" s="187" t="str">
        <f t="shared" si="535"/>
        <v xml:space="preserve"> </v>
      </c>
      <c r="BB1592" s="187" t="str">
        <f>IFERROR(IF(AW1592="","",VLOOKUP(AW1592,SUSS!R:S,2,FALSE)),AY1592*SUSS!$M$2)</f>
        <v/>
      </c>
      <c r="BC1592" s="187" t="str">
        <f t="shared" si="534"/>
        <v/>
      </c>
    </row>
    <row r="1593" spans="14:55" ht="15.75" thickBot="1">
      <c r="N1593" s="183" t="s">
        <v>195</v>
      </c>
      <c r="O1593" s="82">
        <v>103</v>
      </c>
      <c r="P1593" s="85">
        <v>5189.68</v>
      </c>
      <c r="Q1593" s="83" t="s">
        <v>102</v>
      </c>
      <c r="R1593" s="83" t="s">
        <v>10</v>
      </c>
      <c r="S1593" s="83" t="s">
        <v>10</v>
      </c>
      <c r="T1593" s="82" t="s">
        <v>163</v>
      </c>
      <c r="U1593" s="82" t="s">
        <v>124</v>
      </c>
      <c r="AC1593" s="187" t="str">
        <f t="shared" si="536"/>
        <v/>
      </c>
      <c r="AD1593" s="187" t="str">
        <f t="shared" si="537"/>
        <v/>
      </c>
      <c r="AE1593" s="187" t="str">
        <f t="shared" si="538"/>
        <v/>
      </c>
      <c r="AF1593" s="187" t="str">
        <f t="shared" si="539"/>
        <v/>
      </c>
      <c r="AG1593" s="187" t="str">
        <f t="shared" si="540"/>
        <v/>
      </c>
      <c r="AH1593" s="187" t="str">
        <f t="shared" si="541"/>
        <v/>
      </c>
      <c r="AI1593" s="187" t="str">
        <f t="shared" si="542"/>
        <v/>
      </c>
      <c r="AJ1593" s="187" t="str">
        <f t="shared" si="543"/>
        <v/>
      </c>
      <c r="AK1593" s="187" t="str">
        <f t="shared" si="544"/>
        <v/>
      </c>
      <c r="AN1593" s="187" t="str">
        <f t="shared" si="545"/>
        <v/>
      </c>
      <c r="AO1593" s="187" t="str">
        <f t="shared" si="546"/>
        <v/>
      </c>
      <c r="AP1593" s="187" t="str">
        <f t="shared" si="547"/>
        <v/>
      </c>
      <c r="AT1593" s="187" t="str">
        <f t="shared" si="548"/>
        <v/>
      </c>
      <c r="AU1593" s="187" t="str">
        <f t="shared" si="549"/>
        <v/>
      </c>
      <c r="AV1593" s="187" t="str">
        <f t="shared" si="550"/>
        <v/>
      </c>
      <c r="AW1593" s="187" t="str">
        <f t="shared" si="551"/>
        <v/>
      </c>
      <c r="AX1593" s="187" t="str">
        <f t="shared" si="552"/>
        <v/>
      </c>
      <c r="AY1593" s="187" t="str">
        <f t="shared" si="533"/>
        <v/>
      </c>
      <c r="AZ1593" s="187" t="str">
        <f t="shared" si="553"/>
        <v/>
      </c>
      <c r="BA1593" s="187" t="str">
        <f t="shared" si="535"/>
        <v xml:space="preserve"> </v>
      </c>
      <c r="BB1593" s="187" t="str">
        <f>IFERROR(IF(AW1593="","",VLOOKUP(AW1593,SUSS!R:S,2,FALSE)),AY1593*SUSS!$M$2)</f>
        <v/>
      </c>
      <c r="BC1593" s="187" t="str">
        <f t="shared" si="534"/>
        <v/>
      </c>
    </row>
    <row r="1594" spans="14:55" ht="15.75" thickBot="1">
      <c r="N1594" s="183" t="s">
        <v>195</v>
      </c>
      <c r="O1594" s="82">
        <v>103</v>
      </c>
      <c r="P1594" s="86">
        <v>586.77</v>
      </c>
      <c r="Q1594" s="83" t="s">
        <v>82</v>
      </c>
      <c r="R1594" s="83" t="s">
        <v>10</v>
      </c>
      <c r="S1594" s="83" t="s">
        <v>10</v>
      </c>
      <c r="T1594" s="82" t="s">
        <v>196</v>
      </c>
      <c r="U1594" s="82" t="s">
        <v>124</v>
      </c>
      <c r="AC1594" s="187" t="str">
        <f t="shared" si="536"/>
        <v/>
      </c>
      <c r="AD1594" s="187" t="str">
        <f t="shared" si="537"/>
        <v/>
      </c>
      <c r="AE1594" s="187" t="str">
        <f t="shared" si="538"/>
        <v/>
      </c>
      <c r="AF1594" s="187" t="str">
        <f t="shared" si="539"/>
        <v/>
      </c>
      <c r="AG1594" s="187" t="str">
        <f t="shared" si="540"/>
        <v/>
      </c>
      <c r="AH1594" s="187" t="str">
        <f t="shared" si="541"/>
        <v/>
      </c>
      <c r="AI1594" s="187" t="str">
        <f t="shared" si="542"/>
        <v/>
      </c>
      <c r="AJ1594" s="187" t="str">
        <f t="shared" si="543"/>
        <v/>
      </c>
      <c r="AK1594" s="187" t="str">
        <f t="shared" si="544"/>
        <v/>
      </c>
      <c r="AN1594" s="187" t="str">
        <f t="shared" si="545"/>
        <v/>
      </c>
      <c r="AO1594" s="187" t="str">
        <f t="shared" si="546"/>
        <v/>
      </c>
      <c r="AP1594" s="187" t="str">
        <f t="shared" si="547"/>
        <v/>
      </c>
      <c r="AT1594" s="187" t="str">
        <f t="shared" si="548"/>
        <v/>
      </c>
      <c r="AU1594" s="187" t="str">
        <f t="shared" si="549"/>
        <v/>
      </c>
      <c r="AV1594" s="187" t="str">
        <f t="shared" si="550"/>
        <v/>
      </c>
      <c r="AW1594" s="187" t="str">
        <f t="shared" si="551"/>
        <v/>
      </c>
      <c r="AX1594" s="187" t="str">
        <f t="shared" si="552"/>
        <v/>
      </c>
      <c r="AY1594" s="187" t="str">
        <f t="shared" si="533"/>
        <v/>
      </c>
      <c r="AZ1594" s="187" t="str">
        <f t="shared" si="553"/>
        <v/>
      </c>
      <c r="BA1594" s="187" t="str">
        <f t="shared" si="535"/>
        <v xml:space="preserve"> </v>
      </c>
      <c r="BB1594" s="187" t="str">
        <f>IFERROR(IF(AW1594="","",VLOOKUP(AW1594,SUSS!R:S,2,FALSE)),AY1594*SUSS!$M$2)</f>
        <v/>
      </c>
      <c r="BC1594" s="187" t="str">
        <f t="shared" si="534"/>
        <v/>
      </c>
    </row>
    <row r="1595" spans="14:55" ht="15.75" thickBot="1">
      <c r="N1595" s="183" t="s">
        <v>195</v>
      </c>
      <c r="O1595" s="82">
        <v>104</v>
      </c>
      <c r="P1595" s="85">
        <v>5189.68</v>
      </c>
      <c r="Q1595" s="83" t="s">
        <v>102</v>
      </c>
      <c r="R1595" s="83" t="s">
        <v>10</v>
      </c>
      <c r="S1595" s="83" t="s">
        <v>10</v>
      </c>
      <c r="T1595" s="82" t="s">
        <v>163</v>
      </c>
      <c r="U1595" s="82" t="s">
        <v>124</v>
      </c>
      <c r="AC1595" s="187" t="str">
        <f t="shared" si="536"/>
        <v/>
      </c>
      <c r="AD1595" s="187" t="str">
        <f t="shared" si="537"/>
        <v/>
      </c>
      <c r="AE1595" s="187" t="str">
        <f t="shared" si="538"/>
        <v/>
      </c>
      <c r="AF1595" s="187" t="str">
        <f t="shared" si="539"/>
        <v/>
      </c>
      <c r="AG1595" s="187" t="str">
        <f t="shared" si="540"/>
        <v/>
      </c>
      <c r="AH1595" s="187" t="str">
        <f t="shared" si="541"/>
        <v/>
      </c>
      <c r="AI1595" s="187" t="str">
        <f t="shared" si="542"/>
        <v/>
      </c>
      <c r="AJ1595" s="187" t="str">
        <f t="shared" si="543"/>
        <v/>
      </c>
      <c r="AK1595" s="187" t="str">
        <f t="shared" si="544"/>
        <v/>
      </c>
      <c r="AN1595" s="187" t="str">
        <f t="shared" si="545"/>
        <v/>
      </c>
      <c r="AO1595" s="187" t="str">
        <f t="shared" si="546"/>
        <v/>
      </c>
      <c r="AP1595" s="187" t="str">
        <f t="shared" si="547"/>
        <v/>
      </c>
      <c r="AT1595" s="187" t="str">
        <f t="shared" si="548"/>
        <v/>
      </c>
      <c r="AU1595" s="187" t="str">
        <f t="shared" si="549"/>
        <v/>
      </c>
      <c r="AV1595" s="187" t="str">
        <f t="shared" si="550"/>
        <v/>
      </c>
      <c r="AW1595" s="187" t="str">
        <f t="shared" si="551"/>
        <v/>
      </c>
      <c r="AX1595" s="187" t="str">
        <f t="shared" si="552"/>
        <v/>
      </c>
      <c r="AY1595" s="187" t="str">
        <f t="shared" si="533"/>
        <v/>
      </c>
      <c r="AZ1595" s="187" t="str">
        <f t="shared" si="553"/>
        <v/>
      </c>
      <c r="BA1595" s="187" t="str">
        <f t="shared" si="535"/>
        <v xml:space="preserve"> </v>
      </c>
      <c r="BB1595" s="187" t="str">
        <f>IFERROR(IF(AW1595="","",VLOOKUP(AW1595,SUSS!R:S,2,FALSE)),AY1595*SUSS!$M$2)</f>
        <v/>
      </c>
      <c r="BC1595" s="187" t="str">
        <f t="shared" si="534"/>
        <v/>
      </c>
    </row>
    <row r="1596" spans="14:55" ht="15.75" thickBot="1">
      <c r="N1596" s="183" t="s">
        <v>195</v>
      </c>
      <c r="O1596" s="82">
        <v>104</v>
      </c>
      <c r="P1596" s="86">
        <v>586.77</v>
      </c>
      <c r="Q1596" s="83" t="s">
        <v>82</v>
      </c>
      <c r="R1596" s="83" t="s">
        <v>10</v>
      </c>
      <c r="S1596" s="83" t="s">
        <v>10</v>
      </c>
      <c r="T1596" s="82" t="s">
        <v>196</v>
      </c>
      <c r="U1596" s="82" t="s">
        <v>124</v>
      </c>
      <c r="AC1596" s="187" t="str">
        <f t="shared" si="536"/>
        <v/>
      </c>
      <c r="AD1596" s="187" t="str">
        <f t="shared" si="537"/>
        <v/>
      </c>
      <c r="AE1596" s="187" t="str">
        <f t="shared" si="538"/>
        <v/>
      </c>
      <c r="AF1596" s="187" t="str">
        <f t="shared" si="539"/>
        <v/>
      </c>
      <c r="AG1596" s="187" t="str">
        <f t="shared" si="540"/>
        <v/>
      </c>
      <c r="AH1596" s="187" t="str">
        <f t="shared" si="541"/>
        <v/>
      </c>
      <c r="AI1596" s="187" t="str">
        <f t="shared" si="542"/>
        <v/>
      </c>
      <c r="AJ1596" s="187" t="str">
        <f t="shared" si="543"/>
        <v/>
      </c>
      <c r="AK1596" s="187" t="str">
        <f t="shared" si="544"/>
        <v/>
      </c>
      <c r="AN1596" s="187" t="str">
        <f t="shared" si="545"/>
        <v/>
      </c>
      <c r="AO1596" s="187" t="str">
        <f t="shared" si="546"/>
        <v/>
      </c>
      <c r="AP1596" s="187" t="str">
        <f t="shared" si="547"/>
        <v/>
      </c>
      <c r="AT1596" s="187" t="str">
        <f t="shared" si="548"/>
        <v/>
      </c>
      <c r="AU1596" s="187" t="str">
        <f t="shared" si="549"/>
        <v/>
      </c>
      <c r="AV1596" s="187" t="str">
        <f t="shared" si="550"/>
        <v/>
      </c>
      <c r="AW1596" s="187" t="str">
        <f t="shared" si="551"/>
        <v/>
      </c>
      <c r="AX1596" s="187" t="str">
        <f t="shared" si="552"/>
        <v/>
      </c>
      <c r="AY1596" s="187" t="str">
        <f t="shared" si="533"/>
        <v/>
      </c>
      <c r="AZ1596" s="187" t="str">
        <f t="shared" si="553"/>
        <v/>
      </c>
      <c r="BA1596" s="187" t="str">
        <f t="shared" si="535"/>
        <v xml:space="preserve"> </v>
      </c>
      <c r="BB1596" s="187" t="str">
        <f>IFERROR(IF(AW1596="","",VLOOKUP(AW1596,SUSS!R:S,2,FALSE)),AY1596*SUSS!$M$2)</f>
        <v/>
      </c>
      <c r="BC1596" s="187" t="str">
        <f t="shared" si="534"/>
        <v/>
      </c>
    </row>
    <row r="1597" spans="14:55" ht="15.75" thickBot="1">
      <c r="N1597" s="183" t="s">
        <v>195</v>
      </c>
      <c r="O1597" s="82">
        <v>105</v>
      </c>
      <c r="P1597" s="85">
        <v>5189.68</v>
      </c>
      <c r="Q1597" s="83" t="s">
        <v>102</v>
      </c>
      <c r="R1597" s="83" t="s">
        <v>10</v>
      </c>
      <c r="S1597" s="83" t="s">
        <v>10</v>
      </c>
      <c r="T1597" s="82" t="s">
        <v>163</v>
      </c>
      <c r="U1597" s="82" t="s">
        <v>124</v>
      </c>
      <c r="AC1597" s="187" t="str">
        <f t="shared" si="536"/>
        <v/>
      </c>
      <c r="AD1597" s="187" t="str">
        <f t="shared" si="537"/>
        <v/>
      </c>
      <c r="AE1597" s="187" t="str">
        <f t="shared" si="538"/>
        <v/>
      </c>
      <c r="AF1597" s="187" t="str">
        <f t="shared" si="539"/>
        <v/>
      </c>
      <c r="AG1597" s="187" t="str">
        <f t="shared" si="540"/>
        <v/>
      </c>
      <c r="AH1597" s="187" t="str">
        <f t="shared" si="541"/>
        <v/>
      </c>
      <c r="AI1597" s="187" t="str">
        <f t="shared" si="542"/>
        <v/>
      </c>
      <c r="AJ1597" s="187" t="str">
        <f t="shared" si="543"/>
        <v/>
      </c>
      <c r="AK1597" s="187" t="str">
        <f t="shared" si="544"/>
        <v/>
      </c>
      <c r="AN1597" s="187" t="str">
        <f t="shared" si="545"/>
        <v/>
      </c>
      <c r="AO1597" s="187" t="str">
        <f t="shared" si="546"/>
        <v/>
      </c>
      <c r="AP1597" s="187" t="str">
        <f t="shared" si="547"/>
        <v/>
      </c>
      <c r="AT1597" s="187" t="str">
        <f t="shared" si="548"/>
        <v/>
      </c>
      <c r="AU1597" s="187" t="str">
        <f t="shared" si="549"/>
        <v/>
      </c>
      <c r="AV1597" s="187" t="str">
        <f t="shared" si="550"/>
        <v/>
      </c>
      <c r="AW1597" s="187" t="str">
        <f t="shared" si="551"/>
        <v/>
      </c>
      <c r="AX1597" s="187" t="str">
        <f t="shared" si="552"/>
        <v/>
      </c>
      <c r="AY1597" s="187" t="str">
        <f t="shared" si="533"/>
        <v/>
      </c>
      <c r="AZ1597" s="187" t="str">
        <f t="shared" si="553"/>
        <v/>
      </c>
      <c r="BA1597" s="187" t="str">
        <f t="shared" si="535"/>
        <v xml:space="preserve"> </v>
      </c>
      <c r="BB1597" s="187" t="str">
        <f>IFERROR(IF(AW1597="","",VLOOKUP(AW1597,SUSS!R:S,2,FALSE)),AY1597*SUSS!$M$2)</f>
        <v/>
      </c>
      <c r="BC1597" s="187" t="str">
        <f t="shared" si="534"/>
        <v/>
      </c>
    </row>
    <row r="1598" spans="14:55" ht="15.75" thickBot="1">
      <c r="N1598" s="183" t="s">
        <v>195</v>
      </c>
      <c r="O1598" s="82">
        <v>105</v>
      </c>
      <c r="P1598" s="86">
        <v>586.77</v>
      </c>
      <c r="Q1598" s="83" t="s">
        <v>82</v>
      </c>
      <c r="R1598" s="83" t="s">
        <v>10</v>
      </c>
      <c r="S1598" s="83" t="s">
        <v>10</v>
      </c>
      <c r="T1598" s="82" t="s">
        <v>196</v>
      </c>
      <c r="U1598" s="82" t="s">
        <v>124</v>
      </c>
      <c r="AC1598" s="187" t="str">
        <f t="shared" si="536"/>
        <v/>
      </c>
      <c r="AD1598" s="187" t="str">
        <f t="shared" si="537"/>
        <v/>
      </c>
      <c r="AE1598" s="187" t="str">
        <f t="shared" si="538"/>
        <v/>
      </c>
      <c r="AF1598" s="187" t="str">
        <f t="shared" si="539"/>
        <v/>
      </c>
      <c r="AG1598" s="187" t="str">
        <f t="shared" si="540"/>
        <v/>
      </c>
      <c r="AH1598" s="187" t="str">
        <f t="shared" si="541"/>
        <v/>
      </c>
      <c r="AI1598" s="187" t="str">
        <f t="shared" si="542"/>
        <v/>
      </c>
      <c r="AJ1598" s="187" t="str">
        <f t="shared" si="543"/>
        <v/>
      </c>
      <c r="AK1598" s="187" t="str">
        <f t="shared" si="544"/>
        <v/>
      </c>
      <c r="AN1598" s="187" t="str">
        <f t="shared" si="545"/>
        <v/>
      </c>
      <c r="AO1598" s="187" t="str">
        <f t="shared" si="546"/>
        <v/>
      </c>
      <c r="AP1598" s="187" t="str">
        <f t="shared" si="547"/>
        <v/>
      </c>
      <c r="AT1598" s="187" t="str">
        <f t="shared" si="548"/>
        <v/>
      </c>
      <c r="AU1598" s="187" t="str">
        <f t="shared" si="549"/>
        <v/>
      </c>
      <c r="AV1598" s="187" t="str">
        <f t="shared" si="550"/>
        <v/>
      </c>
      <c r="AW1598" s="187" t="str">
        <f t="shared" si="551"/>
        <v/>
      </c>
      <c r="AX1598" s="187" t="str">
        <f t="shared" si="552"/>
        <v/>
      </c>
      <c r="AY1598" s="187" t="str">
        <f t="shared" si="533"/>
        <v/>
      </c>
      <c r="AZ1598" s="187" t="str">
        <f t="shared" si="553"/>
        <v/>
      </c>
      <c r="BA1598" s="187" t="str">
        <f t="shared" si="535"/>
        <v xml:space="preserve"> </v>
      </c>
      <c r="BB1598" s="187" t="str">
        <f>IFERROR(IF(AW1598="","",VLOOKUP(AW1598,SUSS!R:S,2,FALSE)),AY1598*SUSS!$M$2)</f>
        <v/>
      </c>
      <c r="BC1598" s="187" t="str">
        <f t="shared" si="534"/>
        <v/>
      </c>
    </row>
    <row r="1599" spans="14:55" ht="15.75" thickBot="1">
      <c r="N1599" s="183" t="s">
        <v>195</v>
      </c>
      <c r="O1599" s="82">
        <v>106</v>
      </c>
      <c r="P1599" s="85">
        <v>5189.68</v>
      </c>
      <c r="Q1599" s="83" t="s">
        <v>102</v>
      </c>
      <c r="R1599" s="83" t="s">
        <v>10</v>
      </c>
      <c r="S1599" s="83" t="s">
        <v>10</v>
      </c>
      <c r="T1599" s="82" t="s">
        <v>163</v>
      </c>
      <c r="U1599" s="82" t="s">
        <v>124</v>
      </c>
      <c r="AC1599" s="187" t="str">
        <f t="shared" si="536"/>
        <v/>
      </c>
      <c r="AD1599" s="187" t="str">
        <f t="shared" si="537"/>
        <v/>
      </c>
      <c r="AE1599" s="187" t="str">
        <f t="shared" si="538"/>
        <v/>
      </c>
      <c r="AF1599" s="187" t="str">
        <f t="shared" si="539"/>
        <v/>
      </c>
      <c r="AG1599" s="187" t="str">
        <f t="shared" si="540"/>
        <v/>
      </c>
      <c r="AH1599" s="187" t="str">
        <f t="shared" si="541"/>
        <v/>
      </c>
      <c r="AI1599" s="187" t="str">
        <f t="shared" si="542"/>
        <v/>
      </c>
      <c r="AJ1599" s="187" t="str">
        <f t="shared" si="543"/>
        <v/>
      </c>
      <c r="AK1599" s="187" t="str">
        <f t="shared" si="544"/>
        <v/>
      </c>
      <c r="AN1599" s="187" t="str">
        <f t="shared" si="545"/>
        <v/>
      </c>
      <c r="AO1599" s="187" t="str">
        <f t="shared" si="546"/>
        <v/>
      </c>
      <c r="AP1599" s="187" t="str">
        <f t="shared" si="547"/>
        <v/>
      </c>
      <c r="AT1599" s="187" t="str">
        <f t="shared" si="548"/>
        <v/>
      </c>
      <c r="AU1599" s="187" t="str">
        <f t="shared" si="549"/>
        <v/>
      </c>
      <c r="AV1599" s="187" t="str">
        <f t="shared" si="550"/>
        <v/>
      </c>
      <c r="AW1599" s="187" t="str">
        <f t="shared" si="551"/>
        <v/>
      </c>
      <c r="AX1599" s="187" t="str">
        <f t="shared" si="552"/>
        <v/>
      </c>
      <c r="AY1599" s="187" t="str">
        <f t="shared" si="533"/>
        <v/>
      </c>
      <c r="AZ1599" s="187" t="str">
        <f t="shared" si="553"/>
        <v/>
      </c>
      <c r="BA1599" s="187" t="str">
        <f t="shared" si="535"/>
        <v xml:space="preserve"> </v>
      </c>
      <c r="BB1599" s="187" t="str">
        <f>IFERROR(IF(AW1599="","",VLOOKUP(AW1599,SUSS!R:S,2,FALSE)),AY1599*SUSS!$M$2)</f>
        <v/>
      </c>
      <c r="BC1599" s="187" t="str">
        <f t="shared" si="534"/>
        <v/>
      </c>
    </row>
    <row r="1600" spans="14:55" ht="15.75" thickBot="1">
      <c r="N1600" s="183" t="s">
        <v>195</v>
      </c>
      <c r="O1600" s="82">
        <v>106</v>
      </c>
      <c r="P1600" s="86">
        <v>586.77</v>
      </c>
      <c r="Q1600" s="83" t="s">
        <v>82</v>
      </c>
      <c r="R1600" s="83" t="s">
        <v>10</v>
      </c>
      <c r="S1600" s="83" t="s">
        <v>10</v>
      </c>
      <c r="T1600" s="82" t="s">
        <v>196</v>
      </c>
      <c r="U1600" s="82" t="s">
        <v>124</v>
      </c>
      <c r="AC1600" s="187" t="str">
        <f t="shared" si="536"/>
        <v/>
      </c>
      <c r="AD1600" s="187" t="str">
        <f t="shared" si="537"/>
        <v/>
      </c>
      <c r="AE1600" s="187" t="str">
        <f t="shared" si="538"/>
        <v/>
      </c>
      <c r="AF1600" s="187" t="str">
        <f t="shared" si="539"/>
        <v/>
      </c>
      <c r="AG1600" s="187" t="str">
        <f t="shared" si="540"/>
        <v/>
      </c>
      <c r="AH1600" s="187" t="str">
        <f t="shared" si="541"/>
        <v/>
      </c>
      <c r="AI1600" s="187" t="str">
        <f t="shared" si="542"/>
        <v/>
      </c>
      <c r="AJ1600" s="187" t="str">
        <f t="shared" si="543"/>
        <v/>
      </c>
      <c r="AK1600" s="187" t="str">
        <f t="shared" si="544"/>
        <v/>
      </c>
      <c r="AN1600" s="187" t="str">
        <f t="shared" si="545"/>
        <v/>
      </c>
      <c r="AO1600" s="187" t="str">
        <f t="shared" si="546"/>
        <v/>
      </c>
      <c r="AP1600" s="187" t="str">
        <f t="shared" si="547"/>
        <v/>
      </c>
      <c r="AT1600" s="187" t="str">
        <f t="shared" si="548"/>
        <v/>
      </c>
      <c r="AU1600" s="187" t="str">
        <f t="shared" si="549"/>
        <v/>
      </c>
      <c r="AV1600" s="187" t="str">
        <f t="shared" si="550"/>
        <v/>
      </c>
      <c r="AW1600" s="187" t="str">
        <f t="shared" si="551"/>
        <v/>
      </c>
      <c r="AX1600" s="187" t="str">
        <f t="shared" si="552"/>
        <v/>
      </c>
      <c r="AY1600" s="187" t="str">
        <f t="shared" si="533"/>
        <v/>
      </c>
      <c r="AZ1600" s="187" t="str">
        <f t="shared" si="553"/>
        <v/>
      </c>
      <c r="BA1600" s="187" t="str">
        <f t="shared" si="535"/>
        <v xml:space="preserve"> </v>
      </c>
      <c r="BB1600" s="187" t="str">
        <f>IFERROR(IF(AW1600="","",VLOOKUP(AW1600,SUSS!R:S,2,FALSE)),AY1600*SUSS!$M$2)</f>
        <v/>
      </c>
      <c r="BC1600" s="187" t="str">
        <f t="shared" si="534"/>
        <v/>
      </c>
    </row>
    <row r="1601" spans="14:55" ht="15.75" thickBot="1">
      <c r="N1601" s="183" t="s">
        <v>195</v>
      </c>
      <c r="O1601" s="82">
        <v>107</v>
      </c>
      <c r="P1601" s="85">
        <v>5189.68</v>
      </c>
      <c r="Q1601" s="83" t="s">
        <v>102</v>
      </c>
      <c r="R1601" s="83" t="s">
        <v>10</v>
      </c>
      <c r="S1601" s="83" t="s">
        <v>10</v>
      </c>
      <c r="T1601" s="82" t="s">
        <v>163</v>
      </c>
      <c r="U1601" s="82" t="s">
        <v>124</v>
      </c>
      <c r="AC1601" s="187" t="str">
        <f t="shared" si="536"/>
        <v/>
      </c>
      <c r="AD1601" s="187" t="str">
        <f t="shared" si="537"/>
        <v/>
      </c>
      <c r="AE1601" s="187" t="str">
        <f t="shared" si="538"/>
        <v/>
      </c>
      <c r="AF1601" s="187" t="str">
        <f t="shared" si="539"/>
        <v/>
      </c>
      <c r="AG1601" s="187" t="str">
        <f t="shared" si="540"/>
        <v/>
      </c>
      <c r="AH1601" s="187" t="str">
        <f t="shared" si="541"/>
        <v/>
      </c>
      <c r="AI1601" s="187" t="str">
        <f t="shared" si="542"/>
        <v/>
      </c>
      <c r="AJ1601" s="187" t="str">
        <f t="shared" si="543"/>
        <v/>
      </c>
      <c r="AK1601" s="187" t="str">
        <f t="shared" si="544"/>
        <v/>
      </c>
      <c r="AN1601" s="187" t="str">
        <f t="shared" si="545"/>
        <v/>
      </c>
      <c r="AO1601" s="187" t="str">
        <f t="shared" si="546"/>
        <v/>
      </c>
      <c r="AP1601" s="187" t="str">
        <f t="shared" si="547"/>
        <v/>
      </c>
      <c r="AT1601" s="187" t="str">
        <f t="shared" si="548"/>
        <v/>
      </c>
      <c r="AU1601" s="187" t="str">
        <f t="shared" si="549"/>
        <v/>
      </c>
      <c r="AV1601" s="187" t="str">
        <f t="shared" si="550"/>
        <v/>
      </c>
      <c r="AW1601" s="187" t="str">
        <f t="shared" si="551"/>
        <v/>
      </c>
      <c r="AX1601" s="187" t="str">
        <f t="shared" si="552"/>
        <v/>
      </c>
      <c r="AY1601" s="187" t="str">
        <f t="shared" si="533"/>
        <v/>
      </c>
      <c r="AZ1601" s="187" t="str">
        <f t="shared" si="553"/>
        <v/>
      </c>
      <c r="BA1601" s="187" t="str">
        <f t="shared" si="535"/>
        <v xml:space="preserve"> </v>
      </c>
      <c r="BB1601" s="187" t="str">
        <f>IFERROR(IF(AW1601="","",VLOOKUP(AW1601,SUSS!R:S,2,FALSE)),AY1601*SUSS!$M$2)</f>
        <v/>
      </c>
      <c r="BC1601" s="187" t="str">
        <f t="shared" si="534"/>
        <v/>
      </c>
    </row>
    <row r="1602" spans="14:55" ht="15.75" thickBot="1">
      <c r="N1602" s="183" t="s">
        <v>195</v>
      </c>
      <c r="O1602" s="82">
        <v>107</v>
      </c>
      <c r="P1602" s="86">
        <v>586.77</v>
      </c>
      <c r="Q1602" s="83" t="s">
        <v>82</v>
      </c>
      <c r="R1602" s="83" t="s">
        <v>10</v>
      </c>
      <c r="S1602" s="83" t="s">
        <v>10</v>
      </c>
      <c r="T1602" s="82" t="s">
        <v>196</v>
      </c>
      <c r="U1602" s="82" t="s">
        <v>124</v>
      </c>
      <c r="AC1602" s="187" t="str">
        <f t="shared" si="536"/>
        <v/>
      </c>
      <c r="AD1602" s="187" t="str">
        <f t="shared" si="537"/>
        <v/>
      </c>
      <c r="AE1602" s="187" t="str">
        <f t="shared" si="538"/>
        <v/>
      </c>
      <c r="AF1602" s="187" t="str">
        <f t="shared" si="539"/>
        <v/>
      </c>
      <c r="AG1602" s="187" t="str">
        <f t="shared" si="540"/>
        <v/>
      </c>
      <c r="AH1602" s="187" t="str">
        <f t="shared" si="541"/>
        <v/>
      </c>
      <c r="AI1602" s="187" t="str">
        <f t="shared" si="542"/>
        <v/>
      </c>
      <c r="AJ1602" s="187" t="str">
        <f t="shared" si="543"/>
        <v/>
      </c>
      <c r="AK1602" s="187" t="str">
        <f t="shared" si="544"/>
        <v/>
      </c>
      <c r="AN1602" s="187" t="str">
        <f t="shared" si="545"/>
        <v/>
      </c>
      <c r="AO1602" s="187" t="str">
        <f t="shared" si="546"/>
        <v/>
      </c>
      <c r="AP1602" s="187" t="str">
        <f t="shared" si="547"/>
        <v/>
      </c>
      <c r="AT1602" s="187" t="str">
        <f t="shared" si="548"/>
        <v/>
      </c>
      <c r="AU1602" s="187" t="str">
        <f t="shared" si="549"/>
        <v/>
      </c>
      <c r="AV1602" s="187" t="str">
        <f t="shared" si="550"/>
        <v/>
      </c>
      <c r="AW1602" s="187" t="str">
        <f t="shared" si="551"/>
        <v/>
      </c>
      <c r="AX1602" s="187" t="str">
        <f t="shared" si="552"/>
        <v/>
      </c>
      <c r="AY1602" s="187" t="str">
        <f t="shared" si="533"/>
        <v/>
      </c>
      <c r="AZ1602" s="187" t="str">
        <f t="shared" si="553"/>
        <v/>
      </c>
      <c r="BA1602" s="187" t="str">
        <f t="shared" si="535"/>
        <v xml:space="preserve"> </v>
      </c>
      <c r="BB1602" s="187" t="str">
        <f>IFERROR(IF(AW1602="","",VLOOKUP(AW1602,SUSS!R:S,2,FALSE)),AY1602*SUSS!$M$2)</f>
        <v/>
      </c>
      <c r="BC1602" s="187" t="str">
        <f t="shared" si="534"/>
        <v/>
      </c>
    </row>
    <row r="1603" spans="14:55" ht="15.75" thickBot="1">
      <c r="N1603" s="183" t="s">
        <v>195</v>
      </c>
      <c r="O1603" s="82">
        <v>108</v>
      </c>
      <c r="P1603" s="85">
        <v>5189.68</v>
      </c>
      <c r="Q1603" s="83" t="s">
        <v>102</v>
      </c>
      <c r="R1603" s="83" t="s">
        <v>10</v>
      </c>
      <c r="S1603" s="83" t="s">
        <v>10</v>
      </c>
      <c r="T1603" s="82" t="s">
        <v>163</v>
      </c>
      <c r="U1603" s="82" t="s">
        <v>124</v>
      </c>
      <c r="AC1603" s="187" t="str">
        <f t="shared" si="536"/>
        <v/>
      </c>
      <c r="AD1603" s="187" t="str">
        <f t="shared" si="537"/>
        <v/>
      </c>
      <c r="AE1603" s="187" t="str">
        <f t="shared" si="538"/>
        <v/>
      </c>
      <c r="AF1603" s="187" t="str">
        <f t="shared" si="539"/>
        <v/>
      </c>
      <c r="AG1603" s="187" t="str">
        <f t="shared" si="540"/>
        <v/>
      </c>
      <c r="AH1603" s="187" t="str">
        <f t="shared" si="541"/>
        <v/>
      </c>
      <c r="AI1603" s="187" t="str">
        <f t="shared" si="542"/>
        <v/>
      </c>
      <c r="AJ1603" s="187" t="str">
        <f t="shared" si="543"/>
        <v/>
      </c>
      <c r="AK1603" s="187" t="str">
        <f t="shared" si="544"/>
        <v/>
      </c>
      <c r="AN1603" s="187" t="str">
        <f t="shared" si="545"/>
        <v/>
      </c>
      <c r="AO1603" s="187" t="str">
        <f t="shared" si="546"/>
        <v/>
      </c>
      <c r="AP1603" s="187" t="str">
        <f t="shared" si="547"/>
        <v/>
      </c>
      <c r="AT1603" s="187" t="str">
        <f t="shared" si="548"/>
        <v/>
      </c>
      <c r="AU1603" s="187" t="str">
        <f t="shared" si="549"/>
        <v/>
      </c>
      <c r="AV1603" s="187" t="str">
        <f t="shared" si="550"/>
        <v/>
      </c>
      <c r="AW1603" s="187" t="str">
        <f t="shared" si="551"/>
        <v/>
      </c>
      <c r="AX1603" s="187" t="str">
        <f t="shared" si="552"/>
        <v/>
      </c>
      <c r="AY1603" s="187" t="str">
        <f t="shared" si="533"/>
        <v/>
      </c>
      <c r="AZ1603" s="187" t="str">
        <f t="shared" si="553"/>
        <v/>
      </c>
      <c r="BA1603" s="187" t="str">
        <f t="shared" si="535"/>
        <v xml:space="preserve"> </v>
      </c>
      <c r="BB1603" s="187" t="str">
        <f>IFERROR(IF(AW1603="","",VLOOKUP(AW1603,SUSS!R:S,2,FALSE)),AY1603*SUSS!$M$2)</f>
        <v/>
      </c>
      <c r="BC1603" s="187" t="str">
        <f t="shared" si="534"/>
        <v/>
      </c>
    </row>
    <row r="1604" spans="14:55" ht="15.75" thickBot="1">
      <c r="N1604" s="183" t="s">
        <v>195</v>
      </c>
      <c r="O1604" s="82">
        <v>108</v>
      </c>
      <c r="P1604" s="86">
        <v>586.77</v>
      </c>
      <c r="Q1604" s="83" t="s">
        <v>82</v>
      </c>
      <c r="R1604" s="83" t="s">
        <v>10</v>
      </c>
      <c r="S1604" s="83" t="s">
        <v>10</v>
      </c>
      <c r="T1604" s="82" t="s">
        <v>196</v>
      </c>
      <c r="U1604" s="82" t="s">
        <v>124</v>
      </c>
      <c r="AC1604" s="187" t="str">
        <f t="shared" si="536"/>
        <v/>
      </c>
      <c r="AD1604" s="187" t="str">
        <f t="shared" si="537"/>
        <v/>
      </c>
      <c r="AE1604" s="187" t="str">
        <f t="shared" si="538"/>
        <v/>
      </c>
      <c r="AF1604" s="187" t="str">
        <f t="shared" si="539"/>
        <v/>
      </c>
      <c r="AG1604" s="187" t="str">
        <f t="shared" si="540"/>
        <v/>
      </c>
      <c r="AH1604" s="187" t="str">
        <f t="shared" si="541"/>
        <v/>
      </c>
      <c r="AI1604" s="187" t="str">
        <f t="shared" si="542"/>
        <v/>
      </c>
      <c r="AJ1604" s="187" t="str">
        <f t="shared" si="543"/>
        <v/>
      </c>
      <c r="AK1604" s="187" t="str">
        <f t="shared" si="544"/>
        <v/>
      </c>
      <c r="AN1604" s="187" t="str">
        <f t="shared" si="545"/>
        <v/>
      </c>
      <c r="AO1604" s="187" t="str">
        <f t="shared" si="546"/>
        <v/>
      </c>
      <c r="AP1604" s="187" t="str">
        <f t="shared" si="547"/>
        <v/>
      </c>
      <c r="AT1604" s="187" t="str">
        <f t="shared" si="548"/>
        <v/>
      </c>
      <c r="AU1604" s="187" t="str">
        <f t="shared" si="549"/>
        <v/>
      </c>
      <c r="AV1604" s="187" t="str">
        <f t="shared" si="550"/>
        <v/>
      </c>
      <c r="AW1604" s="187" t="str">
        <f t="shared" si="551"/>
        <v/>
      </c>
      <c r="AX1604" s="187" t="str">
        <f t="shared" si="552"/>
        <v/>
      </c>
      <c r="AY1604" s="187" t="str">
        <f t="shared" ref="AY1604:AY1667" si="554">VLOOKUP(AX1604,AO:AP,2,FALSE)</f>
        <v/>
      </c>
      <c r="AZ1604" s="187" t="str">
        <f t="shared" si="553"/>
        <v/>
      </c>
      <c r="BA1604" s="187" t="str">
        <f t="shared" si="535"/>
        <v xml:space="preserve"> </v>
      </c>
      <c r="BB1604" s="187" t="str">
        <f>IFERROR(IF(AW1604="","",VLOOKUP(AW1604,SUSS!R:S,2,FALSE)),AY1604*SUSS!$M$2)</f>
        <v/>
      </c>
      <c r="BC1604" s="187" t="str">
        <f t="shared" si="534"/>
        <v/>
      </c>
    </row>
    <row r="1605" spans="14:55" ht="15.75" thickBot="1">
      <c r="N1605" s="183" t="s">
        <v>195</v>
      </c>
      <c r="O1605" s="82">
        <v>109</v>
      </c>
      <c r="P1605" s="85">
        <v>5089.4799999999996</v>
      </c>
      <c r="Q1605" s="83" t="s">
        <v>102</v>
      </c>
      <c r="R1605" s="83" t="s">
        <v>10</v>
      </c>
      <c r="S1605" s="83" t="s">
        <v>10</v>
      </c>
      <c r="T1605" s="82" t="s">
        <v>163</v>
      </c>
      <c r="U1605" s="82" t="s">
        <v>124</v>
      </c>
      <c r="AC1605" s="187" t="str">
        <f t="shared" si="536"/>
        <v/>
      </c>
      <c r="AD1605" s="187" t="str">
        <f t="shared" si="537"/>
        <v/>
      </c>
      <c r="AE1605" s="187" t="str">
        <f t="shared" si="538"/>
        <v/>
      </c>
      <c r="AF1605" s="187" t="str">
        <f t="shared" si="539"/>
        <v/>
      </c>
      <c r="AG1605" s="187" t="str">
        <f t="shared" si="540"/>
        <v/>
      </c>
      <c r="AH1605" s="187" t="str">
        <f t="shared" si="541"/>
        <v/>
      </c>
      <c r="AI1605" s="187" t="str">
        <f t="shared" si="542"/>
        <v/>
      </c>
      <c r="AJ1605" s="187" t="str">
        <f t="shared" si="543"/>
        <v/>
      </c>
      <c r="AK1605" s="187" t="str">
        <f t="shared" si="544"/>
        <v/>
      </c>
      <c r="AN1605" s="187" t="str">
        <f t="shared" si="545"/>
        <v/>
      </c>
      <c r="AO1605" s="187" t="str">
        <f t="shared" si="546"/>
        <v/>
      </c>
      <c r="AP1605" s="187" t="str">
        <f t="shared" si="547"/>
        <v/>
      </c>
      <c r="AT1605" s="187" t="str">
        <f t="shared" si="548"/>
        <v/>
      </c>
      <c r="AU1605" s="187" t="str">
        <f t="shared" si="549"/>
        <v/>
      </c>
      <c r="AV1605" s="187" t="str">
        <f t="shared" si="550"/>
        <v/>
      </c>
      <c r="AW1605" s="187" t="str">
        <f t="shared" si="551"/>
        <v/>
      </c>
      <c r="AX1605" s="187" t="str">
        <f t="shared" si="552"/>
        <v/>
      </c>
      <c r="AY1605" s="187" t="str">
        <f t="shared" si="554"/>
        <v/>
      </c>
      <c r="AZ1605" s="187" t="str">
        <f t="shared" si="553"/>
        <v/>
      </c>
      <c r="BA1605" s="187" t="str">
        <f t="shared" si="535"/>
        <v xml:space="preserve"> </v>
      </c>
      <c r="BB1605" s="187" t="str">
        <f>IFERROR(IF(AW1605="","",VLOOKUP(AW1605,SUSS!R:S,2,FALSE)),AY1605*SUSS!$M$2)</f>
        <v/>
      </c>
      <c r="BC1605" s="187" t="str">
        <f t="shared" ref="BC1605:BC1668" si="555">IFERROR(IF(BB1605&lt;&gt;"",AZ1605*BB1605,""),"VER")</f>
        <v/>
      </c>
    </row>
    <row r="1606" spans="14:55" ht="15.75" thickBot="1">
      <c r="N1606" s="183" t="s">
        <v>195</v>
      </c>
      <c r="O1606" s="82">
        <v>109</v>
      </c>
      <c r="P1606" s="86">
        <v>100.2</v>
      </c>
      <c r="Q1606" s="83" t="s">
        <v>102</v>
      </c>
      <c r="R1606" s="83" t="s">
        <v>10</v>
      </c>
      <c r="S1606" s="83" t="s">
        <v>83</v>
      </c>
      <c r="T1606" s="82" t="s">
        <v>163</v>
      </c>
      <c r="U1606" s="82" t="s">
        <v>124</v>
      </c>
      <c r="AC1606" s="187" t="str">
        <f t="shared" si="536"/>
        <v/>
      </c>
      <c r="AD1606" s="187" t="str">
        <f t="shared" si="537"/>
        <v/>
      </c>
      <c r="AE1606" s="187" t="str">
        <f t="shared" si="538"/>
        <v/>
      </c>
      <c r="AF1606" s="187" t="str">
        <f t="shared" si="539"/>
        <v/>
      </c>
      <c r="AG1606" s="187" t="str">
        <f t="shared" si="540"/>
        <v/>
      </c>
      <c r="AH1606" s="187" t="str">
        <f t="shared" si="541"/>
        <v/>
      </c>
      <c r="AI1606" s="187" t="str">
        <f t="shared" si="542"/>
        <v/>
      </c>
      <c r="AJ1606" s="187" t="str">
        <f t="shared" si="543"/>
        <v/>
      </c>
      <c r="AK1606" s="187" t="str">
        <f t="shared" si="544"/>
        <v/>
      </c>
      <c r="AN1606" s="187" t="str">
        <f t="shared" si="545"/>
        <v/>
      </c>
      <c r="AO1606" s="187" t="str">
        <f t="shared" si="546"/>
        <v/>
      </c>
      <c r="AP1606" s="187" t="str">
        <f t="shared" si="547"/>
        <v/>
      </c>
      <c r="AT1606" s="187" t="str">
        <f t="shared" si="548"/>
        <v/>
      </c>
      <c r="AU1606" s="187" t="str">
        <f t="shared" si="549"/>
        <v/>
      </c>
      <c r="AV1606" s="187" t="str">
        <f t="shared" si="550"/>
        <v/>
      </c>
      <c r="AW1606" s="187" t="str">
        <f t="shared" si="551"/>
        <v/>
      </c>
      <c r="AX1606" s="187" t="str">
        <f t="shared" si="552"/>
        <v/>
      </c>
      <c r="AY1606" s="187" t="str">
        <f t="shared" si="554"/>
        <v/>
      </c>
      <c r="AZ1606" s="187" t="str">
        <f t="shared" si="553"/>
        <v/>
      </c>
      <c r="BA1606" s="187" t="str">
        <f t="shared" si="535"/>
        <v xml:space="preserve"> </v>
      </c>
      <c r="BB1606" s="187" t="str">
        <f>IFERROR(IF(AW1606="","",VLOOKUP(AW1606,SUSS!R:S,2,FALSE)),AY1606*SUSS!$M$2)</f>
        <v/>
      </c>
      <c r="BC1606" s="187" t="str">
        <f t="shared" si="555"/>
        <v/>
      </c>
    </row>
    <row r="1607" spans="14:55" ht="15.75" thickBot="1">
      <c r="N1607" s="183" t="s">
        <v>195</v>
      </c>
      <c r="O1607" s="82">
        <v>109</v>
      </c>
      <c r="P1607" s="86">
        <v>575.89</v>
      </c>
      <c r="Q1607" s="83" t="s">
        <v>82</v>
      </c>
      <c r="R1607" s="83" t="s">
        <v>10</v>
      </c>
      <c r="S1607" s="83" t="s">
        <v>10</v>
      </c>
      <c r="T1607" s="82" t="s">
        <v>196</v>
      </c>
      <c r="U1607" s="82" t="s">
        <v>124</v>
      </c>
      <c r="AC1607" s="187" t="str">
        <f t="shared" si="536"/>
        <v/>
      </c>
      <c r="AD1607" s="187" t="str">
        <f t="shared" si="537"/>
        <v/>
      </c>
      <c r="AE1607" s="187" t="str">
        <f t="shared" si="538"/>
        <v/>
      </c>
      <c r="AF1607" s="187" t="str">
        <f t="shared" si="539"/>
        <v/>
      </c>
      <c r="AG1607" s="187" t="str">
        <f t="shared" si="540"/>
        <v/>
      </c>
      <c r="AH1607" s="187" t="str">
        <f t="shared" si="541"/>
        <v/>
      </c>
      <c r="AI1607" s="187" t="str">
        <f t="shared" si="542"/>
        <v/>
      </c>
      <c r="AJ1607" s="187" t="str">
        <f t="shared" si="543"/>
        <v/>
      </c>
      <c r="AK1607" s="187" t="str">
        <f t="shared" si="544"/>
        <v/>
      </c>
      <c r="AN1607" s="187" t="str">
        <f t="shared" si="545"/>
        <v/>
      </c>
      <c r="AO1607" s="187" t="str">
        <f t="shared" si="546"/>
        <v/>
      </c>
      <c r="AP1607" s="187" t="str">
        <f t="shared" si="547"/>
        <v/>
      </c>
      <c r="AT1607" s="187" t="str">
        <f t="shared" si="548"/>
        <v/>
      </c>
      <c r="AU1607" s="187" t="str">
        <f t="shared" si="549"/>
        <v/>
      </c>
      <c r="AV1607" s="187" t="str">
        <f t="shared" si="550"/>
        <v/>
      </c>
      <c r="AW1607" s="187" t="str">
        <f t="shared" si="551"/>
        <v/>
      </c>
      <c r="AX1607" s="187" t="str">
        <f t="shared" si="552"/>
        <v/>
      </c>
      <c r="AY1607" s="187" t="str">
        <f t="shared" si="554"/>
        <v/>
      </c>
      <c r="AZ1607" s="187" t="str">
        <f t="shared" si="553"/>
        <v/>
      </c>
      <c r="BA1607" s="187" t="str">
        <f t="shared" si="535"/>
        <v xml:space="preserve"> </v>
      </c>
      <c r="BB1607" s="187" t="str">
        <f>IFERROR(IF(AW1607="","",VLOOKUP(AW1607,SUSS!R:S,2,FALSE)),AY1607*SUSS!$M$2)</f>
        <v/>
      </c>
      <c r="BC1607" s="187" t="str">
        <f t="shared" si="555"/>
        <v/>
      </c>
    </row>
    <row r="1608" spans="14:55" ht="15.75" thickBot="1">
      <c r="N1608" s="183" t="s">
        <v>195</v>
      </c>
      <c r="O1608" s="82">
        <v>109</v>
      </c>
      <c r="P1608" s="86">
        <v>10.88</v>
      </c>
      <c r="Q1608" s="83" t="s">
        <v>82</v>
      </c>
      <c r="R1608" s="83" t="s">
        <v>10</v>
      </c>
      <c r="S1608" s="83" t="s">
        <v>83</v>
      </c>
      <c r="T1608" s="82" t="s">
        <v>196</v>
      </c>
      <c r="U1608" s="82" t="s">
        <v>124</v>
      </c>
      <c r="AC1608" s="187" t="str">
        <f t="shared" si="536"/>
        <v/>
      </c>
      <c r="AD1608" s="187" t="str">
        <f t="shared" si="537"/>
        <v/>
      </c>
      <c r="AE1608" s="187" t="str">
        <f t="shared" si="538"/>
        <v/>
      </c>
      <c r="AF1608" s="187" t="str">
        <f t="shared" si="539"/>
        <v/>
      </c>
      <c r="AG1608" s="187" t="str">
        <f t="shared" si="540"/>
        <v/>
      </c>
      <c r="AH1608" s="187" t="str">
        <f t="shared" si="541"/>
        <v/>
      </c>
      <c r="AI1608" s="187" t="str">
        <f t="shared" si="542"/>
        <v/>
      </c>
      <c r="AJ1608" s="187" t="str">
        <f t="shared" si="543"/>
        <v/>
      </c>
      <c r="AK1608" s="187" t="str">
        <f t="shared" si="544"/>
        <v/>
      </c>
      <c r="AN1608" s="187" t="str">
        <f t="shared" si="545"/>
        <v/>
      </c>
      <c r="AO1608" s="187" t="str">
        <f t="shared" si="546"/>
        <v/>
      </c>
      <c r="AP1608" s="187" t="str">
        <f t="shared" si="547"/>
        <v/>
      </c>
      <c r="AT1608" s="187" t="str">
        <f t="shared" si="548"/>
        <v/>
      </c>
      <c r="AU1608" s="187" t="str">
        <f t="shared" si="549"/>
        <v/>
      </c>
      <c r="AV1608" s="187" t="str">
        <f t="shared" si="550"/>
        <v/>
      </c>
      <c r="AW1608" s="187" t="str">
        <f t="shared" si="551"/>
        <v/>
      </c>
      <c r="AX1608" s="187" t="str">
        <f t="shared" si="552"/>
        <v/>
      </c>
      <c r="AY1608" s="187" t="str">
        <f t="shared" si="554"/>
        <v/>
      </c>
      <c r="AZ1608" s="187" t="str">
        <f t="shared" si="553"/>
        <v/>
      </c>
      <c r="BA1608" s="187" t="str">
        <f t="shared" ref="BA1608:BA1671" si="556">AT1608&amp;" "&amp;AU1608</f>
        <v xml:space="preserve"> </v>
      </c>
      <c r="BB1608" s="187" t="str">
        <f>IFERROR(IF(AW1608="","",VLOOKUP(AW1608,SUSS!R:S,2,FALSE)),AY1608*SUSS!$M$2)</f>
        <v/>
      </c>
      <c r="BC1608" s="187" t="str">
        <f t="shared" si="555"/>
        <v/>
      </c>
    </row>
    <row r="1609" spans="14:55" ht="15.75" thickBot="1">
      <c r="N1609" s="183" t="s">
        <v>195</v>
      </c>
      <c r="O1609" s="82">
        <v>110</v>
      </c>
      <c r="P1609" s="85">
        <v>5189.68</v>
      </c>
      <c r="Q1609" s="83" t="s">
        <v>102</v>
      </c>
      <c r="R1609" s="83" t="s">
        <v>10</v>
      </c>
      <c r="S1609" s="83" t="s">
        <v>83</v>
      </c>
      <c r="T1609" s="82" t="s">
        <v>163</v>
      </c>
      <c r="U1609" s="82" t="s">
        <v>124</v>
      </c>
      <c r="AC1609" s="187" t="str">
        <f t="shared" si="536"/>
        <v/>
      </c>
      <c r="AD1609" s="187" t="str">
        <f t="shared" si="537"/>
        <v/>
      </c>
      <c r="AE1609" s="187" t="str">
        <f t="shared" si="538"/>
        <v/>
      </c>
      <c r="AF1609" s="187" t="str">
        <f t="shared" si="539"/>
        <v/>
      </c>
      <c r="AG1609" s="187" t="str">
        <f t="shared" si="540"/>
        <v/>
      </c>
      <c r="AH1609" s="187" t="str">
        <f t="shared" si="541"/>
        <v/>
      </c>
      <c r="AI1609" s="187" t="str">
        <f t="shared" si="542"/>
        <v/>
      </c>
      <c r="AJ1609" s="187" t="str">
        <f t="shared" si="543"/>
        <v/>
      </c>
      <c r="AK1609" s="187" t="str">
        <f t="shared" si="544"/>
        <v/>
      </c>
      <c r="AN1609" s="187" t="str">
        <f t="shared" si="545"/>
        <v/>
      </c>
      <c r="AO1609" s="187" t="str">
        <f t="shared" si="546"/>
        <v/>
      </c>
      <c r="AP1609" s="187" t="str">
        <f t="shared" si="547"/>
        <v/>
      </c>
      <c r="AT1609" s="187" t="str">
        <f t="shared" si="548"/>
        <v/>
      </c>
      <c r="AU1609" s="187" t="str">
        <f t="shared" si="549"/>
        <v/>
      </c>
      <c r="AV1609" s="187" t="str">
        <f t="shared" si="550"/>
        <v/>
      </c>
      <c r="AW1609" s="187" t="str">
        <f t="shared" si="551"/>
        <v/>
      </c>
      <c r="AX1609" s="187" t="str">
        <f t="shared" si="552"/>
        <v/>
      </c>
      <c r="AY1609" s="187" t="str">
        <f t="shared" si="554"/>
        <v/>
      </c>
      <c r="AZ1609" s="187" t="str">
        <f t="shared" si="553"/>
        <v/>
      </c>
      <c r="BA1609" s="187" t="str">
        <f t="shared" si="556"/>
        <v xml:space="preserve"> </v>
      </c>
      <c r="BB1609" s="187" t="str">
        <f>IFERROR(IF(AW1609="","",VLOOKUP(AW1609,SUSS!R:S,2,FALSE)),AY1609*SUSS!$M$2)</f>
        <v/>
      </c>
      <c r="BC1609" s="187" t="str">
        <f t="shared" si="555"/>
        <v/>
      </c>
    </row>
    <row r="1610" spans="14:55" ht="15.75" thickBot="1">
      <c r="N1610" s="183" t="s">
        <v>195</v>
      </c>
      <c r="O1610" s="82">
        <v>110</v>
      </c>
      <c r="P1610" s="86">
        <v>586.77</v>
      </c>
      <c r="Q1610" s="83" t="s">
        <v>82</v>
      </c>
      <c r="R1610" s="83" t="s">
        <v>10</v>
      </c>
      <c r="S1610" s="83" t="s">
        <v>83</v>
      </c>
      <c r="T1610" s="82" t="s">
        <v>196</v>
      </c>
      <c r="U1610" s="82" t="s">
        <v>124</v>
      </c>
      <c r="AC1610" s="187" t="str">
        <f t="shared" si="536"/>
        <v/>
      </c>
      <c r="AD1610" s="187" t="str">
        <f t="shared" si="537"/>
        <v/>
      </c>
      <c r="AE1610" s="187" t="str">
        <f t="shared" si="538"/>
        <v/>
      </c>
      <c r="AF1610" s="187" t="str">
        <f t="shared" si="539"/>
        <v/>
      </c>
      <c r="AG1610" s="187" t="str">
        <f t="shared" si="540"/>
        <v/>
      </c>
      <c r="AH1610" s="187" t="str">
        <f t="shared" si="541"/>
        <v/>
      </c>
      <c r="AI1610" s="187" t="str">
        <f t="shared" si="542"/>
        <v/>
      </c>
      <c r="AJ1610" s="187" t="str">
        <f t="shared" si="543"/>
        <v/>
      </c>
      <c r="AK1610" s="187" t="str">
        <f t="shared" si="544"/>
        <v/>
      </c>
      <c r="AN1610" s="187" t="str">
        <f t="shared" si="545"/>
        <v/>
      </c>
      <c r="AO1610" s="187" t="str">
        <f t="shared" si="546"/>
        <v/>
      </c>
      <c r="AP1610" s="187" t="str">
        <f t="shared" si="547"/>
        <v/>
      </c>
      <c r="AT1610" s="187" t="str">
        <f t="shared" si="548"/>
        <v/>
      </c>
      <c r="AU1610" s="187" t="str">
        <f t="shared" si="549"/>
        <v/>
      </c>
      <c r="AV1610" s="187" t="str">
        <f t="shared" si="550"/>
        <v/>
      </c>
      <c r="AW1610" s="187" t="str">
        <f t="shared" si="551"/>
        <v/>
      </c>
      <c r="AX1610" s="187" t="str">
        <f t="shared" si="552"/>
        <v/>
      </c>
      <c r="AY1610" s="187" t="str">
        <f t="shared" si="554"/>
        <v/>
      </c>
      <c r="AZ1610" s="187" t="str">
        <f t="shared" si="553"/>
        <v/>
      </c>
      <c r="BA1610" s="187" t="str">
        <f t="shared" si="556"/>
        <v xml:space="preserve"> </v>
      </c>
      <c r="BB1610" s="187" t="str">
        <f>IFERROR(IF(AW1610="","",VLOOKUP(AW1610,SUSS!R:S,2,FALSE)),AY1610*SUSS!$M$2)</f>
        <v/>
      </c>
      <c r="BC1610" s="187" t="str">
        <f t="shared" si="555"/>
        <v/>
      </c>
    </row>
    <row r="1611" spans="14:55" ht="15.75" thickBot="1">
      <c r="N1611" s="183" t="s">
        <v>195</v>
      </c>
      <c r="O1611" s="82">
        <v>111</v>
      </c>
      <c r="P1611" s="85">
        <v>5189.68</v>
      </c>
      <c r="Q1611" s="83" t="s">
        <v>102</v>
      </c>
      <c r="R1611" s="83" t="s">
        <v>10</v>
      </c>
      <c r="S1611" s="83" t="s">
        <v>83</v>
      </c>
      <c r="T1611" s="82" t="s">
        <v>163</v>
      </c>
      <c r="U1611" s="82" t="s">
        <v>124</v>
      </c>
      <c r="AC1611" s="187" t="str">
        <f t="shared" si="536"/>
        <v/>
      </c>
      <c r="AD1611" s="187" t="str">
        <f t="shared" si="537"/>
        <v/>
      </c>
      <c r="AE1611" s="187" t="str">
        <f t="shared" si="538"/>
        <v/>
      </c>
      <c r="AF1611" s="187" t="str">
        <f t="shared" si="539"/>
        <v/>
      </c>
      <c r="AG1611" s="187" t="str">
        <f t="shared" si="540"/>
        <v/>
      </c>
      <c r="AH1611" s="187" t="str">
        <f t="shared" si="541"/>
        <v/>
      </c>
      <c r="AI1611" s="187" t="str">
        <f t="shared" si="542"/>
        <v/>
      </c>
      <c r="AJ1611" s="187" t="str">
        <f t="shared" si="543"/>
        <v/>
      </c>
      <c r="AK1611" s="187" t="str">
        <f t="shared" si="544"/>
        <v/>
      </c>
      <c r="AN1611" s="187" t="str">
        <f t="shared" si="545"/>
        <v/>
      </c>
      <c r="AO1611" s="187" t="str">
        <f t="shared" si="546"/>
        <v/>
      </c>
      <c r="AP1611" s="187" t="str">
        <f t="shared" si="547"/>
        <v/>
      </c>
      <c r="AT1611" s="187" t="str">
        <f t="shared" si="548"/>
        <v/>
      </c>
      <c r="AU1611" s="187" t="str">
        <f t="shared" si="549"/>
        <v/>
      </c>
      <c r="AV1611" s="187" t="str">
        <f t="shared" si="550"/>
        <v/>
      </c>
      <c r="AW1611" s="187" t="str">
        <f t="shared" si="551"/>
        <v/>
      </c>
      <c r="AX1611" s="187" t="str">
        <f t="shared" si="552"/>
        <v/>
      </c>
      <c r="AY1611" s="187" t="str">
        <f t="shared" si="554"/>
        <v/>
      </c>
      <c r="AZ1611" s="187" t="str">
        <f t="shared" si="553"/>
        <v/>
      </c>
      <c r="BA1611" s="187" t="str">
        <f t="shared" si="556"/>
        <v xml:space="preserve"> </v>
      </c>
      <c r="BB1611" s="187" t="str">
        <f>IFERROR(IF(AW1611="","",VLOOKUP(AW1611,SUSS!R:S,2,FALSE)),AY1611*SUSS!$M$2)</f>
        <v/>
      </c>
      <c r="BC1611" s="187" t="str">
        <f t="shared" si="555"/>
        <v/>
      </c>
    </row>
    <row r="1612" spans="14:55" ht="15.75" thickBot="1">
      <c r="N1612" s="183" t="s">
        <v>195</v>
      </c>
      <c r="O1612" s="82">
        <v>111</v>
      </c>
      <c r="P1612" s="86">
        <v>586.77</v>
      </c>
      <c r="Q1612" s="83" t="s">
        <v>82</v>
      </c>
      <c r="R1612" s="83" t="s">
        <v>10</v>
      </c>
      <c r="S1612" s="83" t="s">
        <v>83</v>
      </c>
      <c r="T1612" s="82" t="s">
        <v>196</v>
      </c>
      <c r="U1612" s="82" t="s">
        <v>124</v>
      </c>
      <c r="AC1612" s="187" t="str">
        <f t="shared" si="536"/>
        <v/>
      </c>
      <c r="AD1612" s="187" t="str">
        <f t="shared" si="537"/>
        <v/>
      </c>
      <c r="AE1612" s="187" t="str">
        <f t="shared" si="538"/>
        <v/>
      </c>
      <c r="AF1612" s="187" t="str">
        <f t="shared" si="539"/>
        <v/>
      </c>
      <c r="AG1612" s="187" t="str">
        <f t="shared" si="540"/>
        <v/>
      </c>
      <c r="AH1612" s="187" t="str">
        <f t="shared" si="541"/>
        <v/>
      </c>
      <c r="AI1612" s="187" t="str">
        <f t="shared" si="542"/>
        <v/>
      </c>
      <c r="AJ1612" s="187" t="str">
        <f t="shared" si="543"/>
        <v/>
      </c>
      <c r="AK1612" s="187" t="str">
        <f t="shared" si="544"/>
        <v/>
      </c>
      <c r="AN1612" s="187" t="str">
        <f t="shared" si="545"/>
        <v/>
      </c>
      <c r="AO1612" s="187" t="str">
        <f t="shared" si="546"/>
        <v/>
      </c>
      <c r="AP1612" s="187" t="str">
        <f t="shared" si="547"/>
        <v/>
      </c>
      <c r="AT1612" s="187" t="str">
        <f t="shared" si="548"/>
        <v/>
      </c>
      <c r="AU1612" s="187" t="str">
        <f t="shared" si="549"/>
        <v/>
      </c>
      <c r="AV1612" s="187" t="str">
        <f t="shared" si="550"/>
        <v/>
      </c>
      <c r="AW1612" s="187" t="str">
        <f t="shared" si="551"/>
        <v/>
      </c>
      <c r="AX1612" s="187" t="str">
        <f t="shared" si="552"/>
        <v/>
      </c>
      <c r="AY1612" s="187" t="str">
        <f t="shared" si="554"/>
        <v/>
      </c>
      <c r="AZ1612" s="187" t="str">
        <f t="shared" si="553"/>
        <v/>
      </c>
      <c r="BA1612" s="187" t="str">
        <f t="shared" si="556"/>
        <v xml:space="preserve"> </v>
      </c>
      <c r="BB1612" s="187" t="str">
        <f>IFERROR(IF(AW1612="","",VLOOKUP(AW1612,SUSS!R:S,2,FALSE)),AY1612*SUSS!$M$2)</f>
        <v/>
      </c>
      <c r="BC1612" s="187" t="str">
        <f t="shared" si="555"/>
        <v/>
      </c>
    </row>
    <row r="1613" spans="14:55" ht="15.75" thickBot="1">
      <c r="N1613" s="183" t="s">
        <v>195</v>
      </c>
      <c r="O1613" s="82">
        <v>112</v>
      </c>
      <c r="P1613" s="85">
        <v>5189.68</v>
      </c>
      <c r="Q1613" s="83" t="s">
        <v>102</v>
      </c>
      <c r="R1613" s="83" t="s">
        <v>10</v>
      </c>
      <c r="S1613" s="83" t="s">
        <v>83</v>
      </c>
      <c r="T1613" s="82" t="s">
        <v>163</v>
      </c>
      <c r="U1613" s="82" t="s">
        <v>124</v>
      </c>
      <c r="AC1613" s="187" t="str">
        <f t="shared" si="536"/>
        <v/>
      </c>
      <c r="AD1613" s="187" t="str">
        <f t="shared" si="537"/>
        <v/>
      </c>
      <c r="AE1613" s="187" t="str">
        <f t="shared" si="538"/>
        <v/>
      </c>
      <c r="AF1613" s="187" t="str">
        <f t="shared" si="539"/>
        <v/>
      </c>
      <c r="AG1613" s="187" t="str">
        <f t="shared" si="540"/>
        <v/>
      </c>
      <c r="AH1613" s="187" t="str">
        <f t="shared" si="541"/>
        <v/>
      </c>
      <c r="AI1613" s="187" t="str">
        <f t="shared" si="542"/>
        <v/>
      </c>
      <c r="AJ1613" s="187" t="str">
        <f t="shared" si="543"/>
        <v/>
      </c>
      <c r="AK1613" s="187" t="str">
        <f t="shared" si="544"/>
        <v/>
      </c>
      <c r="AN1613" s="187" t="str">
        <f t="shared" si="545"/>
        <v/>
      </c>
      <c r="AO1613" s="187" t="str">
        <f t="shared" si="546"/>
        <v/>
      </c>
      <c r="AP1613" s="187" t="str">
        <f t="shared" si="547"/>
        <v/>
      </c>
      <c r="AT1613" s="187" t="str">
        <f t="shared" si="548"/>
        <v/>
      </c>
      <c r="AU1613" s="187" t="str">
        <f t="shared" si="549"/>
        <v/>
      </c>
      <c r="AV1613" s="187" t="str">
        <f t="shared" si="550"/>
        <v/>
      </c>
      <c r="AW1613" s="187" t="str">
        <f t="shared" si="551"/>
        <v/>
      </c>
      <c r="AX1613" s="187" t="str">
        <f t="shared" si="552"/>
        <v/>
      </c>
      <c r="AY1613" s="187" t="str">
        <f t="shared" si="554"/>
        <v/>
      </c>
      <c r="AZ1613" s="187" t="str">
        <f t="shared" si="553"/>
        <v/>
      </c>
      <c r="BA1613" s="187" t="str">
        <f t="shared" si="556"/>
        <v xml:space="preserve"> </v>
      </c>
      <c r="BB1613" s="187" t="str">
        <f>IFERROR(IF(AW1613="","",VLOOKUP(AW1613,SUSS!R:S,2,FALSE)),AY1613*SUSS!$M$2)</f>
        <v/>
      </c>
      <c r="BC1613" s="187" t="str">
        <f t="shared" si="555"/>
        <v/>
      </c>
    </row>
    <row r="1614" spans="14:55" ht="15.75" thickBot="1">
      <c r="N1614" s="183" t="s">
        <v>195</v>
      </c>
      <c r="O1614" s="82">
        <v>112</v>
      </c>
      <c r="P1614" s="86">
        <v>423.56</v>
      </c>
      <c r="Q1614" s="83" t="s">
        <v>82</v>
      </c>
      <c r="R1614" s="83" t="s">
        <v>10</v>
      </c>
      <c r="S1614" s="83" t="s">
        <v>83</v>
      </c>
      <c r="T1614" s="82" t="s">
        <v>196</v>
      </c>
      <c r="U1614" s="82" t="s">
        <v>124</v>
      </c>
      <c r="AC1614" s="187" t="str">
        <f t="shared" si="536"/>
        <v/>
      </c>
      <c r="AD1614" s="187" t="str">
        <f t="shared" si="537"/>
        <v/>
      </c>
      <c r="AE1614" s="187" t="str">
        <f t="shared" si="538"/>
        <v/>
      </c>
      <c r="AF1614" s="187" t="str">
        <f t="shared" si="539"/>
        <v/>
      </c>
      <c r="AG1614" s="187" t="str">
        <f t="shared" si="540"/>
        <v/>
      </c>
      <c r="AH1614" s="187" t="str">
        <f t="shared" si="541"/>
        <v/>
      </c>
      <c r="AI1614" s="187" t="str">
        <f t="shared" si="542"/>
        <v/>
      </c>
      <c r="AJ1614" s="187" t="str">
        <f t="shared" si="543"/>
        <v/>
      </c>
      <c r="AK1614" s="187" t="str">
        <f t="shared" si="544"/>
        <v/>
      </c>
      <c r="AN1614" s="187" t="str">
        <f t="shared" si="545"/>
        <v/>
      </c>
      <c r="AO1614" s="187" t="str">
        <f t="shared" si="546"/>
        <v/>
      </c>
      <c r="AP1614" s="187" t="str">
        <f t="shared" si="547"/>
        <v/>
      </c>
      <c r="AT1614" s="187" t="str">
        <f t="shared" si="548"/>
        <v/>
      </c>
      <c r="AU1614" s="187" t="str">
        <f t="shared" si="549"/>
        <v/>
      </c>
      <c r="AV1614" s="187" t="str">
        <f t="shared" si="550"/>
        <v/>
      </c>
      <c r="AW1614" s="187" t="str">
        <f t="shared" si="551"/>
        <v/>
      </c>
      <c r="AX1614" s="187" t="str">
        <f t="shared" si="552"/>
        <v/>
      </c>
      <c r="AY1614" s="187" t="str">
        <f t="shared" si="554"/>
        <v/>
      </c>
      <c r="AZ1614" s="187" t="str">
        <f t="shared" si="553"/>
        <v/>
      </c>
      <c r="BA1614" s="187" t="str">
        <f t="shared" si="556"/>
        <v xml:space="preserve"> </v>
      </c>
      <c r="BB1614" s="187" t="str">
        <f>IFERROR(IF(AW1614="","",VLOOKUP(AW1614,SUSS!R:S,2,FALSE)),AY1614*SUSS!$M$2)</f>
        <v/>
      </c>
      <c r="BC1614" s="187" t="str">
        <f t="shared" si="555"/>
        <v/>
      </c>
    </row>
    <row r="1615" spans="14:55" ht="15.75" thickBot="1">
      <c r="N1615" s="183" t="s">
        <v>195</v>
      </c>
      <c r="O1615" s="82">
        <v>112</v>
      </c>
      <c r="P1615" s="86">
        <v>163.21</v>
      </c>
      <c r="Q1615" s="83" t="s">
        <v>82</v>
      </c>
      <c r="R1615" s="83" t="s">
        <v>10</v>
      </c>
      <c r="S1615" s="83" t="s">
        <v>84</v>
      </c>
      <c r="T1615" s="82" t="s">
        <v>196</v>
      </c>
      <c r="U1615" s="82" t="s">
        <v>124</v>
      </c>
      <c r="AC1615" s="187" t="str">
        <f t="shared" si="536"/>
        <v/>
      </c>
      <c r="AD1615" s="187" t="str">
        <f t="shared" si="537"/>
        <v/>
      </c>
      <c r="AE1615" s="187" t="str">
        <f t="shared" si="538"/>
        <v/>
      </c>
      <c r="AF1615" s="187" t="str">
        <f t="shared" si="539"/>
        <v/>
      </c>
      <c r="AG1615" s="187" t="str">
        <f t="shared" si="540"/>
        <v/>
      </c>
      <c r="AH1615" s="187" t="str">
        <f t="shared" si="541"/>
        <v/>
      </c>
      <c r="AI1615" s="187" t="str">
        <f t="shared" si="542"/>
        <v/>
      </c>
      <c r="AJ1615" s="187" t="str">
        <f t="shared" si="543"/>
        <v/>
      </c>
      <c r="AK1615" s="187" t="str">
        <f t="shared" si="544"/>
        <v/>
      </c>
      <c r="AN1615" s="187" t="str">
        <f t="shared" si="545"/>
        <v/>
      </c>
      <c r="AO1615" s="187" t="str">
        <f t="shared" si="546"/>
        <v/>
      </c>
      <c r="AP1615" s="187" t="str">
        <f t="shared" si="547"/>
        <v/>
      </c>
      <c r="AT1615" s="187" t="str">
        <f t="shared" si="548"/>
        <v/>
      </c>
      <c r="AU1615" s="187" t="str">
        <f t="shared" si="549"/>
        <v/>
      </c>
      <c r="AV1615" s="187" t="str">
        <f t="shared" si="550"/>
        <v/>
      </c>
      <c r="AW1615" s="187" t="str">
        <f t="shared" si="551"/>
        <v/>
      </c>
      <c r="AX1615" s="187" t="str">
        <f t="shared" si="552"/>
        <v/>
      </c>
      <c r="AY1615" s="187" t="str">
        <f t="shared" si="554"/>
        <v/>
      </c>
      <c r="AZ1615" s="187" t="str">
        <f t="shared" si="553"/>
        <v/>
      </c>
      <c r="BA1615" s="187" t="str">
        <f t="shared" si="556"/>
        <v xml:space="preserve"> </v>
      </c>
      <c r="BB1615" s="187" t="str">
        <f>IFERROR(IF(AW1615="","",VLOOKUP(AW1615,SUSS!R:S,2,FALSE)),AY1615*SUSS!$M$2)</f>
        <v/>
      </c>
      <c r="BC1615" s="187" t="str">
        <f t="shared" si="555"/>
        <v/>
      </c>
    </row>
    <row r="1616" spans="14:55" ht="15.75" thickBot="1">
      <c r="N1616" s="183" t="s">
        <v>195</v>
      </c>
      <c r="O1616" s="82">
        <v>113</v>
      </c>
      <c r="P1616" s="85">
        <v>5189.68</v>
      </c>
      <c r="Q1616" s="83" t="s">
        <v>102</v>
      </c>
      <c r="R1616" s="83" t="s">
        <v>10</v>
      </c>
      <c r="S1616" s="83" t="s">
        <v>83</v>
      </c>
      <c r="T1616" s="82" t="s">
        <v>163</v>
      </c>
      <c r="U1616" s="82" t="s">
        <v>124</v>
      </c>
      <c r="AC1616" s="187" t="str">
        <f t="shared" si="536"/>
        <v/>
      </c>
      <c r="AD1616" s="187" t="str">
        <f t="shared" si="537"/>
        <v/>
      </c>
      <c r="AE1616" s="187" t="str">
        <f t="shared" si="538"/>
        <v/>
      </c>
      <c r="AF1616" s="187" t="str">
        <f t="shared" si="539"/>
        <v/>
      </c>
      <c r="AG1616" s="187" t="str">
        <f t="shared" si="540"/>
        <v/>
      </c>
      <c r="AH1616" s="187" t="str">
        <f t="shared" si="541"/>
        <v/>
      </c>
      <c r="AI1616" s="187" t="str">
        <f t="shared" si="542"/>
        <v/>
      </c>
      <c r="AJ1616" s="187" t="str">
        <f t="shared" si="543"/>
        <v/>
      </c>
      <c r="AK1616" s="187" t="str">
        <f t="shared" si="544"/>
        <v/>
      </c>
      <c r="AN1616" s="187" t="str">
        <f t="shared" si="545"/>
        <v/>
      </c>
      <c r="AO1616" s="187" t="str">
        <f t="shared" si="546"/>
        <v/>
      </c>
      <c r="AP1616" s="187" t="str">
        <f t="shared" si="547"/>
        <v/>
      </c>
      <c r="AT1616" s="187" t="str">
        <f t="shared" si="548"/>
        <v/>
      </c>
      <c r="AU1616" s="187" t="str">
        <f t="shared" si="549"/>
        <v/>
      </c>
      <c r="AV1616" s="187" t="str">
        <f t="shared" si="550"/>
        <v/>
      </c>
      <c r="AW1616" s="187" t="str">
        <f t="shared" si="551"/>
        <v/>
      </c>
      <c r="AX1616" s="187" t="str">
        <f t="shared" si="552"/>
        <v/>
      </c>
      <c r="AY1616" s="187" t="str">
        <f t="shared" si="554"/>
        <v/>
      </c>
      <c r="AZ1616" s="187" t="str">
        <f t="shared" si="553"/>
        <v/>
      </c>
      <c r="BA1616" s="187" t="str">
        <f t="shared" si="556"/>
        <v xml:space="preserve"> </v>
      </c>
      <c r="BB1616" s="187" t="str">
        <f>IFERROR(IF(AW1616="","",VLOOKUP(AW1616,SUSS!R:S,2,FALSE)),AY1616*SUSS!$M$2)</f>
        <v/>
      </c>
      <c r="BC1616" s="187" t="str">
        <f t="shared" si="555"/>
        <v/>
      </c>
    </row>
    <row r="1617" spans="14:55" ht="15.75" thickBot="1">
      <c r="N1617" s="183" t="s">
        <v>195</v>
      </c>
      <c r="O1617" s="82">
        <v>113</v>
      </c>
      <c r="P1617" s="86">
        <v>586.77</v>
      </c>
      <c r="Q1617" s="83" t="s">
        <v>82</v>
      </c>
      <c r="R1617" s="83" t="s">
        <v>10</v>
      </c>
      <c r="S1617" s="83" t="s">
        <v>84</v>
      </c>
      <c r="T1617" s="82" t="s">
        <v>196</v>
      </c>
      <c r="U1617" s="82" t="s">
        <v>124</v>
      </c>
      <c r="AC1617" s="187" t="str">
        <f t="shared" si="536"/>
        <v/>
      </c>
      <c r="AD1617" s="187" t="str">
        <f t="shared" si="537"/>
        <v/>
      </c>
      <c r="AE1617" s="187" t="str">
        <f t="shared" si="538"/>
        <v/>
      </c>
      <c r="AF1617" s="187" t="str">
        <f t="shared" si="539"/>
        <v/>
      </c>
      <c r="AG1617" s="187" t="str">
        <f t="shared" si="540"/>
        <v/>
      </c>
      <c r="AH1617" s="187" t="str">
        <f t="shared" si="541"/>
        <v/>
      </c>
      <c r="AI1617" s="187" t="str">
        <f t="shared" si="542"/>
        <v/>
      </c>
      <c r="AJ1617" s="187" t="str">
        <f t="shared" si="543"/>
        <v/>
      </c>
      <c r="AK1617" s="187" t="str">
        <f t="shared" si="544"/>
        <v/>
      </c>
      <c r="AN1617" s="187" t="str">
        <f t="shared" si="545"/>
        <v/>
      </c>
      <c r="AO1617" s="187" t="str">
        <f t="shared" si="546"/>
        <v/>
      </c>
      <c r="AP1617" s="187" t="str">
        <f t="shared" si="547"/>
        <v/>
      </c>
      <c r="AT1617" s="187" t="str">
        <f t="shared" si="548"/>
        <v/>
      </c>
      <c r="AU1617" s="187" t="str">
        <f t="shared" si="549"/>
        <v/>
      </c>
      <c r="AV1617" s="187" t="str">
        <f t="shared" si="550"/>
        <v/>
      </c>
      <c r="AW1617" s="187" t="str">
        <f t="shared" si="551"/>
        <v/>
      </c>
      <c r="AX1617" s="187" t="str">
        <f t="shared" si="552"/>
        <v/>
      </c>
      <c r="AY1617" s="187" t="str">
        <f t="shared" si="554"/>
        <v/>
      </c>
      <c r="AZ1617" s="187" t="str">
        <f t="shared" si="553"/>
        <v/>
      </c>
      <c r="BA1617" s="187" t="str">
        <f t="shared" si="556"/>
        <v xml:space="preserve"> </v>
      </c>
      <c r="BB1617" s="187" t="str">
        <f>IFERROR(IF(AW1617="","",VLOOKUP(AW1617,SUSS!R:S,2,FALSE)),AY1617*SUSS!$M$2)</f>
        <v/>
      </c>
      <c r="BC1617" s="187" t="str">
        <f t="shared" si="555"/>
        <v/>
      </c>
    </row>
    <row r="1618" spans="14:55" ht="15.75" thickBot="1">
      <c r="N1618" s="183" t="s">
        <v>195</v>
      </c>
      <c r="O1618" s="82">
        <v>114</v>
      </c>
      <c r="P1618" s="85">
        <v>5189.68</v>
      </c>
      <c r="Q1618" s="83" t="s">
        <v>102</v>
      </c>
      <c r="R1618" s="83" t="s">
        <v>10</v>
      </c>
      <c r="S1618" s="83" t="s">
        <v>83</v>
      </c>
      <c r="T1618" s="82" t="s">
        <v>163</v>
      </c>
      <c r="U1618" s="82" t="s">
        <v>124</v>
      </c>
      <c r="AC1618" s="187" t="str">
        <f t="shared" si="536"/>
        <v/>
      </c>
      <c r="AD1618" s="187" t="str">
        <f t="shared" si="537"/>
        <v/>
      </c>
      <c r="AE1618" s="187" t="str">
        <f t="shared" si="538"/>
        <v/>
      </c>
      <c r="AF1618" s="187" t="str">
        <f t="shared" si="539"/>
        <v/>
      </c>
      <c r="AG1618" s="187" t="str">
        <f t="shared" si="540"/>
        <v/>
      </c>
      <c r="AH1618" s="187" t="str">
        <f t="shared" si="541"/>
        <v/>
      </c>
      <c r="AI1618" s="187" t="str">
        <f t="shared" si="542"/>
        <v/>
      </c>
      <c r="AJ1618" s="187" t="str">
        <f t="shared" si="543"/>
        <v/>
      </c>
      <c r="AK1618" s="187" t="str">
        <f t="shared" si="544"/>
        <v/>
      </c>
      <c r="AN1618" s="187" t="str">
        <f t="shared" si="545"/>
        <v/>
      </c>
      <c r="AO1618" s="187" t="str">
        <f t="shared" si="546"/>
        <v/>
      </c>
      <c r="AP1618" s="187" t="str">
        <f t="shared" si="547"/>
        <v/>
      </c>
      <c r="AT1618" s="187" t="str">
        <f t="shared" si="548"/>
        <v/>
      </c>
      <c r="AU1618" s="187" t="str">
        <f t="shared" si="549"/>
        <v/>
      </c>
      <c r="AV1618" s="187" t="str">
        <f t="shared" si="550"/>
        <v/>
      </c>
      <c r="AW1618" s="187" t="str">
        <f t="shared" si="551"/>
        <v/>
      </c>
      <c r="AX1618" s="187" t="str">
        <f t="shared" si="552"/>
        <v/>
      </c>
      <c r="AY1618" s="187" t="str">
        <f t="shared" si="554"/>
        <v/>
      </c>
      <c r="AZ1618" s="187" t="str">
        <f t="shared" si="553"/>
        <v/>
      </c>
      <c r="BA1618" s="187" t="str">
        <f t="shared" si="556"/>
        <v xml:space="preserve"> </v>
      </c>
      <c r="BB1618" s="187" t="str">
        <f>IFERROR(IF(AW1618="","",VLOOKUP(AW1618,SUSS!R:S,2,FALSE)),AY1618*SUSS!$M$2)</f>
        <v/>
      </c>
      <c r="BC1618" s="187" t="str">
        <f t="shared" si="555"/>
        <v/>
      </c>
    </row>
    <row r="1619" spans="14:55" ht="15.75" thickBot="1">
      <c r="N1619" s="183" t="s">
        <v>195</v>
      </c>
      <c r="O1619" s="82">
        <v>114</v>
      </c>
      <c r="P1619" s="86">
        <v>586.77</v>
      </c>
      <c r="Q1619" s="83" t="s">
        <v>82</v>
      </c>
      <c r="R1619" s="83" t="s">
        <v>10</v>
      </c>
      <c r="S1619" s="83" t="s">
        <v>84</v>
      </c>
      <c r="T1619" s="82" t="s">
        <v>196</v>
      </c>
      <c r="U1619" s="82" t="s">
        <v>124</v>
      </c>
      <c r="AC1619" s="187" t="str">
        <f t="shared" si="536"/>
        <v/>
      </c>
      <c r="AD1619" s="187" t="str">
        <f t="shared" si="537"/>
        <v/>
      </c>
      <c r="AE1619" s="187" t="str">
        <f t="shared" si="538"/>
        <v/>
      </c>
      <c r="AF1619" s="187" t="str">
        <f t="shared" si="539"/>
        <v/>
      </c>
      <c r="AG1619" s="187" t="str">
        <f t="shared" si="540"/>
        <v/>
      </c>
      <c r="AH1619" s="187" t="str">
        <f t="shared" si="541"/>
        <v/>
      </c>
      <c r="AI1619" s="187" t="str">
        <f t="shared" si="542"/>
        <v/>
      </c>
      <c r="AJ1619" s="187" t="str">
        <f t="shared" si="543"/>
        <v/>
      </c>
      <c r="AK1619" s="187" t="str">
        <f t="shared" si="544"/>
        <v/>
      </c>
      <c r="AN1619" s="187" t="str">
        <f t="shared" si="545"/>
        <v/>
      </c>
      <c r="AO1619" s="187" t="str">
        <f t="shared" si="546"/>
        <v/>
      </c>
      <c r="AP1619" s="187" t="str">
        <f t="shared" si="547"/>
        <v/>
      </c>
      <c r="AT1619" s="187" t="str">
        <f t="shared" si="548"/>
        <v/>
      </c>
      <c r="AU1619" s="187" t="str">
        <f t="shared" si="549"/>
        <v/>
      </c>
      <c r="AV1619" s="187" t="str">
        <f t="shared" si="550"/>
        <v/>
      </c>
      <c r="AW1619" s="187" t="str">
        <f t="shared" si="551"/>
        <v/>
      </c>
      <c r="AX1619" s="187" t="str">
        <f t="shared" si="552"/>
        <v/>
      </c>
      <c r="AY1619" s="187" t="str">
        <f t="shared" si="554"/>
        <v/>
      </c>
      <c r="AZ1619" s="187" t="str">
        <f t="shared" si="553"/>
        <v/>
      </c>
      <c r="BA1619" s="187" t="str">
        <f t="shared" si="556"/>
        <v xml:space="preserve"> </v>
      </c>
      <c r="BB1619" s="187" t="str">
        <f>IFERROR(IF(AW1619="","",VLOOKUP(AW1619,SUSS!R:S,2,FALSE)),AY1619*SUSS!$M$2)</f>
        <v/>
      </c>
      <c r="BC1619" s="187" t="str">
        <f t="shared" si="555"/>
        <v/>
      </c>
    </row>
    <row r="1620" spans="14:55" ht="15.75" thickBot="1">
      <c r="N1620" s="183" t="s">
        <v>195</v>
      </c>
      <c r="O1620" s="82">
        <v>115</v>
      </c>
      <c r="P1620" s="85">
        <v>5189.68</v>
      </c>
      <c r="Q1620" s="83" t="s">
        <v>102</v>
      </c>
      <c r="R1620" s="83" t="s">
        <v>10</v>
      </c>
      <c r="S1620" s="83" t="s">
        <v>83</v>
      </c>
      <c r="T1620" s="82" t="s">
        <v>163</v>
      </c>
      <c r="U1620" s="82" t="s">
        <v>124</v>
      </c>
      <c r="AC1620" s="187" t="str">
        <f t="shared" si="536"/>
        <v/>
      </c>
      <c r="AD1620" s="187" t="str">
        <f t="shared" si="537"/>
        <v/>
      </c>
      <c r="AE1620" s="187" t="str">
        <f t="shared" si="538"/>
        <v/>
      </c>
      <c r="AF1620" s="187" t="str">
        <f t="shared" si="539"/>
        <v/>
      </c>
      <c r="AG1620" s="187" t="str">
        <f t="shared" si="540"/>
        <v/>
      </c>
      <c r="AH1620" s="187" t="str">
        <f t="shared" si="541"/>
        <v/>
      </c>
      <c r="AI1620" s="187" t="str">
        <f t="shared" si="542"/>
        <v/>
      </c>
      <c r="AJ1620" s="187" t="str">
        <f t="shared" si="543"/>
        <v/>
      </c>
      <c r="AK1620" s="187" t="str">
        <f t="shared" si="544"/>
        <v/>
      </c>
      <c r="AN1620" s="187" t="str">
        <f t="shared" si="545"/>
        <v/>
      </c>
      <c r="AO1620" s="187" t="str">
        <f t="shared" si="546"/>
        <v/>
      </c>
      <c r="AP1620" s="187" t="str">
        <f t="shared" si="547"/>
        <v/>
      </c>
      <c r="AT1620" s="187" t="str">
        <f t="shared" si="548"/>
        <v/>
      </c>
      <c r="AU1620" s="187" t="str">
        <f t="shared" si="549"/>
        <v/>
      </c>
      <c r="AV1620" s="187" t="str">
        <f t="shared" si="550"/>
        <v/>
      </c>
      <c r="AW1620" s="187" t="str">
        <f t="shared" si="551"/>
        <v/>
      </c>
      <c r="AX1620" s="187" t="str">
        <f t="shared" si="552"/>
        <v/>
      </c>
      <c r="AY1620" s="187" t="str">
        <f t="shared" si="554"/>
        <v/>
      </c>
      <c r="AZ1620" s="187" t="str">
        <f t="shared" si="553"/>
        <v/>
      </c>
      <c r="BA1620" s="187" t="str">
        <f t="shared" si="556"/>
        <v xml:space="preserve"> </v>
      </c>
      <c r="BB1620" s="187" t="str">
        <f>IFERROR(IF(AW1620="","",VLOOKUP(AW1620,SUSS!R:S,2,FALSE)),AY1620*SUSS!$M$2)</f>
        <v/>
      </c>
      <c r="BC1620" s="187" t="str">
        <f t="shared" si="555"/>
        <v/>
      </c>
    </row>
    <row r="1621" spans="14:55" ht="15.75" thickBot="1">
      <c r="N1621" s="183" t="s">
        <v>195</v>
      </c>
      <c r="O1621" s="82">
        <v>115</v>
      </c>
      <c r="P1621" s="86">
        <v>586.77</v>
      </c>
      <c r="Q1621" s="83" t="s">
        <v>82</v>
      </c>
      <c r="R1621" s="83" t="s">
        <v>10</v>
      </c>
      <c r="S1621" s="83" t="s">
        <v>84</v>
      </c>
      <c r="T1621" s="82" t="s">
        <v>196</v>
      </c>
      <c r="U1621" s="82" t="s">
        <v>124</v>
      </c>
      <c r="AC1621" s="187" t="str">
        <f t="shared" si="536"/>
        <v/>
      </c>
      <c r="AD1621" s="187" t="str">
        <f t="shared" si="537"/>
        <v/>
      </c>
      <c r="AE1621" s="187" t="str">
        <f t="shared" si="538"/>
        <v/>
      </c>
      <c r="AF1621" s="187" t="str">
        <f t="shared" si="539"/>
        <v/>
      </c>
      <c r="AG1621" s="187" t="str">
        <f t="shared" si="540"/>
        <v/>
      </c>
      <c r="AH1621" s="187" t="str">
        <f t="shared" si="541"/>
        <v/>
      </c>
      <c r="AI1621" s="187" t="str">
        <f t="shared" si="542"/>
        <v/>
      </c>
      <c r="AJ1621" s="187" t="str">
        <f t="shared" si="543"/>
        <v/>
      </c>
      <c r="AK1621" s="187" t="str">
        <f t="shared" si="544"/>
        <v/>
      </c>
      <c r="AN1621" s="187" t="str">
        <f t="shared" si="545"/>
        <v/>
      </c>
      <c r="AO1621" s="187" t="str">
        <f t="shared" si="546"/>
        <v/>
      </c>
      <c r="AP1621" s="187" t="str">
        <f t="shared" si="547"/>
        <v/>
      </c>
      <c r="AT1621" s="187" t="str">
        <f t="shared" si="548"/>
        <v/>
      </c>
      <c r="AU1621" s="187" t="str">
        <f t="shared" si="549"/>
        <v/>
      </c>
      <c r="AV1621" s="187" t="str">
        <f t="shared" si="550"/>
        <v/>
      </c>
      <c r="AW1621" s="187" t="str">
        <f t="shared" si="551"/>
        <v/>
      </c>
      <c r="AX1621" s="187" t="str">
        <f t="shared" si="552"/>
        <v/>
      </c>
      <c r="AY1621" s="187" t="str">
        <f t="shared" si="554"/>
        <v/>
      </c>
      <c r="AZ1621" s="187" t="str">
        <f t="shared" si="553"/>
        <v/>
      </c>
      <c r="BA1621" s="187" t="str">
        <f t="shared" si="556"/>
        <v xml:space="preserve"> </v>
      </c>
      <c r="BB1621" s="187" t="str">
        <f>IFERROR(IF(AW1621="","",VLOOKUP(AW1621,SUSS!R:S,2,FALSE)),AY1621*SUSS!$M$2)</f>
        <v/>
      </c>
      <c r="BC1621" s="187" t="str">
        <f t="shared" si="555"/>
        <v/>
      </c>
    </row>
    <row r="1622" spans="14:55" ht="15.75" thickBot="1">
      <c r="N1622" s="183" t="s">
        <v>195</v>
      </c>
      <c r="O1622" s="82">
        <v>116</v>
      </c>
      <c r="P1622" s="85">
        <v>3971.34</v>
      </c>
      <c r="Q1622" s="83" t="s">
        <v>102</v>
      </c>
      <c r="R1622" s="83" t="s">
        <v>10</v>
      </c>
      <c r="S1622" s="83" t="s">
        <v>83</v>
      </c>
      <c r="T1622" s="82" t="s">
        <v>163</v>
      </c>
      <c r="U1622" s="82" t="s">
        <v>124</v>
      </c>
      <c r="AC1622" s="187" t="str">
        <f t="shared" si="536"/>
        <v/>
      </c>
      <c r="AD1622" s="187" t="str">
        <f t="shared" si="537"/>
        <v/>
      </c>
      <c r="AE1622" s="187" t="str">
        <f t="shared" si="538"/>
        <v/>
      </c>
      <c r="AF1622" s="187" t="str">
        <f t="shared" si="539"/>
        <v/>
      </c>
      <c r="AG1622" s="187" t="str">
        <f t="shared" si="540"/>
        <v/>
      </c>
      <c r="AH1622" s="187" t="str">
        <f t="shared" si="541"/>
        <v/>
      </c>
      <c r="AI1622" s="187" t="str">
        <f t="shared" si="542"/>
        <v/>
      </c>
      <c r="AJ1622" s="187" t="str">
        <f t="shared" si="543"/>
        <v/>
      </c>
      <c r="AK1622" s="187" t="str">
        <f t="shared" si="544"/>
        <v/>
      </c>
      <c r="AN1622" s="187" t="str">
        <f t="shared" si="545"/>
        <v/>
      </c>
      <c r="AO1622" s="187" t="str">
        <f t="shared" si="546"/>
        <v/>
      </c>
      <c r="AP1622" s="187" t="str">
        <f t="shared" si="547"/>
        <v/>
      </c>
      <c r="AT1622" s="187" t="str">
        <f t="shared" si="548"/>
        <v/>
      </c>
      <c r="AU1622" s="187" t="str">
        <f t="shared" si="549"/>
        <v/>
      </c>
      <c r="AV1622" s="187" t="str">
        <f t="shared" si="550"/>
        <v/>
      </c>
      <c r="AW1622" s="187" t="str">
        <f t="shared" si="551"/>
        <v/>
      </c>
      <c r="AX1622" s="187" t="str">
        <f t="shared" si="552"/>
        <v/>
      </c>
      <c r="AY1622" s="187" t="str">
        <f t="shared" si="554"/>
        <v/>
      </c>
      <c r="AZ1622" s="187" t="str">
        <f t="shared" si="553"/>
        <v/>
      </c>
      <c r="BA1622" s="187" t="str">
        <f t="shared" si="556"/>
        <v xml:space="preserve"> </v>
      </c>
      <c r="BB1622" s="187" t="str">
        <f>IFERROR(IF(AW1622="","",VLOOKUP(AW1622,SUSS!R:S,2,FALSE)),AY1622*SUSS!$M$2)</f>
        <v/>
      </c>
      <c r="BC1622" s="187" t="str">
        <f t="shared" si="555"/>
        <v/>
      </c>
    </row>
    <row r="1623" spans="14:55" ht="15.75" thickBot="1">
      <c r="N1623" s="183" t="s">
        <v>195</v>
      </c>
      <c r="O1623" s="82">
        <v>116</v>
      </c>
      <c r="P1623" s="85">
        <v>1218.3399999999999</v>
      </c>
      <c r="Q1623" s="83" t="s">
        <v>102</v>
      </c>
      <c r="R1623" s="83" t="s">
        <v>10</v>
      </c>
      <c r="S1623" s="83" t="s">
        <v>84</v>
      </c>
      <c r="T1623" s="82" t="s">
        <v>163</v>
      </c>
      <c r="U1623" s="82" t="s">
        <v>124</v>
      </c>
      <c r="AC1623" s="187" t="str">
        <f t="shared" si="536"/>
        <v/>
      </c>
      <c r="AD1623" s="187" t="str">
        <f t="shared" si="537"/>
        <v/>
      </c>
      <c r="AE1623" s="187" t="str">
        <f t="shared" si="538"/>
        <v/>
      </c>
      <c r="AF1623" s="187" t="str">
        <f t="shared" si="539"/>
        <v/>
      </c>
      <c r="AG1623" s="187" t="str">
        <f t="shared" si="540"/>
        <v/>
      </c>
      <c r="AH1623" s="187" t="str">
        <f t="shared" si="541"/>
        <v/>
      </c>
      <c r="AI1623" s="187" t="str">
        <f t="shared" si="542"/>
        <v/>
      </c>
      <c r="AJ1623" s="187" t="str">
        <f t="shared" si="543"/>
        <v/>
      </c>
      <c r="AK1623" s="187" t="str">
        <f t="shared" si="544"/>
        <v/>
      </c>
      <c r="AN1623" s="187" t="str">
        <f t="shared" si="545"/>
        <v/>
      </c>
      <c r="AO1623" s="187" t="str">
        <f t="shared" si="546"/>
        <v/>
      </c>
      <c r="AP1623" s="187" t="str">
        <f t="shared" si="547"/>
        <v/>
      </c>
      <c r="AT1623" s="187" t="str">
        <f t="shared" si="548"/>
        <v/>
      </c>
      <c r="AU1623" s="187" t="str">
        <f t="shared" si="549"/>
        <v/>
      </c>
      <c r="AV1623" s="187" t="str">
        <f t="shared" si="550"/>
        <v/>
      </c>
      <c r="AW1623" s="187" t="str">
        <f t="shared" si="551"/>
        <v/>
      </c>
      <c r="AX1623" s="187" t="str">
        <f t="shared" si="552"/>
        <v/>
      </c>
      <c r="AY1623" s="187" t="str">
        <f t="shared" si="554"/>
        <v/>
      </c>
      <c r="AZ1623" s="187" t="str">
        <f t="shared" si="553"/>
        <v/>
      </c>
      <c r="BA1623" s="187" t="str">
        <f t="shared" si="556"/>
        <v xml:space="preserve"> </v>
      </c>
      <c r="BB1623" s="187" t="str">
        <f>IFERROR(IF(AW1623="","",VLOOKUP(AW1623,SUSS!R:S,2,FALSE)),AY1623*SUSS!$M$2)</f>
        <v/>
      </c>
      <c r="BC1623" s="187" t="str">
        <f t="shared" si="555"/>
        <v/>
      </c>
    </row>
    <row r="1624" spans="14:55" ht="15.75" thickBot="1">
      <c r="N1624" s="183" t="s">
        <v>195</v>
      </c>
      <c r="O1624" s="82">
        <v>116</v>
      </c>
      <c r="P1624" s="86">
        <v>586.77</v>
      </c>
      <c r="Q1624" s="83" t="s">
        <v>82</v>
      </c>
      <c r="R1624" s="83" t="s">
        <v>10</v>
      </c>
      <c r="S1624" s="83" t="s">
        <v>84</v>
      </c>
      <c r="T1624" s="82" t="s">
        <v>196</v>
      </c>
      <c r="U1624" s="82" t="s">
        <v>124</v>
      </c>
      <c r="AC1624" s="187" t="str">
        <f t="shared" si="536"/>
        <v/>
      </c>
      <c r="AD1624" s="187" t="str">
        <f t="shared" si="537"/>
        <v/>
      </c>
      <c r="AE1624" s="187" t="str">
        <f t="shared" si="538"/>
        <v/>
      </c>
      <c r="AF1624" s="187" t="str">
        <f t="shared" si="539"/>
        <v/>
      </c>
      <c r="AG1624" s="187" t="str">
        <f t="shared" si="540"/>
        <v/>
      </c>
      <c r="AH1624" s="187" t="str">
        <f t="shared" si="541"/>
        <v/>
      </c>
      <c r="AI1624" s="187" t="str">
        <f t="shared" si="542"/>
        <v/>
      </c>
      <c r="AJ1624" s="187" t="str">
        <f t="shared" si="543"/>
        <v/>
      </c>
      <c r="AK1624" s="187" t="str">
        <f t="shared" si="544"/>
        <v/>
      </c>
      <c r="AN1624" s="187" t="str">
        <f t="shared" si="545"/>
        <v/>
      </c>
      <c r="AO1624" s="187" t="str">
        <f t="shared" si="546"/>
        <v/>
      </c>
      <c r="AP1624" s="187" t="str">
        <f t="shared" si="547"/>
        <v/>
      </c>
      <c r="AT1624" s="187" t="str">
        <f t="shared" si="548"/>
        <v/>
      </c>
      <c r="AU1624" s="187" t="str">
        <f t="shared" si="549"/>
        <v/>
      </c>
      <c r="AV1624" s="187" t="str">
        <f t="shared" si="550"/>
        <v/>
      </c>
      <c r="AW1624" s="187" t="str">
        <f t="shared" si="551"/>
        <v/>
      </c>
      <c r="AX1624" s="187" t="str">
        <f t="shared" si="552"/>
        <v/>
      </c>
      <c r="AY1624" s="187" t="str">
        <f t="shared" si="554"/>
        <v/>
      </c>
      <c r="AZ1624" s="187" t="str">
        <f t="shared" si="553"/>
        <v/>
      </c>
      <c r="BA1624" s="187" t="str">
        <f t="shared" si="556"/>
        <v xml:space="preserve"> </v>
      </c>
      <c r="BB1624" s="187" t="str">
        <f>IFERROR(IF(AW1624="","",VLOOKUP(AW1624,SUSS!R:S,2,FALSE)),AY1624*SUSS!$M$2)</f>
        <v/>
      </c>
      <c r="BC1624" s="187" t="str">
        <f t="shared" si="555"/>
        <v/>
      </c>
    </row>
    <row r="1625" spans="14:55" ht="15.75" thickBot="1">
      <c r="N1625" s="183" t="s">
        <v>195</v>
      </c>
      <c r="O1625" s="82">
        <v>117</v>
      </c>
      <c r="P1625" s="85">
        <v>5189.68</v>
      </c>
      <c r="Q1625" s="83" t="s">
        <v>102</v>
      </c>
      <c r="R1625" s="83" t="s">
        <v>10</v>
      </c>
      <c r="S1625" s="83" t="s">
        <v>84</v>
      </c>
      <c r="T1625" s="82" t="s">
        <v>163</v>
      </c>
      <c r="U1625" s="82" t="s">
        <v>124</v>
      </c>
      <c r="AC1625" s="187" t="str">
        <f t="shared" si="536"/>
        <v/>
      </c>
      <c r="AD1625" s="187" t="str">
        <f t="shared" si="537"/>
        <v/>
      </c>
      <c r="AE1625" s="187" t="str">
        <f t="shared" si="538"/>
        <v/>
      </c>
      <c r="AF1625" s="187" t="str">
        <f t="shared" si="539"/>
        <v/>
      </c>
      <c r="AG1625" s="187" t="str">
        <f t="shared" si="540"/>
        <v/>
      </c>
      <c r="AH1625" s="187" t="str">
        <f t="shared" si="541"/>
        <v/>
      </c>
      <c r="AI1625" s="187" t="str">
        <f t="shared" si="542"/>
        <v/>
      </c>
      <c r="AJ1625" s="187" t="str">
        <f t="shared" si="543"/>
        <v/>
      </c>
      <c r="AK1625" s="187" t="str">
        <f t="shared" si="544"/>
        <v/>
      </c>
      <c r="AN1625" s="187" t="str">
        <f t="shared" si="545"/>
        <v/>
      </c>
      <c r="AO1625" s="187" t="str">
        <f t="shared" si="546"/>
        <v/>
      </c>
      <c r="AP1625" s="187" t="str">
        <f t="shared" si="547"/>
        <v/>
      </c>
      <c r="AT1625" s="187" t="str">
        <f t="shared" si="548"/>
        <v/>
      </c>
      <c r="AU1625" s="187" t="str">
        <f t="shared" si="549"/>
        <v/>
      </c>
      <c r="AV1625" s="187" t="str">
        <f t="shared" si="550"/>
        <v/>
      </c>
      <c r="AW1625" s="187" t="str">
        <f t="shared" si="551"/>
        <v/>
      </c>
      <c r="AX1625" s="187" t="str">
        <f t="shared" si="552"/>
        <v/>
      </c>
      <c r="AY1625" s="187" t="str">
        <f t="shared" si="554"/>
        <v/>
      </c>
      <c r="AZ1625" s="187" t="str">
        <f t="shared" si="553"/>
        <v/>
      </c>
      <c r="BA1625" s="187" t="str">
        <f t="shared" si="556"/>
        <v xml:space="preserve"> </v>
      </c>
      <c r="BB1625" s="187" t="str">
        <f>IFERROR(IF(AW1625="","",VLOOKUP(AW1625,SUSS!R:S,2,FALSE)),AY1625*SUSS!$M$2)</f>
        <v/>
      </c>
      <c r="BC1625" s="187" t="str">
        <f t="shared" si="555"/>
        <v/>
      </c>
    </row>
    <row r="1626" spans="14:55" ht="15.75" thickBot="1">
      <c r="N1626" s="183" t="s">
        <v>195</v>
      </c>
      <c r="O1626" s="82">
        <v>117</v>
      </c>
      <c r="P1626" s="86">
        <v>586.77</v>
      </c>
      <c r="Q1626" s="83" t="s">
        <v>82</v>
      </c>
      <c r="R1626" s="83" t="s">
        <v>10</v>
      </c>
      <c r="S1626" s="83" t="s">
        <v>84</v>
      </c>
      <c r="T1626" s="82" t="s">
        <v>196</v>
      </c>
      <c r="U1626" s="82" t="s">
        <v>124</v>
      </c>
      <c r="AC1626" s="187" t="str">
        <f t="shared" si="536"/>
        <v/>
      </c>
      <c r="AD1626" s="187" t="str">
        <f t="shared" si="537"/>
        <v/>
      </c>
      <c r="AE1626" s="187" t="str">
        <f t="shared" si="538"/>
        <v/>
      </c>
      <c r="AF1626" s="187" t="str">
        <f t="shared" si="539"/>
        <v/>
      </c>
      <c r="AG1626" s="187" t="str">
        <f t="shared" si="540"/>
        <v/>
      </c>
      <c r="AH1626" s="187" t="str">
        <f t="shared" si="541"/>
        <v/>
      </c>
      <c r="AI1626" s="187" t="str">
        <f t="shared" si="542"/>
        <v/>
      </c>
      <c r="AJ1626" s="187" t="str">
        <f t="shared" si="543"/>
        <v/>
      </c>
      <c r="AK1626" s="187" t="str">
        <f t="shared" si="544"/>
        <v/>
      </c>
      <c r="AN1626" s="187" t="str">
        <f t="shared" si="545"/>
        <v/>
      </c>
      <c r="AO1626" s="187" t="str">
        <f t="shared" si="546"/>
        <v/>
      </c>
      <c r="AP1626" s="187" t="str">
        <f t="shared" si="547"/>
        <v/>
      </c>
      <c r="AT1626" s="187" t="str">
        <f t="shared" si="548"/>
        <v/>
      </c>
      <c r="AU1626" s="187" t="str">
        <f t="shared" si="549"/>
        <v/>
      </c>
      <c r="AV1626" s="187" t="str">
        <f t="shared" si="550"/>
        <v/>
      </c>
      <c r="AW1626" s="187" t="str">
        <f t="shared" si="551"/>
        <v/>
      </c>
      <c r="AX1626" s="187" t="str">
        <f t="shared" si="552"/>
        <v/>
      </c>
      <c r="AY1626" s="187" t="str">
        <f t="shared" si="554"/>
        <v/>
      </c>
      <c r="AZ1626" s="187" t="str">
        <f t="shared" si="553"/>
        <v/>
      </c>
      <c r="BA1626" s="187" t="str">
        <f t="shared" si="556"/>
        <v xml:space="preserve"> </v>
      </c>
      <c r="BB1626" s="187" t="str">
        <f>IFERROR(IF(AW1626="","",VLOOKUP(AW1626,SUSS!R:S,2,FALSE)),AY1626*SUSS!$M$2)</f>
        <v/>
      </c>
      <c r="BC1626" s="187" t="str">
        <f t="shared" si="555"/>
        <v/>
      </c>
    </row>
    <row r="1627" spans="14:55" ht="15.75" thickBot="1">
      <c r="N1627" s="183" t="s">
        <v>195</v>
      </c>
      <c r="O1627" s="82">
        <v>118</v>
      </c>
      <c r="P1627" s="85">
        <v>5189.68</v>
      </c>
      <c r="Q1627" s="83" t="s">
        <v>102</v>
      </c>
      <c r="R1627" s="83" t="s">
        <v>10</v>
      </c>
      <c r="S1627" s="83" t="s">
        <v>84</v>
      </c>
      <c r="T1627" s="82" t="s">
        <v>163</v>
      </c>
      <c r="U1627" s="82" t="s">
        <v>124</v>
      </c>
      <c r="AC1627" s="187" t="str">
        <f t="shared" si="536"/>
        <v/>
      </c>
      <c r="AD1627" s="187" t="str">
        <f t="shared" si="537"/>
        <v/>
      </c>
      <c r="AE1627" s="187" t="str">
        <f t="shared" si="538"/>
        <v/>
      </c>
      <c r="AF1627" s="187" t="str">
        <f t="shared" si="539"/>
        <v/>
      </c>
      <c r="AG1627" s="187" t="str">
        <f t="shared" si="540"/>
        <v/>
      </c>
      <c r="AH1627" s="187" t="str">
        <f t="shared" si="541"/>
        <v/>
      </c>
      <c r="AI1627" s="187" t="str">
        <f t="shared" si="542"/>
        <v/>
      </c>
      <c r="AJ1627" s="187" t="str">
        <f t="shared" si="543"/>
        <v/>
      </c>
      <c r="AK1627" s="187" t="str">
        <f t="shared" si="544"/>
        <v/>
      </c>
      <c r="AN1627" s="187" t="str">
        <f t="shared" si="545"/>
        <v/>
      </c>
      <c r="AO1627" s="187" t="str">
        <f t="shared" si="546"/>
        <v/>
      </c>
      <c r="AP1627" s="187" t="str">
        <f t="shared" si="547"/>
        <v/>
      </c>
      <c r="AT1627" s="187" t="str">
        <f t="shared" si="548"/>
        <v/>
      </c>
      <c r="AU1627" s="187" t="str">
        <f t="shared" si="549"/>
        <v/>
      </c>
      <c r="AV1627" s="187" t="str">
        <f t="shared" si="550"/>
        <v/>
      </c>
      <c r="AW1627" s="187" t="str">
        <f t="shared" si="551"/>
        <v/>
      </c>
      <c r="AX1627" s="187" t="str">
        <f t="shared" si="552"/>
        <v/>
      </c>
      <c r="AY1627" s="187" t="str">
        <f t="shared" si="554"/>
        <v/>
      </c>
      <c r="AZ1627" s="187" t="str">
        <f t="shared" si="553"/>
        <v/>
      </c>
      <c r="BA1627" s="187" t="str">
        <f t="shared" si="556"/>
        <v xml:space="preserve"> </v>
      </c>
      <c r="BB1627" s="187" t="str">
        <f>IFERROR(IF(AW1627="","",VLOOKUP(AW1627,SUSS!R:S,2,FALSE)),AY1627*SUSS!$M$2)</f>
        <v/>
      </c>
      <c r="BC1627" s="187" t="str">
        <f t="shared" si="555"/>
        <v/>
      </c>
    </row>
    <row r="1628" spans="14:55" ht="15.75" thickBot="1">
      <c r="N1628" s="183" t="s">
        <v>195</v>
      </c>
      <c r="O1628" s="82">
        <v>118</v>
      </c>
      <c r="P1628" s="86">
        <v>586.77</v>
      </c>
      <c r="Q1628" s="83" t="s">
        <v>82</v>
      </c>
      <c r="R1628" s="83" t="s">
        <v>10</v>
      </c>
      <c r="S1628" s="83" t="s">
        <v>84</v>
      </c>
      <c r="T1628" s="82" t="s">
        <v>196</v>
      </c>
      <c r="U1628" s="82" t="s">
        <v>124</v>
      </c>
      <c r="AC1628" s="187" t="str">
        <f t="shared" si="536"/>
        <v/>
      </c>
      <c r="AD1628" s="187" t="str">
        <f t="shared" si="537"/>
        <v/>
      </c>
      <c r="AE1628" s="187" t="str">
        <f t="shared" si="538"/>
        <v/>
      </c>
      <c r="AF1628" s="187" t="str">
        <f t="shared" si="539"/>
        <v/>
      </c>
      <c r="AG1628" s="187" t="str">
        <f t="shared" si="540"/>
        <v/>
      </c>
      <c r="AH1628" s="187" t="str">
        <f t="shared" si="541"/>
        <v/>
      </c>
      <c r="AI1628" s="187" t="str">
        <f t="shared" si="542"/>
        <v/>
      </c>
      <c r="AJ1628" s="187" t="str">
        <f t="shared" si="543"/>
        <v/>
      </c>
      <c r="AK1628" s="187" t="str">
        <f t="shared" si="544"/>
        <v/>
      </c>
      <c r="AN1628" s="187" t="str">
        <f t="shared" si="545"/>
        <v/>
      </c>
      <c r="AO1628" s="187" t="str">
        <f t="shared" si="546"/>
        <v/>
      </c>
      <c r="AP1628" s="187" t="str">
        <f t="shared" si="547"/>
        <v/>
      </c>
      <c r="AT1628" s="187" t="str">
        <f t="shared" si="548"/>
        <v/>
      </c>
      <c r="AU1628" s="187" t="str">
        <f t="shared" si="549"/>
        <v/>
      </c>
      <c r="AV1628" s="187" t="str">
        <f t="shared" si="550"/>
        <v/>
      </c>
      <c r="AW1628" s="187" t="str">
        <f t="shared" si="551"/>
        <v/>
      </c>
      <c r="AX1628" s="187" t="str">
        <f t="shared" si="552"/>
        <v/>
      </c>
      <c r="AY1628" s="187" t="str">
        <f t="shared" si="554"/>
        <v/>
      </c>
      <c r="AZ1628" s="187" t="str">
        <f t="shared" si="553"/>
        <v/>
      </c>
      <c r="BA1628" s="187" t="str">
        <f t="shared" si="556"/>
        <v xml:space="preserve"> </v>
      </c>
      <c r="BB1628" s="187" t="str">
        <f>IFERROR(IF(AW1628="","",VLOOKUP(AW1628,SUSS!R:S,2,FALSE)),AY1628*SUSS!$M$2)</f>
        <v/>
      </c>
      <c r="BC1628" s="187" t="str">
        <f t="shared" si="555"/>
        <v/>
      </c>
    </row>
    <row r="1629" spans="14:55" ht="15.75" thickBot="1">
      <c r="N1629" s="183" t="s">
        <v>195</v>
      </c>
      <c r="O1629" s="82">
        <v>119</v>
      </c>
      <c r="P1629" s="85">
        <v>5189.68</v>
      </c>
      <c r="Q1629" s="83" t="s">
        <v>102</v>
      </c>
      <c r="R1629" s="83" t="s">
        <v>10</v>
      </c>
      <c r="S1629" s="83" t="s">
        <v>84</v>
      </c>
      <c r="T1629" s="82" t="s">
        <v>163</v>
      </c>
      <c r="U1629" s="82" t="s">
        <v>124</v>
      </c>
      <c r="AC1629" s="187" t="str">
        <f t="shared" si="536"/>
        <v/>
      </c>
      <c r="AD1629" s="187" t="str">
        <f t="shared" si="537"/>
        <v/>
      </c>
      <c r="AE1629" s="187" t="str">
        <f t="shared" si="538"/>
        <v/>
      </c>
      <c r="AF1629" s="187" t="str">
        <f t="shared" si="539"/>
        <v/>
      </c>
      <c r="AG1629" s="187" t="str">
        <f t="shared" si="540"/>
        <v/>
      </c>
      <c r="AH1629" s="187" t="str">
        <f t="shared" si="541"/>
        <v/>
      </c>
      <c r="AI1629" s="187" t="str">
        <f t="shared" si="542"/>
        <v/>
      </c>
      <c r="AJ1629" s="187" t="str">
        <f t="shared" si="543"/>
        <v/>
      </c>
      <c r="AK1629" s="187" t="str">
        <f t="shared" si="544"/>
        <v/>
      </c>
      <c r="AN1629" s="187" t="str">
        <f t="shared" si="545"/>
        <v/>
      </c>
      <c r="AO1629" s="187" t="str">
        <f t="shared" si="546"/>
        <v/>
      </c>
      <c r="AP1629" s="187" t="str">
        <f t="shared" si="547"/>
        <v/>
      </c>
      <c r="AT1629" s="187" t="str">
        <f t="shared" si="548"/>
        <v/>
      </c>
      <c r="AU1629" s="187" t="str">
        <f t="shared" si="549"/>
        <v/>
      </c>
      <c r="AV1629" s="187" t="str">
        <f t="shared" si="550"/>
        <v/>
      </c>
      <c r="AW1629" s="187" t="str">
        <f t="shared" si="551"/>
        <v/>
      </c>
      <c r="AX1629" s="187" t="str">
        <f t="shared" si="552"/>
        <v/>
      </c>
      <c r="AY1629" s="187" t="str">
        <f t="shared" si="554"/>
        <v/>
      </c>
      <c r="AZ1629" s="187" t="str">
        <f t="shared" si="553"/>
        <v/>
      </c>
      <c r="BA1629" s="187" t="str">
        <f t="shared" si="556"/>
        <v xml:space="preserve"> </v>
      </c>
      <c r="BB1629" s="187" t="str">
        <f>IFERROR(IF(AW1629="","",VLOOKUP(AW1629,SUSS!R:S,2,FALSE)),AY1629*SUSS!$M$2)</f>
        <v/>
      </c>
      <c r="BC1629" s="187" t="str">
        <f t="shared" si="555"/>
        <v/>
      </c>
    </row>
    <row r="1630" spans="14:55" ht="15.75" thickBot="1">
      <c r="N1630" s="183" t="s">
        <v>195</v>
      </c>
      <c r="O1630" s="82">
        <v>119</v>
      </c>
      <c r="P1630" s="86">
        <v>586.77</v>
      </c>
      <c r="Q1630" s="83" t="s">
        <v>82</v>
      </c>
      <c r="R1630" s="83" t="s">
        <v>10</v>
      </c>
      <c r="S1630" s="83" t="s">
        <v>84</v>
      </c>
      <c r="T1630" s="82" t="s">
        <v>196</v>
      </c>
      <c r="U1630" s="82" t="s">
        <v>124</v>
      </c>
      <c r="AC1630" s="187" t="str">
        <f t="shared" ref="AC1630:AC1693" si="557">IF($E1630=$AD$1,IF($G1630=$AE$1,A1630,""),"")</f>
        <v/>
      </c>
      <c r="AD1630" s="187" t="str">
        <f t="shared" ref="AD1630:AD1693" si="558">IF($E1630=$AD$1,IF($G1630=$AE$1,E1630,""),"")</f>
        <v/>
      </c>
      <c r="AE1630" s="187" t="str">
        <f t="shared" ref="AE1630:AE1693" si="559">IF($E1630=$AD$1,IF($G1630=$AE$1,F1630,""),"")</f>
        <v/>
      </c>
      <c r="AF1630" s="187" t="str">
        <f t="shared" ref="AF1630:AF1693" si="560">IF($E1630=$AD$1,IF($G1630=$AE$1,G1630,""),"")</f>
        <v/>
      </c>
      <c r="AG1630" s="187" t="str">
        <f t="shared" ref="AG1630:AG1693" si="561">IF($E1630=$AD$1,IF($G1630=$AE$1,I1630,""),"")</f>
        <v/>
      </c>
      <c r="AH1630" s="187" t="str">
        <f t="shared" ref="AH1630:AH1693" si="562">IF($E1630=$AD$1,IF($G1630=$AE$1,J1630,""),"")</f>
        <v/>
      </c>
      <c r="AI1630" s="187" t="str">
        <f t="shared" ref="AI1630:AI1693" si="563">IF($E1630=$AD$1,IF($G1630=$AE$1,K1630,""),"")</f>
        <v/>
      </c>
      <c r="AJ1630" s="187" t="str">
        <f t="shared" ref="AJ1630:AJ1693" si="564">IF($E1630=$AD$1,IF($G1630=$AE$1,B1630,""),"")</f>
        <v/>
      </c>
      <c r="AK1630" s="187" t="str">
        <f t="shared" ref="AK1630:AK1693" si="565">IF($E1630=$AD$1,IF($G1630=$AE$1,C1630,""),"")</f>
        <v/>
      </c>
      <c r="AN1630" s="187" t="str">
        <f t="shared" ref="AN1630:AN1693" si="566">LEFT(AO1630,7)</f>
        <v/>
      </c>
      <c r="AO1630" s="187" t="str">
        <f t="shared" ref="AO1630:AO1693" si="567">IF(AF1630=$AE$1,AJ1630&amp;"/"&amp;AK1630&amp;" "&amp;AD1630,"")</f>
        <v/>
      </c>
      <c r="AP1630" s="187" t="str">
        <f t="shared" ref="AP1630:AP1693" si="568">IF(AO1630&lt;&gt;"",AI1630,"")</f>
        <v/>
      </c>
      <c r="AT1630" s="187" t="str">
        <f t="shared" ref="AT1630:AT1693" si="569">IF($Q1630=$AD$1,N1630,"")</f>
        <v/>
      </c>
      <c r="AU1630" s="187" t="str">
        <f t="shared" ref="AU1630:AU1693" si="570">IF($Q1630=$AD$1,O1630,"")</f>
        <v/>
      </c>
      <c r="AV1630" s="187" t="str">
        <f t="shared" ref="AV1630:AV1693" si="571">IF($Q1630=$AD$1,P1630,"")</f>
        <v/>
      </c>
      <c r="AW1630" s="187" t="str">
        <f t="shared" ref="AW1630:AW1693" si="572">IF($Q1630=$AD$1,T1630,"")</f>
        <v/>
      </c>
      <c r="AX1630" s="187" t="str">
        <f t="shared" ref="AX1630:AX1693" si="573">IF(AW1630&lt;&gt;"",AW1630&amp;" "&amp;$AD$1,"")</f>
        <v/>
      </c>
      <c r="AY1630" s="187" t="str">
        <f t="shared" si="554"/>
        <v/>
      </c>
      <c r="AZ1630" s="187" t="str">
        <f t="shared" ref="AZ1630:AZ1693" si="574">IF(AY1630="","",AV1630/AY1630)</f>
        <v/>
      </c>
      <c r="BA1630" s="187" t="str">
        <f t="shared" si="556"/>
        <v xml:space="preserve"> </v>
      </c>
      <c r="BB1630" s="187" t="str">
        <f>IFERROR(IF(AW1630="","",VLOOKUP(AW1630,SUSS!R:S,2,FALSE)),AY1630*SUSS!$M$2)</f>
        <v/>
      </c>
      <c r="BC1630" s="187" t="str">
        <f t="shared" si="555"/>
        <v/>
      </c>
    </row>
    <row r="1631" spans="14:55" ht="15.75" thickBot="1">
      <c r="N1631" s="183" t="s">
        <v>195</v>
      </c>
      <c r="O1631" s="82">
        <v>120</v>
      </c>
      <c r="P1631" s="85">
        <v>5189.54</v>
      </c>
      <c r="Q1631" s="83" t="s">
        <v>102</v>
      </c>
      <c r="R1631" s="83" t="s">
        <v>10</v>
      </c>
      <c r="S1631" s="83" t="s">
        <v>84</v>
      </c>
      <c r="T1631" s="82" t="s">
        <v>163</v>
      </c>
      <c r="U1631" s="82" t="s">
        <v>124</v>
      </c>
      <c r="AC1631" s="187" t="str">
        <f t="shared" si="557"/>
        <v/>
      </c>
      <c r="AD1631" s="187" t="str">
        <f t="shared" si="558"/>
        <v/>
      </c>
      <c r="AE1631" s="187" t="str">
        <f t="shared" si="559"/>
        <v/>
      </c>
      <c r="AF1631" s="187" t="str">
        <f t="shared" si="560"/>
        <v/>
      </c>
      <c r="AG1631" s="187" t="str">
        <f t="shared" si="561"/>
        <v/>
      </c>
      <c r="AH1631" s="187" t="str">
        <f t="shared" si="562"/>
        <v/>
      </c>
      <c r="AI1631" s="187" t="str">
        <f t="shared" si="563"/>
        <v/>
      </c>
      <c r="AJ1631" s="187" t="str">
        <f t="shared" si="564"/>
        <v/>
      </c>
      <c r="AK1631" s="187" t="str">
        <f t="shared" si="565"/>
        <v/>
      </c>
      <c r="AN1631" s="187" t="str">
        <f t="shared" si="566"/>
        <v/>
      </c>
      <c r="AO1631" s="187" t="str">
        <f t="shared" si="567"/>
        <v/>
      </c>
      <c r="AP1631" s="187" t="str">
        <f t="shared" si="568"/>
        <v/>
      </c>
      <c r="AT1631" s="187" t="str">
        <f t="shared" si="569"/>
        <v/>
      </c>
      <c r="AU1631" s="187" t="str">
        <f t="shared" si="570"/>
        <v/>
      </c>
      <c r="AV1631" s="187" t="str">
        <f t="shared" si="571"/>
        <v/>
      </c>
      <c r="AW1631" s="187" t="str">
        <f t="shared" si="572"/>
        <v/>
      </c>
      <c r="AX1631" s="187" t="str">
        <f t="shared" si="573"/>
        <v/>
      </c>
      <c r="AY1631" s="187" t="str">
        <f t="shared" si="554"/>
        <v/>
      </c>
      <c r="AZ1631" s="187" t="str">
        <f t="shared" si="574"/>
        <v/>
      </c>
      <c r="BA1631" s="187" t="str">
        <f t="shared" si="556"/>
        <v xml:space="preserve"> </v>
      </c>
      <c r="BB1631" s="187" t="str">
        <f>IFERROR(IF(AW1631="","",VLOOKUP(AW1631,SUSS!R:S,2,FALSE)),AY1631*SUSS!$M$2)</f>
        <v/>
      </c>
      <c r="BC1631" s="187" t="str">
        <f t="shared" si="555"/>
        <v/>
      </c>
    </row>
    <row r="1632" spans="14:55" ht="15.75" thickBot="1">
      <c r="N1632" s="183" t="s">
        <v>195</v>
      </c>
      <c r="O1632" s="82">
        <v>120</v>
      </c>
      <c r="P1632" s="86">
        <v>587.25</v>
      </c>
      <c r="Q1632" s="83" t="s">
        <v>82</v>
      </c>
      <c r="R1632" s="83" t="s">
        <v>10</v>
      </c>
      <c r="S1632" s="83" t="s">
        <v>84</v>
      </c>
      <c r="T1632" s="82" t="s">
        <v>196</v>
      </c>
      <c r="U1632" s="82" t="s">
        <v>124</v>
      </c>
      <c r="AC1632" s="187" t="str">
        <f t="shared" si="557"/>
        <v/>
      </c>
      <c r="AD1632" s="187" t="str">
        <f t="shared" si="558"/>
        <v/>
      </c>
      <c r="AE1632" s="187" t="str">
        <f t="shared" si="559"/>
        <v/>
      </c>
      <c r="AF1632" s="187" t="str">
        <f t="shared" si="560"/>
        <v/>
      </c>
      <c r="AG1632" s="187" t="str">
        <f t="shared" si="561"/>
        <v/>
      </c>
      <c r="AH1632" s="187" t="str">
        <f t="shared" si="562"/>
        <v/>
      </c>
      <c r="AI1632" s="187" t="str">
        <f t="shared" si="563"/>
        <v/>
      </c>
      <c r="AJ1632" s="187" t="str">
        <f t="shared" si="564"/>
        <v/>
      </c>
      <c r="AK1632" s="187" t="str">
        <f t="shared" si="565"/>
        <v/>
      </c>
      <c r="AN1632" s="187" t="str">
        <f t="shared" si="566"/>
        <v/>
      </c>
      <c r="AO1632" s="187" t="str">
        <f t="shared" si="567"/>
        <v/>
      </c>
      <c r="AP1632" s="187" t="str">
        <f t="shared" si="568"/>
        <v/>
      </c>
      <c r="AT1632" s="187" t="str">
        <f t="shared" si="569"/>
        <v/>
      </c>
      <c r="AU1632" s="187" t="str">
        <f t="shared" si="570"/>
        <v/>
      </c>
      <c r="AV1632" s="187" t="str">
        <f t="shared" si="571"/>
        <v/>
      </c>
      <c r="AW1632" s="187" t="str">
        <f t="shared" si="572"/>
        <v/>
      </c>
      <c r="AX1632" s="187" t="str">
        <f t="shared" si="573"/>
        <v/>
      </c>
      <c r="AY1632" s="187" t="str">
        <f t="shared" si="554"/>
        <v/>
      </c>
      <c r="AZ1632" s="187" t="str">
        <f t="shared" si="574"/>
        <v/>
      </c>
      <c r="BA1632" s="187" t="str">
        <f t="shared" si="556"/>
        <v xml:space="preserve"> </v>
      </c>
      <c r="BB1632" s="187" t="str">
        <f>IFERROR(IF(AW1632="","",VLOOKUP(AW1632,SUSS!R:S,2,FALSE)),AY1632*SUSS!$M$2)</f>
        <v/>
      </c>
      <c r="BC1632" s="187" t="str">
        <f t="shared" si="555"/>
        <v/>
      </c>
    </row>
    <row r="1633" spans="14:55" ht="46.5" thickBot="1">
      <c r="N1633" s="183" t="s">
        <v>197</v>
      </c>
      <c r="O1633" s="184" t="s">
        <v>17</v>
      </c>
      <c r="P1633" s="185"/>
      <c r="Q1633" s="185"/>
      <c r="R1633" s="185"/>
      <c r="S1633" s="185"/>
      <c r="T1633" s="185"/>
      <c r="U1633" s="185"/>
      <c r="AC1633" s="187" t="str">
        <f t="shared" si="557"/>
        <v/>
      </c>
      <c r="AD1633" s="187" t="str">
        <f t="shared" si="558"/>
        <v/>
      </c>
      <c r="AE1633" s="187" t="str">
        <f t="shared" si="559"/>
        <v/>
      </c>
      <c r="AF1633" s="187" t="str">
        <f t="shared" si="560"/>
        <v/>
      </c>
      <c r="AG1633" s="187" t="str">
        <f t="shared" si="561"/>
        <v/>
      </c>
      <c r="AH1633" s="187" t="str">
        <f t="shared" si="562"/>
        <v/>
      </c>
      <c r="AI1633" s="187" t="str">
        <f t="shared" si="563"/>
        <v/>
      </c>
      <c r="AJ1633" s="187" t="str">
        <f t="shared" si="564"/>
        <v/>
      </c>
      <c r="AK1633" s="187" t="str">
        <f t="shared" si="565"/>
        <v/>
      </c>
      <c r="AN1633" s="187" t="str">
        <f t="shared" si="566"/>
        <v/>
      </c>
      <c r="AO1633" s="187" t="str">
        <f t="shared" si="567"/>
        <v/>
      </c>
      <c r="AP1633" s="187" t="str">
        <f t="shared" si="568"/>
        <v/>
      </c>
      <c r="AT1633" s="187" t="str">
        <f t="shared" si="569"/>
        <v/>
      </c>
      <c r="AU1633" s="187" t="str">
        <f t="shared" si="570"/>
        <v/>
      </c>
      <c r="AV1633" s="187" t="str">
        <f t="shared" si="571"/>
        <v/>
      </c>
      <c r="AW1633" s="187" t="str">
        <f t="shared" si="572"/>
        <v/>
      </c>
      <c r="AX1633" s="187" t="str">
        <f t="shared" si="573"/>
        <v/>
      </c>
      <c r="AY1633" s="187" t="str">
        <f t="shared" si="554"/>
        <v/>
      </c>
      <c r="AZ1633" s="187" t="str">
        <f t="shared" si="574"/>
        <v/>
      </c>
      <c r="BA1633" s="187" t="str">
        <f t="shared" si="556"/>
        <v xml:space="preserve"> </v>
      </c>
      <c r="BB1633" s="187" t="str">
        <f>IFERROR(IF(AW1633="","",VLOOKUP(AW1633,SUSS!R:S,2,FALSE)),AY1633*SUSS!$M$2)</f>
        <v/>
      </c>
      <c r="BC1633" s="187" t="str">
        <f t="shared" si="555"/>
        <v/>
      </c>
    </row>
    <row r="1634" spans="14:55" ht="15.75" thickBot="1">
      <c r="N1634" s="183" t="s">
        <v>197</v>
      </c>
      <c r="O1634" s="87" t="s">
        <v>13</v>
      </c>
      <c r="P1634" s="87" t="s">
        <v>14</v>
      </c>
      <c r="Q1634" s="87" t="s">
        <v>3</v>
      </c>
      <c r="R1634" s="87" t="s">
        <v>4</v>
      </c>
      <c r="S1634" s="87" t="s">
        <v>5</v>
      </c>
      <c r="T1634" s="87" t="s">
        <v>15</v>
      </c>
      <c r="U1634" s="87" t="s">
        <v>16</v>
      </c>
      <c r="AC1634" s="187" t="str">
        <f t="shared" si="557"/>
        <v/>
      </c>
      <c r="AD1634" s="187" t="str">
        <f t="shared" si="558"/>
        <v/>
      </c>
      <c r="AE1634" s="187" t="str">
        <f t="shared" si="559"/>
        <v/>
      </c>
      <c r="AF1634" s="187" t="str">
        <f t="shared" si="560"/>
        <v/>
      </c>
      <c r="AG1634" s="187" t="str">
        <f t="shared" si="561"/>
        <v/>
      </c>
      <c r="AH1634" s="187" t="str">
        <f t="shared" si="562"/>
        <v/>
      </c>
      <c r="AI1634" s="187" t="str">
        <f t="shared" si="563"/>
        <v/>
      </c>
      <c r="AJ1634" s="187" t="str">
        <f t="shared" si="564"/>
        <v/>
      </c>
      <c r="AK1634" s="187" t="str">
        <f t="shared" si="565"/>
        <v/>
      </c>
      <c r="AN1634" s="187" t="str">
        <f t="shared" si="566"/>
        <v/>
      </c>
      <c r="AO1634" s="187" t="str">
        <f t="shared" si="567"/>
        <v/>
      </c>
      <c r="AP1634" s="187" t="str">
        <f t="shared" si="568"/>
        <v/>
      </c>
      <c r="AT1634" s="187" t="str">
        <f t="shared" si="569"/>
        <v/>
      </c>
      <c r="AU1634" s="187" t="str">
        <f t="shared" si="570"/>
        <v/>
      </c>
      <c r="AV1634" s="187" t="str">
        <f t="shared" si="571"/>
        <v/>
      </c>
      <c r="AW1634" s="187" t="str">
        <f t="shared" si="572"/>
        <v/>
      </c>
      <c r="AX1634" s="187" t="str">
        <f t="shared" si="573"/>
        <v/>
      </c>
      <c r="AY1634" s="187" t="str">
        <f t="shared" si="554"/>
        <v/>
      </c>
      <c r="AZ1634" s="187" t="str">
        <f t="shared" si="574"/>
        <v/>
      </c>
      <c r="BA1634" s="187" t="str">
        <f t="shared" si="556"/>
        <v xml:space="preserve"> </v>
      </c>
      <c r="BB1634" s="187" t="str">
        <f>IFERROR(IF(AW1634="","",VLOOKUP(AW1634,SUSS!R:S,2,FALSE)),AY1634*SUSS!$M$2)</f>
        <v/>
      </c>
      <c r="BC1634" s="187" t="str">
        <f t="shared" si="555"/>
        <v/>
      </c>
    </row>
    <row r="1635" spans="14:55" ht="15.75" thickBot="1">
      <c r="N1635" s="183" t="s">
        <v>197</v>
      </c>
      <c r="O1635" s="77" t="s">
        <v>110</v>
      </c>
      <c r="P1635" s="80">
        <v>1000</v>
      </c>
      <c r="Q1635" s="78" t="s">
        <v>82</v>
      </c>
      <c r="R1635" s="78" t="s">
        <v>10</v>
      </c>
      <c r="S1635" s="78" t="s">
        <v>10</v>
      </c>
      <c r="T1635" s="77" t="s">
        <v>96</v>
      </c>
      <c r="U1635" s="77" t="s">
        <v>88</v>
      </c>
      <c r="AC1635" s="187" t="str">
        <f t="shared" si="557"/>
        <v/>
      </c>
      <c r="AD1635" s="187" t="str">
        <f t="shared" si="558"/>
        <v/>
      </c>
      <c r="AE1635" s="187" t="str">
        <f t="shared" si="559"/>
        <v/>
      </c>
      <c r="AF1635" s="187" t="str">
        <f t="shared" si="560"/>
        <v/>
      </c>
      <c r="AG1635" s="187" t="str">
        <f t="shared" si="561"/>
        <v/>
      </c>
      <c r="AH1635" s="187" t="str">
        <f t="shared" si="562"/>
        <v/>
      </c>
      <c r="AI1635" s="187" t="str">
        <f t="shared" si="563"/>
        <v/>
      </c>
      <c r="AJ1635" s="187" t="str">
        <f t="shared" si="564"/>
        <v/>
      </c>
      <c r="AK1635" s="187" t="str">
        <f t="shared" si="565"/>
        <v/>
      </c>
      <c r="AN1635" s="187" t="str">
        <f t="shared" si="566"/>
        <v/>
      </c>
      <c r="AO1635" s="187" t="str">
        <f t="shared" si="567"/>
        <v/>
      </c>
      <c r="AP1635" s="187" t="str">
        <f t="shared" si="568"/>
        <v/>
      </c>
      <c r="AT1635" s="187" t="str">
        <f t="shared" si="569"/>
        <v/>
      </c>
      <c r="AU1635" s="187" t="str">
        <f t="shared" si="570"/>
        <v/>
      </c>
      <c r="AV1635" s="187" t="str">
        <f t="shared" si="571"/>
        <v/>
      </c>
      <c r="AW1635" s="187" t="str">
        <f t="shared" si="572"/>
        <v/>
      </c>
      <c r="AX1635" s="187" t="str">
        <f t="shared" si="573"/>
        <v/>
      </c>
      <c r="AY1635" s="187" t="str">
        <f t="shared" si="554"/>
        <v/>
      </c>
      <c r="AZ1635" s="187" t="str">
        <f t="shared" si="574"/>
        <v/>
      </c>
      <c r="BA1635" s="187" t="str">
        <f t="shared" si="556"/>
        <v xml:space="preserve"> </v>
      </c>
      <c r="BB1635" s="187" t="str">
        <f>IFERROR(IF(AW1635="","",VLOOKUP(AW1635,SUSS!R:S,2,FALSE)),AY1635*SUSS!$M$2)</f>
        <v/>
      </c>
      <c r="BC1635" s="187" t="str">
        <f t="shared" si="555"/>
        <v/>
      </c>
    </row>
    <row r="1636" spans="14:55" ht="15.75" thickBot="1">
      <c r="N1636" s="183" t="s">
        <v>197</v>
      </c>
      <c r="O1636" s="82">
        <v>1</v>
      </c>
      <c r="P1636" s="85">
        <v>1004.81</v>
      </c>
      <c r="Q1636" s="83" t="s">
        <v>82</v>
      </c>
      <c r="R1636" s="83" t="s">
        <v>10</v>
      </c>
      <c r="S1636" s="83" t="s">
        <v>10</v>
      </c>
      <c r="T1636" s="82" t="s">
        <v>96</v>
      </c>
      <c r="U1636" s="82" t="s">
        <v>88</v>
      </c>
      <c r="AC1636" s="187" t="str">
        <f t="shared" si="557"/>
        <v/>
      </c>
      <c r="AD1636" s="187" t="str">
        <f t="shared" si="558"/>
        <v/>
      </c>
      <c r="AE1636" s="187" t="str">
        <f t="shared" si="559"/>
        <v/>
      </c>
      <c r="AF1636" s="187" t="str">
        <f t="shared" si="560"/>
        <v/>
      </c>
      <c r="AG1636" s="187" t="str">
        <f t="shared" si="561"/>
        <v/>
      </c>
      <c r="AH1636" s="187" t="str">
        <f t="shared" si="562"/>
        <v/>
      </c>
      <c r="AI1636" s="187" t="str">
        <f t="shared" si="563"/>
        <v/>
      </c>
      <c r="AJ1636" s="187" t="str">
        <f t="shared" si="564"/>
        <v/>
      </c>
      <c r="AK1636" s="187" t="str">
        <f t="shared" si="565"/>
        <v/>
      </c>
      <c r="AN1636" s="187" t="str">
        <f t="shared" si="566"/>
        <v/>
      </c>
      <c r="AO1636" s="187" t="str">
        <f t="shared" si="567"/>
        <v/>
      </c>
      <c r="AP1636" s="187" t="str">
        <f t="shared" si="568"/>
        <v/>
      </c>
      <c r="AT1636" s="187" t="str">
        <f t="shared" si="569"/>
        <v/>
      </c>
      <c r="AU1636" s="187" t="str">
        <f t="shared" si="570"/>
        <v/>
      </c>
      <c r="AV1636" s="187" t="str">
        <f t="shared" si="571"/>
        <v/>
      </c>
      <c r="AW1636" s="187" t="str">
        <f t="shared" si="572"/>
        <v/>
      </c>
      <c r="AX1636" s="187" t="str">
        <f t="shared" si="573"/>
        <v/>
      </c>
      <c r="AY1636" s="187" t="str">
        <f t="shared" si="554"/>
        <v/>
      </c>
      <c r="AZ1636" s="187" t="str">
        <f t="shared" si="574"/>
        <v/>
      </c>
      <c r="BA1636" s="187" t="str">
        <f t="shared" si="556"/>
        <v xml:space="preserve"> </v>
      </c>
      <c r="BB1636" s="187" t="str">
        <f>IFERROR(IF(AW1636="","",VLOOKUP(AW1636,SUSS!R:S,2,FALSE)),AY1636*SUSS!$M$2)</f>
        <v/>
      </c>
      <c r="BC1636" s="187" t="str">
        <f t="shared" si="555"/>
        <v/>
      </c>
    </row>
    <row r="1637" spans="14:55" ht="15.75" thickBot="1">
      <c r="N1637" s="183" t="s">
        <v>197</v>
      </c>
      <c r="O1637" s="82">
        <v>2</v>
      </c>
      <c r="P1637" s="85">
        <v>1004.81</v>
      </c>
      <c r="Q1637" s="83" t="s">
        <v>82</v>
      </c>
      <c r="R1637" s="83" t="s">
        <v>10</v>
      </c>
      <c r="S1637" s="83" t="s">
        <v>10</v>
      </c>
      <c r="T1637" s="82" t="s">
        <v>96</v>
      </c>
      <c r="U1637" s="82" t="s">
        <v>88</v>
      </c>
      <c r="AC1637" s="187" t="str">
        <f t="shared" si="557"/>
        <v/>
      </c>
      <c r="AD1637" s="187" t="str">
        <f t="shared" si="558"/>
        <v/>
      </c>
      <c r="AE1637" s="187" t="str">
        <f t="shared" si="559"/>
        <v/>
      </c>
      <c r="AF1637" s="187" t="str">
        <f t="shared" si="560"/>
        <v/>
      </c>
      <c r="AG1637" s="187" t="str">
        <f t="shared" si="561"/>
        <v/>
      </c>
      <c r="AH1637" s="187" t="str">
        <f t="shared" si="562"/>
        <v/>
      </c>
      <c r="AI1637" s="187" t="str">
        <f t="shared" si="563"/>
        <v/>
      </c>
      <c r="AJ1637" s="187" t="str">
        <f t="shared" si="564"/>
        <v/>
      </c>
      <c r="AK1637" s="187" t="str">
        <f t="shared" si="565"/>
        <v/>
      </c>
      <c r="AN1637" s="187" t="str">
        <f t="shared" si="566"/>
        <v/>
      </c>
      <c r="AO1637" s="187" t="str">
        <f t="shared" si="567"/>
        <v/>
      </c>
      <c r="AP1637" s="187" t="str">
        <f t="shared" si="568"/>
        <v/>
      </c>
      <c r="AT1637" s="187" t="str">
        <f t="shared" si="569"/>
        <v/>
      </c>
      <c r="AU1637" s="187" t="str">
        <f t="shared" si="570"/>
        <v/>
      </c>
      <c r="AV1637" s="187" t="str">
        <f t="shared" si="571"/>
        <v/>
      </c>
      <c r="AW1637" s="187" t="str">
        <f t="shared" si="572"/>
        <v/>
      </c>
      <c r="AX1637" s="187" t="str">
        <f t="shared" si="573"/>
        <v/>
      </c>
      <c r="AY1637" s="187" t="str">
        <f t="shared" si="554"/>
        <v/>
      </c>
      <c r="AZ1637" s="187" t="str">
        <f t="shared" si="574"/>
        <v/>
      </c>
      <c r="BA1637" s="187" t="str">
        <f t="shared" si="556"/>
        <v xml:space="preserve"> </v>
      </c>
      <c r="BB1637" s="187" t="str">
        <f>IFERROR(IF(AW1637="","",VLOOKUP(AW1637,SUSS!R:S,2,FALSE)),AY1637*SUSS!$M$2)</f>
        <v/>
      </c>
      <c r="BC1637" s="187" t="str">
        <f t="shared" si="555"/>
        <v/>
      </c>
    </row>
    <row r="1638" spans="14:55" ht="15.75" thickBot="1">
      <c r="N1638" s="183" t="s">
        <v>197</v>
      </c>
      <c r="O1638" s="82">
        <v>3</v>
      </c>
      <c r="P1638" s="85">
        <v>1004.81</v>
      </c>
      <c r="Q1638" s="83" t="s">
        <v>82</v>
      </c>
      <c r="R1638" s="83" t="s">
        <v>10</v>
      </c>
      <c r="S1638" s="83" t="s">
        <v>10</v>
      </c>
      <c r="T1638" s="82" t="s">
        <v>96</v>
      </c>
      <c r="U1638" s="82" t="s">
        <v>88</v>
      </c>
      <c r="AC1638" s="187" t="str">
        <f t="shared" si="557"/>
        <v/>
      </c>
      <c r="AD1638" s="187" t="str">
        <f t="shared" si="558"/>
        <v/>
      </c>
      <c r="AE1638" s="187" t="str">
        <f t="shared" si="559"/>
        <v/>
      </c>
      <c r="AF1638" s="187" t="str">
        <f t="shared" si="560"/>
        <v/>
      </c>
      <c r="AG1638" s="187" t="str">
        <f t="shared" si="561"/>
        <v/>
      </c>
      <c r="AH1638" s="187" t="str">
        <f t="shared" si="562"/>
        <v/>
      </c>
      <c r="AI1638" s="187" t="str">
        <f t="shared" si="563"/>
        <v/>
      </c>
      <c r="AJ1638" s="187" t="str">
        <f t="shared" si="564"/>
        <v/>
      </c>
      <c r="AK1638" s="187" t="str">
        <f t="shared" si="565"/>
        <v/>
      </c>
      <c r="AN1638" s="187" t="str">
        <f t="shared" si="566"/>
        <v/>
      </c>
      <c r="AO1638" s="187" t="str">
        <f t="shared" si="567"/>
        <v/>
      </c>
      <c r="AP1638" s="187" t="str">
        <f t="shared" si="568"/>
        <v/>
      </c>
      <c r="AT1638" s="187" t="str">
        <f t="shared" si="569"/>
        <v/>
      </c>
      <c r="AU1638" s="187" t="str">
        <f t="shared" si="570"/>
        <v/>
      </c>
      <c r="AV1638" s="187" t="str">
        <f t="shared" si="571"/>
        <v/>
      </c>
      <c r="AW1638" s="187" t="str">
        <f t="shared" si="572"/>
        <v/>
      </c>
      <c r="AX1638" s="187" t="str">
        <f t="shared" si="573"/>
        <v/>
      </c>
      <c r="AY1638" s="187" t="str">
        <f t="shared" si="554"/>
        <v/>
      </c>
      <c r="AZ1638" s="187" t="str">
        <f t="shared" si="574"/>
        <v/>
      </c>
      <c r="BA1638" s="187" t="str">
        <f t="shared" si="556"/>
        <v xml:space="preserve"> </v>
      </c>
      <c r="BB1638" s="187" t="str">
        <f>IFERROR(IF(AW1638="","",VLOOKUP(AW1638,SUSS!R:S,2,FALSE)),AY1638*SUSS!$M$2)</f>
        <v/>
      </c>
      <c r="BC1638" s="187" t="str">
        <f t="shared" si="555"/>
        <v/>
      </c>
    </row>
    <row r="1639" spans="14:55" ht="15.75" thickBot="1">
      <c r="N1639" s="183" t="s">
        <v>197</v>
      </c>
      <c r="O1639" s="82">
        <v>4</v>
      </c>
      <c r="P1639" s="85">
        <v>1004.81</v>
      </c>
      <c r="Q1639" s="83" t="s">
        <v>82</v>
      </c>
      <c r="R1639" s="83" t="s">
        <v>10</v>
      </c>
      <c r="S1639" s="83" t="s">
        <v>10</v>
      </c>
      <c r="T1639" s="82" t="s">
        <v>96</v>
      </c>
      <c r="U1639" s="82" t="s">
        <v>88</v>
      </c>
      <c r="AC1639" s="187" t="str">
        <f t="shared" si="557"/>
        <v/>
      </c>
      <c r="AD1639" s="187" t="str">
        <f t="shared" si="558"/>
        <v/>
      </c>
      <c r="AE1639" s="187" t="str">
        <f t="shared" si="559"/>
        <v/>
      </c>
      <c r="AF1639" s="187" t="str">
        <f t="shared" si="560"/>
        <v/>
      </c>
      <c r="AG1639" s="187" t="str">
        <f t="shared" si="561"/>
        <v/>
      </c>
      <c r="AH1639" s="187" t="str">
        <f t="shared" si="562"/>
        <v/>
      </c>
      <c r="AI1639" s="187" t="str">
        <f t="shared" si="563"/>
        <v/>
      </c>
      <c r="AJ1639" s="187" t="str">
        <f t="shared" si="564"/>
        <v/>
      </c>
      <c r="AK1639" s="187" t="str">
        <f t="shared" si="565"/>
        <v/>
      </c>
      <c r="AN1639" s="187" t="str">
        <f t="shared" si="566"/>
        <v/>
      </c>
      <c r="AO1639" s="187" t="str">
        <f t="shared" si="567"/>
        <v/>
      </c>
      <c r="AP1639" s="187" t="str">
        <f t="shared" si="568"/>
        <v/>
      </c>
      <c r="AT1639" s="187" t="str">
        <f t="shared" si="569"/>
        <v/>
      </c>
      <c r="AU1639" s="187" t="str">
        <f t="shared" si="570"/>
        <v/>
      </c>
      <c r="AV1639" s="187" t="str">
        <f t="shared" si="571"/>
        <v/>
      </c>
      <c r="AW1639" s="187" t="str">
        <f t="shared" si="572"/>
        <v/>
      </c>
      <c r="AX1639" s="187" t="str">
        <f t="shared" si="573"/>
        <v/>
      </c>
      <c r="AY1639" s="187" t="str">
        <f t="shared" si="554"/>
        <v/>
      </c>
      <c r="AZ1639" s="187" t="str">
        <f t="shared" si="574"/>
        <v/>
      </c>
      <c r="BA1639" s="187" t="str">
        <f t="shared" si="556"/>
        <v xml:space="preserve"> </v>
      </c>
      <c r="BB1639" s="187" t="str">
        <f>IFERROR(IF(AW1639="","",VLOOKUP(AW1639,SUSS!R:S,2,FALSE)),AY1639*SUSS!$M$2)</f>
        <v/>
      </c>
      <c r="BC1639" s="187" t="str">
        <f t="shared" si="555"/>
        <v/>
      </c>
    </row>
    <row r="1640" spans="14:55" ht="15.75" thickBot="1">
      <c r="N1640" s="183" t="s">
        <v>197</v>
      </c>
      <c r="O1640" s="82">
        <v>5</v>
      </c>
      <c r="P1640" s="85">
        <v>1004.81</v>
      </c>
      <c r="Q1640" s="83" t="s">
        <v>82</v>
      </c>
      <c r="R1640" s="83" t="s">
        <v>10</v>
      </c>
      <c r="S1640" s="83" t="s">
        <v>10</v>
      </c>
      <c r="T1640" s="82" t="s">
        <v>96</v>
      </c>
      <c r="U1640" s="82" t="s">
        <v>88</v>
      </c>
      <c r="AC1640" s="187" t="str">
        <f t="shared" si="557"/>
        <v/>
      </c>
      <c r="AD1640" s="187" t="str">
        <f t="shared" si="558"/>
        <v/>
      </c>
      <c r="AE1640" s="187" t="str">
        <f t="shared" si="559"/>
        <v/>
      </c>
      <c r="AF1640" s="187" t="str">
        <f t="shared" si="560"/>
        <v/>
      </c>
      <c r="AG1640" s="187" t="str">
        <f t="shared" si="561"/>
        <v/>
      </c>
      <c r="AH1640" s="187" t="str">
        <f t="shared" si="562"/>
        <v/>
      </c>
      <c r="AI1640" s="187" t="str">
        <f t="shared" si="563"/>
        <v/>
      </c>
      <c r="AJ1640" s="187" t="str">
        <f t="shared" si="564"/>
        <v/>
      </c>
      <c r="AK1640" s="187" t="str">
        <f t="shared" si="565"/>
        <v/>
      </c>
      <c r="AN1640" s="187" t="str">
        <f t="shared" si="566"/>
        <v/>
      </c>
      <c r="AO1640" s="187" t="str">
        <f t="shared" si="567"/>
        <v/>
      </c>
      <c r="AP1640" s="187" t="str">
        <f t="shared" si="568"/>
        <v/>
      </c>
      <c r="AT1640" s="187" t="str">
        <f t="shared" si="569"/>
        <v/>
      </c>
      <c r="AU1640" s="187" t="str">
        <f t="shared" si="570"/>
        <v/>
      </c>
      <c r="AV1640" s="187" t="str">
        <f t="shared" si="571"/>
        <v/>
      </c>
      <c r="AW1640" s="187" t="str">
        <f t="shared" si="572"/>
        <v/>
      </c>
      <c r="AX1640" s="187" t="str">
        <f t="shared" si="573"/>
        <v/>
      </c>
      <c r="AY1640" s="187" t="str">
        <f t="shared" si="554"/>
        <v/>
      </c>
      <c r="AZ1640" s="187" t="str">
        <f t="shared" si="574"/>
        <v/>
      </c>
      <c r="BA1640" s="187" t="str">
        <f t="shared" si="556"/>
        <v xml:space="preserve"> </v>
      </c>
      <c r="BB1640" s="187" t="str">
        <f>IFERROR(IF(AW1640="","",VLOOKUP(AW1640,SUSS!R:S,2,FALSE)),AY1640*SUSS!$M$2)</f>
        <v/>
      </c>
      <c r="BC1640" s="187" t="str">
        <f t="shared" si="555"/>
        <v/>
      </c>
    </row>
    <row r="1641" spans="14:55" ht="15.75" thickBot="1">
      <c r="N1641" s="183" t="s">
        <v>197</v>
      </c>
      <c r="O1641" s="82">
        <v>6</v>
      </c>
      <c r="P1641" s="85">
        <v>1004.81</v>
      </c>
      <c r="Q1641" s="83" t="s">
        <v>82</v>
      </c>
      <c r="R1641" s="83" t="s">
        <v>10</v>
      </c>
      <c r="S1641" s="83" t="s">
        <v>10</v>
      </c>
      <c r="T1641" s="82" t="s">
        <v>96</v>
      </c>
      <c r="U1641" s="82" t="s">
        <v>124</v>
      </c>
      <c r="AC1641" s="187" t="str">
        <f t="shared" si="557"/>
        <v/>
      </c>
      <c r="AD1641" s="187" t="str">
        <f t="shared" si="558"/>
        <v/>
      </c>
      <c r="AE1641" s="187" t="str">
        <f t="shared" si="559"/>
        <v/>
      </c>
      <c r="AF1641" s="187" t="str">
        <f t="shared" si="560"/>
        <v/>
      </c>
      <c r="AG1641" s="187" t="str">
        <f t="shared" si="561"/>
        <v/>
      </c>
      <c r="AH1641" s="187" t="str">
        <f t="shared" si="562"/>
        <v/>
      </c>
      <c r="AI1641" s="187" t="str">
        <f t="shared" si="563"/>
        <v/>
      </c>
      <c r="AJ1641" s="187" t="str">
        <f t="shared" si="564"/>
        <v/>
      </c>
      <c r="AK1641" s="187" t="str">
        <f t="shared" si="565"/>
        <v/>
      </c>
      <c r="AN1641" s="187" t="str">
        <f t="shared" si="566"/>
        <v/>
      </c>
      <c r="AO1641" s="187" t="str">
        <f t="shared" si="567"/>
        <v/>
      </c>
      <c r="AP1641" s="187" t="str">
        <f t="shared" si="568"/>
        <v/>
      </c>
      <c r="AT1641" s="187" t="str">
        <f t="shared" si="569"/>
        <v/>
      </c>
      <c r="AU1641" s="187" t="str">
        <f t="shared" si="570"/>
        <v/>
      </c>
      <c r="AV1641" s="187" t="str">
        <f t="shared" si="571"/>
        <v/>
      </c>
      <c r="AW1641" s="187" t="str">
        <f t="shared" si="572"/>
        <v/>
      </c>
      <c r="AX1641" s="187" t="str">
        <f t="shared" si="573"/>
        <v/>
      </c>
      <c r="AY1641" s="187" t="str">
        <f t="shared" si="554"/>
        <v/>
      </c>
      <c r="AZ1641" s="187" t="str">
        <f t="shared" si="574"/>
        <v/>
      </c>
      <c r="BA1641" s="187" t="str">
        <f t="shared" si="556"/>
        <v xml:space="preserve"> </v>
      </c>
      <c r="BB1641" s="187" t="str">
        <f>IFERROR(IF(AW1641="","",VLOOKUP(AW1641,SUSS!R:S,2,FALSE)),AY1641*SUSS!$M$2)</f>
        <v/>
      </c>
      <c r="BC1641" s="187" t="str">
        <f t="shared" si="555"/>
        <v/>
      </c>
    </row>
    <row r="1642" spans="14:55" ht="15.75" thickBot="1">
      <c r="N1642" s="183" t="s">
        <v>197</v>
      </c>
      <c r="O1642" s="82">
        <v>7</v>
      </c>
      <c r="P1642" s="85">
        <v>1004.81</v>
      </c>
      <c r="Q1642" s="83" t="s">
        <v>82</v>
      </c>
      <c r="R1642" s="83" t="s">
        <v>10</v>
      </c>
      <c r="S1642" s="83" t="s">
        <v>10</v>
      </c>
      <c r="T1642" s="82" t="s">
        <v>96</v>
      </c>
      <c r="U1642" s="82" t="s">
        <v>124</v>
      </c>
      <c r="AC1642" s="187" t="str">
        <f t="shared" si="557"/>
        <v/>
      </c>
      <c r="AD1642" s="187" t="str">
        <f t="shared" si="558"/>
        <v/>
      </c>
      <c r="AE1642" s="187" t="str">
        <f t="shared" si="559"/>
        <v/>
      </c>
      <c r="AF1642" s="187" t="str">
        <f t="shared" si="560"/>
        <v/>
      </c>
      <c r="AG1642" s="187" t="str">
        <f t="shared" si="561"/>
        <v/>
      </c>
      <c r="AH1642" s="187" t="str">
        <f t="shared" si="562"/>
        <v/>
      </c>
      <c r="AI1642" s="187" t="str">
        <f t="shared" si="563"/>
        <v/>
      </c>
      <c r="AJ1642" s="187" t="str">
        <f t="shared" si="564"/>
        <v/>
      </c>
      <c r="AK1642" s="187" t="str">
        <f t="shared" si="565"/>
        <v/>
      </c>
      <c r="AN1642" s="187" t="str">
        <f t="shared" si="566"/>
        <v/>
      </c>
      <c r="AO1642" s="187" t="str">
        <f t="shared" si="567"/>
        <v/>
      </c>
      <c r="AP1642" s="187" t="str">
        <f t="shared" si="568"/>
        <v/>
      </c>
      <c r="AT1642" s="187" t="str">
        <f t="shared" si="569"/>
        <v/>
      </c>
      <c r="AU1642" s="187" t="str">
        <f t="shared" si="570"/>
        <v/>
      </c>
      <c r="AV1642" s="187" t="str">
        <f t="shared" si="571"/>
        <v/>
      </c>
      <c r="AW1642" s="187" t="str">
        <f t="shared" si="572"/>
        <v/>
      </c>
      <c r="AX1642" s="187" t="str">
        <f t="shared" si="573"/>
        <v/>
      </c>
      <c r="AY1642" s="187" t="str">
        <f t="shared" si="554"/>
        <v/>
      </c>
      <c r="AZ1642" s="187" t="str">
        <f t="shared" si="574"/>
        <v/>
      </c>
      <c r="BA1642" s="187" t="str">
        <f t="shared" si="556"/>
        <v xml:space="preserve"> </v>
      </c>
      <c r="BB1642" s="187" t="str">
        <f>IFERROR(IF(AW1642="","",VLOOKUP(AW1642,SUSS!R:S,2,FALSE)),AY1642*SUSS!$M$2)</f>
        <v/>
      </c>
      <c r="BC1642" s="187" t="str">
        <f t="shared" si="555"/>
        <v/>
      </c>
    </row>
    <row r="1643" spans="14:55" ht="15.75" thickBot="1">
      <c r="N1643" s="183" t="s">
        <v>197</v>
      </c>
      <c r="O1643" s="82">
        <v>8</v>
      </c>
      <c r="P1643" s="85">
        <v>1004.81</v>
      </c>
      <c r="Q1643" s="83" t="s">
        <v>82</v>
      </c>
      <c r="R1643" s="83" t="s">
        <v>10</v>
      </c>
      <c r="S1643" s="83" t="s">
        <v>10</v>
      </c>
      <c r="T1643" s="82" t="s">
        <v>96</v>
      </c>
      <c r="U1643" s="82" t="s">
        <v>124</v>
      </c>
      <c r="AC1643" s="187" t="str">
        <f t="shared" si="557"/>
        <v/>
      </c>
      <c r="AD1643" s="187" t="str">
        <f t="shared" si="558"/>
        <v/>
      </c>
      <c r="AE1643" s="187" t="str">
        <f t="shared" si="559"/>
        <v/>
      </c>
      <c r="AF1643" s="187" t="str">
        <f t="shared" si="560"/>
        <v/>
      </c>
      <c r="AG1643" s="187" t="str">
        <f t="shared" si="561"/>
        <v/>
      </c>
      <c r="AH1643" s="187" t="str">
        <f t="shared" si="562"/>
        <v/>
      </c>
      <c r="AI1643" s="187" t="str">
        <f t="shared" si="563"/>
        <v/>
      </c>
      <c r="AJ1643" s="187" t="str">
        <f t="shared" si="564"/>
        <v/>
      </c>
      <c r="AK1643" s="187" t="str">
        <f t="shared" si="565"/>
        <v/>
      </c>
      <c r="AN1643" s="187" t="str">
        <f t="shared" si="566"/>
        <v/>
      </c>
      <c r="AO1643" s="187" t="str">
        <f t="shared" si="567"/>
        <v/>
      </c>
      <c r="AP1643" s="187" t="str">
        <f t="shared" si="568"/>
        <v/>
      </c>
      <c r="AT1643" s="187" t="str">
        <f t="shared" si="569"/>
        <v/>
      </c>
      <c r="AU1643" s="187" t="str">
        <f t="shared" si="570"/>
        <v/>
      </c>
      <c r="AV1643" s="187" t="str">
        <f t="shared" si="571"/>
        <v/>
      </c>
      <c r="AW1643" s="187" t="str">
        <f t="shared" si="572"/>
        <v/>
      </c>
      <c r="AX1643" s="187" t="str">
        <f t="shared" si="573"/>
        <v/>
      </c>
      <c r="AY1643" s="187" t="str">
        <f t="shared" si="554"/>
        <v/>
      </c>
      <c r="AZ1643" s="187" t="str">
        <f t="shared" si="574"/>
        <v/>
      </c>
      <c r="BA1643" s="187" t="str">
        <f t="shared" si="556"/>
        <v xml:space="preserve"> </v>
      </c>
      <c r="BB1643" s="187" t="str">
        <f>IFERROR(IF(AW1643="","",VLOOKUP(AW1643,SUSS!R:S,2,FALSE)),AY1643*SUSS!$M$2)</f>
        <v/>
      </c>
      <c r="BC1643" s="187" t="str">
        <f t="shared" si="555"/>
        <v/>
      </c>
    </row>
    <row r="1644" spans="14:55" ht="15.75" thickBot="1">
      <c r="N1644" s="183" t="s">
        <v>197</v>
      </c>
      <c r="O1644" s="82">
        <v>9</v>
      </c>
      <c r="P1644" s="85">
        <v>1004.81</v>
      </c>
      <c r="Q1644" s="83" t="s">
        <v>82</v>
      </c>
      <c r="R1644" s="83" t="s">
        <v>10</v>
      </c>
      <c r="S1644" s="83" t="s">
        <v>10</v>
      </c>
      <c r="T1644" s="82" t="s">
        <v>96</v>
      </c>
      <c r="U1644" s="82" t="s">
        <v>124</v>
      </c>
      <c r="AC1644" s="187" t="str">
        <f t="shared" si="557"/>
        <v/>
      </c>
      <c r="AD1644" s="187" t="str">
        <f t="shared" si="558"/>
        <v/>
      </c>
      <c r="AE1644" s="187" t="str">
        <f t="shared" si="559"/>
        <v/>
      </c>
      <c r="AF1644" s="187" t="str">
        <f t="shared" si="560"/>
        <v/>
      </c>
      <c r="AG1644" s="187" t="str">
        <f t="shared" si="561"/>
        <v/>
      </c>
      <c r="AH1644" s="187" t="str">
        <f t="shared" si="562"/>
        <v/>
      </c>
      <c r="AI1644" s="187" t="str">
        <f t="shared" si="563"/>
        <v/>
      </c>
      <c r="AJ1644" s="187" t="str">
        <f t="shared" si="564"/>
        <v/>
      </c>
      <c r="AK1644" s="187" t="str">
        <f t="shared" si="565"/>
        <v/>
      </c>
      <c r="AN1644" s="187" t="str">
        <f t="shared" si="566"/>
        <v/>
      </c>
      <c r="AO1644" s="187" t="str">
        <f t="shared" si="567"/>
        <v/>
      </c>
      <c r="AP1644" s="187" t="str">
        <f t="shared" si="568"/>
        <v/>
      </c>
      <c r="AT1644" s="187" t="str">
        <f t="shared" si="569"/>
        <v/>
      </c>
      <c r="AU1644" s="187" t="str">
        <f t="shared" si="570"/>
        <v/>
      </c>
      <c r="AV1644" s="187" t="str">
        <f t="shared" si="571"/>
        <v/>
      </c>
      <c r="AW1644" s="187" t="str">
        <f t="shared" si="572"/>
        <v/>
      </c>
      <c r="AX1644" s="187" t="str">
        <f t="shared" si="573"/>
        <v/>
      </c>
      <c r="AY1644" s="187" t="str">
        <f t="shared" si="554"/>
        <v/>
      </c>
      <c r="AZ1644" s="187" t="str">
        <f t="shared" si="574"/>
        <v/>
      </c>
      <c r="BA1644" s="187" t="str">
        <f t="shared" si="556"/>
        <v xml:space="preserve"> </v>
      </c>
      <c r="BB1644" s="187" t="str">
        <f>IFERROR(IF(AW1644="","",VLOOKUP(AW1644,SUSS!R:S,2,FALSE)),AY1644*SUSS!$M$2)</f>
        <v/>
      </c>
      <c r="BC1644" s="187" t="str">
        <f t="shared" si="555"/>
        <v/>
      </c>
    </row>
    <row r="1645" spans="14:55" ht="15.75" thickBot="1">
      <c r="N1645" s="183" t="s">
        <v>197</v>
      </c>
      <c r="O1645" s="82">
        <v>10</v>
      </c>
      <c r="P1645" s="85">
        <v>1004.81</v>
      </c>
      <c r="Q1645" s="83" t="s">
        <v>82</v>
      </c>
      <c r="R1645" s="83" t="s">
        <v>10</v>
      </c>
      <c r="S1645" s="83" t="s">
        <v>10</v>
      </c>
      <c r="T1645" s="82" t="s">
        <v>96</v>
      </c>
      <c r="U1645" s="82" t="s">
        <v>124</v>
      </c>
      <c r="AC1645" s="187" t="str">
        <f t="shared" si="557"/>
        <v/>
      </c>
      <c r="AD1645" s="187" t="str">
        <f t="shared" si="558"/>
        <v/>
      </c>
      <c r="AE1645" s="187" t="str">
        <f t="shared" si="559"/>
        <v/>
      </c>
      <c r="AF1645" s="187" t="str">
        <f t="shared" si="560"/>
        <v/>
      </c>
      <c r="AG1645" s="187" t="str">
        <f t="shared" si="561"/>
        <v/>
      </c>
      <c r="AH1645" s="187" t="str">
        <f t="shared" si="562"/>
        <v/>
      </c>
      <c r="AI1645" s="187" t="str">
        <f t="shared" si="563"/>
        <v/>
      </c>
      <c r="AJ1645" s="187" t="str">
        <f t="shared" si="564"/>
        <v/>
      </c>
      <c r="AK1645" s="187" t="str">
        <f t="shared" si="565"/>
        <v/>
      </c>
      <c r="AN1645" s="187" t="str">
        <f t="shared" si="566"/>
        <v/>
      </c>
      <c r="AO1645" s="187" t="str">
        <f t="shared" si="567"/>
        <v/>
      </c>
      <c r="AP1645" s="187" t="str">
        <f t="shared" si="568"/>
        <v/>
      </c>
      <c r="AT1645" s="187" t="str">
        <f t="shared" si="569"/>
        <v/>
      </c>
      <c r="AU1645" s="187" t="str">
        <f t="shared" si="570"/>
        <v/>
      </c>
      <c r="AV1645" s="187" t="str">
        <f t="shared" si="571"/>
        <v/>
      </c>
      <c r="AW1645" s="187" t="str">
        <f t="shared" si="572"/>
        <v/>
      </c>
      <c r="AX1645" s="187" t="str">
        <f t="shared" si="573"/>
        <v/>
      </c>
      <c r="AY1645" s="187" t="str">
        <f t="shared" si="554"/>
        <v/>
      </c>
      <c r="AZ1645" s="187" t="str">
        <f t="shared" si="574"/>
        <v/>
      </c>
      <c r="BA1645" s="187" t="str">
        <f t="shared" si="556"/>
        <v xml:space="preserve"> </v>
      </c>
      <c r="BB1645" s="187" t="str">
        <f>IFERROR(IF(AW1645="","",VLOOKUP(AW1645,SUSS!R:S,2,FALSE)),AY1645*SUSS!$M$2)</f>
        <v/>
      </c>
      <c r="BC1645" s="187" t="str">
        <f t="shared" si="555"/>
        <v/>
      </c>
    </row>
    <row r="1646" spans="14:55" ht="15.75" thickBot="1">
      <c r="N1646" s="183" t="s">
        <v>197</v>
      </c>
      <c r="O1646" s="82">
        <v>11</v>
      </c>
      <c r="P1646" s="85">
        <v>1004.81</v>
      </c>
      <c r="Q1646" s="83" t="s">
        <v>82</v>
      </c>
      <c r="R1646" s="83" t="s">
        <v>10</v>
      </c>
      <c r="S1646" s="83" t="s">
        <v>10</v>
      </c>
      <c r="T1646" s="82" t="s">
        <v>96</v>
      </c>
      <c r="U1646" s="82" t="s">
        <v>124</v>
      </c>
      <c r="AC1646" s="187" t="str">
        <f t="shared" si="557"/>
        <v/>
      </c>
      <c r="AD1646" s="187" t="str">
        <f t="shared" si="558"/>
        <v/>
      </c>
      <c r="AE1646" s="187" t="str">
        <f t="shared" si="559"/>
        <v/>
      </c>
      <c r="AF1646" s="187" t="str">
        <f t="shared" si="560"/>
        <v/>
      </c>
      <c r="AG1646" s="187" t="str">
        <f t="shared" si="561"/>
        <v/>
      </c>
      <c r="AH1646" s="187" t="str">
        <f t="shared" si="562"/>
        <v/>
      </c>
      <c r="AI1646" s="187" t="str">
        <f t="shared" si="563"/>
        <v/>
      </c>
      <c r="AJ1646" s="187" t="str">
        <f t="shared" si="564"/>
        <v/>
      </c>
      <c r="AK1646" s="187" t="str">
        <f t="shared" si="565"/>
        <v/>
      </c>
      <c r="AN1646" s="187" t="str">
        <f t="shared" si="566"/>
        <v/>
      </c>
      <c r="AO1646" s="187" t="str">
        <f t="shared" si="567"/>
        <v/>
      </c>
      <c r="AP1646" s="187" t="str">
        <f t="shared" si="568"/>
        <v/>
      </c>
      <c r="AT1646" s="187" t="str">
        <f t="shared" si="569"/>
        <v/>
      </c>
      <c r="AU1646" s="187" t="str">
        <f t="shared" si="570"/>
        <v/>
      </c>
      <c r="AV1646" s="187" t="str">
        <f t="shared" si="571"/>
        <v/>
      </c>
      <c r="AW1646" s="187" t="str">
        <f t="shared" si="572"/>
        <v/>
      </c>
      <c r="AX1646" s="187" t="str">
        <f t="shared" si="573"/>
        <v/>
      </c>
      <c r="AY1646" s="187" t="str">
        <f t="shared" si="554"/>
        <v/>
      </c>
      <c r="AZ1646" s="187" t="str">
        <f t="shared" si="574"/>
        <v/>
      </c>
      <c r="BA1646" s="187" t="str">
        <f t="shared" si="556"/>
        <v xml:space="preserve"> </v>
      </c>
      <c r="BB1646" s="187" t="str">
        <f>IFERROR(IF(AW1646="","",VLOOKUP(AW1646,SUSS!R:S,2,FALSE)),AY1646*SUSS!$M$2)</f>
        <v/>
      </c>
      <c r="BC1646" s="187" t="str">
        <f t="shared" si="555"/>
        <v/>
      </c>
    </row>
    <row r="1647" spans="14:55" ht="15.75" thickBot="1">
      <c r="N1647" s="183" t="s">
        <v>197</v>
      </c>
      <c r="O1647" s="82">
        <v>12</v>
      </c>
      <c r="P1647" s="85">
        <v>1004.81</v>
      </c>
      <c r="Q1647" s="83" t="s">
        <v>82</v>
      </c>
      <c r="R1647" s="83" t="s">
        <v>10</v>
      </c>
      <c r="S1647" s="83" t="s">
        <v>10</v>
      </c>
      <c r="T1647" s="82" t="s">
        <v>96</v>
      </c>
      <c r="U1647" s="82" t="s">
        <v>124</v>
      </c>
      <c r="AC1647" s="187" t="str">
        <f t="shared" si="557"/>
        <v/>
      </c>
      <c r="AD1647" s="187" t="str">
        <f t="shared" si="558"/>
        <v/>
      </c>
      <c r="AE1647" s="187" t="str">
        <f t="shared" si="559"/>
        <v/>
      </c>
      <c r="AF1647" s="187" t="str">
        <f t="shared" si="560"/>
        <v/>
      </c>
      <c r="AG1647" s="187" t="str">
        <f t="shared" si="561"/>
        <v/>
      </c>
      <c r="AH1647" s="187" t="str">
        <f t="shared" si="562"/>
        <v/>
      </c>
      <c r="AI1647" s="187" t="str">
        <f t="shared" si="563"/>
        <v/>
      </c>
      <c r="AJ1647" s="187" t="str">
        <f t="shared" si="564"/>
        <v/>
      </c>
      <c r="AK1647" s="187" t="str">
        <f t="shared" si="565"/>
        <v/>
      </c>
      <c r="AN1647" s="187" t="str">
        <f t="shared" si="566"/>
        <v/>
      </c>
      <c r="AO1647" s="187" t="str">
        <f t="shared" si="567"/>
        <v/>
      </c>
      <c r="AP1647" s="187" t="str">
        <f t="shared" si="568"/>
        <v/>
      </c>
      <c r="AT1647" s="187" t="str">
        <f t="shared" si="569"/>
        <v/>
      </c>
      <c r="AU1647" s="187" t="str">
        <f t="shared" si="570"/>
        <v/>
      </c>
      <c r="AV1647" s="187" t="str">
        <f t="shared" si="571"/>
        <v/>
      </c>
      <c r="AW1647" s="187" t="str">
        <f t="shared" si="572"/>
        <v/>
      </c>
      <c r="AX1647" s="187" t="str">
        <f t="shared" si="573"/>
        <v/>
      </c>
      <c r="AY1647" s="187" t="str">
        <f t="shared" si="554"/>
        <v/>
      </c>
      <c r="AZ1647" s="187" t="str">
        <f t="shared" si="574"/>
        <v/>
      </c>
      <c r="BA1647" s="187" t="str">
        <f t="shared" si="556"/>
        <v xml:space="preserve"> </v>
      </c>
      <c r="BB1647" s="187" t="str">
        <f>IFERROR(IF(AW1647="","",VLOOKUP(AW1647,SUSS!R:S,2,FALSE)),AY1647*SUSS!$M$2)</f>
        <v/>
      </c>
      <c r="BC1647" s="187" t="str">
        <f t="shared" si="555"/>
        <v/>
      </c>
    </row>
    <row r="1648" spans="14:55" ht="15.75" thickBot="1">
      <c r="N1648" s="183" t="s">
        <v>197</v>
      </c>
      <c r="O1648" s="82">
        <v>13</v>
      </c>
      <c r="P1648" s="85">
        <v>1004.81</v>
      </c>
      <c r="Q1648" s="83" t="s">
        <v>82</v>
      </c>
      <c r="R1648" s="83" t="s">
        <v>10</v>
      </c>
      <c r="S1648" s="83" t="s">
        <v>10</v>
      </c>
      <c r="T1648" s="82" t="s">
        <v>96</v>
      </c>
      <c r="U1648" s="82" t="s">
        <v>124</v>
      </c>
      <c r="AC1648" s="187" t="str">
        <f t="shared" si="557"/>
        <v/>
      </c>
      <c r="AD1648" s="187" t="str">
        <f t="shared" si="558"/>
        <v/>
      </c>
      <c r="AE1648" s="187" t="str">
        <f t="shared" si="559"/>
        <v/>
      </c>
      <c r="AF1648" s="187" t="str">
        <f t="shared" si="560"/>
        <v/>
      </c>
      <c r="AG1648" s="187" t="str">
        <f t="shared" si="561"/>
        <v/>
      </c>
      <c r="AH1648" s="187" t="str">
        <f t="shared" si="562"/>
        <v/>
      </c>
      <c r="AI1648" s="187" t="str">
        <f t="shared" si="563"/>
        <v/>
      </c>
      <c r="AJ1648" s="187" t="str">
        <f t="shared" si="564"/>
        <v/>
      </c>
      <c r="AK1648" s="187" t="str">
        <f t="shared" si="565"/>
        <v/>
      </c>
      <c r="AN1648" s="187" t="str">
        <f t="shared" si="566"/>
        <v/>
      </c>
      <c r="AO1648" s="187" t="str">
        <f t="shared" si="567"/>
        <v/>
      </c>
      <c r="AP1648" s="187" t="str">
        <f t="shared" si="568"/>
        <v/>
      </c>
      <c r="AT1648" s="187" t="str">
        <f t="shared" si="569"/>
        <v/>
      </c>
      <c r="AU1648" s="187" t="str">
        <f t="shared" si="570"/>
        <v/>
      </c>
      <c r="AV1648" s="187" t="str">
        <f t="shared" si="571"/>
        <v/>
      </c>
      <c r="AW1648" s="187" t="str">
        <f t="shared" si="572"/>
        <v/>
      </c>
      <c r="AX1648" s="187" t="str">
        <f t="shared" si="573"/>
        <v/>
      </c>
      <c r="AY1648" s="187" t="str">
        <f t="shared" si="554"/>
        <v/>
      </c>
      <c r="AZ1648" s="187" t="str">
        <f t="shared" si="574"/>
        <v/>
      </c>
      <c r="BA1648" s="187" t="str">
        <f t="shared" si="556"/>
        <v xml:space="preserve"> </v>
      </c>
      <c r="BB1648" s="187" t="str">
        <f>IFERROR(IF(AW1648="","",VLOOKUP(AW1648,SUSS!R:S,2,FALSE)),AY1648*SUSS!$M$2)</f>
        <v/>
      </c>
      <c r="BC1648" s="187" t="str">
        <f t="shared" si="555"/>
        <v/>
      </c>
    </row>
    <row r="1649" spans="14:55" ht="15.75" thickBot="1">
      <c r="N1649" s="183" t="s">
        <v>197</v>
      </c>
      <c r="O1649" s="82">
        <v>14</v>
      </c>
      <c r="P1649" s="85">
        <v>1004.81</v>
      </c>
      <c r="Q1649" s="83" t="s">
        <v>82</v>
      </c>
      <c r="R1649" s="83" t="s">
        <v>10</v>
      </c>
      <c r="S1649" s="83" t="s">
        <v>10</v>
      </c>
      <c r="T1649" s="82" t="s">
        <v>96</v>
      </c>
      <c r="U1649" s="82" t="s">
        <v>124</v>
      </c>
      <c r="AC1649" s="187" t="str">
        <f t="shared" si="557"/>
        <v/>
      </c>
      <c r="AD1649" s="187" t="str">
        <f t="shared" si="558"/>
        <v/>
      </c>
      <c r="AE1649" s="187" t="str">
        <f t="shared" si="559"/>
        <v/>
      </c>
      <c r="AF1649" s="187" t="str">
        <f t="shared" si="560"/>
        <v/>
      </c>
      <c r="AG1649" s="187" t="str">
        <f t="shared" si="561"/>
        <v/>
      </c>
      <c r="AH1649" s="187" t="str">
        <f t="shared" si="562"/>
        <v/>
      </c>
      <c r="AI1649" s="187" t="str">
        <f t="shared" si="563"/>
        <v/>
      </c>
      <c r="AJ1649" s="187" t="str">
        <f t="shared" si="564"/>
        <v/>
      </c>
      <c r="AK1649" s="187" t="str">
        <f t="shared" si="565"/>
        <v/>
      </c>
      <c r="AN1649" s="187" t="str">
        <f t="shared" si="566"/>
        <v/>
      </c>
      <c r="AO1649" s="187" t="str">
        <f t="shared" si="567"/>
        <v/>
      </c>
      <c r="AP1649" s="187" t="str">
        <f t="shared" si="568"/>
        <v/>
      </c>
      <c r="AT1649" s="187" t="str">
        <f t="shared" si="569"/>
        <v/>
      </c>
      <c r="AU1649" s="187" t="str">
        <f t="shared" si="570"/>
        <v/>
      </c>
      <c r="AV1649" s="187" t="str">
        <f t="shared" si="571"/>
        <v/>
      </c>
      <c r="AW1649" s="187" t="str">
        <f t="shared" si="572"/>
        <v/>
      </c>
      <c r="AX1649" s="187" t="str">
        <f t="shared" si="573"/>
        <v/>
      </c>
      <c r="AY1649" s="187" t="str">
        <f t="shared" si="554"/>
        <v/>
      </c>
      <c r="AZ1649" s="187" t="str">
        <f t="shared" si="574"/>
        <v/>
      </c>
      <c r="BA1649" s="187" t="str">
        <f t="shared" si="556"/>
        <v xml:space="preserve"> </v>
      </c>
      <c r="BB1649" s="187" t="str">
        <f>IFERROR(IF(AW1649="","",VLOOKUP(AW1649,SUSS!R:S,2,FALSE)),AY1649*SUSS!$M$2)</f>
        <v/>
      </c>
      <c r="BC1649" s="187" t="str">
        <f t="shared" si="555"/>
        <v/>
      </c>
    </row>
    <row r="1650" spans="14:55" ht="15.75" thickBot="1">
      <c r="N1650" s="183" t="s">
        <v>197</v>
      </c>
      <c r="O1650" s="82">
        <v>15</v>
      </c>
      <c r="P1650" s="85">
        <v>1004.81</v>
      </c>
      <c r="Q1650" s="83" t="s">
        <v>82</v>
      </c>
      <c r="R1650" s="83" t="s">
        <v>10</v>
      </c>
      <c r="S1650" s="83" t="s">
        <v>10</v>
      </c>
      <c r="T1650" s="82" t="s">
        <v>96</v>
      </c>
      <c r="U1650" s="82" t="s">
        <v>124</v>
      </c>
      <c r="AC1650" s="187" t="str">
        <f t="shared" si="557"/>
        <v/>
      </c>
      <c r="AD1650" s="187" t="str">
        <f t="shared" si="558"/>
        <v/>
      </c>
      <c r="AE1650" s="187" t="str">
        <f t="shared" si="559"/>
        <v/>
      </c>
      <c r="AF1650" s="187" t="str">
        <f t="shared" si="560"/>
        <v/>
      </c>
      <c r="AG1650" s="187" t="str">
        <f t="shared" si="561"/>
        <v/>
      </c>
      <c r="AH1650" s="187" t="str">
        <f t="shared" si="562"/>
        <v/>
      </c>
      <c r="AI1650" s="187" t="str">
        <f t="shared" si="563"/>
        <v/>
      </c>
      <c r="AJ1650" s="187" t="str">
        <f t="shared" si="564"/>
        <v/>
      </c>
      <c r="AK1650" s="187" t="str">
        <f t="shared" si="565"/>
        <v/>
      </c>
      <c r="AN1650" s="187" t="str">
        <f t="shared" si="566"/>
        <v/>
      </c>
      <c r="AO1650" s="187" t="str">
        <f t="shared" si="567"/>
        <v/>
      </c>
      <c r="AP1650" s="187" t="str">
        <f t="shared" si="568"/>
        <v/>
      </c>
      <c r="AT1650" s="187" t="str">
        <f t="shared" si="569"/>
        <v/>
      </c>
      <c r="AU1650" s="187" t="str">
        <f t="shared" si="570"/>
        <v/>
      </c>
      <c r="AV1650" s="187" t="str">
        <f t="shared" si="571"/>
        <v/>
      </c>
      <c r="AW1650" s="187" t="str">
        <f t="shared" si="572"/>
        <v/>
      </c>
      <c r="AX1650" s="187" t="str">
        <f t="shared" si="573"/>
        <v/>
      </c>
      <c r="AY1650" s="187" t="str">
        <f t="shared" si="554"/>
        <v/>
      </c>
      <c r="AZ1650" s="187" t="str">
        <f t="shared" si="574"/>
        <v/>
      </c>
      <c r="BA1650" s="187" t="str">
        <f t="shared" si="556"/>
        <v xml:space="preserve"> </v>
      </c>
      <c r="BB1650" s="187" t="str">
        <f>IFERROR(IF(AW1650="","",VLOOKUP(AW1650,SUSS!R:S,2,FALSE)),AY1650*SUSS!$M$2)</f>
        <v/>
      </c>
      <c r="BC1650" s="187" t="str">
        <f t="shared" si="555"/>
        <v/>
      </c>
    </row>
    <row r="1651" spans="14:55" ht="15.75" thickBot="1">
      <c r="N1651" s="183" t="s">
        <v>197</v>
      </c>
      <c r="O1651" s="82">
        <v>16</v>
      </c>
      <c r="P1651" s="85">
        <v>1004.81</v>
      </c>
      <c r="Q1651" s="83" t="s">
        <v>82</v>
      </c>
      <c r="R1651" s="83" t="s">
        <v>10</v>
      </c>
      <c r="S1651" s="83" t="s">
        <v>10</v>
      </c>
      <c r="T1651" s="82" t="s">
        <v>96</v>
      </c>
      <c r="U1651" s="82" t="s">
        <v>124</v>
      </c>
      <c r="AC1651" s="187" t="str">
        <f t="shared" si="557"/>
        <v/>
      </c>
      <c r="AD1651" s="187" t="str">
        <f t="shared" si="558"/>
        <v/>
      </c>
      <c r="AE1651" s="187" t="str">
        <f t="shared" si="559"/>
        <v/>
      </c>
      <c r="AF1651" s="187" t="str">
        <f t="shared" si="560"/>
        <v/>
      </c>
      <c r="AG1651" s="187" t="str">
        <f t="shared" si="561"/>
        <v/>
      </c>
      <c r="AH1651" s="187" t="str">
        <f t="shared" si="562"/>
        <v/>
      </c>
      <c r="AI1651" s="187" t="str">
        <f t="shared" si="563"/>
        <v/>
      </c>
      <c r="AJ1651" s="187" t="str">
        <f t="shared" si="564"/>
        <v/>
      </c>
      <c r="AK1651" s="187" t="str">
        <f t="shared" si="565"/>
        <v/>
      </c>
      <c r="AN1651" s="187" t="str">
        <f t="shared" si="566"/>
        <v/>
      </c>
      <c r="AO1651" s="187" t="str">
        <f t="shared" si="567"/>
        <v/>
      </c>
      <c r="AP1651" s="187" t="str">
        <f t="shared" si="568"/>
        <v/>
      </c>
      <c r="AT1651" s="187" t="str">
        <f t="shared" si="569"/>
        <v/>
      </c>
      <c r="AU1651" s="187" t="str">
        <f t="shared" si="570"/>
        <v/>
      </c>
      <c r="AV1651" s="187" t="str">
        <f t="shared" si="571"/>
        <v/>
      </c>
      <c r="AW1651" s="187" t="str">
        <f t="shared" si="572"/>
        <v/>
      </c>
      <c r="AX1651" s="187" t="str">
        <f t="shared" si="573"/>
        <v/>
      </c>
      <c r="AY1651" s="187" t="str">
        <f t="shared" si="554"/>
        <v/>
      </c>
      <c r="AZ1651" s="187" t="str">
        <f t="shared" si="574"/>
        <v/>
      </c>
      <c r="BA1651" s="187" t="str">
        <f t="shared" si="556"/>
        <v xml:space="preserve"> </v>
      </c>
      <c r="BB1651" s="187" t="str">
        <f>IFERROR(IF(AW1651="","",VLOOKUP(AW1651,SUSS!R:S,2,FALSE)),AY1651*SUSS!$M$2)</f>
        <v/>
      </c>
      <c r="BC1651" s="187" t="str">
        <f t="shared" si="555"/>
        <v/>
      </c>
    </row>
    <row r="1652" spans="14:55" ht="15.75" thickBot="1">
      <c r="N1652" s="183" t="s">
        <v>197</v>
      </c>
      <c r="O1652" s="82">
        <v>17</v>
      </c>
      <c r="P1652" s="85">
        <v>1004.81</v>
      </c>
      <c r="Q1652" s="83" t="s">
        <v>82</v>
      </c>
      <c r="R1652" s="83" t="s">
        <v>10</v>
      </c>
      <c r="S1652" s="83" t="s">
        <v>10</v>
      </c>
      <c r="T1652" s="82" t="s">
        <v>96</v>
      </c>
      <c r="U1652" s="82" t="s">
        <v>124</v>
      </c>
      <c r="AC1652" s="187" t="str">
        <f t="shared" si="557"/>
        <v/>
      </c>
      <c r="AD1652" s="187" t="str">
        <f t="shared" si="558"/>
        <v/>
      </c>
      <c r="AE1652" s="187" t="str">
        <f t="shared" si="559"/>
        <v/>
      </c>
      <c r="AF1652" s="187" t="str">
        <f t="shared" si="560"/>
        <v/>
      </c>
      <c r="AG1652" s="187" t="str">
        <f t="shared" si="561"/>
        <v/>
      </c>
      <c r="AH1652" s="187" t="str">
        <f t="shared" si="562"/>
        <v/>
      </c>
      <c r="AI1652" s="187" t="str">
        <f t="shared" si="563"/>
        <v/>
      </c>
      <c r="AJ1652" s="187" t="str">
        <f t="shared" si="564"/>
        <v/>
      </c>
      <c r="AK1652" s="187" t="str">
        <f t="shared" si="565"/>
        <v/>
      </c>
      <c r="AN1652" s="187" t="str">
        <f t="shared" si="566"/>
        <v/>
      </c>
      <c r="AO1652" s="187" t="str">
        <f t="shared" si="567"/>
        <v/>
      </c>
      <c r="AP1652" s="187" t="str">
        <f t="shared" si="568"/>
        <v/>
      </c>
      <c r="AT1652" s="187" t="str">
        <f t="shared" si="569"/>
        <v/>
      </c>
      <c r="AU1652" s="187" t="str">
        <f t="shared" si="570"/>
        <v/>
      </c>
      <c r="AV1652" s="187" t="str">
        <f t="shared" si="571"/>
        <v/>
      </c>
      <c r="AW1652" s="187" t="str">
        <f t="shared" si="572"/>
        <v/>
      </c>
      <c r="AX1652" s="187" t="str">
        <f t="shared" si="573"/>
        <v/>
      </c>
      <c r="AY1652" s="187" t="str">
        <f t="shared" si="554"/>
        <v/>
      </c>
      <c r="AZ1652" s="187" t="str">
        <f t="shared" si="574"/>
        <v/>
      </c>
      <c r="BA1652" s="187" t="str">
        <f t="shared" si="556"/>
        <v xml:space="preserve"> </v>
      </c>
      <c r="BB1652" s="187" t="str">
        <f>IFERROR(IF(AW1652="","",VLOOKUP(AW1652,SUSS!R:S,2,FALSE)),AY1652*SUSS!$M$2)</f>
        <v/>
      </c>
      <c r="BC1652" s="187" t="str">
        <f t="shared" si="555"/>
        <v/>
      </c>
    </row>
    <row r="1653" spans="14:55" ht="15.75" thickBot="1">
      <c r="N1653" s="183" t="s">
        <v>197</v>
      </c>
      <c r="O1653" s="82">
        <v>18</v>
      </c>
      <c r="P1653" s="85">
        <v>1004.81</v>
      </c>
      <c r="Q1653" s="83" t="s">
        <v>82</v>
      </c>
      <c r="R1653" s="83" t="s">
        <v>10</v>
      </c>
      <c r="S1653" s="83" t="s">
        <v>10</v>
      </c>
      <c r="T1653" s="82" t="s">
        <v>96</v>
      </c>
      <c r="U1653" s="82" t="s">
        <v>124</v>
      </c>
      <c r="AC1653" s="187" t="str">
        <f t="shared" si="557"/>
        <v/>
      </c>
      <c r="AD1653" s="187" t="str">
        <f t="shared" si="558"/>
        <v/>
      </c>
      <c r="AE1653" s="187" t="str">
        <f t="shared" si="559"/>
        <v/>
      </c>
      <c r="AF1653" s="187" t="str">
        <f t="shared" si="560"/>
        <v/>
      </c>
      <c r="AG1653" s="187" t="str">
        <f t="shared" si="561"/>
        <v/>
      </c>
      <c r="AH1653" s="187" t="str">
        <f t="shared" si="562"/>
        <v/>
      </c>
      <c r="AI1653" s="187" t="str">
        <f t="shared" si="563"/>
        <v/>
      </c>
      <c r="AJ1653" s="187" t="str">
        <f t="shared" si="564"/>
        <v/>
      </c>
      <c r="AK1653" s="187" t="str">
        <f t="shared" si="565"/>
        <v/>
      </c>
      <c r="AN1653" s="187" t="str">
        <f t="shared" si="566"/>
        <v/>
      </c>
      <c r="AO1653" s="187" t="str">
        <f t="shared" si="567"/>
        <v/>
      </c>
      <c r="AP1653" s="187" t="str">
        <f t="shared" si="568"/>
        <v/>
      </c>
      <c r="AT1653" s="187" t="str">
        <f t="shared" si="569"/>
        <v/>
      </c>
      <c r="AU1653" s="187" t="str">
        <f t="shared" si="570"/>
        <v/>
      </c>
      <c r="AV1653" s="187" t="str">
        <f t="shared" si="571"/>
        <v/>
      </c>
      <c r="AW1653" s="187" t="str">
        <f t="shared" si="572"/>
        <v/>
      </c>
      <c r="AX1653" s="187" t="str">
        <f t="shared" si="573"/>
        <v/>
      </c>
      <c r="AY1653" s="187" t="str">
        <f t="shared" si="554"/>
        <v/>
      </c>
      <c r="AZ1653" s="187" t="str">
        <f t="shared" si="574"/>
        <v/>
      </c>
      <c r="BA1653" s="187" t="str">
        <f t="shared" si="556"/>
        <v xml:space="preserve"> </v>
      </c>
      <c r="BB1653" s="187" t="str">
        <f>IFERROR(IF(AW1653="","",VLOOKUP(AW1653,SUSS!R:S,2,FALSE)),AY1653*SUSS!$M$2)</f>
        <v/>
      </c>
      <c r="BC1653" s="187" t="str">
        <f t="shared" si="555"/>
        <v/>
      </c>
    </row>
    <row r="1654" spans="14:55" ht="15.75" thickBot="1">
      <c r="N1654" s="183" t="s">
        <v>197</v>
      </c>
      <c r="O1654" s="82">
        <v>19</v>
      </c>
      <c r="P1654" s="85">
        <v>1004.81</v>
      </c>
      <c r="Q1654" s="83" t="s">
        <v>82</v>
      </c>
      <c r="R1654" s="83" t="s">
        <v>10</v>
      </c>
      <c r="S1654" s="83" t="s">
        <v>10</v>
      </c>
      <c r="T1654" s="82" t="s">
        <v>96</v>
      </c>
      <c r="U1654" s="82" t="s">
        <v>124</v>
      </c>
      <c r="AC1654" s="187" t="str">
        <f t="shared" si="557"/>
        <v/>
      </c>
      <c r="AD1654" s="187" t="str">
        <f t="shared" si="558"/>
        <v/>
      </c>
      <c r="AE1654" s="187" t="str">
        <f t="shared" si="559"/>
        <v/>
      </c>
      <c r="AF1654" s="187" t="str">
        <f t="shared" si="560"/>
        <v/>
      </c>
      <c r="AG1654" s="187" t="str">
        <f t="shared" si="561"/>
        <v/>
      </c>
      <c r="AH1654" s="187" t="str">
        <f t="shared" si="562"/>
        <v/>
      </c>
      <c r="AI1654" s="187" t="str">
        <f t="shared" si="563"/>
        <v/>
      </c>
      <c r="AJ1654" s="187" t="str">
        <f t="shared" si="564"/>
        <v/>
      </c>
      <c r="AK1654" s="187" t="str">
        <f t="shared" si="565"/>
        <v/>
      </c>
      <c r="AN1654" s="187" t="str">
        <f t="shared" si="566"/>
        <v/>
      </c>
      <c r="AO1654" s="187" t="str">
        <f t="shared" si="567"/>
        <v/>
      </c>
      <c r="AP1654" s="187" t="str">
        <f t="shared" si="568"/>
        <v/>
      </c>
      <c r="AT1654" s="187" t="str">
        <f t="shared" si="569"/>
        <v/>
      </c>
      <c r="AU1654" s="187" t="str">
        <f t="shared" si="570"/>
        <v/>
      </c>
      <c r="AV1654" s="187" t="str">
        <f t="shared" si="571"/>
        <v/>
      </c>
      <c r="AW1654" s="187" t="str">
        <f t="shared" si="572"/>
        <v/>
      </c>
      <c r="AX1654" s="187" t="str">
        <f t="shared" si="573"/>
        <v/>
      </c>
      <c r="AY1654" s="187" t="str">
        <f t="shared" si="554"/>
        <v/>
      </c>
      <c r="AZ1654" s="187" t="str">
        <f t="shared" si="574"/>
        <v/>
      </c>
      <c r="BA1654" s="187" t="str">
        <f t="shared" si="556"/>
        <v xml:space="preserve"> </v>
      </c>
      <c r="BB1654" s="187" t="str">
        <f>IFERROR(IF(AW1654="","",VLOOKUP(AW1654,SUSS!R:S,2,FALSE)),AY1654*SUSS!$M$2)</f>
        <v/>
      </c>
      <c r="BC1654" s="187" t="str">
        <f t="shared" si="555"/>
        <v/>
      </c>
    </row>
    <row r="1655" spans="14:55" ht="15.75" thickBot="1">
      <c r="N1655" s="183" t="s">
        <v>197</v>
      </c>
      <c r="O1655" s="82">
        <v>20</v>
      </c>
      <c r="P1655" s="85">
        <v>1004.81</v>
      </c>
      <c r="Q1655" s="83" t="s">
        <v>82</v>
      </c>
      <c r="R1655" s="83" t="s">
        <v>10</v>
      </c>
      <c r="S1655" s="83" t="s">
        <v>10</v>
      </c>
      <c r="T1655" s="82" t="s">
        <v>96</v>
      </c>
      <c r="U1655" s="82" t="s">
        <v>124</v>
      </c>
      <c r="AC1655" s="187" t="str">
        <f t="shared" si="557"/>
        <v/>
      </c>
      <c r="AD1655" s="187" t="str">
        <f t="shared" si="558"/>
        <v/>
      </c>
      <c r="AE1655" s="187" t="str">
        <f t="shared" si="559"/>
        <v/>
      </c>
      <c r="AF1655" s="187" t="str">
        <f t="shared" si="560"/>
        <v/>
      </c>
      <c r="AG1655" s="187" t="str">
        <f t="shared" si="561"/>
        <v/>
      </c>
      <c r="AH1655" s="187" t="str">
        <f t="shared" si="562"/>
        <v/>
      </c>
      <c r="AI1655" s="187" t="str">
        <f t="shared" si="563"/>
        <v/>
      </c>
      <c r="AJ1655" s="187" t="str">
        <f t="shared" si="564"/>
        <v/>
      </c>
      <c r="AK1655" s="187" t="str">
        <f t="shared" si="565"/>
        <v/>
      </c>
      <c r="AN1655" s="187" t="str">
        <f t="shared" si="566"/>
        <v/>
      </c>
      <c r="AO1655" s="187" t="str">
        <f t="shared" si="567"/>
        <v/>
      </c>
      <c r="AP1655" s="187" t="str">
        <f t="shared" si="568"/>
        <v/>
      </c>
      <c r="AT1655" s="187" t="str">
        <f t="shared" si="569"/>
        <v/>
      </c>
      <c r="AU1655" s="187" t="str">
        <f t="shared" si="570"/>
        <v/>
      </c>
      <c r="AV1655" s="187" t="str">
        <f t="shared" si="571"/>
        <v/>
      </c>
      <c r="AW1655" s="187" t="str">
        <f t="shared" si="572"/>
        <v/>
      </c>
      <c r="AX1655" s="187" t="str">
        <f t="shared" si="573"/>
        <v/>
      </c>
      <c r="AY1655" s="187" t="str">
        <f t="shared" si="554"/>
        <v/>
      </c>
      <c r="AZ1655" s="187" t="str">
        <f t="shared" si="574"/>
        <v/>
      </c>
      <c r="BA1655" s="187" t="str">
        <f t="shared" si="556"/>
        <v xml:space="preserve"> </v>
      </c>
      <c r="BB1655" s="187" t="str">
        <f>IFERROR(IF(AW1655="","",VLOOKUP(AW1655,SUSS!R:S,2,FALSE)),AY1655*SUSS!$M$2)</f>
        <v/>
      </c>
      <c r="BC1655" s="187" t="str">
        <f t="shared" si="555"/>
        <v/>
      </c>
    </row>
    <row r="1656" spans="14:55" ht="15.75" thickBot="1">
      <c r="N1656" s="183" t="s">
        <v>197</v>
      </c>
      <c r="O1656" s="82">
        <v>21</v>
      </c>
      <c r="P1656" s="85">
        <v>1004.81</v>
      </c>
      <c r="Q1656" s="83" t="s">
        <v>82</v>
      </c>
      <c r="R1656" s="83" t="s">
        <v>10</v>
      </c>
      <c r="S1656" s="83" t="s">
        <v>10</v>
      </c>
      <c r="T1656" s="82" t="s">
        <v>96</v>
      </c>
      <c r="U1656" s="82" t="s">
        <v>124</v>
      </c>
      <c r="AC1656" s="187" t="str">
        <f t="shared" si="557"/>
        <v/>
      </c>
      <c r="AD1656" s="187" t="str">
        <f t="shared" si="558"/>
        <v/>
      </c>
      <c r="AE1656" s="187" t="str">
        <f t="shared" si="559"/>
        <v/>
      </c>
      <c r="AF1656" s="187" t="str">
        <f t="shared" si="560"/>
        <v/>
      </c>
      <c r="AG1656" s="187" t="str">
        <f t="shared" si="561"/>
        <v/>
      </c>
      <c r="AH1656" s="187" t="str">
        <f t="shared" si="562"/>
        <v/>
      </c>
      <c r="AI1656" s="187" t="str">
        <f t="shared" si="563"/>
        <v/>
      </c>
      <c r="AJ1656" s="187" t="str">
        <f t="shared" si="564"/>
        <v/>
      </c>
      <c r="AK1656" s="187" t="str">
        <f t="shared" si="565"/>
        <v/>
      </c>
      <c r="AN1656" s="187" t="str">
        <f t="shared" si="566"/>
        <v/>
      </c>
      <c r="AO1656" s="187" t="str">
        <f t="shared" si="567"/>
        <v/>
      </c>
      <c r="AP1656" s="187" t="str">
        <f t="shared" si="568"/>
        <v/>
      </c>
      <c r="AT1656" s="187" t="str">
        <f t="shared" si="569"/>
        <v/>
      </c>
      <c r="AU1656" s="187" t="str">
        <f t="shared" si="570"/>
        <v/>
      </c>
      <c r="AV1656" s="187" t="str">
        <f t="shared" si="571"/>
        <v/>
      </c>
      <c r="AW1656" s="187" t="str">
        <f t="shared" si="572"/>
        <v/>
      </c>
      <c r="AX1656" s="187" t="str">
        <f t="shared" si="573"/>
        <v/>
      </c>
      <c r="AY1656" s="187" t="str">
        <f t="shared" si="554"/>
        <v/>
      </c>
      <c r="AZ1656" s="187" t="str">
        <f t="shared" si="574"/>
        <v/>
      </c>
      <c r="BA1656" s="187" t="str">
        <f t="shared" si="556"/>
        <v xml:space="preserve"> </v>
      </c>
      <c r="BB1656" s="187" t="str">
        <f>IFERROR(IF(AW1656="","",VLOOKUP(AW1656,SUSS!R:S,2,FALSE)),AY1656*SUSS!$M$2)</f>
        <v/>
      </c>
      <c r="BC1656" s="187" t="str">
        <f t="shared" si="555"/>
        <v/>
      </c>
    </row>
    <row r="1657" spans="14:55" ht="15.75" thickBot="1">
      <c r="N1657" s="183" t="s">
        <v>197</v>
      </c>
      <c r="O1657" s="82">
        <v>22</v>
      </c>
      <c r="P1657" s="85">
        <v>1004.81</v>
      </c>
      <c r="Q1657" s="83" t="s">
        <v>82</v>
      </c>
      <c r="R1657" s="83" t="s">
        <v>10</v>
      </c>
      <c r="S1657" s="83" t="s">
        <v>10</v>
      </c>
      <c r="T1657" s="82" t="s">
        <v>96</v>
      </c>
      <c r="U1657" s="82" t="s">
        <v>124</v>
      </c>
      <c r="AC1657" s="187" t="str">
        <f t="shared" si="557"/>
        <v/>
      </c>
      <c r="AD1657" s="187" t="str">
        <f t="shared" si="558"/>
        <v/>
      </c>
      <c r="AE1657" s="187" t="str">
        <f t="shared" si="559"/>
        <v/>
      </c>
      <c r="AF1657" s="187" t="str">
        <f t="shared" si="560"/>
        <v/>
      </c>
      <c r="AG1657" s="187" t="str">
        <f t="shared" si="561"/>
        <v/>
      </c>
      <c r="AH1657" s="187" t="str">
        <f t="shared" si="562"/>
        <v/>
      </c>
      <c r="AI1657" s="187" t="str">
        <f t="shared" si="563"/>
        <v/>
      </c>
      <c r="AJ1657" s="187" t="str">
        <f t="shared" si="564"/>
        <v/>
      </c>
      <c r="AK1657" s="187" t="str">
        <f t="shared" si="565"/>
        <v/>
      </c>
      <c r="AN1657" s="187" t="str">
        <f t="shared" si="566"/>
        <v/>
      </c>
      <c r="AO1657" s="187" t="str">
        <f t="shared" si="567"/>
        <v/>
      </c>
      <c r="AP1657" s="187" t="str">
        <f t="shared" si="568"/>
        <v/>
      </c>
      <c r="AT1657" s="187" t="str">
        <f t="shared" si="569"/>
        <v/>
      </c>
      <c r="AU1657" s="187" t="str">
        <f t="shared" si="570"/>
        <v/>
      </c>
      <c r="AV1657" s="187" t="str">
        <f t="shared" si="571"/>
        <v/>
      </c>
      <c r="AW1657" s="187" t="str">
        <f t="shared" si="572"/>
        <v/>
      </c>
      <c r="AX1657" s="187" t="str">
        <f t="shared" si="573"/>
        <v/>
      </c>
      <c r="AY1657" s="187" t="str">
        <f t="shared" si="554"/>
        <v/>
      </c>
      <c r="AZ1657" s="187" t="str">
        <f t="shared" si="574"/>
        <v/>
      </c>
      <c r="BA1657" s="187" t="str">
        <f t="shared" si="556"/>
        <v xml:space="preserve"> </v>
      </c>
      <c r="BB1657" s="187" t="str">
        <f>IFERROR(IF(AW1657="","",VLOOKUP(AW1657,SUSS!R:S,2,FALSE)),AY1657*SUSS!$M$2)</f>
        <v/>
      </c>
      <c r="BC1657" s="187" t="str">
        <f t="shared" si="555"/>
        <v/>
      </c>
    </row>
    <row r="1658" spans="14:55" ht="15.75" thickBot="1">
      <c r="N1658" s="183" t="s">
        <v>197</v>
      </c>
      <c r="O1658" s="82">
        <v>23</v>
      </c>
      <c r="P1658" s="85">
        <v>1004.81</v>
      </c>
      <c r="Q1658" s="83" t="s">
        <v>82</v>
      </c>
      <c r="R1658" s="83" t="s">
        <v>10</v>
      </c>
      <c r="S1658" s="83" t="s">
        <v>10</v>
      </c>
      <c r="T1658" s="82" t="s">
        <v>96</v>
      </c>
      <c r="U1658" s="82" t="s">
        <v>124</v>
      </c>
      <c r="AC1658" s="187" t="str">
        <f t="shared" si="557"/>
        <v/>
      </c>
      <c r="AD1658" s="187" t="str">
        <f t="shared" si="558"/>
        <v/>
      </c>
      <c r="AE1658" s="187" t="str">
        <f t="shared" si="559"/>
        <v/>
      </c>
      <c r="AF1658" s="187" t="str">
        <f t="shared" si="560"/>
        <v/>
      </c>
      <c r="AG1658" s="187" t="str">
        <f t="shared" si="561"/>
        <v/>
      </c>
      <c r="AH1658" s="187" t="str">
        <f t="shared" si="562"/>
        <v/>
      </c>
      <c r="AI1658" s="187" t="str">
        <f t="shared" si="563"/>
        <v/>
      </c>
      <c r="AJ1658" s="187" t="str">
        <f t="shared" si="564"/>
        <v/>
      </c>
      <c r="AK1658" s="187" t="str">
        <f t="shared" si="565"/>
        <v/>
      </c>
      <c r="AN1658" s="187" t="str">
        <f t="shared" si="566"/>
        <v/>
      </c>
      <c r="AO1658" s="187" t="str">
        <f t="shared" si="567"/>
        <v/>
      </c>
      <c r="AP1658" s="187" t="str">
        <f t="shared" si="568"/>
        <v/>
      </c>
      <c r="AT1658" s="187" t="str">
        <f t="shared" si="569"/>
        <v/>
      </c>
      <c r="AU1658" s="187" t="str">
        <f t="shared" si="570"/>
        <v/>
      </c>
      <c r="AV1658" s="187" t="str">
        <f t="shared" si="571"/>
        <v/>
      </c>
      <c r="AW1658" s="187" t="str">
        <f t="shared" si="572"/>
        <v/>
      </c>
      <c r="AX1658" s="187" t="str">
        <f t="shared" si="573"/>
        <v/>
      </c>
      <c r="AY1658" s="187" t="str">
        <f t="shared" si="554"/>
        <v/>
      </c>
      <c r="AZ1658" s="187" t="str">
        <f t="shared" si="574"/>
        <v/>
      </c>
      <c r="BA1658" s="187" t="str">
        <f t="shared" si="556"/>
        <v xml:space="preserve"> </v>
      </c>
      <c r="BB1658" s="187" t="str">
        <f>IFERROR(IF(AW1658="","",VLOOKUP(AW1658,SUSS!R:S,2,FALSE)),AY1658*SUSS!$M$2)</f>
        <v/>
      </c>
      <c r="BC1658" s="187" t="str">
        <f t="shared" si="555"/>
        <v/>
      </c>
    </row>
    <row r="1659" spans="14:55" ht="15.75" thickBot="1">
      <c r="N1659" s="183" t="s">
        <v>197</v>
      </c>
      <c r="O1659" s="82">
        <v>24</v>
      </c>
      <c r="P1659" s="85">
        <v>1004.81</v>
      </c>
      <c r="Q1659" s="83" t="s">
        <v>82</v>
      </c>
      <c r="R1659" s="83" t="s">
        <v>10</v>
      </c>
      <c r="S1659" s="83" t="s">
        <v>10</v>
      </c>
      <c r="T1659" s="82" t="s">
        <v>96</v>
      </c>
      <c r="U1659" s="82" t="s">
        <v>124</v>
      </c>
      <c r="AC1659" s="187" t="str">
        <f t="shared" si="557"/>
        <v/>
      </c>
      <c r="AD1659" s="187" t="str">
        <f t="shared" si="558"/>
        <v/>
      </c>
      <c r="AE1659" s="187" t="str">
        <f t="shared" si="559"/>
        <v/>
      </c>
      <c r="AF1659" s="187" t="str">
        <f t="shared" si="560"/>
        <v/>
      </c>
      <c r="AG1659" s="187" t="str">
        <f t="shared" si="561"/>
        <v/>
      </c>
      <c r="AH1659" s="187" t="str">
        <f t="shared" si="562"/>
        <v/>
      </c>
      <c r="AI1659" s="187" t="str">
        <f t="shared" si="563"/>
        <v/>
      </c>
      <c r="AJ1659" s="187" t="str">
        <f t="shared" si="564"/>
        <v/>
      </c>
      <c r="AK1659" s="187" t="str">
        <f t="shared" si="565"/>
        <v/>
      </c>
      <c r="AN1659" s="187" t="str">
        <f t="shared" si="566"/>
        <v/>
      </c>
      <c r="AO1659" s="187" t="str">
        <f t="shared" si="567"/>
        <v/>
      </c>
      <c r="AP1659" s="187" t="str">
        <f t="shared" si="568"/>
        <v/>
      </c>
      <c r="AT1659" s="187" t="str">
        <f t="shared" si="569"/>
        <v/>
      </c>
      <c r="AU1659" s="187" t="str">
        <f t="shared" si="570"/>
        <v/>
      </c>
      <c r="AV1659" s="187" t="str">
        <f t="shared" si="571"/>
        <v/>
      </c>
      <c r="AW1659" s="187" t="str">
        <f t="shared" si="572"/>
        <v/>
      </c>
      <c r="AX1659" s="187" t="str">
        <f t="shared" si="573"/>
        <v/>
      </c>
      <c r="AY1659" s="187" t="str">
        <f t="shared" si="554"/>
        <v/>
      </c>
      <c r="AZ1659" s="187" t="str">
        <f t="shared" si="574"/>
        <v/>
      </c>
      <c r="BA1659" s="187" t="str">
        <f t="shared" si="556"/>
        <v xml:space="preserve"> </v>
      </c>
      <c r="BB1659" s="187" t="str">
        <f>IFERROR(IF(AW1659="","",VLOOKUP(AW1659,SUSS!R:S,2,FALSE)),AY1659*SUSS!$M$2)</f>
        <v/>
      </c>
      <c r="BC1659" s="187" t="str">
        <f t="shared" si="555"/>
        <v/>
      </c>
    </row>
    <row r="1660" spans="14:55" ht="15.75" thickBot="1">
      <c r="N1660" s="183" t="s">
        <v>197</v>
      </c>
      <c r="O1660" s="82">
        <v>25</v>
      </c>
      <c r="P1660" s="85">
        <v>1004.81</v>
      </c>
      <c r="Q1660" s="83" t="s">
        <v>82</v>
      </c>
      <c r="R1660" s="83" t="s">
        <v>10</v>
      </c>
      <c r="S1660" s="83" t="s">
        <v>10</v>
      </c>
      <c r="T1660" s="82" t="s">
        <v>96</v>
      </c>
      <c r="U1660" s="82" t="s">
        <v>124</v>
      </c>
      <c r="AC1660" s="187" t="str">
        <f t="shared" si="557"/>
        <v/>
      </c>
      <c r="AD1660" s="187" t="str">
        <f t="shared" si="558"/>
        <v/>
      </c>
      <c r="AE1660" s="187" t="str">
        <f t="shared" si="559"/>
        <v/>
      </c>
      <c r="AF1660" s="187" t="str">
        <f t="shared" si="560"/>
        <v/>
      </c>
      <c r="AG1660" s="187" t="str">
        <f t="shared" si="561"/>
        <v/>
      </c>
      <c r="AH1660" s="187" t="str">
        <f t="shared" si="562"/>
        <v/>
      </c>
      <c r="AI1660" s="187" t="str">
        <f t="shared" si="563"/>
        <v/>
      </c>
      <c r="AJ1660" s="187" t="str">
        <f t="shared" si="564"/>
        <v/>
      </c>
      <c r="AK1660" s="187" t="str">
        <f t="shared" si="565"/>
        <v/>
      </c>
      <c r="AN1660" s="187" t="str">
        <f t="shared" si="566"/>
        <v/>
      </c>
      <c r="AO1660" s="187" t="str">
        <f t="shared" si="567"/>
        <v/>
      </c>
      <c r="AP1660" s="187" t="str">
        <f t="shared" si="568"/>
        <v/>
      </c>
      <c r="AT1660" s="187" t="str">
        <f t="shared" si="569"/>
        <v/>
      </c>
      <c r="AU1660" s="187" t="str">
        <f t="shared" si="570"/>
        <v/>
      </c>
      <c r="AV1660" s="187" t="str">
        <f t="shared" si="571"/>
        <v/>
      </c>
      <c r="AW1660" s="187" t="str">
        <f t="shared" si="572"/>
        <v/>
      </c>
      <c r="AX1660" s="187" t="str">
        <f t="shared" si="573"/>
        <v/>
      </c>
      <c r="AY1660" s="187" t="str">
        <f t="shared" si="554"/>
        <v/>
      </c>
      <c r="AZ1660" s="187" t="str">
        <f t="shared" si="574"/>
        <v/>
      </c>
      <c r="BA1660" s="187" t="str">
        <f t="shared" si="556"/>
        <v xml:space="preserve"> </v>
      </c>
      <c r="BB1660" s="187" t="str">
        <f>IFERROR(IF(AW1660="","",VLOOKUP(AW1660,SUSS!R:S,2,FALSE)),AY1660*SUSS!$M$2)</f>
        <v/>
      </c>
      <c r="BC1660" s="187" t="str">
        <f t="shared" si="555"/>
        <v/>
      </c>
    </row>
    <row r="1661" spans="14:55" ht="15.75" thickBot="1">
      <c r="N1661" s="183" t="s">
        <v>197</v>
      </c>
      <c r="O1661" s="82">
        <v>26</v>
      </c>
      <c r="P1661" s="85">
        <v>1004.81</v>
      </c>
      <c r="Q1661" s="83" t="s">
        <v>82</v>
      </c>
      <c r="R1661" s="83" t="s">
        <v>10</v>
      </c>
      <c r="S1661" s="83" t="s">
        <v>10</v>
      </c>
      <c r="T1661" s="82" t="s">
        <v>96</v>
      </c>
      <c r="U1661" s="82" t="s">
        <v>124</v>
      </c>
      <c r="AC1661" s="187" t="str">
        <f t="shared" si="557"/>
        <v/>
      </c>
      <c r="AD1661" s="187" t="str">
        <f t="shared" si="558"/>
        <v/>
      </c>
      <c r="AE1661" s="187" t="str">
        <f t="shared" si="559"/>
        <v/>
      </c>
      <c r="AF1661" s="187" t="str">
        <f t="shared" si="560"/>
        <v/>
      </c>
      <c r="AG1661" s="187" t="str">
        <f t="shared" si="561"/>
        <v/>
      </c>
      <c r="AH1661" s="187" t="str">
        <f t="shared" si="562"/>
        <v/>
      </c>
      <c r="AI1661" s="187" t="str">
        <f t="shared" si="563"/>
        <v/>
      </c>
      <c r="AJ1661" s="187" t="str">
        <f t="shared" si="564"/>
        <v/>
      </c>
      <c r="AK1661" s="187" t="str">
        <f t="shared" si="565"/>
        <v/>
      </c>
      <c r="AN1661" s="187" t="str">
        <f t="shared" si="566"/>
        <v/>
      </c>
      <c r="AO1661" s="187" t="str">
        <f t="shared" si="567"/>
        <v/>
      </c>
      <c r="AP1661" s="187" t="str">
        <f t="shared" si="568"/>
        <v/>
      </c>
      <c r="AT1661" s="187" t="str">
        <f t="shared" si="569"/>
        <v/>
      </c>
      <c r="AU1661" s="187" t="str">
        <f t="shared" si="570"/>
        <v/>
      </c>
      <c r="AV1661" s="187" t="str">
        <f t="shared" si="571"/>
        <v/>
      </c>
      <c r="AW1661" s="187" t="str">
        <f t="shared" si="572"/>
        <v/>
      </c>
      <c r="AX1661" s="187" t="str">
        <f t="shared" si="573"/>
        <v/>
      </c>
      <c r="AY1661" s="187" t="str">
        <f t="shared" si="554"/>
        <v/>
      </c>
      <c r="AZ1661" s="187" t="str">
        <f t="shared" si="574"/>
        <v/>
      </c>
      <c r="BA1661" s="187" t="str">
        <f t="shared" si="556"/>
        <v xml:space="preserve"> </v>
      </c>
      <c r="BB1661" s="187" t="str">
        <f>IFERROR(IF(AW1661="","",VLOOKUP(AW1661,SUSS!R:S,2,FALSE)),AY1661*SUSS!$M$2)</f>
        <v/>
      </c>
      <c r="BC1661" s="187" t="str">
        <f t="shared" si="555"/>
        <v/>
      </c>
    </row>
    <row r="1662" spans="14:55" ht="15.75" thickBot="1">
      <c r="N1662" s="183" t="s">
        <v>197</v>
      </c>
      <c r="O1662" s="82">
        <v>27</v>
      </c>
      <c r="P1662" s="85">
        <v>1004.81</v>
      </c>
      <c r="Q1662" s="83" t="s">
        <v>82</v>
      </c>
      <c r="R1662" s="83" t="s">
        <v>10</v>
      </c>
      <c r="S1662" s="83" t="s">
        <v>10</v>
      </c>
      <c r="T1662" s="82" t="s">
        <v>96</v>
      </c>
      <c r="U1662" s="82" t="s">
        <v>124</v>
      </c>
      <c r="AC1662" s="187" t="str">
        <f t="shared" si="557"/>
        <v/>
      </c>
      <c r="AD1662" s="187" t="str">
        <f t="shared" si="558"/>
        <v/>
      </c>
      <c r="AE1662" s="187" t="str">
        <f t="shared" si="559"/>
        <v/>
      </c>
      <c r="AF1662" s="187" t="str">
        <f t="shared" si="560"/>
        <v/>
      </c>
      <c r="AG1662" s="187" t="str">
        <f t="shared" si="561"/>
        <v/>
      </c>
      <c r="AH1662" s="187" t="str">
        <f t="shared" si="562"/>
        <v/>
      </c>
      <c r="AI1662" s="187" t="str">
        <f t="shared" si="563"/>
        <v/>
      </c>
      <c r="AJ1662" s="187" t="str">
        <f t="shared" si="564"/>
        <v/>
      </c>
      <c r="AK1662" s="187" t="str">
        <f t="shared" si="565"/>
        <v/>
      </c>
      <c r="AN1662" s="187" t="str">
        <f t="shared" si="566"/>
        <v/>
      </c>
      <c r="AO1662" s="187" t="str">
        <f t="shared" si="567"/>
        <v/>
      </c>
      <c r="AP1662" s="187" t="str">
        <f t="shared" si="568"/>
        <v/>
      </c>
      <c r="AT1662" s="187" t="str">
        <f t="shared" si="569"/>
        <v/>
      </c>
      <c r="AU1662" s="187" t="str">
        <f t="shared" si="570"/>
        <v/>
      </c>
      <c r="AV1662" s="187" t="str">
        <f t="shared" si="571"/>
        <v/>
      </c>
      <c r="AW1662" s="187" t="str">
        <f t="shared" si="572"/>
        <v/>
      </c>
      <c r="AX1662" s="187" t="str">
        <f t="shared" si="573"/>
        <v/>
      </c>
      <c r="AY1662" s="187" t="str">
        <f t="shared" si="554"/>
        <v/>
      </c>
      <c r="AZ1662" s="187" t="str">
        <f t="shared" si="574"/>
        <v/>
      </c>
      <c r="BA1662" s="187" t="str">
        <f t="shared" si="556"/>
        <v xml:space="preserve"> </v>
      </c>
      <c r="BB1662" s="187" t="str">
        <f>IFERROR(IF(AW1662="","",VLOOKUP(AW1662,SUSS!R:S,2,FALSE)),AY1662*SUSS!$M$2)</f>
        <v/>
      </c>
      <c r="BC1662" s="187" t="str">
        <f t="shared" si="555"/>
        <v/>
      </c>
    </row>
    <row r="1663" spans="14:55" ht="15.75" thickBot="1">
      <c r="N1663" s="183" t="s">
        <v>197</v>
      </c>
      <c r="O1663" s="82">
        <v>28</v>
      </c>
      <c r="P1663" s="85">
        <v>1004.81</v>
      </c>
      <c r="Q1663" s="83" t="s">
        <v>82</v>
      </c>
      <c r="R1663" s="83" t="s">
        <v>10</v>
      </c>
      <c r="S1663" s="83" t="s">
        <v>10</v>
      </c>
      <c r="T1663" s="82" t="s">
        <v>96</v>
      </c>
      <c r="U1663" s="82" t="s">
        <v>124</v>
      </c>
      <c r="AC1663" s="187" t="str">
        <f t="shared" si="557"/>
        <v/>
      </c>
      <c r="AD1663" s="187" t="str">
        <f t="shared" si="558"/>
        <v/>
      </c>
      <c r="AE1663" s="187" t="str">
        <f t="shared" si="559"/>
        <v/>
      </c>
      <c r="AF1663" s="187" t="str">
        <f t="shared" si="560"/>
        <v/>
      </c>
      <c r="AG1663" s="187" t="str">
        <f t="shared" si="561"/>
        <v/>
      </c>
      <c r="AH1663" s="187" t="str">
        <f t="shared" si="562"/>
        <v/>
      </c>
      <c r="AI1663" s="187" t="str">
        <f t="shared" si="563"/>
        <v/>
      </c>
      <c r="AJ1663" s="187" t="str">
        <f t="shared" si="564"/>
        <v/>
      </c>
      <c r="AK1663" s="187" t="str">
        <f t="shared" si="565"/>
        <v/>
      </c>
      <c r="AN1663" s="187" t="str">
        <f t="shared" si="566"/>
        <v/>
      </c>
      <c r="AO1663" s="187" t="str">
        <f t="shared" si="567"/>
        <v/>
      </c>
      <c r="AP1663" s="187" t="str">
        <f t="shared" si="568"/>
        <v/>
      </c>
      <c r="AT1663" s="187" t="str">
        <f t="shared" si="569"/>
        <v/>
      </c>
      <c r="AU1663" s="187" t="str">
        <f t="shared" si="570"/>
        <v/>
      </c>
      <c r="AV1663" s="187" t="str">
        <f t="shared" si="571"/>
        <v/>
      </c>
      <c r="AW1663" s="187" t="str">
        <f t="shared" si="572"/>
        <v/>
      </c>
      <c r="AX1663" s="187" t="str">
        <f t="shared" si="573"/>
        <v/>
      </c>
      <c r="AY1663" s="187" t="str">
        <f t="shared" si="554"/>
        <v/>
      </c>
      <c r="AZ1663" s="187" t="str">
        <f t="shared" si="574"/>
        <v/>
      </c>
      <c r="BA1663" s="187" t="str">
        <f t="shared" si="556"/>
        <v xml:space="preserve"> </v>
      </c>
      <c r="BB1663" s="187" t="str">
        <f>IFERROR(IF(AW1663="","",VLOOKUP(AW1663,SUSS!R:S,2,FALSE)),AY1663*SUSS!$M$2)</f>
        <v/>
      </c>
      <c r="BC1663" s="187" t="str">
        <f t="shared" si="555"/>
        <v/>
      </c>
    </row>
    <row r="1664" spans="14:55" ht="15.75" thickBot="1">
      <c r="N1664" s="183" t="s">
        <v>197</v>
      </c>
      <c r="O1664" s="82">
        <v>29</v>
      </c>
      <c r="P1664" s="85">
        <v>1004.81</v>
      </c>
      <c r="Q1664" s="83" t="s">
        <v>82</v>
      </c>
      <c r="R1664" s="83" t="s">
        <v>10</v>
      </c>
      <c r="S1664" s="83" t="s">
        <v>10</v>
      </c>
      <c r="T1664" s="82" t="s">
        <v>96</v>
      </c>
      <c r="U1664" s="82" t="s">
        <v>124</v>
      </c>
      <c r="AC1664" s="187" t="str">
        <f t="shared" si="557"/>
        <v/>
      </c>
      <c r="AD1664" s="187" t="str">
        <f t="shared" si="558"/>
        <v/>
      </c>
      <c r="AE1664" s="187" t="str">
        <f t="shared" si="559"/>
        <v/>
      </c>
      <c r="AF1664" s="187" t="str">
        <f t="shared" si="560"/>
        <v/>
      </c>
      <c r="AG1664" s="187" t="str">
        <f t="shared" si="561"/>
        <v/>
      </c>
      <c r="AH1664" s="187" t="str">
        <f t="shared" si="562"/>
        <v/>
      </c>
      <c r="AI1664" s="187" t="str">
        <f t="shared" si="563"/>
        <v/>
      </c>
      <c r="AJ1664" s="187" t="str">
        <f t="shared" si="564"/>
        <v/>
      </c>
      <c r="AK1664" s="187" t="str">
        <f t="shared" si="565"/>
        <v/>
      </c>
      <c r="AN1664" s="187" t="str">
        <f t="shared" si="566"/>
        <v/>
      </c>
      <c r="AO1664" s="187" t="str">
        <f t="shared" si="567"/>
        <v/>
      </c>
      <c r="AP1664" s="187" t="str">
        <f t="shared" si="568"/>
        <v/>
      </c>
      <c r="AT1664" s="187" t="str">
        <f t="shared" si="569"/>
        <v/>
      </c>
      <c r="AU1664" s="187" t="str">
        <f t="shared" si="570"/>
        <v/>
      </c>
      <c r="AV1664" s="187" t="str">
        <f t="shared" si="571"/>
        <v/>
      </c>
      <c r="AW1664" s="187" t="str">
        <f t="shared" si="572"/>
        <v/>
      </c>
      <c r="AX1664" s="187" t="str">
        <f t="shared" si="573"/>
        <v/>
      </c>
      <c r="AY1664" s="187" t="str">
        <f t="shared" si="554"/>
        <v/>
      </c>
      <c r="AZ1664" s="187" t="str">
        <f t="shared" si="574"/>
        <v/>
      </c>
      <c r="BA1664" s="187" t="str">
        <f t="shared" si="556"/>
        <v xml:space="preserve"> </v>
      </c>
      <c r="BB1664" s="187" t="str">
        <f>IFERROR(IF(AW1664="","",VLOOKUP(AW1664,SUSS!R:S,2,FALSE)),AY1664*SUSS!$M$2)</f>
        <v/>
      </c>
      <c r="BC1664" s="187" t="str">
        <f t="shared" si="555"/>
        <v/>
      </c>
    </row>
    <row r="1665" spans="14:55" ht="15.75" thickBot="1">
      <c r="N1665" s="183" t="s">
        <v>197</v>
      </c>
      <c r="O1665" s="82">
        <v>30</v>
      </c>
      <c r="P1665" s="85">
        <v>1004.81</v>
      </c>
      <c r="Q1665" s="83" t="s">
        <v>82</v>
      </c>
      <c r="R1665" s="83" t="s">
        <v>10</v>
      </c>
      <c r="S1665" s="83" t="s">
        <v>10</v>
      </c>
      <c r="T1665" s="82" t="s">
        <v>96</v>
      </c>
      <c r="U1665" s="82" t="s">
        <v>124</v>
      </c>
      <c r="AC1665" s="187" t="str">
        <f t="shared" si="557"/>
        <v/>
      </c>
      <c r="AD1665" s="187" t="str">
        <f t="shared" si="558"/>
        <v/>
      </c>
      <c r="AE1665" s="187" t="str">
        <f t="shared" si="559"/>
        <v/>
      </c>
      <c r="AF1665" s="187" t="str">
        <f t="shared" si="560"/>
        <v/>
      </c>
      <c r="AG1665" s="187" t="str">
        <f t="shared" si="561"/>
        <v/>
      </c>
      <c r="AH1665" s="187" t="str">
        <f t="shared" si="562"/>
        <v/>
      </c>
      <c r="AI1665" s="187" t="str">
        <f t="shared" si="563"/>
        <v/>
      </c>
      <c r="AJ1665" s="187" t="str">
        <f t="shared" si="564"/>
        <v/>
      </c>
      <c r="AK1665" s="187" t="str">
        <f t="shared" si="565"/>
        <v/>
      </c>
      <c r="AN1665" s="187" t="str">
        <f t="shared" si="566"/>
        <v/>
      </c>
      <c r="AO1665" s="187" t="str">
        <f t="shared" si="567"/>
        <v/>
      </c>
      <c r="AP1665" s="187" t="str">
        <f t="shared" si="568"/>
        <v/>
      </c>
      <c r="AT1665" s="187" t="str">
        <f t="shared" si="569"/>
        <v/>
      </c>
      <c r="AU1665" s="187" t="str">
        <f t="shared" si="570"/>
        <v/>
      </c>
      <c r="AV1665" s="187" t="str">
        <f t="shared" si="571"/>
        <v/>
      </c>
      <c r="AW1665" s="187" t="str">
        <f t="shared" si="572"/>
        <v/>
      </c>
      <c r="AX1665" s="187" t="str">
        <f t="shared" si="573"/>
        <v/>
      </c>
      <c r="AY1665" s="187" t="str">
        <f t="shared" si="554"/>
        <v/>
      </c>
      <c r="AZ1665" s="187" t="str">
        <f t="shared" si="574"/>
        <v/>
      </c>
      <c r="BA1665" s="187" t="str">
        <f t="shared" si="556"/>
        <v xml:space="preserve"> </v>
      </c>
      <c r="BB1665" s="187" t="str">
        <f>IFERROR(IF(AW1665="","",VLOOKUP(AW1665,SUSS!R:S,2,FALSE)),AY1665*SUSS!$M$2)</f>
        <v/>
      </c>
      <c r="BC1665" s="187" t="str">
        <f t="shared" si="555"/>
        <v/>
      </c>
    </row>
    <row r="1666" spans="14:55" ht="15.75" thickBot="1">
      <c r="N1666" s="183" t="s">
        <v>197</v>
      </c>
      <c r="O1666" s="82">
        <v>31</v>
      </c>
      <c r="P1666" s="85">
        <v>1004.81</v>
      </c>
      <c r="Q1666" s="83" t="s">
        <v>82</v>
      </c>
      <c r="R1666" s="83" t="s">
        <v>10</v>
      </c>
      <c r="S1666" s="83" t="s">
        <v>10</v>
      </c>
      <c r="T1666" s="82" t="s">
        <v>96</v>
      </c>
      <c r="U1666" s="82" t="s">
        <v>124</v>
      </c>
      <c r="AC1666" s="187" t="str">
        <f t="shared" si="557"/>
        <v/>
      </c>
      <c r="AD1666" s="187" t="str">
        <f t="shared" si="558"/>
        <v/>
      </c>
      <c r="AE1666" s="187" t="str">
        <f t="shared" si="559"/>
        <v/>
      </c>
      <c r="AF1666" s="187" t="str">
        <f t="shared" si="560"/>
        <v/>
      </c>
      <c r="AG1666" s="187" t="str">
        <f t="shared" si="561"/>
        <v/>
      </c>
      <c r="AH1666" s="187" t="str">
        <f t="shared" si="562"/>
        <v/>
      </c>
      <c r="AI1666" s="187" t="str">
        <f t="shared" si="563"/>
        <v/>
      </c>
      <c r="AJ1666" s="187" t="str">
        <f t="shared" si="564"/>
        <v/>
      </c>
      <c r="AK1666" s="187" t="str">
        <f t="shared" si="565"/>
        <v/>
      </c>
      <c r="AN1666" s="187" t="str">
        <f t="shared" si="566"/>
        <v/>
      </c>
      <c r="AO1666" s="187" t="str">
        <f t="shared" si="567"/>
        <v/>
      </c>
      <c r="AP1666" s="187" t="str">
        <f t="shared" si="568"/>
        <v/>
      </c>
      <c r="AT1666" s="187" t="str">
        <f t="shared" si="569"/>
        <v/>
      </c>
      <c r="AU1666" s="187" t="str">
        <f t="shared" si="570"/>
        <v/>
      </c>
      <c r="AV1666" s="187" t="str">
        <f t="shared" si="571"/>
        <v/>
      </c>
      <c r="AW1666" s="187" t="str">
        <f t="shared" si="572"/>
        <v/>
      </c>
      <c r="AX1666" s="187" t="str">
        <f t="shared" si="573"/>
        <v/>
      </c>
      <c r="AY1666" s="187" t="str">
        <f t="shared" si="554"/>
        <v/>
      </c>
      <c r="AZ1666" s="187" t="str">
        <f t="shared" si="574"/>
        <v/>
      </c>
      <c r="BA1666" s="187" t="str">
        <f t="shared" si="556"/>
        <v xml:space="preserve"> </v>
      </c>
      <c r="BB1666" s="187" t="str">
        <f>IFERROR(IF(AW1666="","",VLOOKUP(AW1666,SUSS!R:S,2,FALSE)),AY1666*SUSS!$M$2)</f>
        <v/>
      </c>
      <c r="BC1666" s="187" t="str">
        <f t="shared" si="555"/>
        <v/>
      </c>
    </row>
    <row r="1667" spans="14:55" ht="15.75" thickBot="1">
      <c r="N1667" s="183" t="s">
        <v>197</v>
      </c>
      <c r="O1667" s="82">
        <v>32</v>
      </c>
      <c r="P1667" s="85">
        <v>1004.81</v>
      </c>
      <c r="Q1667" s="83" t="s">
        <v>82</v>
      </c>
      <c r="R1667" s="83" t="s">
        <v>10</v>
      </c>
      <c r="S1667" s="83" t="s">
        <v>10</v>
      </c>
      <c r="T1667" s="82" t="s">
        <v>96</v>
      </c>
      <c r="U1667" s="82" t="s">
        <v>124</v>
      </c>
      <c r="AC1667" s="187" t="str">
        <f t="shared" si="557"/>
        <v/>
      </c>
      <c r="AD1667" s="187" t="str">
        <f t="shared" si="558"/>
        <v/>
      </c>
      <c r="AE1667" s="187" t="str">
        <f t="shared" si="559"/>
        <v/>
      </c>
      <c r="AF1667" s="187" t="str">
        <f t="shared" si="560"/>
        <v/>
      </c>
      <c r="AG1667" s="187" t="str">
        <f t="shared" si="561"/>
        <v/>
      </c>
      <c r="AH1667" s="187" t="str">
        <f t="shared" si="562"/>
        <v/>
      </c>
      <c r="AI1667" s="187" t="str">
        <f t="shared" si="563"/>
        <v/>
      </c>
      <c r="AJ1667" s="187" t="str">
        <f t="shared" si="564"/>
        <v/>
      </c>
      <c r="AK1667" s="187" t="str">
        <f t="shared" si="565"/>
        <v/>
      </c>
      <c r="AN1667" s="187" t="str">
        <f t="shared" si="566"/>
        <v/>
      </c>
      <c r="AO1667" s="187" t="str">
        <f t="shared" si="567"/>
        <v/>
      </c>
      <c r="AP1667" s="187" t="str">
        <f t="shared" si="568"/>
        <v/>
      </c>
      <c r="AT1667" s="187" t="str">
        <f t="shared" si="569"/>
        <v/>
      </c>
      <c r="AU1667" s="187" t="str">
        <f t="shared" si="570"/>
        <v/>
      </c>
      <c r="AV1667" s="187" t="str">
        <f t="shared" si="571"/>
        <v/>
      </c>
      <c r="AW1667" s="187" t="str">
        <f t="shared" si="572"/>
        <v/>
      </c>
      <c r="AX1667" s="187" t="str">
        <f t="shared" si="573"/>
        <v/>
      </c>
      <c r="AY1667" s="187" t="str">
        <f t="shared" si="554"/>
        <v/>
      </c>
      <c r="AZ1667" s="187" t="str">
        <f t="shared" si="574"/>
        <v/>
      </c>
      <c r="BA1667" s="187" t="str">
        <f t="shared" si="556"/>
        <v xml:space="preserve"> </v>
      </c>
      <c r="BB1667" s="187" t="str">
        <f>IFERROR(IF(AW1667="","",VLOOKUP(AW1667,SUSS!R:S,2,FALSE)),AY1667*SUSS!$M$2)</f>
        <v/>
      </c>
      <c r="BC1667" s="187" t="str">
        <f t="shared" si="555"/>
        <v/>
      </c>
    </row>
    <row r="1668" spans="14:55" ht="15.75" thickBot="1">
      <c r="N1668" s="183" t="s">
        <v>197</v>
      </c>
      <c r="O1668" s="82">
        <v>33</v>
      </c>
      <c r="P1668" s="85">
        <v>1004.81</v>
      </c>
      <c r="Q1668" s="83" t="s">
        <v>82</v>
      </c>
      <c r="R1668" s="83" t="s">
        <v>10</v>
      </c>
      <c r="S1668" s="83" t="s">
        <v>10</v>
      </c>
      <c r="T1668" s="82" t="s">
        <v>96</v>
      </c>
      <c r="U1668" s="82" t="s">
        <v>124</v>
      </c>
      <c r="AC1668" s="187" t="str">
        <f t="shared" si="557"/>
        <v/>
      </c>
      <c r="AD1668" s="187" t="str">
        <f t="shared" si="558"/>
        <v/>
      </c>
      <c r="AE1668" s="187" t="str">
        <f t="shared" si="559"/>
        <v/>
      </c>
      <c r="AF1668" s="187" t="str">
        <f t="shared" si="560"/>
        <v/>
      </c>
      <c r="AG1668" s="187" t="str">
        <f t="shared" si="561"/>
        <v/>
      </c>
      <c r="AH1668" s="187" t="str">
        <f t="shared" si="562"/>
        <v/>
      </c>
      <c r="AI1668" s="187" t="str">
        <f t="shared" si="563"/>
        <v/>
      </c>
      <c r="AJ1668" s="187" t="str">
        <f t="shared" si="564"/>
        <v/>
      </c>
      <c r="AK1668" s="187" t="str">
        <f t="shared" si="565"/>
        <v/>
      </c>
      <c r="AN1668" s="187" t="str">
        <f t="shared" si="566"/>
        <v/>
      </c>
      <c r="AO1668" s="187" t="str">
        <f t="shared" si="567"/>
        <v/>
      </c>
      <c r="AP1668" s="187" t="str">
        <f t="shared" si="568"/>
        <v/>
      </c>
      <c r="AT1668" s="187" t="str">
        <f t="shared" si="569"/>
        <v/>
      </c>
      <c r="AU1668" s="187" t="str">
        <f t="shared" si="570"/>
        <v/>
      </c>
      <c r="AV1668" s="187" t="str">
        <f t="shared" si="571"/>
        <v/>
      </c>
      <c r="AW1668" s="187" t="str">
        <f t="shared" si="572"/>
        <v/>
      </c>
      <c r="AX1668" s="187" t="str">
        <f t="shared" si="573"/>
        <v/>
      </c>
      <c r="AY1668" s="187" t="str">
        <f t="shared" ref="AY1668:AY1731" si="575">VLOOKUP(AX1668,AO:AP,2,FALSE)</f>
        <v/>
      </c>
      <c r="AZ1668" s="187" t="str">
        <f t="shared" si="574"/>
        <v/>
      </c>
      <c r="BA1668" s="187" t="str">
        <f t="shared" si="556"/>
        <v xml:space="preserve"> </v>
      </c>
      <c r="BB1668" s="187" t="str">
        <f>IFERROR(IF(AW1668="","",VLOOKUP(AW1668,SUSS!R:S,2,FALSE)),AY1668*SUSS!$M$2)</f>
        <v/>
      </c>
      <c r="BC1668" s="187" t="str">
        <f t="shared" si="555"/>
        <v/>
      </c>
    </row>
    <row r="1669" spans="14:55" ht="15.75" thickBot="1">
      <c r="N1669" s="183" t="s">
        <v>197</v>
      </c>
      <c r="O1669" s="82">
        <v>34</v>
      </c>
      <c r="P1669" s="85">
        <v>1004.81</v>
      </c>
      <c r="Q1669" s="83" t="s">
        <v>82</v>
      </c>
      <c r="R1669" s="83" t="s">
        <v>10</v>
      </c>
      <c r="S1669" s="83" t="s">
        <v>10</v>
      </c>
      <c r="T1669" s="82" t="s">
        <v>96</v>
      </c>
      <c r="U1669" s="82" t="s">
        <v>124</v>
      </c>
      <c r="AC1669" s="187" t="str">
        <f t="shared" si="557"/>
        <v/>
      </c>
      <c r="AD1669" s="187" t="str">
        <f t="shared" si="558"/>
        <v/>
      </c>
      <c r="AE1669" s="187" t="str">
        <f t="shared" si="559"/>
        <v/>
      </c>
      <c r="AF1669" s="187" t="str">
        <f t="shared" si="560"/>
        <v/>
      </c>
      <c r="AG1669" s="187" t="str">
        <f t="shared" si="561"/>
        <v/>
      </c>
      <c r="AH1669" s="187" t="str">
        <f t="shared" si="562"/>
        <v/>
      </c>
      <c r="AI1669" s="187" t="str">
        <f t="shared" si="563"/>
        <v/>
      </c>
      <c r="AJ1669" s="187" t="str">
        <f t="shared" si="564"/>
        <v/>
      </c>
      <c r="AK1669" s="187" t="str">
        <f t="shared" si="565"/>
        <v/>
      </c>
      <c r="AN1669" s="187" t="str">
        <f t="shared" si="566"/>
        <v/>
      </c>
      <c r="AO1669" s="187" t="str">
        <f t="shared" si="567"/>
        <v/>
      </c>
      <c r="AP1669" s="187" t="str">
        <f t="shared" si="568"/>
        <v/>
      </c>
      <c r="AT1669" s="187" t="str">
        <f t="shared" si="569"/>
        <v/>
      </c>
      <c r="AU1669" s="187" t="str">
        <f t="shared" si="570"/>
        <v/>
      </c>
      <c r="AV1669" s="187" t="str">
        <f t="shared" si="571"/>
        <v/>
      </c>
      <c r="AW1669" s="187" t="str">
        <f t="shared" si="572"/>
        <v/>
      </c>
      <c r="AX1669" s="187" t="str">
        <f t="shared" si="573"/>
        <v/>
      </c>
      <c r="AY1669" s="187" t="str">
        <f t="shared" si="575"/>
        <v/>
      </c>
      <c r="AZ1669" s="187" t="str">
        <f t="shared" si="574"/>
        <v/>
      </c>
      <c r="BA1669" s="187" t="str">
        <f t="shared" si="556"/>
        <v xml:space="preserve"> </v>
      </c>
      <c r="BB1669" s="187" t="str">
        <f>IFERROR(IF(AW1669="","",VLOOKUP(AW1669,SUSS!R:S,2,FALSE)),AY1669*SUSS!$M$2)</f>
        <v/>
      </c>
      <c r="BC1669" s="187" t="str">
        <f t="shared" ref="BC1669:BC1732" si="576">IFERROR(IF(BB1669&lt;&gt;"",AZ1669*BB1669,""),"VER")</f>
        <v/>
      </c>
    </row>
    <row r="1670" spans="14:55" ht="15.75" thickBot="1">
      <c r="N1670" s="183" t="s">
        <v>197</v>
      </c>
      <c r="O1670" s="82">
        <v>35</v>
      </c>
      <c r="P1670" s="85">
        <v>1004.81</v>
      </c>
      <c r="Q1670" s="83" t="s">
        <v>82</v>
      </c>
      <c r="R1670" s="83" t="s">
        <v>10</v>
      </c>
      <c r="S1670" s="83" t="s">
        <v>10</v>
      </c>
      <c r="T1670" s="82" t="s">
        <v>96</v>
      </c>
      <c r="U1670" s="82" t="s">
        <v>124</v>
      </c>
      <c r="AC1670" s="187" t="str">
        <f t="shared" si="557"/>
        <v/>
      </c>
      <c r="AD1670" s="187" t="str">
        <f t="shared" si="558"/>
        <v/>
      </c>
      <c r="AE1670" s="187" t="str">
        <f t="shared" si="559"/>
        <v/>
      </c>
      <c r="AF1670" s="187" t="str">
        <f t="shared" si="560"/>
        <v/>
      </c>
      <c r="AG1670" s="187" t="str">
        <f t="shared" si="561"/>
        <v/>
      </c>
      <c r="AH1670" s="187" t="str">
        <f t="shared" si="562"/>
        <v/>
      </c>
      <c r="AI1670" s="187" t="str">
        <f t="shared" si="563"/>
        <v/>
      </c>
      <c r="AJ1670" s="187" t="str">
        <f t="shared" si="564"/>
        <v/>
      </c>
      <c r="AK1670" s="187" t="str">
        <f t="shared" si="565"/>
        <v/>
      </c>
      <c r="AN1670" s="187" t="str">
        <f t="shared" si="566"/>
        <v/>
      </c>
      <c r="AO1670" s="187" t="str">
        <f t="shared" si="567"/>
        <v/>
      </c>
      <c r="AP1670" s="187" t="str">
        <f t="shared" si="568"/>
        <v/>
      </c>
      <c r="AT1670" s="187" t="str">
        <f t="shared" si="569"/>
        <v/>
      </c>
      <c r="AU1670" s="187" t="str">
        <f t="shared" si="570"/>
        <v/>
      </c>
      <c r="AV1670" s="187" t="str">
        <f t="shared" si="571"/>
        <v/>
      </c>
      <c r="AW1670" s="187" t="str">
        <f t="shared" si="572"/>
        <v/>
      </c>
      <c r="AX1670" s="187" t="str">
        <f t="shared" si="573"/>
        <v/>
      </c>
      <c r="AY1670" s="187" t="str">
        <f t="shared" si="575"/>
        <v/>
      </c>
      <c r="AZ1670" s="187" t="str">
        <f t="shared" si="574"/>
        <v/>
      </c>
      <c r="BA1670" s="187" t="str">
        <f t="shared" si="556"/>
        <v xml:space="preserve"> </v>
      </c>
      <c r="BB1670" s="187" t="str">
        <f>IFERROR(IF(AW1670="","",VLOOKUP(AW1670,SUSS!R:S,2,FALSE)),AY1670*SUSS!$M$2)</f>
        <v/>
      </c>
      <c r="BC1670" s="187" t="str">
        <f t="shared" si="576"/>
        <v/>
      </c>
    </row>
    <row r="1671" spans="14:55" ht="15.75" thickBot="1">
      <c r="N1671" s="183" t="s">
        <v>197</v>
      </c>
      <c r="O1671" s="82">
        <v>36</v>
      </c>
      <c r="P1671" s="85">
        <v>1004.81</v>
      </c>
      <c r="Q1671" s="83" t="s">
        <v>82</v>
      </c>
      <c r="R1671" s="83" t="s">
        <v>10</v>
      </c>
      <c r="S1671" s="83" t="s">
        <v>10</v>
      </c>
      <c r="T1671" s="82" t="s">
        <v>96</v>
      </c>
      <c r="U1671" s="82" t="s">
        <v>124</v>
      </c>
      <c r="AC1671" s="187" t="str">
        <f t="shared" si="557"/>
        <v/>
      </c>
      <c r="AD1671" s="187" t="str">
        <f t="shared" si="558"/>
        <v/>
      </c>
      <c r="AE1671" s="187" t="str">
        <f t="shared" si="559"/>
        <v/>
      </c>
      <c r="AF1671" s="187" t="str">
        <f t="shared" si="560"/>
        <v/>
      </c>
      <c r="AG1671" s="187" t="str">
        <f t="shared" si="561"/>
        <v/>
      </c>
      <c r="AH1671" s="187" t="str">
        <f t="shared" si="562"/>
        <v/>
      </c>
      <c r="AI1671" s="187" t="str">
        <f t="shared" si="563"/>
        <v/>
      </c>
      <c r="AJ1671" s="187" t="str">
        <f t="shared" si="564"/>
        <v/>
      </c>
      <c r="AK1671" s="187" t="str">
        <f t="shared" si="565"/>
        <v/>
      </c>
      <c r="AN1671" s="187" t="str">
        <f t="shared" si="566"/>
        <v/>
      </c>
      <c r="AO1671" s="187" t="str">
        <f t="shared" si="567"/>
        <v/>
      </c>
      <c r="AP1671" s="187" t="str">
        <f t="shared" si="568"/>
        <v/>
      </c>
      <c r="AT1671" s="187" t="str">
        <f t="shared" si="569"/>
        <v/>
      </c>
      <c r="AU1671" s="187" t="str">
        <f t="shared" si="570"/>
        <v/>
      </c>
      <c r="AV1671" s="187" t="str">
        <f t="shared" si="571"/>
        <v/>
      </c>
      <c r="AW1671" s="187" t="str">
        <f t="shared" si="572"/>
        <v/>
      </c>
      <c r="AX1671" s="187" t="str">
        <f t="shared" si="573"/>
        <v/>
      </c>
      <c r="AY1671" s="187" t="str">
        <f t="shared" si="575"/>
        <v/>
      </c>
      <c r="AZ1671" s="187" t="str">
        <f t="shared" si="574"/>
        <v/>
      </c>
      <c r="BA1671" s="187" t="str">
        <f t="shared" si="556"/>
        <v xml:space="preserve"> </v>
      </c>
      <c r="BB1671" s="187" t="str">
        <f>IFERROR(IF(AW1671="","",VLOOKUP(AW1671,SUSS!R:S,2,FALSE)),AY1671*SUSS!$M$2)</f>
        <v/>
      </c>
      <c r="BC1671" s="187" t="str">
        <f t="shared" si="576"/>
        <v/>
      </c>
    </row>
    <row r="1672" spans="14:55" ht="15.75" thickBot="1">
      <c r="N1672" s="183" t="s">
        <v>197</v>
      </c>
      <c r="O1672" s="82">
        <v>37</v>
      </c>
      <c r="P1672" s="85">
        <v>1004.81</v>
      </c>
      <c r="Q1672" s="83" t="s">
        <v>82</v>
      </c>
      <c r="R1672" s="83" t="s">
        <v>10</v>
      </c>
      <c r="S1672" s="83" t="s">
        <v>10</v>
      </c>
      <c r="T1672" s="82" t="s">
        <v>96</v>
      </c>
      <c r="U1672" s="82" t="s">
        <v>124</v>
      </c>
      <c r="AC1672" s="187" t="str">
        <f t="shared" si="557"/>
        <v/>
      </c>
      <c r="AD1672" s="187" t="str">
        <f t="shared" si="558"/>
        <v/>
      </c>
      <c r="AE1672" s="187" t="str">
        <f t="shared" si="559"/>
        <v/>
      </c>
      <c r="AF1672" s="187" t="str">
        <f t="shared" si="560"/>
        <v/>
      </c>
      <c r="AG1672" s="187" t="str">
        <f t="shared" si="561"/>
        <v/>
      </c>
      <c r="AH1672" s="187" t="str">
        <f t="shared" si="562"/>
        <v/>
      </c>
      <c r="AI1672" s="187" t="str">
        <f t="shared" si="563"/>
        <v/>
      </c>
      <c r="AJ1672" s="187" t="str">
        <f t="shared" si="564"/>
        <v/>
      </c>
      <c r="AK1672" s="187" t="str">
        <f t="shared" si="565"/>
        <v/>
      </c>
      <c r="AN1672" s="187" t="str">
        <f t="shared" si="566"/>
        <v/>
      </c>
      <c r="AO1672" s="187" t="str">
        <f t="shared" si="567"/>
        <v/>
      </c>
      <c r="AP1672" s="187" t="str">
        <f t="shared" si="568"/>
        <v/>
      </c>
      <c r="AT1672" s="187" t="str">
        <f t="shared" si="569"/>
        <v/>
      </c>
      <c r="AU1672" s="187" t="str">
        <f t="shared" si="570"/>
        <v/>
      </c>
      <c r="AV1672" s="187" t="str">
        <f t="shared" si="571"/>
        <v/>
      </c>
      <c r="AW1672" s="187" t="str">
        <f t="shared" si="572"/>
        <v/>
      </c>
      <c r="AX1672" s="187" t="str">
        <f t="shared" si="573"/>
        <v/>
      </c>
      <c r="AY1672" s="187" t="str">
        <f t="shared" si="575"/>
        <v/>
      </c>
      <c r="AZ1672" s="187" t="str">
        <f t="shared" si="574"/>
        <v/>
      </c>
      <c r="BA1672" s="187" t="str">
        <f t="shared" ref="BA1672:BA1735" si="577">AT1672&amp;" "&amp;AU1672</f>
        <v xml:space="preserve"> </v>
      </c>
      <c r="BB1672" s="187" t="str">
        <f>IFERROR(IF(AW1672="","",VLOOKUP(AW1672,SUSS!R:S,2,FALSE)),AY1672*SUSS!$M$2)</f>
        <v/>
      </c>
      <c r="BC1672" s="187" t="str">
        <f t="shared" si="576"/>
        <v/>
      </c>
    </row>
    <row r="1673" spans="14:55" ht="15.75" thickBot="1">
      <c r="N1673" s="183" t="s">
        <v>197</v>
      </c>
      <c r="O1673" s="82">
        <v>38</v>
      </c>
      <c r="P1673" s="85">
        <v>1004.81</v>
      </c>
      <c r="Q1673" s="83" t="s">
        <v>82</v>
      </c>
      <c r="R1673" s="83" t="s">
        <v>10</v>
      </c>
      <c r="S1673" s="83" t="s">
        <v>10</v>
      </c>
      <c r="T1673" s="82" t="s">
        <v>96</v>
      </c>
      <c r="U1673" s="82" t="s">
        <v>124</v>
      </c>
      <c r="AC1673" s="187" t="str">
        <f t="shared" si="557"/>
        <v/>
      </c>
      <c r="AD1673" s="187" t="str">
        <f t="shared" si="558"/>
        <v/>
      </c>
      <c r="AE1673" s="187" t="str">
        <f t="shared" si="559"/>
        <v/>
      </c>
      <c r="AF1673" s="187" t="str">
        <f t="shared" si="560"/>
        <v/>
      </c>
      <c r="AG1673" s="187" t="str">
        <f t="shared" si="561"/>
        <v/>
      </c>
      <c r="AH1673" s="187" t="str">
        <f t="shared" si="562"/>
        <v/>
      </c>
      <c r="AI1673" s="187" t="str">
        <f t="shared" si="563"/>
        <v/>
      </c>
      <c r="AJ1673" s="187" t="str">
        <f t="shared" si="564"/>
        <v/>
      </c>
      <c r="AK1673" s="187" t="str">
        <f t="shared" si="565"/>
        <v/>
      </c>
      <c r="AN1673" s="187" t="str">
        <f t="shared" si="566"/>
        <v/>
      </c>
      <c r="AO1673" s="187" t="str">
        <f t="shared" si="567"/>
        <v/>
      </c>
      <c r="AP1673" s="187" t="str">
        <f t="shared" si="568"/>
        <v/>
      </c>
      <c r="AT1673" s="187" t="str">
        <f t="shared" si="569"/>
        <v/>
      </c>
      <c r="AU1673" s="187" t="str">
        <f t="shared" si="570"/>
        <v/>
      </c>
      <c r="AV1673" s="187" t="str">
        <f t="shared" si="571"/>
        <v/>
      </c>
      <c r="AW1673" s="187" t="str">
        <f t="shared" si="572"/>
        <v/>
      </c>
      <c r="AX1673" s="187" t="str">
        <f t="shared" si="573"/>
        <v/>
      </c>
      <c r="AY1673" s="187" t="str">
        <f t="shared" si="575"/>
        <v/>
      </c>
      <c r="AZ1673" s="187" t="str">
        <f t="shared" si="574"/>
        <v/>
      </c>
      <c r="BA1673" s="187" t="str">
        <f t="shared" si="577"/>
        <v xml:space="preserve"> </v>
      </c>
      <c r="BB1673" s="187" t="str">
        <f>IFERROR(IF(AW1673="","",VLOOKUP(AW1673,SUSS!R:S,2,FALSE)),AY1673*SUSS!$M$2)</f>
        <v/>
      </c>
      <c r="BC1673" s="187" t="str">
        <f t="shared" si="576"/>
        <v/>
      </c>
    </row>
    <row r="1674" spans="14:55" ht="15.75" thickBot="1">
      <c r="N1674" s="183" t="s">
        <v>197</v>
      </c>
      <c r="O1674" s="82">
        <v>39</v>
      </c>
      <c r="P1674" s="85">
        <v>1004.81</v>
      </c>
      <c r="Q1674" s="83" t="s">
        <v>82</v>
      </c>
      <c r="R1674" s="83" t="s">
        <v>10</v>
      </c>
      <c r="S1674" s="83" t="s">
        <v>10</v>
      </c>
      <c r="T1674" s="82" t="s">
        <v>96</v>
      </c>
      <c r="U1674" s="82" t="s">
        <v>124</v>
      </c>
      <c r="AC1674" s="187" t="str">
        <f t="shared" si="557"/>
        <v/>
      </c>
      <c r="AD1674" s="187" t="str">
        <f t="shared" si="558"/>
        <v/>
      </c>
      <c r="AE1674" s="187" t="str">
        <f t="shared" si="559"/>
        <v/>
      </c>
      <c r="AF1674" s="187" t="str">
        <f t="shared" si="560"/>
        <v/>
      </c>
      <c r="AG1674" s="187" t="str">
        <f t="shared" si="561"/>
        <v/>
      </c>
      <c r="AH1674" s="187" t="str">
        <f t="shared" si="562"/>
        <v/>
      </c>
      <c r="AI1674" s="187" t="str">
        <f t="shared" si="563"/>
        <v/>
      </c>
      <c r="AJ1674" s="187" t="str">
        <f t="shared" si="564"/>
        <v/>
      </c>
      <c r="AK1674" s="187" t="str">
        <f t="shared" si="565"/>
        <v/>
      </c>
      <c r="AN1674" s="187" t="str">
        <f t="shared" si="566"/>
        <v/>
      </c>
      <c r="AO1674" s="187" t="str">
        <f t="shared" si="567"/>
        <v/>
      </c>
      <c r="AP1674" s="187" t="str">
        <f t="shared" si="568"/>
        <v/>
      </c>
      <c r="AT1674" s="187" t="str">
        <f t="shared" si="569"/>
        <v/>
      </c>
      <c r="AU1674" s="187" t="str">
        <f t="shared" si="570"/>
        <v/>
      </c>
      <c r="AV1674" s="187" t="str">
        <f t="shared" si="571"/>
        <v/>
      </c>
      <c r="AW1674" s="187" t="str">
        <f t="shared" si="572"/>
        <v/>
      </c>
      <c r="AX1674" s="187" t="str">
        <f t="shared" si="573"/>
        <v/>
      </c>
      <c r="AY1674" s="187" t="str">
        <f t="shared" si="575"/>
        <v/>
      </c>
      <c r="AZ1674" s="187" t="str">
        <f t="shared" si="574"/>
        <v/>
      </c>
      <c r="BA1674" s="187" t="str">
        <f t="shared" si="577"/>
        <v xml:space="preserve"> </v>
      </c>
      <c r="BB1674" s="187" t="str">
        <f>IFERROR(IF(AW1674="","",VLOOKUP(AW1674,SUSS!R:S,2,FALSE)),AY1674*SUSS!$M$2)</f>
        <v/>
      </c>
      <c r="BC1674" s="187" t="str">
        <f t="shared" si="576"/>
        <v/>
      </c>
    </row>
    <row r="1675" spans="14:55" ht="15.75" thickBot="1">
      <c r="N1675" s="183" t="s">
        <v>197</v>
      </c>
      <c r="O1675" s="82">
        <v>40</v>
      </c>
      <c r="P1675" s="85">
        <v>1004.81</v>
      </c>
      <c r="Q1675" s="83" t="s">
        <v>82</v>
      </c>
      <c r="R1675" s="83" t="s">
        <v>10</v>
      </c>
      <c r="S1675" s="83" t="s">
        <v>10</v>
      </c>
      <c r="T1675" s="82" t="s">
        <v>96</v>
      </c>
      <c r="U1675" s="82" t="s">
        <v>124</v>
      </c>
      <c r="AC1675" s="187" t="str">
        <f t="shared" si="557"/>
        <v/>
      </c>
      <c r="AD1675" s="187" t="str">
        <f t="shared" si="558"/>
        <v/>
      </c>
      <c r="AE1675" s="187" t="str">
        <f t="shared" si="559"/>
        <v/>
      </c>
      <c r="AF1675" s="187" t="str">
        <f t="shared" si="560"/>
        <v/>
      </c>
      <c r="AG1675" s="187" t="str">
        <f t="shared" si="561"/>
        <v/>
      </c>
      <c r="AH1675" s="187" t="str">
        <f t="shared" si="562"/>
        <v/>
      </c>
      <c r="AI1675" s="187" t="str">
        <f t="shared" si="563"/>
        <v/>
      </c>
      <c r="AJ1675" s="187" t="str">
        <f t="shared" si="564"/>
        <v/>
      </c>
      <c r="AK1675" s="187" t="str">
        <f t="shared" si="565"/>
        <v/>
      </c>
      <c r="AN1675" s="187" t="str">
        <f t="shared" si="566"/>
        <v/>
      </c>
      <c r="AO1675" s="187" t="str">
        <f t="shared" si="567"/>
        <v/>
      </c>
      <c r="AP1675" s="187" t="str">
        <f t="shared" si="568"/>
        <v/>
      </c>
      <c r="AT1675" s="187" t="str">
        <f t="shared" si="569"/>
        <v/>
      </c>
      <c r="AU1675" s="187" t="str">
        <f t="shared" si="570"/>
        <v/>
      </c>
      <c r="AV1675" s="187" t="str">
        <f t="shared" si="571"/>
        <v/>
      </c>
      <c r="AW1675" s="187" t="str">
        <f t="shared" si="572"/>
        <v/>
      </c>
      <c r="AX1675" s="187" t="str">
        <f t="shared" si="573"/>
        <v/>
      </c>
      <c r="AY1675" s="187" t="str">
        <f t="shared" si="575"/>
        <v/>
      </c>
      <c r="AZ1675" s="187" t="str">
        <f t="shared" si="574"/>
        <v/>
      </c>
      <c r="BA1675" s="187" t="str">
        <f t="shared" si="577"/>
        <v xml:space="preserve"> </v>
      </c>
      <c r="BB1675" s="187" t="str">
        <f>IFERROR(IF(AW1675="","",VLOOKUP(AW1675,SUSS!R:S,2,FALSE)),AY1675*SUSS!$M$2)</f>
        <v/>
      </c>
      <c r="BC1675" s="187" t="str">
        <f t="shared" si="576"/>
        <v/>
      </c>
    </row>
    <row r="1676" spans="14:55" ht="15.75" thickBot="1">
      <c r="N1676" s="183" t="s">
        <v>197</v>
      </c>
      <c r="O1676" s="82">
        <v>41</v>
      </c>
      <c r="P1676" s="85">
        <v>1004.81</v>
      </c>
      <c r="Q1676" s="83" t="s">
        <v>82</v>
      </c>
      <c r="R1676" s="83" t="s">
        <v>10</v>
      </c>
      <c r="S1676" s="83" t="s">
        <v>10</v>
      </c>
      <c r="T1676" s="82" t="s">
        <v>96</v>
      </c>
      <c r="U1676" s="82" t="s">
        <v>124</v>
      </c>
      <c r="AC1676" s="187" t="str">
        <f t="shared" si="557"/>
        <v/>
      </c>
      <c r="AD1676" s="187" t="str">
        <f t="shared" si="558"/>
        <v/>
      </c>
      <c r="AE1676" s="187" t="str">
        <f t="shared" si="559"/>
        <v/>
      </c>
      <c r="AF1676" s="187" t="str">
        <f t="shared" si="560"/>
        <v/>
      </c>
      <c r="AG1676" s="187" t="str">
        <f t="shared" si="561"/>
        <v/>
      </c>
      <c r="AH1676" s="187" t="str">
        <f t="shared" si="562"/>
        <v/>
      </c>
      <c r="AI1676" s="187" t="str">
        <f t="shared" si="563"/>
        <v/>
      </c>
      <c r="AJ1676" s="187" t="str">
        <f t="shared" si="564"/>
        <v/>
      </c>
      <c r="AK1676" s="187" t="str">
        <f t="shared" si="565"/>
        <v/>
      </c>
      <c r="AN1676" s="187" t="str">
        <f t="shared" si="566"/>
        <v/>
      </c>
      <c r="AO1676" s="187" t="str">
        <f t="shared" si="567"/>
        <v/>
      </c>
      <c r="AP1676" s="187" t="str">
        <f t="shared" si="568"/>
        <v/>
      </c>
      <c r="AT1676" s="187" t="str">
        <f t="shared" si="569"/>
        <v/>
      </c>
      <c r="AU1676" s="187" t="str">
        <f t="shared" si="570"/>
        <v/>
      </c>
      <c r="AV1676" s="187" t="str">
        <f t="shared" si="571"/>
        <v/>
      </c>
      <c r="AW1676" s="187" t="str">
        <f t="shared" si="572"/>
        <v/>
      </c>
      <c r="AX1676" s="187" t="str">
        <f t="shared" si="573"/>
        <v/>
      </c>
      <c r="AY1676" s="187" t="str">
        <f t="shared" si="575"/>
        <v/>
      </c>
      <c r="AZ1676" s="187" t="str">
        <f t="shared" si="574"/>
        <v/>
      </c>
      <c r="BA1676" s="187" t="str">
        <f t="shared" si="577"/>
        <v xml:space="preserve"> </v>
      </c>
      <c r="BB1676" s="187" t="str">
        <f>IFERROR(IF(AW1676="","",VLOOKUP(AW1676,SUSS!R:S,2,FALSE)),AY1676*SUSS!$M$2)</f>
        <v/>
      </c>
      <c r="BC1676" s="187" t="str">
        <f t="shared" si="576"/>
        <v/>
      </c>
    </row>
    <row r="1677" spans="14:55" ht="15.75" thickBot="1">
      <c r="N1677" s="183" t="s">
        <v>197</v>
      </c>
      <c r="O1677" s="82">
        <v>42</v>
      </c>
      <c r="P1677" s="85">
        <v>1004.81</v>
      </c>
      <c r="Q1677" s="83" t="s">
        <v>82</v>
      </c>
      <c r="R1677" s="83" t="s">
        <v>10</v>
      </c>
      <c r="S1677" s="83" t="s">
        <v>10</v>
      </c>
      <c r="T1677" s="82" t="s">
        <v>96</v>
      </c>
      <c r="U1677" s="82" t="s">
        <v>124</v>
      </c>
      <c r="AC1677" s="187" t="str">
        <f t="shared" si="557"/>
        <v/>
      </c>
      <c r="AD1677" s="187" t="str">
        <f t="shared" si="558"/>
        <v/>
      </c>
      <c r="AE1677" s="187" t="str">
        <f t="shared" si="559"/>
        <v/>
      </c>
      <c r="AF1677" s="187" t="str">
        <f t="shared" si="560"/>
        <v/>
      </c>
      <c r="AG1677" s="187" t="str">
        <f t="shared" si="561"/>
        <v/>
      </c>
      <c r="AH1677" s="187" t="str">
        <f t="shared" si="562"/>
        <v/>
      </c>
      <c r="AI1677" s="187" t="str">
        <f t="shared" si="563"/>
        <v/>
      </c>
      <c r="AJ1677" s="187" t="str">
        <f t="shared" si="564"/>
        <v/>
      </c>
      <c r="AK1677" s="187" t="str">
        <f t="shared" si="565"/>
        <v/>
      </c>
      <c r="AN1677" s="187" t="str">
        <f t="shared" si="566"/>
        <v/>
      </c>
      <c r="AO1677" s="187" t="str">
        <f t="shared" si="567"/>
        <v/>
      </c>
      <c r="AP1677" s="187" t="str">
        <f t="shared" si="568"/>
        <v/>
      </c>
      <c r="AT1677" s="187" t="str">
        <f t="shared" si="569"/>
        <v/>
      </c>
      <c r="AU1677" s="187" t="str">
        <f t="shared" si="570"/>
        <v/>
      </c>
      <c r="AV1677" s="187" t="str">
        <f t="shared" si="571"/>
        <v/>
      </c>
      <c r="AW1677" s="187" t="str">
        <f t="shared" si="572"/>
        <v/>
      </c>
      <c r="AX1677" s="187" t="str">
        <f t="shared" si="573"/>
        <v/>
      </c>
      <c r="AY1677" s="187" t="str">
        <f t="shared" si="575"/>
        <v/>
      </c>
      <c r="AZ1677" s="187" t="str">
        <f t="shared" si="574"/>
        <v/>
      </c>
      <c r="BA1677" s="187" t="str">
        <f t="shared" si="577"/>
        <v xml:space="preserve"> </v>
      </c>
      <c r="BB1677" s="187" t="str">
        <f>IFERROR(IF(AW1677="","",VLOOKUP(AW1677,SUSS!R:S,2,FALSE)),AY1677*SUSS!$M$2)</f>
        <v/>
      </c>
      <c r="BC1677" s="187" t="str">
        <f t="shared" si="576"/>
        <v/>
      </c>
    </row>
    <row r="1678" spans="14:55" ht="15.75" thickBot="1">
      <c r="N1678" s="183" t="s">
        <v>197</v>
      </c>
      <c r="O1678" s="82">
        <v>43</v>
      </c>
      <c r="P1678" s="85">
        <v>1004.81</v>
      </c>
      <c r="Q1678" s="83" t="s">
        <v>82</v>
      </c>
      <c r="R1678" s="83" t="s">
        <v>10</v>
      </c>
      <c r="S1678" s="83" t="s">
        <v>10</v>
      </c>
      <c r="T1678" s="82" t="s">
        <v>96</v>
      </c>
      <c r="U1678" s="82" t="s">
        <v>124</v>
      </c>
      <c r="AC1678" s="187" t="str">
        <f t="shared" si="557"/>
        <v/>
      </c>
      <c r="AD1678" s="187" t="str">
        <f t="shared" si="558"/>
        <v/>
      </c>
      <c r="AE1678" s="187" t="str">
        <f t="shared" si="559"/>
        <v/>
      </c>
      <c r="AF1678" s="187" t="str">
        <f t="shared" si="560"/>
        <v/>
      </c>
      <c r="AG1678" s="187" t="str">
        <f t="shared" si="561"/>
        <v/>
      </c>
      <c r="AH1678" s="187" t="str">
        <f t="shared" si="562"/>
        <v/>
      </c>
      <c r="AI1678" s="187" t="str">
        <f t="shared" si="563"/>
        <v/>
      </c>
      <c r="AJ1678" s="187" t="str">
        <f t="shared" si="564"/>
        <v/>
      </c>
      <c r="AK1678" s="187" t="str">
        <f t="shared" si="565"/>
        <v/>
      </c>
      <c r="AN1678" s="187" t="str">
        <f t="shared" si="566"/>
        <v/>
      </c>
      <c r="AO1678" s="187" t="str">
        <f t="shared" si="567"/>
        <v/>
      </c>
      <c r="AP1678" s="187" t="str">
        <f t="shared" si="568"/>
        <v/>
      </c>
      <c r="AT1678" s="187" t="str">
        <f t="shared" si="569"/>
        <v/>
      </c>
      <c r="AU1678" s="187" t="str">
        <f t="shared" si="570"/>
        <v/>
      </c>
      <c r="AV1678" s="187" t="str">
        <f t="shared" si="571"/>
        <v/>
      </c>
      <c r="AW1678" s="187" t="str">
        <f t="shared" si="572"/>
        <v/>
      </c>
      <c r="AX1678" s="187" t="str">
        <f t="shared" si="573"/>
        <v/>
      </c>
      <c r="AY1678" s="187" t="str">
        <f t="shared" si="575"/>
        <v/>
      </c>
      <c r="AZ1678" s="187" t="str">
        <f t="shared" si="574"/>
        <v/>
      </c>
      <c r="BA1678" s="187" t="str">
        <f t="shared" si="577"/>
        <v xml:space="preserve"> </v>
      </c>
      <c r="BB1678" s="187" t="str">
        <f>IFERROR(IF(AW1678="","",VLOOKUP(AW1678,SUSS!R:S,2,FALSE)),AY1678*SUSS!$M$2)</f>
        <v/>
      </c>
      <c r="BC1678" s="187" t="str">
        <f t="shared" si="576"/>
        <v/>
      </c>
    </row>
    <row r="1679" spans="14:55" ht="15.75" thickBot="1">
      <c r="N1679" s="183" t="s">
        <v>197</v>
      </c>
      <c r="O1679" s="82">
        <v>44</v>
      </c>
      <c r="P1679" s="85">
        <v>1004.81</v>
      </c>
      <c r="Q1679" s="83" t="s">
        <v>82</v>
      </c>
      <c r="R1679" s="83" t="s">
        <v>10</v>
      </c>
      <c r="S1679" s="83" t="s">
        <v>10</v>
      </c>
      <c r="T1679" s="82" t="s">
        <v>96</v>
      </c>
      <c r="U1679" s="82" t="s">
        <v>124</v>
      </c>
      <c r="AC1679" s="187" t="str">
        <f t="shared" si="557"/>
        <v/>
      </c>
      <c r="AD1679" s="187" t="str">
        <f t="shared" si="558"/>
        <v/>
      </c>
      <c r="AE1679" s="187" t="str">
        <f t="shared" si="559"/>
        <v/>
      </c>
      <c r="AF1679" s="187" t="str">
        <f t="shared" si="560"/>
        <v/>
      </c>
      <c r="AG1679" s="187" t="str">
        <f t="shared" si="561"/>
        <v/>
      </c>
      <c r="AH1679" s="187" t="str">
        <f t="shared" si="562"/>
        <v/>
      </c>
      <c r="AI1679" s="187" t="str">
        <f t="shared" si="563"/>
        <v/>
      </c>
      <c r="AJ1679" s="187" t="str">
        <f t="shared" si="564"/>
        <v/>
      </c>
      <c r="AK1679" s="187" t="str">
        <f t="shared" si="565"/>
        <v/>
      </c>
      <c r="AN1679" s="187" t="str">
        <f t="shared" si="566"/>
        <v/>
      </c>
      <c r="AO1679" s="187" t="str">
        <f t="shared" si="567"/>
        <v/>
      </c>
      <c r="AP1679" s="187" t="str">
        <f t="shared" si="568"/>
        <v/>
      </c>
      <c r="AT1679" s="187" t="str">
        <f t="shared" si="569"/>
        <v/>
      </c>
      <c r="AU1679" s="187" t="str">
        <f t="shared" si="570"/>
        <v/>
      </c>
      <c r="AV1679" s="187" t="str">
        <f t="shared" si="571"/>
        <v/>
      </c>
      <c r="AW1679" s="187" t="str">
        <f t="shared" si="572"/>
        <v/>
      </c>
      <c r="AX1679" s="187" t="str">
        <f t="shared" si="573"/>
        <v/>
      </c>
      <c r="AY1679" s="187" t="str">
        <f t="shared" si="575"/>
        <v/>
      </c>
      <c r="AZ1679" s="187" t="str">
        <f t="shared" si="574"/>
        <v/>
      </c>
      <c r="BA1679" s="187" t="str">
        <f t="shared" si="577"/>
        <v xml:space="preserve"> </v>
      </c>
      <c r="BB1679" s="187" t="str">
        <f>IFERROR(IF(AW1679="","",VLOOKUP(AW1679,SUSS!R:S,2,FALSE)),AY1679*SUSS!$M$2)</f>
        <v/>
      </c>
      <c r="BC1679" s="187" t="str">
        <f t="shared" si="576"/>
        <v/>
      </c>
    </row>
    <row r="1680" spans="14:55" ht="15.75" thickBot="1">
      <c r="N1680" s="183" t="s">
        <v>197</v>
      </c>
      <c r="O1680" s="82">
        <v>45</v>
      </c>
      <c r="P1680" s="86">
        <v>457.38</v>
      </c>
      <c r="Q1680" s="83" t="s">
        <v>82</v>
      </c>
      <c r="R1680" s="83" t="s">
        <v>10</v>
      </c>
      <c r="S1680" s="83" t="s">
        <v>10</v>
      </c>
      <c r="T1680" s="82" t="s">
        <v>96</v>
      </c>
      <c r="U1680" s="82" t="s">
        <v>124</v>
      </c>
      <c r="AC1680" s="187" t="str">
        <f t="shared" si="557"/>
        <v/>
      </c>
      <c r="AD1680" s="187" t="str">
        <f t="shared" si="558"/>
        <v/>
      </c>
      <c r="AE1680" s="187" t="str">
        <f t="shared" si="559"/>
        <v/>
      </c>
      <c r="AF1680" s="187" t="str">
        <f t="shared" si="560"/>
        <v/>
      </c>
      <c r="AG1680" s="187" t="str">
        <f t="shared" si="561"/>
        <v/>
      </c>
      <c r="AH1680" s="187" t="str">
        <f t="shared" si="562"/>
        <v/>
      </c>
      <c r="AI1680" s="187" t="str">
        <f t="shared" si="563"/>
        <v/>
      </c>
      <c r="AJ1680" s="187" t="str">
        <f t="shared" si="564"/>
        <v/>
      </c>
      <c r="AK1680" s="187" t="str">
        <f t="shared" si="565"/>
        <v/>
      </c>
      <c r="AN1680" s="187" t="str">
        <f t="shared" si="566"/>
        <v/>
      </c>
      <c r="AO1680" s="187" t="str">
        <f t="shared" si="567"/>
        <v/>
      </c>
      <c r="AP1680" s="187" t="str">
        <f t="shared" si="568"/>
        <v/>
      </c>
      <c r="AT1680" s="187" t="str">
        <f t="shared" si="569"/>
        <v/>
      </c>
      <c r="AU1680" s="187" t="str">
        <f t="shared" si="570"/>
        <v/>
      </c>
      <c r="AV1680" s="187" t="str">
        <f t="shared" si="571"/>
        <v/>
      </c>
      <c r="AW1680" s="187" t="str">
        <f t="shared" si="572"/>
        <v/>
      </c>
      <c r="AX1680" s="187" t="str">
        <f t="shared" si="573"/>
        <v/>
      </c>
      <c r="AY1680" s="187" t="str">
        <f t="shared" si="575"/>
        <v/>
      </c>
      <c r="AZ1680" s="187" t="str">
        <f t="shared" si="574"/>
        <v/>
      </c>
      <c r="BA1680" s="187" t="str">
        <f t="shared" si="577"/>
        <v xml:space="preserve"> </v>
      </c>
      <c r="BB1680" s="187" t="str">
        <f>IFERROR(IF(AW1680="","",VLOOKUP(AW1680,SUSS!R:S,2,FALSE)),AY1680*SUSS!$M$2)</f>
        <v/>
      </c>
      <c r="BC1680" s="187" t="str">
        <f t="shared" si="576"/>
        <v/>
      </c>
    </row>
    <row r="1681" spans="14:55" ht="15.75" thickBot="1">
      <c r="N1681" s="183" t="s">
        <v>197</v>
      </c>
      <c r="O1681" s="82">
        <v>45</v>
      </c>
      <c r="P1681" s="86">
        <v>547.42999999999995</v>
      </c>
      <c r="Q1681" s="83" t="s">
        <v>82</v>
      </c>
      <c r="R1681" s="83" t="s">
        <v>10</v>
      </c>
      <c r="S1681" s="83" t="s">
        <v>83</v>
      </c>
      <c r="T1681" s="82" t="s">
        <v>96</v>
      </c>
      <c r="U1681" s="82" t="s">
        <v>124</v>
      </c>
      <c r="AC1681" s="187" t="str">
        <f t="shared" si="557"/>
        <v/>
      </c>
      <c r="AD1681" s="187" t="str">
        <f t="shared" si="558"/>
        <v/>
      </c>
      <c r="AE1681" s="187" t="str">
        <f t="shared" si="559"/>
        <v/>
      </c>
      <c r="AF1681" s="187" t="str">
        <f t="shared" si="560"/>
        <v/>
      </c>
      <c r="AG1681" s="187" t="str">
        <f t="shared" si="561"/>
        <v/>
      </c>
      <c r="AH1681" s="187" t="str">
        <f t="shared" si="562"/>
        <v/>
      </c>
      <c r="AI1681" s="187" t="str">
        <f t="shared" si="563"/>
        <v/>
      </c>
      <c r="AJ1681" s="187" t="str">
        <f t="shared" si="564"/>
        <v/>
      </c>
      <c r="AK1681" s="187" t="str">
        <f t="shared" si="565"/>
        <v/>
      </c>
      <c r="AN1681" s="187" t="str">
        <f t="shared" si="566"/>
        <v/>
      </c>
      <c r="AO1681" s="187" t="str">
        <f t="shared" si="567"/>
        <v/>
      </c>
      <c r="AP1681" s="187" t="str">
        <f t="shared" si="568"/>
        <v/>
      </c>
      <c r="AT1681" s="187" t="str">
        <f t="shared" si="569"/>
        <v/>
      </c>
      <c r="AU1681" s="187" t="str">
        <f t="shared" si="570"/>
        <v/>
      </c>
      <c r="AV1681" s="187" t="str">
        <f t="shared" si="571"/>
        <v/>
      </c>
      <c r="AW1681" s="187" t="str">
        <f t="shared" si="572"/>
        <v/>
      </c>
      <c r="AX1681" s="187" t="str">
        <f t="shared" si="573"/>
        <v/>
      </c>
      <c r="AY1681" s="187" t="str">
        <f t="shared" si="575"/>
        <v/>
      </c>
      <c r="AZ1681" s="187" t="str">
        <f t="shared" si="574"/>
        <v/>
      </c>
      <c r="BA1681" s="187" t="str">
        <f t="shared" si="577"/>
        <v xml:space="preserve"> </v>
      </c>
      <c r="BB1681" s="187" t="str">
        <f>IFERROR(IF(AW1681="","",VLOOKUP(AW1681,SUSS!R:S,2,FALSE)),AY1681*SUSS!$M$2)</f>
        <v/>
      </c>
      <c r="BC1681" s="187" t="str">
        <f t="shared" si="576"/>
        <v/>
      </c>
    </row>
    <row r="1682" spans="14:55" ht="15.75" thickBot="1">
      <c r="N1682" s="183" t="s">
        <v>197</v>
      </c>
      <c r="O1682" s="82">
        <v>46</v>
      </c>
      <c r="P1682" s="85">
        <v>1004.81</v>
      </c>
      <c r="Q1682" s="83" t="s">
        <v>82</v>
      </c>
      <c r="R1682" s="83" t="s">
        <v>10</v>
      </c>
      <c r="S1682" s="83" t="s">
        <v>83</v>
      </c>
      <c r="T1682" s="82" t="s">
        <v>96</v>
      </c>
      <c r="U1682" s="82" t="s">
        <v>124</v>
      </c>
      <c r="AC1682" s="187" t="str">
        <f t="shared" si="557"/>
        <v/>
      </c>
      <c r="AD1682" s="187" t="str">
        <f t="shared" si="558"/>
        <v/>
      </c>
      <c r="AE1682" s="187" t="str">
        <f t="shared" si="559"/>
        <v/>
      </c>
      <c r="AF1682" s="187" t="str">
        <f t="shared" si="560"/>
        <v/>
      </c>
      <c r="AG1682" s="187" t="str">
        <f t="shared" si="561"/>
        <v/>
      </c>
      <c r="AH1682" s="187" t="str">
        <f t="shared" si="562"/>
        <v/>
      </c>
      <c r="AI1682" s="187" t="str">
        <f t="shared" si="563"/>
        <v/>
      </c>
      <c r="AJ1682" s="187" t="str">
        <f t="shared" si="564"/>
        <v/>
      </c>
      <c r="AK1682" s="187" t="str">
        <f t="shared" si="565"/>
        <v/>
      </c>
      <c r="AN1682" s="187" t="str">
        <f t="shared" si="566"/>
        <v/>
      </c>
      <c r="AO1682" s="187" t="str">
        <f t="shared" si="567"/>
        <v/>
      </c>
      <c r="AP1682" s="187" t="str">
        <f t="shared" si="568"/>
        <v/>
      </c>
      <c r="AT1682" s="187" t="str">
        <f t="shared" si="569"/>
        <v/>
      </c>
      <c r="AU1682" s="187" t="str">
        <f t="shared" si="570"/>
        <v/>
      </c>
      <c r="AV1682" s="187" t="str">
        <f t="shared" si="571"/>
        <v/>
      </c>
      <c r="AW1682" s="187" t="str">
        <f t="shared" si="572"/>
        <v/>
      </c>
      <c r="AX1682" s="187" t="str">
        <f t="shared" si="573"/>
        <v/>
      </c>
      <c r="AY1682" s="187" t="str">
        <f t="shared" si="575"/>
        <v/>
      </c>
      <c r="AZ1682" s="187" t="str">
        <f t="shared" si="574"/>
        <v/>
      </c>
      <c r="BA1682" s="187" t="str">
        <f t="shared" si="577"/>
        <v xml:space="preserve"> </v>
      </c>
      <c r="BB1682" s="187" t="str">
        <f>IFERROR(IF(AW1682="","",VLOOKUP(AW1682,SUSS!R:S,2,FALSE)),AY1682*SUSS!$M$2)</f>
        <v/>
      </c>
      <c r="BC1682" s="187" t="str">
        <f t="shared" si="576"/>
        <v/>
      </c>
    </row>
    <row r="1683" spans="14:55" ht="15.75" thickBot="1">
      <c r="N1683" s="183" t="s">
        <v>197</v>
      </c>
      <c r="O1683" s="82">
        <v>47</v>
      </c>
      <c r="P1683" s="85">
        <v>1004.81</v>
      </c>
      <c r="Q1683" s="83" t="s">
        <v>82</v>
      </c>
      <c r="R1683" s="83" t="s">
        <v>10</v>
      </c>
      <c r="S1683" s="83" t="s">
        <v>83</v>
      </c>
      <c r="T1683" s="82" t="s">
        <v>96</v>
      </c>
      <c r="U1683" s="82" t="s">
        <v>124</v>
      </c>
      <c r="AC1683" s="187" t="str">
        <f t="shared" si="557"/>
        <v/>
      </c>
      <c r="AD1683" s="187" t="str">
        <f t="shared" si="558"/>
        <v/>
      </c>
      <c r="AE1683" s="187" t="str">
        <f t="shared" si="559"/>
        <v/>
      </c>
      <c r="AF1683" s="187" t="str">
        <f t="shared" si="560"/>
        <v/>
      </c>
      <c r="AG1683" s="187" t="str">
        <f t="shared" si="561"/>
        <v/>
      </c>
      <c r="AH1683" s="187" t="str">
        <f t="shared" si="562"/>
        <v/>
      </c>
      <c r="AI1683" s="187" t="str">
        <f t="shared" si="563"/>
        <v/>
      </c>
      <c r="AJ1683" s="187" t="str">
        <f t="shared" si="564"/>
        <v/>
      </c>
      <c r="AK1683" s="187" t="str">
        <f t="shared" si="565"/>
        <v/>
      </c>
      <c r="AN1683" s="187" t="str">
        <f t="shared" si="566"/>
        <v/>
      </c>
      <c r="AO1683" s="187" t="str">
        <f t="shared" si="567"/>
        <v/>
      </c>
      <c r="AP1683" s="187" t="str">
        <f t="shared" si="568"/>
        <v/>
      </c>
      <c r="AT1683" s="187" t="str">
        <f t="shared" si="569"/>
        <v/>
      </c>
      <c r="AU1683" s="187" t="str">
        <f t="shared" si="570"/>
        <v/>
      </c>
      <c r="AV1683" s="187" t="str">
        <f t="shared" si="571"/>
        <v/>
      </c>
      <c r="AW1683" s="187" t="str">
        <f t="shared" si="572"/>
        <v/>
      </c>
      <c r="AX1683" s="187" t="str">
        <f t="shared" si="573"/>
        <v/>
      </c>
      <c r="AY1683" s="187" t="str">
        <f t="shared" si="575"/>
        <v/>
      </c>
      <c r="AZ1683" s="187" t="str">
        <f t="shared" si="574"/>
        <v/>
      </c>
      <c r="BA1683" s="187" t="str">
        <f t="shared" si="577"/>
        <v xml:space="preserve"> </v>
      </c>
      <c r="BB1683" s="187" t="str">
        <f>IFERROR(IF(AW1683="","",VLOOKUP(AW1683,SUSS!R:S,2,FALSE)),AY1683*SUSS!$M$2)</f>
        <v/>
      </c>
      <c r="BC1683" s="187" t="str">
        <f t="shared" si="576"/>
        <v/>
      </c>
    </row>
    <row r="1684" spans="14:55" ht="15.75" thickBot="1">
      <c r="N1684" s="183" t="s">
        <v>197</v>
      </c>
      <c r="O1684" s="82">
        <v>48</v>
      </c>
      <c r="P1684" s="85">
        <v>1004.81</v>
      </c>
      <c r="Q1684" s="83" t="s">
        <v>82</v>
      </c>
      <c r="R1684" s="83" t="s">
        <v>10</v>
      </c>
      <c r="S1684" s="83" t="s">
        <v>83</v>
      </c>
      <c r="T1684" s="82" t="s">
        <v>96</v>
      </c>
      <c r="U1684" s="82" t="s">
        <v>124</v>
      </c>
      <c r="AC1684" s="187" t="str">
        <f t="shared" si="557"/>
        <v/>
      </c>
      <c r="AD1684" s="187" t="str">
        <f t="shared" si="558"/>
        <v/>
      </c>
      <c r="AE1684" s="187" t="str">
        <f t="shared" si="559"/>
        <v/>
      </c>
      <c r="AF1684" s="187" t="str">
        <f t="shared" si="560"/>
        <v/>
      </c>
      <c r="AG1684" s="187" t="str">
        <f t="shared" si="561"/>
        <v/>
      </c>
      <c r="AH1684" s="187" t="str">
        <f t="shared" si="562"/>
        <v/>
      </c>
      <c r="AI1684" s="187" t="str">
        <f t="shared" si="563"/>
        <v/>
      </c>
      <c r="AJ1684" s="187" t="str">
        <f t="shared" si="564"/>
        <v/>
      </c>
      <c r="AK1684" s="187" t="str">
        <f t="shared" si="565"/>
        <v/>
      </c>
      <c r="AN1684" s="187" t="str">
        <f t="shared" si="566"/>
        <v/>
      </c>
      <c r="AO1684" s="187" t="str">
        <f t="shared" si="567"/>
        <v/>
      </c>
      <c r="AP1684" s="187" t="str">
        <f t="shared" si="568"/>
        <v/>
      </c>
      <c r="AT1684" s="187" t="str">
        <f t="shared" si="569"/>
        <v/>
      </c>
      <c r="AU1684" s="187" t="str">
        <f t="shared" si="570"/>
        <v/>
      </c>
      <c r="AV1684" s="187" t="str">
        <f t="shared" si="571"/>
        <v/>
      </c>
      <c r="AW1684" s="187" t="str">
        <f t="shared" si="572"/>
        <v/>
      </c>
      <c r="AX1684" s="187" t="str">
        <f t="shared" si="573"/>
        <v/>
      </c>
      <c r="AY1684" s="187" t="str">
        <f t="shared" si="575"/>
        <v/>
      </c>
      <c r="AZ1684" s="187" t="str">
        <f t="shared" si="574"/>
        <v/>
      </c>
      <c r="BA1684" s="187" t="str">
        <f t="shared" si="577"/>
        <v xml:space="preserve"> </v>
      </c>
      <c r="BB1684" s="187" t="str">
        <f>IFERROR(IF(AW1684="","",VLOOKUP(AW1684,SUSS!R:S,2,FALSE)),AY1684*SUSS!$M$2)</f>
        <v/>
      </c>
      <c r="BC1684" s="187" t="str">
        <f t="shared" si="576"/>
        <v/>
      </c>
    </row>
    <row r="1685" spans="14:55" ht="15.75" thickBot="1">
      <c r="N1685" s="183" t="s">
        <v>197</v>
      </c>
      <c r="O1685" s="82">
        <v>49</v>
      </c>
      <c r="P1685" s="85">
        <v>1005.04</v>
      </c>
      <c r="Q1685" s="83" t="s">
        <v>82</v>
      </c>
      <c r="R1685" s="83" t="s">
        <v>10</v>
      </c>
      <c r="S1685" s="83" t="s">
        <v>83</v>
      </c>
      <c r="T1685" s="82" t="s">
        <v>96</v>
      </c>
      <c r="U1685" s="82" t="s">
        <v>124</v>
      </c>
      <c r="AC1685" s="187" t="str">
        <f t="shared" si="557"/>
        <v/>
      </c>
      <c r="AD1685" s="187" t="str">
        <f t="shared" si="558"/>
        <v/>
      </c>
      <c r="AE1685" s="187" t="str">
        <f t="shared" si="559"/>
        <v/>
      </c>
      <c r="AF1685" s="187" t="str">
        <f t="shared" si="560"/>
        <v/>
      </c>
      <c r="AG1685" s="187" t="str">
        <f t="shared" si="561"/>
        <v/>
      </c>
      <c r="AH1685" s="187" t="str">
        <f t="shared" si="562"/>
        <v/>
      </c>
      <c r="AI1685" s="187" t="str">
        <f t="shared" si="563"/>
        <v/>
      </c>
      <c r="AJ1685" s="187" t="str">
        <f t="shared" si="564"/>
        <v/>
      </c>
      <c r="AK1685" s="187" t="str">
        <f t="shared" si="565"/>
        <v/>
      </c>
      <c r="AN1685" s="187" t="str">
        <f t="shared" si="566"/>
        <v/>
      </c>
      <c r="AO1685" s="187" t="str">
        <f t="shared" si="567"/>
        <v/>
      </c>
      <c r="AP1685" s="187" t="str">
        <f t="shared" si="568"/>
        <v/>
      </c>
      <c r="AT1685" s="187" t="str">
        <f t="shared" si="569"/>
        <v/>
      </c>
      <c r="AU1685" s="187" t="str">
        <f t="shared" si="570"/>
        <v/>
      </c>
      <c r="AV1685" s="187" t="str">
        <f t="shared" si="571"/>
        <v/>
      </c>
      <c r="AW1685" s="187" t="str">
        <f t="shared" si="572"/>
        <v/>
      </c>
      <c r="AX1685" s="187" t="str">
        <f t="shared" si="573"/>
        <v/>
      </c>
      <c r="AY1685" s="187" t="str">
        <f t="shared" si="575"/>
        <v/>
      </c>
      <c r="AZ1685" s="187" t="str">
        <f t="shared" si="574"/>
        <v/>
      </c>
      <c r="BA1685" s="187" t="str">
        <f t="shared" si="577"/>
        <v xml:space="preserve"> </v>
      </c>
      <c r="BB1685" s="187" t="str">
        <f>IFERROR(IF(AW1685="","",VLOOKUP(AW1685,SUSS!R:S,2,FALSE)),AY1685*SUSS!$M$2)</f>
        <v/>
      </c>
      <c r="BC1685" s="187" t="str">
        <f t="shared" si="576"/>
        <v/>
      </c>
    </row>
    <row r="1686" spans="14:55" ht="46.5" thickBot="1">
      <c r="N1686" s="183" t="s">
        <v>198</v>
      </c>
      <c r="O1686" s="184" t="s">
        <v>17</v>
      </c>
      <c r="P1686" s="185"/>
      <c r="Q1686" s="185"/>
      <c r="R1686" s="185"/>
      <c r="S1686" s="185"/>
      <c r="T1686" s="185"/>
      <c r="U1686" s="185"/>
      <c r="AC1686" s="187" t="str">
        <f t="shared" si="557"/>
        <v/>
      </c>
      <c r="AD1686" s="187" t="str">
        <f t="shared" si="558"/>
        <v/>
      </c>
      <c r="AE1686" s="187" t="str">
        <f t="shared" si="559"/>
        <v/>
      </c>
      <c r="AF1686" s="187" t="str">
        <f t="shared" si="560"/>
        <v/>
      </c>
      <c r="AG1686" s="187" t="str">
        <f t="shared" si="561"/>
        <v/>
      </c>
      <c r="AH1686" s="187" t="str">
        <f t="shared" si="562"/>
        <v/>
      </c>
      <c r="AI1686" s="187" t="str">
        <f t="shared" si="563"/>
        <v/>
      </c>
      <c r="AJ1686" s="187" t="str">
        <f t="shared" si="564"/>
        <v/>
      </c>
      <c r="AK1686" s="187" t="str">
        <f t="shared" si="565"/>
        <v/>
      </c>
      <c r="AN1686" s="187" t="str">
        <f t="shared" si="566"/>
        <v/>
      </c>
      <c r="AO1686" s="187" t="str">
        <f t="shared" si="567"/>
        <v/>
      </c>
      <c r="AP1686" s="187" t="str">
        <f t="shared" si="568"/>
        <v/>
      </c>
      <c r="AT1686" s="187" t="str">
        <f t="shared" si="569"/>
        <v/>
      </c>
      <c r="AU1686" s="187" t="str">
        <f t="shared" si="570"/>
        <v/>
      </c>
      <c r="AV1686" s="187" t="str">
        <f t="shared" si="571"/>
        <v/>
      </c>
      <c r="AW1686" s="187" t="str">
        <f t="shared" si="572"/>
        <v/>
      </c>
      <c r="AX1686" s="187" t="str">
        <f t="shared" si="573"/>
        <v/>
      </c>
      <c r="AY1686" s="187" t="str">
        <f t="shared" si="575"/>
        <v/>
      </c>
      <c r="AZ1686" s="187" t="str">
        <f t="shared" si="574"/>
        <v/>
      </c>
      <c r="BA1686" s="187" t="str">
        <f t="shared" si="577"/>
        <v xml:space="preserve"> </v>
      </c>
      <c r="BB1686" s="187" t="str">
        <f>IFERROR(IF(AW1686="","",VLOOKUP(AW1686,SUSS!R:S,2,FALSE)),AY1686*SUSS!$M$2)</f>
        <v/>
      </c>
      <c r="BC1686" s="187" t="str">
        <f t="shared" si="576"/>
        <v/>
      </c>
    </row>
    <row r="1687" spans="14:55" ht="15.75" thickBot="1">
      <c r="N1687" s="183" t="s">
        <v>198</v>
      </c>
      <c r="O1687" s="87" t="s">
        <v>13</v>
      </c>
      <c r="P1687" s="87" t="s">
        <v>14</v>
      </c>
      <c r="Q1687" s="87" t="s">
        <v>3</v>
      </c>
      <c r="R1687" s="87" t="s">
        <v>4</v>
      </c>
      <c r="S1687" s="87" t="s">
        <v>5</v>
      </c>
      <c r="T1687" s="87" t="s">
        <v>15</v>
      </c>
      <c r="U1687" s="87" t="s">
        <v>16</v>
      </c>
      <c r="AC1687" s="187" t="str">
        <f t="shared" si="557"/>
        <v/>
      </c>
      <c r="AD1687" s="187" t="str">
        <f t="shared" si="558"/>
        <v/>
      </c>
      <c r="AE1687" s="187" t="str">
        <f t="shared" si="559"/>
        <v/>
      </c>
      <c r="AF1687" s="187" t="str">
        <f t="shared" si="560"/>
        <v/>
      </c>
      <c r="AG1687" s="187" t="str">
        <f t="shared" si="561"/>
        <v/>
      </c>
      <c r="AH1687" s="187" t="str">
        <f t="shared" si="562"/>
        <v/>
      </c>
      <c r="AI1687" s="187" t="str">
        <f t="shared" si="563"/>
        <v/>
      </c>
      <c r="AJ1687" s="187" t="str">
        <f t="shared" si="564"/>
        <v/>
      </c>
      <c r="AK1687" s="187" t="str">
        <f t="shared" si="565"/>
        <v/>
      </c>
      <c r="AN1687" s="187" t="str">
        <f t="shared" si="566"/>
        <v/>
      </c>
      <c r="AO1687" s="187" t="str">
        <f t="shared" si="567"/>
        <v/>
      </c>
      <c r="AP1687" s="187" t="str">
        <f t="shared" si="568"/>
        <v/>
      </c>
      <c r="AT1687" s="187" t="str">
        <f t="shared" si="569"/>
        <v/>
      </c>
      <c r="AU1687" s="187" t="str">
        <f t="shared" si="570"/>
        <v/>
      </c>
      <c r="AV1687" s="187" t="str">
        <f t="shared" si="571"/>
        <v/>
      </c>
      <c r="AW1687" s="187" t="str">
        <f t="shared" si="572"/>
        <v/>
      </c>
      <c r="AX1687" s="187" t="str">
        <f t="shared" si="573"/>
        <v/>
      </c>
      <c r="AY1687" s="187" t="str">
        <f t="shared" si="575"/>
        <v/>
      </c>
      <c r="AZ1687" s="187" t="str">
        <f t="shared" si="574"/>
        <v/>
      </c>
      <c r="BA1687" s="187" t="str">
        <f t="shared" si="577"/>
        <v xml:space="preserve"> </v>
      </c>
      <c r="BB1687" s="187" t="str">
        <f>IFERROR(IF(AW1687="","",VLOOKUP(AW1687,SUSS!R:S,2,FALSE)),AY1687*SUSS!$M$2)</f>
        <v/>
      </c>
      <c r="BC1687" s="187" t="str">
        <f t="shared" si="576"/>
        <v/>
      </c>
    </row>
    <row r="1688" spans="14:55" ht="15.75" thickBot="1">
      <c r="N1688" s="183" t="s">
        <v>198</v>
      </c>
      <c r="O1688" s="77" t="s">
        <v>110</v>
      </c>
      <c r="P1688" s="81">
        <v>295.88</v>
      </c>
      <c r="Q1688" s="78" t="s">
        <v>82</v>
      </c>
      <c r="R1688" s="78" t="s">
        <v>10</v>
      </c>
      <c r="S1688" s="78" t="s">
        <v>10</v>
      </c>
      <c r="T1688" s="77" t="s">
        <v>199</v>
      </c>
      <c r="U1688" s="77" t="s">
        <v>88</v>
      </c>
      <c r="AC1688" s="187" t="str">
        <f t="shared" si="557"/>
        <v/>
      </c>
      <c r="AD1688" s="187" t="str">
        <f t="shared" si="558"/>
        <v/>
      </c>
      <c r="AE1688" s="187" t="str">
        <f t="shared" si="559"/>
        <v/>
      </c>
      <c r="AF1688" s="187" t="str">
        <f t="shared" si="560"/>
        <v/>
      </c>
      <c r="AG1688" s="187" t="str">
        <f t="shared" si="561"/>
        <v/>
      </c>
      <c r="AH1688" s="187" t="str">
        <f t="shared" si="562"/>
        <v/>
      </c>
      <c r="AI1688" s="187" t="str">
        <f t="shared" si="563"/>
        <v/>
      </c>
      <c r="AJ1688" s="187" t="str">
        <f t="shared" si="564"/>
        <v/>
      </c>
      <c r="AK1688" s="187" t="str">
        <f t="shared" si="565"/>
        <v/>
      </c>
      <c r="AN1688" s="187" t="str">
        <f t="shared" si="566"/>
        <v/>
      </c>
      <c r="AO1688" s="187" t="str">
        <f t="shared" si="567"/>
        <v/>
      </c>
      <c r="AP1688" s="187" t="str">
        <f t="shared" si="568"/>
        <v/>
      </c>
      <c r="AT1688" s="187" t="str">
        <f t="shared" si="569"/>
        <v/>
      </c>
      <c r="AU1688" s="187" t="str">
        <f t="shared" si="570"/>
        <v/>
      </c>
      <c r="AV1688" s="187" t="str">
        <f t="shared" si="571"/>
        <v/>
      </c>
      <c r="AW1688" s="187" t="str">
        <f t="shared" si="572"/>
        <v/>
      </c>
      <c r="AX1688" s="187" t="str">
        <f t="shared" si="573"/>
        <v/>
      </c>
      <c r="AY1688" s="187" t="str">
        <f t="shared" si="575"/>
        <v/>
      </c>
      <c r="AZ1688" s="187" t="str">
        <f t="shared" si="574"/>
        <v/>
      </c>
      <c r="BA1688" s="187" t="str">
        <f t="shared" si="577"/>
        <v xml:space="preserve"> </v>
      </c>
      <c r="BB1688" s="187" t="str">
        <f>IFERROR(IF(AW1688="","",VLOOKUP(AW1688,SUSS!R:S,2,FALSE)),AY1688*SUSS!$M$2)</f>
        <v/>
      </c>
      <c r="BC1688" s="187" t="str">
        <f t="shared" si="576"/>
        <v/>
      </c>
    </row>
    <row r="1689" spans="14:55" ht="15.75" thickBot="1">
      <c r="N1689" s="183" t="s">
        <v>198</v>
      </c>
      <c r="O1689" s="82" t="s">
        <v>110</v>
      </c>
      <c r="P1689" s="86">
        <v>221.91</v>
      </c>
      <c r="Q1689" s="83" t="s">
        <v>82</v>
      </c>
      <c r="R1689" s="83" t="s">
        <v>10</v>
      </c>
      <c r="S1689" s="83" t="s">
        <v>83</v>
      </c>
      <c r="T1689" s="82" t="s">
        <v>199</v>
      </c>
      <c r="U1689" s="82" t="s">
        <v>88</v>
      </c>
      <c r="AC1689" s="187" t="str">
        <f t="shared" si="557"/>
        <v/>
      </c>
      <c r="AD1689" s="187" t="str">
        <f t="shared" si="558"/>
        <v/>
      </c>
      <c r="AE1689" s="187" t="str">
        <f t="shared" si="559"/>
        <v/>
      </c>
      <c r="AF1689" s="187" t="str">
        <f t="shared" si="560"/>
        <v/>
      </c>
      <c r="AG1689" s="187" t="str">
        <f t="shared" si="561"/>
        <v/>
      </c>
      <c r="AH1689" s="187" t="str">
        <f t="shared" si="562"/>
        <v/>
      </c>
      <c r="AI1689" s="187" t="str">
        <f t="shared" si="563"/>
        <v/>
      </c>
      <c r="AJ1689" s="187" t="str">
        <f t="shared" si="564"/>
        <v/>
      </c>
      <c r="AK1689" s="187" t="str">
        <f t="shared" si="565"/>
        <v/>
      </c>
      <c r="AN1689" s="187" t="str">
        <f t="shared" si="566"/>
        <v/>
      </c>
      <c r="AO1689" s="187" t="str">
        <f t="shared" si="567"/>
        <v/>
      </c>
      <c r="AP1689" s="187" t="str">
        <f t="shared" si="568"/>
        <v/>
      </c>
      <c r="AT1689" s="187" t="str">
        <f t="shared" si="569"/>
        <v/>
      </c>
      <c r="AU1689" s="187" t="str">
        <f t="shared" si="570"/>
        <v/>
      </c>
      <c r="AV1689" s="187" t="str">
        <f t="shared" si="571"/>
        <v/>
      </c>
      <c r="AW1689" s="187" t="str">
        <f t="shared" si="572"/>
        <v/>
      </c>
      <c r="AX1689" s="187" t="str">
        <f t="shared" si="573"/>
        <v/>
      </c>
      <c r="AY1689" s="187" t="str">
        <f t="shared" si="575"/>
        <v/>
      </c>
      <c r="AZ1689" s="187" t="str">
        <f t="shared" si="574"/>
        <v/>
      </c>
      <c r="BA1689" s="187" t="str">
        <f t="shared" si="577"/>
        <v xml:space="preserve"> </v>
      </c>
      <c r="BB1689" s="187" t="str">
        <f>IFERROR(IF(AW1689="","",VLOOKUP(AW1689,SUSS!R:S,2,FALSE)),AY1689*SUSS!$M$2)</f>
        <v/>
      </c>
      <c r="BC1689" s="187" t="str">
        <f t="shared" si="576"/>
        <v/>
      </c>
    </row>
    <row r="1690" spans="14:55" ht="15.75" thickBot="1">
      <c r="N1690" s="183" t="s">
        <v>198</v>
      </c>
      <c r="O1690" s="82" t="s">
        <v>110</v>
      </c>
      <c r="P1690" s="86">
        <v>711.41</v>
      </c>
      <c r="Q1690" s="83" t="s">
        <v>82</v>
      </c>
      <c r="R1690" s="83" t="s">
        <v>10</v>
      </c>
      <c r="S1690" s="83" t="s">
        <v>10</v>
      </c>
      <c r="T1690" s="82" t="s">
        <v>200</v>
      </c>
      <c r="U1690" s="82" t="s">
        <v>88</v>
      </c>
      <c r="AC1690" s="187" t="str">
        <f t="shared" si="557"/>
        <v/>
      </c>
      <c r="AD1690" s="187" t="str">
        <f t="shared" si="558"/>
        <v/>
      </c>
      <c r="AE1690" s="187" t="str">
        <f t="shared" si="559"/>
        <v/>
      </c>
      <c r="AF1690" s="187" t="str">
        <f t="shared" si="560"/>
        <v/>
      </c>
      <c r="AG1690" s="187" t="str">
        <f t="shared" si="561"/>
        <v/>
      </c>
      <c r="AH1690" s="187" t="str">
        <f t="shared" si="562"/>
        <v/>
      </c>
      <c r="AI1690" s="187" t="str">
        <f t="shared" si="563"/>
        <v/>
      </c>
      <c r="AJ1690" s="187" t="str">
        <f t="shared" si="564"/>
        <v/>
      </c>
      <c r="AK1690" s="187" t="str">
        <f t="shared" si="565"/>
        <v/>
      </c>
      <c r="AN1690" s="187" t="str">
        <f t="shared" si="566"/>
        <v/>
      </c>
      <c r="AO1690" s="187" t="str">
        <f t="shared" si="567"/>
        <v/>
      </c>
      <c r="AP1690" s="187" t="str">
        <f t="shared" si="568"/>
        <v/>
      </c>
      <c r="AT1690" s="187" t="str">
        <f t="shared" si="569"/>
        <v/>
      </c>
      <c r="AU1690" s="187" t="str">
        <f t="shared" si="570"/>
        <v/>
      </c>
      <c r="AV1690" s="187" t="str">
        <f t="shared" si="571"/>
        <v/>
      </c>
      <c r="AW1690" s="187" t="str">
        <f t="shared" si="572"/>
        <v/>
      </c>
      <c r="AX1690" s="187" t="str">
        <f t="shared" si="573"/>
        <v/>
      </c>
      <c r="AY1690" s="187" t="str">
        <f t="shared" si="575"/>
        <v/>
      </c>
      <c r="AZ1690" s="187" t="str">
        <f t="shared" si="574"/>
        <v/>
      </c>
      <c r="BA1690" s="187" t="str">
        <f t="shared" si="577"/>
        <v xml:space="preserve"> </v>
      </c>
      <c r="BB1690" s="187" t="str">
        <f>IFERROR(IF(AW1690="","",VLOOKUP(AW1690,SUSS!R:S,2,FALSE)),AY1690*SUSS!$M$2)</f>
        <v/>
      </c>
      <c r="BC1690" s="187" t="str">
        <f t="shared" si="576"/>
        <v/>
      </c>
    </row>
    <row r="1691" spans="14:55" ht="15.75" thickBot="1">
      <c r="N1691" s="183" t="s">
        <v>198</v>
      </c>
      <c r="O1691" s="82" t="s">
        <v>110</v>
      </c>
      <c r="P1691" s="86">
        <v>533.55999999999995</v>
      </c>
      <c r="Q1691" s="83" t="s">
        <v>82</v>
      </c>
      <c r="R1691" s="83" t="s">
        <v>10</v>
      </c>
      <c r="S1691" s="83" t="s">
        <v>83</v>
      </c>
      <c r="T1691" s="82" t="s">
        <v>200</v>
      </c>
      <c r="U1691" s="82" t="s">
        <v>88</v>
      </c>
      <c r="AC1691" s="187" t="str">
        <f t="shared" si="557"/>
        <v/>
      </c>
      <c r="AD1691" s="187" t="str">
        <f t="shared" si="558"/>
        <v/>
      </c>
      <c r="AE1691" s="187" t="str">
        <f t="shared" si="559"/>
        <v/>
      </c>
      <c r="AF1691" s="187" t="str">
        <f t="shared" si="560"/>
        <v/>
      </c>
      <c r="AG1691" s="187" t="str">
        <f t="shared" si="561"/>
        <v/>
      </c>
      <c r="AH1691" s="187" t="str">
        <f t="shared" si="562"/>
        <v/>
      </c>
      <c r="AI1691" s="187" t="str">
        <f t="shared" si="563"/>
        <v/>
      </c>
      <c r="AJ1691" s="187" t="str">
        <f t="shared" si="564"/>
        <v/>
      </c>
      <c r="AK1691" s="187" t="str">
        <f t="shared" si="565"/>
        <v/>
      </c>
      <c r="AN1691" s="187" t="str">
        <f t="shared" si="566"/>
        <v/>
      </c>
      <c r="AO1691" s="187" t="str">
        <f t="shared" si="567"/>
        <v/>
      </c>
      <c r="AP1691" s="187" t="str">
        <f t="shared" si="568"/>
        <v/>
      </c>
      <c r="AT1691" s="187" t="str">
        <f t="shared" si="569"/>
        <v/>
      </c>
      <c r="AU1691" s="187" t="str">
        <f t="shared" si="570"/>
        <v/>
      </c>
      <c r="AV1691" s="187" t="str">
        <f t="shared" si="571"/>
        <v/>
      </c>
      <c r="AW1691" s="187" t="str">
        <f t="shared" si="572"/>
        <v/>
      </c>
      <c r="AX1691" s="187" t="str">
        <f t="shared" si="573"/>
        <v/>
      </c>
      <c r="AY1691" s="187" t="str">
        <f t="shared" si="575"/>
        <v/>
      </c>
      <c r="AZ1691" s="187" t="str">
        <f t="shared" si="574"/>
        <v/>
      </c>
      <c r="BA1691" s="187" t="str">
        <f t="shared" si="577"/>
        <v xml:space="preserve"> </v>
      </c>
      <c r="BB1691" s="187" t="str">
        <f>IFERROR(IF(AW1691="","",VLOOKUP(AW1691,SUSS!R:S,2,FALSE)),AY1691*SUSS!$M$2)</f>
        <v/>
      </c>
      <c r="BC1691" s="187" t="str">
        <f t="shared" si="576"/>
        <v/>
      </c>
    </row>
    <row r="1692" spans="14:55" ht="15.75" thickBot="1">
      <c r="N1692" s="183" t="s">
        <v>198</v>
      </c>
      <c r="O1692" s="82" t="s">
        <v>110</v>
      </c>
      <c r="P1692" s="85">
        <v>4278.74</v>
      </c>
      <c r="Q1692" s="83" t="s">
        <v>102</v>
      </c>
      <c r="R1692" s="83" t="s">
        <v>10</v>
      </c>
      <c r="S1692" s="83" t="s">
        <v>10</v>
      </c>
      <c r="T1692" s="82" t="s">
        <v>201</v>
      </c>
      <c r="U1692" s="82" t="s">
        <v>88</v>
      </c>
      <c r="AC1692" s="187" t="str">
        <f t="shared" si="557"/>
        <v/>
      </c>
      <c r="AD1692" s="187" t="str">
        <f t="shared" si="558"/>
        <v/>
      </c>
      <c r="AE1692" s="187" t="str">
        <f t="shared" si="559"/>
        <v/>
      </c>
      <c r="AF1692" s="187" t="str">
        <f t="shared" si="560"/>
        <v/>
      </c>
      <c r="AG1692" s="187" t="str">
        <f t="shared" si="561"/>
        <v/>
      </c>
      <c r="AH1692" s="187" t="str">
        <f t="shared" si="562"/>
        <v/>
      </c>
      <c r="AI1692" s="187" t="str">
        <f t="shared" si="563"/>
        <v/>
      </c>
      <c r="AJ1692" s="187" t="str">
        <f t="shared" si="564"/>
        <v/>
      </c>
      <c r="AK1692" s="187" t="str">
        <f t="shared" si="565"/>
        <v/>
      </c>
      <c r="AN1692" s="187" t="str">
        <f t="shared" si="566"/>
        <v/>
      </c>
      <c r="AO1692" s="187" t="str">
        <f t="shared" si="567"/>
        <v/>
      </c>
      <c r="AP1692" s="187" t="str">
        <f t="shared" si="568"/>
        <v/>
      </c>
      <c r="AT1692" s="187" t="str">
        <f t="shared" si="569"/>
        <v/>
      </c>
      <c r="AU1692" s="187" t="str">
        <f t="shared" si="570"/>
        <v/>
      </c>
      <c r="AV1692" s="187" t="str">
        <f t="shared" si="571"/>
        <v/>
      </c>
      <c r="AW1692" s="187" t="str">
        <f t="shared" si="572"/>
        <v/>
      </c>
      <c r="AX1692" s="187" t="str">
        <f t="shared" si="573"/>
        <v/>
      </c>
      <c r="AY1692" s="187" t="str">
        <f t="shared" si="575"/>
        <v/>
      </c>
      <c r="AZ1692" s="187" t="str">
        <f t="shared" si="574"/>
        <v/>
      </c>
      <c r="BA1692" s="187" t="str">
        <f t="shared" si="577"/>
        <v xml:space="preserve"> </v>
      </c>
      <c r="BB1692" s="187" t="str">
        <f>IFERROR(IF(AW1692="","",VLOOKUP(AW1692,SUSS!R:S,2,FALSE)),AY1692*SUSS!$M$2)</f>
        <v/>
      </c>
      <c r="BC1692" s="187" t="str">
        <f t="shared" si="576"/>
        <v/>
      </c>
    </row>
    <row r="1693" spans="14:55" ht="15.75" thickBot="1">
      <c r="N1693" s="183" t="s">
        <v>198</v>
      </c>
      <c r="O1693" s="82" t="s">
        <v>110</v>
      </c>
      <c r="P1693" s="86">
        <v>41.58</v>
      </c>
      <c r="Q1693" s="83" t="s">
        <v>107</v>
      </c>
      <c r="R1693" s="83" t="s">
        <v>10</v>
      </c>
      <c r="S1693" s="83" t="s">
        <v>83</v>
      </c>
      <c r="T1693" s="82" t="s">
        <v>201</v>
      </c>
      <c r="U1693" s="82" t="s">
        <v>88</v>
      </c>
      <c r="AC1693" s="187" t="str">
        <f t="shared" si="557"/>
        <v/>
      </c>
      <c r="AD1693" s="187" t="str">
        <f t="shared" si="558"/>
        <v/>
      </c>
      <c r="AE1693" s="187" t="str">
        <f t="shared" si="559"/>
        <v/>
      </c>
      <c r="AF1693" s="187" t="str">
        <f t="shared" si="560"/>
        <v/>
      </c>
      <c r="AG1693" s="187" t="str">
        <f t="shared" si="561"/>
        <v/>
      </c>
      <c r="AH1693" s="187" t="str">
        <f t="shared" si="562"/>
        <v/>
      </c>
      <c r="AI1693" s="187" t="str">
        <f t="shared" si="563"/>
        <v/>
      </c>
      <c r="AJ1693" s="187" t="str">
        <f t="shared" si="564"/>
        <v/>
      </c>
      <c r="AK1693" s="187" t="str">
        <f t="shared" si="565"/>
        <v/>
      </c>
      <c r="AN1693" s="187" t="str">
        <f t="shared" si="566"/>
        <v/>
      </c>
      <c r="AO1693" s="187" t="str">
        <f t="shared" si="567"/>
        <v/>
      </c>
      <c r="AP1693" s="187" t="str">
        <f t="shared" si="568"/>
        <v/>
      </c>
      <c r="AT1693" s="187" t="str">
        <f t="shared" si="569"/>
        <v/>
      </c>
      <c r="AU1693" s="187" t="str">
        <f t="shared" si="570"/>
        <v/>
      </c>
      <c r="AV1693" s="187" t="str">
        <f t="shared" si="571"/>
        <v/>
      </c>
      <c r="AW1693" s="187" t="str">
        <f t="shared" si="572"/>
        <v/>
      </c>
      <c r="AX1693" s="187" t="str">
        <f t="shared" si="573"/>
        <v/>
      </c>
      <c r="AY1693" s="187" t="str">
        <f t="shared" si="575"/>
        <v/>
      </c>
      <c r="AZ1693" s="187" t="str">
        <f t="shared" si="574"/>
        <v/>
      </c>
      <c r="BA1693" s="187" t="str">
        <f t="shared" si="577"/>
        <v xml:space="preserve"> </v>
      </c>
      <c r="BB1693" s="187" t="str">
        <f>IFERROR(IF(AW1693="","",VLOOKUP(AW1693,SUSS!R:S,2,FALSE)),AY1693*SUSS!$M$2)</f>
        <v/>
      </c>
      <c r="BC1693" s="187" t="str">
        <f t="shared" si="576"/>
        <v/>
      </c>
    </row>
    <row r="1694" spans="14:55" ht="15.75" thickBot="1">
      <c r="N1694" s="183" t="s">
        <v>198</v>
      </c>
      <c r="O1694" s="82" t="s">
        <v>110</v>
      </c>
      <c r="P1694" s="86">
        <v>144.16</v>
      </c>
      <c r="Q1694" s="83" t="s">
        <v>107</v>
      </c>
      <c r="R1694" s="83" t="s">
        <v>10</v>
      </c>
      <c r="S1694" s="83" t="s">
        <v>10</v>
      </c>
      <c r="T1694" s="82" t="s">
        <v>201</v>
      </c>
      <c r="U1694" s="82" t="s">
        <v>88</v>
      </c>
      <c r="AC1694" s="187" t="str">
        <f t="shared" ref="AC1694:AC1757" si="578">IF($E1694=$AD$1,IF($G1694=$AE$1,A1694,""),"")</f>
        <v/>
      </c>
      <c r="AD1694" s="187" t="str">
        <f t="shared" ref="AD1694:AD1757" si="579">IF($E1694=$AD$1,IF($G1694=$AE$1,E1694,""),"")</f>
        <v/>
      </c>
      <c r="AE1694" s="187" t="str">
        <f t="shared" ref="AE1694:AE1757" si="580">IF($E1694=$AD$1,IF($G1694=$AE$1,F1694,""),"")</f>
        <v/>
      </c>
      <c r="AF1694" s="187" t="str">
        <f t="shared" ref="AF1694:AF1757" si="581">IF($E1694=$AD$1,IF($G1694=$AE$1,G1694,""),"")</f>
        <v/>
      </c>
      <c r="AG1694" s="187" t="str">
        <f t="shared" ref="AG1694:AG1757" si="582">IF($E1694=$AD$1,IF($G1694=$AE$1,I1694,""),"")</f>
        <v/>
      </c>
      <c r="AH1694" s="187" t="str">
        <f t="shared" ref="AH1694:AH1757" si="583">IF($E1694=$AD$1,IF($G1694=$AE$1,J1694,""),"")</f>
        <v/>
      </c>
      <c r="AI1694" s="187" t="str">
        <f t="shared" ref="AI1694:AI1757" si="584">IF($E1694=$AD$1,IF($G1694=$AE$1,K1694,""),"")</f>
        <v/>
      </c>
      <c r="AJ1694" s="187" t="str">
        <f t="shared" ref="AJ1694:AJ1757" si="585">IF($E1694=$AD$1,IF($G1694=$AE$1,B1694,""),"")</f>
        <v/>
      </c>
      <c r="AK1694" s="187" t="str">
        <f t="shared" ref="AK1694:AK1757" si="586">IF($E1694=$AD$1,IF($G1694=$AE$1,C1694,""),"")</f>
        <v/>
      </c>
      <c r="AN1694" s="187" t="str">
        <f t="shared" ref="AN1694:AN1757" si="587">LEFT(AO1694,7)</f>
        <v/>
      </c>
      <c r="AO1694" s="187" t="str">
        <f t="shared" ref="AO1694:AO1757" si="588">IF(AF1694=$AE$1,AJ1694&amp;"/"&amp;AK1694&amp;" "&amp;AD1694,"")</f>
        <v/>
      </c>
      <c r="AP1694" s="187" t="str">
        <f t="shared" ref="AP1694:AP1757" si="589">IF(AO1694&lt;&gt;"",AI1694,"")</f>
        <v/>
      </c>
      <c r="AT1694" s="187" t="str">
        <f t="shared" ref="AT1694:AT1757" si="590">IF($Q1694=$AD$1,N1694,"")</f>
        <v/>
      </c>
      <c r="AU1694" s="187" t="str">
        <f t="shared" ref="AU1694:AU1757" si="591">IF($Q1694=$AD$1,O1694,"")</f>
        <v/>
      </c>
      <c r="AV1694" s="187" t="str">
        <f t="shared" ref="AV1694:AV1757" si="592">IF($Q1694=$AD$1,P1694,"")</f>
        <v/>
      </c>
      <c r="AW1694" s="187" t="str">
        <f t="shared" ref="AW1694:AW1757" si="593">IF($Q1694=$AD$1,T1694,"")</f>
        <v/>
      </c>
      <c r="AX1694" s="187" t="str">
        <f t="shared" ref="AX1694:AX1757" si="594">IF(AW1694&lt;&gt;"",AW1694&amp;" "&amp;$AD$1,"")</f>
        <v/>
      </c>
      <c r="AY1694" s="187" t="str">
        <f t="shared" si="575"/>
        <v/>
      </c>
      <c r="AZ1694" s="187" t="str">
        <f t="shared" ref="AZ1694:AZ1757" si="595">IF(AY1694="","",AV1694/AY1694)</f>
        <v/>
      </c>
      <c r="BA1694" s="187" t="str">
        <f t="shared" si="577"/>
        <v xml:space="preserve"> </v>
      </c>
      <c r="BB1694" s="187" t="str">
        <f>IFERROR(IF(AW1694="","",VLOOKUP(AW1694,SUSS!R:S,2,FALSE)),AY1694*SUSS!$M$2)</f>
        <v/>
      </c>
      <c r="BC1694" s="187" t="str">
        <f t="shared" si="576"/>
        <v/>
      </c>
    </row>
    <row r="1695" spans="14:55" ht="15.75" thickBot="1">
      <c r="N1695" s="183" t="s">
        <v>198</v>
      </c>
      <c r="O1695" s="82" t="s">
        <v>110</v>
      </c>
      <c r="P1695" s="85">
        <v>13970.14</v>
      </c>
      <c r="Q1695" s="83" t="s">
        <v>82</v>
      </c>
      <c r="R1695" s="83" t="s">
        <v>10</v>
      </c>
      <c r="S1695" s="83" t="s">
        <v>10</v>
      </c>
      <c r="T1695" s="82" t="s">
        <v>202</v>
      </c>
      <c r="U1695" s="82" t="s">
        <v>88</v>
      </c>
      <c r="AC1695" s="187" t="str">
        <f t="shared" si="578"/>
        <v/>
      </c>
      <c r="AD1695" s="187" t="str">
        <f t="shared" si="579"/>
        <v/>
      </c>
      <c r="AE1695" s="187" t="str">
        <f t="shared" si="580"/>
        <v/>
      </c>
      <c r="AF1695" s="187" t="str">
        <f t="shared" si="581"/>
        <v/>
      </c>
      <c r="AG1695" s="187" t="str">
        <f t="shared" si="582"/>
        <v/>
      </c>
      <c r="AH1695" s="187" t="str">
        <f t="shared" si="583"/>
        <v/>
      </c>
      <c r="AI1695" s="187" t="str">
        <f t="shared" si="584"/>
        <v/>
      </c>
      <c r="AJ1695" s="187" t="str">
        <f t="shared" si="585"/>
        <v/>
      </c>
      <c r="AK1695" s="187" t="str">
        <f t="shared" si="586"/>
        <v/>
      </c>
      <c r="AN1695" s="187" t="str">
        <f t="shared" si="587"/>
        <v/>
      </c>
      <c r="AO1695" s="187" t="str">
        <f t="shared" si="588"/>
        <v/>
      </c>
      <c r="AP1695" s="187" t="str">
        <f t="shared" si="589"/>
        <v/>
      </c>
      <c r="AT1695" s="187" t="str">
        <f t="shared" si="590"/>
        <v/>
      </c>
      <c r="AU1695" s="187" t="str">
        <f t="shared" si="591"/>
        <v/>
      </c>
      <c r="AV1695" s="187" t="str">
        <f t="shared" si="592"/>
        <v/>
      </c>
      <c r="AW1695" s="187" t="str">
        <f t="shared" si="593"/>
        <v/>
      </c>
      <c r="AX1695" s="187" t="str">
        <f t="shared" si="594"/>
        <v/>
      </c>
      <c r="AY1695" s="187" t="str">
        <f t="shared" si="575"/>
        <v/>
      </c>
      <c r="AZ1695" s="187" t="str">
        <f t="shared" si="595"/>
        <v/>
      </c>
      <c r="BA1695" s="187" t="str">
        <f t="shared" si="577"/>
        <v xml:space="preserve"> </v>
      </c>
      <c r="BB1695" s="187" t="str">
        <f>IFERROR(IF(AW1695="","",VLOOKUP(AW1695,SUSS!R:S,2,FALSE)),AY1695*SUSS!$M$2)</f>
        <v/>
      </c>
      <c r="BC1695" s="187" t="str">
        <f t="shared" si="576"/>
        <v/>
      </c>
    </row>
    <row r="1696" spans="14:55" ht="15.75" thickBot="1">
      <c r="N1696" s="183" t="s">
        <v>198</v>
      </c>
      <c r="O1696" s="82" t="s">
        <v>110</v>
      </c>
      <c r="P1696" s="86">
        <v>7.0000000000000007E-2</v>
      </c>
      <c r="Q1696" s="83" t="s">
        <v>11</v>
      </c>
      <c r="R1696" s="83" t="s">
        <v>10</v>
      </c>
      <c r="S1696" s="83" t="s">
        <v>10</v>
      </c>
      <c r="T1696" s="82" t="s">
        <v>203</v>
      </c>
      <c r="U1696" s="82" t="s">
        <v>88</v>
      </c>
      <c r="AC1696" s="187" t="str">
        <f t="shared" si="578"/>
        <v/>
      </c>
      <c r="AD1696" s="187" t="str">
        <f t="shared" si="579"/>
        <v/>
      </c>
      <c r="AE1696" s="187" t="str">
        <f t="shared" si="580"/>
        <v/>
      </c>
      <c r="AF1696" s="187" t="str">
        <f t="shared" si="581"/>
        <v/>
      </c>
      <c r="AG1696" s="187" t="str">
        <f t="shared" si="582"/>
        <v/>
      </c>
      <c r="AH1696" s="187" t="str">
        <f t="shared" si="583"/>
        <v/>
      </c>
      <c r="AI1696" s="187" t="str">
        <f t="shared" si="584"/>
        <v/>
      </c>
      <c r="AJ1696" s="187" t="str">
        <f t="shared" si="585"/>
        <v/>
      </c>
      <c r="AK1696" s="187" t="str">
        <f t="shared" si="586"/>
        <v/>
      </c>
      <c r="AN1696" s="187" t="str">
        <f t="shared" si="587"/>
        <v/>
      </c>
      <c r="AO1696" s="187" t="str">
        <f t="shared" si="588"/>
        <v/>
      </c>
      <c r="AP1696" s="187" t="str">
        <f t="shared" si="589"/>
        <v/>
      </c>
      <c r="AT1696" s="187" t="str">
        <f t="shared" si="590"/>
        <v>N006554</v>
      </c>
      <c r="AU1696" s="187" t="str">
        <f t="shared" si="591"/>
        <v>Pago a Cuenta</v>
      </c>
      <c r="AV1696" s="187">
        <f t="shared" si="592"/>
        <v>7.0000000000000007E-2</v>
      </c>
      <c r="AW1696" s="187" t="str">
        <f t="shared" si="593"/>
        <v>2009/7</v>
      </c>
      <c r="AX1696" s="187" t="str">
        <f t="shared" si="594"/>
        <v>2009/7 Contribuciones Seg. Social</v>
      </c>
      <c r="AY1696" s="187">
        <f t="shared" si="575"/>
        <v>7.0000000000000007E-2</v>
      </c>
      <c r="AZ1696" s="187">
        <f t="shared" si="595"/>
        <v>1</v>
      </c>
      <c r="BA1696" s="187" t="str">
        <f t="shared" si="577"/>
        <v>N006554 Pago a Cuenta</v>
      </c>
      <c r="BB1696" s="187">
        <f>IFERROR(IF(AW1696="","",VLOOKUP(AW1696,SUSS!R:S,2,FALSE)),AY1696*SUSS!$M$2)</f>
        <v>8.4000000000000012E-3</v>
      </c>
      <c r="BC1696" s="187">
        <f t="shared" si="576"/>
        <v>8.4000000000000012E-3</v>
      </c>
    </row>
    <row r="1697" spans="14:55" ht="15.75" thickBot="1">
      <c r="N1697" s="183" t="s">
        <v>198</v>
      </c>
      <c r="O1697" s="82" t="s">
        <v>110</v>
      </c>
      <c r="P1697" s="86">
        <v>0.05</v>
      </c>
      <c r="Q1697" s="83" t="s">
        <v>11</v>
      </c>
      <c r="R1697" s="83" t="s">
        <v>10</v>
      </c>
      <c r="S1697" s="83" t="s">
        <v>83</v>
      </c>
      <c r="T1697" s="82" t="s">
        <v>203</v>
      </c>
      <c r="U1697" s="82" t="s">
        <v>88</v>
      </c>
      <c r="AC1697" s="187" t="str">
        <f t="shared" si="578"/>
        <v/>
      </c>
      <c r="AD1697" s="187" t="str">
        <f t="shared" si="579"/>
        <v/>
      </c>
      <c r="AE1697" s="187" t="str">
        <f t="shared" si="580"/>
        <v/>
      </c>
      <c r="AF1697" s="187" t="str">
        <f t="shared" si="581"/>
        <v/>
      </c>
      <c r="AG1697" s="187" t="str">
        <f t="shared" si="582"/>
        <v/>
      </c>
      <c r="AH1697" s="187" t="str">
        <f t="shared" si="583"/>
        <v/>
      </c>
      <c r="AI1697" s="187" t="str">
        <f t="shared" si="584"/>
        <v/>
      </c>
      <c r="AJ1697" s="187" t="str">
        <f t="shared" si="585"/>
        <v/>
      </c>
      <c r="AK1697" s="187" t="str">
        <f t="shared" si="586"/>
        <v/>
      </c>
      <c r="AN1697" s="187" t="str">
        <f t="shared" si="587"/>
        <v/>
      </c>
      <c r="AO1697" s="187" t="str">
        <f t="shared" si="588"/>
        <v/>
      </c>
      <c r="AP1697" s="187" t="str">
        <f t="shared" si="589"/>
        <v/>
      </c>
      <c r="AT1697" s="187" t="str">
        <f t="shared" si="590"/>
        <v>N006554</v>
      </c>
      <c r="AU1697" s="187" t="str">
        <f t="shared" si="591"/>
        <v>Pago a Cuenta</v>
      </c>
      <c r="AV1697" s="187">
        <f t="shared" si="592"/>
        <v>0.05</v>
      </c>
      <c r="AW1697" s="187" t="str">
        <f t="shared" si="593"/>
        <v>2009/7</v>
      </c>
      <c r="AX1697" s="187" t="str">
        <f t="shared" si="594"/>
        <v>2009/7 Contribuciones Seg. Social</v>
      </c>
      <c r="AY1697" s="187">
        <f t="shared" si="575"/>
        <v>7.0000000000000007E-2</v>
      </c>
      <c r="AZ1697" s="187">
        <f t="shared" si="595"/>
        <v>0.7142857142857143</v>
      </c>
      <c r="BA1697" s="187" t="str">
        <f t="shared" si="577"/>
        <v>N006554 Pago a Cuenta</v>
      </c>
      <c r="BB1697" s="187">
        <f>IFERROR(IF(AW1697="","",VLOOKUP(AW1697,SUSS!R:S,2,FALSE)),AY1697*SUSS!$M$2)</f>
        <v>8.4000000000000012E-3</v>
      </c>
      <c r="BC1697" s="187">
        <f t="shared" si="576"/>
        <v>6.000000000000001E-3</v>
      </c>
    </row>
    <row r="1698" spans="14:55" ht="15.75" thickBot="1">
      <c r="N1698" s="183" t="s">
        <v>198</v>
      </c>
      <c r="O1698" s="82" t="s">
        <v>110</v>
      </c>
      <c r="P1698" s="86">
        <v>793.08</v>
      </c>
      <c r="Q1698" s="83" t="s">
        <v>11</v>
      </c>
      <c r="R1698" s="83" t="s">
        <v>10</v>
      </c>
      <c r="S1698" s="83" t="s">
        <v>10</v>
      </c>
      <c r="T1698" s="82" t="s">
        <v>204</v>
      </c>
      <c r="U1698" s="82" t="s">
        <v>88</v>
      </c>
      <c r="AC1698" s="187" t="str">
        <f t="shared" si="578"/>
        <v/>
      </c>
      <c r="AD1698" s="187" t="str">
        <f t="shared" si="579"/>
        <v/>
      </c>
      <c r="AE1698" s="187" t="str">
        <f t="shared" si="580"/>
        <v/>
      </c>
      <c r="AF1698" s="187" t="str">
        <f t="shared" si="581"/>
        <v/>
      </c>
      <c r="AG1698" s="187" t="str">
        <f t="shared" si="582"/>
        <v/>
      </c>
      <c r="AH1698" s="187" t="str">
        <f t="shared" si="583"/>
        <v/>
      </c>
      <c r="AI1698" s="187" t="str">
        <f t="shared" si="584"/>
        <v/>
      </c>
      <c r="AJ1698" s="187" t="str">
        <f t="shared" si="585"/>
        <v/>
      </c>
      <c r="AK1698" s="187" t="str">
        <f t="shared" si="586"/>
        <v/>
      </c>
      <c r="AN1698" s="187" t="str">
        <f t="shared" si="587"/>
        <v/>
      </c>
      <c r="AO1698" s="187" t="str">
        <f t="shared" si="588"/>
        <v/>
      </c>
      <c r="AP1698" s="187" t="str">
        <f t="shared" si="589"/>
        <v/>
      </c>
      <c r="AT1698" s="187" t="str">
        <f t="shared" si="590"/>
        <v>N006554</v>
      </c>
      <c r="AU1698" s="187" t="str">
        <f t="shared" si="591"/>
        <v>Pago a Cuenta</v>
      </c>
      <c r="AV1698" s="187">
        <f t="shared" si="592"/>
        <v>793.08</v>
      </c>
      <c r="AW1698" s="187" t="str">
        <f t="shared" si="593"/>
        <v>2012/1</v>
      </c>
      <c r="AX1698" s="187" t="str">
        <f t="shared" si="594"/>
        <v>2012/1 Contribuciones Seg. Social</v>
      </c>
      <c r="AY1698" s="187">
        <f t="shared" si="575"/>
        <v>6285.77</v>
      </c>
      <c r="AZ1698" s="187">
        <f t="shared" si="595"/>
        <v>0.12617069985061496</v>
      </c>
      <c r="BA1698" s="187" t="str">
        <f t="shared" si="577"/>
        <v>N006554 Pago a Cuenta</v>
      </c>
      <c r="BB1698" s="187">
        <f>IFERROR(IF(AW1698="","",VLOOKUP(AW1698,SUSS!R:S,2,FALSE)),AY1698*SUSS!$M$2)</f>
        <v>754.29240000000004</v>
      </c>
      <c r="BC1698" s="187">
        <f t="shared" si="576"/>
        <v>95.169600000000003</v>
      </c>
    </row>
    <row r="1699" spans="14:55" ht="15.75" thickBot="1">
      <c r="N1699" s="183" t="s">
        <v>198</v>
      </c>
      <c r="O1699" s="82">
        <v>1</v>
      </c>
      <c r="P1699" s="85">
        <v>3529.96</v>
      </c>
      <c r="Q1699" s="83" t="s">
        <v>102</v>
      </c>
      <c r="R1699" s="83" t="s">
        <v>10</v>
      </c>
      <c r="S1699" s="83" t="s">
        <v>10</v>
      </c>
      <c r="T1699" s="82" t="s">
        <v>201</v>
      </c>
      <c r="U1699" s="82" t="s">
        <v>88</v>
      </c>
      <c r="AC1699" s="187" t="str">
        <f t="shared" si="578"/>
        <v/>
      </c>
      <c r="AD1699" s="187" t="str">
        <f t="shared" si="579"/>
        <v/>
      </c>
      <c r="AE1699" s="187" t="str">
        <f t="shared" si="580"/>
        <v/>
      </c>
      <c r="AF1699" s="187" t="str">
        <f t="shared" si="581"/>
        <v/>
      </c>
      <c r="AG1699" s="187" t="str">
        <f t="shared" si="582"/>
        <v/>
      </c>
      <c r="AH1699" s="187" t="str">
        <f t="shared" si="583"/>
        <v/>
      </c>
      <c r="AI1699" s="187" t="str">
        <f t="shared" si="584"/>
        <v/>
      </c>
      <c r="AJ1699" s="187" t="str">
        <f t="shared" si="585"/>
        <v/>
      </c>
      <c r="AK1699" s="187" t="str">
        <f t="shared" si="586"/>
        <v/>
      </c>
      <c r="AN1699" s="187" t="str">
        <f t="shared" si="587"/>
        <v/>
      </c>
      <c r="AO1699" s="187" t="str">
        <f t="shared" si="588"/>
        <v/>
      </c>
      <c r="AP1699" s="187" t="str">
        <f t="shared" si="589"/>
        <v/>
      </c>
      <c r="AT1699" s="187" t="str">
        <f t="shared" si="590"/>
        <v/>
      </c>
      <c r="AU1699" s="187" t="str">
        <f t="shared" si="591"/>
        <v/>
      </c>
      <c r="AV1699" s="187" t="str">
        <f t="shared" si="592"/>
        <v/>
      </c>
      <c r="AW1699" s="187" t="str">
        <f t="shared" si="593"/>
        <v/>
      </c>
      <c r="AX1699" s="187" t="str">
        <f t="shared" si="594"/>
        <v/>
      </c>
      <c r="AY1699" s="187" t="str">
        <f t="shared" si="575"/>
        <v/>
      </c>
      <c r="AZ1699" s="187" t="str">
        <f t="shared" si="595"/>
        <v/>
      </c>
      <c r="BA1699" s="187" t="str">
        <f t="shared" si="577"/>
        <v xml:space="preserve"> </v>
      </c>
      <c r="BB1699" s="187" t="str">
        <f>IFERROR(IF(AW1699="","",VLOOKUP(AW1699,SUSS!R:S,2,FALSE)),AY1699*SUSS!$M$2)</f>
        <v/>
      </c>
      <c r="BC1699" s="187" t="str">
        <f t="shared" si="576"/>
        <v/>
      </c>
    </row>
    <row r="1700" spans="14:55" ht="15.75" thickBot="1">
      <c r="N1700" s="183" t="s">
        <v>198</v>
      </c>
      <c r="O1700" s="82">
        <v>1</v>
      </c>
      <c r="P1700" s="86">
        <v>66.540000000000006</v>
      </c>
      <c r="Q1700" s="83" t="s">
        <v>107</v>
      </c>
      <c r="R1700" s="83" t="s">
        <v>10</v>
      </c>
      <c r="S1700" s="83" t="s">
        <v>83</v>
      </c>
      <c r="T1700" s="82" t="s">
        <v>201</v>
      </c>
      <c r="U1700" s="82" t="s">
        <v>88</v>
      </c>
      <c r="AC1700" s="187" t="str">
        <f t="shared" si="578"/>
        <v/>
      </c>
      <c r="AD1700" s="187" t="str">
        <f t="shared" si="579"/>
        <v/>
      </c>
      <c r="AE1700" s="187" t="str">
        <f t="shared" si="580"/>
        <v/>
      </c>
      <c r="AF1700" s="187" t="str">
        <f t="shared" si="581"/>
        <v/>
      </c>
      <c r="AG1700" s="187" t="str">
        <f t="shared" si="582"/>
        <v/>
      </c>
      <c r="AH1700" s="187" t="str">
        <f t="shared" si="583"/>
        <v/>
      </c>
      <c r="AI1700" s="187" t="str">
        <f t="shared" si="584"/>
        <v/>
      </c>
      <c r="AJ1700" s="187" t="str">
        <f t="shared" si="585"/>
        <v/>
      </c>
      <c r="AK1700" s="187" t="str">
        <f t="shared" si="586"/>
        <v/>
      </c>
      <c r="AN1700" s="187" t="str">
        <f t="shared" si="587"/>
        <v/>
      </c>
      <c r="AO1700" s="187" t="str">
        <f t="shared" si="588"/>
        <v/>
      </c>
      <c r="AP1700" s="187" t="str">
        <f t="shared" si="589"/>
        <v/>
      </c>
      <c r="AT1700" s="187" t="str">
        <f t="shared" si="590"/>
        <v/>
      </c>
      <c r="AU1700" s="187" t="str">
        <f t="shared" si="591"/>
        <v/>
      </c>
      <c r="AV1700" s="187" t="str">
        <f t="shared" si="592"/>
        <v/>
      </c>
      <c r="AW1700" s="187" t="str">
        <f t="shared" si="593"/>
        <v/>
      </c>
      <c r="AX1700" s="187" t="str">
        <f t="shared" si="594"/>
        <v/>
      </c>
      <c r="AY1700" s="187" t="str">
        <f t="shared" si="575"/>
        <v/>
      </c>
      <c r="AZ1700" s="187" t="str">
        <f t="shared" si="595"/>
        <v/>
      </c>
      <c r="BA1700" s="187" t="str">
        <f t="shared" si="577"/>
        <v xml:space="preserve"> </v>
      </c>
      <c r="BB1700" s="187" t="str">
        <f>IFERROR(IF(AW1700="","",VLOOKUP(AW1700,SUSS!R:S,2,FALSE)),AY1700*SUSS!$M$2)</f>
        <v/>
      </c>
      <c r="BC1700" s="187" t="str">
        <f t="shared" si="576"/>
        <v/>
      </c>
    </row>
    <row r="1701" spans="14:55" ht="15.75" thickBot="1">
      <c r="N1701" s="183" t="s">
        <v>198</v>
      </c>
      <c r="O1701" s="82">
        <v>1</v>
      </c>
      <c r="P1701" s="85">
        <v>1100.03</v>
      </c>
      <c r="Q1701" s="83" t="s">
        <v>82</v>
      </c>
      <c r="R1701" s="83" t="s">
        <v>10</v>
      </c>
      <c r="S1701" s="83" t="s">
        <v>10</v>
      </c>
      <c r="T1701" s="82" t="s">
        <v>202</v>
      </c>
      <c r="U1701" s="82" t="s">
        <v>88</v>
      </c>
      <c r="AC1701" s="187" t="str">
        <f t="shared" si="578"/>
        <v/>
      </c>
      <c r="AD1701" s="187" t="str">
        <f t="shared" si="579"/>
        <v/>
      </c>
      <c r="AE1701" s="187" t="str">
        <f t="shared" si="580"/>
        <v/>
      </c>
      <c r="AF1701" s="187" t="str">
        <f t="shared" si="581"/>
        <v/>
      </c>
      <c r="AG1701" s="187" t="str">
        <f t="shared" si="582"/>
        <v/>
      </c>
      <c r="AH1701" s="187" t="str">
        <f t="shared" si="583"/>
        <v/>
      </c>
      <c r="AI1701" s="187" t="str">
        <f t="shared" si="584"/>
        <v/>
      </c>
      <c r="AJ1701" s="187" t="str">
        <f t="shared" si="585"/>
        <v/>
      </c>
      <c r="AK1701" s="187" t="str">
        <f t="shared" si="586"/>
        <v/>
      </c>
      <c r="AN1701" s="187" t="str">
        <f t="shared" si="587"/>
        <v/>
      </c>
      <c r="AO1701" s="187" t="str">
        <f t="shared" si="588"/>
        <v/>
      </c>
      <c r="AP1701" s="187" t="str">
        <f t="shared" si="589"/>
        <v/>
      </c>
      <c r="AT1701" s="187" t="str">
        <f t="shared" si="590"/>
        <v/>
      </c>
      <c r="AU1701" s="187" t="str">
        <f t="shared" si="591"/>
        <v/>
      </c>
      <c r="AV1701" s="187" t="str">
        <f t="shared" si="592"/>
        <v/>
      </c>
      <c r="AW1701" s="187" t="str">
        <f t="shared" si="593"/>
        <v/>
      </c>
      <c r="AX1701" s="187" t="str">
        <f t="shared" si="594"/>
        <v/>
      </c>
      <c r="AY1701" s="187" t="str">
        <f t="shared" si="575"/>
        <v/>
      </c>
      <c r="AZ1701" s="187" t="str">
        <f t="shared" si="595"/>
        <v/>
      </c>
      <c r="BA1701" s="187" t="str">
        <f t="shared" si="577"/>
        <v xml:space="preserve"> </v>
      </c>
      <c r="BB1701" s="187" t="str">
        <f>IFERROR(IF(AW1701="","",VLOOKUP(AW1701,SUSS!R:S,2,FALSE)),AY1701*SUSS!$M$2)</f>
        <v/>
      </c>
      <c r="BC1701" s="187" t="str">
        <f t="shared" si="576"/>
        <v/>
      </c>
    </row>
    <row r="1702" spans="14:55" ht="15.75" thickBot="1">
      <c r="N1702" s="183" t="s">
        <v>198</v>
      </c>
      <c r="O1702" s="82">
        <v>1</v>
      </c>
      <c r="P1702" s="85">
        <v>11302.63</v>
      </c>
      <c r="Q1702" s="83" t="s">
        <v>82</v>
      </c>
      <c r="R1702" s="83" t="s">
        <v>10</v>
      </c>
      <c r="S1702" s="83" t="s">
        <v>83</v>
      </c>
      <c r="T1702" s="82" t="s">
        <v>202</v>
      </c>
      <c r="U1702" s="82" t="s">
        <v>88</v>
      </c>
      <c r="AC1702" s="187" t="str">
        <f t="shared" si="578"/>
        <v/>
      </c>
      <c r="AD1702" s="187" t="str">
        <f t="shared" si="579"/>
        <v/>
      </c>
      <c r="AE1702" s="187" t="str">
        <f t="shared" si="580"/>
        <v/>
      </c>
      <c r="AF1702" s="187" t="str">
        <f t="shared" si="581"/>
        <v/>
      </c>
      <c r="AG1702" s="187" t="str">
        <f t="shared" si="582"/>
        <v/>
      </c>
      <c r="AH1702" s="187" t="str">
        <f t="shared" si="583"/>
        <v/>
      </c>
      <c r="AI1702" s="187" t="str">
        <f t="shared" si="584"/>
        <v/>
      </c>
      <c r="AJ1702" s="187" t="str">
        <f t="shared" si="585"/>
        <v/>
      </c>
      <c r="AK1702" s="187" t="str">
        <f t="shared" si="586"/>
        <v/>
      </c>
      <c r="AN1702" s="187" t="str">
        <f t="shared" si="587"/>
        <v/>
      </c>
      <c r="AO1702" s="187" t="str">
        <f t="shared" si="588"/>
        <v/>
      </c>
      <c r="AP1702" s="187" t="str">
        <f t="shared" si="589"/>
        <v/>
      </c>
      <c r="AT1702" s="187" t="str">
        <f t="shared" si="590"/>
        <v/>
      </c>
      <c r="AU1702" s="187" t="str">
        <f t="shared" si="591"/>
        <v/>
      </c>
      <c r="AV1702" s="187" t="str">
        <f t="shared" si="592"/>
        <v/>
      </c>
      <c r="AW1702" s="187" t="str">
        <f t="shared" si="593"/>
        <v/>
      </c>
      <c r="AX1702" s="187" t="str">
        <f t="shared" si="594"/>
        <v/>
      </c>
      <c r="AY1702" s="187" t="str">
        <f t="shared" si="575"/>
        <v/>
      </c>
      <c r="AZ1702" s="187" t="str">
        <f t="shared" si="595"/>
        <v/>
      </c>
      <c r="BA1702" s="187" t="str">
        <f t="shared" si="577"/>
        <v xml:space="preserve"> </v>
      </c>
      <c r="BB1702" s="187" t="str">
        <f>IFERROR(IF(AW1702="","",VLOOKUP(AW1702,SUSS!R:S,2,FALSE)),AY1702*SUSS!$M$2)</f>
        <v/>
      </c>
      <c r="BC1702" s="187" t="str">
        <f t="shared" si="576"/>
        <v/>
      </c>
    </row>
    <row r="1703" spans="14:55" ht="15.75" thickBot="1">
      <c r="N1703" s="183" t="s">
        <v>198</v>
      </c>
      <c r="O1703" s="82">
        <v>1</v>
      </c>
      <c r="P1703" s="86">
        <v>576.98</v>
      </c>
      <c r="Q1703" s="83" t="s">
        <v>82</v>
      </c>
      <c r="R1703" s="83" t="s">
        <v>10</v>
      </c>
      <c r="S1703" s="83" t="s">
        <v>10</v>
      </c>
      <c r="T1703" s="82" t="s">
        <v>205</v>
      </c>
      <c r="U1703" s="82" t="s">
        <v>88</v>
      </c>
      <c r="AC1703" s="187" t="str">
        <f t="shared" si="578"/>
        <v/>
      </c>
      <c r="AD1703" s="187" t="str">
        <f t="shared" si="579"/>
        <v/>
      </c>
      <c r="AE1703" s="187" t="str">
        <f t="shared" si="580"/>
        <v/>
      </c>
      <c r="AF1703" s="187" t="str">
        <f t="shared" si="581"/>
        <v/>
      </c>
      <c r="AG1703" s="187" t="str">
        <f t="shared" si="582"/>
        <v/>
      </c>
      <c r="AH1703" s="187" t="str">
        <f t="shared" si="583"/>
        <v/>
      </c>
      <c r="AI1703" s="187" t="str">
        <f t="shared" si="584"/>
        <v/>
      </c>
      <c r="AJ1703" s="187" t="str">
        <f t="shared" si="585"/>
        <v/>
      </c>
      <c r="AK1703" s="187" t="str">
        <f t="shared" si="586"/>
        <v/>
      </c>
      <c r="AN1703" s="187" t="str">
        <f t="shared" si="587"/>
        <v/>
      </c>
      <c r="AO1703" s="187" t="str">
        <f t="shared" si="588"/>
        <v/>
      </c>
      <c r="AP1703" s="187" t="str">
        <f t="shared" si="589"/>
        <v/>
      </c>
      <c r="AT1703" s="187" t="str">
        <f t="shared" si="590"/>
        <v/>
      </c>
      <c r="AU1703" s="187" t="str">
        <f t="shared" si="591"/>
        <v/>
      </c>
      <c r="AV1703" s="187" t="str">
        <f t="shared" si="592"/>
        <v/>
      </c>
      <c r="AW1703" s="187" t="str">
        <f t="shared" si="593"/>
        <v/>
      </c>
      <c r="AX1703" s="187" t="str">
        <f t="shared" si="594"/>
        <v/>
      </c>
      <c r="AY1703" s="187" t="str">
        <f t="shared" si="575"/>
        <v/>
      </c>
      <c r="AZ1703" s="187" t="str">
        <f t="shared" si="595"/>
        <v/>
      </c>
      <c r="BA1703" s="187" t="str">
        <f t="shared" si="577"/>
        <v xml:space="preserve"> </v>
      </c>
      <c r="BB1703" s="187" t="str">
        <f>IFERROR(IF(AW1703="","",VLOOKUP(AW1703,SUSS!R:S,2,FALSE)),AY1703*SUSS!$M$2)</f>
        <v/>
      </c>
      <c r="BC1703" s="187" t="str">
        <f t="shared" si="576"/>
        <v/>
      </c>
    </row>
    <row r="1704" spans="14:55" ht="15.75" thickBot="1">
      <c r="N1704" s="183" t="s">
        <v>198</v>
      </c>
      <c r="O1704" s="82">
        <v>1</v>
      </c>
      <c r="P1704" s="86">
        <v>86.69</v>
      </c>
      <c r="Q1704" s="83" t="s">
        <v>107</v>
      </c>
      <c r="R1704" s="83" t="s">
        <v>10</v>
      </c>
      <c r="S1704" s="83" t="s">
        <v>10</v>
      </c>
      <c r="T1704" s="82" t="s">
        <v>206</v>
      </c>
      <c r="U1704" s="82" t="s">
        <v>88</v>
      </c>
      <c r="AC1704" s="187" t="str">
        <f t="shared" si="578"/>
        <v/>
      </c>
      <c r="AD1704" s="187" t="str">
        <f t="shared" si="579"/>
        <v/>
      </c>
      <c r="AE1704" s="187" t="str">
        <f t="shared" si="580"/>
        <v/>
      </c>
      <c r="AF1704" s="187" t="str">
        <f t="shared" si="581"/>
        <v/>
      </c>
      <c r="AG1704" s="187" t="str">
        <f t="shared" si="582"/>
        <v/>
      </c>
      <c r="AH1704" s="187" t="str">
        <f t="shared" si="583"/>
        <v/>
      </c>
      <c r="AI1704" s="187" t="str">
        <f t="shared" si="584"/>
        <v/>
      </c>
      <c r="AJ1704" s="187" t="str">
        <f t="shared" si="585"/>
        <v/>
      </c>
      <c r="AK1704" s="187" t="str">
        <f t="shared" si="586"/>
        <v/>
      </c>
      <c r="AN1704" s="187" t="str">
        <f t="shared" si="587"/>
        <v/>
      </c>
      <c r="AO1704" s="187" t="str">
        <f t="shared" si="588"/>
        <v/>
      </c>
      <c r="AP1704" s="187" t="str">
        <f t="shared" si="589"/>
        <v/>
      </c>
      <c r="AT1704" s="187" t="str">
        <f t="shared" si="590"/>
        <v/>
      </c>
      <c r="AU1704" s="187" t="str">
        <f t="shared" si="591"/>
        <v/>
      </c>
      <c r="AV1704" s="187" t="str">
        <f t="shared" si="592"/>
        <v/>
      </c>
      <c r="AW1704" s="187" t="str">
        <f t="shared" si="593"/>
        <v/>
      </c>
      <c r="AX1704" s="187" t="str">
        <f t="shared" si="594"/>
        <v/>
      </c>
      <c r="AY1704" s="187" t="str">
        <f t="shared" si="575"/>
        <v/>
      </c>
      <c r="AZ1704" s="187" t="str">
        <f t="shared" si="595"/>
        <v/>
      </c>
      <c r="BA1704" s="187" t="str">
        <f t="shared" si="577"/>
        <v xml:space="preserve"> </v>
      </c>
      <c r="BB1704" s="187" t="str">
        <f>IFERROR(IF(AW1704="","",VLOOKUP(AW1704,SUSS!R:S,2,FALSE)),AY1704*SUSS!$M$2)</f>
        <v/>
      </c>
      <c r="BC1704" s="187" t="str">
        <f t="shared" si="576"/>
        <v/>
      </c>
    </row>
    <row r="1705" spans="14:55" ht="15.75" thickBot="1">
      <c r="N1705" s="183" t="s">
        <v>198</v>
      </c>
      <c r="O1705" s="82">
        <v>1</v>
      </c>
      <c r="P1705" s="86">
        <v>654.39</v>
      </c>
      <c r="Q1705" s="83" t="s">
        <v>11</v>
      </c>
      <c r="R1705" s="83" t="s">
        <v>10</v>
      </c>
      <c r="S1705" s="83" t="s">
        <v>10</v>
      </c>
      <c r="T1705" s="82" t="s">
        <v>204</v>
      </c>
      <c r="U1705" s="82" t="s">
        <v>88</v>
      </c>
      <c r="AC1705" s="187" t="str">
        <f t="shared" si="578"/>
        <v/>
      </c>
      <c r="AD1705" s="187" t="str">
        <f t="shared" si="579"/>
        <v/>
      </c>
      <c r="AE1705" s="187" t="str">
        <f t="shared" si="580"/>
        <v/>
      </c>
      <c r="AF1705" s="187" t="str">
        <f t="shared" si="581"/>
        <v/>
      </c>
      <c r="AG1705" s="187" t="str">
        <f t="shared" si="582"/>
        <v/>
      </c>
      <c r="AH1705" s="187" t="str">
        <f t="shared" si="583"/>
        <v/>
      </c>
      <c r="AI1705" s="187" t="str">
        <f t="shared" si="584"/>
        <v/>
      </c>
      <c r="AJ1705" s="187" t="str">
        <f t="shared" si="585"/>
        <v/>
      </c>
      <c r="AK1705" s="187" t="str">
        <f t="shared" si="586"/>
        <v/>
      </c>
      <c r="AN1705" s="187" t="str">
        <f t="shared" si="587"/>
        <v/>
      </c>
      <c r="AO1705" s="187" t="str">
        <f t="shared" si="588"/>
        <v/>
      </c>
      <c r="AP1705" s="187" t="str">
        <f t="shared" si="589"/>
        <v/>
      </c>
      <c r="AT1705" s="187" t="str">
        <f t="shared" si="590"/>
        <v>N006554</v>
      </c>
      <c r="AU1705" s="187">
        <f t="shared" si="591"/>
        <v>1</v>
      </c>
      <c r="AV1705" s="187">
        <f t="shared" si="592"/>
        <v>654.39</v>
      </c>
      <c r="AW1705" s="187" t="str">
        <f t="shared" si="593"/>
        <v>2012/1</v>
      </c>
      <c r="AX1705" s="187" t="str">
        <f t="shared" si="594"/>
        <v>2012/1 Contribuciones Seg. Social</v>
      </c>
      <c r="AY1705" s="187">
        <f t="shared" si="575"/>
        <v>6285.77</v>
      </c>
      <c r="AZ1705" s="187">
        <f t="shared" si="595"/>
        <v>0.1041065772371563</v>
      </c>
      <c r="BA1705" s="187" t="str">
        <f t="shared" si="577"/>
        <v>N006554 1</v>
      </c>
      <c r="BB1705" s="187">
        <f>IFERROR(IF(AW1705="","",VLOOKUP(AW1705,SUSS!R:S,2,FALSE)),AY1705*SUSS!$M$2)</f>
        <v>754.29240000000004</v>
      </c>
      <c r="BC1705" s="187">
        <f t="shared" si="576"/>
        <v>78.526799999999994</v>
      </c>
    </row>
    <row r="1706" spans="14:55" ht="15.75" thickBot="1">
      <c r="N1706" s="183" t="s">
        <v>198</v>
      </c>
      <c r="O1706" s="82">
        <v>2</v>
      </c>
      <c r="P1706" s="86">
        <v>630.09</v>
      </c>
      <c r="Q1706" s="83" t="s">
        <v>102</v>
      </c>
      <c r="R1706" s="83" t="s">
        <v>10</v>
      </c>
      <c r="S1706" s="83" t="s">
        <v>10</v>
      </c>
      <c r="T1706" s="82" t="s">
        <v>201</v>
      </c>
      <c r="U1706" s="82" t="s">
        <v>88</v>
      </c>
      <c r="AC1706" s="187" t="str">
        <f t="shared" si="578"/>
        <v/>
      </c>
      <c r="AD1706" s="187" t="str">
        <f t="shared" si="579"/>
        <v/>
      </c>
      <c r="AE1706" s="187" t="str">
        <f t="shared" si="580"/>
        <v/>
      </c>
      <c r="AF1706" s="187" t="str">
        <f t="shared" si="581"/>
        <v/>
      </c>
      <c r="AG1706" s="187" t="str">
        <f t="shared" si="582"/>
        <v/>
      </c>
      <c r="AH1706" s="187" t="str">
        <f t="shared" si="583"/>
        <v/>
      </c>
      <c r="AI1706" s="187" t="str">
        <f t="shared" si="584"/>
        <v/>
      </c>
      <c r="AJ1706" s="187" t="str">
        <f t="shared" si="585"/>
        <v/>
      </c>
      <c r="AK1706" s="187" t="str">
        <f t="shared" si="586"/>
        <v/>
      </c>
      <c r="AN1706" s="187" t="str">
        <f t="shared" si="587"/>
        <v/>
      </c>
      <c r="AO1706" s="187" t="str">
        <f t="shared" si="588"/>
        <v/>
      </c>
      <c r="AP1706" s="187" t="str">
        <f t="shared" si="589"/>
        <v/>
      </c>
      <c r="AT1706" s="187" t="str">
        <f t="shared" si="590"/>
        <v/>
      </c>
      <c r="AU1706" s="187" t="str">
        <f t="shared" si="591"/>
        <v/>
      </c>
      <c r="AV1706" s="187" t="str">
        <f t="shared" si="592"/>
        <v/>
      </c>
      <c r="AW1706" s="187" t="str">
        <f t="shared" si="593"/>
        <v/>
      </c>
      <c r="AX1706" s="187" t="str">
        <f t="shared" si="594"/>
        <v/>
      </c>
      <c r="AY1706" s="187" t="str">
        <f t="shared" si="575"/>
        <v/>
      </c>
      <c r="AZ1706" s="187" t="str">
        <f t="shared" si="595"/>
        <v/>
      </c>
      <c r="BA1706" s="187" t="str">
        <f t="shared" si="577"/>
        <v xml:space="preserve"> </v>
      </c>
      <c r="BB1706" s="187" t="str">
        <f>IFERROR(IF(AW1706="","",VLOOKUP(AW1706,SUSS!R:S,2,FALSE)),AY1706*SUSS!$M$2)</f>
        <v/>
      </c>
      <c r="BC1706" s="187" t="str">
        <f t="shared" si="576"/>
        <v/>
      </c>
    </row>
    <row r="1707" spans="14:55" ht="15.75" thickBot="1">
      <c r="N1707" s="183" t="s">
        <v>198</v>
      </c>
      <c r="O1707" s="82">
        <v>2</v>
      </c>
      <c r="P1707" s="85">
        <v>2899.87</v>
      </c>
      <c r="Q1707" s="83" t="s">
        <v>102</v>
      </c>
      <c r="R1707" s="83" t="s">
        <v>10</v>
      </c>
      <c r="S1707" s="83" t="s">
        <v>83</v>
      </c>
      <c r="T1707" s="82" t="s">
        <v>201</v>
      </c>
      <c r="U1707" s="82" t="s">
        <v>88</v>
      </c>
      <c r="AC1707" s="187" t="str">
        <f t="shared" si="578"/>
        <v/>
      </c>
      <c r="AD1707" s="187" t="str">
        <f t="shared" si="579"/>
        <v/>
      </c>
      <c r="AE1707" s="187" t="str">
        <f t="shared" si="580"/>
        <v/>
      </c>
      <c r="AF1707" s="187" t="str">
        <f t="shared" si="581"/>
        <v/>
      </c>
      <c r="AG1707" s="187" t="str">
        <f t="shared" si="582"/>
        <v/>
      </c>
      <c r="AH1707" s="187" t="str">
        <f t="shared" si="583"/>
        <v/>
      </c>
      <c r="AI1707" s="187" t="str">
        <f t="shared" si="584"/>
        <v/>
      </c>
      <c r="AJ1707" s="187" t="str">
        <f t="shared" si="585"/>
        <v/>
      </c>
      <c r="AK1707" s="187" t="str">
        <f t="shared" si="586"/>
        <v/>
      </c>
      <c r="AN1707" s="187" t="str">
        <f t="shared" si="587"/>
        <v/>
      </c>
      <c r="AO1707" s="187" t="str">
        <f t="shared" si="588"/>
        <v/>
      </c>
      <c r="AP1707" s="187" t="str">
        <f t="shared" si="589"/>
        <v/>
      </c>
      <c r="AT1707" s="187" t="str">
        <f t="shared" si="590"/>
        <v/>
      </c>
      <c r="AU1707" s="187" t="str">
        <f t="shared" si="591"/>
        <v/>
      </c>
      <c r="AV1707" s="187" t="str">
        <f t="shared" si="592"/>
        <v/>
      </c>
      <c r="AW1707" s="187" t="str">
        <f t="shared" si="593"/>
        <v/>
      </c>
      <c r="AX1707" s="187" t="str">
        <f t="shared" si="594"/>
        <v/>
      </c>
      <c r="AY1707" s="187" t="str">
        <f t="shared" si="575"/>
        <v/>
      </c>
      <c r="AZ1707" s="187" t="str">
        <f t="shared" si="595"/>
        <v/>
      </c>
      <c r="BA1707" s="187" t="str">
        <f t="shared" si="577"/>
        <v xml:space="preserve"> </v>
      </c>
      <c r="BB1707" s="187" t="str">
        <f>IFERROR(IF(AW1707="","",VLOOKUP(AW1707,SUSS!R:S,2,FALSE)),AY1707*SUSS!$M$2)</f>
        <v/>
      </c>
      <c r="BC1707" s="187" t="str">
        <f t="shared" si="576"/>
        <v/>
      </c>
    </row>
    <row r="1708" spans="14:55" ht="15.75" thickBot="1">
      <c r="N1708" s="183" t="s">
        <v>198</v>
      </c>
      <c r="O1708" s="82">
        <v>2</v>
      </c>
      <c r="P1708" s="85">
        <v>6970.03</v>
      </c>
      <c r="Q1708" s="83" t="s">
        <v>82</v>
      </c>
      <c r="R1708" s="83" t="s">
        <v>10</v>
      </c>
      <c r="S1708" s="83" t="s">
        <v>10</v>
      </c>
      <c r="T1708" s="82" t="s">
        <v>205</v>
      </c>
      <c r="U1708" s="82" t="s">
        <v>88</v>
      </c>
      <c r="AC1708" s="187" t="str">
        <f t="shared" si="578"/>
        <v/>
      </c>
      <c r="AD1708" s="187" t="str">
        <f t="shared" si="579"/>
        <v/>
      </c>
      <c r="AE1708" s="187" t="str">
        <f t="shared" si="580"/>
        <v/>
      </c>
      <c r="AF1708" s="187" t="str">
        <f t="shared" si="581"/>
        <v/>
      </c>
      <c r="AG1708" s="187" t="str">
        <f t="shared" si="582"/>
        <v/>
      </c>
      <c r="AH1708" s="187" t="str">
        <f t="shared" si="583"/>
        <v/>
      </c>
      <c r="AI1708" s="187" t="str">
        <f t="shared" si="584"/>
        <v/>
      </c>
      <c r="AJ1708" s="187" t="str">
        <f t="shared" si="585"/>
        <v/>
      </c>
      <c r="AK1708" s="187" t="str">
        <f t="shared" si="586"/>
        <v/>
      </c>
      <c r="AN1708" s="187" t="str">
        <f t="shared" si="587"/>
        <v/>
      </c>
      <c r="AO1708" s="187" t="str">
        <f t="shared" si="588"/>
        <v/>
      </c>
      <c r="AP1708" s="187" t="str">
        <f t="shared" si="589"/>
        <v/>
      </c>
      <c r="AT1708" s="187" t="str">
        <f t="shared" si="590"/>
        <v/>
      </c>
      <c r="AU1708" s="187" t="str">
        <f t="shared" si="591"/>
        <v/>
      </c>
      <c r="AV1708" s="187" t="str">
        <f t="shared" si="592"/>
        <v/>
      </c>
      <c r="AW1708" s="187" t="str">
        <f t="shared" si="593"/>
        <v/>
      </c>
      <c r="AX1708" s="187" t="str">
        <f t="shared" si="594"/>
        <v/>
      </c>
      <c r="AY1708" s="187" t="str">
        <f t="shared" si="575"/>
        <v/>
      </c>
      <c r="AZ1708" s="187" t="str">
        <f t="shared" si="595"/>
        <v/>
      </c>
      <c r="BA1708" s="187" t="str">
        <f t="shared" si="577"/>
        <v xml:space="preserve"> </v>
      </c>
      <c r="BB1708" s="187" t="str">
        <f>IFERROR(IF(AW1708="","",VLOOKUP(AW1708,SUSS!R:S,2,FALSE)),AY1708*SUSS!$M$2)</f>
        <v/>
      </c>
      <c r="BC1708" s="187" t="str">
        <f t="shared" si="576"/>
        <v/>
      </c>
    </row>
    <row r="1709" spans="14:55" ht="15.75" thickBot="1">
      <c r="N1709" s="183" t="s">
        <v>198</v>
      </c>
      <c r="O1709" s="82">
        <v>2</v>
      </c>
      <c r="P1709" s="85">
        <v>5660.26</v>
      </c>
      <c r="Q1709" s="83" t="s">
        <v>82</v>
      </c>
      <c r="R1709" s="83" t="s">
        <v>10</v>
      </c>
      <c r="S1709" s="83" t="s">
        <v>83</v>
      </c>
      <c r="T1709" s="82" t="s">
        <v>205</v>
      </c>
      <c r="U1709" s="82" t="s">
        <v>88</v>
      </c>
      <c r="AC1709" s="187" t="str">
        <f t="shared" si="578"/>
        <v/>
      </c>
      <c r="AD1709" s="187" t="str">
        <f t="shared" si="579"/>
        <v/>
      </c>
      <c r="AE1709" s="187" t="str">
        <f t="shared" si="580"/>
        <v/>
      </c>
      <c r="AF1709" s="187" t="str">
        <f t="shared" si="581"/>
        <v/>
      </c>
      <c r="AG1709" s="187" t="str">
        <f t="shared" si="582"/>
        <v/>
      </c>
      <c r="AH1709" s="187" t="str">
        <f t="shared" si="583"/>
        <v/>
      </c>
      <c r="AI1709" s="187" t="str">
        <f t="shared" si="584"/>
        <v/>
      </c>
      <c r="AJ1709" s="187" t="str">
        <f t="shared" si="585"/>
        <v/>
      </c>
      <c r="AK1709" s="187" t="str">
        <f t="shared" si="586"/>
        <v/>
      </c>
      <c r="AN1709" s="187" t="str">
        <f t="shared" si="587"/>
        <v/>
      </c>
      <c r="AO1709" s="187" t="str">
        <f t="shared" si="588"/>
        <v/>
      </c>
      <c r="AP1709" s="187" t="str">
        <f t="shared" si="589"/>
        <v/>
      </c>
      <c r="AT1709" s="187" t="str">
        <f t="shared" si="590"/>
        <v/>
      </c>
      <c r="AU1709" s="187" t="str">
        <f t="shared" si="591"/>
        <v/>
      </c>
      <c r="AV1709" s="187" t="str">
        <f t="shared" si="592"/>
        <v/>
      </c>
      <c r="AW1709" s="187" t="str">
        <f t="shared" si="593"/>
        <v/>
      </c>
      <c r="AX1709" s="187" t="str">
        <f t="shared" si="594"/>
        <v/>
      </c>
      <c r="AY1709" s="187" t="str">
        <f t="shared" si="575"/>
        <v/>
      </c>
      <c r="AZ1709" s="187" t="str">
        <f t="shared" si="595"/>
        <v/>
      </c>
      <c r="BA1709" s="187" t="str">
        <f t="shared" si="577"/>
        <v xml:space="preserve"> </v>
      </c>
      <c r="BB1709" s="187" t="str">
        <f>IFERROR(IF(AW1709="","",VLOOKUP(AW1709,SUSS!R:S,2,FALSE)),AY1709*SUSS!$M$2)</f>
        <v/>
      </c>
      <c r="BC1709" s="187" t="str">
        <f t="shared" si="576"/>
        <v/>
      </c>
    </row>
    <row r="1710" spans="14:55" ht="15.75" thickBot="1">
      <c r="N1710" s="183" t="s">
        <v>198</v>
      </c>
      <c r="O1710" s="82">
        <v>2</v>
      </c>
      <c r="P1710" s="86">
        <v>349.35</v>
      </c>
      <c r="Q1710" s="83" t="s">
        <v>82</v>
      </c>
      <c r="R1710" s="83" t="s">
        <v>10</v>
      </c>
      <c r="S1710" s="83" t="s">
        <v>10</v>
      </c>
      <c r="T1710" s="82" t="s">
        <v>207</v>
      </c>
      <c r="U1710" s="82" t="s">
        <v>88</v>
      </c>
      <c r="AC1710" s="187" t="str">
        <f t="shared" si="578"/>
        <v/>
      </c>
      <c r="AD1710" s="187" t="str">
        <f t="shared" si="579"/>
        <v/>
      </c>
      <c r="AE1710" s="187" t="str">
        <f t="shared" si="580"/>
        <v/>
      </c>
      <c r="AF1710" s="187" t="str">
        <f t="shared" si="581"/>
        <v/>
      </c>
      <c r="AG1710" s="187" t="str">
        <f t="shared" si="582"/>
        <v/>
      </c>
      <c r="AH1710" s="187" t="str">
        <f t="shared" si="583"/>
        <v/>
      </c>
      <c r="AI1710" s="187" t="str">
        <f t="shared" si="584"/>
        <v/>
      </c>
      <c r="AJ1710" s="187" t="str">
        <f t="shared" si="585"/>
        <v/>
      </c>
      <c r="AK1710" s="187" t="str">
        <f t="shared" si="586"/>
        <v/>
      </c>
      <c r="AN1710" s="187" t="str">
        <f t="shared" si="587"/>
        <v/>
      </c>
      <c r="AO1710" s="187" t="str">
        <f t="shared" si="588"/>
        <v/>
      </c>
      <c r="AP1710" s="187" t="str">
        <f t="shared" si="589"/>
        <v/>
      </c>
      <c r="AT1710" s="187" t="str">
        <f t="shared" si="590"/>
        <v/>
      </c>
      <c r="AU1710" s="187" t="str">
        <f t="shared" si="591"/>
        <v/>
      </c>
      <c r="AV1710" s="187" t="str">
        <f t="shared" si="592"/>
        <v/>
      </c>
      <c r="AW1710" s="187" t="str">
        <f t="shared" si="593"/>
        <v/>
      </c>
      <c r="AX1710" s="187" t="str">
        <f t="shared" si="594"/>
        <v/>
      </c>
      <c r="AY1710" s="187" t="str">
        <f t="shared" si="575"/>
        <v/>
      </c>
      <c r="AZ1710" s="187" t="str">
        <f t="shared" si="595"/>
        <v/>
      </c>
      <c r="BA1710" s="187" t="str">
        <f t="shared" si="577"/>
        <v xml:space="preserve"> </v>
      </c>
      <c r="BB1710" s="187" t="str">
        <f>IFERROR(IF(AW1710="","",VLOOKUP(AW1710,SUSS!R:S,2,FALSE)),AY1710*SUSS!$M$2)</f>
        <v/>
      </c>
      <c r="BC1710" s="187" t="str">
        <f t="shared" si="576"/>
        <v/>
      </c>
    </row>
    <row r="1711" spans="14:55" ht="15.75" thickBot="1">
      <c r="N1711" s="183" t="s">
        <v>198</v>
      </c>
      <c r="O1711" s="82">
        <v>2</v>
      </c>
      <c r="P1711" s="86">
        <v>153.22999999999999</v>
      </c>
      <c r="Q1711" s="83" t="s">
        <v>107</v>
      </c>
      <c r="R1711" s="83" t="s">
        <v>10</v>
      </c>
      <c r="S1711" s="83" t="s">
        <v>10</v>
      </c>
      <c r="T1711" s="82" t="s">
        <v>206</v>
      </c>
      <c r="U1711" s="82" t="s">
        <v>88</v>
      </c>
      <c r="AC1711" s="187" t="str">
        <f t="shared" si="578"/>
        <v/>
      </c>
      <c r="AD1711" s="187" t="str">
        <f t="shared" si="579"/>
        <v/>
      </c>
      <c r="AE1711" s="187" t="str">
        <f t="shared" si="580"/>
        <v/>
      </c>
      <c r="AF1711" s="187" t="str">
        <f t="shared" si="581"/>
        <v/>
      </c>
      <c r="AG1711" s="187" t="str">
        <f t="shared" si="582"/>
        <v/>
      </c>
      <c r="AH1711" s="187" t="str">
        <f t="shared" si="583"/>
        <v/>
      </c>
      <c r="AI1711" s="187" t="str">
        <f t="shared" si="584"/>
        <v/>
      </c>
      <c r="AJ1711" s="187" t="str">
        <f t="shared" si="585"/>
        <v/>
      </c>
      <c r="AK1711" s="187" t="str">
        <f t="shared" si="586"/>
        <v/>
      </c>
      <c r="AN1711" s="187" t="str">
        <f t="shared" si="587"/>
        <v/>
      </c>
      <c r="AO1711" s="187" t="str">
        <f t="shared" si="588"/>
        <v/>
      </c>
      <c r="AP1711" s="187" t="str">
        <f t="shared" si="589"/>
        <v/>
      </c>
      <c r="AT1711" s="187" t="str">
        <f t="shared" si="590"/>
        <v/>
      </c>
      <c r="AU1711" s="187" t="str">
        <f t="shared" si="591"/>
        <v/>
      </c>
      <c r="AV1711" s="187" t="str">
        <f t="shared" si="592"/>
        <v/>
      </c>
      <c r="AW1711" s="187" t="str">
        <f t="shared" si="593"/>
        <v/>
      </c>
      <c r="AX1711" s="187" t="str">
        <f t="shared" si="594"/>
        <v/>
      </c>
      <c r="AY1711" s="187" t="str">
        <f t="shared" si="575"/>
        <v/>
      </c>
      <c r="AZ1711" s="187" t="str">
        <f t="shared" si="595"/>
        <v/>
      </c>
      <c r="BA1711" s="187" t="str">
        <f t="shared" si="577"/>
        <v xml:space="preserve"> </v>
      </c>
      <c r="BB1711" s="187" t="str">
        <f>IFERROR(IF(AW1711="","",VLOOKUP(AW1711,SUSS!R:S,2,FALSE)),AY1711*SUSS!$M$2)</f>
        <v/>
      </c>
      <c r="BC1711" s="187" t="str">
        <f t="shared" si="576"/>
        <v/>
      </c>
    </row>
    <row r="1712" spans="14:55" ht="15.75" thickBot="1">
      <c r="N1712" s="183" t="s">
        <v>198</v>
      </c>
      <c r="O1712" s="82">
        <v>2</v>
      </c>
      <c r="P1712" s="86">
        <v>654.39</v>
      </c>
      <c r="Q1712" s="83" t="s">
        <v>11</v>
      </c>
      <c r="R1712" s="83" t="s">
        <v>10</v>
      </c>
      <c r="S1712" s="83" t="s">
        <v>10</v>
      </c>
      <c r="T1712" s="82" t="s">
        <v>204</v>
      </c>
      <c r="U1712" s="82" t="s">
        <v>88</v>
      </c>
      <c r="AC1712" s="187" t="str">
        <f t="shared" si="578"/>
        <v/>
      </c>
      <c r="AD1712" s="187" t="str">
        <f t="shared" si="579"/>
        <v/>
      </c>
      <c r="AE1712" s="187" t="str">
        <f t="shared" si="580"/>
        <v/>
      </c>
      <c r="AF1712" s="187" t="str">
        <f t="shared" si="581"/>
        <v/>
      </c>
      <c r="AG1712" s="187" t="str">
        <f t="shared" si="582"/>
        <v/>
      </c>
      <c r="AH1712" s="187" t="str">
        <f t="shared" si="583"/>
        <v/>
      </c>
      <c r="AI1712" s="187" t="str">
        <f t="shared" si="584"/>
        <v/>
      </c>
      <c r="AJ1712" s="187" t="str">
        <f t="shared" si="585"/>
        <v/>
      </c>
      <c r="AK1712" s="187" t="str">
        <f t="shared" si="586"/>
        <v/>
      </c>
      <c r="AN1712" s="187" t="str">
        <f t="shared" si="587"/>
        <v/>
      </c>
      <c r="AO1712" s="187" t="str">
        <f t="shared" si="588"/>
        <v/>
      </c>
      <c r="AP1712" s="187" t="str">
        <f t="shared" si="589"/>
        <v/>
      </c>
      <c r="AT1712" s="187" t="str">
        <f t="shared" si="590"/>
        <v>N006554</v>
      </c>
      <c r="AU1712" s="187">
        <f t="shared" si="591"/>
        <v>2</v>
      </c>
      <c r="AV1712" s="187">
        <f t="shared" si="592"/>
        <v>654.39</v>
      </c>
      <c r="AW1712" s="187" t="str">
        <f t="shared" si="593"/>
        <v>2012/1</v>
      </c>
      <c r="AX1712" s="187" t="str">
        <f t="shared" si="594"/>
        <v>2012/1 Contribuciones Seg. Social</v>
      </c>
      <c r="AY1712" s="187">
        <f t="shared" si="575"/>
        <v>6285.77</v>
      </c>
      <c r="AZ1712" s="187">
        <f t="shared" si="595"/>
        <v>0.1041065772371563</v>
      </c>
      <c r="BA1712" s="187" t="str">
        <f t="shared" si="577"/>
        <v>N006554 2</v>
      </c>
      <c r="BB1712" s="187">
        <f>IFERROR(IF(AW1712="","",VLOOKUP(AW1712,SUSS!R:S,2,FALSE)),AY1712*SUSS!$M$2)</f>
        <v>754.29240000000004</v>
      </c>
      <c r="BC1712" s="187">
        <f t="shared" si="576"/>
        <v>78.526799999999994</v>
      </c>
    </row>
    <row r="1713" spans="14:55" ht="29.25" thickBot="1">
      <c r="N1713" s="183" t="s">
        <v>198</v>
      </c>
      <c r="O1713" s="82">
        <v>3</v>
      </c>
      <c r="P1713" s="85">
        <v>3429.22</v>
      </c>
      <c r="Q1713" s="83" t="s">
        <v>102</v>
      </c>
      <c r="R1713" s="83" t="s">
        <v>10</v>
      </c>
      <c r="S1713" s="83" t="s">
        <v>83</v>
      </c>
      <c r="T1713" s="82" t="s">
        <v>201</v>
      </c>
      <c r="U1713" s="82" t="s">
        <v>122</v>
      </c>
      <c r="AC1713" s="187" t="str">
        <f t="shared" si="578"/>
        <v/>
      </c>
      <c r="AD1713" s="187" t="str">
        <f t="shared" si="579"/>
        <v/>
      </c>
      <c r="AE1713" s="187" t="str">
        <f t="shared" si="580"/>
        <v/>
      </c>
      <c r="AF1713" s="187" t="str">
        <f t="shared" si="581"/>
        <v/>
      </c>
      <c r="AG1713" s="187" t="str">
        <f t="shared" si="582"/>
        <v/>
      </c>
      <c r="AH1713" s="187" t="str">
        <f t="shared" si="583"/>
        <v/>
      </c>
      <c r="AI1713" s="187" t="str">
        <f t="shared" si="584"/>
        <v/>
      </c>
      <c r="AJ1713" s="187" t="str">
        <f t="shared" si="585"/>
        <v/>
      </c>
      <c r="AK1713" s="187" t="str">
        <f t="shared" si="586"/>
        <v/>
      </c>
      <c r="AN1713" s="187" t="str">
        <f t="shared" si="587"/>
        <v/>
      </c>
      <c r="AO1713" s="187" t="str">
        <f t="shared" si="588"/>
        <v/>
      </c>
      <c r="AP1713" s="187" t="str">
        <f t="shared" si="589"/>
        <v/>
      </c>
      <c r="AT1713" s="187" t="str">
        <f t="shared" si="590"/>
        <v/>
      </c>
      <c r="AU1713" s="187" t="str">
        <f t="shared" si="591"/>
        <v/>
      </c>
      <c r="AV1713" s="187" t="str">
        <f t="shared" si="592"/>
        <v/>
      </c>
      <c r="AW1713" s="187" t="str">
        <f t="shared" si="593"/>
        <v/>
      </c>
      <c r="AX1713" s="187" t="str">
        <f t="shared" si="594"/>
        <v/>
      </c>
      <c r="AY1713" s="187" t="str">
        <f t="shared" si="575"/>
        <v/>
      </c>
      <c r="AZ1713" s="187" t="str">
        <f t="shared" si="595"/>
        <v/>
      </c>
      <c r="BA1713" s="187" t="str">
        <f t="shared" si="577"/>
        <v xml:space="preserve"> </v>
      </c>
      <c r="BB1713" s="187" t="str">
        <f>IFERROR(IF(AW1713="","",VLOOKUP(AW1713,SUSS!R:S,2,FALSE)),AY1713*SUSS!$M$2)</f>
        <v/>
      </c>
      <c r="BC1713" s="187" t="str">
        <f t="shared" si="576"/>
        <v/>
      </c>
    </row>
    <row r="1714" spans="14:55" ht="29.25" thickBot="1">
      <c r="N1714" s="183" t="s">
        <v>198</v>
      </c>
      <c r="O1714" s="82">
        <v>3</v>
      </c>
      <c r="P1714" s="85">
        <v>5347.19</v>
      </c>
      <c r="Q1714" s="83" t="s">
        <v>82</v>
      </c>
      <c r="R1714" s="83" t="s">
        <v>10</v>
      </c>
      <c r="S1714" s="83" t="s">
        <v>10</v>
      </c>
      <c r="T1714" s="82" t="s">
        <v>207</v>
      </c>
      <c r="U1714" s="82" t="s">
        <v>122</v>
      </c>
      <c r="AC1714" s="187" t="str">
        <f t="shared" si="578"/>
        <v/>
      </c>
      <c r="AD1714" s="187" t="str">
        <f t="shared" si="579"/>
        <v/>
      </c>
      <c r="AE1714" s="187" t="str">
        <f t="shared" si="580"/>
        <v/>
      </c>
      <c r="AF1714" s="187" t="str">
        <f t="shared" si="581"/>
        <v/>
      </c>
      <c r="AG1714" s="187" t="str">
        <f t="shared" si="582"/>
        <v/>
      </c>
      <c r="AH1714" s="187" t="str">
        <f t="shared" si="583"/>
        <v/>
      </c>
      <c r="AI1714" s="187" t="str">
        <f t="shared" si="584"/>
        <v/>
      </c>
      <c r="AJ1714" s="187" t="str">
        <f t="shared" si="585"/>
        <v/>
      </c>
      <c r="AK1714" s="187" t="str">
        <f t="shared" si="586"/>
        <v/>
      </c>
      <c r="AN1714" s="187" t="str">
        <f t="shared" si="587"/>
        <v/>
      </c>
      <c r="AO1714" s="187" t="str">
        <f t="shared" si="588"/>
        <v/>
      </c>
      <c r="AP1714" s="187" t="str">
        <f t="shared" si="589"/>
        <v/>
      </c>
      <c r="AT1714" s="187" t="str">
        <f t="shared" si="590"/>
        <v/>
      </c>
      <c r="AU1714" s="187" t="str">
        <f t="shared" si="591"/>
        <v/>
      </c>
      <c r="AV1714" s="187" t="str">
        <f t="shared" si="592"/>
        <v/>
      </c>
      <c r="AW1714" s="187" t="str">
        <f t="shared" si="593"/>
        <v/>
      </c>
      <c r="AX1714" s="187" t="str">
        <f t="shared" si="594"/>
        <v/>
      </c>
      <c r="AY1714" s="187" t="str">
        <f t="shared" si="575"/>
        <v/>
      </c>
      <c r="AZ1714" s="187" t="str">
        <f t="shared" si="595"/>
        <v/>
      </c>
      <c r="BA1714" s="187" t="str">
        <f t="shared" si="577"/>
        <v xml:space="preserve"> </v>
      </c>
      <c r="BB1714" s="187" t="str">
        <f>IFERROR(IF(AW1714="","",VLOOKUP(AW1714,SUSS!R:S,2,FALSE)),AY1714*SUSS!$M$2)</f>
        <v/>
      </c>
      <c r="BC1714" s="187" t="str">
        <f t="shared" si="576"/>
        <v/>
      </c>
    </row>
    <row r="1715" spans="14:55" ht="29.25" thickBot="1">
      <c r="N1715" s="183" t="s">
        <v>198</v>
      </c>
      <c r="O1715" s="82">
        <v>3</v>
      </c>
      <c r="P1715" s="85">
        <v>4272.41</v>
      </c>
      <c r="Q1715" s="83" t="s">
        <v>82</v>
      </c>
      <c r="R1715" s="83" t="s">
        <v>10</v>
      </c>
      <c r="S1715" s="83" t="s">
        <v>83</v>
      </c>
      <c r="T1715" s="82" t="s">
        <v>207</v>
      </c>
      <c r="U1715" s="82" t="s">
        <v>122</v>
      </c>
      <c r="AC1715" s="187" t="str">
        <f t="shared" si="578"/>
        <v/>
      </c>
      <c r="AD1715" s="187" t="str">
        <f t="shared" si="579"/>
        <v/>
      </c>
      <c r="AE1715" s="187" t="str">
        <f t="shared" si="580"/>
        <v/>
      </c>
      <c r="AF1715" s="187" t="str">
        <f t="shared" si="581"/>
        <v/>
      </c>
      <c r="AG1715" s="187" t="str">
        <f t="shared" si="582"/>
        <v/>
      </c>
      <c r="AH1715" s="187" t="str">
        <f t="shared" si="583"/>
        <v/>
      </c>
      <c r="AI1715" s="187" t="str">
        <f t="shared" si="584"/>
        <v/>
      </c>
      <c r="AJ1715" s="187" t="str">
        <f t="shared" si="585"/>
        <v/>
      </c>
      <c r="AK1715" s="187" t="str">
        <f t="shared" si="586"/>
        <v/>
      </c>
      <c r="AN1715" s="187" t="str">
        <f t="shared" si="587"/>
        <v/>
      </c>
      <c r="AO1715" s="187" t="str">
        <f t="shared" si="588"/>
        <v/>
      </c>
      <c r="AP1715" s="187" t="str">
        <f t="shared" si="589"/>
        <v/>
      </c>
      <c r="AT1715" s="187" t="str">
        <f t="shared" si="590"/>
        <v/>
      </c>
      <c r="AU1715" s="187" t="str">
        <f t="shared" si="591"/>
        <v/>
      </c>
      <c r="AV1715" s="187" t="str">
        <f t="shared" si="592"/>
        <v/>
      </c>
      <c r="AW1715" s="187" t="str">
        <f t="shared" si="593"/>
        <v/>
      </c>
      <c r="AX1715" s="187" t="str">
        <f t="shared" si="594"/>
        <v/>
      </c>
      <c r="AY1715" s="187" t="str">
        <f t="shared" si="575"/>
        <v/>
      </c>
      <c r="AZ1715" s="187" t="str">
        <f t="shared" si="595"/>
        <v/>
      </c>
      <c r="BA1715" s="187" t="str">
        <f t="shared" si="577"/>
        <v xml:space="preserve"> </v>
      </c>
      <c r="BB1715" s="187" t="str">
        <f>IFERROR(IF(AW1715="","",VLOOKUP(AW1715,SUSS!R:S,2,FALSE)),AY1715*SUSS!$M$2)</f>
        <v/>
      </c>
      <c r="BC1715" s="187" t="str">
        <f t="shared" si="576"/>
        <v/>
      </c>
    </row>
    <row r="1716" spans="14:55" ht="29.25" thickBot="1">
      <c r="N1716" s="183" t="s">
        <v>198</v>
      </c>
      <c r="O1716" s="82">
        <v>3</v>
      </c>
      <c r="P1716" s="85">
        <v>3360.04</v>
      </c>
      <c r="Q1716" s="83" t="s">
        <v>82</v>
      </c>
      <c r="R1716" s="83" t="s">
        <v>10</v>
      </c>
      <c r="S1716" s="83" t="s">
        <v>10</v>
      </c>
      <c r="T1716" s="82" t="s">
        <v>208</v>
      </c>
      <c r="U1716" s="82" t="s">
        <v>122</v>
      </c>
      <c r="AC1716" s="187" t="str">
        <f t="shared" si="578"/>
        <v/>
      </c>
      <c r="AD1716" s="187" t="str">
        <f t="shared" si="579"/>
        <v/>
      </c>
      <c r="AE1716" s="187" t="str">
        <f t="shared" si="580"/>
        <v/>
      </c>
      <c r="AF1716" s="187" t="str">
        <f t="shared" si="581"/>
        <v/>
      </c>
      <c r="AG1716" s="187" t="str">
        <f t="shared" si="582"/>
        <v/>
      </c>
      <c r="AH1716" s="187" t="str">
        <f t="shared" si="583"/>
        <v/>
      </c>
      <c r="AI1716" s="187" t="str">
        <f t="shared" si="584"/>
        <v/>
      </c>
      <c r="AJ1716" s="187" t="str">
        <f t="shared" si="585"/>
        <v/>
      </c>
      <c r="AK1716" s="187" t="str">
        <f t="shared" si="586"/>
        <v/>
      </c>
      <c r="AN1716" s="187" t="str">
        <f t="shared" si="587"/>
        <v/>
      </c>
      <c r="AO1716" s="187" t="str">
        <f t="shared" si="588"/>
        <v/>
      </c>
      <c r="AP1716" s="187" t="str">
        <f t="shared" si="589"/>
        <v/>
      </c>
      <c r="AT1716" s="187" t="str">
        <f t="shared" si="590"/>
        <v/>
      </c>
      <c r="AU1716" s="187" t="str">
        <f t="shared" si="591"/>
        <v/>
      </c>
      <c r="AV1716" s="187" t="str">
        <f t="shared" si="592"/>
        <v/>
      </c>
      <c r="AW1716" s="187" t="str">
        <f t="shared" si="593"/>
        <v/>
      </c>
      <c r="AX1716" s="187" t="str">
        <f t="shared" si="594"/>
        <v/>
      </c>
      <c r="AY1716" s="187" t="str">
        <f t="shared" si="575"/>
        <v/>
      </c>
      <c r="AZ1716" s="187" t="str">
        <f t="shared" si="595"/>
        <v/>
      </c>
      <c r="BA1716" s="187" t="str">
        <f t="shared" si="577"/>
        <v xml:space="preserve"> </v>
      </c>
      <c r="BB1716" s="187" t="str">
        <f>IFERROR(IF(AW1716="","",VLOOKUP(AW1716,SUSS!R:S,2,FALSE)),AY1716*SUSS!$M$2)</f>
        <v/>
      </c>
      <c r="BC1716" s="187" t="str">
        <f t="shared" si="576"/>
        <v/>
      </c>
    </row>
    <row r="1717" spans="14:55" ht="29.25" thickBot="1">
      <c r="N1717" s="183" t="s">
        <v>198</v>
      </c>
      <c r="O1717" s="82">
        <v>3</v>
      </c>
      <c r="P1717" s="86">
        <v>100.74</v>
      </c>
      <c r="Q1717" s="83" t="s">
        <v>102</v>
      </c>
      <c r="R1717" s="83" t="s">
        <v>10</v>
      </c>
      <c r="S1717" s="83" t="s">
        <v>10</v>
      </c>
      <c r="T1717" s="82" t="s">
        <v>206</v>
      </c>
      <c r="U1717" s="82" t="s">
        <v>122</v>
      </c>
      <c r="AC1717" s="187" t="str">
        <f t="shared" si="578"/>
        <v/>
      </c>
      <c r="AD1717" s="187" t="str">
        <f t="shared" si="579"/>
        <v/>
      </c>
      <c r="AE1717" s="187" t="str">
        <f t="shared" si="580"/>
        <v/>
      </c>
      <c r="AF1717" s="187" t="str">
        <f t="shared" si="581"/>
        <v/>
      </c>
      <c r="AG1717" s="187" t="str">
        <f t="shared" si="582"/>
        <v/>
      </c>
      <c r="AH1717" s="187" t="str">
        <f t="shared" si="583"/>
        <v/>
      </c>
      <c r="AI1717" s="187" t="str">
        <f t="shared" si="584"/>
        <v/>
      </c>
      <c r="AJ1717" s="187" t="str">
        <f t="shared" si="585"/>
        <v/>
      </c>
      <c r="AK1717" s="187" t="str">
        <f t="shared" si="586"/>
        <v/>
      </c>
      <c r="AN1717" s="187" t="str">
        <f t="shared" si="587"/>
        <v/>
      </c>
      <c r="AO1717" s="187" t="str">
        <f t="shared" si="588"/>
        <v/>
      </c>
      <c r="AP1717" s="187" t="str">
        <f t="shared" si="589"/>
        <v/>
      </c>
      <c r="AT1717" s="187" t="str">
        <f t="shared" si="590"/>
        <v/>
      </c>
      <c r="AU1717" s="187" t="str">
        <f t="shared" si="591"/>
        <v/>
      </c>
      <c r="AV1717" s="187" t="str">
        <f t="shared" si="592"/>
        <v/>
      </c>
      <c r="AW1717" s="187" t="str">
        <f t="shared" si="593"/>
        <v/>
      </c>
      <c r="AX1717" s="187" t="str">
        <f t="shared" si="594"/>
        <v/>
      </c>
      <c r="AY1717" s="187" t="str">
        <f t="shared" si="575"/>
        <v/>
      </c>
      <c r="AZ1717" s="187" t="str">
        <f t="shared" si="595"/>
        <v/>
      </c>
      <c r="BA1717" s="187" t="str">
        <f t="shared" si="577"/>
        <v xml:space="preserve"> </v>
      </c>
      <c r="BB1717" s="187" t="str">
        <f>IFERROR(IF(AW1717="","",VLOOKUP(AW1717,SUSS!R:S,2,FALSE)),AY1717*SUSS!$M$2)</f>
        <v/>
      </c>
      <c r="BC1717" s="187" t="str">
        <f t="shared" si="576"/>
        <v/>
      </c>
    </row>
    <row r="1718" spans="14:55" ht="29.25" thickBot="1">
      <c r="N1718" s="183" t="s">
        <v>198</v>
      </c>
      <c r="O1718" s="82">
        <v>3</v>
      </c>
      <c r="P1718" s="86">
        <v>153.22999999999999</v>
      </c>
      <c r="Q1718" s="83" t="s">
        <v>107</v>
      </c>
      <c r="R1718" s="83" t="s">
        <v>10</v>
      </c>
      <c r="S1718" s="83" t="s">
        <v>10</v>
      </c>
      <c r="T1718" s="82" t="s">
        <v>206</v>
      </c>
      <c r="U1718" s="82" t="s">
        <v>122</v>
      </c>
      <c r="AC1718" s="187" t="str">
        <f t="shared" si="578"/>
        <v/>
      </c>
      <c r="AD1718" s="187" t="str">
        <f t="shared" si="579"/>
        <v/>
      </c>
      <c r="AE1718" s="187" t="str">
        <f t="shared" si="580"/>
        <v/>
      </c>
      <c r="AF1718" s="187" t="str">
        <f t="shared" si="581"/>
        <v/>
      </c>
      <c r="AG1718" s="187" t="str">
        <f t="shared" si="582"/>
        <v/>
      </c>
      <c r="AH1718" s="187" t="str">
        <f t="shared" si="583"/>
        <v/>
      </c>
      <c r="AI1718" s="187" t="str">
        <f t="shared" si="584"/>
        <v/>
      </c>
      <c r="AJ1718" s="187" t="str">
        <f t="shared" si="585"/>
        <v/>
      </c>
      <c r="AK1718" s="187" t="str">
        <f t="shared" si="586"/>
        <v/>
      </c>
      <c r="AN1718" s="187" t="str">
        <f t="shared" si="587"/>
        <v/>
      </c>
      <c r="AO1718" s="187" t="str">
        <f t="shared" si="588"/>
        <v/>
      </c>
      <c r="AP1718" s="187" t="str">
        <f t="shared" si="589"/>
        <v/>
      </c>
      <c r="AT1718" s="187" t="str">
        <f t="shared" si="590"/>
        <v/>
      </c>
      <c r="AU1718" s="187" t="str">
        <f t="shared" si="591"/>
        <v/>
      </c>
      <c r="AV1718" s="187" t="str">
        <f t="shared" si="592"/>
        <v/>
      </c>
      <c r="AW1718" s="187" t="str">
        <f t="shared" si="593"/>
        <v/>
      </c>
      <c r="AX1718" s="187" t="str">
        <f t="shared" si="594"/>
        <v/>
      </c>
      <c r="AY1718" s="187" t="str">
        <f t="shared" si="575"/>
        <v/>
      </c>
      <c r="AZ1718" s="187" t="str">
        <f t="shared" si="595"/>
        <v/>
      </c>
      <c r="BA1718" s="187" t="str">
        <f t="shared" si="577"/>
        <v xml:space="preserve"> </v>
      </c>
      <c r="BB1718" s="187" t="str">
        <f>IFERROR(IF(AW1718="","",VLOOKUP(AW1718,SUSS!R:S,2,FALSE)),AY1718*SUSS!$M$2)</f>
        <v/>
      </c>
      <c r="BC1718" s="187" t="str">
        <f t="shared" si="576"/>
        <v/>
      </c>
    </row>
    <row r="1719" spans="14:55" ht="29.25" thickBot="1">
      <c r="N1719" s="183" t="s">
        <v>198</v>
      </c>
      <c r="O1719" s="82">
        <v>3</v>
      </c>
      <c r="P1719" s="86">
        <v>654.39</v>
      </c>
      <c r="Q1719" s="83" t="s">
        <v>11</v>
      </c>
      <c r="R1719" s="83" t="s">
        <v>10</v>
      </c>
      <c r="S1719" s="83" t="s">
        <v>10</v>
      </c>
      <c r="T1719" s="82" t="s">
        <v>204</v>
      </c>
      <c r="U1719" s="82" t="s">
        <v>122</v>
      </c>
      <c r="AC1719" s="187" t="str">
        <f t="shared" si="578"/>
        <v/>
      </c>
      <c r="AD1719" s="187" t="str">
        <f t="shared" si="579"/>
        <v/>
      </c>
      <c r="AE1719" s="187" t="str">
        <f t="shared" si="580"/>
        <v/>
      </c>
      <c r="AF1719" s="187" t="str">
        <f t="shared" si="581"/>
        <v/>
      </c>
      <c r="AG1719" s="187" t="str">
        <f t="shared" si="582"/>
        <v/>
      </c>
      <c r="AH1719" s="187" t="str">
        <f t="shared" si="583"/>
        <v/>
      </c>
      <c r="AI1719" s="187" t="str">
        <f t="shared" si="584"/>
        <v/>
      </c>
      <c r="AJ1719" s="187" t="str">
        <f t="shared" si="585"/>
        <v/>
      </c>
      <c r="AK1719" s="187" t="str">
        <f t="shared" si="586"/>
        <v/>
      </c>
      <c r="AN1719" s="187" t="str">
        <f t="shared" si="587"/>
        <v/>
      </c>
      <c r="AO1719" s="187" t="str">
        <f t="shared" si="588"/>
        <v/>
      </c>
      <c r="AP1719" s="187" t="str">
        <f t="shared" si="589"/>
        <v/>
      </c>
      <c r="AT1719" s="187" t="str">
        <f t="shared" si="590"/>
        <v>N006554</v>
      </c>
      <c r="AU1719" s="187">
        <f t="shared" si="591"/>
        <v>3</v>
      </c>
      <c r="AV1719" s="187">
        <f t="shared" si="592"/>
        <v>654.39</v>
      </c>
      <c r="AW1719" s="187" t="str">
        <f t="shared" si="593"/>
        <v>2012/1</v>
      </c>
      <c r="AX1719" s="187" t="str">
        <f t="shared" si="594"/>
        <v>2012/1 Contribuciones Seg. Social</v>
      </c>
      <c r="AY1719" s="187">
        <f t="shared" si="575"/>
        <v>6285.77</v>
      </c>
      <c r="AZ1719" s="187">
        <f t="shared" si="595"/>
        <v>0.1041065772371563</v>
      </c>
      <c r="BA1719" s="187" t="str">
        <f t="shared" si="577"/>
        <v>N006554 3</v>
      </c>
      <c r="BB1719" s="187">
        <f>IFERROR(IF(AW1719="","",VLOOKUP(AW1719,SUSS!R:S,2,FALSE)),AY1719*SUSS!$M$2)</f>
        <v>754.29240000000004</v>
      </c>
      <c r="BC1719" s="187">
        <f t="shared" si="576"/>
        <v>78.526799999999994</v>
      </c>
    </row>
    <row r="1720" spans="14:55" ht="15.75" thickBot="1">
      <c r="N1720" s="183" t="s">
        <v>198</v>
      </c>
      <c r="O1720" s="82">
        <v>4</v>
      </c>
      <c r="P1720" s="85">
        <v>12979.64</v>
      </c>
      <c r="Q1720" s="83" t="s">
        <v>82</v>
      </c>
      <c r="R1720" s="83" t="s">
        <v>10</v>
      </c>
      <c r="S1720" s="83" t="s">
        <v>10</v>
      </c>
      <c r="T1720" s="82" t="s">
        <v>208</v>
      </c>
      <c r="U1720" s="82" t="s">
        <v>88</v>
      </c>
      <c r="AC1720" s="187" t="str">
        <f t="shared" si="578"/>
        <v/>
      </c>
      <c r="AD1720" s="187" t="str">
        <f t="shared" si="579"/>
        <v/>
      </c>
      <c r="AE1720" s="187" t="str">
        <f t="shared" si="580"/>
        <v/>
      </c>
      <c r="AF1720" s="187" t="str">
        <f t="shared" si="581"/>
        <v/>
      </c>
      <c r="AG1720" s="187" t="str">
        <f t="shared" si="582"/>
        <v/>
      </c>
      <c r="AH1720" s="187" t="str">
        <f t="shared" si="583"/>
        <v/>
      </c>
      <c r="AI1720" s="187" t="str">
        <f t="shared" si="584"/>
        <v/>
      </c>
      <c r="AJ1720" s="187" t="str">
        <f t="shared" si="585"/>
        <v/>
      </c>
      <c r="AK1720" s="187" t="str">
        <f t="shared" si="586"/>
        <v/>
      </c>
      <c r="AN1720" s="187" t="str">
        <f t="shared" si="587"/>
        <v/>
      </c>
      <c r="AO1720" s="187" t="str">
        <f t="shared" si="588"/>
        <v/>
      </c>
      <c r="AP1720" s="187" t="str">
        <f t="shared" si="589"/>
        <v/>
      </c>
      <c r="AT1720" s="187" t="str">
        <f t="shared" si="590"/>
        <v/>
      </c>
      <c r="AU1720" s="187" t="str">
        <f t="shared" si="591"/>
        <v/>
      </c>
      <c r="AV1720" s="187" t="str">
        <f t="shared" si="592"/>
        <v/>
      </c>
      <c r="AW1720" s="187" t="str">
        <f t="shared" si="593"/>
        <v/>
      </c>
      <c r="AX1720" s="187" t="str">
        <f t="shared" si="594"/>
        <v/>
      </c>
      <c r="AY1720" s="187" t="str">
        <f t="shared" si="575"/>
        <v/>
      </c>
      <c r="AZ1720" s="187" t="str">
        <f t="shared" si="595"/>
        <v/>
      </c>
      <c r="BA1720" s="187" t="str">
        <f t="shared" si="577"/>
        <v xml:space="preserve"> </v>
      </c>
      <c r="BB1720" s="187" t="str">
        <f>IFERROR(IF(AW1720="","",VLOOKUP(AW1720,SUSS!R:S,2,FALSE)),AY1720*SUSS!$M$2)</f>
        <v/>
      </c>
      <c r="BC1720" s="187" t="str">
        <f t="shared" si="576"/>
        <v/>
      </c>
    </row>
    <row r="1721" spans="14:55" ht="15.75" thickBot="1">
      <c r="N1721" s="183" t="s">
        <v>198</v>
      </c>
      <c r="O1721" s="82">
        <v>4</v>
      </c>
      <c r="P1721" s="85">
        <v>3529.96</v>
      </c>
      <c r="Q1721" s="83" t="s">
        <v>102</v>
      </c>
      <c r="R1721" s="83" t="s">
        <v>10</v>
      </c>
      <c r="S1721" s="83" t="s">
        <v>10</v>
      </c>
      <c r="T1721" s="82" t="s">
        <v>206</v>
      </c>
      <c r="U1721" s="82" t="s">
        <v>88</v>
      </c>
      <c r="AC1721" s="187" t="str">
        <f t="shared" si="578"/>
        <v/>
      </c>
      <c r="AD1721" s="187" t="str">
        <f t="shared" si="579"/>
        <v/>
      </c>
      <c r="AE1721" s="187" t="str">
        <f t="shared" si="580"/>
        <v/>
      </c>
      <c r="AF1721" s="187" t="str">
        <f t="shared" si="581"/>
        <v/>
      </c>
      <c r="AG1721" s="187" t="str">
        <f t="shared" si="582"/>
        <v/>
      </c>
      <c r="AH1721" s="187" t="str">
        <f t="shared" si="583"/>
        <v/>
      </c>
      <c r="AI1721" s="187" t="str">
        <f t="shared" si="584"/>
        <v/>
      </c>
      <c r="AJ1721" s="187" t="str">
        <f t="shared" si="585"/>
        <v/>
      </c>
      <c r="AK1721" s="187" t="str">
        <f t="shared" si="586"/>
        <v/>
      </c>
      <c r="AN1721" s="187" t="str">
        <f t="shared" si="587"/>
        <v/>
      </c>
      <c r="AO1721" s="187" t="str">
        <f t="shared" si="588"/>
        <v/>
      </c>
      <c r="AP1721" s="187" t="str">
        <f t="shared" si="589"/>
        <v/>
      </c>
      <c r="AT1721" s="187" t="str">
        <f t="shared" si="590"/>
        <v/>
      </c>
      <c r="AU1721" s="187" t="str">
        <f t="shared" si="591"/>
        <v/>
      </c>
      <c r="AV1721" s="187" t="str">
        <f t="shared" si="592"/>
        <v/>
      </c>
      <c r="AW1721" s="187" t="str">
        <f t="shared" si="593"/>
        <v/>
      </c>
      <c r="AX1721" s="187" t="str">
        <f t="shared" si="594"/>
        <v/>
      </c>
      <c r="AY1721" s="187" t="str">
        <f t="shared" si="575"/>
        <v/>
      </c>
      <c r="AZ1721" s="187" t="str">
        <f t="shared" si="595"/>
        <v/>
      </c>
      <c r="BA1721" s="187" t="str">
        <f t="shared" si="577"/>
        <v xml:space="preserve"> </v>
      </c>
      <c r="BB1721" s="187" t="str">
        <f>IFERROR(IF(AW1721="","",VLOOKUP(AW1721,SUSS!R:S,2,FALSE)),AY1721*SUSS!$M$2)</f>
        <v/>
      </c>
      <c r="BC1721" s="187" t="str">
        <f t="shared" si="576"/>
        <v/>
      </c>
    </row>
    <row r="1722" spans="14:55" ht="15.75" thickBot="1">
      <c r="N1722" s="183" t="s">
        <v>198</v>
      </c>
      <c r="O1722" s="82">
        <v>4</v>
      </c>
      <c r="P1722" s="86">
        <v>153.22999999999999</v>
      </c>
      <c r="Q1722" s="83" t="s">
        <v>107</v>
      </c>
      <c r="R1722" s="83" t="s">
        <v>10</v>
      </c>
      <c r="S1722" s="83" t="s">
        <v>10</v>
      </c>
      <c r="T1722" s="82" t="s">
        <v>206</v>
      </c>
      <c r="U1722" s="82" t="s">
        <v>88</v>
      </c>
      <c r="AC1722" s="187" t="str">
        <f t="shared" si="578"/>
        <v/>
      </c>
      <c r="AD1722" s="187" t="str">
        <f t="shared" si="579"/>
        <v/>
      </c>
      <c r="AE1722" s="187" t="str">
        <f t="shared" si="580"/>
        <v/>
      </c>
      <c r="AF1722" s="187" t="str">
        <f t="shared" si="581"/>
        <v/>
      </c>
      <c r="AG1722" s="187" t="str">
        <f t="shared" si="582"/>
        <v/>
      </c>
      <c r="AH1722" s="187" t="str">
        <f t="shared" si="583"/>
        <v/>
      </c>
      <c r="AI1722" s="187" t="str">
        <f t="shared" si="584"/>
        <v/>
      </c>
      <c r="AJ1722" s="187" t="str">
        <f t="shared" si="585"/>
        <v/>
      </c>
      <c r="AK1722" s="187" t="str">
        <f t="shared" si="586"/>
        <v/>
      </c>
      <c r="AN1722" s="187" t="str">
        <f t="shared" si="587"/>
        <v/>
      </c>
      <c r="AO1722" s="187" t="str">
        <f t="shared" si="588"/>
        <v/>
      </c>
      <c r="AP1722" s="187" t="str">
        <f t="shared" si="589"/>
        <v/>
      </c>
      <c r="AT1722" s="187" t="str">
        <f t="shared" si="590"/>
        <v/>
      </c>
      <c r="AU1722" s="187" t="str">
        <f t="shared" si="591"/>
        <v/>
      </c>
      <c r="AV1722" s="187" t="str">
        <f t="shared" si="592"/>
        <v/>
      </c>
      <c r="AW1722" s="187" t="str">
        <f t="shared" si="593"/>
        <v/>
      </c>
      <c r="AX1722" s="187" t="str">
        <f t="shared" si="594"/>
        <v/>
      </c>
      <c r="AY1722" s="187" t="str">
        <f t="shared" si="575"/>
        <v/>
      </c>
      <c r="AZ1722" s="187" t="str">
        <f t="shared" si="595"/>
        <v/>
      </c>
      <c r="BA1722" s="187" t="str">
        <f t="shared" si="577"/>
        <v xml:space="preserve"> </v>
      </c>
      <c r="BB1722" s="187" t="str">
        <f>IFERROR(IF(AW1722="","",VLOOKUP(AW1722,SUSS!R:S,2,FALSE)),AY1722*SUSS!$M$2)</f>
        <v/>
      </c>
      <c r="BC1722" s="187" t="str">
        <f t="shared" si="576"/>
        <v/>
      </c>
    </row>
    <row r="1723" spans="14:55" ht="15.75" thickBot="1">
      <c r="N1723" s="183" t="s">
        <v>198</v>
      </c>
      <c r="O1723" s="82">
        <v>4</v>
      </c>
      <c r="P1723" s="86">
        <v>654.39</v>
      </c>
      <c r="Q1723" s="83" t="s">
        <v>11</v>
      </c>
      <c r="R1723" s="83" t="s">
        <v>10</v>
      </c>
      <c r="S1723" s="83" t="s">
        <v>10</v>
      </c>
      <c r="T1723" s="82" t="s">
        <v>204</v>
      </c>
      <c r="U1723" s="82" t="s">
        <v>88</v>
      </c>
      <c r="AC1723" s="187" t="str">
        <f t="shared" si="578"/>
        <v/>
      </c>
      <c r="AD1723" s="187" t="str">
        <f t="shared" si="579"/>
        <v/>
      </c>
      <c r="AE1723" s="187" t="str">
        <f t="shared" si="580"/>
        <v/>
      </c>
      <c r="AF1723" s="187" t="str">
        <f t="shared" si="581"/>
        <v/>
      </c>
      <c r="AG1723" s="187" t="str">
        <f t="shared" si="582"/>
        <v/>
      </c>
      <c r="AH1723" s="187" t="str">
        <f t="shared" si="583"/>
        <v/>
      </c>
      <c r="AI1723" s="187" t="str">
        <f t="shared" si="584"/>
        <v/>
      </c>
      <c r="AJ1723" s="187" t="str">
        <f t="shared" si="585"/>
        <v/>
      </c>
      <c r="AK1723" s="187" t="str">
        <f t="shared" si="586"/>
        <v/>
      </c>
      <c r="AN1723" s="187" t="str">
        <f t="shared" si="587"/>
        <v/>
      </c>
      <c r="AO1723" s="187" t="str">
        <f t="shared" si="588"/>
        <v/>
      </c>
      <c r="AP1723" s="187" t="str">
        <f t="shared" si="589"/>
        <v/>
      </c>
      <c r="AT1723" s="187" t="str">
        <f t="shared" si="590"/>
        <v>N006554</v>
      </c>
      <c r="AU1723" s="187">
        <f t="shared" si="591"/>
        <v>4</v>
      </c>
      <c r="AV1723" s="187">
        <f t="shared" si="592"/>
        <v>654.39</v>
      </c>
      <c r="AW1723" s="187" t="str">
        <f t="shared" si="593"/>
        <v>2012/1</v>
      </c>
      <c r="AX1723" s="187" t="str">
        <f t="shared" si="594"/>
        <v>2012/1 Contribuciones Seg. Social</v>
      </c>
      <c r="AY1723" s="187">
        <f t="shared" si="575"/>
        <v>6285.77</v>
      </c>
      <c r="AZ1723" s="187">
        <f t="shared" si="595"/>
        <v>0.1041065772371563</v>
      </c>
      <c r="BA1723" s="187" t="str">
        <f t="shared" si="577"/>
        <v>N006554 4</v>
      </c>
      <c r="BB1723" s="187">
        <f>IFERROR(IF(AW1723="","",VLOOKUP(AW1723,SUSS!R:S,2,FALSE)),AY1723*SUSS!$M$2)</f>
        <v>754.29240000000004</v>
      </c>
      <c r="BC1723" s="187">
        <f t="shared" si="576"/>
        <v>78.526799999999994</v>
      </c>
    </row>
    <row r="1724" spans="14:55" ht="15.75" thickBot="1">
      <c r="N1724" s="183" t="s">
        <v>198</v>
      </c>
      <c r="O1724" s="82">
        <v>5</v>
      </c>
      <c r="P1724" s="86">
        <v>811.87</v>
      </c>
      <c r="Q1724" s="83" t="s">
        <v>82</v>
      </c>
      <c r="R1724" s="83" t="s">
        <v>10</v>
      </c>
      <c r="S1724" s="83" t="s">
        <v>10</v>
      </c>
      <c r="T1724" s="82" t="s">
        <v>208</v>
      </c>
      <c r="U1724" s="82" t="s">
        <v>88</v>
      </c>
      <c r="AC1724" s="187" t="str">
        <f t="shared" si="578"/>
        <v/>
      </c>
      <c r="AD1724" s="187" t="str">
        <f t="shared" si="579"/>
        <v/>
      </c>
      <c r="AE1724" s="187" t="str">
        <f t="shared" si="580"/>
        <v/>
      </c>
      <c r="AF1724" s="187" t="str">
        <f t="shared" si="581"/>
        <v/>
      </c>
      <c r="AG1724" s="187" t="str">
        <f t="shared" si="582"/>
        <v/>
      </c>
      <c r="AH1724" s="187" t="str">
        <f t="shared" si="583"/>
        <v/>
      </c>
      <c r="AI1724" s="187" t="str">
        <f t="shared" si="584"/>
        <v/>
      </c>
      <c r="AJ1724" s="187" t="str">
        <f t="shared" si="585"/>
        <v/>
      </c>
      <c r="AK1724" s="187" t="str">
        <f t="shared" si="586"/>
        <v/>
      </c>
      <c r="AN1724" s="187" t="str">
        <f t="shared" si="587"/>
        <v/>
      </c>
      <c r="AO1724" s="187" t="str">
        <f t="shared" si="588"/>
        <v/>
      </c>
      <c r="AP1724" s="187" t="str">
        <f t="shared" si="589"/>
        <v/>
      </c>
      <c r="AT1724" s="187" t="str">
        <f t="shared" si="590"/>
        <v/>
      </c>
      <c r="AU1724" s="187" t="str">
        <f t="shared" si="591"/>
        <v/>
      </c>
      <c r="AV1724" s="187" t="str">
        <f t="shared" si="592"/>
        <v/>
      </c>
      <c r="AW1724" s="187" t="str">
        <f t="shared" si="593"/>
        <v/>
      </c>
      <c r="AX1724" s="187" t="str">
        <f t="shared" si="594"/>
        <v/>
      </c>
      <c r="AY1724" s="187" t="str">
        <f t="shared" si="575"/>
        <v/>
      </c>
      <c r="AZ1724" s="187" t="str">
        <f t="shared" si="595"/>
        <v/>
      </c>
      <c r="BA1724" s="187" t="str">
        <f t="shared" si="577"/>
        <v xml:space="preserve"> </v>
      </c>
      <c r="BB1724" s="187" t="str">
        <f>IFERROR(IF(AW1724="","",VLOOKUP(AW1724,SUSS!R:S,2,FALSE)),AY1724*SUSS!$M$2)</f>
        <v/>
      </c>
      <c r="BC1724" s="187" t="str">
        <f t="shared" si="576"/>
        <v/>
      </c>
    </row>
    <row r="1725" spans="14:55" ht="15.75" thickBot="1">
      <c r="N1725" s="183" t="s">
        <v>198</v>
      </c>
      <c r="O1725" s="82">
        <v>5</v>
      </c>
      <c r="P1725" s="85">
        <v>12167.77</v>
      </c>
      <c r="Q1725" s="83" t="s">
        <v>82</v>
      </c>
      <c r="R1725" s="83" t="s">
        <v>10</v>
      </c>
      <c r="S1725" s="83" t="s">
        <v>83</v>
      </c>
      <c r="T1725" s="82" t="s">
        <v>208</v>
      </c>
      <c r="U1725" s="82" t="s">
        <v>88</v>
      </c>
      <c r="AC1725" s="187" t="str">
        <f t="shared" si="578"/>
        <v/>
      </c>
      <c r="AD1725" s="187" t="str">
        <f t="shared" si="579"/>
        <v/>
      </c>
      <c r="AE1725" s="187" t="str">
        <f t="shared" si="580"/>
        <v/>
      </c>
      <c r="AF1725" s="187" t="str">
        <f t="shared" si="581"/>
        <v/>
      </c>
      <c r="AG1725" s="187" t="str">
        <f t="shared" si="582"/>
        <v/>
      </c>
      <c r="AH1725" s="187" t="str">
        <f t="shared" si="583"/>
        <v/>
      </c>
      <c r="AI1725" s="187" t="str">
        <f t="shared" si="584"/>
        <v/>
      </c>
      <c r="AJ1725" s="187" t="str">
        <f t="shared" si="585"/>
        <v/>
      </c>
      <c r="AK1725" s="187" t="str">
        <f t="shared" si="586"/>
        <v/>
      </c>
      <c r="AN1725" s="187" t="str">
        <f t="shared" si="587"/>
        <v/>
      </c>
      <c r="AO1725" s="187" t="str">
        <f t="shared" si="588"/>
        <v/>
      </c>
      <c r="AP1725" s="187" t="str">
        <f t="shared" si="589"/>
        <v/>
      </c>
      <c r="AT1725" s="187" t="str">
        <f t="shared" si="590"/>
        <v/>
      </c>
      <c r="AU1725" s="187" t="str">
        <f t="shared" si="591"/>
        <v/>
      </c>
      <c r="AV1725" s="187" t="str">
        <f t="shared" si="592"/>
        <v/>
      </c>
      <c r="AW1725" s="187" t="str">
        <f t="shared" si="593"/>
        <v/>
      </c>
      <c r="AX1725" s="187" t="str">
        <f t="shared" si="594"/>
        <v/>
      </c>
      <c r="AY1725" s="187" t="str">
        <f t="shared" si="575"/>
        <v/>
      </c>
      <c r="AZ1725" s="187" t="str">
        <f t="shared" si="595"/>
        <v/>
      </c>
      <c r="BA1725" s="187" t="str">
        <f t="shared" si="577"/>
        <v xml:space="preserve"> </v>
      </c>
      <c r="BB1725" s="187" t="str">
        <f>IFERROR(IF(AW1725="","",VLOOKUP(AW1725,SUSS!R:S,2,FALSE)),AY1725*SUSS!$M$2)</f>
        <v/>
      </c>
      <c r="BC1725" s="187" t="str">
        <f t="shared" si="576"/>
        <v/>
      </c>
    </row>
    <row r="1726" spans="14:55" ht="15.75" thickBot="1">
      <c r="N1726" s="183" t="s">
        <v>198</v>
      </c>
      <c r="O1726" s="82">
        <v>5</v>
      </c>
      <c r="P1726" s="85">
        <v>3529.96</v>
      </c>
      <c r="Q1726" s="83" t="s">
        <v>102</v>
      </c>
      <c r="R1726" s="83" t="s">
        <v>10</v>
      </c>
      <c r="S1726" s="83" t="s">
        <v>10</v>
      </c>
      <c r="T1726" s="82" t="s">
        <v>206</v>
      </c>
      <c r="U1726" s="82" t="s">
        <v>88</v>
      </c>
      <c r="AC1726" s="187" t="str">
        <f t="shared" si="578"/>
        <v/>
      </c>
      <c r="AD1726" s="187" t="str">
        <f t="shared" si="579"/>
        <v/>
      </c>
      <c r="AE1726" s="187" t="str">
        <f t="shared" si="580"/>
        <v/>
      </c>
      <c r="AF1726" s="187" t="str">
        <f t="shared" si="581"/>
        <v/>
      </c>
      <c r="AG1726" s="187" t="str">
        <f t="shared" si="582"/>
        <v/>
      </c>
      <c r="AH1726" s="187" t="str">
        <f t="shared" si="583"/>
        <v/>
      </c>
      <c r="AI1726" s="187" t="str">
        <f t="shared" si="584"/>
        <v/>
      </c>
      <c r="AJ1726" s="187" t="str">
        <f t="shared" si="585"/>
        <v/>
      </c>
      <c r="AK1726" s="187" t="str">
        <f t="shared" si="586"/>
        <v/>
      </c>
      <c r="AN1726" s="187" t="str">
        <f t="shared" si="587"/>
        <v/>
      </c>
      <c r="AO1726" s="187" t="str">
        <f t="shared" si="588"/>
        <v/>
      </c>
      <c r="AP1726" s="187" t="str">
        <f t="shared" si="589"/>
        <v/>
      </c>
      <c r="AT1726" s="187" t="str">
        <f t="shared" si="590"/>
        <v/>
      </c>
      <c r="AU1726" s="187" t="str">
        <f t="shared" si="591"/>
        <v/>
      </c>
      <c r="AV1726" s="187" t="str">
        <f t="shared" si="592"/>
        <v/>
      </c>
      <c r="AW1726" s="187" t="str">
        <f t="shared" si="593"/>
        <v/>
      </c>
      <c r="AX1726" s="187" t="str">
        <f t="shared" si="594"/>
        <v/>
      </c>
      <c r="AY1726" s="187" t="str">
        <f t="shared" si="575"/>
        <v/>
      </c>
      <c r="AZ1726" s="187" t="str">
        <f t="shared" si="595"/>
        <v/>
      </c>
      <c r="BA1726" s="187" t="str">
        <f t="shared" si="577"/>
        <v xml:space="preserve"> </v>
      </c>
      <c r="BB1726" s="187" t="str">
        <f>IFERROR(IF(AW1726="","",VLOOKUP(AW1726,SUSS!R:S,2,FALSE)),AY1726*SUSS!$M$2)</f>
        <v/>
      </c>
      <c r="BC1726" s="187" t="str">
        <f t="shared" si="576"/>
        <v/>
      </c>
    </row>
    <row r="1727" spans="14:55" ht="15.75" thickBot="1">
      <c r="N1727" s="183" t="s">
        <v>198</v>
      </c>
      <c r="O1727" s="82">
        <v>5</v>
      </c>
      <c r="P1727" s="86">
        <v>153.22999999999999</v>
      </c>
      <c r="Q1727" s="83" t="s">
        <v>107</v>
      </c>
      <c r="R1727" s="83" t="s">
        <v>10</v>
      </c>
      <c r="S1727" s="83" t="s">
        <v>10</v>
      </c>
      <c r="T1727" s="82" t="s">
        <v>206</v>
      </c>
      <c r="U1727" s="82" t="s">
        <v>88</v>
      </c>
      <c r="AC1727" s="187" t="str">
        <f t="shared" si="578"/>
        <v/>
      </c>
      <c r="AD1727" s="187" t="str">
        <f t="shared" si="579"/>
        <v/>
      </c>
      <c r="AE1727" s="187" t="str">
        <f t="shared" si="580"/>
        <v/>
      </c>
      <c r="AF1727" s="187" t="str">
        <f t="shared" si="581"/>
        <v/>
      </c>
      <c r="AG1727" s="187" t="str">
        <f t="shared" si="582"/>
        <v/>
      </c>
      <c r="AH1727" s="187" t="str">
        <f t="shared" si="583"/>
        <v/>
      </c>
      <c r="AI1727" s="187" t="str">
        <f t="shared" si="584"/>
        <v/>
      </c>
      <c r="AJ1727" s="187" t="str">
        <f t="shared" si="585"/>
        <v/>
      </c>
      <c r="AK1727" s="187" t="str">
        <f t="shared" si="586"/>
        <v/>
      </c>
      <c r="AN1727" s="187" t="str">
        <f t="shared" si="587"/>
        <v/>
      </c>
      <c r="AO1727" s="187" t="str">
        <f t="shared" si="588"/>
        <v/>
      </c>
      <c r="AP1727" s="187" t="str">
        <f t="shared" si="589"/>
        <v/>
      </c>
      <c r="AT1727" s="187" t="str">
        <f t="shared" si="590"/>
        <v/>
      </c>
      <c r="AU1727" s="187" t="str">
        <f t="shared" si="591"/>
        <v/>
      </c>
      <c r="AV1727" s="187" t="str">
        <f t="shared" si="592"/>
        <v/>
      </c>
      <c r="AW1727" s="187" t="str">
        <f t="shared" si="593"/>
        <v/>
      </c>
      <c r="AX1727" s="187" t="str">
        <f t="shared" si="594"/>
        <v/>
      </c>
      <c r="AY1727" s="187" t="str">
        <f t="shared" si="575"/>
        <v/>
      </c>
      <c r="AZ1727" s="187" t="str">
        <f t="shared" si="595"/>
        <v/>
      </c>
      <c r="BA1727" s="187" t="str">
        <f t="shared" si="577"/>
        <v xml:space="preserve"> </v>
      </c>
      <c r="BB1727" s="187" t="str">
        <f>IFERROR(IF(AW1727="","",VLOOKUP(AW1727,SUSS!R:S,2,FALSE)),AY1727*SUSS!$M$2)</f>
        <v/>
      </c>
      <c r="BC1727" s="187" t="str">
        <f t="shared" si="576"/>
        <v/>
      </c>
    </row>
    <row r="1728" spans="14:55" ht="15.75" thickBot="1">
      <c r="N1728" s="183" t="s">
        <v>198</v>
      </c>
      <c r="O1728" s="82">
        <v>5</v>
      </c>
      <c r="P1728" s="86">
        <v>654.39</v>
      </c>
      <c r="Q1728" s="83" t="s">
        <v>11</v>
      </c>
      <c r="R1728" s="83" t="s">
        <v>10</v>
      </c>
      <c r="S1728" s="83" t="s">
        <v>10</v>
      </c>
      <c r="T1728" s="82" t="s">
        <v>204</v>
      </c>
      <c r="U1728" s="82" t="s">
        <v>88</v>
      </c>
      <c r="AC1728" s="187" t="str">
        <f t="shared" si="578"/>
        <v/>
      </c>
      <c r="AD1728" s="187" t="str">
        <f t="shared" si="579"/>
        <v/>
      </c>
      <c r="AE1728" s="187" t="str">
        <f t="shared" si="580"/>
        <v/>
      </c>
      <c r="AF1728" s="187" t="str">
        <f t="shared" si="581"/>
        <v/>
      </c>
      <c r="AG1728" s="187" t="str">
        <f t="shared" si="582"/>
        <v/>
      </c>
      <c r="AH1728" s="187" t="str">
        <f t="shared" si="583"/>
        <v/>
      </c>
      <c r="AI1728" s="187" t="str">
        <f t="shared" si="584"/>
        <v/>
      </c>
      <c r="AJ1728" s="187" t="str">
        <f t="shared" si="585"/>
        <v/>
      </c>
      <c r="AK1728" s="187" t="str">
        <f t="shared" si="586"/>
        <v/>
      </c>
      <c r="AN1728" s="187" t="str">
        <f t="shared" si="587"/>
        <v/>
      </c>
      <c r="AO1728" s="187" t="str">
        <f t="shared" si="588"/>
        <v/>
      </c>
      <c r="AP1728" s="187" t="str">
        <f t="shared" si="589"/>
        <v/>
      </c>
      <c r="AT1728" s="187" t="str">
        <f t="shared" si="590"/>
        <v>N006554</v>
      </c>
      <c r="AU1728" s="187">
        <f t="shared" si="591"/>
        <v>5</v>
      </c>
      <c r="AV1728" s="187">
        <f t="shared" si="592"/>
        <v>654.39</v>
      </c>
      <c r="AW1728" s="187" t="str">
        <f t="shared" si="593"/>
        <v>2012/1</v>
      </c>
      <c r="AX1728" s="187" t="str">
        <f t="shared" si="594"/>
        <v>2012/1 Contribuciones Seg. Social</v>
      </c>
      <c r="AY1728" s="187">
        <f t="shared" si="575"/>
        <v>6285.77</v>
      </c>
      <c r="AZ1728" s="187">
        <f t="shared" si="595"/>
        <v>0.1041065772371563</v>
      </c>
      <c r="BA1728" s="187" t="str">
        <f t="shared" si="577"/>
        <v>N006554 5</v>
      </c>
      <c r="BB1728" s="187">
        <f>IFERROR(IF(AW1728="","",VLOOKUP(AW1728,SUSS!R:S,2,FALSE)),AY1728*SUSS!$M$2)</f>
        <v>754.29240000000004</v>
      </c>
      <c r="BC1728" s="187">
        <f t="shared" si="576"/>
        <v>78.526799999999994</v>
      </c>
    </row>
    <row r="1729" spans="14:55" ht="15.75" thickBot="1">
      <c r="N1729" s="183" t="s">
        <v>198</v>
      </c>
      <c r="O1729" s="82">
        <v>6</v>
      </c>
      <c r="P1729" s="86">
        <v>695.89</v>
      </c>
      <c r="Q1729" s="83" t="s">
        <v>82</v>
      </c>
      <c r="R1729" s="83" t="s">
        <v>10</v>
      </c>
      <c r="S1729" s="83" t="s">
        <v>83</v>
      </c>
      <c r="T1729" s="82" t="s">
        <v>208</v>
      </c>
      <c r="U1729" s="82" t="s">
        <v>124</v>
      </c>
      <c r="AC1729" s="187" t="str">
        <f t="shared" si="578"/>
        <v/>
      </c>
      <c r="AD1729" s="187" t="str">
        <f t="shared" si="579"/>
        <v/>
      </c>
      <c r="AE1729" s="187" t="str">
        <f t="shared" si="580"/>
        <v/>
      </c>
      <c r="AF1729" s="187" t="str">
        <f t="shared" si="581"/>
        <v/>
      </c>
      <c r="AG1729" s="187" t="str">
        <f t="shared" si="582"/>
        <v/>
      </c>
      <c r="AH1729" s="187" t="str">
        <f t="shared" si="583"/>
        <v/>
      </c>
      <c r="AI1729" s="187" t="str">
        <f t="shared" si="584"/>
        <v/>
      </c>
      <c r="AJ1729" s="187" t="str">
        <f t="shared" si="585"/>
        <v/>
      </c>
      <c r="AK1729" s="187" t="str">
        <f t="shared" si="586"/>
        <v/>
      </c>
      <c r="AN1729" s="187" t="str">
        <f t="shared" si="587"/>
        <v/>
      </c>
      <c r="AO1729" s="187" t="str">
        <f t="shared" si="588"/>
        <v/>
      </c>
      <c r="AP1729" s="187" t="str">
        <f t="shared" si="589"/>
        <v/>
      </c>
      <c r="AT1729" s="187" t="str">
        <f t="shared" si="590"/>
        <v/>
      </c>
      <c r="AU1729" s="187" t="str">
        <f t="shared" si="591"/>
        <v/>
      </c>
      <c r="AV1729" s="187" t="str">
        <f t="shared" si="592"/>
        <v/>
      </c>
      <c r="AW1729" s="187" t="str">
        <f t="shared" si="593"/>
        <v/>
      </c>
      <c r="AX1729" s="187" t="str">
        <f t="shared" si="594"/>
        <v/>
      </c>
      <c r="AY1729" s="187" t="str">
        <f t="shared" si="575"/>
        <v/>
      </c>
      <c r="AZ1729" s="187" t="str">
        <f t="shared" si="595"/>
        <v/>
      </c>
      <c r="BA1729" s="187" t="str">
        <f t="shared" si="577"/>
        <v xml:space="preserve"> </v>
      </c>
      <c r="BB1729" s="187" t="str">
        <f>IFERROR(IF(AW1729="","",VLOOKUP(AW1729,SUSS!R:S,2,FALSE)),AY1729*SUSS!$M$2)</f>
        <v/>
      </c>
      <c r="BC1729" s="187" t="str">
        <f t="shared" si="576"/>
        <v/>
      </c>
    </row>
    <row r="1730" spans="14:55" ht="15.75" thickBot="1">
      <c r="N1730" s="183" t="s">
        <v>198</v>
      </c>
      <c r="O1730" s="82">
        <v>6</v>
      </c>
      <c r="P1730" s="85">
        <v>12283.75</v>
      </c>
      <c r="Q1730" s="83" t="s">
        <v>82</v>
      </c>
      <c r="R1730" s="83" t="s">
        <v>10</v>
      </c>
      <c r="S1730" s="83" t="s">
        <v>10</v>
      </c>
      <c r="T1730" s="82" t="s">
        <v>203</v>
      </c>
      <c r="U1730" s="82" t="s">
        <v>124</v>
      </c>
      <c r="AC1730" s="187" t="str">
        <f t="shared" si="578"/>
        <v/>
      </c>
      <c r="AD1730" s="187" t="str">
        <f t="shared" si="579"/>
        <v/>
      </c>
      <c r="AE1730" s="187" t="str">
        <f t="shared" si="580"/>
        <v/>
      </c>
      <c r="AF1730" s="187" t="str">
        <f t="shared" si="581"/>
        <v/>
      </c>
      <c r="AG1730" s="187" t="str">
        <f t="shared" si="582"/>
        <v/>
      </c>
      <c r="AH1730" s="187" t="str">
        <f t="shared" si="583"/>
        <v/>
      </c>
      <c r="AI1730" s="187" t="str">
        <f t="shared" si="584"/>
        <v/>
      </c>
      <c r="AJ1730" s="187" t="str">
        <f t="shared" si="585"/>
        <v/>
      </c>
      <c r="AK1730" s="187" t="str">
        <f t="shared" si="586"/>
        <v/>
      </c>
      <c r="AN1730" s="187" t="str">
        <f t="shared" si="587"/>
        <v/>
      </c>
      <c r="AO1730" s="187" t="str">
        <f t="shared" si="588"/>
        <v/>
      </c>
      <c r="AP1730" s="187" t="str">
        <f t="shared" si="589"/>
        <v/>
      </c>
      <c r="AT1730" s="187" t="str">
        <f t="shared" si="590"/>
        <v/>
      </c>
      <c r="AU1730" s="187" t="str">
        <f t="shared" si="591"/>
        <v/>
      </c>
      <c r="AV1730" s="187" t="str">
        <f t="shared" si="592"/>
        <v/>
      </c>
      <c r="AW1730" s="187" t="str">
        <f t="shared" si="593"/>
        <v/>
      </c>
      <c r="AX1730" s="187" t="str">
        <f t="shared" si="594"/>
        <v/>
      </c>
      <c r="AY1730" s="187" t="str">
        <f t="shared" si="575"/>
        <v/>
      </c>
      <c r="AZ1730" s="187" t="str">
        <f t="shared" si="595"/>
        <v/>
      </c>
      <c r="BA1730" s="187" t="str">
        <f t="shared" si="577"/>
        <v xml:space="preserve"> </v>
      </c>
      <c r="BB1730" s="187" t="str">
        <f>IFERROR(IF(AW1730="","",VLOOKUP(AW1730,SUSS!R:S,2,FALSE)),AY1730*SUSS!$M$2)</f>
        <v/>
      </c>
      <c r="BC1730" s="187" t="str">
        <f t="shared" si="576"/>
        <v/>
      </c>
    </row>
    <row r="1731" spans="14:55" ht="15.75" thickBot="1">
      <c r="N1731" s="183" t="s">
        <v>198</v>
      </c>
      <c r="O1731" s="82">
        <v>6</v>
      </c>
      <c r="P1731" s="85">
        <v>3529.96</v>
      </c>
      <c r="Q1731" s="83" t="s">
        <v>102</v>
      </c>
      <c r="R1731" s="83" t="s">
        <v>10</v>
      </c>
      <c r="S1731" s="83" t="s">
        <v>10</v>
      </c>
      <c r="T1731" s="82" t="s">
        <v>206</v>
      </c>
      <c r="U1731" s="82" t="s">
        <v>124</v>
      </c>
      <c r="AC1731" s="187" t="str">
        <f t="shared" si="578"/>
        <v/>
      </c>
      <c r="AD1731" s="187" t="str">
        <f t="shared" si="579"/>
        <v/>
      </c>
      <c r="AE1731" s="187" t="str">
        <f t="shared" si="580"/>
        <v/>
      </c>
      <c r="AF1731" s="187" t="str">
        <f t="shared" si="581"/>
        <v/>
      </c>
      <c r="AG1731" s="187" t="str">
        <f t="shared" si="582"/>
        <v/>
      </c>
      <c r="AH1731" s="187" t="str">
        <f t="shared" si="583"/>
        <v/>
      </c>
      <c r="AI1731" s="187" t="str">
        <f t="shared" si="584"/>
        <v/>
      </c>
      <c r="AJ1731" s="187" t="str">
        <f t="shared" si="585"/>
        <v/>
      </c>
      <c r="AK1731" s="187" t="str">
        <f t="shared" si="586"/>
        <v/>
      </c>
      <c r="AN1731" s="187" t="str">
        <f t="shared" si="587"/>
        <v/>
      </c>
      <c r="AO1731" s="187" t="str">
        <f t="shared" si="588"/>
        <v/>
      </c>
      <c r="AP1731" s="187" t="str">
        <f t="shared" si="589"/>
        <v/>
      </c>
      <c r="AT1731" s="187" t="str">
        <f t="shared" si="590"/>
        <v/>
      </c>
      <c r="AU1731" s="187" t="str">
        <f t="shared" si="591"/>
        <v/>
      </c>
      <c r="AV1731" s="187" t="str">
        <f t="shared" si="592"/>
        <v/>
      </c>
      <c r="AW1731" s="187" t="str">
        <f t="shared" si="593"/>
        <v/>
      </c>
      <c r="AX1731" s="187" t="str">
        <f t="shared" si="594"/>
        <v/>
      </c>
      <c r="AY1731" s="187" t="str">
        <f t="shared" si="575"/>
        <v/>
      </c>
      <c r="AZ1731" s="187" t="str">
        <f t="shared" si="595"/>
        <v/>
      </c>
      <c r="BA1731" s="187" t="str">
        <f t="shared" si="577"/>
        <v xml:space="preserve"> </v>
      </c>
      <c r="BB1731" s="187" t="str">
        <f>IFERROR(IF(AW1731="","",VLOOKUP(AW1731,SUSS!R:S,2,FALSE)),AY1731*SUSS!$M$2)</f>
        <v/>
      </c>
      <c r="BC1731" s="187" t="str">
        <f t="shared" si="576"/>
        <v/>
      </c>
    </row>
    <row r="1732" spans="14:55" ht="15.75" thickBot="1">
      <c r="N1732" s="183" t="s">
        <v>198</v>
      </c>
      <c r="O1732" s="82">
        <v>6</v>
      </c>
      <c r="P1732" s="86">
        <v>153.22999999999999</v>
      </c>
      <c r="Q1732" s="83" t="s">
        <v>107</v>
      </c>
      <c r="R1732" s="83" t="s">
        <v>10</v>
      </c>
      <c r="S1732" s="83" t="s">
        <v>10</v>
      </c>
      <c r="T1732" s="82" t="s">
        <v>206</v>
      </c>
      <c r="U1732" s="82" t="s">
        <v>124</v>
      </c>
      <c r="AC1732" s="187" t="str">
        <f t="shared" si="578"/>
        <v/>
      </c>
      <c r="AD1732" s="187" t="str">
        <f t="shared" si="579"/>
        <v/>
      </c>
      <c r="AE1732" s="187" t="str">
        <f t="shared" si="580"/>
        <v/>
      </c>
      <c r="AF1732" s="187" t="str">
        <f t="shared" si="581"/>
        <v/>
      </c>
      <c r="AG1732" s="187" t="str">
        <f t="shared" si="582"/>
        <v/>
      </c>
      <c r="AH1732" s="187" t="str">
        <f t="shared" si="583"/>
        <v/>
      </c>
      <c r="AI1732" s="187" t="str">
        <f t="shared" si="584"/>
        <v/>
      </c>
      <c r="AJ1732" s="187" t="str">
        <f t="shared" si="585"/>
        <v/>
      </c>
      <c r="AK1732" s="187" t="str">
        <f t="shared" si="586"/>
        <v/>
      </c>
      <c r="AN1732" s="187" t="str">
        <f t="shared" si="587"/>
        <v/>
      </c>
      <c r="AO1732" s="187" t="str">
        <f t="shared" si="588"/>
        <v/>
      </c>
      <c r="AP1732" s="187" t="str">
        <f t="shared" si="589"/>
        <v/>
      </c>
      <c r="AT1732" s="187" t="str">
        <f t="shared" si="590"/>
        <v/>
      </c>
      <c r="AU1732" s="187" t="str">
        <f t="shared" si="591"/>
        <v/>
      </c>
      <c r="AV1732" s="187" t="str">
        <f t="shared" si="592"/>
        <v/>
      </c>
      <c r="AW1732" s="187" t="str">
        <f t="shared" si="593"/>
        <v/>
      </c>
      <c r="AX1732" s="187" t="str">
        <f t="shared" si="594"/>
        <v/>
      </c>
      <c r="AY1732" s="187" t="str">
        <f t="shared" ref="AY1732:AY1795" si="596">VLOOKUP(AX1732,AO:AP,2,FALSE)</f>
        <v/>
      </c>
      <c r="AZ1732" s="187" t="str">
        <f t="shared" si="595"/>
        <v/>
      </c>
      <c r="BA1732" s="187" t="str">
        <f t="shared" si="577"/>
        <v xml:space="preserve"> </v>
      </c>
      <c r="BB1732" s="187" t="str">
        <f>IFERROR(IF(AW1732="","",VLOOKUP(AW1732,SUSS!R:S,2,FALSE)),AY1732*SUSS!$M$2)</f>
        <v/>
      </c>
      <c r="BC1732" s="187" t="str">
        <f t="shared" si="576"/>
        <v/>
      </c>
    </row>
    <row r="1733" spans="14:55" ht="15.75" thickBot="1">
      <c r="N1733" s="183" t="s">
        <v>198</v>
      </c>
      <c r="O1733" s="82">
        <v>6</v>
      </c>
      <c r="P1733" s="86">
        <v>654.39</v>
      </c>
      <c r="Q1733" s="83" t="s">
        <v>11</v>
      </c>
      <c r="R1733" s="83" t="s">
        <v>10</v>
      </c>
      <c r="S1733" s="83" t="s">
        <v>10</v>
      </c>
      <c r="T1733" s="82" t="s">
        <v>204</v>
      </c>
      <c r="U1733" s="82" t="s">
        <v>124</v>
      </c>
      <c r="AC1733" s="187" t="str">
        <f t="shared" si="578"/>
        <v/>
      </c>
      <c r="AD1733" s="187" t="str">
        <f t="shared" si="579"/>
        <v/>
      </c>
      <c r="AE1733" s="187" t="str">
        <f t="shared" si="580"/>
        <v/>
      </c>
      <c r="AF1733" s="187" t="str">
        <f t="shared" si="581"/>
        <v/>
      </c>
      <c r="AG1733" s="187" t="str">
        <f t="shared" si="582"/>
        <v/>
      </c>
      <c r="AH1733" s="187" t="str">
        <f t="shared" si="583"/>
        <v/>
      </c>
      <c r="AI1733" s="187" t="str">
        <f t="shared" si="584"/>
        <v/>
      </c>
      <c r="AJ1733" s="187" t="str">
        <f t="shared" si="585"/>
        <v/>
      </c>
      <c r="AK1733" s="187" t="str">
        <f t="shared" si="586"/>
        <v/>
      </c>
      <c r="AN1733" s="187" t="str">
        <f t="shared" si="587"/>
        <v/>
      </c>
      <c r="AO1733" s="187" t="str">
        <f t="shared" si="588"/>
        <v/>
      </c>
      <c r="AP1733" s="187" t="str">
        <f t="shared" si="589"/>
        <v/>
      </c>
      <c r="AT1733" s="187" t="str">
        <f t="shared" si="590"/>
        <v>N006554</v>
      </c>
      <c r="AU1733" s="187">
        <f t="shared" si="591"/>
        <v>6</v>
      </c>
      <c r="AV1733" s="187">
        <f t="shared" si="592"/>
        <v>654.39</v>
      </c>
      <c r="AW1733" s="187" t="str">
        <f t="shared" si="593"/>
        <v>2012/1</v>
      </c>
      <c r="AX1733" s="187" t="str">
        <f t="shared" si="594"/>
        <v>2012/1 Contribuciones Seg. Social</v>
      </c>
      <c r="AY1733" s="187">
        <f t="shared" si="596"/>
        <v>6285.77</v>
      </c>
      <c r="AZ1733" s="187">
        <f t="shared" si="595"/>
        <v>0.1041065772371563</v>
      </c>
      <c r="BA1733" s="187" t="str">
        <f t="shared" si="577"/>
        <v>N006554 6</v>
      </c>
      <c r="BB1733" s="187">
        <f>IFERROR(IF(AW1733="","",VLOOKUP(AW1733,SUSS!R:S,2,FALSE)),AY1733*SUSS!$M$2)</f>
        <v>754.29240000000004</v>
      </c>
      <c r="BC1733" s="187">
        <f t="shared" ref="BC1733:BC1796" si="597">IFERROR(IF(BB1733&lt;&gt;"",AZ1733*BB1733,""),"VER")</f>
        <v>78.526799999999994</v>
      </c>
    </row>
    <row r="1734" spans="14:55" ht="15.75" thickBot="1">
      <c r="N1734" s="183" t="s">
        <v>198</v>
      </c>
      <c r="O1734" s="82">
        <v>7</v>
      </c>
      <c r="P1734" s="85">
        <v>12979.64</v>
      </c>
      <c r="Q1734" s="83" t="s">
        <v>82</v>
      </c>
      <c r="R1734" s="83" t="s">
        <v>10</v>
      </c>
      <c r="S1734" s="83" t="s">
        <v>10</v>
      </c>
      <c r="T1734" s="82" t="s">
        <v>203</v>
      </c>
      <c r="U1734" s="82" t="s">
        <v>124</v>
      </c>
      <c r="AC1734" s="187" t="str">
        <f t="shared" si="578"/>
        <v/>
      </c>
      <c r="AD1734" s="187" t="str">
        <f t="shared" si="579"/>
        <v/>
      </c>
      <c r="AE1734" s="187" t="str">
        <f t="shared" si="580"/>
        <v/>
      </c>
      <c r="AF1734" s="187" t="str">
        <f t="shared" si="581"/>
        <v/>
      </c>
      <c r="AG1734" s="187" t="str">
        <f t="shared" si="582"/>
        <v/>
      </c>
      <c r="AH1734" s="187" t="str">
        <f t="shared" si="583"/>
        <v/>
      </c>
      <c r="AI1734" s="187" t="str">
        <f t="shared" si="584"/>
        <v/>
      </c>
      <c r="AJ1734" s="187" t="str">
        <f t="shared" si="585"/>
        <v/>
      </c>
      <c r="AK1734" s="187" t="str">
        <f t="shared" si="586"/>
        <v/>
      </c>
      <c r="AN1734" s="187" t="str">
        <f t="shared" si="587"/>
        <v/>
      </c>
      <c r="AO1734" s="187" t="str">
        <f t="shared" si="588"/>
        <v/>
      </c>
      <c r="AP1734" s="187" t="str">
        <f t="shared" si="589"/>
        <v/>
      </c>
      <c r="AT1734" s="187" t="str">
        <f t="shared" si="590"/>
        <v/>
      </c>
      <c r="AU1734" s="187" t="str">
        <f t="shared" si="591"/>
        <v/>
      </c>
      <c r="AV1734" s="187" t="str">
        <f t="shared" si="592"/>
        <v/>
      </c>
      <c r="AW1734" s="187" t="str">
        <f t="shared" si="593"/>
        <v/>
      </c>
      <c r="AX1734" s="187" t="str">
        <f t="shared" si="594"/>
        <v/>
      </c>
      <c r="AY1734" s="187" t="str">
        <f t="shared" si="596"/>
        <v/>
      </c>
      <c r="AZ1734" s="187" t="str">
        <f t="shared" si="595"/>
        <v/>
      </c>
      <c r="BA1734" s="187" t="str">
        <f t="shared" si="577"/>
        <v xml:space="preserve"> </v>
      </c>
      <c r="BB1734" s="187" t="str">
        <f>IFERROR(IF(AW1734="","",VLOOKUP(AW1734,SUSS!R:S,2,FALSE)),AY1734*SUSS!$M$2)</f>
        <v/>
      </c>
      <c r="BC1734" s="187" t="str">
        <f t="shared" si="597"/>
        <v/>
      </c>
    </row>
    <row r="1735" spans="14:55" ht="15.75" thickBot="1">
      <c r="N1735" s="183" t="s">
        <v>198</v>
      </c>
      <c r="O1735" s="82">
        <v>7</v>
      </c>
      <c r="P1735" s="85">
        <v>3529.96</v>
      </c>
      <c r="Q1735" s="83" t="s">
        <v>102</v>
      </c>
      <c r="R1735" s="83" t="s">
        <v>10</v>
      </c>
      <c r="S1735" s="83" t="s">
        <v>10</v>
      </c>
      <c r="T1735" s="82" t="s">
        <v>206</v>
      </c>
      <c r="U1735" s="82" t="s">
        <v>124</v>
      </c>
      <c r="AC1735" s="187" t="str">
        <f t="shared" si="578"/>
        <v/>
      </c>
      <c r="AD1735" s="187" t="str">
        <f t="shared" si="579"/>
        <v/>
      </c>
      <c r="AE1735" s="187" t="str">
        <f t="shared" si="580"/>
        <v/>
      </c>
      <c r="AF1735" s="187" t="str">
        <f t="shared" si="581"/>
        <v/>
      </c>
      <c r="AG1735" s="187" t="str">
        <f t="shared" si="582"/>
        <v/>
      </c>
      <c r="AH1735" s="187" t="str">
        <f t="shared" si="583"/>
        <v/>
      </c>
      <c r="AI1735" s="187" t="str">
        <f t="shared" si="584"/>
        <v/>
      </c>
      <c r="AJ1735" s="187" t="str">
        <f t="shared" si="585"/>
        <v/>
      </c>
      <c r="AK1735" s="187" t="str">
        <f t="shared" si="586"/>
        <v/>
      </c>
      <c r="AN1735" s="187" t="str">
        <f t="shared" si="587"/>
        <v/>
      </c>
      <c r="AO1735" s="187" t="str">
        <f t="shared" si="588"/>
        <v/>
      </c>
      <c r="AP1735" s="187" t="str">
        <f t="shared" si="589"/>
        <v/>
      </c>
      <c r="AT1735" s="187" t="str">
        <f t="shared" si="590"/>
        <v/>
      </c>
      <c r="AU1735" s="187" t="str">
        <f t="shared" si="591"/>
        <v/>
      </c>
      <c r="AV1735" s="187" t="str">
        <f t="shared" si="592"/>
        <v/>
      </c>
      <c r="AW1735" s="187" t="str">
        <f t="shared" si="593"/>
        <v/>
      </c>
      <c r="AX1735" s="187" t="str">
        <f t="shared" si="594"/>
        <v/>
      </c>
      <c r="AY1735" s="187" t="str">
        <f t="shared" si="596"/>
        <v/>
      </c>
      <c r="AZ1735" s="187" t="str">
        <f t="shared" si="595"/>
        <v/>
      </c>
      <c r="BA1735" s="187" t="str">
        <f t="shared" si="577"/>
        <v xml:space="preserve"> </v>
      </c>
      <c r="BB1735" s="187" t="str">
        <f>IFERROR(IF(AW1735="","",VLOOKUP(AW1735,SUSS!R:S,2,FALSE)),AY1735*SUSS!$M$2)</f>
        <v/>
      </c>
      <c r="BC1735" s="187" t="str">
        <f t="shared" si="597"/>
        <v/>
      </c>
    </row>
    <row r="1736" spans="14:55" ht="15.75" thickBot="1">
      <c r="N1736" s="183" t="s">
        <v>198</v>
      </c>
      <c r="O1736" s="82">
        <v>7</v>
      </c>
      <c r="P1736" s="86">
        <v>153.22999999999999</v>
      </c>
      <c r="Q1736" s="83" t="s">
        <v>107</v>
      </c>
      <c r="R1736" s="83" t="s">
        <v>10</v>
      </c>
      <c r="S1736" s="83" t="s">
        <v>10</v>
      </c>
      <c r="T1736" s="82" t="s">
        <v>206</v>
      </c>
      <c r="U1736" s="82" t="s">
        <v>124</v>
      </c>
      <c r="AC1736" s="187" t="str">
        <f t="shared" si="578"/>
        <v/>
      </c>
      <c r="AD1736" s="187" t="str">
        <f t="shared" si="579"/>
        <v/>
      </c>
      <c r="AE1736" s="187" t="str">
        <f t="shared" si="580"/>
        <v/>
      </c>
      <c r="AF1736" s="187" t="str">
        <f t="shared" si="581"/>
        <v/>
      </c>
      <c r="AG1736" s="187" t="str">
        <f t="shared" si="582"/>
        <v/>
      </c>
      <c r="AH1736" s="187" t="str">
        <f t="shared" si="583"/>
        <v/>
      </c>
      <c r="AI1736" s="187" t="str">
        <f t="shared" si="584"/>
        <v/>
      </c>
      <c r="AJ1736" s="187" t="str">
        <f t="shared" si="585"/>
        <v/>
      </c>
      <c r="AK1736" s="187" t="str">
        <f t="shared" si="586"/>
        <v/>
      </c>
      <c r="AN1736" s="187" t="str">
        <f t="shared" si="587"/>
        <v/>
      </c>
      <c r="AO1736" s="187" t="str">
        <f t="shared" si="588"/>
        <v/>
      </c>
      <c r="AP1736" s="187" t="str">
        <f t="shared" si="589"/>
        <v/>
      </c>
      <c r="AT1736" s="187" t="str">
        <f t="shared" si="590"/>
        <v/>
      </c>
      <c r="AU1736" s="187" t="str">
        <f t="shared" si="591"/>
        <v/>
      </c>
      <c r="AV1736" s="187" t="str">
        <f t="shared" si="592"/>
        <v/>
      </c>
      <c r="AW1736" s="187" t="str">
        <f t="shared" si="593"/>
        <v/>
      </c>
      <c r="AX1736" s="187" t="str">
        <f t="shared" si="594"/>
        <v/>
      </c>
      <c r="AY1736" s="187" t="str">
        <f t="shared" si="596"/>
        <v/>
      </c>
      <c r="AZ1736" s="187" t="str">
        <f t="shared" si="595"/>
        <v/>
      </c>
      <c r="BA1736" s="187" t="str">
        <f t="shared" ref="BA1736:BA1799" si="598">AT1736&amp;" "&amp;AU1736</f>
        <v xml:space="preserve"> </v>
      </c>
      <c r="BB1736" s="187" t="str">
        <f>IFERROR(IF(AW1736="","",VLOOKUP(AW1736,SUSS!R:S,2,FALSE)),AY1736*SUSS!$M$2)</f>
        <v/>
      </c>
      <c r="BC1736" s="187" t="str">
        <f t="shared" si="597"/>
        <v/>
      </c>
    </row>
    <row r="1737" spans="14:55" ht="15.75" thickBot="1">
      <c r="N1737" s="183" t="s">
        <v>198</v>
      </c>
      <c r="O1737" s="82">
        <v>7</v>
      </c>
      <c r="P1737" s="86">
        <v>654.39</v>
      </c>
      <c r="Q1737" s="83" t="s">
        <v>11</v>
      </c>
      <c r="R1737" s="83" t="s">
        <v>10</v>
      </c>
      <c r="S1737" s="83" t="s">
        <v>10</v>
      </c>
      <c r="T1737" s="82" t="s">
        <v>204</v>
      </c>
      <c r="U1737" s="82" t="s">
        <v>124</v>
      </c>
      <c r="AC1737" s="187" t="str">
        <f t="shared" si="578"/>
        <v/>
      </c>
      <c r="AD1737" s="187" t="str">
        <f t="shared" si="579"/>
        <v/>
      </c>
      <c r="AE1737" s="187" t="str">
        <f t="shared" si="580"/>
        <v/>
      </c>
      <c r="AF1737" s="187" t="str">
        <f t="shared" si="581"/>
        <v/>
      </c>
      <c r="AG1737" s="187" t="str">
        <f t="shared" si="582"/>
        <v/>
      </c>
      <c r="AH1737" s="187" t="str">
        <f t="shared" si="583"/>
        <v/>
      </c>
      <c r="AI1737" s="187" t="str">
        <f t="shared" si="584"/>
        <v/>
      </c>
      <c r="AJ1737" s="187" t="str">
        <f t="shared" si="585"/>
        <v/>
      </c>
      <c r="AK1737" s="187" t="str">
        <f t="shared" si="586"/>
        <v/>
      </c>
      <c r="AN1737" s="187" t="str">
        <f t="shared" si="587"/>
        <v/>
      </c>
      <c r="AO1737" s="187" t="str">
        <f t="shared" si="588"/>
        <v/>
      </c>
      <c r="AP1737" s="187" t="str">
        <f t="shared" si="589"/>
        <v/>
      </c>
      <c r="AT1737" s="187" t="str">
        <f t="shared" si="590"/>
        <v>N006554</v>
      </c>
      <c r="AU1737" s="187">
        <f t="shared" si="591"/>
        <v>7</v>
      </c>
      <c r="AV1737" s="187">
        <f t="shared" si="592"/>
        <v>654.39</v>
      </c>
      <c r="AW1737" s="187" t="str">
        <f t="shared" si="593"/>
        <v>2012/1</v>
      </c>
      <c r="AX1737" s="187" t="str">
        <f t="shared" si="594"/>
        <v>2012/1 Contribuciones Seg. Social</v>
      </c>
      <c r="AY1737" s="187">
        <f t="shared" si="596"/>
        <v>6285.77</v>
      </c>
      <c r="AZ1737" s="187">
        <f t="shared" si="595"/>
        <v>0.1041065772371563</v>
      </c>
      <c r="BA1737" s="187" t="str">
        <f t="shared" si="598"/>
        <v>N006554 7</v>
      </c>
      <c r="BB1737" s="187">
        <f>IFERROR(IF(AW1737="","",VLOOKUP(AW1737,SUSS!R:S,2,FALSE)),AY1737*SUSS!$M$2)</f>
        <v>754.29240000000004</v>
      </c>
      <c r="BC1737" s="187">
        <f t="shared" si="597"/>
        <v>78.526799999999994</v>
      </c>
    </row>
    <row r="1738" spans="14:55" ht="15.75" thickBot="1">
      <c r="N1738" s="183" t="s">
        <v>198</v>
      </c>
      <c r="O1738" s="82">
        <v>8</v>
      </c>
      <c r="P1738" s="86">
        <v>6.58</v>
      </c>
      <c r="Q1738" s="83" t="s">
        <v>82</v>
      </c>
      <c r="R1738" s="83" t="s">
        <v>10</v>
      </c>
      <c r="S1738" s="83" t="s">
        <v>10</v>
      </c>
      <c r="T1738" s="82" t="s">
        <v>203</v>
      </c>
      <c r="U1738" s="82" t="s">
        <v>124</v>
      </c>
      <c r="AC1738" s="187" t="str">
        <f t="shared" si="578"/>
        <v/>
      </c>
      <c r="AD1738" s="187" t="str">
        <f t="shared" si="579"/>
        <v/>
      </c>
      <c r="AE1738" s="187" t="str">
        <f t="shared" si="580"/>
        <v/>
      </c>
      <c r="AF1738" s="187" t="str">
        <f t="shared" si="581"/>
        <v/>
      </c>
      <c r="AG1738" s="187" t="str">
        <f t="shared" si="582"/>
        <v/>
      </c>
      <c r="AH1738" s="187" t="str">
        <f t="shared" si="583"/>
        <v/>
      </c>
      <c r="AI1738" s="187" t="str">
        <f t="shared" si="584"/>
        <v/>
      </c>
      <c r="AJ1738" s="187" t="str">
        <f t="shared" si="585"/>
        <v/>
      </c>
      <c r="AK1738" s="187" t="str">
        <f t="shared" si="586"/>
        <v/>
      </c>
      <c r="AN1738" s="187" t="str">
        <f t="shared" si="587"/>
        <v/>
      </c>
      <c r="AO1738" s="187" t="str">
        <f t="shared" si="588"/>
        <v/>
      </c>
      <c r="AP1738" s="187" t="str">
        <f t="shared" si="589"/>
        <v/>
      </c>
      <c r="AT1738" s="187" t="str">
        <f t="shared" si="590"/>
        <v/>
      </c>
      <c r="AU1738" s="187" t="str">
        <f t="shared" si="591"/>
        <v/>
      </c>
      <c r="AV1738" s="187" t="str">
        <f t="shared" si="592"/>
        <v/>
      </c>
      <c r="AW1738" s="187" t="str">
        <f t="shared" si="593"/>
        <v/>
      </c>
      <c r="AX1738" s="187" t="str">
        <f t="shared" si="594"/>
        <v/>
      </c>
      <c r="AY1738" s="187" t="str">
        <f t="shared" si="596"/>
        <v/>
      </c>
      <c r="AZ1738" s="187" t="str">
        <f t="shared" si="595"/>
        <v/>
      </c>
      <c r="BA1738" s="187" t="str">
        <f t="shared" si="598"/>
        <v xml:space="preserve"> </v>
      </c>
      <c r="BB1738" s="187" t="str">
        <f>IFERROR(IF(AW1738="","",VLOOKUP(AW1738,SUSS!R:S,2,FALSE)),AY1738*SUSS!$M$2)</f>
        <v/>
      </c>
      <c r="BC1738" s="187" t="str">
        <f t="shared" si="597"/>
        <v/>
      </c>
    </row>
    <row r="1739" spans="14:55" ht="15.75" thickBot="1">
      <c r="N1739" s="183" t="s">
        <v>198</v>
      </c>
      <c r="O1739" s="82">
        <v>8</v>
      </c>
      <c r="P1739" s="85">
        <v>12973.06</v>
      </c>
      <c r="Q1739" s="83" t="s">
        <v>82</v>
      </c>
      <c r="R1739" s="83" t="s">
        <v>10</v>
      </c>
      <c r="S1739" s="83" t="s">
        <v>83</v>
      </c>
      <c r="T1739" s="82" t="s">
        <v>203</v>
      </c>
      <c r="U1739" s="82" t="s">
        <v>124</v>
      </c>
      <c r="AC1739" s="187" t="str">
        <f t="shared" si="578"/>
        <v/>
      </c>
      <c r="AD1739" s="187" t="str">
        <f t="shared" si="579"/>
        <v/>
      </c>
      <c r="AE1739" s="187" t="str">
        <f t="shared" si="580"/>
        <v/>
      </c>
      <c r="AF1739" s="187" t="str">
        <f t="shared" si="581"/>
        <v/>
      </c>
      <c r="AG1739" s="187" t="str">
        <f t="shared" si="582"/>
        <v/>
      </c>
      <c r="AH1739" s="187" t="str">
        <f t="shared" si="583"/>
        <v/>
      </c>
      <c r="AI1739" s="187" t="str">
        <f t="shared" si="584"/>
        <v/>
      </c>
      <c r="AJ1739" s="187" t="str">
        <f t="shared" si="585"/>
        <v/>
      </c>
      <c r="AK1739" s="187" t="str">
        <f t="shared" si="586"/>
        <v/>
      </c>
      <c r="AN1739" s="187" t="str">
        <f t="shared" si="587"/>
        <v/>
      </c>
      <c r="AO1739" s="187" t="str">
        <f t="shared" si="588"/>
        <v/>
      </c>
      <c r="AP1739" s="187" t="str">
        <f t="shared" si="589"/>
        <v/>
      </c>
      <c r="AT1739" s="187" t="str">
        <f t="shared" si="590"/>
        <v/>
      </c>
      <c r="AU1739" s="187" t="str">
        <f t="shared" si="591"/>
        <v/>
      </c>
      <c r="AV1739" s="187" t="str">
        <f t="shared" si="592"/>
        <v/>
      </c>
      <c r="AW1739" s="187" t="str">
        <f t="shared" si="593"/>
        <v/>
      </c>
      <c r="AX1739" s="187" t="str">
        <f t="shared" si="594"/>
        <v/>
      </c>
      <c r="AY1739" s="187" t="str">
        <f t="shared" si="596"/>
        <v/>
      </c>
      <c r="AZ1739" s="187" t="str">
        <f t="shared" si="595"/>
        <v/>
      </c>
      <c r="BA1739" s="187" t="str">
        <f t="shared" si="598"/>
        <v xml:space="preserve"> </v>
      </c>
      <c r="BB1739" s="187" t="str">
        <f>IFERROR(IF(AW1739="","",VLOOKUP(AW1739,SUSS!R:S,2,FALSE)),AY1739*SUSS!$M$2)</f>
        <v/>
      </c>
      <c r="BC1739" s="187" t="str">
        <f t="shared" si="597"/>
        <v/>
      </c>
    </row>
    <row r="1740" spans="14:55" ht="15.75" thickBot="1">
      <c r="N1740" s="183" t="s">
        <v>198</v>
      </c>
      <c r="O1740" s="82">
        <v>8</v>
      </c>
      <c r="P1740" s="85">
        <v>3529.96</v>
      </c>
      <c r="Q1740" s="83" t="s">
        <v>102</v>
      </c>
      <c r="R1740" s="83" t="s">
        <v>10</v>
      </c>
      <c r="S1740" s="83" t="s">
        <v>10</v>
      </c>
      <c r="T1740" s="82" t="s">
        <v>206</v>
      </c>
      <c r="U1740" s="82" t="s">
        <v>124</v>
      </c>
      <c r="AC1740" s="187" t="str">
        <f t="shared" si="578"/>
        <v/>
      </c>
      <c r="AD1740" s="187" t="str">
        <f t="shared" si="579"/>
        <v/>
      </c>
      <c r="AE1740" s="187" t="str">
        <f t="shared" si="580"/>
        <v/>
      </c>
      <c r="AF1740" s="187" t="str">
        <f t="shared" si="581"/>
        <v/>
      </c>
      <c r="AG1740" s="187" t="str">
        <f t="shared" si="582"/>
        <v/>
      </c>
      <c r="AH1740" s="187" t="str">
        <f t="shared" si="583"/>
        <v/>
      </c>
      <c r="AI1740" s="187" t="str">
        <f t="shared" si="584"/>
        <v/>
      </c>
      <c r="AJ1740" s="187" t="str">
        <f t="shared" si="585"/>
        <v/>
      </c>
      <c r="AK1740" s="187" t="str">
        <f t="shared" si="586"/>
        <v/>
      </c>
      <c r="AN1740" s="187" t="str">
        <f t="shared" si="587"/>
        <v/>
      </c>
      <c r="AO1740" s="187" t="str">
        <f t="shared" si="588"/>
        <v/>
      </c>
      <c r="AP1740" s="187" t="str">
        <f t="shared" si="589"/>
        <v/>
      </c>
      <c r="AT1740" s="187" t="str">
        <f t="shared" si="590"/>
        <v/>
      </c>
      <c r="AU1740" s="187" t="str">
        <f t="shared" si="591"/>
        <v/>
      </c>
      <c r="AV1740" s="187" t="str">
        <f t="shared" si="592"/>
        <v/>
      </c>
      <c r="AW1740" s="187" t="str">
        <f t="shared" si="593"/>
        <v/>
      </c>
      <c r="AX1740" s="187" t="str">
        <f t="shared" si="594"/>
        <v/>
      </c>
      <c r="AY1740" s="187" t="str">
        <f t="shared" si="596"/>
        <v/>
      </c>
      <c r="AZ1740" s="187" t="str">
        <f t="shared" si="595"/>
        <v/>
      </c>
      <c r="BA1740" s="187" t="str">
        <f t="shared" si="598"/>
        <v xml:space="preserve"> </v>
      </c>
      <c r="BB1740" s="187" t="str">
        <f>IFERROR(IF(AW1740="","",VLOOKUP(AW1740,SUSS!R:S,2,FALSE)),AY1740*SUSS!$M$2)</f>
        <v/>
      </c>
      <c r="BC1740" s="187" t="str">
        <f t="shared" si="597"/>
        <v/>
      </c>
    </row>
    <row r="1741" spans="14:55" ht="15.75" thickBot="1">
      <c r="N1741" s="183" t="s">
        <v>198</v>
      </c>
      <c r="O1741" s="82">
        <v>8</v>
      </c>
      <c r="P1741" s="86">
        <v>153.22999999999999</v>
      </c>
      <c r="Q1741" s="83" t="s">
        <v>107</v>
      </c>
      <c r="R1741" s="83" t="s">
        <v>10</v>
      </c>
      <c r="S1741" s="83" t="s">
        <v>10</v>
      </c>
      <c r="T1741" s="82" t="s">
        <v>206</v>
      </c>
      <c r="U1741" s="82" t="s">
        <v>124</v>
      </c>
      <c r="AC1741" s="187" t="str">
        <f t="shared" si="578"/>
        <v/>
      </c>
      <c r="AD1741" s="187" t="str">
        <f t="shared" si="579"/>
        <v/>
      </c>
      <c r="AE1741" s="187" t="str">
        <f t="shared" si="580"/>
        <v/>
      </c>
      <c r="AF1741" s="187" t="str">
        <f t="shared" si="581"/>
        <v/>
      </c>
      <c r="AG1741" s="187" t="str">
        <f t="shared" si="582"/>
        <v/>
      </c>
      <c r="AH1741" s="187" t="str">
        <f t="shared" si="583"/>
        <v/>
      </c>
      <c r="AI1741" s="187" t="str">
        <f t="shared" si="584"/>
        <v/>
      </c>
      <c r="AJ1741" s="187" t="str">
        <f t="shared" si="585"/>
        <v/>
      </c>
      <c r="AK1741" s="187" t="str">
        <f t="shared" si="586"/>
        <v/>
      </c>
      <c r="AN1741" s="187" t="str">
        <f t="shared" si="587"/>
        <v/>
      </c>
      <c r="AO1741" s="187" t="str">
        <f t="shared" si="588"/>
        <v/>
      </c>
      <c r="AP1741" s="187" t="str">
        <f t="shared" si="589"/>
        <v/>
      </c>
      <c r="AT1741" s="187" t="str">
        <f t="shared" si="590"/>
        <v/>
      </c>
      <c r="AU1741" s="187" t="str">
        <f t="shared" si="591"/>
        <v/>
      </c>
      <c r="AV1741" s="187" t="str">
        <f t="shared" si="592"/>
        <v/>
      </c>
      <c r="AW1741" s="187" t="str">
        <f t="shared" si="593"/>
        <v/>
      </c>
      <c r="AX1741" s="187" t="str">
        <f t="shared" si="594"/>
        <v/>
      </c>
      <c r="AY1741" s="187" t="str">
        <f t="shared" si="596"/>
        <v/>
      </c>
      <c r="AZ1741" s="187" t="str">
        <f t="shared" si="595"/>
        <v/>
      </c>
      <c r="BA1741" s="187" t="str">
        <f t="shared" si="598"/>
        <v xml:space="preserve"> </v>
      </c>
      <c r="BB1741" s="187" t="str">
        <f>IFERROR(IF(AW1741="","",VLOOKUP(AW1741,SUSS!R:S,2,FALSE)),AY1741*SUSS!$M$2)</f>
        <v/>
      </c>
      <c r="BC1741" s="187" t="str">
        <f t="shared" si="597"/>
        <v/>
      </c>
    </row>
    <row r="1742" spans="14:55" ht="15.75" thickBot="1">
      <c r="N1742" s="183" t="s">
        <v>198</v>
      </c>
      <c r="O1742" s="82">
        <v>8</v>
      </c>
      <c r="P1742" s="86">
        <v>654.39</v>
      </c>
      <c r="Q1742" s="83" t="s">
        <v>11</v>
      </c>
      <c r="R1742" s="83" t="s">
        <v>10</v>
      </c>
      <c r="S1742" s="83" t="s">
        <v>10</v>
      </c>
      <c r="T1742" s="82" t="s">
        <v>204</v>
      </c>
      <c r="U1742" s="82" t="s">
        <v>124</v>
      </c>
      <c r="AC1742" s="187" t="str">
        <f t="shared" si="578"/>
        <v/>
      </c>
      <c r="AD1742" s="187" t="str">
        <f t="shared" si="579"/>
        <v/>
      </c>
      <c r="AE1742" s="187" t="str">
        <f t="shared" si="580"/>
        <v/>
      </c>
      <c r="AF1742" s="187" t="str">
        <f t="shared" si="581"/>
        <v/>
      </c>
      <c r="AG1742" s="187" t="str">
        <f t="shared" si="582"/>
        <v/>
      </c>
      <c r="AH1742" s="187" t="str">
        <f t="shared" si="583"/>
        <v/>
      </c>
      <c r="AI1742" s="187" t="str">
        <f t="shared" si="584"/>
        <v/>
      </c>
      <c r="AJ1742" s="187" t="str">
        <f t="shared" si="585"/>
        <v/>
      </c>
      <c r="AK1742" s="187" t="str">
        <f t="shared" si="586"/>
        <v/>
      </c>
      <c r="AN1742" s="187" t="str">
        <f t="shared" si="587"/>
        <v/>
      </c>
      <c r="AO1742" s="187" t="str">
        <f t="shared" si="588"/>
        <v/>
      </c>
      <c r="AP1742" s="187" t="str">
        <f t="shared" si="589"/>
        <v/>
      </c>
      <c r="AT1742" s="187" t="str">
        <f t="shared" si="590"/>
        <v>N006554</v>
      </c>
      <c r="AU1742" s="187">
        <f t="shared" si="591"/>
        <v>8</v>
      </c>
      <c r="AV1742" s="187">
        <f t="shared" si="592"/>
        <v>654.39</v>
      </c>
      <c r="AW1742" s="187" t="str">
        <f t="shared" si="593"/>
        <v>2012/1</v>
      </c>
      <c r="AX1742" s="187" t="str">
        <f t="shared" si="594"/>
        <v>2012/1 Contribuciones Seg. Social</v>
      </c>
      <c r="AY1742" s="187">
        <f t="shared" si="596"/>
        <v>6285.77</v>
      </c>
      <c r="AZ1742" s="187">
        <f t="shared" si="595"/>
        <v>0.1041065772371563</v>
      </c>
      <c r="BA1742" s="187" t="str">
        <f t="shared" si="598"/>
        <v>N006554 8</v>
      </c>
      <c r="BB1742" s="187">
        <f>IFERROR(IF(AW1742="","",VLOOKUP(AW1742,SUSS!R:S,2,FALSE)),AY1742*SUSS!$M$2)</f>
        <v>754.29240000000004</v>
      </c>
      <c r="BC1742" s="187">
        <f t="shared" si="597"/>
        <v>78.526799999999994</v>
      </c>
    </row>
    <row r="1743" spans="14:55" ht="15.75" thickBot="1">
      <c r="N1743" s="183" t="s">
        <v>198</v>
      </c>
      <c r="O1743" s="82">
        <v>9</v>
      </c>
      <c r="P1743" s="85">
        <v>5979.42</v>
      </c>
      <c r="Q1743" s="83" t="s">
        <v>82</v>
      </c>
      <c r="R1743" s="83" t="s">
        <v>10</v>
      </c>
      <c r="S1743" s="83" t="s">
        <v>83</v>
      </c>
      <c r="T1743" s="82" t="s">
        <v>203</v>
      </c>
      <c r="U1743" s="82" t="s">
        <v>124</v>
      </c>
      <c r="AC1743" s="187" t="str">
        <f t="shared" si="578"/>
        <v/>
      </c>
      <c r="AD1743" s="187" t="str">
        <f t="shared" si="579"/>
        <v/>
      </c>
      <c r="AE1743" s="187" t="str">
        <f t="shared" si="580"/>
        <v/>
      </c>
      <c r="AF1743" s="187" t="str">
        <f t="shared" si="581"/>
        <v/>
      </c>
      <c r="AG1743" s="187" t="str">
        <f t="shared" si="582"/>
        <v/>
      </c>
      <c r="AH1743" s="187" t="str">
        <f t="shared" si="583"/>
        <v/>
      </c>
      <c r="AI1743" s="187" t="str">
        <f t="shared" si="584"/>
        <v/>
      </c>
      <c r="AJ1743" s="187" t="str">
        <f t="shared" si="585"/>
        <v/>
      </c>
      <c r="AK1743" s="187" t="str">
        <f t="shared" si="586"/>
        <v/>
      </c>
      <c r="AN1743" s="187" t="str">
        <f t="shared" si="587"/>
        <v/>
      </c>
      <c r="AO1743" s="187" t="str">
        <f t="shared" si="588"/>
        <v/>
      </c>
      <c r="AP1743" s="187" t="str">
        <f t="shared" si="589"/>
        <v/>
      </c>
      <c r="AT1743" s="187" t="str">
        <f t="shared" si="590"/>
        <v/>
      </c>
      <c r="AU1743" s="187" t="str">
        <f t="shared" si="591"/>
        <v/>
      </c>
      <c r="AV1743" s="187" t="str">
        <f t="shared" si="592"/>
        <v/>
      </c>
      <c r="AW1743" s="187" t="str">
        <f t="shared" si="593"/>
        <v/>
      </c>
      <c r="AX1743" s="187" t="str">
        <f t="shared" si="594"/>
        <v/>
      </c>
      <c r="AY1743" s="187" t="str">
        <f t="shared" si="596"/>
        <v/>
      </c>
      <c r="AZ1743" s="187" t="str">
        <f t="shared" si="595"/>
        <v/>
      </c>
      <c r="BA1743" s="187" t="str">
        <f t="shared" si="598"/>
        <v xml:space="preserve"> </v>
      </c>
      <c r="BB1743" s="187" t="str">
        <f>IFERROR(IF(AW1743="","",VLOOKUP(AW1743,SUSS!R:S,2,FALSE)),AY1743*SUSS!$M$2)</f>
        <v/>
      </c>
      <c r="BC1743" s="187" t="str">
        <f t="shared" si="597"/>
        <v/>
      </c>
    </row>
    <row r="1744" spans="14:55" ht="15.75" thickBot="1">
      <c r="N1744" s="183" t="s">
        <v>198</v>
      </c>
      <c r="O1744" s="82">
        <v>9</v>
      </c>
      <c r="P1744" s="85">
        <v>3529.96</v>
      </c>
      <c r="Q1744" s="83" t="s">
        <v>102</v>
      </c>
      <c r="R1744" s="83" t="s">
        <v>10</v>
      </c>
      <c r="S1744" s="83" t="s">
        <v>10</v>
      </c>
      <c r="T1744" s="82" t="s">
        <v>206</v>
      </c>
      <c r="U1744" s="82" t="s">
        <v>124</v>
      </c>
      <c r="AC1744" s="187" t="str">
        <f t="shared" si="578"/>
        <v/>
      </c>
      <c r="AD1744" s="187" t="str">
        <f t="shared" si="579"/>
        <v/>
      </c>
      <c r="AE1744" s="187" t="str">
        <f t="shared" si="580"/>
        <v/>
      </c>
      <c r="AF1744" s="187" t="str">
        <f t="shared" si="581"/>
        <v/>
      </c>
      <c r="AG1744" s="187" t="str">
        <f t="shared" si="582"/>
        <v/>
      </c>
      <c r="AH1744" s="187" t="str">
        <f t="shared" si="583"/>
        <v/>
      </c>
      <c r="AI1744" s="187" t="str">
        <f t="shared" si="584"/>
        <v/>
      </c>
      <c r="AJ1744" s="187" t="str">
        <f t="shared" si="585"/>
        <v/>
      </c>
      <c r="AK1744" s="187" t="str">
        <f t="shared" si="586"/>
        <v/>
      </c>
      <c r="AN1744" s="187" t="str">
        <f t="shared" si="587"/>
        <v/>
      </c>
      <c r="AO1744" s="187" t="str">
        <f t="shared" si="588"/>
        <v/>
      </c>
      <c r="AP1744" s="187" t="str">
        <f t="shared" si="589"/>
        <v/>
      </c>
      <c r="AT1744" s="187" t="str">
        <f t="shared" si="590"/>
        <v/>
      </c>
      <c r="AU1744" s="187" t="str">
        <f t="shared" si="591"/>
        <v/>
      </c>
      <c r="AV1744" s="187" t="str">
        <f t="shared" si="592"/>
        <v/>
      </c>
      <c r="AW1744" s="187" t="str">
        <f t="shared" si="593"/>
        <v/>
      </c>
      <c r="AX1744" s="187" t="str">
        <f t="shared" si="594"/>
        <v/>
      </c>
      <c r="AY1744" s="187" t="str">
        <f t="shared" si="596"/>
        <v/>
      </c>
      <c r="AZ1744" s="187" t="str">
        <f t="shared" si="595"/>
        <v/>
      </c>
      <c r="BA1744" s="187" t="str">
        <f t="shared" si="598"/>
        <v xml:space="preserve"> </v>
      </c>
      <c r="BB1744" s="187" t="str">
        <f>IFERROR(IF(AW1744="","",VLOOKUP(AW1744,SUSS!R:S,2,FALSE)),AY1744*SUSS!$M$2)</f>
        <v/>
      </c>
      <c r="BC1744" s="187" t="str">
        <f t="shared" si="597"/>
        <v/>
      </c>
    </row>
    <row r="1745" spans="14:55" ht="15.75" thickBot="1">
      <c r="N1745" s="183" t="s">
        <v>198</v>
      </c>
      <c r="O1745" s="82">
        <v>9</v>
      </c>
      <c r="P1745" s="86">
        <v>153.22999999999999</v>
      </c>
      <c r="Q1745" s="83" t="s">
        <v>107</v>
      </c>
      <c r="R1745" s="83" t="s">
        <v>10</v>
      </c>
      <c r="S1745" s="83" t="s">
        <v>10</v>
      </c>
      <c r="T1745" s="82" t="s">
        <v>206</v>
      </c>
      <c r="U1745" s="82" t="s">
        <v>124</v>
      </c>
      <c r="AC1745" s="187" t="str">
        <f t="shared" si="578"/>
        <v/>
      </c>
      <c r="AD1745" s="187" t="str">
        <f t="shared" si="579"/>
        <v/>
      </c>
      <c r="AE1745" s="187" t="str">
        <f t="shared" si="580"/>
        <v/>
      </c>
      <c r="AF1745" s="187" t="str">
        <f t="shared" si="581"/>
        <v/>
      </c>
      <c r="AG1745" s="187" t="str">
        <f t="shared" si="582"/>
        <v/>
      </c>
      <c r="AH1745" s="187" t="str">
        <f t="shared" si="583"/>
        <v/>
      </c>
      <c r="AI1745" s="187" t="str">
        <f t="shared" si="584"/>
        <v/>
      </c>
      <c r="AJ1745" s="187" t="str">
        <f t="shared" si="585"/>
        <v/>
      </c>
      <c r="AK1745" s="187" t="str">
        <f t="shared" si="586"/>
        <v/>
      </c>
      <c r="AN1745" s="187" t="str">
        <f t="shared" si="587"/>
        <v/>
      </c>
      <c r="AO1745" s="187" t="str">
        <f t="shared" si="588"/>
        <v/>
      </c>
      <c r="AP1745" s="187" t="str">
        <f t="shared" si="589"/>
        <v/>
      </c>
      <c r="AT1745" s="187" t="str">
        <f t="shared" si="590"/>
        <v/>
      </c>
      <c r="AU1745" s="187" t="str">
        <f t="shared" si="591"/>
        <v/>
      </c>
      <c r="AV1745" s="187" t="str">
        <f t="shared" si="592"/>
        <v/>
      </c>
      <c r="AW1745" s="187" t="str">
        <f t="shared" si="593"/>
        <v/>
      </c>
      <c r="AX1745" s="187" t="str">
        <f t="shared" si="594"/>
        <v/>
      </c>
      <c r="AY1745" s="187" t="str">
        <f t="shared" si="596"/>
        <v/>
      </c>
      <c r="AZ1745" s="187" t="str">
        <f t="shared" si="595"/>
        <v/>
      </c>
      <c r="BA1745" s="187" t="str">
        <f t="shared" si="598"/>
        <v xml:space="preserve"> </v>
      </c>
      <c r="BB1745" s="187" t="str">
        <f>IFERROR(IF(AW1745="","",VLOOKUP(AW1745,SUSS!R:S,2,FALSE)),AY1745*SUSS!$M$2)</f>
        <v/>
      </c>
      <c r="BC1745" s="187" t="str">
        <f t="shared" si="597"/>
        <v/>
      </c>
    </row>
    <row r="1746" spans="14:55" ht="15.75" thickBot="1">
      <c r="N1746" s="183" t="s">
        <v>198</v>
      </c>
      <c r="O1746" s="82">
        <v>9</v>
      </c>
      <c r="P1746" s="85">
        <v>7000.22</v>
      </c>
      <c r="Q1746" s="83" t="s">
        <v>82</v>
      </c>
      <c r="R1746" s="83" t="s">
        <v>10</v>
      </c>
      <c r="S1746" s="83" t="s">
        <v>10</v>
      </c>
      <c r="T1746" s="82" t="s">
        <v>209</v>
      </c>
      <c r="U1746" s="82" t="s">
        <v>124</v>
      </c>
      <c r="AC1746" s="187" t="str">
        <f t="shared" si="578"/>
        <v/>
      </c>
      <c r="AD1746" s="187" t="str">
        <f t="shared" si="579"/>
        <v/>
      </c>
      <c r="AE1746" s="187" t="str">
        <f t="shared" si="580"/>
        <v/>
      </c>
      <c r="AF1746" s="187" t="str">
        <f t="shared" si="581"/>
        <v/>
      </c>
      <c r="AG1746" s="187" t="str">
        <f t="shared" si="582"/>
        <v/>
      </c>
      <c r="AH1746" s="187" t="str">
        <f t="shared" si="583"/>
        <v/>
      </c>
      <c r="AI1746" s="187" t="str">
        <f t="shared" si="584"/>
        <v/>
      </c>
      <c r="AJ1746" s="187" t="str">
        <f t="shared" si="585"/>
        <v/>
      </c>
      <c r="AK1746" s="187" t="str">
        <f t="shared" si="586"/>
        <v/>
      </c>
      <c r="AN1746" s="187" t="str">
        <f t="shared" si="587"/>
        <v/>
      </c>
      <c r="AO1746" s="187" t="str">
        <f t="shared" si="588"/>
        <v/>
      </c>
      <c r="AP1746" s="187" t="str">
        <f t="shared" si="589"/>
        <v/>
      </c>
      <c r="AT1746" s="187" t="str">
        <f t="shared" si="590"/>
        <v/>
      </c>
      <c r="AU1746" s="187" t="str">
        <f t="shared" si="591"/>
        <v/>
      </c>
      <c r="AV1746" s="187" t="str">
        <f t="shared" si="592"/>
        <v/>
      </c>
      <c r="AW1746" s="187" t="str">
        <f t="shared" si="593"/>
        <v/>
      </c>
      <c r="AX1746" s="187" t="str">
        <f t="shared" si="594"/>
        <v/>
      </c>
      <c r="AY1746" s="187" t="str">
        <f t="shared" si="596"/>
        <v/>
      </c>
      <c r="AZ1746" s="187" t="str">
        <f t="shared" si="595"/>
        <v/>
      </c>
      <c r="BA1746" s="187" t="str">
        <f t="shared" si="598"/>
        <v xml:space="preserve"> </v>
      </c>
      <c r="BB1746" s="187" t="str">
        <f>IFERROR(IF(AW1746="","",VLOOKUP(AW1746,SUSS!R:S,2,FALSE)),AY1746*SUSS!$M$2)</f>
        <v/>
      </c>
      <c r="BC1746" s="187" t="str">
        <f t="shared" si="597"/>
        <v/>
      </c>
    </row>
    <row r="1747" spans="14:55" ht="15.75" thickBot="1">
      <c r="N1747" s="183" t="s">
        <v>198</v>
      </c>
      <c r="O1747" s="82">
        <v>9</v>
      </c>
      <c r="P1747" s="86">
        <v>257.57</v>
      </c>
      <c r="Q1747" s="83" t="s">
        <v>11</v>
      </c>
      <c r="R1747" s="83" t="s">
        <v>10</v>
      </c>
      <c r="S1747" s="83" t="s">
        <v>10</v>
      </c>
      <c r="T1747" s="82" t="s">
        <v>204</v>
      </c>
      <c r="U1747" s="82" t="s">
        <v>124</v>
      </c>
      <c r="AC1747" s="187" t="str">
        <f t="shared" si="578"/>
        <v/>
      </c>
      <c r="AD1747" s="187" t="str">
        <f t="shared" si="579"/>
        <v/>
      </c>
      <c r="AE1747" s="187" t="str">
        <f t="shared" si="580"/>
        <v/>
      </c>
      <c r="AF1747" s="187" t="str">
        <f t="shared" si="581"/>
        <v/>
      </c>
      <c r="AG1747" s="187" t="str">
        <f t="shared" si="582"/>
        <v/>
      </c>
      <c r="AH1747" s="187" t="str">
        <f t="shared" si="583"/>
        <v/>
      </c>
      <c r="AI1747" s="187" t="str">
        <f t="shared" si="584"/>
        <v/>
      </c>
      <c r="AJ1747" s="187" t="str">
        <f t="shared" si="585"/>
        <v/>
      </c>
      <c r="AK1747" s="187" t="str">
        <f t="shared" si="586"/>
        <v/>
      </c>
      <c r="AN1747" s="187" t="str">
        <f t="shared" si="587"/>
        <v/>
      </c>
      <c r="AO1747" s="187" t="str">
        <f t="shared" si="588"/>
        <v/>
      </c>
      <c r="AP1747" s="187" t="str">
        <f t="shared" si="589"/>
        <v/>
      </c>
      <c r="AT1747" s="187" t="str">
        <f t="shared" si="590"/>
        <v>N006554</v>
      </c>
      <c r="AU1747" s="187">
        <f t="shared" si="591"/>
        <v>9</v>
      </c>
      <c r="AV1747" s="187">
        <f t="shared" si="592"/>
        <v>257.57</v>
      </c>
      <c r="AW1747" s="187" t="str">
        <f t="shared" si="593"/>
        <v>2012/1</v>
      </c>
      <c r="AX1747" s="187" t="str">
        <f t="shared" si="594"/>
        <v>2012/1 Contribuciones Seg. Social</v>
      </c>
      <c r="AY1747" s="187">
        <f t="shared" si="596"/>
        <v>6285.77</v>
      </c>
      <c r="AZ1747" s="187">
        <f t="shared" si="595"/>
        <v>4.0976682252134577E-2</v>
      </c>
      <c r="BA1747" s="187" t="str">
        <f t="shared" si="598"/>
        <v>N006554 9</v>
      </c>
      <c r="BB1747" s="187">
        <f>IFERROR(IF(AW1747="","",VLOOKUP(AW1747,SUSS!R:S,2,FALSE)),AY1747*SUSS!$M$2)</f>
        <v>754.29240000000004</v>
      </c>
      <c r="BC1747" s="187">
        <f t="shared" si="597"/>
        <v>30.908399999999997</v>
      </c>
    </row>
    <row r="1748" spans="14:55" ht="15.75" thickBot="1">
      <c r="N1748" s="183" t="s">
        <v>198</v>
      </c>
      <c r="O1748" s="82">
        <v>9</v>
      </c>
      <c r="P1748" s="86">
        <v>396.82</v>
      </c>
      <c r="Q1748" s="83" t="s">
        <v>11</v>
      </c>
      <c r="R1748" s="83" t="s">
        <v>10</v>
      </c>
      <c r="S1748" s="83" t="s">
        <v>83</v>
      </c>
      <c r="T1748" s="82" t="s">
        <v>204</v>
      </c>
      <c r="U1748" s="82" t="s">
        <v>124</v>
      </c>
      <c r="AC1748" s="187" t="str">
        <f t="shared" si="578"/>
        <v/>
      </c>
      <c r="AD1748" s="187" t="str">
        <f t="shared" si="579"/>
        <v/>
      </c>
      <c r="AE1748" s="187" t="str">
        <f t="shared" si="580"/>
        <v/>
      </c>
      <c r="AF1748" s="187" t="str">
        <f t="shared" si="581"/>
        <v/>
      </c>
      <c r="AG1748" s="187" t="str">
        <f t="shared" si="582"/>
        <v/>
      </c>
      <c r="AH1748" s="187" t="str">
        <f t="shared" si="583"/>
        <v/>
      </c>
      <c r="AI1748" s="187" t="str">
        <f t="shared" si="584"/>
        <v/>
      </c>
      <c r="AJ1748" s="187" t="str">
        <f t="shared" si="585"/>
        <v/>
      </c>
      <c r="AK1748" s="187" t="str">
        <f t="shared" si="586"/>
        <v/>
      </c>
      <c r="AN1748" s="187" t="str">
        <f t="shared" si="587"/>
        <v/>
      </c>
      <c r="AO1748" s="187" t="str">
        <f t="shared" si="588"/>
        <v/>
      </c>
      <c r="AP1748" s="187" t="str">
        <f t="shared" si="589"/>
        <v/>
      </c>
      <c r="AT1748" s="187" t="str">
        <f t="shared" si="590"/>
        <v>N006554</v>
      </c>
      <c r="AU1748" s="187">
        <f t="shared" si="591"/>
        <v>9</v>
      </c>
      <c r="AV1748" s="187">
        <f t="shared" si="592"/>
        <v>396.82</v>
      </c>
      <c r="AW1748" s="187" t="str">
        <f t="shared" si="593"/>
        <v>2012/1</v>
      </c>
      <c r="AX1748" s="187" t="str">
        <f t="shared" si="594"/>
        <v>2012/1 Contribuciones Seg. Social</v>
      </c>
      <c r="AY1748" s="187">
        <f t="shared" si="596"/>
        <v>6285.77</v>
      </c>
      <c r="AZ1748" s="187">
        <f t="shared" si="595"/>
        <v>6.3129894985021723E-2</v>
      </c>
      <c r="BA1748" s="187" t="str">
        <f t="shared" si="598"/>
        <v>N006554 9</v>
      </c>
      <c r="BB1748" s="187">
        <f>IFERROR(IF(AW1748="","",VLOOKUP(AW1748,SUSS!R:S,2,FALSE)),AY1748*SUSS!$M$2)</f>
        <v>754.29240000000004</v>
      </c>
      <c r="BC1748" s="187">
        <f t="shared" si="597"/>
        <v>47.618400000000001</v>
      </c>
    </row>
    <row r="1749" spans="14:55" ht="15.75" thickBot="1">
      <c r="N1749" s="183" t="s">
        <v>198</v>
      </c>
      <c r="O1749" s="82">
        <v>10</v>
      </c>
      <c r="P1749" s="85">
        <v>3529.96</v>
      </c>
      <c r="Q1749" s="83" t="s">
        <v>102</v>
      </c>
      <c r="R1749" s="83" t="s">
        <v>10</v>
      </c>
      <c r="S1749" s="83" t="s">
        <v>10</v>
      </c>
      <c r="T1749" s="82" t="s">
        <v>206</v>
      </c>
      <c r="U1749" s="82" t="s">
        <v>124</v>
      </c>
      <c r="AC1749" s="187" t="str">
        <f t="shared" si="578"/>
        <v/>
      </c>
      <c r="AD1749" s="187" t="str">
        <f t="shared" si="579"/>
        <v/>
      </c>
      <c r="AE1749" s="187" t="str">
        <f t="shared" si="580"/>
        <v/>
      </c>
      <c r="AF1749" s="187" t="str">
        <f t="shared" si="581"/>
        <v/>
      </c>
      <c r="AG1749" s="187" t="str">
        <f t="shared" si="582"/>
        <v/>
      </c>
      <c r="AH1749" s="187" t="str">
        <f t="shared" si="583"/>
        <v/>
      </c>
      <c r="AI1749" s="187" t="str">
        <f t="shared" si="584"/>
        <v/>
      </c>
      <c r="AJ1749" s="187" t="str">
        <f t="shared" si="585"/>
        <v/>
      </c>
      <c r="AK1749" s="187" t="str">
        <f t="shared" si="586"/>
        <v/>
      </c>
      <c r="AN1749" s="187" t="str">
        <f t="shared" si="587"/>
        <v/>
      </c>
      <c r="AO1749" s="187" t="str">
        <f t="shared" si="588"/>
        <v/>
      </c>
      <c r="AP1749" s="187" t="str">
        <f t="shared" si="589"/>
        <v/>
      </c>
      <c r="AT1749" s="187" t="str">
        <f t="shared" si="590"/>
        <v/>
      </c>
      <c r="AU1749" s="187" t="str">
        <f t="shared" si="591"/>
        <v/>
      </c>
      <c r="AV1749" s="187" t="str">
        <f t="shared" si="592"/>
        <v/>
      </c>
      <c r="AW1749" s="187" t="str">
        <f t="shared" si="593"/>
        <v/>
      </c>
      <c r="AX1749" s="187" t="str">
        <f t="shared" si="594"/>
        <v/>
      </c>
      <c r="AY1749" s="187" t="str">
        <f t="shared" si="596"/>
        <v/>
      </c>
      <c r="AZ1749" s="187" t="str">
        <f t="shared" si="595"/>
        <v/>
      </c>
      <c r="BA1749" s="187" t="str">
        <f t="shared" si="598"/>
        <v xml:space="preserve"> </v>
      </c>
      <c r="BB1749" s="187" t="str">
        <f>IFERROR(IF(AW1749="","",VLOOKUP(AW1749,SUSS!R:S,2,FALSE)),AY1749*SUSS!$M$2)</f>
        <v/>
      </c>
      <c r="BC1749" s="187" t="str">
        <f t="shared" si="597"/>
        <v/>
      </c>
    </row>
    <row r="1750" spans="14:55" ht="15.75" thickBot="1">
      <c r="N1750" s="183" t="s">
        <v>198</v>
      </c>
      <c r="O1750" s="82">
        <v>10</v>
      </c>
      <c r="P1750" s="86">
        <v>153.22999999999999</v>
      </c>
      <c r="Q1750" s="83" t="s">
        <v>107</v>
      </c>
      <c r="R1750" s="83" t="s">
        <v>10</v>
      </c>
      <c r="S1750" s="83" t="s">
        <v>10</v>
      </c>
      <c r="T1750" s="82" t="s">
        <v>206</v>
      </c>
      <c r="U1750" s="82" t="s">
        <v>124</v>
      </c>
      <c r="AC1750" s="187" t="str">
        <f t="shared" si="578"/>
        <v/>
      </c>
      <c r="AD1750" s="187" t="str">
        <f t="shared" si="579"/>
        <v/>
      </c>
      <c r="AE1750" s="187" t="str">
        <f t="shared" si="580"/>
        <v/>
      </c>
      <c r="AF1750" s="187" t="str">
        <f t="shared" si="581"/>
        <v/>
      </c>
      <c r="AG1750" s="187" t="str">
        <f t="shared" si="582"/>
        <v/>
      </c>
      <c r="AH1750" s="187" t="str">
        <f t="shared" si="583"/>
        <v/>
      </c>
      <c r="AI1750" s="187" t="str">
        <f t="shared" si="584"/>
        <v/>
      </c>
      <c r="AJ1750" s="187" t="str">
        <f t="shared" si="585"/>
        <v/>
      </c>
      <c r="AK1750" s="187" t="str">
        <f t="shared" si="586"/>
        <v/>
      </c>
      <c r="AN1750" s="187" t="str">
        <f t="shared" si="587"/>
        <v/>
      </c>
      <c r="AO1750" s="187" t="str">
        <f t="shared" si="588"/>
        <v/>
      </c>
      <c r="AP1750" s="187" t="str">
        <f t="shared" si="589"/>
        <v/>
      </c>
      <c r="AT1750" s="187" t="str">
        <f t="shared" si="590"/>
        <v/>
      </c>
      <c r="AU1750" s="187" t="str">
        <f t="shared" si="591"/>
        <v/>
      </c>
      <c r="AV1750" s="187" t="str">
        <f t="shared" si="592"/>
        <v/>
      </c>
      <c r="AW1750" s="187" t="str">
        <f t="shared" si="593"/>
        <v/>
      </c>
      <c r="AX1750" s="187" t="str">
        <f t="shared" si="594"/>
        <v/>
      </c>
      <c r="AY1750" s="187" t="str">
        <f t="shared" si="596"/>
        <v/>
      </c>
      <c r="AZ1750" s="187" t="str">
        <f t="shared" si="595"/>
        <v/>
      </c>
      <c r="BA1750" s="187" t="str">
        <f t="shared" si="598"/>
        <v xml:space="preserve"> </v>
      </c>
      <c r="BB1750" s="187" t="str">
        <f>IFERROR(IF(AW1750="","",VLOOKUP(AW1750,SUSS!R:S,2,FALSE)),AY1750*SUSS!$M$2)</f>
        <v/>
      </c>
      <c r="BC1750" s="187" t="str">
        <f t="shared" si="597"/>
        <v/>
      </c>
    </row>
    <row r="1751" spans="14:55" ht="15.75" thickBot="1">
      <c r="N1751" s="183" t="s">
        <v>198</v>
      </c>
      <c r="O1751" s="82">
        <v>10</v>
      </c>
      <c r="P1751" s="85">
        <v>12979.64</v>
      </c>
      <c r="Q1751" s="83" t="s">
        <v>82</v>
      </c>
      <c r="R1751" s="83" t="s">
        <v>10</v>
      </c>
      <c r="S1751" s="83" t="s">
        <v>10</v>
      </c>
      <c r="T1751" s="82" t="s">
        <v>209</v>
      </c>
      <c r="U1751" s="82" t="s">
        <v>124</v>
      </c>
      <c r="AC1751" s="187" t="str">
        <f t="shared" si="578"/>
        <v/>
      </c>
      <c r="AD1751" s="187" t="str">
        <f t="shared" si="579"/>
        <v/>
      </c>
      <c r="AE1751" s="187" t="str">
        <f t="shared" si="580"/>
        <v/>
      </c>
      <c r="AF1751" s="187" t="str">
        <f t="shared" si="581"/>
        <v/>
      </c>
      <c r="AG1751" s="187" t="str">
        <f t="shared" si="582"/>
        <v/>
      </c>
      <c r="AH1751" s="187" t="str">
        <f t="shared" si="583"/>
        <v/>
      </c>
      <c r="AI1751" s="187" t="str">
        <f t="shared" si="584"/>
        <v/>
      </c>
      <c r="AJ1751" s="187" t="str">
        <f t="shared" si="585"/>
        <v/>
      </c>
      <c r="AK1751" s="187" t="str">
        <f t="shared" si="586"/>
        <v/>
      </c>
      <c r="AN1751" s="187" t="str">
        <f t="shared" si="587"/>
        <v/>
      </c>
      <c r="AO1751" s="187" t="str">
        <f t="shared" si="588"/>
        <v/>
      </c>
      <c r="AP1751" s="187" t="str">
        <f t="shared" si="589"/>
        <v/>
      </c>
      <c r="AT1751" s="187" t="str">
        <f t="shared" si="590"/>
        <v/>
      </c>
      <c r="AU1751" s="187" t="str">
        <f t="shared" si="591"/>
        <v/>
      </c>
      <c r="AV1751" s="187" t="str">
        <f t="shared" si="592"/>
        <v/>
      </c>
      <c r="AW1751" s="187" t="str">
        <f t="shared" si="593"/>
        <v/>
      </c>
      <c r="AX1751" s="187" t="str">
        <f t="shared" si="594"/>
        <v/>
      </c>
      <c r="AY1751" s="187" t="str">
        <f t="shared" si="596"/>
        <v/>
      </c>
      <c r="AZ1751" s="187" t="str">
        <f t="shared" si="595"/>
        <v/>
      </c>
      <c r="BA1751" s="187" t="str">
        <f t="shared" si="598"/>
        <v xml:space="preserve"> </v>
      </c>
      <c r="BB1751" s="187" t="str">
        <f>IFERROR(IF(AW1751="","",VLOOKUP(AW1751,SUSS!R:S,2,FALSE)),AY1751*SUSS!$M$2)</f>
        <v/>
      </c>
      <c r="BC1751" s="187" t="str">
        <f t="shared" si="597"/>
        <v/>
      </c>
    </row>
    <row r="1752" spans="14:55" ht="15.75" thickBot="1">
      <c r="N1752" s="183" t="s">
        <v>198</v>
      </c>
      <c r="O1752" s="82">
        <v>10</v>
      </c>
      <c r="P1752" s="86">
        <v>654.39</v>
      </c>
      <c r="Q1752" s="83" t="s">
        <v>11</v>
      </c>
      <c r="R1752" s="83" t="s">
        <v>10</v>
      </c>
      <c r="S1752" s="83" t="s">
        <v>83</v>
      </c>
      <c r="T1752" s="82" t="s">
        <v>204</v>
      </c>
      <c r="U1752" s="82" t="s">
        <v>124</v>
      </c>
      <c r="AC1752" s="187" t="str">
        <f t="shared" si="578"/>
        <v/>
      </c>
      <c r="AD1752" s="187" t="str">
        <f t="shared" si="579"/>
        <v/>
      </c>
      <c r="AE1752" s="187" t="str">
        <f t="shared" si="580"/>
        <v/>
      </c>
      <c r="AF1752" s="187" t="str">
        <f t="shared" si="581"/>
        <v/>
      </c>
      <c r="AG1752" s="187" t="str">
        <f t="shared" si="582"/>
        <v/>
      </c>
      <c r="AH1752" s="187" t="str">
        <f t="shared" si="583"/>
        <v/>
      </c>
      <c r="AI1752" s="187" t="str">
        <f t="shared" si="584"/>
        <v/>
      </c>
      <c r="AJ1752" s="187" t="str">
        <f t="shared" si="585"/>
        <v/>
      </c>
      <c r="AK1752" s="187" t="str">
        <f t="shared" si="586"/>
        <v/>
      </c>
      <c r="AN1752" s="187" t="str">
        <f t="shared" si="587"/>
        <v/>
      </c>
      <c r="AO1752" s="187" t="str">
        <f t="shared" si="588"/>
        <v/>
      </c>
      <c r="AP1752" s="187" t="str">
        <f t="shared" si="589"/>
        <v/>
      </c>
      <c r="AT1752" s="187" t="str">
        <f t="shared" si="590"/>
        <v>N006554</v>
      </c>
      <c r="AU1752" s="187">
        <f t="shared" si="591"/>
        <v>10</v>
      </c>
      <c r="AV1752" s="187">
        <f t="shared" si="592"/>
        <v>654.39</v>
      </c>
      <c r="AW1752" s="187" t="str">
        <f t="shared" si="593"/>
        <v>2012/1</v>
      </c>
      <c r="AX1752" s="187" t="str">
        <f t="shared" si="594"/>
        <v>2012/1 Contribuciones Seg. Social</v>
      </c>
      <c r="AY1752" s="187">
        <f t="shared" si="596"/>
        <v>6285.77</v>
      </c>
      <c r="AZ1752" s="187">
        <f t="shared" si="595"/>
        <v>0.1041065772371563</v>
      </c>
      <c r="BA1752" s="187" t="str">
        <f t="shared" si="598"/>
        <v>N006554 10</v>
      </c>
      <c r="BB1752" s="187">
        <f>IFERROR(IF(AW1752="","",VLOOKUP(AW1752,SUSS!R:S,2,FALSE)),AY1752*SUSS!$M$2)</f>
        <v>754.29240000000004</v>
      </c>
      <c r="BC1752" s="187">
        <f t="shared" si="597"/>
        <v>78.526799999999994</v>
      </c>
    </row>
    <row r="1753" spans="14:55" ht="15.75" thickBot="1">
      <c r="N1753" s="183" t="s">
        <v>198</v>
      </c>
      <c r="O1753" s="82">
        <v>11</v>
      </c>
      <c r="P1753" s="85">
        <v>3529.96</v>
      </c>
      <c r="Q1753" s="83" t="s">
        <v>102</v>
      </c>
      <c r="R1753" s="83" t="s">
        <v>10</v>
      </c>
      <c r="S1753" s="83" t="s">
        <v>10</v>
      </c>
      <c r="T1753" s="82" t="s">
        <v>206</v>
      </c>
      <c r="U1753" s="82" t="s">
        <v>124</v>
      </c>
      <c r="AC1753" s="187" t="str">
        <f t="shared" si="578"/>
        <v/>
      </c>
      <c r="AD1753" s="187" t="str">
        <f t="shared" si="579"/>
        <v/>
      </c>
      <c r="AE1753" s="187" t="str">
        <f t="shared" si="580"/>
        <v/>
      </c>
      <c r="AF1753" s="187" t="str">
        <f t="shared" si="581"/>
        <v/>
      </c>
      <c r="AG1753" s="187" t="str">
        <f t="shared" si="582"/>
        <v/>
      </c>
      <c r="AH1753" s="187" t="str">
        <f t="shared" si="583"/>
        <v/>
      </c>
      <c r="AI1753" s="187" t="str">
        <f t="shared" si="584"/>
        <v/>
      </c>
      <c r="AJ1753" s="187" t="str">
        <f t="shared" si="585"/>
        <v/>
      </c>
      <c r="AK1753" s="187" t="str">
        <f t="shared" si="586"/>
        <v/>
      </c>
      <c r="AN1753" s="187" t="str">
        <f t="shared" si="587"/>
        <v/>
      </c>
      <c r="AO1753" s="187" t="str">
        <f t="shared" si="588"/>
        <v/>
      </c>
      <c r="AP1753" s="187" t="str">
        <f t="shared" si="589"/>
        <v/>
      </c>
      <c r="AT1753" s="187" t="str">
        <f t="shared" si="590"/>
        <v/>
      </c>
      <c r="AU1753" s="187" t="str">
        <f t="shared" si="591"/>
        <v/>
      </c>
      <c r="AV1753" s="187" t="str">
        <f t="shared" si="592"/>
        <v/>
      </c>
      <c r="AW1753" s="187" t="str">
        <f t="shared" si="593"/>
        <v/>
      </c>
      <c r="AX1753" s="187" t="str">
        <f t="shared" si="594"/>
        <v/>
      </c>
      <c r="AY1753" s="187" t="str">
        <f t="shared" si="596"/>
        <v/>
      </c>
      <c r="AZ1753" s="187" t="str">
        <f t="shared" si="595"/>
        <v/>
      </c>
      <c r="BA1753" s="187" t="str">
        <f t="shared" si="598"/>
        <v xml:space="preserve"> </v>
      </c>
      <c r="BB1753" s="187" t="str">
        <f>IFERROR(IF(AW1753="","",VLOOKUP(AW1753,SUSS!R:S,2,FALSE)),AY1753*SUSS!$M$2)</f>
        <v/>
      </c>
      <c r="BC1753" s="187" t="str">
        <f t="shared" si="597"/>
        <v/>
      </c>
    </row>
    <row r="1754" spans="14:55" ht="15.75" thickBot="1">
      <c r="N1754" s="183" t="s">
        <v>198</v>
      </c>
      <c r="O1754" s="82">
        <v>11</v>
      </c>
      <c r="P1754" s="86">
        <v>153.22999999999999</v>
      </c>
      <c r="Q1754" s="83" t="s">
        <v>107</v>
      </c>
      <c r="R1754" s="83" t="s">
        <v>10</v>
      </c>
      <c r="S1754" s="83" t="s">
        <v>10</v>
      </c>
      <c r="T1754" s="82" t="s">
        <v>206</v>
      </c>
      <c r="U1754" s="82" t="s">
        <v>124</v>
      </c>
      <c r="AC1754" s="187" t="str">
        <f t="shared" si="578"/>
        <v/>
      </c>
      <c r="AD1754" s="187" t="str">
        <f t="shared" si="579"/>
        <v/>
      </c>
      <c r="AE1754" s="187" t="str">
        <f t="shared" si="580"/>
        <v/>
      </c>
      <c r="AF1754" s="187" t="str">
        <f t="shared" si="581"/>
        <v/>
      </c>
      <c r="AG1754" s="187" t="str">
        <f t="shared" si="582"/>
        <v/>
      </c>
      <c r="AH1754" s="187" t="str">
        <f t="shared" si="583"/>
        <v/>
      </c>
      <c r="AI1754" s="187" t="str">
        <f t="shared" si="584"/>
        <v/>
      </c>
      <c r="AJ1754" s="187" t="str">
        <f t="shared" si="585"/>
        <v/>
      </c>
      <c r="AK1754" s="187" t="str">
        <f t="shared" si="586"/>
        <v/>
      </c>
      <c r="AN1754" s="187" t="str">
        <f t="shared" si="587"/>
        <v/>
      </c>
      <c r="AO1754" s="187" t="str">
        <f t="shared" si="588"/>
        <v/>
      </c>
      <c r="AP1754" s="187" t="str">
        <f t="shared" si="589"/>
        <v/>
      </c>
      <c r="AT1754" s="187" t="str">
        <f t="shared" si="590"/>
        <v/>
      </c>
      <c r="AU1754" s="187" t="str">
        <f t="shared" si="591"/>
        <v/>
      </c>
      <c r="AV1754" s="187" t="str">
        <f t="shared" si="592"/>
        <v/>
      </c>
      <c r="AW1754" s="187" t="str">
        <f t="shared" si="593"/>
        <v/>
      </c>
      <c r="AX1754" s="187" t="str">
        <f t="shared" si="594"/>
        <v/>
      </c>
      <c r="AY1754" s="187" t="str">
        <f t="shared" si="596"/>
        <v/>
      </c>
      <c r="AZ1754" s="187" t="str">
        <f t="shared" si="595"/>
        <v/>
      </c>
      <c r="BA1754" s="187" t="str">
        <f t="shared" si="598"/>
        <v xml:space="preserve"> </v>
      </c>
      <c r="BB1754" s="187" t="str">
        <f>IFERROR(IF(AW1754="","",VLOOKUP(AW1754,SUSS!R:S,2,FALSE)),AY1754*SUSS!$M$2)</f>
        <v/>
      </c>
      <c r="BC1754" s="187" t="str">
        <f t="shared" si="597"/>
        <v/>
      </c>
    </row>
    <row r="1755" spans="14:55" ht="15.75" thickBot="1">
      <c r="N1755" s="183" t="s">
        <v>198</v>
      </c>
      <c r="O1755" s="82">
        <v>11</v>
      </c>
      <c r="P1755" s="85">
        <v>11105.13</v>
      </c>
      <c r="Q1755" s="83" t="s">
        <v>82</v>
      </c>
      <c r="R1755" s="83" t="s">
        <v>10</v>
      </c>
      <c r="S1755" s="83" t="s">
        <v>10</v>
      </c>
      <c r="T1755" s="82" t="s">
        <v>209</v>
      </c>
      <c r="U1755" s="82" t="s">
        <v>124</v>
      </c>
      <c r="AC1755" s="187" t="str">
        <f t="shared" si="578"/>
        <v/>
      </c>
      <c r="AD1755" s="187" t="str">
        <f t="shared" si="579"/>
        <v/>
      </c>
      <c r="AE1755" s="187" t="str">
        <f t="shared" si="580"/>
        <v/>
      </c>
      <c r="AF1755" s="187" t="str">
        <f t="shared" si="581"/>
        <v/>
      </c>
      <c r="AG1755" s="187" t="str">
        <f t="shared" si="582"/>
        <v/>
      </c>
      <c r="AH1755" s="187" t="str">
        <f t="shared" si="583"/>
        <v/>
      </c>
      <c r="AI1755" s="187" t="str">
        <f t="shared" si="584"/>
        <v/>
      </c>
      <c r="AJ1755" s="187" t="str">
        <f t="shared" si="585"/>
        <v/>
      </c>
      <c r="AK1755" s="187" t="str">
        <f t="shared" si="586"/>
        <v/>
      </c>
      <c r="AN1755" s="187" t="str">
        <f t="shared" si="587"/>
        <v/>
      </c>
      <c r="AO1755" s="187" t="str">
        <f t="shared" si="588"/>
        <v/>
      </c>
      <c r="AP1755" s="187" t="str">
        <f t="shared" si="589"/>
        <v/>
      </c>
      <c r="AT1755" s="187" t="str">
        <f t="shared" si="590"/>
        <v/>
      </c>
      <c r="AU1755" s="187" t="str">
        <f t="shared" si="591"/>
        <v/>
      </c>
      <c r="AV1755" s="187" t="str">
        <f t="shared" si="592"/>
        <v/>
      </c>
      <c r="AW1755" s="187" t="str">
        <f t="shared" si="593"/>
        <v/>
      </c>
      <c r="AX1755" s="187" t="str">
        <f t="shared" si="594"/>
        <v/>
      </c>
      <c r="AY1755" s="187" t="str">
        <f t="shared" si="596"/>
        <v/>
      </c>
      <c r="AZ1755" s="187" t="str">
        <f t="shared" si="595"/>
        <v/>
      </c>
      <c r="BA1755" s="187" t="str">
        <f t="shared" si="598"/>
        <v xml:space="preserve"> </v>
      </c>
      <c r="BB1755" s="187" t="str">
        <f>IFERROR(IF(AW1755="","",VLOOKUP(AW1755,SUSS!R:S,2,FALSE)),AY1755*SUSS!$M$2)</f>
        <v/>
      </c>
      <c r="BC1755" s="187" t="str">
        <f t="shared" si="597"/>
        <v/>
      </c>
    </row>
    <row r="1756" spans="14:55" ht="15.75" thickBot="1">
      <c r="N1756" s="183" t="s">
        <v>198</v>
      </c>
      <c r="O1756" s="82">
        <v>11</v>
      </c>
      <c r="P1756" s="85">
        <v>1874.51</v>
      </c>
      <c r="Q1756" s="83" t="s">
        <v>82</v>
      </c>
      <c r="R1756" s="83" t="s">
        <v>10</v>
      </c>
      <c r="S1756" s="83" t="s">
        <v>83</v>
      </c>
      <c r="T1756" s="82" t="s">
        <v>209</v>
      </c>
      <c r="U1756" s="82" t="s">
        <v>124</v>
      </c>
      <c r="AC1756" s="187" t="str">
        <f t="shared" si="578"/>
        <v/>
      </c>
      <c r="AD1756" s="187" t="str">
        <f t="shared" si="579"/>
        <v/>
      </c>
      <c r="AE1756" s="187" t="str">
        <f t="shared" si="580"/>
        <v/>
      </c>
      <c r="AF1756" s="187" t="str">
        <f t="shared" si="581"/>
        <v/>
      </c>
      <c r="AG1756" s="187" t="str">
        <f t="shared" si="582"/>
        <v/>
      </c>
      <c r="AH1756" s="187" t="str">
        <f t="shared" si="583"/>
        <v/>
      </c>
      <c r="AI1756" s="187" t="str">
        <f t="shared" si="584"/>
        <v/>
      </c>
      <c r="AJ1756" s="187" t="str">
        <f t="shared" si="585"/>
        <v/>
      </c>
      <c r="AK1756" s="187" t="str">
        <f t="shared" si="586"/>
        <v/>
      </c>
      <c r="AN1756" s="187" t="str">
        <f t="shared" si="587"/>
        <v/>
      </c>
      <c r="AO1756" s="187" t="str">
        <f t="shared" si="588"/>
        <v/>
      </c>
      <c r="AP1756" s="187" t="str">
        <f t="shared" si="589"/>
        <v/>
      </c>
      <c r="AT1756" s="187" t="str">
        <f t="shared" si="590"/>
        <v/>
      </c>
      <c r="AU1756" s="187" t="str">
        <f t="shared" si="591"/>
        <v/>
      </c>
      <c r="AV1756" s="187" t="str">
        <f t="shared" si="592"/>
        <v/>
      </c>
      <c r="AW1756" s="187" t="str">
        <f t="shared" si="593"/>
        <v/>
      </c>
      <c r="AX1756" s="187" t="str">
        <f t="shared" si="594"/>
        <v/>
      </c>
      <c r="AY1756" s="187" t="str">
        <f t="shared" si="596"/>
        <v/>
      </c>
      <c r="AZ1756" s="187" t="str">
        <f t="shared" si="595"/>
        <v/>
      </c>
      <c r="BA1756" s="187" t="str">
        <f t="shared" si="598"/>
        <v xml:space="preserve"> </v>
      </c>
      <c r="BB1756" s="187" t="str">
        <f>IFERROR(IF(AW1756="","",VLOOKUP(AW1756,SUSS!R:S,2,FALSE)),AY1756*SUSS!$M$2)</f>
        <v/>
      </c>
      <c r="BC1756" s="187" t="str">
        <f t="shared" si="597"/>
        <v/>
      </c>
    </row>
    <row r="1757" spans="14:55" ht="15.75" thickBot="1">
      <c r="N1757" s="183" t="s">
        <v>198</v>
      </c>
      <c r="O1757" s="82">
        <v>11</v>
      </c>
      <c r="P1757" s="86">
        <v>654.39</v>
      </c>
      <c r="Q1757" s="83" t="s">
        <v>11</v>
      </c>
      <c r="R1757" s="83" t="s">
        <v>10</v>
      </c>
      <c r="S1757" s="83" t="s">
        <v>83</v>
      </c>
      <c r="T1757" s="82" t="s">
        <v>204</v>
      </c>
      <c r="U1757" s="82" t="s">
        <v>124</v>
      </c>
      <c r="AC1757" s="187" t="str">
        <f t="shared" si="578"/>
        <v/>
      </c>
      <c r="AD1757" s="187" t="str">
        <f t="shared" si="579"/>
        <v/>
      </c>
      <c r="AE1757" s="187" t="str">
        <f t="shared" si="580"/>
        <v/>
      </c>
      <c r="AF1757" s="187" t="str">
        <f t="shared" si="581"/>
        <v/>
      </c>
      <c r="AG1757" s="187" t="str">
        <f t="shared" si="582"/>
        <v/>
      </c>
      <c r="AH1757" s="187" t="str">
        <f t="shared" si="583"/>
        <v/>
      </c>
      <c r="AI1757" s="187" t="str">
        <f t="shared" si="584"/>
        <v/>
      </c>
      <c r="AJ1757" s="187" t="str">
        <f t="shared" si="585"/>
        <v/>
      </c>
      <c r="AK1757" s="187" t="str">
        <f t="shared" si="586"/>
        <v/>
      </c>
      <c r="AN1757" s="187" t="str">
        <f t="shared" si="587"/>
        <v/>
      </c>
      <c r="AO1757" s="187" t="str">
        <f t="shared" si="588"/>
        <v/>
      </c>
      <c r="AP1757" s="187" t="str">
        <f t="shared" si="589"/>
        <v/>
      </c>
      <c r="AT1757" s="187" t="str">
        <f t="shared" si="590"/>
        <v>N006554</v>
      </c>
      <c r="AU1757" s="187">
        <f t="shared" si="591"/>
        <v>11</v>
      </c>
      <c r="AV1757" s="187">
        <f t="shared" si="592"/>
        <v>654.39</v>
      </c>
      <c r="AW1757" s="187" t="str">
        <f t="shared" si="593"/>
        <v>2012/1</v>
      </c>
      <c r="AX1757" s="187" t="str">
        <f t="shared" si="594"/>
        <v>2012/1 Contribuciones Seg. Social</v>
      </c>
      <c r="AY1757" s="187">
        <f t="shared" si="596"/>
        <v>6285.77</v>
      </c>
      <c r="AZ1757" s="187">
        <f t="shared" si="595"/>
        <v>0.1041065772371563</v>
      </c>
      <c r="BA1757" s="187" t="str">
        <f t="shared" si="598"/>
        <v>N006554 11</v>
      </c>
      <c r="BB1757" s="187">
        <f>IFERROR(IF(AW1757="","",VLOOKUP(AW1757,SUSS!R:S,2,FALSE)),AY1757*SUSS!$M$2)</f>
        <v>754.29240000000004</v>
      </c>
      <c r="BC1757" s="187">
        <f t="shared" si="597"/>
        <v>78.526799999999994</v>
      </c>
    </row>
    <row r="1758" spans="14:55" ht="15.75" thickBot="1">
      <c r="N1758" s="183" t="s">
        <v>198</v>
      </c>
      <c r="O1758" s="82">
        <v>12</v>
      </c>
      <c r="P1758" s="85">
        <v>3529.96</v>
      </c>
      <c r="Q1758" s="83" t="s">
        <v>102</v>
      </c>
      <c r="R1758" s="83" t="s">
        <v>10</v>
      </c>
      <c r="S1758" s="83" t="s">
        <v>10</v>
      </c>
      <c r="T1758" s="82" t="s">
        <v>206</v>
      </c>
      <c r="U1758" s="82" t="s">
        <v>124</v>
      </c>
      <c r="AC1758" s="187" t="str">
        <f t="shared" ref="AC1758:AC1821" si="599">IF($E1758=$AD$1,IF($G1758=$AE$1,A1758,""),"")</f>
        <v/>
      </c>
      <c r="AD1758" s="187" t="str">
        <f t="shared" ref="AD1758:AD1821" si="600">IF($E1758=$AD$1,IF($G1758=$AE$1,E1758,""),"")</f>
        <v/>
      </c>
      <c r="AE1758" s="187" t="str">
        <f t="shared" ref="AE1758:AE1821" si="601">IF($E1758=$AD$1,IF($G1758=$AE$1,F1758,""),"")</f>
        <v/>
      </c>
      <c r="AF1758" s="187" t="str">
        <f t="shared" ref="AF1758:AF1821" si="602">IF($E1758=$AD$1,IF($G1758=$AE$1,G1758,""),"")</f>
        <v/>
      </c>
      <c r="AG1758" s="187" t="str">
        <f t="shared" ref="AG1758:AG1821" si="603">IF($E1758=$AD$1,IF($G1758=$AE$1,I1758,""),"")</f>
        <v/>
      </c>
      <c r="AH1758" s="187" t="str">
        <f t="shared" ref="AH1758:AH1821" si="604">IF($E1758=$AD$1,IF($G1758=$AE$1,J1758,""),"")</f>
        <v/>
      </c>
      <c r="AI1758" s="187" t="str">
        <f t="shared" ref="AI1758:AI1821" si="605">IF($E1758=$AD$1,IF($G1758=$AE$1,K1758,""),"")</f>
        <v/>
      </c>
      <c r="AJ1758" s="187" t="str">
        <f t="shared" ref="AJ1758:AJ1821" si="606">IF($E1758=$AD$1,IF($G1758=$AE$1,B1758,""),"")</f>
        <v/>
      </c>
      <c r="AK1758" s="187" t="str">
        <f t="shared" ref="AK1758:AK1821" si="607">IF($E1758=$AD$1,IF($G1758=$AE$1,C1758,""),"")</f>
        <v/>
      </c>
      <c r="AN1758" s="187" t="str">
        <f t="shared" ref="AN1758:AN1821" si="608">LEFT(AO1758,7)</f>
        <v/>
      </c>
      <c r="AO1758" s="187" t="str">
        <f t="shared" ref="AO1758:AO1821" si="609">IF(AF1758=$AE$1,AJ1758&amp;"/"&amp;AK1758&amp;" "&amp;AD1758,"")</f>
        <v/>
      </c>
      <c r="AP1758" s="187" t="str">
        <f t="shared" ref="AP1758:AP1821" si="610">IF(AO1758&lt;&gt;"",AI1758,"")</f>
        <v/>
      </c>
      <c r="AT1758" s="187" t="str">
        <f t="shared" ref="AT1758:AT1821" si="611">IF($Q1758=$AD$1,N1758,"")</f>
        <v/>
      </c>
      <c r="AU1758" s="187" t="str">
        <f t="shared" ref="AU1758:AU1821" si="612">IF($Q1758=$AD$1,O1758,"")</f>
        <v/>
      </c>
      <c r="AV1758" s="187" t="str">
        <f t="shared" ref="AV1758:AV1821" si="613">IF($Q1758=$AD$1,P1758,"")</f>
        <v/>
      </c>
      <c r="AW1758" s="187" t="str">
        <f t="shared" ref="AW1758:AW1821" si="614">IF($Q1758=$AD$1,T1758,"")</f>
        <v/>
      </c>
      <c r="AX1758" s="187" t="str">
        <f t="shared" ref="AX1758:AX1821" si="615">IF(AW1758&lt;&gt;"",AW1758&amp;" "&amp;$AD$1,"")</f>
        <v/>
      </c>
      <c r="AY1758" s="187" t="str">
        <f t="shared" si="596"/>
        <v/>
      </c>
      <c r="AZ1758" s="187" t="str">
        <f t="shared" ref="AZ1758:AZ1821" si="616">IF(AY1758="","",AV1758/AY1758)</f>
        <v/>
      </c>
      <c r="BA1758" s="187" t="str">
        <f t="shared" si="598"/>
        <v xml:space="preserve"> </v>
      </c>
      <c r="BB1758" s="187" t="str">
        <f>IFERROR(IF(AW1758="","",VLOOKUP(AW1758,SUSS!R:S,2,FALSE)),AY1758*SUSS!$M$2)</f>
        <v/>
      </c>
      <c r="BC1758" s="187" t="str">
        <f t="shared" si="597"/>
        <v/>
      </c>
    </row>
    <row r="1759" spans="14:55" ht="15.75" thickBot="1">
      <c r="N1759" s="183" t="s">
        <v>198</v>
      </c>
      <c r="O1759" s="82">
        <v>12</v>
      </c>
      <c r="P1759" s="86">
        <v>153.22999999999999</v>
      </c>
      <c r="Q1759" s="83" t="s">
        <v>107</v>
      </c>
      <c r="R1759" s="83" t="s">
        <v>10</v>
      </c>
      <c r="S1759" s="83" t="s">
        <v>10</v>
      </c>
      <c r="T1759" s="82" t="s">
        <v>206</v>
      </c>
      <c r="U1759" s="82" t="s">
        <v>124</v>
      </c>
      <c r="AC1759" s="187" t="str">
        <f t="shared" si="599"/>
        <v/>
      </c>
      <c r="AD1759" s="187" t="str">
        <f t="shared" si="600"/>
        <v/>
      </c>
      <c r="AE1759" s="187" t="str">
        <f t="shared" si="601"/>
        <v/>
      </c>
      <c r="AF1759" s="187" t="str">
        <f t="shared" si="602"/>
        <v/>
      </c>
      <c r="AG1759" s="187" t="str">
        <f t="shared" si="603"/>
        <v/>
      </c>
      <c r="AH1759" s="187" t="str">
        <f t="shared" si="604"/>
        <v/>
      </c>
      <c r="AI1759" s="187" t="str">
        <f t="shared" si="605"/>
        <v/>
      </c>
      <c r="AJ1759" s="187" t="str">
        <f t="shared" si="606"/>
        <v/>
      </c>
      <c r="AK1759" s="187" t="str">
        <f t="shared" si="607"/>
        <v/>
      </c>
      <c r="AN1759" s="187" t="str">
        <f t="shared" si="608"/>
        <v/>
      </c>
      <c r="AO1759" s="187" t="str">
        <f t="shared" si="609"/>
        <v/>
      </c>
      <c r="AP1759" s="187" t="str">
        <f t="shared" si="610"/>
        <v/>
      </c>
      <c r="AT1759" s="187" t="str">
        <f t="shared" si="611"/>
        <v/>
      </c>
      <c r="AU1759" s="187" t="str">
        <f t="shared" si="612"/>
        <v/>
      </c>
      <c r="AV1759" s="187" t="str">
        <f t="shared" si="613"/>
        <v/>
      </c>
      <c r="AW1759" s="187" t="str">
        <f t="shared" si="614"/>
        <v/>
      </c>
      <c r="AX1759" s="187" t="str">
        <f t="shared" si="615"/>
        <v/>
      </c>
      <c r="AY1759" s="187" t="str">
        <f t="shared" si="596"/>
        <v/>
      </c>
      <c r="AZ1759" s="187" t="str">
        <f t="shared" si="616"/>
        <v/>
      </c>
      <c r="BA1759" s="187" t="str">
        <f t="shared" si="598"/>
        <v xml:space="preserve"> </v>
      </c>
      <c r="BB1759" s="187" t="str">
        <f>IFERROR(IF(AW1759="","",VLOOKUP(AW1759,SUSS!R:S,2,FALSE)),AY1759*SUSS!$M$2)</f>
        <v/>
      </c>
      <c r="BC1759" s="187" t="str">
        <f t="shared" si="597"/>
        <v/>
      </c>
    </row>
    <row r="1760" spans="14:55" ht="15.75" thickBot="1">
      <c r="N1760" s="183" t="s">
        <v>198</v>
      </c>
      <c r="O1760" s="82">
        <v>12</v>
      </c>
      <c r="P1760" s="85">
        <v>12979.64</v>
      </c>
      <c r="Q1760" s="83" t="s">
        <v>82</v>
      </c>
      <c r="R1760" s="83" t="s">
        <v>10</v>
      </c>
      <c r="S1760" s="83" t="s">
        <v>83</v>
      </c>
      <c r="T1760" s="82" t="s">
        <v>209</v>
      </c>
      <c r="U1760" s="82" t="s">
        <v>124</v>
      </c>
      <c r="AC1760" s="187" t="str">
        <f t="shared" si="599"/>
        <v/>
      </c>
      <c r="AD1760" s="187" t="str">
        <f t="shared" si="600"/>
        <v/>
      </c>
      <c r="AE1760" s="187" t="str">
        <f t="shared" si="601"/>
        <v/>
      </c>
      <c r="AF1760" s="187" t="str">
        <f t="shared" si="602"/>
        <v/>
      </c>
      <c r="AG1760" s="187" t="str">
        <f t="shared" si="603"/>
        <v/>
      </c>
      <c r="AH1760" s="187" t="str">
        <f t="shared" si="604"/>
        <v/>
      </c>
      <c r="AI1760" s="187" t="str">
        <f t="shared" si="605"/>
        <v/>
      </c>
      <c r="AJ1760" s="187" t="str">
        <f t="shared" si="606"/>
        <v/>
      </c>
      <c r="AK1760" s="187" t="str">
        <f t="shared" si="607"/>
        <v/>
      </c>
      <c r="AN1760" s="187" t="str">
        <f t="shared" si="608"/>
        <v/>
      </c>
      <c r="AO1760" s="187" t="str">
        <f t="shared" si="609"/>
        <v/>
      </c>
      <c r="AP1760" s="187" t="str">
        <f t="shared" si="610"/>
        <v/>
      </c>
      <c r="AT1760" s="187" t="str">
        <f t="shared" si="611"/>
        <v/>
      </c>
      <c r="AU1760" s="187" t="str">
        <f t="shared" si="612"/>
        <v/>
      </c>
      <c r="AV1760" s="187" t="str">
        <f t="shared" si="613"/>
        <v/>
      </c>
      <c r="AW1760" s="187" t="str">
        <f t="shared" si="614"/>
        <v/>
      </c>
      <c r="AX1760" s="187" t="str">
        <f t="shared" si="615"/>
        <v/>
      </c>
      <c r="AY1760" s="187" t="str">
        <f t="shared" si="596"/>
        <v/>
      </c>
      <c r="AZ1760" s="187" t="str">
        <f t="shared" si="616"/>
        <v/>
      </c>
      <c r="BA1760" s="187" t="str">
        <f t="shared" si="598"/>
        <v xml:space="preserve"> </v>
      </c>
      <c r="BB1760" s="187" t="str">
        <f>IFERROR(IF(AW1760="","",VLOOKUP(AW1760,SUSS!R:S,2,FALSE)),AY1760*SUSS!$M$2)</f>
        <v/>
      </c>
      <c r="BC1760" s="187" t="str">
        <f t="shared" si="597"/>
        <v/>
      </c>
    </row>
    <row r="1761" spans="14:55" ht="15.75" thickBot="1">
      <c r="N1761" s="183" t="s">
        <v>198</v>
      </c>
      <c r="O1761" s="82">
        <v>12</v>
      </c>
      <c r="P1761" s="86">
        <v>654.39</v>
      </c>
      <c r="Q1761" s="83" t="s">
        <v>11</v>
      </c>
      <c r="R1761" s="83" t="s">
        <v>10</v>
      </c>
      <c r="S1761" s="83" t="s">
        <v>83</v>
      </c>
      <c r="T1761" s="82" t="s">
        <v>204</v>
      </c>
      <c r="U1761" s="82" t="s">
        <v>124</v>
      </c>
      <c r="AC1761" s="187" t="str">
        <f t="shared" si="599"/>
        <v/>
      </c>
      <c r="AD1761" s="187" t="str">
        <f t="shared" si="600"/>
        <v/>
      </c>
      <c r="AE1761" s="187" t="str">
        <f t="shared" si="601"/>
        <v/>
      </c>
      <c r="AF1761" s="187" t="str">
        <f t="shared" si="602"/>
        <v/>
      </c>
      <c r="AG1761" s="187" t="str">
        <f t="shared" si="603"/>
        <v/>
      </c>
      <c r="AH1761" s="187" t="str">
        <f t="shared" si="604"/>
        <v/>
      </c>
      <c r="AI1761" s="187" t="str">
        <f t="shared" si="605"/>
        <v/>
      </c>
      <c r="AJ1761" s="187" t="str">
        <f t="shared" si="606"/>
        <v/>
      </c>
      <c r="AK1761" s="187" t="str">
        <f t="shared" si="607"/>
        <v/>
      </c>
      <c r="AN1761" s="187" t="str">
        <f t="shared" si="608"/>
        <v/>
      </c>
      <c r="AO1761" s="187" t="str">
        <f t="shared" si="609"/>
        <v/>
      </c>
      <c r="AP1761" s="187" t="str">
        <f t="shared" si="610"/>
        <v/>
      </c>
      <c r="AT1761" s="187" t="str">
        <f t="shared" si="611"/>
        <v>N006554</v>
      </c>
      <c r="AU1761" s="187">
        <f t="shared" si="612"/>
        <v>12</v>
      </c>
      <c r="AV1761" s="187">
        <f t="shared" si="613"/>
        <v>654.39</v>
      </c>
      <c r="AW1761" s="187" t="str">
        <f t="shared" si="614"/>
        <v>2012/1</v>
      </c>
      <c r="AX1761" s="187" t="str">
        <f t="shared" si="615"/>
        <v>2012/1 Contribuciones Seg. Social</v>
      </c>
      <c r="AY1761" s="187">
        <f t="shared" si="596"/>
        <v>6285.77</v>
      </c>
      <c r="AZ1761" s="187">
        <f t="shared" si="616"/>
        <v>0.1041065772371563</v>
      </c>
      <c r="BA1761" s="187" t="str">
        <f t="shared" si="598"/>
        <v>N006554 12</v>
      </c>
      <c r="BB1761" s="187">
        <f>IFERROR(IF(AW1761="","",VLOOKUP(AW1761,SUSS!R:S,2,FALSE)),AY1761*SUSS!$M$2)</f>
        <v>754.29240000000004</v>
      </c>
      <c r="BC1761" s="187">
        <f t="shared" si="597"/>
        <v>78.526799999999994</v>
      </c>
    </row>
    <row r="1762" spans="14:55" ht="15.75" thickBot="1">
      <c r="N1762" s="183" t="s">
        <v>198</v>
      </c>
      <c r="O1762" s="82">
        <v>13</v>
      </c>
      <c r="P1762" s="85">
        <v>3529.96</v>
      </c>
      <c r="Q1762" s="83" t="s">
        <v>102</v>
      </c>
      <c r="R1762" s="83" t="s">
        <v>10</v>
      </c>
      <c r="S1762" s="83" t="s">
        <v>10</v>
      </c>
      <c r="T1762" s="82" t="s">
        <v>206</v>
      </c>
      <c r="U1762" s="82" t="s">
        <v>124</v>
      </c>
      <c r="AC1762" s="187" t="str">
        <f t="shared" si="599"/>
        <v/>
      </c>
      <c r="AD1762" s="187" t="str">
        <f t="shared" si="600"/>
        <v/>
      </c>
      <c r="AE1762" s="187" t="str">
        <f t="shared" si="601"/>
        <v/>
      </c>
      <c r="AF1762" s="187" t="str">
        <f t="shared" si="602"/>
        <v/>
      </c>
      <c r="AG1762" s="187" t="str">
        <f t="shared" si="603"/>
        <v/>
      </c>
      <c r="AH1762" s="187" t="str">
        <f t="shared" si="604"/>
        <v/>
      </c>
      <c r="AI1762" s="187" t="str">
        <f t="shared" si="605"/>
        <v/>
      </c>
      <c r="AJ1762" s="187" t="str">
        <f t="shared" si="606"/>
        <v/>
      </c>
      <c r="AK1762" s="187" t="str">
        <f t="shared" si="607"/>
        <v/>
      </c>
      <c r="AN1762" s="187" t="str">
        <f t="shared" si="608"/>
        <v/>
      </c>
      <c r="AO1762" s="187" t="str">
        <f t="shared" si="609"/>
        <v/>
      </c>
      <c r="AP1762" s="187" t="str">
        <f t="shared" si="610"/>
        <v/>
      </c>
      <c r="AT1762" s="187" t="str">
        <f t="shared" si="611"/>
        <v/>
      </c>
      <c r="AU1762" s="187" t="str">
        <f t="shared" si="612"/>
        <v/>
      </c>
      <c r="AV1762" s="187" t="str">
        <f t="shared" si="613"/>
        <v/>
      </c>
      <c r="AW1762" s="187" t="str">
        <f t="shared" si="614"/>
        <v/>
      </c>
      <c r="AX1762" s="187" t="str">
        <f t="shared" si="615"/>
        <v/>
      </c>
      <c r="AY1762" s="187" t="str">
        <f t="shared" si="596"/>
        <v/>
      </c>
      <c r="AZ1762" s="187" t="str">
        <f t="shared" si="616"/>
        <v/>
      </c>
      <c r="BA1762" s="187" t="str">
        <f t="shared" si="598"/>
        <v xml:space="preserve"> </v>
      </c>
      <c r="BB1762" s="187" t="str">
        <f>IFERROR(IF(AW1762="","",VLOOKUP(AW1762,SUSS!R:S,2,FALSE)),AY1762*SUSS!$M$2)</f>
        <v/>
      </c>
      <c r="BC1762" s="187" t="str">
        <f t="shared" si="597"/>
        <v/>
      </c>
    </row>
    <row r="1763" spans="14:55" ht="15.75" thickBot="1">
      <c r="N1763" s="183" t="s">
        <v>198</v>
      </c>
      <c r="O1763" s="82">
        <v>13</v>
      </c>
      <c r="P1763" s="86">
        <v>153.22999999999999</v>
      </c>
      <c r="Q1763" s="83" t="s">
        <v>107</v>
      </c>
      <c r="R1763" s="83" t="s">
        <v>10</v>
      </c>
      <c r="S1763" s="83" t="s">
        <v>10</v>
      </c>
      <c r="T1763" s="82" t="s">
        <v>206</v>
      </c>
      <c r="U1763" s="82" t="s">
        <v>124</v>
      </c>
      <c r="AC1763" s="187" t="str">
        <f t="shared" si="599"/>
        <v/>
      </c>
      <c r="AD1763" s="187" t="str">
        <f t="shared" si="600"/>
        <v/>
      </c>
      <c r="AE1763" s="187" t="str">
        <f t="shared" si="601"/>
        <v/>
      </c>
      <c r="AF1763" s="187" t="str">
        <f t="shared" si="602"/>
        <v/>
      </c>
      <c r="AG1763" s="187" t="str">
        <f t="shared" si="603"/>
        <v/>
      </c>
      <c r="AH1763" s="187" t="str">
        <f t="shared" si="604"/>
        <v/>
      </c>
      <c r="AI1763" s="187" t="str">
        <f t="shared" si="605"/>
        <v/>
      </c>
      <c r="AJ1763" s="187" t="str">
        <f t="shared" si="606"/>
        <v/>
      </c>
      <c r="AK1763" s="187" t="str">
        <f t="shared" si="607"/>
        <v/>
      </c>
      <c r="AN1763" s="187" t="str">
        <f t="shared" si="608"/>
        <v/>
      </c>
      <c r="AO1763" s="187" t="str">
        <f t="shared" si="609"/>
        <v/>
      </c>
      <c r="AP1763" s="187" t="str">
        <f t="shared" si="610"/>
        <v/>
      </c>
      <c r="AT1763" s="187" t="str">
        <f t="shared" si="611"/>
        <v/>
      </c>
      <c r="AU1763" s="187" t="str">
        <f t="shared" si="612"/>
        <v/>
      </c>
      <c r="AV1763" s="187" t="str">
        <f t="shared" si="613"/>
        <v/>
      </c>
      <c r="AW1763" s="187" t="str">
        <f t="shared" si="614"/>
        <v/>
      </c>
      <c r="AX1763" s="187" t="str">
        <f t="shared" si="615"/>
        <v/>
      </c>
      <c r="AY1763" s="187" t="str">
        <f t="shared" si="596"/>
        <v/>
      </c>
      <c r="AZ1763" s="187" t="str">
        <f t="shared" si="616"/>
        <v/>
      </c>
      <c r="BA1763" s="187" t="str">
        <f t="shared" si="598"/>
        <v xml:space="preserve"> </v>
      </c>
      <c r="BB1763" s="187" t="str">
        <f>IFERROR(IF(AW1763="","",VLOOKUP(AW1763,SUSS!R:S,2,FALSE)),AY1763*SUSS!$M$2)</f>
        <v/>
      </c>
      <c r="BC1763" s="187" t="str">
        <f t="shared" si="597"/>
        <v/>
      </c>
    </row>
    <row r="1764" spans="14:55" ht="15.75" thickBot="1">
      <c r="N1764" s="183" t="s">
        <v>198</v>
      </c>
      <c r="O1764" s="82">
        <v>13</v>
      </c>
      <c r="P1764" s="85">
        <v>8459.59</v>
      </c>
      <c r="Q1764" s="83" t="s">
        <v>82</v>
      </c>
      <c r="R1764" s="83" t="s">
        <v>10</v>
      </c>
      <c r="S1764" s="83" t="s">
        <v>83</v>
      </c>
      <c r="T1764" s="82" t="s">
        <v>209</v>
      </c>
      <c r="U1764" s="82" t="s">
        <v>124</v>
      </c>
      <c r="AC1764" s="187" t="str">
        <f t="shared" si="599"/>
        <v/>
      </c>
      <c r="AD1764" s="187" t="str">
        <f t="shared" si="600"/>
        <v/>
      </c>
      <c r="AE1764" s="187" t="str">
        <f t="shared" si="601"/>
        <v/>
      </c>
      <c r="AF1764" s="187" t="str">
        <f t="shared" si="602"/>
        <v/>
      </c>
      <c r="AG1764" s="187" t="str">
        <f t="shared" si="603"/>
        <v/>
      </c>
      <c r="AH1764" s="187" t="str">
        <f t="shared" si="604"/>
        <v/>
      </c>
      <c r="AI1764" s="187" t="str">
        <f t="shared" si="605"/>
        <v/>
      </c>
      <c r="AJ1764" s="187" t="str">
        <f t="shared" si="606"/>
        <v/>
      </c>
      <c r="AK1764" s="187" t="str">
        <f t="shared" si="607"/>
        <v/>
      </c>
      <c r="AN1764" s="187" t="str">
        <f t="shared" si="608"/>
        <v/>
      </c>
      <c r="AO1764" s="187" t="str">
        <f t="shared" si="609"/>
        <v/>
      </c>
      <c r="AP1764" s="187" t="str">
        <f t="shared" si="610"/>
        <v/>
      </c>
      <c r="AT1764" s="187" t="str">
        <f t="shared" si="611"/>
        <v/>
      </c>
      <c r="AU1764" s="187" t="str">
        <f t="shared" si="612"/>
        <v/>
      </c>
      <c r="AV1764" s="187" t="str">
        <f t="shared" si="613"/>
        <v/>
      </c>
      <c r="AW1764" s="187" t="str">
        <f t="shared" si="614"/>
        <v/>
      </c>
      <c r="AX1764" s="187" t="str">
        <f t="shared" si="615"/>
        <v/>
      </c>
      <c r="AY1764" s="187" t="str">
        <f t="shared" si="596"/>
        <v/>
      </c>
      <c r="AZ1764" s="187" t="str">
        <f t="shared" si="616"/>
        <v/>
      </c>
      <c r="BA1764" s="187" t="str">
        <f t="shared" si="598"/>
        <v xml:space="preserve"> </v>
      </c>
      <c r="BB1764" s="187" t="str">
        <f>IFERROR(IF(AW1764="","",VLOOKUP(AW1764,SUSS!R:S,2,FALSE)),AY1764*SUSS!$M$2)</f>
        <v/>
      </c>
      <c r="BC1764" s="187" t="str">
        <f t="shared" si="597"/>
        <v/>
      </c>
    </row>
    <row r="1765" spans="14:55" ht="15.75" thickBot="1">
      <c r="N1765" s="183" t="s">
        <v>198</v>
      </c>
      <c r="O1765" s="82">
        <v>13</v>
      </c>
      <c r="P1765" s="85">
        <v>4520.05</v>
      </c>
      <c r="Q1765" s="83" t="s">
        <v>82</v>
      </c>
      <c r="R1765" s="83" t="s">
        <v>10</v>
      </c>
      <c r="S1765" s="83" t="s">
        <v>10</v>
      </c>
      <c r="T1765" s="82" t="s">
        <v>210</v>
      </c>
      <c r="U1765" s="82" t="s">
        <v>124</v>
      </c>
      <c r="AC1765" s="187" t="str">
        <f t="shared" si="599"/>
        <v/>
      </c>
      <c r="AD1765" s="187" t="str">
        <f t="shared" si="600"/>
        <v/>
      </c>
      <c r="AE1765" s="187" t="str">
        <f t="shared" si="601"/>
        <v/>
      </c>
      <c r="AF1765" s="187" t="str">
        <f t="shared" si="602"/>
        <v/>
      </c>
      <c r="AG1765" s="187" t="str">
        <f t="shared" si="603"/>
        <v/>
      </c>
      <c r="AH1765" s="187" t="str">
        <f t="shared" si="604"/>
        <v/>
      </c>
      <c r="AI1765" s="187" t="str">
        <f t="shared" si="605"/>
        <v/>
      </c>
      <c r="AJ1765" s="187" t="str">
        <f t="shared" si="606"/>
        <v/>
      </c>
      <c r="AK1765" s="187" t="str">
        <f t="shared" si="607"/>
        <v/>
      </c>
      <c r="AN1765" s="187" t="str">
        <f t="shared" si="608"/>
        <v/>
      </c>
      <c r="AO1765" s="187" t="str">
        <f t="shared" si="609"/>
        <v/>
      </c>
      <c r="AP1765" s="187" t="str">
        <f t="shared" si="610"/>
        <v/>
      </c>
      <c r="AT1765" s="187" t="str">
        <f t="shared" si="611"/>
        <v/>
      </c>
      <c r="AU1765" s="187" t="str">
        <f t="shared" si="612"/>
        <v/>
      </c>
      <c r="AV1765" s="187" t="str">
        <f t="shared" si="613"/>
        <v/>
      </c>
      <c r="AW1765" s="187" t="str">
        <f t="shared" si="614"/>
        <v/>
      </c>
      <c r="AX1765" s="187" t="str">
        <f t="shared" si="615"/>
        <v/>
      </c>
      <c r="AY1765" s="187" t="str">
        <f t="shared" si="596"/>
        <v/>
      </c>
      <c r="AZ1765" s="187" t="str">
        <f t="shared" si="616"/>
        <v/>
      </c>
      <c r="BA1765" s="187" t="str">
        <f t="shared" si="598"/>
        <v xml:space="preserve"> </v>
      </c>
      <c r="BB1765" s="187" t="str">
        <f>IFERROR(IF(AW1765="","",VLOOKUP(AW1765,SUSS!R:S,2,FALSE)),AY1765*SUSS!$M$2)</f>
        <v/>
      </c>
      <c r="BC1765" s="187" t="str">
        <f t="shared" si="597"/>
        <v/>
      </c>
    </row>
    <row r="1766" spans="14:55" ht="15.75" thickBot="1">
      <c r="N1766" s="183" t="s">
        <v>198</v>
      </c>
      <c r="O1766" s="82">
        <v>13</v>
      </c>
      <c r="P1766" s="86">
        <v>654.39</v>
      </c>
      <c r="Q1766" s="83" t="s">
        <v>11</v>
      </c>
      <c r="R1766" s="83" t="s">
        <v>10</v>
      </c>
      <c r="S1766" s="83" t="s">
        <v>83</v>
      </c>
      <c r="T1766" s="82" t="s">
        <v>204</v>
      </c>
      <c r="U1766" s="82" t="s">
        <v>124</v>
      </c>
      <c r="AC1766" s="187" t="str">
        <f t="shared" si="599"/>
        <v/>
      </c>
      <c r="AD1766" s="187" t="str">
        <f t="shared" si="600"/>
        <v/>
      </c>
      <c r="AE1766" s="187" t="str">
        <f t="shared" si="601"/>
        <v/>
      </c>
      <c r="AF1766" s="187" t="str">
        <f t="shared" si="602"/>
        <v/>
      </c>
      <c r="AG1766" s="187" t="str">
        <f t="shared" si="603"/>
        <v/>
      </c>
      <c r="AH1766" s="187" t="str">
        <f t="shared" si="604"/>
        <v/>
      </c>
      <c r="AI1766" s="187" t="str">
        <f t="shared" si="605"/>
        <v/>
      </c>
      <c r="AJ1766" s="187" t="str">
        <f t="shared" si="606"/>
        <v/>
      </c>
      <c r="AK1766" s="187" t="str">
        <f t="shared" si="607"/>
        <v/>
      </c>
      <c r="AN1766" s="187" t="str">
        <f t="shared" si="608"/>
        <v/>
      </c>
      <c r="AO1766" s="187" t="str">
        <f t="shared" si="609"/>
        <v/>
      </c>
      <c r="AP1766" s="187" t="str">
        <f t="shared" si="610"/>
        <v/>
      </c>
      <c r="AT1766" s="187" t="str">
        <f t="shared" si="611"/>
        <v>N006554</v>
      </c>
      <c r="AU1766" s="187">
        <f t="shared" si="612"/>
        <v>13</v>
      </c>
      <c r="AV1766" s="187">
        <f t="shared" si="613"/>
        <v>654.39</v>
      </c>
      <c r="AW1766" s="187" t="str">
        <f t="shared" si="614"/>
        <v>2012/1</v>
      </c>
      <c r="AX1766" s="187" t="str">
        <f t="shared" si="615"/>
        <v>2012/1 Contribuciones Seg. Social</v>
      </c>
      <c r="AY1766" s="187">
        <f t="shared" si="596"/>
        <v>6285.77</v>
      </c>
      <c r="AZ1766" s="187">
        <f t="shared" si="616"/>
        <v>0.1041065772371563</v>
      </c>
      <c r="BA1766" s="187" t="str">
        <f t="shared" si="598"/>
        <v>N006554 13</v>
      </c>
      <c r="BB1766" s="187">
        <f>IFERROR(IF(AW1766="","",VLOOKUP(AW1766,SUSS!R:S,2,FALSE)),AY1766*SUSS!$M$2)</f>
        <v>754.29240000000004</v>
      </c>
      <c r="BC1766" s="187">
        <f t="shared" si="597"/>
        <v>78.526799999999994</v>
      </c>
    </row>
    <row r="1767" spans="14:55" ht="15.75" thickBot="1">
      <c r="N1767" s="183" t="s">
        <v>198</v>
      </c>
      <c r="O1767" s="82">
        <v>14</v>
      </c>
      <c r="P1767" s="85">
        <v>3529.96</v>
      </c>
      <c r="Q1767" s="83" t="s">
        <v>102</v>
      </c>
      <c r="R1767" s="83" t="s">
        <v>10</v>
      </c>
      <c r="S1767" s="83" t="s">
        <v>10</v>
      </c>
      <c r="T1767" s="82" t="s">
        <v>206</v>
      </c>
      <c r="U1767" s="82" t="s">
        <v>124</v>
      </c>
      <c r="AC1767" s="187" t="str">
        <f t="shared" si="599"/>
        <v/>
      </c>
      <c r="AD1767" s="187" t="str">
        <f t="shared" si="600"/>
        <v/>
      </c>
      <c r="AE1767" s="187" t="str">
        <f t="shared" si="601"/>
        <v/>
      </c>
      <c r="AF1767" s="187" t="str">
        <f t="shared" si="602"/>
        <v/>
      </c>
      <c r="AG1767" s="187" t="str">
        <f t="shared" si="603"/>
        <v/>
      </c>
      <c r="AH1767" s="187" t="str">
        <f t="shared" si="604"/>
        <v/>
      </c>
      <c r="AI1767" s="187" t="str">
        <f t="shared" si="605"/>
        <v/>
      </c>
      <c r="AJ1767" s="187" t="str">
        <f t="shared" si="606"/>
        <v/>
      </c>
      <c r="AK1767" s="187" t="str">
        <f t="shared" si="607"/>
        <v/>
      </c>
      <c r="AN1767" s="187" t="str">
        <f t="shared" si="608"/>
        <v/>
      </c>
      <c r="AO1767" s="187" t="str">
        <f t="shared" si="609"/>
        <v/>
      </c>
      <c r="AP1767" s="187" t="str">
        <f t="shared" si="610"/>
        <v/>
      </c>
      <c r="AT1767" s="187" t="str">
        <f t="shared" si="611"/>
        <v/>
      </c>
      <c r="AU1767" s="187" t="str">
        <f t="shared" si="612"/>
        <v/>
      </c>
      <c r="AV1767" s="187" t="str">
        <f t="shared" si="613"/>
        <v/>
      </c>
      <c r="AW1767" s="187" t="str">
        <f t="shared" si="614"/>
        <v/>
      </c>
      <c r="AX1767" s="187" t="str">
        <f t="shared" si="615"/>
        <v/>
      </c>
      <c r="AY1767" s="187" t="str">
        <f t="shared" si="596"/>
        <v/>
      </c>
      <c r="AZ1767" s="187" t="str">
        <f t="shared" si="616"/>
        <v/>
      </c>
      <c r="BA1767" s="187" t="str">
        <f t="shared" si="598"/>
        <v xml:space="preserve"> </v>
      </c>
      <c r="BB1767" s="187" t="str">
        <f>IFERROR(IF(AW1767="","",VLOOKUP(AW1767,SUSS!R:S,2,FALSE)),AY1767*SUSS!$M$2)</f>
        <v/>
      </c>
      <c r="BC1767" s="187" t="str">
        <f t="shared" si="597"/>
        <v/>
      </c>
    </row>
    <row r="1768" spans="14:55" ht="15.75" thickBot="1">
      <c r="N1768" s="183" t="s">
        <v>198</v>
      </c>
      <c r="O1768" s="82">
        <v>14</v>
      </c>
      <c r="P1768" s="86">
        <v>153.22999999999999</v>
      </c>
      <c r="Q1768" s="83" t="s">
        <v>107</v>
      </c>
      <c r="R1768" s="83" t="s">
        <v>10</v>
      </c>
      <c r="S1768" s="83" t="s">
        <v>10</v>
      </c>
      <c r="T1768" s="82" t="s">
        <v>206</v>
      </c>
      <c r="U1768" s="82" t="s">
        <v>124</v>
      </c>
      <c r="AC1768" s="187" t="str">
        <f t="shared" si="599"/>
        <v/>
      </c>
      <c r="AD1768" s="187" t="str">
        <f t="shared" si="600"/>
        <v/>
      </c>
      <c r="AE1768" s="187" t="str">
        <f t="shared" si="601"/>
        <v/>
      </c>
      <c r="AF1768" s="187" t="str">
        <f t="shared" si="602"/>
        <v/>
      </c>
      <c r="AG1768" s="187" t="str">
        <f t="shared" si="603"/>
        <v/>
      </c>
      <c r="AH1768" s="187" t="str">
        <f t="shared" si="604"/>
        <v/>
      </c>
      <c r="AI1768" s="187" t="str">
        <f t="shared" si="605"/>
        <v/>
      </c>
      <c r="AJ1768" s="187" t="str">
        <f t="shared" si="606"/>
        <v/>
      </c>
      <c r="AK1768" s="187" t="str">
        <f t="shared" si="607"/>
        <v/>
      </c>
      <c r="AN1768" s="187" t="str">
        <f t="shared" si="608"/>
        <v/>
      </c>
      <c r="AO1768" s="187" t="str">
        <f t="shared" si="609"/>
        <v/>
      </c>
      <c r="AP1768" s="187" t="str">
        <f t="shared" si="610"/>
        <v/>
      </c>
      <c r="AT1768" s="187" t="str">
        <f t="shared" si="611"/>
        <v/>
      </c>
      <c r="AU1768" s="187" t="str">
        <f t="shared" si="612"/>
        <v/>
      </c>
      <c r="AV1768" s="187" t="str">
        <f t="shared" si="613"/>
        <v/>
      </c>
      <c r="AW1768" s="187" t="str">
        <f t="shared" si="614"/>
        <v/>
      </c>
      <c r="AX1768" s="187" t="str">
        <f t="shared" si="615"/>
        <v/>
      </c>
      <c r="AY1768" s="187" t="str">
        <f t="shared" si="596"/>
        <v/>
      </c>
      <c r="AZ1768" s="187" t="str">
        <f t="shared" si="616"/>
        <v/>
      </c>
      <c r="BA1768" s="187" t="str">
        <f t="shared" si="598"/>
        <v xml:space="preserve"> </v>
      </c>
      <c r="BB1768" s="187" t="str">
        <f>IFERROR(IF(AW1768="","",VLOOKUP(AW1768,SUSS!R:S,2,FALSE)),AY1768*SUSS!$M$2)</f>
        <v/>
      </c>
      <c r="BC1768" s="187" t="str">
        <f t="shared" si="597"/>
        <v/>
      </c>
    </row>
    <row r="1769" spans="14:55" ht="15.75" thickBot="1">
      <c r="N1769" s="183" t="s">
        <v>198</v>
      </c>
      <c r="O1769" s="82">
        <v>14</v>
      </c>
      <c r="P1769" s="85">
        <v>12979.64</v>
      </c>
      <c r="Q1769" s="83" t="s">
        <v>82</v>
      </c>
      <c r="R1769" s="83" t="s">
        <v>10</v>
      </c>
      <c r="S1769" s="83" t="s">
        <v>10</v>
      </c>
      <c r="T1769" s="82" t="s">
        <v>210</v>
      </c>
      <c r="U1769" s="82" t="s">
        <v>124</v>
      </c>
      <c r="AC1769" s="187" t="str">
        <f t="shared" si="599"/>
        <v/>
      </c>
      <c r="AD1769" s="187" t="str">
        <f t="shared" si="600"/>
        <v/>
      </c>
      <c r="AE1769" s="187" t="str">
        <f t="shared" si="601"/>
        <v/>
      </c>
      <c r="AF1769" s="187" t="str">
        <f t="shared" si="602"/>
        <v/>
      </c>
      <c r="AG1769" s="187" t="str">
        <f t="shared" si="603"/>
        <v/>
      </c>
      <c r="AH1769" s="187" t="str">
        <f t="shared" si="604"/>
        <v/>
      </c>
      <c r="AI1769" s="187" t="str">
        <f t="shared" si="605"/>
        <v/>
      </c>
      <c r="AJ1769" s="187" t="str">
        <f t="shared" si="606"/>
        <v/>
      </c>
      <c r="AK1769" s="187" t="str">
        <f t="shared" si="607"/>
        <v/>
      </c>
      <c r="AN1769" s="187" t="str">
        <f t="shared" si="608"/>
        <v/>
      </c>
      <c r="AO1769" s="187" t="str">
        <f t="shared" si="609"/>
        <v/>
      </c>
      <c r="AP1769" s="187" t="str">
        <f t="shared" si="610"/>
        <v/>
      </c>
      <c r="AT1769" s="187" t="str">
        <f t="shared" si="611"/>
        <v/>
      </c>
      <c r="AU1769" s="187" t="str">
        <f t="shared" si="612"/>
        <v/>
      </c>
      <c r="AV1769" s="187" t="str">
        <f t="shared" si="613"/>
        <v/>
      </c>
      <c r="AW1769" s="187" t="str">
        <f t="shared" si="614"/>
        <v/>
      </c>
      <c r="AX1769" s="187" t="str">
        <f t="shared" si="615"/>
        <v/>
      </c>
      <c r="AY1769" s="187" t="str">
        <f t="shared" si="596"/>
        <v/>
      </c>
      <c r="AZ1769" s="187" t="str">
        <f t="shared" si="616"/>
        <v/>
      </c>
      <c r="BA1769" s="187" t="str">
        <f t="shared" si="598"/>
        <v xml:space="preserve"> </v>
      </c>
      <c r="BB1769" s="187" t="str">
        <f>IFERROR(IF(AW1769="","",VLOOKUP(AW1769,SUSS!R:S,2,FALSE)),AY1769*SUSS!$M$2)</f>
        <v/>
      </c>
      <c r="BC1769" s="187" t="str">
        <f t="shared" si="597"/>
        <v/>
      </c>
    </row>
    <row r="1770" spans="14:55" ht="15.75" thickBot="1">
      <c r="N1770" s="183" t="s">
        <v>198</v>
      </c>
      <c r="O1770" s="82">
        <v>14</v>
      </c>
      <c r="P1770" s="86">
        <v>654.39</v>
      </c>
      <c r="Q1770" s="83" t="s">
        <v>11</v>
      </c>
      <c r="R1770" s="83" t="s">
        <v>10</v>
      </c>
      <c r="S1770" s="83" t="s">
        <v>83</v>
      </c>
      <c r="T1770" s="82" t="s">
        <v>204</v>
      </c>
      <c r="U1770" s="82" t="s">
        <v>124</v>
      </c>
      <c r="AC1770" s="187" t="str">
        <f t="shared" si="599"/>
        <v/>
      </c>
      <c r="AD1770" s="187" t="str">
        <f t="shared" si="600"/>
        <v/>
      </c>
      <c r="AE1770" s="187" t="str">
        <f t="shared" si="601"/>
        <v/>
      </c>
      <c r="AF1770" s="187" t="str">
        <f t="shared" si="602"/>
        <v/>
      </c>
      <c r="AG1770" s="187" t="str">
        <f t="shared" si="603"/>
        <v/>
      </c>
      <c r="AH1770" s="187" t="str">
        <f t="shared" si="604"/>
        <v/>
      </c>
      <c r="AI1770" s="187" t="str">
        <f t="shared" si="605"/>
        <v/>
      </c>
      <c r="AJ1770" s="187" t="str">
        <f t="shared" si="606"/>
        <v/>
      </c>
      <c r="AK1770" s="187" t="str">
        <f t="shared" si="607"/>
        <v/>
      </c>
      <c r="AN1770" s="187" t="str">
        <f t="shared" si="608"/>
        <v/>
      </c>
      <c r="AO1770" s="187" t="str">
        <f t="shared" si="609"/>
        <v/>
      </c>
      <c r="AP1770" s="187" t="str">
        <f t="shared" si="610"/>
        <v/>
      </c>
      <c r="AT1770" s="187" t="str">
        <f t="shared" si="611"/>
        <v>N006554</v>
      </c>
      <c r="AU1770" s="187">
        <f t="shared" si="612"/>
        <v>14</v>
      </c>
      <c r="AV1770" s="187">
        <f t="shared" si="613"/>
        <v>654.39</v>
      </c>
      <c r="AW1770" s="187" t="str">
        <f t="shared" si="614"/>
        <v>2012/1</v>
      </c>
      <c r="AX1770" s="187" t="str">
        <f t="shared" si="615"/>
        <v>2012/1 Contribuciones Seg. Social</v>
      </c>
      <c r="AY1770" s="187">
        <f t="shared" si="596"/>
        <v>6285.77</v>
      </c>
      <c r="AZ1770" s="187">
        <f t="shared" si="616"/>
        <v>0.1041065772371563</v>
      </c>
      <c r="BA1770" s="187" t="str">
        <f t="shared" si="598"/>
        <v>N006554 14</v>
      </c>
      <c r="BB1770" s="187">
        <f>IFERROR(IF(AW1770="","",VLOOKUP(AW1770,SUSS!R:S,2,FALSE)),AY1770*SUSS!$M$2)</f>
        <v>754.29240000000004</v>
      </c>
      <c r="BC1770" s="187">
        <f t="shared" si="597"/>
        <v>78.526799999999994</v>
      </c>
    </row>
    <row r="1771" spans="14:55" ht="15.75" thickBot="1">
      <c r="N1771" s="183" t="s">
        <v>198</v>
      </c>
      <c r="O1771" s="82">
        <v>15</v>
      </c>
      <c r="P1771" s="85">
        <v>3529.96</v>
      </c>
      <c r="Q1771" s="83" t="s">
        <v>102</v>
      </c>
      <c r="R1771" s="83" t="s">
        <v>10</v>
      </c>
      <c r="S1771" s="83" t="s">
        <v>10</v>
      </c>
      <c r="T1771" s="82" t="s">
        <v>206</v>
      </c>
      <c r="U1771" s="82" t="s">
        <v>124</v>
      </c>
      <c r="AC1771" s="187" t="str">
        <f t="shared" si="599"/>
        <v/>
      </c>
      <c r="AD1771" s="187" t="str">
        <f t="shared" si="600"/>
        <v/>
      </c>
      <c r="AE1771" s="187" t="str">
        <f t="shared" si="601"/>
        <v/>
      </c>
      <c r="AF1771" s="187" t="str">
        <f t="shared" si="602"/>
        <v/>
      </c>
      <c r="AG1771" s="187" t="str">
        <f t="shared" si="603"/>
        <v/>
      </c>
      <c r="AH1771" s="187" t="str">
        <f t="shared" si="604"/>
        <v/>
      </c>
      <c r="AI1771" s="187" t="str">
        <f t="shared" si="605"/>
        <v/>
      </c>
      <c r="AJ1771" s="187" t="str">
        <f t="shared" si="606"/>
        <v/>
      </c>
      <c r="AK1771" s="187" t="str">
        <f t="shared" si="607"/>
        <v/>
      </c>
      <c r="AN1771" s="187" t="str">
        <f t="shared" si="608"/>
        <v/>
      </c>
      <c r="AO1771" s="187" t="str">
        <f t="shared" si="609"/>
        <v/>
      </c>
      <c r="AP1771" s="187" t="str">
        <f t="shared" si="610"/>
        <v/>
      </c>
      <c r="AT1771" s="187" t="str">
        <f t="shared" si="611"/>
        <v/>
      </c>
      <c r="AU1771" s="187" t="str">
        <f t="shared" si="612"/>
        <v/>
      </c>
      <c r="AV1771" s="187" t="str">
        <f t="shared" si="613"/>
        <v/>
      </c>
      <c r="AW1771" s="187" t="str">
        <f t="shared" si="614"/>
        <v/>
      </c>
      <c r="AX1771" s="187" t="str">
        <f t="shared" si="615"/>
        <v/>
      </c>
      <c r="AY1771" s="187" t="str">
        <f t="shared" si="596"/>
        <v/>
      </c>
      <c r="AZ1771" s="187" t="str">
        <f t="shared" si="616"/>
        <v/>
      </c>
      <c r="BA1771" s="187" t="str">
        <f t="shared" si="598"/>
        <v xml:space="preserve"> </v>
      </c>
      <c r="BB1771" s="187" t="str">
        <f>IFERROR(IF(AW1771="","",VLOOKUP(AW1771,SUSS!R:S,2,FALSE)),AY1771*SUSS!$M$2)</f>
        <v/>
      </c>
      <c r="BC1771" s="187" t="str">
        <f t="shared" si="597"/>
        <v/>
      </c>
    </row>
    <row r="1772" spans="14:55" ht="15.75" thickBot="1">
      <c r="N1772" s="183" t="s">
        <v>198</v>
      </c>
      <c r="O1772" s="82">
        <v>15</v>
      </c>
      <c r="P1772" s="86">
        <v>153.22999999999999</v>
      </c>
      <c r="Q1772" s="83" t="s">
        <v>107</v>
      </c>
      <c r="R1772" s="83" t="s">
        <v>10</v>
      </c>
      <c r="S1772" s="83" t="s">
        <v>10</v>
      </c>
      <c r="T1772" s="82" t="s">
        <v>206</v>
      </c>
      <c r="U1772" s="82" t="s">
        <v>124</v>
      </c>
      <c r="AC1772" s="187" t="str">
        <f t="shared" si="599"/>
        <v/>
      </c>
      <c r="AD1772" s="187" t="str">
        <f t="shared" si="600"/>
        <v/>
      </c>
      <c r="AE1772" s="187" t="str">
        <f t="shared" si="601"/>
        <v/>
      </c>
      <c r="AF1772" s="187" t="str">
        <f t="shared" si="602"/>
        <v/>
      </c>
      <c r="AG1772" s="187" t="str">
        <f t="shared" si="603"/>
        <v/>
      </c>
      <c r="AH1772" s="187" t="str">
        <f t="shared" si="604"/>
        <v/>
      </c>
      <c r="AI1772" s="187" t="str">
        <f t="shared" si="605"/>
        <v/>
      </c>
      <c r="AJ1772" s="187" t="str">
        <f t="shared" si="606"/>
        <v/>
      </c>
      <c r="AK1772" s="187" t="str">
        <f t="shared" si="607"/>
        <v/>
      </c>
      <c r="AN1772" s="187" t="str">
        <f t="shared" si="608"/>
        <v/>
      </c>
      <c r="AO1772" s="187" t="str">
        <f t="shared" si="609"/>
        <v/>
      </c>
      <c r="AP1772" s="187" t="str">
        <f t="shared" si="610"/>
        <v/>
      </c>
      <c r="AT1772" s="187" t="str">
        <f t="shared" si="611"/>
        <v/>
      </c>
      <c r="AU1772" s="187" t="str">
        <f t="shared" si="612"/>
        <v/>
      </c>
      <c r="AV1772" s="187" t="str">
        <f t="shared" si="613"/>
        <v/>
      </c>
      <c r="AW1772" s="187" t="str">
        <f t="shared" si="614"/>
        <v/>
      </c>
      <c r="AX1772" s="187" t="str">
        <f t="shared" si="615"/>
        <v/>
      </c>
      <c r="AY1772" s="187" t="str">
        <f t="shared" si="596"/>
        <v/>
      </c>
      <c r="AZ1772" s="187" t="str">
        <f t="shared" si="616"/>
        <v/>
      </c>
      <c r="BA1772" s="187" t="str">
        <f t="shared" si="598"/>
        <v xml:space="preserve"> </v>
      </c>
      <c r="BB1772" s="187" t="str">
        <f>IFERROR(IF(AW1772="","",VLOOKUP(AW1772,SUSS!R:S,2,FALSE)),AY1772*SUSS!$M$2)</f>
        <v/>
      </c>
      <c r="BC1772" s="187" t="str">
        <f t="shared" si="597"/>
        <v/>
      </c>
    </row>
    <row r="1773" spans="14:55" ht="15.75" thickBot="1">
      <c r="N1773" s="183" t="s">
        <v>198</v>
      </c>
      <c r="O1773" s="82">
        <v>15</v>
      </c>
      <c r="P1773" s="85">
        <v>12979.64</v>
      </c>
      <c r="Q1773" s="83" t="s">
        <v>82</v>
      </c>
      <c r="R1773" s="83" t="s">
        <v>10</v>
      </c>
      <c r="S1773" s="83" t="s">
        <v>10</v>
      </c>
      <c r="T1773" s="82" t="s">
        <v>210</v>
      </c>
      <c r="U1773" s="82" t="s">
        <v>124</v>
      </c>
      <c r="AC1773" s="187" t="str">
        <f t="shared" si="599"/>
        <v/>
      </c>
      <c r="AD1773" s="187" t="str">
        <f t="shared" si="600"/>
        <v/>
      </c>
      <c r="AE1773" s="187" t="str">
        <f t="shared" si="601"/>
        <v/>
      </c>
      <c r="AF1773" s="187" t="str">
        <f t="shared" si="602"/>
        <v/>
      </c>
      <c r="AG1773" s="187" t="str">
        <f t="shared" si="603"/>
        <v/>
      </c>
      <c r="AH1773" s="187" t="str">
        <f t="shared" si="604"/>
        <v/>
      </c>
      <c r="AI1773" s="187" t="str">
        <f t="shared" si="605"/>
        <v/>
      </c>
      <c r="AJ1773" s="187" t="str">
        <f t="shared" si="606"/>
        <v/>
      </c>
      <c r="AK1773" s="187" t="str">
        <f t="shared" si="607"/>
        <v/>
      </c>
      <c r="AN1773" s="187" t="str">
        <f t="shared" si="608"/>
        <v/>
      </c>
      <c r="AO1773" s="187" t="str">
        <f t="shared" si="609"/>
        <v/>
      </c>
      <c r="AP1773" s="187" t="str">
        <f t="shared" si="610"/>
        <v/>
      </c>
      <c r="AT1773" s="187" t="str">
        <f t="shared" si="611"/>
        <v/>
      </c>
      <c r="AU1773" s="187" t="str">
        <f t="shared" si="612"/>
        <v/>
      </c>
      <c r="AV1773" s="187" t="str">
        <f t="shared" si="613"/>
        <v/>
      </c>
      <c r="AW1773" s="187" t="str">
        <f t="shared" si="614"/>
        <v/>
      </c>
      <c r="AX1773" s="187" t="str">
        <f t="shared" si="615"/>
        <v/>
      </c>
      <c r="AY1773" s="187" t="str">
        <f t="shared" si="596"/>
        <v/>
      </c>
      <c r="AZ1773" s="187" t="str">
        <f t="shared" si="616"/>
        <v/>
      </c>
      <c r="BA1773" s="187" t="str">
        <f t="shared" si="598"/>
        <v xml:space="preserve"> </v>
      </c>
      <c r="BB1773" s="187" t="str">
        <f>IFERROR(IF(AW1773="","",VLOOKUP(AW1773,SUSS!R:S,2,FALSE)),AY1773*SUSS!$M$2)</f>
        <v/>
      </c>
      <c r="BC1773" s="187" t="str">
        <f t="shared" si="597"/>
        <v/>
      </c>
    </row>
    <row r="1774" spans="14:55" ht="15.75" thickBot="1">
      <c r="N1774" s="183" t="s">
        <v>198</v>
      </c>
      <c r="O1774" s="82">
        <v>15</v>
      </c>
      <c r="P1774" s="86">
        <v>654.39</v>
      </c>
      <c r="Q1774" s="83" t="s">
        <v>11</v>
      </c>
      <c r="R1774" s="83" t="s">
        <v>10</v>
      </c>
      <c r="S1774" s="83" t="s">
        <v>83</v>
      </c>
      <c r="T1774" s="82" t="s">
        <v>204</v>
      </c>
      <c r="U1774" s="82" t="s">
        <v>124</v>
      </c>
      <c r="AC1774" s="187" t="str">
        <f t="shared" si="599"/>
        <v/>
      </c>
      <c r="AD1774" s="187" t="str">
        <f t="shared" si="600"/>
        <v/>
      </c>
      <c r="AE1774" s="187" t="str">
        <f t="shared" si="601"/>
        <v/>
      </c>
      <c r="AF1774" s="187" t="str">
        <f t="shared" si="602"/>
        <v/>
      </c>
      <c r="AG1774" s="187" t="str">
        <f t="shared" si="603"/>
        <v/>
      </c>
      <c r="AH1774" s="187" t="str">
        <f t="shared" si="604"/>
        <v/>
      </c>
      <c r="AI1774" s="187" t="str">
        <f t="shared" si="605"/>
        <v/>
      </c>
      <c r="AJ1774" s="187" t="str">
        <f t="shared" si="606"/>
        <v/>
      </c>
      <c r="AK1774" s="187" t="str">
        <f t="shared" si="607"/>
        <v/>
      </c>
      <c r="AN1774" s="187" t="str">
        <f t="shared" si="608"/>
        <v/>
      </c>
      <c r="AO1774" s="187" t="str">
        <f t="shared" si="609"/>
        <v/>
      </c>
      <c r="AP1774" s="187" t="str">
        <f t="shared" si="610"/>
        <v/>
      </c>
      <c r="AT1774" s="187" t="str">
        <f t="shared" si="611"/>
        <v>N006554</v>
      </c>
      <c r="AU1774" s="187">
        <f t="shared" si="612"/>
        <v>15</v>
      </c>
      <c r="AV1774" s="187">
        <f t="shared" si="613"/>
        <v>654.39</v>
      </c>
      <c r="AW1774" s="187" t="str">
        <f t="shared" si="614"/>
        <v>2012/1</v>
      </c>
      <c r="AX1774" s="187" t="str">
        <f t="shared" si="615"/>
        <v>2012/1 Contribuciones Seg. Social</v>
      </c>
      <c r="AY1774" s="187">
        <f t="shared" si="596"/>
        <v>6285.77</v>
      </c>
      <c r="AZ1774" s="187">
        <f t="shared" si="616"/>
        <v>0.1041065772371563</v>
      </c>
      <c r="BA1774" s="187" t="str">
        <f t="shared" si="598"/>
        <v>N006554 15</v>
      </c>
      <c r="BB1774" s="187">
        <f>IFERROR(IF(AW1774="","",VLOOKUP(AW1774,SUSS!R:S,2,FALSE)),AY1774*SUSS!$M$2)</f>
        <v>754.29240000000004</v>
      </c>
      <c r="BC1774" s="187">
        <f t="shared" si="597"/>
        <v>78.526799999999994</v>
      </c>
    </row>
    <row r="1775" spans="14:55" ht="15.75" thickBot="1">
      <c r="N1775" s="183" t="s">
        <v>198</v>
      </c>
      <c r="O1775" s="82">
        <v>16</v>
      </c>
      <c r="P1775" s="85">
        <v>3529.96</v>
      </c>
      <c r="Q1775" s="83" t="s">
        <v>102</v>
      </c>
      <c r="R1775" s="83" t="s">
        <v>10</v>
      </c>
      <c r="S1775" s="83" t="s">
        <v>10</v>
      </c>
      <c r="T1775" s="82" t="s">
        <v>206</v>
      </c>
      <c r="U1775" s="82" t="s">
        <v>124</v>
      </c>
      <c r="AC1775" s="187" t="str">
        <f t="shared" si="599"/>
        <v/>
      </c>
      <c r="AD1775" s="187" t="str">
        <f t="shared" si="600"/>
        <v/>
      </c>
      <c r="AE1775" s="187" t="str">
        <f t="shared" si="601"/>
        <v/>
      </c>
      <c r="AF1775" s="187" t="str">
        <f t="shared" si="602"/>
        <v/>
      </c>
      <c r="AG1775" s="187" t="str">
        <f t="shared" si="603"/>
        <v/>
      </c>
      <c r="AH1775" s="187" t="str">
        <f t="shared" si="604"/>
        <v/>
      </c>
      <c r="AI1775" s="187" t="str">
        <f t="shared" si="605"/>
        <v/>
      </c>
      <c r="AJ1775" s="187" t="str">
        <f t="shared" si="606"/>
        <v/>
      </c>
      <c r="AK1775" s="187" t="str">
        <f t="shared" si="607"/>
        <v/>
      </c>
      <c r="AN1775" s="187" t="str">
        <f t="shared" si="608"/>
        <v/>
      </c>
      <c r="AO1775" s="187" t="str">
        <f t="shared" si="609"/>
        <v/>
      </c>
      <c r="AP1775" s="187" t="str">
        <f t="shared" si="610"/>
        <v/>
      </c>
      <c r="AT1775" s="187" t="str">
        <f t="shared" si="611"/>
        <v/>
      </c>
      <c r="AU1775" s="187" t="str">
        <f t="shared" si="612"/>
        <v/>
      </c>
      <c r="AV1775" s="187" t="str">
        <f t="shared" si="613"/>
        <v/>
      </c>
      <c r="AW1775" s="187" t="str">
        <f t="shared" si="614"/>
        <v/>
      </c>
      <c r="AX1775" s="187" t="str">
        <f t="shared" si="615"/>
        <v/>
      </c>
      <c r="AY1775" s="187" t="str">
        <f t="shared" si="596"/>
        <v/>
      </c>
      <c r="AZ1775" s="187" t="str">
        <f t="shared" si="616"/>
        <v/>
      </c>
      <c r="BA1775" s="187" t="str">
        <f t="shared" si="598"/>
        <v xml:space="preserve"> </v>
      </c>
      <c r="BB1775" s="187" t="str">
        <f>IFERROR(IF(AW1775="","",VLOOKUP(AW1775,SUSS!R:S,2,FALSE)),AY1775*SUSS!$M$2)</f>
        <v/>
      </c>
      <c r="BC1775" s="187" t="str">
        <f t="shared" si="597"/>
        <v/>
      </c>
    </row>
    <row r="1776" spans="14:55" ht="15.75" thickBot="1">
      <c r="N1776" s="183" t="s">
        <v>198</v>
      </c>
      <c r="O1776" s="82">
        <v>16</v>
      </c>
      <c r="P1776" s="86">
        <v>153.22999999999999</v>
      </c>
      <c r="Q1776" s="83" t="s">
        <v>107</v>
      </c>
      <c r="R1776" s="83" t="s">
        <v>10</v>
      </c>
      <c r="S1776" s="83" t="s">
        <v>10</v>
      </c>
      <c r="T1776" s="82" t="s">
        <v>206</v>
      </c>
      <c r="U1776" s="82" t="s">
        <v>124</v>
      </c>
      <c r="AC1776" s="187" t="str">
        <f t="shared" si="599"/>
        <v/>
      </c>
      <c r="AD1776" s="187" t="str">
        <f t="shared" si="600"/>
        <v/>
      </c>
      <c r="AE1776" s="187" t="str">
        <f t="shared" si="601"/>
        <v/>
      </c>
      <c r="AF1776" s="187" t="str">
        <f t="shared" si="602"/>
        <v/>
      </c>
      <c r="AG1776" s="187" t="str">
        <f t="shared" si="603"/>
        <v/>
      </c>
      <c r="AH1776" s="187" t="str">
        <f t="shared" si="604"/>
        <v/>
      </c>
      <c r="AI1776" s="187" t="str">
        <f t="shared" si="605"/>
        <v/>
      </c>
      <c r="AJ1776" s="187" t="str">
        <f t="shared" si="606"/>
        <v/>
      </c>
      <c r="AK1776" s="187" t="str">
        <f t="shared" si="607"/>
        <v/>
      </c>
      <c r="AN1776" s="187" t="str">
        <f t="shared" si="608"/>
        <v/>
      </c>
      <c r="AO1776" s="187" t="str">
        <f t="shared" si="609"/>
        <v/>
      </c>
      <c r="AP1776" s="187" t="str">
        <f t="shared" si="610"/>
        <v/>
      </c>
      <c r="AT1776" s="187" t="str">
        <f t="shared" si="611"/>
        <v/>
      </c>
      <c r="AU1776" s="187" t="str">
        <f t="shared" si="612"/>
        <v/>
      </c>
      <c r="AV1776" s="187" t="str">
        <f t="shared" si="613"/>
        <v/>
      </c>
      <c r="AW1776" s="187" t="str">
        <f t="shared" si="614"/>
        <v/>
      </c>
      <c r="AX1776" s="187" t="str">
        <f t="shared" si="615"/>
        <v/>
      </c>
      <c r="AY1776" s="187" t="str">
        <f t="shared" si="596"/>
        <v/>
      </c>
      <c r="AZ1776" s="187" t="str">
        <f t="shared" si="616"/>
        <v/>
      </c>
      <c r="BA1776" s="187" t="str">
        <f t="shared" si="598"/>
        <v xml:space="preserve"> </v>
      </c>
      <c r="BB1776" s="187" t="str">
        <f>IFERROR(IF(AW1776="","",VLOOKUP(AW1776,SUSS!R:S,2,FALSE)),AY1776*SUSS!$M$2)</f>
        <v/>
      </c>
      <c r="BC1776" s="187" t="str">
        <f t="shared" si="597"/>
        <v/>
      </c>
    </row>
    <row r="1777" spans="14:55" ht="15.75" thickBot="1">
      <c r="N1777" s="183" t="s">
        <v>198</v>
      </c>
      <c r="O1777" s="82">
        <v>16</v>
      </c>
      <c r="P1777" s="85">
        <v>7812.43</v>
      </c>
      <c r="Q1777" s="83" t="s">
        <v>82</v>
      </c>
      <c r="R1777" s="83" t="s">
        <v>10</v>
      </c>
      <c r="S1777" s="83" t="s">
        <v>10</v>
      </c>
      <c r="T1777" s="82" t="s">
        <v>210</v>
      </c>
      <c r="U1777" s="82" t="s">
        <v>124</v>
      </c>
      <c r="AC1777" s="187" t="str">
        <f t="shared" si="599"/>
        <v/>
      </c>
      <c r="AD1777" s="187" t="str">
        <f t="shared" si="600"/>
        <v/>
      </c>
      <c r="AE1777" s="187" t="str">
        <f t="shared" si="601"/>
        <v/>
      </c>
      <c r="AF1777" s="187" t="str">
        <f t="shared" si="602"/>
        <v/>
      </c>
      <c r="AG1777" s="187" t="str">
        <f t="shared" si="603"/>
        <v/>
      </c>
      <c r="AH1777" s="187" t="str">
        <f t="shared" si="604"/>
        <v/>
      </c>
      <c r="AI1777" s="187" t="str">
        <f t="shared" si="605"/>
        <v/>
      </c>
      <c r="AJ1777" s="187" t="str">
        <f t="shared" si="606"/>
        <v/>
      </c>
      <c r="AK1777" s="187" t="str">
        <f t="shared" si="607"/>
        <v/>
      </c>
      <c r="AN1777" s="187" t="str">
        <f t="shared" si="608"/>
        <v/>
      </c>
      <c r="AO1777" s="187" t="str">
        <f t="shared" si="609"/>
        <v/>
      </c>
      <c r="AP1777" s="187" t="str">
        <f t="shared" si="610"/>
        <v/>
      </c>
      <c r="AT1777" s="187" t="str">
        <f t="shared" si="611"/>
        <v/>
      </c>
      <c r="AU1777" s="187" t="str">
        <f t="shared" si="612"/>
        <v/>
      </c>
      <c r="AV1777" s="187" t="str">
        <f t="shared" si="613"/>
        <v/>
      </c>
      <c r="AW1777" s="187" t="str">
        <f t="shared" si="614"/>
        <v/>
      </c>
      <c r="AX1777" s="187" t="str">
        <f t="shared" si="615"/>
        <v/>
      </c>
      <c r="AY1777" s="187" t="str">
        <f t="shared" si="596"/>
        <v/>
      </c>
      <c r="AZ1777" s="187" t="str">
        <f t="shared" si="616"/>
        <v/>
      </c>
      <c r="BA1777" s="187" t="str">
        <f t="shared" si="598"/>
        <v xml:space="preserve"> </v>
      </c>
      <c r="BB1777" s="187" t="str">
        <f>IFERROR(IF(AW1777="","",VLOOKUP(AW1777,SUSS!R:S,2,FALSE)),AY1777*SUSS!$M$2)</f>
        <v/>
      </c>
      <c r="BC1777" s="187" t="str">
        <f t="shared" si="597"/>
        <v/>
      </c>
    </row>
    <row r="1778" spans="14:55" ht="15.75" thickBot="1">
      <c r="N1778" s="183" t="s">
        <v>198</v>
      </c>
      <c r="O1778" s="82">
        <v>16</v>
      </c>
      <c r="P1778" s="85">
        <v>5167.21</v>
      </c>
      <c r="Q1778" s="83" t="s">
        <v>82</v>
      </c>
      <c r="R1778" s="83" t="s">
        <v>10</v>
      </c>
      <c r="S1778" s="83" t="s">
        <v>83</v>
      </c>
      <c r="T1778" s="82" t="s">
        <v>210</v>
      </c>
      <c r="U1778" s="82" t="s">
        <v>124</v>
      </c>
      <c r="AC1778" s="187" t="str">
        <f t="shared" si="599"/>
        <v/>
      </c>
      <c r="AD1778" s="187" t="str">
        <f t="shared" si="600"/>
        <v/>
      </c>
      <c r="AE1778" s="187" t="str">
        <f t="shared" si="601"/>
        <v/>
      </c>
      <c r="AF1778" s="187" t="str">
        <f t="shared" si="602"/>
        <v/>
      </c>
      <c r="AG1778" s="187" t="str">
        <f t="shared" si="603"/>
        <v/>
      </c>
      <c r="AH1778" s="187" t="str">
        <f t="shared" si="604"/>
        <v/>
      </c>
      <c r="AI1778" s="187" t="str">
        <f t="shared" si="605"/>
        <v/>
      </c>
      <c r="AJ1778" s="187" t="str">
        <f t="shared" si="606"/>
        <v/>
      </c>
      <c r="AK1778" s="187" t="str">
        <f t="shared" si="607"/>
        <v/>
      </c>
      <c r="AN1778" s="187" t="str">
        <f t="shared" si="608"/>
        <v/>
      </c>
      <c r="AO1778" s="187" t="str">
        <f t="shared" si="609"/>
        <v/>
      </c>
      <c r="AP1778" s="187" t="str">
        <f t="shared" si="610"/>
        <v/>
      </c>
      <c r="AT1778" s="187" t="str">
        <f t="shared" si="611"/>
        <v/>
      </c>
      <c r="AU1778" s="187" t="str">
        <f t="shared" si="612"/>
        <v/>
      </c>
      <c r="AV1778" s="187" t="str">
        <f t="shared" si="613"/>
        <v/>
      </c>
      <c r="AW1778" s="187" t="str">
        <f t="shared" si="614"/>
        <v/>
      </c>
      <c r="AX1778" s="187" t="str">
        <f t="shared" si="615"/>
        <v/>
      </c>
      <c r="AY1778" s="187" t="str">
        <f t="shared" si="596"/>
        <v/>
      </c>
      <c r="AZ1778" s="187" t="str">
        <f t="shared" si="616"/>
        <v/>
      </c>
      <c r="BA1778" s="187" t="str">
        <f t="shared" si="598"/>
        <v xml:space="preserve"> </v>
      </c>
      <c r="BB1778" s="187" t="str">
        <f>IFERROR(IF(AW1778="","",VLOOKUP(AW1778,SUSS!R:S,2,FALSE)),AY1778*SUSS!$M$2)</f>
        <v/>
      </c>
      <c r="BC1778" s="187" t="str">
        <f t="shared" si="597"/>
        <v/>
      </c>
    </row>
    <row r="1779" spans="14:55" ht="15.75" thickBot="1">
      <c r="N1779" s="183" t="s">
        <v>198</v>
      </c>
      <c r="O1779" s="82">
        <v>16</v>
      </c>
      <c r="P1779" s="86">
        <v>391.17</v>
      </c>
      <c r="Q1779" s="83" t="s">
        <v>11</v>
      </c>
      <c r="R1779" s="83" t="s">
        <v>10</v>
      </c>
      <c r="S1779" s="83" t="s">
        <v>83</v>
      </c>
      <c r="T1779" s="82" t="s">
        <v>204</v>
      </c>
      <c r="U1779" s="82" t="s">
        <v>124</v>
      </c>
      <c r="AC1779" s="187" t="str">
        <f t="shared" si="599"/>
        <v/>
      </c>
      <c r="AD1779" s="187" t="str">
        <f t="shared" si="600"/>
        <v/>
      </c>
      <c r="AE1779" s="187" t="str">
        <f t="shared" si="601"/>
        <v/>
      </c>
      <c r="AF1779" s="187" t="str">
        <f t="shared" si="602"/>
        <v/>
      </c>
      <c r="AG1779" s="187" t="str">
        <f t="shared" si="603"/>
        <v/>
      </c>
      <c r="AH1779" s="187" t="str">
        <f t="shared" si="604"/>
        <v/>
      </c>
      <c r="AI1779" s="187" t="str">
        <f t="shared" si="605"/>
        <v/>
      </c>
      <c r="AJ1779" s="187" t="str">
        <f t="shared" si="606"/>
        <v/>
      </c>
      <c r="AK1779" s="187" t="str">
        <f t="shared" si="607"/>
        <v/>
      </c>
      <c r="AN1779" s="187" t="str">
        <f t="shared" si="608"/>
        <v/>
      </c>
      <c r="AO1779" s="187" t="str">
        <f t="shared" si="609"/>
        <v/>
      </c>
      <c r="AP1779" s="187" t="str">
        <f t="shared" si="610"/>
        <v/>
      </c>
      <c r="AT1779" s="187" t="str">
        <f t="shared" si="611"/>
        <v>N006554</v>
      </c>
      <c r="AU1779" s="187">
        <f t="shared" si="612"/>
        <v>16</v>
      </c>
      <c r="AV1779" s="187">
        <f t="shared" si="613"/>
        <v>391.17</v>
      </c>
      <c r="AW1779" s="187" t="str">
        <f t="shared" si="614"/>
        <v>2012/1</v>
      </c>
      <c r="AX1779" s="187" t="str">
        <f t="shared" si="615"/>
        <v>2012/1 Contribuciones Seg. Social</v>
      </c>
      <c r="AY1779" s="187">
        <f t="shared" si="596"/>
        <v>6285.77</v>
      </c>
      <c r="AZ1779" s="187">
        <f t="shared" si="616"/>
        <v>6.2231039315787884E-2</v>
      </c>
      <c r="BA1779" s="187" t="str">
        <f t="shared" si="598"/>
        <v>N006554 16</v>
      </c>
      <c r="BB1779" s="187">
        <f>IFERROR(IF(AW1779="","",VLOOKUP(AW1779,SUSS!R:S,2,FALSE)),AY1779*SUSS!$M$2)</f>
        <v>754.29240000000004</v>
      </c>
      <c r="BC1779" s="187">
        <f t="shared" si="597"/>
        <v>46.940400000000004</v>
      </c>
    </row>
    <row r="1780" spans="14:55" ht="29.25" thickBot="1">
      <c r="N1780" s="183" t="s">
        <v>198</v>
      </c>
      <c r="O1780" s="82">
        <v>16</v>
      </c>
      <c r="P1780" s="86">
        <v>263.22000000000003</v>
      </c>
      <c r="Q1780" s="83" t="s">
        <v>11</v>
      </c>
      <c r="R1780" s="83" t="s">
        <v>108</v>
      </c>
      <c r="S1780" s="83" t="s">
        <v>109</v>
      </c>
      <c r="T1780" s="82" t="s">
        <v>190</v>
      </c>
      <c r="U1780" s="82" t="s">
        <v>124</v>
      </c>
      <c r="AC1780" s="187" t="str">
        <f t="shared" si="599"/>
        <v/>
      </c>
      <c r="AD1780" s="187" t="str">
        <f t="shared" si="600"/>
        <v/>
      </c>
      <c r="AE1780" s="187" t="str">
        <f t="shared" si="601"/>
        <v/>
      </c>
      <c r="AF1780" s="187" t="str">
        <f t="shared" si="602"/>
        <v/>
      </c>
      <c r="AG1780" s="187" t="str">
        <f t="shared" si="603"/>
        <v/>
      </c>
      <c r="AH1780" s="187" t="str">
        <f t="shared" si="604"/>
        <v/>
      </c>
      <c r="AI1780" s="187" t="str">
        <f t="shared" si="605"/>
        <v/>
      </c>
      <c r="AJ1780" s="187" t="str">
        <f t="shared" si="606"/>
        <v/>
      </c>
      <c r="AK1780" s="187" t="str">
        <f t="shared" si="607"/>
        <v/>
      </c>
      <c r="AN1780" s="187" t="str">
        <f t="shared" si="608"/>
        <v/>
      </c>
      <c r="AO1780" s="187" t="str">
        <f t="shared" si="609"/>
        <v/>
      </c>
      <c r="AP1780" s="187" t="str">
        <f t="shared" si="610"/>
        <v/>
      </c>
      <c r="AT1780" s="187" t="str">
        <f t="shared" si="611"/>
        <v>N006554</v>
      </c>
      <c r="AU1780" s="187">
        <f t="shared" si="612"/>
        <v>16</v>
      </c>
      <c r="AV1780" s="187">
        <f t="shared" si="613"/>
        <v>263.22000000000003</v>
      </c>
      <c r="AW1780" s="187" t="str">
        <f t="shared" si="614"/>
        <v>2017/12</v>
      </c>
      <c r="AX1780" s="187" t="str">
        <f t="shared" si="615"/>
        <v>2017/12 Contribuciones Seg. Social</v>
      </c>
      <c r="AY1780" s="187">
        <f t="shared" si="596"/>
        <v>12103.01</v>
      </c>
      <c r="AZ1780" s="187">
        <f t="shared" si="616"/>
        <v>2.1748308891755028E-2</v>
      </c>
      <c r="BA1780" s="187" t="str">
        <f t="shared" si="598"/>
        <v>N006554 16</v>
      </c>
      <c r="BB1780" s="187">
        <f>IFERROR(IF(AW1780="","",VLOOKUP(AW1780,SUSS!R:S,2,FALSE)),AY1780*SUSS!$M$2)</f>
        <v>1452.3612000000001</v>
      </c>
      <c r="BC1780" s="187">
        <f t="shared" si="597"/>
        <v>31.586400000000005</v>
      </c>
    </row>
    <row r="1781" spans="14:55" ht="15.75" thickBot="1">
      <c r="N1781" s="183" t="s">
        <v>198</v>
      </c>
      <c r="O1781" s="82">
        <v>17</v>
      </c>
      <c r="P1781" s="85">
        <v>3529.96</v>
      </c>
      <c r="Q1781" s="83" t="s">
        <v>102</v>
      </c>
      <c r="R1781" s="83" t="s">
        <v>10</v>
      </c>
      <c r="S1781" s="83" t="s">
        <v>10</v>
      </c>
      <c r="T1781" s="82" t="s">
        <v>206</v>
      </c>
      <c r="U1781" s="82" t="s">
        <v>124</v>
      </c>
      <c r="AC1781" s="187" t="str">
        <f t="shared" si="599"/>
        <v/>
      </c>
      <c r="AD1781" s="187" t="str">
        <f t="shared" si="600"/>
        <v/>
      </c>
      <c r="AE1781" s="187" t="str">
        <f t="shared" si="601"/>
        <v/>
      </c>
      <c r="AF1781" s="187" t="str">
        <f t="shared" si="602"/>
        <v/>
      </c>
      <c r="AG1781" s="187" t="str">
        <f t="shared" si="603"/>
        <v/>
      </c>
      <c r="AH1781" s="187" t="str">
        <f t="shared" si="604"/>
        <v/>
      </c>
      <c r="AI1781" s="187" t="str">
        <f t="shared" si="605"/>
        <v/>
      </c>
      <c r="AJ1781" s="187" t="str">
        <f t="shared" si="606"/>
        <v/>
      </c>
      <c r="AK1781" s="187" t="str">
        <f t="shared" si="607"/>
        <v/>
      </c>
      <c r="AN1781" s="187" t="str">
        <f t="shared" si="608"/>
        <v/>
      </c>
      <c r="AO1781" s="187" t="str">
        <f t="shared" si="609"/>
        <v/>
      </c>
      <c r="AP1781" s="187" t="str">
        <f t="shared" si="610"/>
        <v/>
      </c>
      <c r="AT1781" s="187" t="str">
        <f t="shared" si="611"/>
        <v/>
      </c>
      <c r="AU1781" s="187" t="str">
        <f t="shared" si="612"/>
        <v/>
      </c>
      <c r="AV1781" s="187" t="str">
        <f t="shared" si="613"/>
        <v/>
      </c>
      <c r="AW1781" s="187" t="str">
        <f t="shared" si="614"/>
        <v/>
      </c>
      <c r="AX1781" s="187" t="str">
        <f t="shared" si="615"/>
        <v/>
      </c>
      <c r="AY1781" s="187" t="str">
        <f t="shared" si="596"/>
        <v/>
      </c>
      <c r="AZ1781" s="187" t="str">
        <f t="shared" si="616"/>
        <v/>
      </c>
      <c r="BA1781" s="187" t="str">
        <f t="shared" si="598"/>
        <v xml:space="preserve"> </v>
      </c>
      <c r="BB1781" s="187" t="str">
        <f>IFERROR(IF(AW1781="","",VLOOKUP(AW1781,SUSS!R:S,2,FALSE)),AY1781*SUSS!$M$2)</f>
        <v/>
      </c>
      <c r="BC1781" s="187" t="str">
        <f t="shared" si="597"/>
        <v/>
      </c>
    </row>
    <row r="1782" spans="14:55" ht="15.75" thickBot="1">
      <c r="N1782" s="183" t="s">
        <v>198</v>
      </c>
      <c r="O1782" s="82">
        <v>17</v>
      </c>
      <c r="P1782" s="86">
        <v>153.22999999999999</v>
      </c>
      <c r="Q1782" s="83" t="s">
        <v>107</v>
      </c>
      <c r="R1782" s="83" t="s">
        <v>10</v>
      </c>
      <c r="S1782" s="83" t="s">
        <v>10</v>
      </c>
      <c r="T1782" s="82" t="s">
        <v>206</v>
      </c>
      <c r="U1782" s="82" t="s">
        <v>124</v>
      </c>
      <c r="AC1782" s="187" t="str">
        <f t="shared" si="599"/>
        <v/>
      </c>
      <c r="AD1782" s="187" t="str">
        <f t="shared" si="600"/>
        <v/>
      </c>
      <c r="AE1782" s="187" t="str">
        <f t="shared" si="601"/>
        <v/>
      </c>
      <c r="AF1782" s="187" t="str">
        <f t="shared" si="602"/>
        <v/>
      </c>
      <c r="AG1782" s="187" t="str">
        <f t="shared" si="603"/>
        <v/>
      </c>
      <c r="AH1782" s="187" t="str">
        <f t="shared" si="604"/>
        <v/>
      </c>
      <c r="AI1782" s="187" t="str">
        <f t="shared" si="605"/>
        <v/>
      </c>
      <c r="AJ1782" s="187" t="str">
        <f t="shared" si="606"/>
        <v/>
      </c>
      <c r="AK1782" s="187" t="str">
        <f t="shared" si="607"/>
        <v/>
      </c>
      <c r="AN1782" s="187" t="str">
        <f t="shared" si="608"/>
        <v/>
      </c>
      <c r="AO1782" s="187" t="str">
        <f t="shared" si="609"/>
        <v/>
      </c>
      <c r="AP1782" s="187" t="str">
        <f t="shared" si="610"/>
        <v/>
      </c>
      <c r="AT1782" s="187" t="str">
        <f t="shared" si="611"/>
        <v/>
      </c>
      <c r="AU1782" s="187" t="str">
        <f t="shared" si="612"/>
        <v/>
      </c>
      <c r="AV1782" s="187" t="str">
        <f t="shared" si="613"/>
        <v/>
      </c>
      <c r="AW1782" s="187" t="str">
        <f t="shared" si="614"/>
        <v/>
      </c>
      <c r="AX1782" s="187" t="str">
        <f t="shared" si="615"/>
        <v/>
      </c>
      <c r="AY1782" s="187" t="str">
        <f t="shared" si="596"/>
        <v/>
      </c>
      <c r="AZ1782" s="187" t="str">
        <f t="shared" si="616"/>
        <v/>
      </c>
      <c r="BA1782" s="187" t="str">
        <f t="shared" si="598"/>
        <v xml:space="preserve"> </v>
      </c>
      <c r="BB1782" s="187" t="str">
        <f>IFERROR(IF(AW1782="","",VLOOKUP(AW1782,SUSS!R:S,2,FALSE)),AY1782*SUSS!$M$2)</f>
        <v/>
      </c>
      <c r="BC1782" s="187" t="str">
        <f t="shared" si="597"/>
        <v/>
      </c>
    </row>
    <row r="1783" spans="14:55" ht="15.75" thickBot="1">
      <c r="N1783" s="183" t="s">
        <v>198</v>
      </c>
      <c r="O1783" s="82">
        <v>17</v>
      </c>
      <c r="P1783" s="85">
        <v>12979.64</v>
      </c>
      <c r="Q1783" s="83" t="s">
        <v>82</v>
      </c>
      <c r="R1783" s="83" t="s">
        <v>10</v>
      </c>
      <c r="S1783" s="83" t="s">
        <v>83</v>
      </c>
      <c r="T1783" s="82" t="s">
        <v>210</v>
      </c>
      <c r="U1783" s="82" t="s">
        <v>124</v>
      </c>
      <c r="AC1783" s="187" t="str">
        <f t="shared" si="599"/>
        <v/>
      </c>
      <c r="AD1783" s="187" t="str">
        <f t="shared" si="600"/>
        <v/>
      </c>
      <c r="AE1783" s="187" t="str">
        <f t="shared" si="601"/>
        <v/>
      </c>
      <c r="AF1783" s="187" t="str">
        <f t="shared" si="602"/>
        <v/>
      </c>
      <c r="AG1783" s="187" t="str">
        <f t="shared" si="603"/>
        <v/>
      </c>
      <c r="AH1783" s="187" t="str">
        <f t="shared" si="604"/>
        <v/>
      </c>
      <c r="AI1783" s="187" t="str">
        <f t="shared" si="605"/>
        <v/>
      </c>
      <c r="AJ1783" s="187" t="str">
        <f t="shared" si="606"/>
        <v/>
      </c>
      <c r="AK1783" s="187" t="str">
        <f t="shared" si="607"/>
        <v/>
      </c>
      <c r="AN1783" s="187" t="str">
        <f t="shared" si="608"/>
        <v/>
      </c>
      <c r="AO1783" s="187" t="str">
        <f t="shared" si="609"/>
        <v/>
      </c>
      <c r="AP1783" s="187" t="str">
        <f t="shared" si="610"/>
        <v/>
      </c>
      <c r="AT1783" s="187" t="str">
        <f t="shared" si="611"/>
        <v/>
      </c>
      <c r="AU1783" s="187" t="str">
        <f t="shared" si="612"/>
        <v/>
      </c>
      <c r="AV1783" s="187" t="str">
        <f t="shared" si="613"/>
        <v/>
      </c>
      <c r="AW1783" s="187" t="str">
        <f t="shared" si="614"/>
        <v/>
      </c>
      <c r="AX1783" s="187" t="str">
        <f t="shared" si="615"/>
        <v/>
      </c>
      <c r="AY1783" s="187" t="str">
        <f t="shared" si="596"/>
        <v/>
      </c>
      <c r="AZ1783" s="187" t="str">
        <f t="shared" si="616"/>
        <v/>
      </c>
      <c r="BA1783" s="187" t="str">
        <f t="shared" si="598"/>
        <v xml:space="preserve"> </v>
      </c>
      <c r="BB1783" s="187" t="str">
        <f>IFERROR(IF(AW1783="","",VLOOKUP(AW1783,SUSS!R:S,2,FALSE)),AY1783*SUSS!$M$2)</f>
        <v/>
      </c>
      <c r="BC1783" s="187" t="str">
        <f t="shared" si="597"/>
        <v/>
      </c>
    </row>
    <row r="1784" spans="14:55" ht="29.25" thickBot="1">
      <c r="N1784" s="183" t="s">
        <v>198</v>
      </c>
      <c r="O1784" s="82">
        <v>17</v>
      </c>
      <c r="P1784" s="86">
        <v>654.39</v>
      </c>
      <c r="Q1784" s="83" t="s">
        <v>11</v>
      </c>
      <c r="R1784" s="83" t="s">
        <v>108</v>
      </c>
      <c r="S1784" s="83" t="s">
        <v>109</v>
      </c>
      <c r="T1784" s="82" t="s">
        <v>190</v>
      </c>
      <c r="U1784" s="82" t="s">
        <v>124</v>
      </c>
      <c r="AC1784" s="187" t="str">
        <f t="shared" si="599"/>
        <v/>
      </c>
      <c r="AD1784" s="187" t="str">
        <f t="shared" si="600"/>
        <v/>
      </c>
      <c r="AE1784" s="187" t="str">
        <f t="shared" si="601"/>
        <v/>
      </c>
      <c r="AF1784" s="187" t="str">
        <f t="shared" si="602"/>
        <v/>
      </c>
      <c r="AG1784" s="187" t="str">
        <f t="shared" si="603"/>
        <v/>
      </c>
      <c r="AH1784" s="187" t="str">
        <f t="shared" si="604"/>
        <v/>
      </c>
      <c r="AI1784" s="187" t="str">
        <f t="shared" si="605"/>
        <v/>
      </c>
      <c r="AJ1784" s="187" t="str">
        <f t="shared" si="606"/>
        <v/>
      </c>
      <c r="AK1784" s="187" t="str">
        <f t="shared" si="607"/>
        <v/>
      </c>
      <c r="AN1784" s="187" t="str">
        <f t="shared" si="608"/>
        <v/>
      </c>
      <c r="AO1784" s="187" t="str">
        <f t="shared" si="609"/>
        <v/>
      </c>
      <c r="AP1784" s="187" t="str">
        <f t="shared" si="610"/>
        <v/>
      </c>
      <c r="AT1784" s="187" t="str">
        <f t="shared" si="611"/>
        <v>N006554</v>
      </c>
      <c r="AU1784" s="187">
        <f t="shared" si="612"/>
        <v>17</v>
      </c>
      <c r="AV1784" s="187">
        <f t="shared" si="613"/>
        <v>654.39</v>
      </c>
      <c r="AW1784" s="187" t="str">
        <f t="shared" si="614"/>
        <v>2017/12</v>
      </c>
      <c r="AX1784" s="187" t="str">
        <f t="shared" si="615"/>
        <v>2017/12 Contribuciones Seg. Social</v>
      </c>
      <c r="AY1784" s="187">
        <f t="shared" si="596"/>
        <v>12103.01</v>
      </c>
      <c r="AZ1784" s="187">
        <f t="shared" si="616"/>
        <v>5.4068368116691634E-2</v>
      </c>
      <c r="BA1784" s="187" t="str">
        <f t="shared" si="598"/>
        <v>N006554 17</v>
      </c>
      <c r="BB1784" s="187">
        <f>IFERROR(IF(AW1784="","",VLOOKUP(AW1784,SUSS!R:S,2,FALSE)),AY1784*SUSS!$M$2)</f>
        <v>1452.3612000000001</v>
      </c>
      <c r="BC1784" s="187">
        <f t="shared" si="597"/>
        <v>78.526800000000009</v>
      </c>
    </row>
    <row r="1785" spans="14:55" ht="15.75" thickBot="1">
      <c r="N1785" s="183" t="s">
        <v>198</v>
      </c>
      <c r="O1785" s="82">
        <v>18</v>
      </c>
      <c r="P1785" s="85">
        <v>3529.96</v>
      </c>
      <c r="Q1785" s="83" t="s">
        <v>102</v>
      </c>
      <c r="R1785" s="83" t="s">
        <v>10</v>
      </c>
      <c r="S1785" s="83" t="s">
        <v>10</v>
      </c>
      <c r="T1785" s="82" t="s">
        <v>206</v>
      </c>
      <c r="U1785" s="82" t="s">
        <v>124</v>
      </c>
      <c r="AC1785" s="187" t="str">
        <f t="shared" si="599"/>
        <v/>
      </c>
      <c r="AD1785" s="187" t="str">
        <f t="shared" si="600"/>
        <v/>
      </c>
      <c r="AE1785" s="187" t="str">
        <f t="shared" si="601"/>
        <v/>
      </c>
      <c r="AF1785" s="187" t="str">
        <f t="shared" si="602"/>
        <v/>
      </c>
      <c r="AG1785" s="187" t="str">
        <f t="shared" si="603"/>
        <v/>
      </c>
      <c r="AH1785" s="187" t="str">
        <f t="shared" si="604"/>
        <v/>
      </c>
      <c r="AI1785" s="187" t="str">
        <f t="shared" si="605"/>
        <v/>
      </c>
      <c r="AJ1785" s="187" t="str">
        <f t="shared" si="606"/>
        <v/>
      </c>
      <c r="AK1785" s="187" t="str">
        <f t="shared" si="607"/>
        <v/>
      </c>
      <c r="AN1785" s="187" t="str">
        <f t="shared" si="608"/>
        <v/>
      </c>
      <c r="AO1785" s="187" t="str">
        <f t="shared" si="609"/>
        <v/>
      </c>
      <c r="AP1785" s="187" t="str">
        <f t="shared" si="610"/>
        <v/>
      </c>
      <c r="AT1785" s="187" t="str">
        <f t="shared" si="611"/>
        <v/>
      </c>
      <c r="AU1785" s="187" t="str">
        <f t="shared" si="612"/>
        <v/>
      </c>
      <c r="AV1785" s="187" t="str">
        <f t="shared" si="613"/>
        <v/>
      </c>
      <c r="AW1785" s="187" t="str">
        <f t="shared" si="614"/>
        <v/>
      </c>
      <c r="AX1785" s="187" t="str">
        <f t="shared" si="615"/>
        <v/>
      </c>
      <c r="AY1785" s="187" t="str">
        <f t="shared" si="596"/>
        <v/>
      </c>
      <c r="AZ1785" s="187" t="str">
        <f t="shared" si="616"/>
        <v/>
      </c>
      <c r="BA1785" s="187" t="str">
        <f t="shared" si="598"/>
        <v xml:space="preserve"> </v>
      </c>
      <c r="BB1785" s="187" t="str">
        <f>IFERROR(IF(AW1785="","",VLOOKUP(AW1785,SUSS!R:S,2,FALSE)),AY1785*SUSS!$M$2)</f>
        <v/>
      </c>
      <c r="BC1785" s="187" t="str">
        <f t="shared" si="597"/>
        <v/>
      </c>
    </row>
    <row r="1786" spans="14:55" ht="15.75" thickBot="1">
      <c r="N1786" s="183" t="s">
        <v>198</v>
      </c>
      <c r="O1786" s="82">
        <v>18</v>
      </c>
      <c r="P1786" s="86">
        <v>153.22999999999999</v>
      </c>
      <c r="Q1786" s="83" t="s">
        <v>107</v>
      </c>
      <c r="R1786" s="83" t="s">
        <v>10</v>
      </c>
      <c r="S1786" s="83" t="s">
        <v>10</v>
      </c>
      <c r="T1786" s="82" t="s">
        <v>206</v>
      </c>
      <c r="U1786" s="82" t="s">
        <v>124</v>
      </c>
      <c r="AC1786" s="187" t="str">
        <f t="shared" si="599"/>
        <v/>
      </c>
      <c r="AD1786" s="187" t="str">
        <f t="shared" si="600"/>
        <v/>
      </c>
      <c r="AE1786" s="187" t="str">
        <f t="shared" si="601"/>
        <v/>
      </c>
      <c r="AF1786" s="187" t="str">
        <f t="shared" si="602"/>
        <v/>
      </c>
      <c r="AG1786" s="187" t="str">
        <f t="shared" si="603"/>
        <v/>
      </c>
      <c r="AH1786" s="187" t="str">
        <f t="shared" si="604"/>
        <v/>
      </c>
      <c r="AI1786" s="187" t="str">
        <f t="shared" si="605"/>
        <v/>
      </c>
      <c r="AJ1786" s="187" t="str">
        <f t="shared" si="606"/>
        <v/>
      </c>
      <c r="AK1786" s="187" t="str">
        <f t="shared" si="607"/>
        <v/>
      </c>
      <c r="AN1786" s="187" t="str">
        <f t="shared" si="608"/>
        <v/>
      </c>
      <c r="AO1786" s="187" t="str">
        <f t="shared" si="609"/>
        <v/>
      </c>
      <c r="AP1786" s="187" t="str">
        <f t="shared" si="610"/>
        <v/>
      </c>
      <c r="AT1786" s="187" t="str">
        <f t="shared" si="611"/>
        <v/>
      </c>
      <c r="AU1786" s="187" t="str">
        <f t="shared" si="612"/>
        <v/>
      </c>
      <c r="AV1786" s="187" t="str">
        <f t="shared" si="613"/>
        <v/>
      </c>
      <c r="AW1786" s="187" t="str">
        <f t="shared" si="614"/>
        <v/>
      </c>
      <c r="AX1786" s="187" t="str">
        <f t="shared" si="615"/>
        <v/>
      </c>
      <c r="AY1786" s="187" t="str">
        <f t="shared" si="596"/>
        <v/>
      </c>
      <c r="AZ1786" s="187" t="str">
        <f t="shared" si="616"/>
        <v/>
      </c>
      <c r="BA1786" s="187" t="str">
        <f t="shared" si="598"/>
        <v xml:space="preserve"> </v>
      </c>
      <c r="BB1786" s="187" t="str">
        <f>IFERROR(IF(AW1786="","",VLOOKUP(AW1786,SUSS!R:S,2,FALSE)),AY1786*SUSS!$M$2)</f>
        <v/>
      </c>
      <c r="BC1786" s="187" t="str">
        <f t="shared" si="597"/>
        <v/>
      </c>
    </row>
    <row r="1787" spans="14:55" ht="15.75" thickBot="1">
      <c r="N1787" s="183" t="s">
        <v>198</v>
      </c>
      <c r="O1787" s="82">
        <v>18</v>
      </c>
      <c r="P1787" s="85">
        <v>10571.97</v>
      </c>
      <c r="Q1787" s="83" t="s">
        <v>82</v>
      </c>
      <c r="R1787" s="83" t="s">
        <v>10</v>
      </c>
      <c r="S1787" s="83" t="s">
        <v>83</v>
      </c>
      <c r="T1787" s="82" t="s">
        <v>210</v>
      </c>
      <c r="U1787" s="82" t="s">
        <v>124</v>
      </c>
      <c r="AC1787" s="187" t="str">
        <f t="shared" si="599"/>
        <v/>
      </c>
      <c r="AD1787" s="187" t="str">
        <f t="shared" si="600"/>
        <v/>
      </c>
      <c r="AE1787" s="187" t="str">
        <f t="shared" si="601"/>
        <v/>
      </c>
      <c r="AF1787" s="187" t="str">
        <f t="shared" si="602"/>
        <v/>
      </c>
      <c r="AG1787" s="187" t="str">
        <f t="shared" si="603"/>
        <v/>
      </c>
      <c r="AH1787" s="187" t="str">
        <f t="shared" si="604"/>
        <v/>
      </c>
      <c r="AI1787" s="187" t="str">
        <f t="shared" si="605"/>
        <v/>
      </c>
      <c r="AJ1787" s="187" t="str">
        <f t="shared" si="606"/>
        <v/>
      </c>
      <c r="AK1787" s="187" t="str">
        <f t="shared" si="607"/>
        <v/>
      </c>
      <c r="AN1787" s="187" t="str">
        <f t="shared" si="608"/>
        <v/>
      </c>
      <c r="AO1787" s="187" t="str">
        <f t="shared" si="609"/>
        <v/>
      </c>
      <c r="AP1787" s="187" t="str">
        <f t="shared" si="610"/>
        <v/>
      </c>
      <c r="AT1787" s="187" t="str">
        <f t="shared" si="611"/>
        <v/>
      </c>
      <c r="AU1787" s="187" t="str">
        <f t="shared" si="612"/>
        <v/>
      </c>
      <c r="AV1787" s="187" t="str">
        <f t="shared" si="613"/>
        <v/>
      </c>
      <c r="AW1787" s="187" t="str">
        <f t="shared" si="614"/>
        <v/>
      </c>
      <c r="AX1787" s="187" t="str">
        <f t="shared" si="615"/>
        <v/>
      </c>
      <c r="AY1787" s="187" t="str">
        <f t="shared" si="596"/>
        <v/>
      </c>
      <c r="AZ1787" s="187" t="str">
        <f t="shared" si="616"/>
        <v/>
      </c>
      <c r="BA1787" s="187" t="str">
        <f t="shared" si="598"/>
        <v xml:space="preserve"> </v>
      </c>
      <c r="BB1787" s="187" t="str">
        <f>IFERROR(IF(AW1787="","",VLOOKUP(AW1787,SUSS!R:S,2,FALSE)),AY1787*SUSS!$M$2)</f>
        <v/>
      </c>
      <c r="BC1787" s="187" t="str">
        <f t="shared" si="597"/>
        <v/>
      </c>
    </row>
    <row r="1788" spans="14:55" ht="15.75" thickBot="1">
      <c r="N1788" s="183" t="s">
        <v>198</v>
      </c>
      <c r="O1788" s="82">
        <v>18</v>
      </c>
      <c r="P1788" s="85">
        <v>2407.67</v>
      </c>
      <c r="Q1788" s="83" t="s">
        <v>82</v>
      </c>
      <c r="R1788" s="83" t="s">
        <v>10</v>
      </c>
      <c r="S1788" s="83" t="s">
        <v>10</v>
      </c>
      <c r="T1788" s="82" t="s">
        <v>211</v>
      </c>
      <c r="U1788" s="82" t="s">
        <v>124</v>
      </c>
      <c r="AC1788" s="187" t="str">
        <f t="shared" si="599"/>
        <v/>
      </c>
      <c r="AD1788" s="187" t="str">
        <f t="shared" si="600"/>
        <v/>
      </c>
      <c r="AE1788" s="187" t="str">
        <f t="shared" si="601"/>
        <v/>
      </c>
      <c r="AF1788" s="187" t="str">
        <f t="shared" si="602"/>
        <v/>
      </c>
      <c r="AG1788" s="187" t="str">
        <f t="shared" si="603"/>
        <v/>
      </c>
      <c r="AH1788" s="187" t="str">
        <f t="shared" si="604"/>
        <v/>
      </c>
      <c r="AI1788" s="187" t="str">
        <f t="shared" si="605"/>
        <v/>
      </c>
      <c r="AJ1788" s="187" t="str">
        <f t="shared" si="606"/>
        <v/>
      </c>
      <c r="AK1788" s="187" t="str">
        <f t="shared" si="607"/>
        <v/>
      </c>
      <c r="AN1788" s="187" t="str">
        <f t="shared" si="608"/>
        <v/>
      </c>
      <c r="AO1788" s="187" t="str">
        <f t="shared" si="609"/>
        <v/>
      </c>
      <c r="AP1788" s="187" t="str">
        <f t="shared" si="610"/>
        <v/>
      </c>
      <c r="AT1788" s="187" t="str">
        <f t="shared" si="611"/>
        <v/>
      </c>
      <c r="AU1788" s="187" t="str">
        <f t="shared" si="612"/>
        <v/>
      </c>
      <c r="AV1788" s="187" t="str">
        <f t="shared" si="613"/>
        <v/>
      </c>
      <c r="AW1788" s="187" t="str">
        <f t="shared" si="614"/>
        <v/>
      </c>
      <c r="AX1788" s="187" t="str">
        <f t="shared" si="615"/>
        <v/>
      </c>
      <c r="AY1788" s="187" t="str">
        <f t="shared" si="596"/>
        <v/>
      </c>
      <c r="AZ1788" s="187" t="str">
        <f t="shared" si="616"/>
        <v/>
      </c>
      <c r="BA1788" s="187" t="str">
        <f t="shared" si="598"/>
        <v xml:space="preserve"> </v>
      </c>
      <c r="BB1788" s="187" t="str">
        <f>IFERROR(IF(AW1788="","",VLOOKUP(AW1788,SUSS!R:S,2,FALSE)),AY1788*SUSS!$M$2)</f>
        <v/>
      </c>
      <c r="BC1788" s="187" t="str">
        <f t="shared" si="597"/>
        <v/>
      </c>
    </row>
    <row r="1789" spans="14:55" ht="29.25" thickBot="1">
      <c r="N1789" s="183" t="s">
        <v>198</v>
      </c>
      <c r="O1789" s="82">
        <v>18</v>
      </c>
      <c r="P1789" s="86">
        <v>654.39</v>
      </c>
      <c r="Q1789" s="83" t="s">
        <v>11</v>
      </c>
      <c r="R1789" s="83" t="s">
        <v>108</v>
      </c>
      <c r="S1789" s="83" t="s">
        <v>109</v>
      </c>
      <c r="T1789" s="82" t="s">
        <v>190</v>
      </c>
      <c r="U1789" s="82" t="s">
        <v>124</v>
      </c>
      <c r="AC1789" s="187" t="str">
        <f t="shared" si="599"/>
        <v/>
      </c>
      <c r="AD1789" s="187" t="str">
        <f t="shared" si="600"/>
        <v/>
      </c>
      <c r="AE1789" s="187" t="str">
        <f t="shared" si="601"/>
        <v/>
      </c>
      <c r="AF1789" s="187" t="str">
        <f t="shared" si="602"/>
        <v/>
      </c>
      <c r="AG1789" s="187" t="str">
        <f t="shared" si="603"/>
        <v/>
      </c>
      <c r="AH1789" s="187" t="str">
        <f t="shared" si="604"/>
        <v/>
      </c>
      <c r="AI1789" s="187" t="str">
        <f t="shared" si="605"/>
        <v/>
      </c>
      <c r="AJ1789" s="187" t="str">
        <f t="shared" si="606"/>
        <v/>
      </c>
      <c r="AK1789" s="187" t="str">
        <f t="shared" si="607"/>
        <v/>
      </c>
      <c r="AN1789" s="187" t="str">
        <f t="shared" si="608"/>
        <v/>
      </c>
      <c r="AO1789" s="187" t="str">
        <f t="shared" si="609"/>
        <v/>
      </c>
      <c r="AP1789" s="187" t="str">
        <f t="shared" si="610"/>
        <v/>
      </c>
      <c r="AT1789" s="187" t="str">
        <f t="shared" si="611"/>
        <v>N006554</v>
      </c>
      <c r="AU1789" s="187">
        <f t="shared" si="612"/>
        <v>18</v>
      </c>
      <c r="AV1789" s="187">
        <f t="shared" si="613"/>
        <v>654.39</v>
      </c>
      <c r="AW1789" s="187" t="str">
        <f t="shared" si="614"/>
        <v>2017/12</v>
      </c>
      <c r="AX1789" s="187" t="str">
        <f t="shared" si="615"/>
        <v>2017/12 Contribuciones Seg. Social</v>
      </c>
      <c r="AY1789" s="187">
        <f t="shared" si="596"/>
        <v>12103.01</v>
      </c>
      <c r="AZ1789" s="187">
        <f t="shared" si="616"/>
        <v>5.4068368116691634E-2</v>
      </c>
      <c r="BA1789" s="187" t="str">
        <f t="shared" si="598"/>
        <v>N006554 18</v>
      </c>
      <c r="BB1789" s="187">
        <f>IFERROR(IF(AW1789="","",VLOOKUP(AW1789,SUSS!R:S,2,FALSE)),AY1789*SUSS!$M$2)</f>
        <v>1452.3612000000001</v>
      </c>
      <c r="BC1789" s="187">
        <f t="shared" si="597"/>
        <v>78.526800000000009</v>
      </c>
    </row>
    <row r="1790" spans="14:55" ht="15.75" thickBot="1">
      <c r="N1790" s="183" t="s">
        <v>198</v>
      </c>
      <c r="O1790" s="82">
        <v>19</v>
      </c>
      <c r="P1790" s="85">
        <v>3529.96</v>
      </c>
      <c r="Q1790" s="83" t="s">
        <v>102</v>
      </c>
      <c r="R1790" s="83" t="s">
        <v>10</v>
      </c>
      <c r="S1790" s="83" t="s">
        <v>10</v>
      </c>
      <c r="T1790" s="82" t="s">
        <v>206</v>
      </c>
      <c r="U1790" s="82" t="s">
        <v>124</v>
      </c>
      <c r="AC1790" s="187" t="str">
        <f t="shared" si="599"/>
        <v/>
      </c>
      <c r="AD1790" s="187" t="str">
        <f t="shared" si="600"/>
        <v/>
      </c>
      <c r="AE1790" s="187" t="str">
        <f t="shared" si="601"/>
        <v/>
      </c>
      <c r="AF1790" s="187" t="str">
        <f t="shared" si="602"/>
        <v/>
      </c>
      <c r="AG1790" s="187" t="str">
        <f t="shared" si="603"/>
        <v/>
      </c>
      <c r="AH1790" s="187" t="str">
        <f t="shared" si="604"/>
        <v/>
      </c>
      <c r="AI1790" s="187" t="str">
        <f t="shared" si="605"/>
        <v/>
      </c>
      <c r="AJ1790" s="187" t="str">
        <f t="shared" si="606"/>
        <v/>
      </c>
      <c r="AK1790" s="187" t="str">
        <f t="shared" si="607"/>
        <v/>
      </c>
      <c r="AN1790" s="187" t="str">
        <f t="shared" si="608"/>
        <v/>
      </c>
      <c r="AO1790" s="187" t="str">
        <f t="shared" si="609"/>
        <v/>
      </c>
      <c r="AP1790" s="187" t="str">
        <f t="shared" si="610"/>
        <v/>
      </c>
      <c r="AT1790" s="187" t="str">
        <f t="shared" si="611"/>
        <v/>
      </c>
      <c r="AU1790" s="187" t="str">
        <f t="shared" si="612"/>
        <v/>
      </c>
      <c r="AV1790" s="187" t="str">
        <f t="shared" si="613"/>
        <v/>
      </c>
      <c r="AW1790" s="187" t="str">
        <f t="shared" si="614"/>
        <v/>
      </c>
      <c r="AX1790" s="187" t="str">
        <f t="shared" si="615"/>
        <v/>
      </c>
      <c r="AY1790" s="187" t="str">
        <f t="shared" si="596"/>
        <v/>
      </c>
      <c r="AZ1790" s="187" t="str">
        <f t="shared" si="616"/>
        <v/>
      </c>
      <c r="BA1790" s="187" t="str">
        <f t="shared" si="598"/>
        <v xml:space="preserve"> </v>
      </c>
      <c r="BB1790" s="187" t="str">
        <f>IFERROR(IF(AW1790="","",VLOOKUP(AW1790,SUSS!R:S,2,FALSE)),AY1790*SUSS!$M$2)</f>
        <v/>
      </c>
      <c r="BC1790" s="187" t="str">
        <f t="shared" si="597"/>
        <v/>
      </c>
    </row>
    <row r="1791" spans="14:55" ht="15.75" thickBot="1">
      <c r="N1791" s="183" t="s">
        <v>198</v>
      </c>
      <c r="O1791" s="82">
        <v>19</v>
      </c>
      <c r="P1791" s="86">
        <v>153.22999999999999</v>
      </c>
      <c r="Q1791" s="83" t="s">
        <v>107</v>
      </c>
      <c r="R1791" s="83" t="s">
        <v>10</v>
      </c>
      <c r="S1791" s="83" t="s">
        <v>10</v>
      </c>
      <c r="T1791" s="82" t="s">
        <v>206</v>
      </c>
      <c r="U1791" s="82" t="s">
        <v>124</v>
      </c>
      <c r="AC1791" s="187" t="str">
        <f t="shared" si="599"/>
        <v/>
      </c>
      <c r="AD1791" s="187" t="str">
        <f t="shared" si="600"/>
        <v/>
      </c>
      <c r="AE1791" s="187" t="str">
        <f t="shared" si="601"/>
        <v/>
      </c>
      <c r="AF1791" s="187" t="str">
        <f t="shared" si="602"/>
        <v/>
      </c>
      <c r="AG1791" s="187" t="str">
        <f t="shared" si="603"/>
        <v/>
      </c>
      <c r="AH1791" s="187" t="str">
        <f t="shared" si="604"/>
        <v/>
      </c>
      <c r="AI1791" s="187" t="str">
        <f t="shared" si="605"/>
        <v/>
      </c>
      <c r="AJ1791" s="187" t="str">
        <f t="shared" si="606"/>
        <v/>
      </c>
      <c r="AK1791" s="187" t="str">
        <f t="shared" si="607"/>
        <v/>
      </c>
      <c r="AN1791" s="187" t="str">
        <f t="shared" si="608"/>
        <v/>
      </c>
      <c r="AO1791" s="187" t="str">
        <f t="shared" si="609"/>
        <v/>
      </c>
      <c r="AP1791" s="187" t="str">
        <f t="shared" si="610"/>
        <v/>
      </c>
      <c r="AT1791" s="187" t="str">
        <f t="shared" si="611"/>
        <v/>
      </c>
      <c r="AU1791" s="187" t="str">
        <f t="shared" si="612"/>
        <v/>
      </c>
      <c r="AV1791" s="187" t="str">
        <f t="shared" si="613"/>
        <v/>
      </c>
      <c r="AW1791" s="187" t="str">
        <f t="shared" si="614"/>
        <v/>
      </c>
      <c r="AX1791" s="187" t="str">
        <f t="shared" si="615"/>
        <v/>
      </c>
      <c r="AY1791" s="187" t="str">
        <f t="shared" si="596"/>
        <v/>
      </c>
      <c r="AZ1791" s="187" t="str">
        <f t="shared" si="616"/>
        <v/>
      </c>
      <c r="BA1791" s="187" t="str">
        <f t="shared" si="598"/>
        <v xml:space="preserve"> </v>
      </c>
      <c r="BB1791" s="187" t="str">
        <f>IFERROR(IF(AW1791="","",VLOOKUP(AW1791,SUSS!R:S,2,FALSE)),AY1791*SUSS!$M$2)</f>
        <v/>
      </c>
      <c r="BC1791" s="187" t="str">
        <f t="shared" si="597"/>
        <v/>
      </c>
    </row>
    <row r="1792" spans="14:55" ht="15.75" thickBot="1">
      <c r="N1792" s="183" t="s">
        <v>198</v>
      </c>
      <c r="O1792" s="82">
        <v>19</v>
      </c>
      <c r="P1792" s="85">
        <v>12979.64</v>
      </c>
      <c r="Q1792" s="83" t="s">
        <v>82</v>
      </c>
      <c r="R1792" s="83" t="s">
        <v>10</v>
      </c>
      <c r="S1792" s="83" t="s">
        <v>10</v>
      </c>
      <c r="T1792" s="82" t="s">
        <v>211</v>
      </c>
      <c r="U1792" s="82" t="s">
        <v>124</v>
      </c>
      <c r="AC1792" s="187" t="str">
        <f t="shared" si="599"/>
        <v/>
      </c>
      <c r="AD1792" s="187" t="str">
        <f t="shared" si="600"/>
        <v/>
      </c>
      <c r="AE1792" s="187" t="str">
        <f t="shared" si="601"/>
        <v/>
      </c>
      <c r="AF1792" s="187" t="str">
        <f t="shared" si="602"/>
        <v/>
      </c>
      <c r="AG1792" s="187" t="str">
        <f t="shared" si="603"/>
        <v/>
      </c>
      <c r="AH1792" s="187" t="str">
        <f t="shared" si="604"/>
        <v/>
      </c>
      <c r="AI1792" s="187" t="str">
        <f t="shared" si="605"/>
        <v/>
      </c>
      <c r="AJ1792" s="187" t="str">
        <f t="shared" si="606"/>
        <v/>
      </c>
      <c r="AK1792" s="187" t="str">
        <f t="shared" si="607"/>
        <v/>
      </c>
      <c r="AN1792" s="187" t="str">
        <f t="shared" si="608"/>
        <v/>
      </c>
      <c r="AO1792" s="187" t="str">
        <f t="shared" si="609"/>
        <v/>
      </c>
      <c r="AP1792" s="187" t="str">
        <f t="shared" si="610"/>
        <v/>
      </c>
      <c r="AT1792" s="187" t="str">
        <f t="shared" si="611"/>
        <v/>
      </c>
      <c r="AU1792" s="187" t="str">
        <f t="shared" si="612"/>
        <v/>
      </c>
      <c r="AV1792" s="187" t="str">
        <f t="shared" si="613"/>
        <v/>
      </c>
      <c r="AW1792" s="187" t="str">
        <f t="shared" si="614"/>
        <v/>
      </c>
      <c r="AX1792" s="187" t="str">
        <f t="shared" si="615"/>
        <v/>
      </c>
      <c r="AY1792" s="187" t="str">
        <f t="shared" si="596"/>
        <v/>
      </c>
      <c r="AZ1792" s="187" t="str">
        <f t="shared" si="616"/>
        <v/>
      </c>
      <c r="BA1792" s="187" t="str">
        <f t="shared" si="598"/>
        <v xml:space="preserve"> </v>
      </c>
      <c r="BB1792" s="187" t="str">
        <f>IFERROR(IF(AW1792="","",VLOOKUP(AW1792,SUSS!R:S,2,FALSE)),AY1792*SUSS!$M$2)</f>
        <v/>
      </c>
      <c r="BC1792" s="187" t="str">
        <f t="shared" si="597"/>
        <v/>
      </c>
    </row>
    <row r="1793" spans="14:55" ht="29.25" thickBot="1">
      <c r="N1793" s="183" t="s">
        <v>198</v>
      </c>
      <c r="O1793" s="82">
        <v>19</v>
      </c>
      <c r="P1793" s="86">
        <v>654.39</v>
      </c>
      <c r="Q1793" s="83" t="s">
        <v>11</v>
      </c>
      <c r="R1793" s="83" t="s">
        <v>108</v>
      </c>
      <c r="S1793" s="83" t="s">
        <v>109</v>
      </c>
      <c r="T1793" s="82" t="s">
        <v>190</v>
      </c>
      <c r="U1793" s="82" t="s">
        <v>124</v>
      </c>
      <c r="AC1793" s="187" t="str">
        <f t="shared" si="599"/>
        <v/>
      </c>
      <c r="AD1793" s="187" t="str">
        <f t="shared" si="600"/>
        <v/>
      </c>
      <c r="AE1793" s="187" t="str">
        <f t="shared" si="601"/>
        <v/>
      </c>
      <c r="AF1793" s="187" t="str">
        <f t="shared" si="602"/>
        <v/>
      </c>
      <c r="AG1793" s="187" t="str">
        <f t="shared" si="603"/>
        <v/>
      </c>
      <c r="AH1793" s="187" t="str">
        <f t="shared" si="604"/>
        <v/>
      </c>
      <c r="AI1793" s="187" t="str">
        <f t="shared" si="605"/>
        <v/>
      </c>
      <c r="AJ1793" s="187" t="str">
        <f t="shared" si="606"/>
        <v/>
      </c>
      <c r="AK1793" s="187" t="str">
        <f t="shared" si="607"/>
        <v/>
      </c>
      <c r="AN1793" s="187" t="str">
        <f t="shared" si="608"/>
        <v/>
      </c>
      <c r="AO1793" s="187" t="str">
        <f t="shared" si="609"/>
        <v/>
      </c>
      <c r="AP1793" s="187" t="str">
        <f t="shared" si="610"/>
        <v/>
      </c>
      <c r="AT1793" s="187" t="str">
        <f t="shared" si="611"/>
        <v>N006554</v>
      </c>
      <c r="AU1793" s="187">
        <f t="shared" si="612"/>
        <v>19</v>
      </c>
      <c r="AV1793" s="187">
        <f t="shared" si="613"/>
        <v>654.39</v>
      </c>
      <c r="AW1793" s="187" t="str">
        <f t="shared" si="614"/>
        <v>2017/12</v>
      </c>
      <c r="AX1793" s="187" t="str">
        <f t="shared" si="615"/>
        <v>2017/12 Contribuciones Seg. Social</v>
      </c>
      <c r="AY1793" s="187">
        <f t="shared" si="596"/>
        <v>12103.01</v>
      </c>
      <c r="AZ1793" s="187">
        <f t="shared" si="616"/>
        <v>5.4068368116691634E-2</v>
      </c>
      <c r="BA1793" s="187" t="str">
        <f t="shared" si="598"/>
        <v>N006554 19</v>
      </c>
      <c r="BB1793" s="187">
        <f>IFERROR(IF(AW1793="","",VLOOKUP(AW1793,SUSS!R:S,2,FALSE)),AY1793*SUSS!$M$2)</f>
        <v>1452.3612000000001</v>
      </c>
      <c r="BC1793" s="187">
        <f t="shared" si="597"/>
        <v>78.526800000000009</v>
      </c>
    </row>
    <row r="1794" spans="14:55" ht="15.75" thickBot="1">
      <c r="N1794" s="183" t="s">
        <v>198</v>
      </c>
      <c r="O1794" s="82">
        <v>20</v>
      </c>
      <c r="P1794" s="85">
        <v>3529.96</v>
      </c>
      <c r="Q1794" s="83" t="s">
        <v>102</v>
      </c>
      <c r="R1794" s="83" t="s">
        <v>10</v>
      </c>
      <c r="S1794" s="83" t="s">
        <v>10</v>
      </c>
      <c r="T1794" s="82" t="s">
        <v>206</v>
      </c>
      <c r="U1794" s="82" t="s">
        <v>124</v>
      </c>
      <c r="AC1794" s="187" t="str">
        <f t="shared" si="599"/>
        <v/>
      </c>
      <c r="AD1794" s="187" t="str">
        <f t="shared" si="600"/>
        <v/>
      </c>
      <c r="AE1794" s="187" t="str">
        <f t="shared" si="601"/>
        <v/>
      </c>
      <c r="AF1794" s="187" t="str">
        <f t="shared" si="602"/>
        <v/>
      </c>
      <c r="AG1794" s="187" t="str">
        <f t="shared" si="603"/>
        <v/>
      </c>
      <c r="AH1794" s="187" t="str">
        <f t="shared" si="604"/>
        <v/>
      </c>
      <c r="AI1794" s="187" t="str">
        <f t="shared" si="605"/>
        <v/>
      </c>
      <c r="AJ1794" s="187" t="str">
        <f t="shared" si="606"/>
        <v/>
      </c>
      <c r="AK1794" s="187" t="str">
        <f t="shared" si="607"/>
        <v/>
      </c>
      <c r="AN1794" s="187" t="str">
        <f t="shared" si="608"/>
        <v/>
      </c>
      <c r="AO1794" s="187" t="str">
        <f t="shared" si="609"/>
        <v/>
      </c>
      <c r="AP1794" s="187" t="str">
        <f t="shared" si="610"/>
        <v/>
      </c>
      <c r="AT1794" s="187" t="str">
        <f t="shared" si="611"/>
        <v/>
      </c>
      <c r="AU1794" s="187" t="str">
        <f t="shared" si="612"/>
        <v/>
      </c>
      <c r="AV1794" s="187" t="str">
        <f t="shared" si="613"/>
        <v/>
      </c>
      <c r="AW1794" s="187" t="str">
        <f t="shared" si="614"/>
        <v/>
      </c>
      <c r="AX1794" s="187" t="str">
        <f t="shared" si="615"/>
        <v/>
      </c>
      <c r="AY1794" s="187" t="str">
        <f t="shared" si="596"/>
        <v/>
      </c>
      <c r="AZ1794" s="187" t="str">
        <f t="shared" si="616"/>
        <v/>
      </c>
      <c r="BA1794" s="187" t="str">
        <f t="shared" si="598"/>
        <v xml:space="preserve"> </v>
      </c>
      <c r="BB1794" s="187" t="str">
        <f>IFERROR(IF(AW1794="","",VLOOKUP(AW1794,SUSS!R:S,2,FALSE)),AY1794*SUSS!$M$2)</f>
        <v/>
      </c>
      <c r="BC1794" s="187" t="str">
        <f t="shared" si="597"/>
        <v/>
      </c>
    </row>
    <row r="1795" spans="14:55" ht="15.75" thickBot="1">
      <c r="N1795" s="183" t="s">
        <v>198</v>
      </c>
      <c r="O1795" s="82">
        <v>20</v>
      </c>
      <c r="P1795" s="86">
        <v>153.22999999999999</v>
      </c>
      <c r="Q1795" s="83" t="s">
        <v>107</v>
      </c>
      <c r="R1795" s="83" t="s">
        <v>10</v>
      </c>
      <c r="S1795" s="83" t="s">
        <v>10</v>
      </c>
      <c r="T1795" s="82" t="s">
        <v>206</v>
      </c>
      <c r="U1795" s="82" t="s">
        <v>124</v>
      </c>
      <c r="AC1795" s="187" t="str">
        <f t="shared" si="599"/>
        <v/>
      </c>
      <c r="AD1795" s="187" t="str">
        <f t="shared" si="600"/>
        <v/>
      </c>
      <c r="AE1795" s="187" t="str">
        <f t="shared" si="601"/>
        <v/>
      </c>
      <c r="AF1795" s="187" t="str">
        <f t="shared" si="602"/>
        <v/>
      </c>
      <c r="AG1795" s="187" t="str">
        <f t="shared" si="603"/>
        <v/>
      </c>
      <c r="AH1795" s="187" t="str">
        <f t="shared" si="604"/>
        <v/>
      </c>
      <c r="AI1795" s="187" t="str">
        <f t="shared" si="605"/>
        <v/>
      </c>
      <c r="AJ1795" s="187" t="str">
        <f t="shared" si="606"/>
        <v/>
      </c>
      <c r="AK1795" s="187" t="str">
        <f t="shared" si="607"/>
        <v/>
      </c>
      <c r="AN1795" s="187" t="str">
        <f t="shared" si="608"/>
        <v/>
      </c>
      <c r="AO1795" s="187" t="str">
        <f t="shared" si="609"/>
        <v/>
      </c>
      <c r="AP1795" s="187" t="str">
        <f t="shared" si="610"/>
        <v/>
      </c>
      <c r="AT1795" s="187" t="str">
        <f t="shared" si="611"/>
        <v/>
      </c>
      <c r="AU1795" s="187" t="str">
        <f t="shared" si="612"/>
        <v/>
      </c>
      <c r="AV1795" s="187" t="str">
        <f t="shared" si="613"/>
        <v/>
      </c>
      <c r="AW1795" s="187" t="str">
        <f t="shared" si="614"/>
        <v/>
      </c>
      <c r="AX1795" s="187" t="str">
        <f t="shared" si="615"/>
        <v/>
      </c>
      <c r="AY1795" s="187" t="str">
        <f t="shared" si="596"/>
        <v/>
      </c>
      <c r="AZ1795" s="187" t="str">
        <f t="shared" si="616"/>
        <v/>
      </c>
      <c r="BA1795" s="187" t="str">
        <f t="shared" si="598"/>
        <v xml:space="preserve"> </v>
      </c>
      <c r="BB1795" s="187" t="str">
        <f>IFERROR(IF(AW1795="","",VLOOKUP(AW1795,SUSS!R:S,2,FALSE)),AY1795*SUSS!$M$2)</f>
        <v/>
      </c>
      <c r="BC1795" s="187" t="str">
        <f t="shared" si="597"/>
        <v/>
      </c>
    </row>
    <row r="1796" spans="14:55" ht="15.75" thickBot="1">
      <c r="N1796" s="183" t="s">
        <v>198</v>
      </c>
      <c r="O1796" s="82">
        <v>20</v>
      </c>
      <c r="P1796" s="85">
        <v>12979.64</v>
      </c>
      <c r="Q1796" s="83" t="s">
        <v>82</v>
      </c>
      <c r="R1796" s="83" t="s">
        <v>10</v>
      </c>
      <c r="S1796" s="83" t="s">
        <v>10</v>
      </c>
      <c r="T1796" s="82" t="s">
        <v>211</v>
      </c>
      <c r="U1796" s="82" t="s">
        <v>124</v>
      </c>
      <c r="AC1796" s="187" t="str">
        <f t="shared" si="599"/>
        <v/>
      </c>
      <c r="AD1796" s="187" t="str">
        <f t="shared" si="600"/>
        <v/>
      </c>
      <c r="AE1796" s="187" t="str">
        <f t="shared" si="601"/>
        <v/>
      </c>
      <c r="AF1796" s="187" t="str">
        <f t="shared" si="602"/>
        <v/>
      </c>
      <c r="AG1796" s="187" t="str">
        <f t="shared" si="603"/>
        <v/>
      </c>
      <c r="AH1796" s="187" t="str">
        <f t="shared" si="604"/>
        <v/>
      </c>
      <c r="AI1796" s="187" t="str">
        <f t="shared" si="605"/>
        <v/>
      </c>
      <c r="AJ1796" s="187" t="str">
        <f t="shared" si="606"/>
        <v/>
      </c>
      <c r="AK1796" s="187" t="str">
        <f t="shared" si="607"/>
        <v/>
      </c>
      <c r="AN1796" s="187" t="str">
        <f t="shared" si="608"/>
        <v/>
      </c>
      <c r="AO1796" s="187" t="str">
        <f t="shared" si="609"/>
        <v/>
      </c>
      <c r="AP1796" s="187" t="str">
        <f t="shared" si="610"/>
        <v/>
      </c>
      <c r="AT1796" s="187" t="str">
        <f t="shared" si="611"/>
        <v/>
      </c>
      <c r="AU1796" s="187" t="str">
        <f t="shared" si="612"/>
        <v/>
      </c>
      <c r="AV1796" s="187" t="str">
        <f t="shared" si="613"/>
        <v/>
      </c>
      <c r="AW1796" s="187" t="str">
        <f t="shared" si="614"/>
        <v/>
      </c>
      <c r="AX1796" s="187" t="str">
        <f t="shared" si="615"/>
        <v/>
      </c>
      <c r="AY1796" s="187" t="str">
        <f t="shared" ref="AY1796:AY1859" si="617">VLOOKUP(AX1796,AO:AP,2,FALSE)</f>
        <v/>
      </c>
      <c r="AZ1796" s="187" t="str">
        <f t="shared" si="616"/>
        <v/>
      </c>
      <c r="BA1796" s="187" t="str">
        <f t="shared" si="598"/>
        <v xml:space="preserve"> </v>
      </c>
      <c r="BB1796" s="187" t="str">
        <f>IFERROR(IF(AW1796="","",VLOOKUP(AW1796,SUSS!R:S,2,FALSE)),AY1796*SUSS!$M$2)</f>
        <v/>
      </c>
      <c r="BC1796" s="187" t="str">
        <f t="shared" si="597"/>
        <v/>
      </c>
    </row>
    <row r="1797" spans="14:55" ht="29.25" thickBot="1">
      <c r="N1797" s="183" t="s">
        <v>198</v>
      </c>
      <c r="O1797" s="82">
        <v>20</v>
      </c>
      <c r="P1797" s="86">
        <v>654.39</v>
      </c>
      <c r="Q1797" s="83" t="s">
        <v>11</v>
      </c>
      <c r="R1797" s="83" t="s">
        <v>108</v>
      </c>
      <c r="S1797" s="83" t="s">
        <v>109</v>
      </c>
      <c r="T1797" s="82" t="s">
        <v>190</v>
      </c>
      <c r="U1797" s="82" t="s">
        <v>124</v>
      </c>
      <c r="AC1797" s="187" t="str">
        <f t="shared" si="599"/>
        <v/>
      </c>
      <c r="AD1797" s="187" t="str">
        <f t="shared" si="600"/>
        <v/>
      </c>
      <c r="AE1797" s="187" t="str">
        <f t="shared" si="601"/>
        <v/>
      </c>
      <c r="AF1797" s="187" t="str">
        <f t="shared" si="602"/>
        <v/>
      </c>
      <c r="AG1797" s="187" t="str">
        <f t="shared" si="603"/>
        <v/>
      </c>
      <c r="AH1797" s="187" t="str">
        <f t="shared" si="604"/>
        <v/>
      </c>
      <c r="AI1797" s="187" t="str">
        <f t="shared" si="605"/>
        <v/>
      </c>
      <c r="AJ1797" s="187" t="str">
        <f t="shared" si="606"/>
        <v/>
      </c>
      <c r="AK1797" s="187" t="str">
        <f t="shared" si="607"/>
        <v/>
      </c>
      <c r="AN1797" s="187" t="str">
        <f t="shared" si="608"/>
        <v/>
      </c>
      <c r="AO1797" s="187" t="str">
        <f t="shared" si="609"/>
        <v/>
      </c>
      <c r="AP1797" s="187" t="str">
        <f t="shared" si="610"/>
        <v/>
      </c>
      <c r="AT1797" s="187" t="str">
        <f t="shared" si="611"/>
        <v>N006554</v>
      </c>
      <c r="AU1797" s="187">
        <f t="shared" si="612"/>
        <v>20</v>
      </c>
      <c r="AV1797" s="187">
        <f t="shared" si="613"/>
        <v>654.39</v>
      </c>
      <c r="AW1797" s="187" t="str">
        <f t="shared" si="614"/>
        <v>2017/12</v>
      </c>
      <c r="AX1797" s="187" t="str">
        <f t="shared" si="615"/>
        <v>2017/12 Contribuciones Seg. Social</v>
      </c>
      <c r="AY1797" s="187">
        <f t="shared" si="617"/>
        <v>12103.01</v>
      </c>
      <c r="AZ1797" s="187">
        <f t="shared" si="616"/>
        <v>5.4068368116691634E-2</v>
      </c>
      <c r="BA1797" s="187" t="str">
        <f t="shared" si="598"/>
        <v>N006554 20</v>
      </c>
      <c r="BB1797" s="187">
        <f>IFERROR(IF(AW1797="","",VLOOKUP(AW1797,SUSS!R:S,2,FALSE)),AY1797*SUSS!$M$2)</f>
        <v>1452.3612000000001</v>
      </c>
      <c r="BC1797" s="187">
        <f t="shared" ref="BC1797:BC1860" si="618">IFERROR(IF(BB1797&lt;&gt;"",AZ1797*BB1797,""),"VER")</f>
        <v>78.526800000000009</v>
      </c>
    </row>
    <row r="1798" spans="14:55" ht="15.75" thickBot="1">
      <c r="N1798" s="183" t="s">
        <v>198</v>
      </c>
      <c r="O1798" s="82">
        <v>21</v>
      </c>
      <c r="P1798" s="85">
        <v>3529.96</v>
      </c>
      <c r="Q1798" s="83" t="s">
        <v>102</v>
      </c>
      <c r="R1798" s="83" t="s">
        <v>10</v>
      </c>
      <c r="S1798" s="83" t="s">
        <v>10</v>
      </c>
      <c r="T1798" s="82" t="s">
        <v>206</v>
      </c>
      <c r="U1798" s="82" t="s">
        <v>124</v>
      </c>
      <c r="AC1798" s="187" t="str">
        <f t="shared" si="599"/>
        <v/>
      </c>
      <c r="AD1798" s="187" t="str">
        <f t="shared" si="600"/>
        <v/>
      </c>
      <c r="AE1798" s="187" t="str">
        <f t="shared" si="601"/>
        <v/>
      </c>
      <c r="AF1798" s="187" t="str">
        <f t="shared" si="602"/>
        <v/>
      </c>
      <c r="AG1798" s="187" t="str">
        <f t="shared" si="603"/>
        <v/>
      </c>
      <c r="AH1798" s="187" t="str">
        <f t="shared" si="604"/>
        <v/>
      </c>
      <c r="AI1798" s="187" t="str">
        <f t="shared" si="605"/>
        <v/>
      </c>
      <c r="AJ1798" s="187" t="str">
        <f t="shared" si="606"/>
        <v/>
      </c>
      <c r="AK1798" s="187" t="str">
        <f t="shared" si="607"/>
        <v/>
      </c>
      <c r="AN1798" s="187" t="str">
        <f t="shared" si="608"/>
        <v/>
      </c>
      <c r="AO1798" s="187" t="str">
        <f t="shared" si="609"/>
        <v/>
      </c>
      <c r="AP1798" s="187" t="str">
        <f t="shared" si="610"/>
        <v/>
      </c>
      <c r="AT1798" s="187" t="str">
        <f t="shared" si="611"/>
        <v/>
      </c>
      <c r="AU1798" s="187" t="str">
        <f t="shared" si="612"/>
        <v/>
      </c>
      <c r="AV1798" s="187" t="str">
        <f t="shared" si="613"/>
        <v/>
      </c>
      <c r="AW1798" s="187" t="str">
        <f t="shared" si="614"/>
        <v/>
      </c>
      <c r="AX1798" s="187" t="str">
        <f t="shared" si="615"/>
        <v/>
      </c>
      <c r="AY1798" s="187" t="str">
        <f t="shared" si="617"/>
        <v/>
      </c>
      <c r="AZ1798" s="187" t="str">
        <f t="shared" si="616"/>
        <v/>
      </c>
      <c r="BA1798" s="187" t="str">
        <f t="shared" si="598"/>
        <v xml:space="preserve"> </v>
      </c>
      <c r="BB1798" s="187" t="str">
        <f>IFERROR(IF(AW1798="","",VLOOKUP(AW1798,SUSS!R:S,2,FALSE)),AY1798*SUSS!$M$2)</f>
        <v/>
      </c>
      <c r="BC1798" s="187" t="str">
        <f t="shared" si="618"/>
        <v/>
      </c>
    </row>
    <row r="1799" spans="14:55" ht="15.75" thickBot="1">
      <c r="N1799" s="183" t="s">
        <v>198</v>
      </c>
      <c r="O1799" s="82">
        <v>21</v>
      </c>
      <c r="P1799" s="86">
        <v>153.22999999999999</v>
      </c>
      <c r="Q1799" s="83" t="s">
        <v>107</v>
      </c>
      <c r="R1799" s="83" t="s">
        <v>10</v>
      </c>
      <c r="S1799" s="83" t="s">
        <v>10</v>
      </c>
      <c r="T1799" s="82" t="s">
        <v>206</v>
      </c>
      <c r="U1799" s="82" t="s">
        <v>124</v>
      </c>
      <c r="AC1799" s="187" t="str">
        <f t="shared" si="599"/>
        <v/>
      </c>
      <c r="AD1799" s="187" t="str">
        <f t="shared" si="600"/>
        <v/>
      </c>
      <c r="AE1799" s="187" t="str">
        <f t="shared" si="601"/>
        <v/>
      </c>
      <c r="AF1799" s="187" t="str">
        <f t="shared" si="602"/>
        <v/>
      </c>
      <c r="AG1799" s="187" t="str">
        <f t="shared" si="603"/>
        <v/>
      </c>
      <c r="AH1799" s="187" t="str">
        <f t="shared" si="604"/>
        <v/>
      </c>
      <c r="AI1799" s="187" t="str">
        <f t="shared" si="605"/>
        <v/>
      </c>
      <c r="AJ1799" s="187" t="str">
        <f t="shared" si="606"/>
        <v/>
      </c>
      <c r="AK1799" s="187" t="str">
        <f t="shared" si="607"/>
        <v/>
      </c>
      <c r="AN1799" s="187" t="str">
        <f t="shared" si="608"/>
        <v/>
      </c>
      <c r="AO1799" s="187" t="str">
        <f t="shared" si="609"/>
        <v/>
      </c>
      <c r="AP1799" s="187" t="str">
        <f t="shared" si="610"/>
        <v/>
      </c>
      <c r="AT1799" s="187" t="str">
        <f t="shared" si="611"/>
        <v/>
      </c>
      <c r="AU1799" s="187" t="str">
        <f t="shared" si="612"/>
        <v/>
      </c>
      <c r="AV1799" s="187" t="str">
        <f t="shared" si="613"/>
        <v/>
      </c>
      <c r="AW1799" s="187" t="str">
        <f t="shared" si="614"/>
        <v/>
      </c>
      <c r="AX1799" s="187" t="str">
        <f t="shared" si="615"/>
        <v/>
      </c>
      <c r="AY1799" s="187" t="str">
        <f t="shared" si="617"/>
        <v/>
      </c>
      <c r="AZ1799" s="187" t="str">
        <f t="shared" si="616"/>
        <v/>
      </c>
      <c r="BA1799" s="187" t="str">
        <f t="shared" si="598"/>
        <v xml:space="preserve"> </v>
      </c>
      <c r="BB1799" s="187" t="str">
        <f>IFERROR(IF(AW1799="","",VLOOKUP(AW1799,SUSS!R:S,2,FALSE)),AY1799*SUSS!$M$2)</f>
        <v/>
      </c>
      <c r="BC1799" s="187" t="str">
        <f t="shared" si="618"/>
        <v/>
      </c>
    </row>
    <row r="1800" spans="14:55" ht="15.75" thickBot="1">
      <c r="N1800" s="183" t="s">
        <v>198</v>
      </c>
      <c r="O1800" s="82">
        <v>21</v>
      </c>
      <c r="P1800" s="85">
        <v>12979.64</v>
      </c>
      <c r="Q1800" s="83" t="s">
        <v>82</v>
      </c>
      <c r="R1800" s="83" t="s">
        <v>10</v>
      </c>
      <c r="S1800" s="83" t="s">
        <v>10</v>
      </c>
      <c r="T1800" s="82" t="s">
        <v>211</v>
      </c>
      <c r="U1800" s="82" t="s">
        <v>124</v>
      </c>
      <c r="AC1800" s="187" t="str">
        <f t="shared" si="599"/>
        <v/>
      </c>
      <c r="AD1800" s="187" t="str">
        <f t="shared" si="600"/>
        <v/>
      </c>
      <c r="AE1800" s="187" t="str">
        <f t="shared" si="601"/>
        <v/>
      </c>
      <c r="AF1800" s="187" t="str">
        <f t="shared" si="602"/>
        <v/>
      </c>
      <c r="AG1800" s="187" t="str">
        <f t="shared" si="603"/>
        <v/>
      </c>
      <c r="AH1800" s="187" t="str">
        <f t="shared" si="604"/>
        <v/>
      </c>
      <c r="AI1800" s="187" t="str">
        <f t="shared" si="605"/>
        <v/>
      </c>
      <c r="AJ1800" s="187" t="str">
        <f t="shared" si="606"/>
        <v/>
      </c>
      <c r="AK1800" s="187" t="str">
        <f t="shared" si="607"/>
        <v/>
      </c>
      <c r="AN1800" s="187" t="str">
        <f t="shared" si="608"/>
        <v/>
      </c>
      <c r="AO1800" s="187" t="str">
        <f t="shared" si="609"/>
        <v/>
      </c>
      <c r="AP1800" s="187" t="str">
        <f t="shared" si="610"/>
        <v/>
      </c>
      <c r="AT1800" s="187" t="str">
        <f t="shared" si="611"/>
        <v/>
      </c>
      <c r="AU1800" s="187" t="str">
        <f t="shared" si="612"/>
        <v/>
      </c>
      <c r="AV1800" s="187" t="str">
        <f t="shared" si="613"/>
        <v/>
      </c>
      <c r="AW1800" s="187" t="str">
        <f t="shared" si="614"/>
        <v/>
      </c>
      <c r="AX1800" s="187" t="str">
        <f t="shared" si="615"/>
        <v/>
      </c>
      <c r="AY1800" s="187" t="str">
        <f t="shared" si="617"/>
        <v/>
      </c>
      <c r="AZ1800" s="187" t="str">
        <f t="shared" si="616"/>
        <v/>
      </c>
      <c r="BA1800" s="187" t="str">
        <f t="shared" ref="BA1800:BA1863" si="619">AT1800&amp;" "&amp;AU1800</f>
        <v xml:space="preserve"> </v>
      </c>
      <c r="BB1800" s="187" t="str">
        <f>IFERROR(IF(AW1800="","",VLOOKUP(AW1800,SUSS!R:S,2,FALSE)),AY1800*SUSS!$M$2)</f>
        <v/>
      </c>
      <c r="BC1800" s="187" t="str">
        <f t="shared" si="618"/>
        <v/>
      </c>
    </row>
    <row r="1801" spans="14:55" ht="29.25" thickBot="1">
      <c r="N1801" s="183" t="s">
        <v>198</v>
      </c>
      <c r="O1801" s="82">
        <v>21</v>
      </c>
      <c r="P1801" s="86">
        <v>654.39</v>
      </c>
      <c r="Q1801" s="83" t="s">
        <v>11</v>
      </c>
      <c r="R1801" s="83" t="s">
        <v>108</v>
      </c>
      <c r="S1801" s="83" t="s">
        <v>109</v>
      </c>
      <c r="T1801" s="82" t="s">
        <v>190</v>
      </c>
      <c r="U1801" s="82" t="s">
        <v>124</v>
      </c>
      <c r="AC1801" s="187" t="str">
        <f t="shared" si="599"/>
        <v/>
      </c>
      <c r="AD1801" s="187" t="str">
        <f t="shared" si="600"/>
        <v/>
      </c>
      <c r="AE1801" s="187" t="str">
        <f t="shared" si="601"/>
        <v/>
      </c>
      <c r="AF1801" s="187" t="str">
        <f t="shared" si="602"/>
        <v/>
      </c>
      <c r="AG1801" s="187" t="str">
        <f t="shared" si="603"/>
        <v/>
      </c>
      <c r="AH1801" s="187" t="str">
        <f t="shared" si="604"/>
        <v/>
      </c>
      <c r="AI1801" s="187" t="str">
        <f t="shared" si="605"/>
        <v/>
      </c>
      <c r="AJ1801" s="187" t="str">
        <f t="shared" si="606"/>
        <v/>
      </c>
      <c r="AK1801" s="187" t="str">
        <f t="shared" si="607"/>
        <v/>
      </c>
      <c r="AN1801" s="187" t="str">
        <f t="shared" si="608"/>
        <v/>
      </c>
      <c r="AO1801" s="187" t="str">
        <f t="shared" si="609"/>
        <v/>
      </c>
      <c r="AP1801" s="187" t="str">
        <f t="shared" si="610"/>
        <v/>
      </c>
      <c r="AT1801" s="187" t="str">
        <f t="shared" si="611"/>
        <v>N006554</v>
      </c>
      <c r="AU1801" s="187">
        <f t="shared" si="612"/>
        <v>21</v>
      </c>
      <c r="AV1801" s="187">
        <f t="shared" si="613"/>
        <v>654.39</v>
      </c>
      <c r="AW1801" s="187" t="str">
        <f t="shared" si="614"/>
        <v>2017/12</v>
      </c>
      <c r="AX1801" s="187" t="str">
        <f t="shared" si="615"/>
        <v>2017/12 Contribuciones Seg. Social</v>
      </c>
      <c r="AY1801" s="187">
        <f t="shared" si="617"/>
        <v>12103.01</v>
      </c>
      <c r="AZ1801" s="187">
        <f t="shared" si="616"/>
        <v>5.4068368116691634E-2</v>
      </c>
      <c r="BA1801" s="187" t="str">
        <f t="shared" si="619"/>
        <v>N006554 21</v>
      </c>
      <c r="BB1801" s="187">
        <f>IFERROR(IF(AW1801="","",VLOOKUP(AW1801,SUSS!R:S,2,FALSE)),AY1801*SUSS!$M$2)</f>
        <v>1452.3612000000001</v>
      </c>
      <c r="BC1801" s="187">
        <f t="shared" si="618"/>
        <v>78.526800000000009</v>
      </c>
    </row>
    <row r="1802" spans="14:55" ht="15.75" thickBot="1">
      <c r="N1802" s="183" t="s">
        <v>198</v>
      </c>
      <c r="O1802" s="82">
        <v>22</v>
      </c>
      <c r="P1802" s="85">
        <v>3529.96</v>
      </c>
      <c r="Q1802" s="83" t="s">
        <v>102</v>
      </c>
      <c r="R1802" s="83" t="s">
        <v>10</v>
      </c>
      <c r="S1802" s="83" t="s">
        <v>10</v>
      </c>
      <c r="T1802" s="82" t="s">
        <v>206</v>
      </c>
      <c r="U1802" s="82" t="s">
        <v>124</v>
      </c>
      <c r="AC1802" s="187" t="str">
        <f t="shared" si="599"/>
        <v/>
      </c>
      <c r="AD1802" s="187" t="str">
        <f t="shared" si="600"/>
        <v/>
      </c>
      <c r="AE1802" s="187" t="str">
        <f t="shared" si="601"/>
        <v/>
      </c>
      <c r="AF1802" s="187" t="str">
        <f t="shared" si="602"/>
        <v/>
      </c>
      <c r="AG1802" s="187" t="str">
        <f t="shared" si="603"/>
        <v/>
      </c>
      <c r="AH1802" s="187" t="str">
        <f t="shared" si="604"/>
        <v/>
      </c>
      <c r="AI1802" s="187" t="str">
        <f t="shared" si="605"/>
        <v/>
      </c>
      <c r="AJ1802" s="187" t="str">
        <f t="shared" si="606"/>
        <v/>
      </c>
      <c r="AK1802" s="187" t="str">
        <f t="shared" si="607"/>
        <v/>
      </c>
      <c r="AN1802" s="187" t="str">
        <f t="shared" si="608"/>
        <v/>
      </c>
      <c r="AO1802" s="187" t="str">
        <f t="shared" si="609"/>
        <v/>
      </c>
      <c r="AP1802" s="187" t="str">
        <f t="shared" si="610"/>
        <v/>
      </c>
      <c r="AT1802" s="187" t="str">
        <f t="shared" si="611"/>
        <v/>
      </c>
      <c r="AU1802" s="187" t="str">
        <f t="shared" si="612"/>
        <v/>
      </c>
      <c r="AV1802" s="187" t="str">
        <f t="shared" si="613"/>
        <v/>
      </c>
      <c r="AW1802" s="187" t="str">
        <f t="shared" si="614"/>
        <v/>
      </c>
      <c r="AX1802" s="187" t="str">
        <f t="shared" si="615"/>
        <v/>
      </c>
      <c r="AY1802" s="187" t="str">
        <f t="shared" si="617"/>
        <v/>
      </c>
      <c r="AZ1802" s="187" t="str">
        <f t="shared" si="616"/>
        <v/>
      </c>
      <c r="BA1802" s="187" t="str">
        <f t="shared" si="619"/>
        <v xml:space="preserve"> </v>
      </c>
      <c r="BB1802" s="187" t="str">
        <f>IFERROR(IF(AW1802="","",VLOOKUP(AW1802,SUSS!R:S,2,FALSE)),AY1802*SUSS!$M$2)</f>
        <v/>
      </c>
      <c r="BC1802" s="187" t="str">
        <f t="shared" si="618"/>
        <v/>
      </c>
    </row>
    <row r="1803" spans="14:55" ht="15.75" thickBot="1">
      <c r="N1803" s="183" t="s">
        <v>198</v>
      </c>
      <c r="O1803" s="82">
        <v>22</v>
      </c>
      <c r="P1803" s="86">
        <v>153.22999999999999</v>
      </c>
      <c r="Q1803" s="83" t="s">
        <v>107</v>
      </c>
      <c r="R1803" s="83" t="s">
        <v>10</v>
      </c>
      <c r="S1803" s="83" t="s">
        <v>10</v>
      </c>
      <c r="T1803" s="82" t="s">
        <v>206</v>
      </c>
      <c r="U1803" s="82" t="s">
        <v>124</v>
      </c>
      <c r="AC1803" s="187" t="str">
        <f t="shared" si="599"/>
        <v/>
      </c>
      <c r="AD1803" s="187" t="str">
        <f t="shared" si="600"/>
        <v/>
      </c>
      <c r="AE1803" s="187" t="str">
        <f t="shared" si="601"/>
        <v/>
      </c>
      <c r="AF1803" s="187" t="str">
        <f t="shared" si="602"/>
        <v/>
      </c>
      <c r="AG1803" s="187" t="str">
        <f t="shared" si="603"/>
        <v/>
      </c>
      <c r="AH1803" s="187" t="str">
        <f t="shared" si="604"/>
        <v/>
      </c>
      <c r="AI1803" s="187" t="str">
        <f t="shared" si="605"/>
        <v/>
      </c>
      <c r="AJ1803" s="187" t="str">
        <f t="shared" si="606"/>
        <v/>
      </c>
      <c r="AK1803" s="187" t="str">
        <f t="shared" si="607"/>
        <v/>
      </c>
      <c r="AN1803" s="187" t="str">
        <f t="shared" si="608"/>
        <v/>
      </c>
      <c r="AO1803" s="187" t="str">
        <f t="shared" si="609"/>
        <v/>
      </c>
      <c r="AP1803" s="187" t="str">
        <f t="shared" si="610"/>
        <v/>
      </c>
      <c r="AT1803" s="187" t="str">
        <f t="shared" si="611"/>
        <v/>
      </c>
      <c r="AU1803" s="187" t="str">
        <f t="shared" si="612"/>
        <v/>
      </c>
      <c r="AV1803" s="187" t="str">
        <f t="shared" si="613"/>
        <v/>
      </c>
      <c r="AW1803" s="187" t="str">
        <f t="shared" si="614"/>
        <v/>
      </c>
      <c r="AX1803" s="187" t="str">
        <f t="shared" si="615"/>
        <v/>
      </c>
      <c r="AY1803" s="187" t="str">
        <f t="shared" si="617"/>
        <v/>
      </c>
      <c r="AZ1803" s="187" t="str">
        <f t="shared" si="616"/>
        <v/>
      </c>
      <c r="BA1803" s="187" t="str">
        <f t="shared" si="619"/>
        <v xml:space="preserve"> </v>
      </c>
      <c r="BB1803" s="187" t="str">
        <f>IFERROR(IF(AW1803="","",VLOOKUP(AW1803,SUSS!R:S,2,FALSE)),AY1803*SUSS!$M$2)</f>
        <v/>
      </c>
      <c r="BC1803" s="187" t="str">
        <f t="shared" si="618"/>
        <v/>
      </c>
    </row>
    <row r="1804" spans="14:55" ht="15.75" thickBot="1">
      <c r="N1804" s="183" t="s">
        <v>198</v>
      </c>
      <c r="O1804" s="82">
        <v>22</v>
      </c>
      <c r="P1804" s="85">
        <v>12979.64</v>
      </c>
      <c r="Q1804" s="83" t="s">
        <v>82</v>
      </c>
      <c r="R1804" s="83" t="s">
        <v>10</v>
      </c>
      <c r="S1804" s="83" t="s">
        <v>10</v>
      </c>
      <c r="T1804" s="82" t="s">
        <v>211</v>
      </c>
      <c r="U1804" s="82" t="s">
        <v>124</v>
      </c>
      <c r="AC1804" s="187" t="str">
        <f t="shared" si="599"/>
        <v/>
      </c>
      <c r="AD1804" s="187" t="str">
        <f t="shared" si="600"/>
        <v/>
      </c>
      <c r="AE1804" s="187" t="str">
        <f t="shared" si="601"/>
        <v/>
      </c>
      <c r="AF1804" s="187" t="str">
        <f t="shared" si="602"/>
        <v/>
      </c>
      <c r="AG1804" s="187" t="str">
        <f t="shared" si="603"/>
        <v/>
      </c>
      <c r="AH1804" s="187" t="str">
        <f t="shared" si="604"/>
        <v/>
      </c>
      <c r="AI1804" s="187" t="str">
        <f t="shared" si="605"/>
        <v/>
      </c>
      <c r="AJ1804" s="187" t="str">
        <f t="shared" si="606"/>
        <v/>
      </c>
      <c r="AK1804" s="187" t="str">
        <f t="shared" si="607"/>
        <v/>
      </c>
      <c r="AN1804" s="187" t="str">
        <f t="shared" si="608"/>
        <v/>
      </c>
      <c r="AO1804" s="187" t="str">
        <f t="shared" si="609"/>
        <v/>
      </c>
      <c r="AP1804" s="187" t="str">
        <f t="shared" si="610"/>
        <v/>
      </c>
      <c r="AT1804" s="187" t="str">
        <f t="shared" si="611"/>
        <v/>
      </c>
      <c r="AU1804" s="187" t="str">
        <f t="shared" si="612"/>
        <v/>
      </c>
      <c r="AV1804" s="187" t="str">
        <f t="shared" si="613"/>
        <v/>
      </c>
      <c r="AW1804" s="187" t="str">
        <f t="shared" si="614"/>
        <v/>
      </c>
      <c r="AX1804" s="187" t="str">
        <f t="shared" si="615"/>
        <v/>
      </c>
      <c r="AY1804" s="187" t="str">
        <f t="shared" si="617"/>
        <v/>
      </c>
      <c r="AZ1804" s="187" t="str">
        <f t="shared" si="616"/>
        <v/>
      </c>
      <c r="BA1804" s="187" t="str">
        <f t="shared" si="619"/>
        <v xml:space="preserve"> </v>
      </c>
      <c r="BB1804" s="187" t="str">
        <f>IFERROR(IF(AW1804="","",VLOOKUP(AW1804,SUSS!R:S,2,FALSE)),AY1804*SUSS!$M$2)</f>
        <v/>
      </c>
      <c r="BC1804" s="187" t="str">
        <f t="shared" si="618"/>
        <v/>
      </c>
    </row>
    <row r="1805" spans="14:55" ht="29.25" thickBot="1">
      <c r="N1805" s="183" t="s">
        <v>198</v>
      </c>
      <c r="O1805" s="82">
        <v>22</v>
      </c>
      <c r="P1805" s="86">
        <v>654.39</v>
      </c>
      <c r="Q1805" s="83" t="s">
        <v>11</v>
      </c>
      <c r="R1805" s="83" t="s">
        <v>108</v>
      </c>
      <c r="S1805" s="83" t="s">
        <v>109</v>
      </c>
      <c r="T1805" s="82" t="s">
        <v>190</v>
      </c>
      <c r="U1805" s="82" t="s">
        <v>124</v>
      </c>
      <c r="AC1805" s="187" t="str">
        <f t="shared" si="599"/>
        <v/>
      </c>
      <c r="AD1805" s="187" t="str">
        <f t="shared" si="600"/>
        <v/>
      </c>
      <c r="AE1805" s="187" t="str">
        <f t="shared" si="601"/>
        <v/>
      </c>
      <c r="AF1805" s="187" t="str">
        <f t="shared" si="602"/>
        <v/>
      </c>
      <c r="AG1805" s="187" t="str">
        <f t="shared" si="603"/>
        <v/>
      </c>
      <c r="AH1805" s="187" t="str">
        <f t="shared" si="604"/>
        <v/>
      </c>
      <c r="AI1805" s="187" t="str">
        <f t="shared" si="605"/>
        <v/>
      </c>
      <c r="AJ1805" s="187" t="str">
        <f t="shared" si="606"/>
        <v/>
      </c>
      <c r="AK1805" s="187" t="str">
        <f t="shared" si="607"/>
        <v/>
      </c>
      <c r="AN1805" s="187" t="str">
        <f t="shared" si="608"/>
        <v/>
      </c>
      <c r="AO1805" s="187" t="str">
        <f t="shared" si="609"/>
        <v/>
      </c>
      <c r="AP1805" s="187" t="str">
        <f t="shared" si="610"/>
        <v/>
      </c>
      <c r="AT1805" s="187" t="str">
        <f t="shared" si="611"/>
        <v>N006554</v>
      </c>
      <c r="AU1805" s="187">
        <f t="shared" si="612"/>
        <v>22</v>
      </c>
      <c r="AV1805" s="187">
        <f t="shared" si="613"/>
        <v>654.39</v>
      </c>
      <c r="AW1805" s="187" t="str">
        <f t="shared" si="614"/>
        <v>2017/12</v>
      </c>
      <c r="AX1805" s="187" t="str">
        <f t="shared" si="615"/>
        <v>2017/12 Contribuciones Seg. Social</v>
      </c>
      <c r="AY1805" s="187">
        <f t="shared" si="617"/>
        <v>12103.01</v>
      </c>
      <c r="AZ1805" s="187">
        <f t="shared" si="616"/>
        <v>5.4068368116691634E-2</v>
      </c>
      <c r="BA1805" s="187" t="str">
        <f t="shared" si="619"/>
        <v>N006554 22</v>
      </c>
      <c r="BB1805" s="187">
        <f>IFERROR(IF(AW1805="","",VLOOKUP(AW1805,SUSS!R:S,2,FALSE)),AY1805*SUSS!$M$2)</f>
        <v>1452.3612000000001</v>
      </c>
      <c r="BC1805" s="187">
        <f t="shared" si="618"/>
        <v>78.526800000000009</v>
      </c>
    </row>
    <row r="1806" spans="14:55" ht="15.75" thickBot="1">
      <c r="N1806" s="183" t="s">
        <v>198</v>
      </c>
      <c r="O1806" s="82">
        <v>23</v>
      </c>
      <c r="P1806" s="85">
        <v>3529.96</v>
      </c>
      <c r="Q1806" s="83" t="s">
        <v>102</v>
      </c>
      <c r="R1806" s="83" t="s">
        <v>10</v>
      </c>
      <c r="S1806" s="83" t="s">
        <v>10</v>
      </c>
      <c r="T1806" s="82" t="s">
        <v>206</v>
      </c>
      <c r="U1806" s="82" t="s">
        <v>124</v>
      </c>
      <c r="AC1806" s="187" t="str">
        <f t="shared" si="599"/>
        <v/>
      </c>
      <c r="AD1806" s="187" t="str">
        <f t="shared" si="600"/>
        <v/>
      </c>
      <c r="AE1806" s="187" t="str">
        <f t="shared" si="601"/>
        <v/>
      </c>
      <c r="AF1806" s="187" t="str">
        <f t="shared" si="602"/>
        <v/>
      </c>
      <c r="AG1806" s="187" t="str">
        <f t="shared" si="603"/>
        <v/>
      </c>
      <c r="AH1806" s="187" t="str">
        <f t="shared" si="604"/>
        <v/>
      </c>
      <c r="AI1806" s="187" t="str">
        <f t="shared" si="605"/>
        <v/>
      </c>
      <c r="AJ1806" s="187" t="str">
        <f t="shared" si="606"/>
        <v/>
      </c>
      <c r="AK1806" s="187" t="str">
        <f t="shared" si="607"/>
        <v/>
      </c>
      <c r="AN1806" s="187" t="str">
        <f t="shared" si="608"/>
        <v/>
      </c>
      <c r="AO1806" s="187" t="str">
        <f t="shared" si="609"/>
        <v/>
      </c>
      <c r="AP1806" s="187" t="str">
        <f t="shared" si="610"/>
        <v/>
      </c>
      <c r="AT1806" s="187" t="str">
        <f t="shared" si="611"/>
        <v/>
      </c>
      <c r="AU1806" s="187" t="str">
        <f t="shared" si="612"/>
        <v/>
      </c>
      <c r="AV1806" s="187" t="str">
        <f t="shared" si="613"/>
        <v/>
      </c>
      <c r="AW1806" s="187" t="str">
        <f t="shared" si="614"/>
        <v/>
      </c>
      <c r="AX1806" s="187" t="str">
        <f t="shared" si="615"/>
        <v/>
      </c>
      <c r="AY1806" s="187" t="str">
        <f t="shared" si="617"/>
        <v/>
      </c>
      <c r="AZ1806" s="187" t="str">
        <f t="shared" si="616"/>
        <v/>
      </c>
      <c r="BA1806" s="187" t="str">
        <f t="shared" si="619"/>
        <v xml:space="preserve"> </v>
      </c>
      <c r="BB1806" s="187" t="str">
        <f>IFERROR(IF(AW1806="","",VLOOKUP(AW1806,SUSS!R:S,2,FALSE)),AY1806*SUSS!$M$2)</f>
        <v/>
      </c>
      <c r="BC1806" s="187" t="str">
        <f t="shared" si="618"/>
        <v/>
      </c>
    </row>
    <row r="1807" spans="14:55" ht="15.75" thickBot="1">
      <c r="N1807" s="183" t="s">
        <v>198</v>
      </c>
      <c r="O1807" s="82">
        <v>23</v>
      </c>
      <c r="P1807" s="86">
        <v>153.22999999999999</v>
      </c>
      <c r="Q1807" s="83" t="s">
        <v>107</v>
      </c>
      <c r="R1807" s="83" t="s">
        <v>10</v>
      </c>
      <c r="S1807" s="83" t="s">
        <v>10</v>
      </c>
      <c r="T1807" s="82" t="s">
        <v>206</v>
      </c>
      <c r="U1807" s="82" t="s">
        <v>124</v>
      </c>
      <c r="AC1807" s="187" t="str">
        <f t="shared" si="599"/>
        <v/>
      </c>
      <c r="AD1807" s="187" t="str">
        <f t="shared" si="600"/>
        <v/>
      </c>
      <c r="AE1807" s="187" t="str">
        <f t="shared" si="601"/>
        <v/>
      </c>
      <c r="AF1807" s="187" t="str">
        <f t="shared" si="602"/>
        <v/>
      </c>
      <c r="AG1807" s="187" t="str">
        <f t="shared" si="603"/>
        <v/>
      </c>
      <c r="AH1807" s="187" t="str">
        <f t="shared" si="604"/>
        <v/>
      </c>
      <c r="AI1807" s="187" t="str">
        <f t="shared" si="605"/>
        <v/>
      </c>
      <c r="AJ1807" s="187" t="str">
        <f t="shared" si="606"/>
        <v/>
      </c>
      <c r="AK1807" s="187" t="str">
        <f t="shared" si="607"/>
        <v/>
      </c>
      <c r="AN1807" s="187" t="str">
        <f t="shared" si="608"/>
        <v/>
      </c>
      <c r="AO1807" s="187" t="str">
        <f t="shared" si="609"/>
        <v/>
      </c>
      <c r="AP1807" s="187" t="str">
        <f t="shared" si="610"/>
        <v/>
      </c>
      <c r="AT1807" s="187" t="str">
        <f t="shared" si="611"/>
        <v/>
      </c>
      <c r="AU1807" s="187" t="str">
        <f t="shared" si="612"/>
        <v/>
      </c>
      <c r="AV1807" s="187" t="str">
        <f t="shared" si="613"/>
        <v/>
      </c>
      <c r="AW1807" s="187" t="str">
        <f t="shared" si="614"/>
        <v/>
      </c>
      <c r="AX1807" s="187" t="str">
        <f t="shared" si="615"/>
        <v/>
      </c>
      <c r="AY1807" s="187" t="str">
        <f t="shared" si="617"/>
        <v/>
      </c>
      <c r="AZ1807" s="187" t="str">
        <f t="shared" si="616"/>
        <v/>
      </c>
      <c r="BA1807" s="187" t="str">
        <f t="shared" si="619"/>
        <v xml:space="preserve"> </v>
      </c>
      <c r="BB1807" s="187" t="str">
        <f>IFERROR(IF(AW1807="","",VLOOKUP(AW1807,SUSS!R:S,2,FALSE)),AY1807*SUSS!$M$2)</f>
        <v/>
      </c>
      <c r="BC1807" s="187" t="str">
        <f t="shared" si="618"/>
        <v/>
      </c>
    </row>
    <row r="1808" spans="14:55" ht="15.75" thickBot="1">
      <c r="N1808" s="183" t="s">
        <v>198</v>
      </c>
      <c r="O1808" s="82">
        <v>23</v>
      </c>
      <c r="P1808" s="85">
        <v>12979.64</v>
      </c>
      <c r="Q1808" s="83" t="s">
        <v>82</v>
      </c>
      <c r="R1808" s="83" t="s">
        <v>10</v>
      </c>
      <c r="S1808" s="83" t="s">
        <v>10</v>
      </c>
      <c r="T1808" s="82" t="s">
        <v>211</v>
      </c>
      <c r="U1808" s="82" t="s">
        <v>124</v>
      </c>
      <c r="AC1808" s="187" t="str">
        <f t="shared" si="599"/>
        <v/>
      </c>
      <c r="AD1808" s="187" t="str">
        <f t="shared" si="600"/>
        <v/>
      </c>
      <c r="AE1808" s="187" t="str">
        <f t="shared" si="601"/>
        <v/>
      </c>
      <c r="AF1808" s="187" t="str">
        <f t="shared" si="602"/>
        <v/>
      </c>
      <c r="AG1808" s="187" t="str">
        <f t="shared" si="603"/>
        <v/>
      </c>
      <c r="AH1808" s="187" t="str">
        <f t="shared" si="604"/>
        <v/>
      </c>
      <c r="AI1808" s="187" t="str">
        <f t="shared" si="605"/>
        <v/>
      </c>
      <c r="AJ1808" s="187" t="str">
        <f t="shared" si="606"/>
        <v/>
      </c>
      <c r="AK1808" s="187" t="str">
        <f t="shared" si="607"/>
        <v/>
      </c>
      <c r="AN1808" s="187" t="str">
        <f t="shared" si="608"/>
        <v/>
      </c>
      <c r="AO1808" s="187" t="str">
        <f t="shared" si="609"/>
        <v/>
      </c>
      <c r="AP1808" s="187" t="str">
        <f t="shared" si="610"/>
        <v/>
      </c>
      <c r="AT1808" s="187" t="str">
        <f t="shared" si="611"/>
        <v/>
      </c>
      <c r="AU1808" s="187" t="str">
        <f t="shared" si="612"/>
        <v/>
      </c>
      <c r="AV1808" s="187" t="str">
        <f t="shared" si="613"/>
        <v/>
      </c>
      <c r="AW1808" s="187" t="str">
        <f t="shared" si="614"/>
        <v/>
      </c>
      <c r="AX1808" s="187" t="str">
        <f t="shared" si="615"/>
        <v/>
      </c>
      <c r="AY1808" s="187" t="str">
        <f t="shared" si="617"/>
        <v/>
      </c>
      <c r="AZ1808" s="187" t="str">
        <f t="shared" si="616"/>
        <v/>
      </c>
      <c r="BA1808" s="187" t="str">
        <f t="shared" si="619"/>
        <v xml:space="preserve"> </v>
      </c>
      <c r="BB1808" s="187" t="str">
        <f>IFERROR(IF(AW1808="","",VLOOKUP(AW1808,SUSS!R:S,2,FALSE)),AY1808*SUSS!$M$2)</f>
        <v/>
      </c>
      <c r="BC1808" s="187" t="str">
        <f t="shared" si="618"/>
        <v/>
      </c>
    </row>
    <row r="1809" spans="14:55" ht="29.25" thickBot="1">
      <c r="N1809" s="183" t="s">
        <v>198</v>
      </c>
      <c r="O1809" s="82">
        <v>23</v>
      </c>
      <c r="P1809" s="86">
        <v>654.39</v>
      </c>
      <c r="Q1809" s="83" t="s">
        <v>11</v>
      </c>
      <c r="R1809" s="83" t="s">
        <v>108</v>
      </c>
      <c r="S1809" s="83" t="s">
        <v>109</v>
      </c>
      <c r="T1809" s="82" t="s">
        <v>190</v>
      </c>
      <c r="U1809" s="82" t="s">
        <v>124</v>
      </c>
      <c r="AC1809" s="187" t="str">
        <f t="shared" si="599"/>
        <v/>
      </c>
      <c r="AD1809" s="187" t="str">
        <f t="shared" si="600"/>
        <v/>
      </c>
      <c r="AE1809" s="187" t="str">
        <f t="shared" si="601"/>
        <v/>
      </c>
      <c r="AF1809" s="187" t="str">
        <f t="shared" si="602"/>
        <v/>
      </c>
      <c r="AG1809" s="187" t="str">
        <f t="shared" si="603"/>
        <v/>
      </c>
      <c r="AH1809" s="187" t="str">
        <f t="shared" si="604"/>
        <v/>
      </c>
      <c r="AI1809" s="187" t="str">
        <f t="shared" si="605"/>
        <v/>
      </c>
      <c r="AJ1809" s="187" t="str">
        <f t="shared" si="606"/>
        <v/>
      </c>
      <c r="AK1809" s="187" t="str">
        <f t="shared" si="607"/>
        <v/>
      </c>
      <c r="AN1809" s="187" t="str">
        <f t="shared" si="608"/>
        <v/>
      </c>
      <c r="AO1809" s="187" t="str">
        <f t="shared" si="609"/>
        <v/>
      </c>
      <c r="AP1809" s="187" t="str">
        <f t="shared" si="610"/>
        <v/>
      </c>
      <c r="AT1809" s="187" t="str">
        <f t="shared" si="611"/>
        <v>N006554</v>
      </c>
      <c r="AU1809" s="187">
        <f t="shared" si="612"/>
        <v>23</v>
      </c>
      <c r="AV1809" s="187">
        <f t="shared" si="613"/>
        <v>654.39</v>
      </c>
      <c r="AW1809" s="187" t="str">
        <f t="shared" si="614"/>
        <v>2017/12</v>
      </c>
      <c r="AX1809" s="187" t="str">
        <f t="shared" si="615"/>
        <v>2017/12 Contribuciones Seg. Social</v>
      </c>
      <c r="AY1809" s="187">
        <f t="shared" si="617"/>
        <v>12103.01</v>
      </c>
      <c r="AZ1809" s="187">
        <f t="shared" si="616"/>
        <v>5.4068368116691634E-2</v>
      </c>
      <c r="BA1809" s="187" t="str">
        <f t="shared" si="619"/>
        <v>N006554 23</v>
      </c>
      <c r="BB1809" s="187">
        <f>IFERROR(IF(AW1809="","",VLOOKUP(AW1809,SUSS!R:S,2,FALSE)),AY1809*SUSS!$M$2)</f>
        <v>1452.3612000000001</v>
      </c>
      <c r="BC1809" s="187">
        <f t="shared" si="618"/>
        <v>78.526800000000009</v>
      </c>
    </row>
    <row r="1810" spans="14:55" ht="15.75" thickBot="1">
      <c r="N1810" s="183" t="s">
        <v>198</v>
      </c>
      <c r="O1810" s="82">
        <v>24</v>
      </c>
      <c r="P1810" s="85">
        <v>3529.96</v>
      </c>
      <c r="Q1810" s="83" t="s">
        <v>102</v>
      </c>
      <c r="R1810" s="83" t="s">
        <v>10</v>
      </c>
      <c r="S1810" s="83" t="s">
        <v>10</v>
      </c>
      <c r="T1810" s="82" t="s">
        <v>206</v>
      </c>
      <c r="U1810" s="82" t="s">
        <v>124</v>
      </c>
      <c r="AC1810" s="187" t="str">
        <f t="shared" si="599"/>
        <v/>
      </c>
      <c r="AD1810" s="187" t="str">
        <f t="shared" si="600"/>
        <v/>
      </c>
      <c r="AE1810" s="187" t="str">
        <f t="shared" si="601"/>
        <v/>
      </c>
      <c r="AF1810" s="187" t="str">
        <f t="shared" si="602"/>
        <v/>
      </c>
      <c r="AG1810" s="187" t="str">
        <f t="shared" si="603"/>
        <v/>
      </c>
      <c r="AH1810" s="187" t="str">
        <f t="shared" si="604"/>
        <v/>
      </c>
      <c r="AI1810" s="187" t="str">
        <f t="shared" si="605"/>
        <v/>
      </c>
      <c r="AJ1810" s="187" t="str">
        <f t="shared" si="606"/>
        <v/>
      </c>
      <c r="AK1810" s="187" t="str">
        <f t="shared" si="607"/>
        <v/>
      </c>
      <c r="AN1810" s="187" t="str">
        <f t="shared" si="608"/>
        <v/>
      </c>
      <c r="AO1810" s="187" t="str">
        <f t="shared" si="609"/>
        <v/>
      </c>
      <c r="AP1810" s="187" t="str">
        <f t="shared" si="610"/>
        <v/>
      </c>
      <c r="AT1810" s="187" t="str">
        <f t="shared" si="611"/>
        <v/>
      </c>
      <c r="AU1810" s="187" t="str">
        <f t="shared" si="612"/>
        <v/>
      </c>
      <c r="AV1810" s="187" t="str">
        <f t="shared" si="613"/>
        <v/>
      </c>
      <c r="AW1810" s="187" t="str">
        <f t="shared" si="614"/>
        <v/>
      </c>
      <c r="AX1810" s="187" t="str">
        <f t="shared" si="615"/>
        <v/>
      </c>
      <c r="AY1810" s="187" t="str">
        <f t="shared" si="617"/>
        <v/>
      </c>
      <c r="AZ1810" s="187" t="str">
        <f t="shared" si="616"/>
        <v/>
      </c>
      <c r="BA1810" s="187" t="str">
        <f t="shared" si="619"/>
        <v xml:space="preserve"> </v>
      </c>
      <c r="BB1810" s="187" t="str">
        <f>IFERROR(IF(AW1810="","",VLOOKUP(AW1810,SUSS!R:S,2,FALSE)),AY1810*SUSS!$M$2)</f>
        <v/>
      </c>
      <c r="BC1810" s="187" t="str">
        <f t="shared" si="618"/>
        <v/>
      </c>
    </row>
    <row r="1811" spans="14:55" ht="15.75" thickBot="1">
      <c r="N1811" s="183" t="s">
        <v>198</v>
      </c>
      <c r="O1811" s="82">
        <v>24</v>
      </c>
      <c r="P1811" s="86">
        <v>153.22999999999999</v>
      </c>
      <c r="Q1811" s="83" t="s">
        <v>107</v>
      </c>
      <c r="R1811" s="83" t="s">
        <v>10</v>
      </c>
      <c r="S1811" s="83" t="s">
        <v>10</v>
      </c>
      <c r="T1811" s="82" t="s">
        <v>206</v>
      </c>
      <c r="U1811" s="82" t="s">
        <v>124</v>
      </c>
      <c r="AC1811" s="187" t="str">
        <f t="shared" si="599"/>
        <v/>
      </c>
      <c r="AD1811" s="187" t="str">
        <f t="shared" si="600"/>
        <v/>
      </c>
      <c r="AE1811" s="187" t="str">
        <f t="shared" si="601"/>
        <v/>
      </c>
      <c r="AF1811" s="187" t="str">
        <f t="shared" si="602"/>
        <v/>
      </c>
      <c r="AG1811" s="187" t="str">
        <f t="shared" si="603"/>
        <v/>
      </c>
      <c r="AH1811" s="187" t="str">
        <f t="shared" si="604"/>
        <v/>
      </c>
      <c r="AI1811" s="187" t="str">
        <f t="shared" si="605"/>
        <v/>
      </c>
      <c r="AJ1811" s="187" t="str">
        <f t="shared" si="606"/>
        <v/>
      </c>
      <c r="AK1811" s="187" t="str">
        <f t="shared" si="607"/>
        <v/>
      </c>
      <c r="AN1811" s="187" t="str">
        <f t="shared" si="608"/>
        <v/>
      </c>
      <c r="AO1811" s="187" t="str">
        <f t="shared" si="609"/>
        <v/>
      </c>
      <c r="AP1811" s="187" t="str">
        <f t="shared" si="610"/>
        <v/>
      </c>
      <c r="AT1811" s="187" t="str">
        <f t="shared" si="611"/>
        <v/>
      </c>
      <c r="AU1811" s="187" t="str">
        <f t="shared" si="612"/>
        <v/>
      </c>
      <c r="AV1811" s="187" t="str">
        <f t="shared" si="613"/>
        <v/>
      </c>
      <c r="AW1811" s="187" t="str">
        <f t="shared" si="614"/>
        <v/>
      </c>
      <c r="AX1811" s="187" t="str">
        <f t="shared" si="615"/>
        <v/>
      </c>
      <c r="AY1811" s="187" t="str">
        <f t="shared" si="617"/>
        <v/>
      </c>
      <c r="AZ1811" s="187" t="str">
        <f t="shared" si="616"/>
        <v/>
      </c>
      <c r="BA1811" s="187" t="str">
        <f t="shared" si="619"/>
        <v xml:space="preserve"> </v>
      </c>
      <c r="BB1811" s="187" t="str">
        <f>IFERROR(IF(AW1811="","",VLOOKUP(AW1811,SUSS!R:S,2,FALSE)),AY1811*SUSS!$M$2)</f>
        <v/>
      </c>
      <c r="BC1811" s="187" t="str">
        <f t="shared" si="618"/>
        <v/>
      </c>
    </row>
    <row r="1812" spans="14:55" ht="15.75" thickBot="1">
      <c r="N1812" s="183" t="s">
        <v>198</v>
      </c>
      <c r="O1812" s="82">
        <v>24</v>
      </c>
      <c r="P1812" s="85">
        <v>4347.0600000000004</v>
      </c>
      <c r="Q1812" s="83" t="s">
        <v>82</v>
      </c>
      <c r="R1812" s="83" t="s">
        <v>10</v>
      </c>
      <c r="S1812" s="83" t="s">
        <v>10</v>
      </c>
      <c r="T1812" s="82" t="s">
        <v>211</v>
      </c>
      <c r="U1812" s="82" t="s">
        <v>124</v>
      </c>
      <c r="AC1812" s="187" t="str">
        <f t="shared" si="599"/>
        <v/>
      </c>
      <c r="AD1812" s="187" t="str">
        <f t="shared" si="600"/>
        <v/>
      </c>
      <c r="AE1812" s="187" t="str">
        <f t="shared" si="601"/>
        <v/>
      </c>
      <c r="AF1812" s="187" t="str">
        <f t="shared" si="602"/>
        <v/>
      </c>
      <c r="AG1812" s="187" t="str">
        <f t="shared" si="603"/>
        <v/>
      </c>
      <c r="AH1812" s="187" t="str">
        <f t="shared" si="604"/>
        <v/>
      </c>
      <c r="AI1812" s="187" t="str">
        <f t="shared" si="605"/>
        <v/>
      </c>
      <c r="AJ1812" s="187" t="str">
        <f t="shared" si="606"/>
        <v/>
      </c>
      <c r="AK1812" s="187" t="str">
        <f t="shared" si="607"/>
        <v/>
      </c>
      <c r="AN1812" s="187" t="str">
        <f t="shared" si="608"/>
        <v/>
      </c>
      <c r="AO1812" s="187" t="str">
        <f t="shared" si="609"/>
        <v/>
      </c>
      <c r="AP1812" s="187" t="str">
        <f t="shared" si="610"/>
        <v/>
      </c>
      <c r="AT1812" s="187" t="str">
        <f t="shared" si="611"/>
        <v/>
      </c>
      <c r="AU1812" s="187" t="str">
        <f t="shared" si="612"/>
        <v/>
      </c>
      <c r="AV1812" s="187" t="str">
        <f t="shared" si="613"/>
        <v/>
      </c>
      <c r="AW1812" s="187" t="str">
        <f t="shared" si="614"/>
        <v/>
      </c>
      <c r="AX1812" s="187" t="str">
        <f t="shared" si="615"/>
        <v/>
      </c>
      <c r="AY1812" s="187" t="str">
        <f t="shared" si="617"/>
        <v/>
      </c>
      <c r="AZ1812" s="187" t="str">
        <f t="shared" si="616"/>
        <v/>
      </c>
      <c r="BA1812" s="187" t="str">
        <f t="shared" si="619"/>
        <v xml:space="preserve"> </v>
      </c>
      <c r="BB1812" s="187" t="str">
        <f>IFERROR(IF(AW1812="","",VLOOKUP(AW1812,SUSS!R:S,2,FALSE)),AY1812*SUSS!$M$2)</f>
        <v/>
      </c>
      <c r="BC1812" s="187" t="str">
        <f t="shared" si="618"/>
        <v/>
      </c>
    </row>
    <row r="1813" spans="14:55" ht="15.75" thickBot="1">
      <c r="N1813" s="183" t="s">
        <v>198</v>
      </c>
      <c r="O1813" s="82">
        <v>24</v>
      </c>
      <c r="P1813" s="85">
        <v>8632.58</v>
      </c>
      <c r="Q1813" s="83" t="s">
        <v>82</v>
      </c>
      <c r="R1813" s="83" t="s">
        <v>10</v>
      </c>
      <c r="S1813" s="83" t="s">
        <v>83</v>
      </c>
      <c r="T1813" s="82" t="s">
        <v>211</v>
      </c>
      <c r="U1813" s="82" t="s">
        <v>124</v>
      </c>
      <c r="AC1813" s="187" t="str">
        <f t="shared" si="599"/>
        <v/>
      </c>
      <c r="AD1813" s="187" t="str">
        <f t="shared" si="600"/>
        <v/>
      </c>
      <c r="AE1813" s="187" t="str">
        <f t="shared" si="601"/>
        <v/>
      </c>
      <c r="AF1813" s="187" t="str">
        <f t="shared" si="602"/>
        <v/>
      </c>
      <c r="AG1813" s="187" t="str">
        <f t="shared" si="603"/>
        <v/>
      </c>
      <c r="AH1813" s="187" t="str">
        <f t="shared" si="604"/>
        <v/>
      </c>
      <c r="AI1813" s="187" t="str">
        <f t="shared" si="605"/>
        <v/>
      </c>
      <c r="AJ1813" s="187" t="str">
        <f t="shared" si="606"/>
        <v/>
      </c>
      <c r="AK1813" s="187" t="str">
        <f t="shared" si="607"/>
        <v/>
      </c>
      <c r="AN1813" s="187" t="str">
        <f t="shared" si="608"/>
        <v/>
      </c>
      <c r="AO1813" s="187" t="str">
        <f t="shared" si="609"/>
        <v/>
      </c>
      <c r="AP1813" s="187" t="str">
        <f t="shared" si="610"/>
        <v/>
      </c>
      <c r="AT1813" s="187" t="str">
        <f t="shared" si="611"/>
        <v/>
      </c>
      <c r="AU1813" s="187" t="str">
        <f t="shared" si="612"/>
        <v/>
      </c>
      <c r="AV1813" s="187" t="str">
        <f t="shared" si="613"/>
        <v/>
      </c>
      <c r="AW1813" s="187" t="str">
        <f t="shared" si="614"/>
        <v/>
      </c>
      <c r="AX1813" s="187" t="str">
        <f t="shared" si="615"/>
        <v/>
      </c>
      <c r="AY1813" s="187" t="str">
        <f t="shared" si="617"/>
        <v/>
      </c>
      <c r="AZ1813" s="187" t="str">
        <f t="shared" si="616"/>
        <v/>
      </c>
      <c r="BA1813" s="187" t="str">
        <f t="shared" si="619"/>
        <v xml:space="preserve"> </v>
      </c>
      <c r="BB1813" s="187" t="str">
        <f>IFERROR(IF(AW1813="","",VLOOKUP(AW1813,SUSS!R:S,2,FALSE)),AY1813*SUSS!$M$2)</f>
        <v/>
      </c>
      <c r="BC1813" s="187" t="str">
        <f t="shared" si="618"/>
        <v/>
      </c>
    </row>
    <row r="1814" spans="14:55" ht="29.25" thickBot="1">
      <c r="N1814" s="183" t="s">
        <v>198</v>
      </c>
      <c r="O1814" s="82">
        <v>24</v>
      </c>
      <c r="P1814" s="86">
        <v>654.39</v>
      </c>
      <c r="Q1814" s="83" t="s">
        <v>11</v>
      </c>
      <c r="R1814" s="83" t="s">
        <v>108</v>
      </c>
      <c r="S1814" s="83" t="s">
        <v>109</v>
      </c>
      <c r="T1814" s="82" t="s">
        <v>190</v>
      </c>
      <c r="U1814" s="82" t="s">
        <v>124</v>
      </c>
      <c r="AC1814" s="187" t="str">
        <f t="shared" si="599"/>
        <v/>
      </c>
      <c r="AD1814" s="187" t="str">
        <f t="shared" si="600"/>
        <v/>
      </c>
      <c r="AE1814" s="187" t="str">
        <f t="shared" si="601"/>
        <v/>
      </c>
      <c r="AF1814" s="187" t="str">
        <f t="shared" si="602"/>
        <v/>
      </c>
      <c r="AG1814" s="187" t="str">
        <f t="shared" si="603"/>
        <v/>
      </c>
      <c r="AH1814" s="187" t="str">
        <f t="shared" si="604"/>
        <v/>
      </c>
      <c r="AI1814" s="187" t="str">
        <f t="shared" si="605"/>
        <v/>
      </c>
      <c r="AJ1814" s="187" t="str">
        <f t="shared" si="606"/>
        <v/>
      </c>
      <c r="AK1814" s="187" t="str">
        <f t="shared" si="607"/>
        <v/>
      </c>
      <c r="AN1814" s="187" t="str">
        <f t="shared" si="608"/>
        <v/>
      </c>
      <c r="AO1814" s="187" t="str">
        <f t="shared" si="609"/>
        <v/>
      </c>
      <c r="AP1814" s="187" t="str">
        <f t="shared" si="610"/>
        <v/>
      </c>
      <c r="AT1814" s="187" t="str">
        <f t="shared" si="611"/>
        <v>N006554</v>
      </c>
      <c r="AU1814" s="187">
        <f t="shared" si="612"/>
        <v>24</v>
      </c>
      <c r="AV1814" s="187">
        <f t="shared" si="613"/>
        <v>654.39</v>
      </c>
      <c r="AW1814" s="187" t="str">
        <f t="shared" si="614"/>
        <v>2017/12</v>
      </c>
      <c r="AX1814" s="187" t="str">
        <f t="shared" si="615"/>
        <v>2017/12 Contribuciones Seg. Social</v>
      </c>
      <c r="AY1814" s="187">
        <f t="shared" si="617"/>
        <v>12103.01</v>
      </c>
      <c r="AZ1814" s="187">
        <f t="shared" si="616"/>
        <v>5.4068368116691634E-2</v>
      </c>
      <c r="BA1814" s="187" t="str">
        <f t="shared" si="619"/>
        <v>N006554 24</v>
      </c>
      <c r="BB1814" s="187">
        <f>IFERROR(IF(AW1814="","",VLOOKUP(AW1814,SUSS!R:S,2,FALSE)),AY1814*SUSS!$M$2)</f>
        <v>1452.3612000000001</v>
      </c>
      <c r="BC1814" s="187">
        <f t="shared" si="618"/>
        <v>78.526800000000009</v>
      </c>
    </row>
    <row r="1815" spans="14:55" ht="15.75" thickBot="1">
      <c r="N1815" s="183" t="s">
        <v>198</v>
      </c>
      <c r="O1815" s="82">
        <v>25</v>
      </c>
      <c r="P1815" s="85">
        <v>3529.96</v>
      </c>
      <c r="Q1815" s="83" t="s">
        <v>102</v>
      </c>
      <c r="R1815" s="83" t="s">
        <v>10</v>
      </c>
      <c r="S1815" s="83" t="s">
        <v>10</v>
      </c>
      <c r="T1815" s="82" t="s">
        <v>206</v>
      </c>
      <c r="U1815" s="82" t="s">
        <v>124</v>
      </c>
      <c r="AC1815" s="187" t="str">
        <f t="shared" si="599"/>
        <v/>
      </c>
      <c r="AD1815" s="187" t="str">
        <f t="shared" si="600"/>
        <v/>
      </c>
      <c r="AE1815" s="187" t="str">
        <f t="shared" si="601"/>
        <v/>
      </c>
      <c r="AF1815" s="187" t="str">
        <f t="shared" si="602"/>
        <v/>
      </c>
      <c r="AG1815" s="187" t="str">
        <f t="shared" si="603"/>
        <v/>
      </c>
      <c r="AH1815" s="187" t="str">
        <f t="shared" si="604"/>
        <v/>
      </c>
      <c r="AI1815" s="187" t="str">
        <f t="shared" si="605"/>
        <v/>
      </c>
      <c r="AJ1815" s="187" t="str">
        <f t="shared" si="606"/>
        <v/>
      </c>
      <c r="AK1815" s="187" t="str">
        <f t="shared" si="607"/>
        <v/>
      </c>
      <c r="AN1815" s="187" t="str">
        <f t="shared" si="608"/>
        <v/>
      </c>
      <c r="AO1815" s="187" t="str">
        <f t="shared" si="609"/>
        <v/>
      </c>
      <c r="AP1815" s="187" t="str">
        <f t="shared" si="610"/>
        <v/>
      </c>
      <c r="AT1815" s="187" t="str">
        <f t="shared" si="611"/>
        <v/>
      </c>
      <c r="AU1815" s="187" t="str">
        <f t="shared" si="612"/>
        <v/>
      </c>
      <c r="AV1815" s="187" t="str">
        <f t="shared" si="613"/>
        <v/>
      </c>
      <c r="AW1815" s="187" t="str">
        <f t="shared" si="614"/>
        <v/>
      </c>
      <c r="AX1815" s="187" t="str">
        <f t="shared" si="615"/>
        <v/>
      </c>
      <c r="AY1815" s="187" t="str">
        <f t="shared" si="617"/>
        <v/>
      </c>
      <c r="AZ1815" s="187" t="str">
        <f t="shared" si="616"/>
        <v/>
      </c>
      <c r="BA1815" s="187" t="str">
        <f t="shared" si="619"/>
        <v xml:space="preserve"> </v>
      </c>
      <c r="BB1815" s="187" t="str">
        <f>IFERROR(IF(AW1815="","",VLOOKUP(AW1815,SUSS!R:S,2,FALSE)),AY1815*SUSS!$M$2)</f>
        <v/>
      </c>
      <c r="BC1815" s="187" t="str">
        <f t="shared" si="618"/>
        <v/>
      </c>
    </row>
    <row r="1816" spans="14:55" ht="15.75" thickBot="1">
      <c r="N1816" s="183" t="s">
        <v>198</v>
      </c>
      <c r="O1816" s="82">
        <v>25</v>
      </c>
      <c r="P1816" s="86">
        <v>153.22999999999999</v>
      </c>
      <c r="Q1816" s="83" t="s">
        <v>107</v>
      </c>
      <c r="R1816" s="83" t="s">
        <v>10</v>
      </c>
      <c r="S1816" s="83" t="s">
        <v>10</v>
      </c>
      <c r="T1816" s="82" t="s">
        <v>206</v>
      </c>
      <c r="U1816" s="82" t="s">
        <v>124</v>
      </c>
      <c r="AC1816" s="187" t="str">
        <f t="shared" si="599"/>
        <v/>
      </c>
      <c r="AD1816" s="187" t="str">
        <f t="shared" si="600"/>
        <v/>
      </c>
      <c r="AE1816" s="187" t="str">
        <f t="shared" si="601"/>
        <v/>
      </c>
      <c r="AF1816" s="187" t="str">
        <f t="shared" si="602"/>
        <v/>
      </c>
      <c r="AG1816" s="187" t="str">
        <f t="shared" si="603"/>
        <v/>
      </c>
      <c r="AH1816" s="187" t="str">
        <f t="shared" si="604"/>
        <v/>
      </c>
      <c r="AI1816" s="187" t="str">
        <f t="shared" si="605"/>
        <v/>
      </c>
      <c r="AJ1816" s="187" t="str">
        <f t="shared" si="606"/>
        <v/>
      </c>
      <c r="AK1816" s="187" t="str">
        <f t="shared" si="607"/>
        <v/>
      </c>
      <c r="AN1816" s="187" t="str">
        <f t="shared" si="608"/>
        <v/>
      </c>
      <c r="AO1816" s="187" t="str">
        <f t="shared" si="609"/>
        <v/>
      </c>
      <c r="AP1816" s="187" t="str">
        <f t="shared" si="610"/>
        <v/>
      </c>
      <c r="AT1816" s="187" t="str">
        <f t="shared" si="611"/>
        <v/>
      </c>
      <c r="AU1816" s="187" t="str">
        <f t="shared" si="612"/>
        <v/>
      </c>
      <c r="AV1816" s="187" t="str">
        <f t="shared" si="613"/>
        <v/>
      </c>
      <c r="AW1816" s="187" t="str">
        <f t="shared" si="614"/>
        <v/>
      </c>
      <c r="AX1816" s="187" t="str">
        <f t="shared" si="615"/>
        <v/>
      </c>
      <c r="AY1816" s="187" t="str">
        <f t="shared" si="617"/>
        <v/>
      </c>
      <c r="AZ1816" s="187" t="str">
        <f t="shared" si="616"/>
        <v/>
      </c>
      <c r="BA1816" s="187" t="str">
        <f t="shared" si="619"/>
        <v xml:space="preserve"> </v>
      </c>
      <c r="BB1816" s="187" t="str">
        <f>IFERROR(IF(AW1816="","",VLOOKUP(AW1816,SUSS!R:S,2,FALSE)),AY1816*SUSS!$M$2)</f>
        <v/>
      </c>
      <c r="BC1816" s="187" t="str">
        <f t="shared" si="618"/>
        <v/>
      </c>
    </row>
    <row r="1817" spans="14:55" ht="15.75" thickBot="1">
      <c r="N1817" s="183" t="s">
        <v>198</v>
      </c>
      <c r="O1817" s="82">
        <v>25</v>
      </c>
      <c r="P1817" s="85">
        <v>12979.64</v>
      </c>
      <c r="Q1817" s="83" t="s">
        <v>82</v>
      </c>
      <c r="R1817" s="83" t="s">
        <v>10</v>
      </c>
      <c r="S1817" s="83" t="s">
        <v>83</v>
      </c>
      <c r="T1817" s="82" t="s">
        <v>211</v>
      </c>
      <c r="U1817" s="82" t="s">
        <v>124</v>
      </c>
      <c r="AC1817" s="187" t="str">
        <f t="shared" si="599"/>
        <v/>
      </c>
      <c r="AD1817" s="187" t="str">
        <f t="shared" si="600"/>
        <v/>
      </c>
      <c r="AE1817" s="187" t="str">
        <f t="shared" si="601"/>
        <v/>
      </c>
      <c r="AF1817" s="187" t="str">
        <f t="shared" si="602"/>
        <v/>
      </c>
      <c r="AG1817" s="187" t="str">
        <f t="shared" si="603"/>
        <v/>
      </c>
      <c r="AH1817" s="187" t="str">
        <f t="shared" si="604"/>
        <v/>
      </c>
      <c r="AI1817" s="187" t="str">
        <f t="shared" si="605"/>
        <v/>
      </c>
      <c r="AJ1817" s="187" t="str">
        <f t="shared" si="606"/>
        <v/>
      </c>
      <c r="AK1817" s="187" t="str">
        <f t="shared" si="607"/>
        <v/>
      </c>
      <c r="AN1817" s="187" t="str">
        <f t="shared" si="608"/>
        <v/>
      </c>
      <c r="AO1817" s="187" t="str">
        <f t="shared" si="609"/>
        <v/>
      </c>
      <c r="AP1817" s="187" t="str">
        <f t="shared" si="610"/>
        <v/>
      </c>
      <c r="AT1817" s="187" t="str">
        <f t="shared" si="611"/>
        <v/>
      </c>
      <c r="AU1817" s="187" t="str">
        <f t="shared" si="612"/>
        <v/>
      </c>
      <c r="AV1817" s="187" t="str">
        <f t="shared" si="613"/>
        <v/>
      </c>
      <c r="AW1817" s="187" t="str">
        <f t="shared" si="614"/>
        <v/>
      </c>
      <c r="AX1817" s="187" t="str">
        <f t="shared" si="615"/>
        <v/>
      </c>
      <c r="AY1817" s="187" t="str">
        <f t="shared" si="617"/>
        <v/>
      </c>
      <c r="AZ1817" s="187" t="str">
        <f t="shared" si="616"/>
        <v/>
      </c>
      <c r="BA1817" s="187" t="str">
        <f t="shared" si="619"/>
        <v xml:space="preserve"> </v>
      </c>
      <c r="BB1817" s="187" t="str">
        <f>IFERROR(IF(AW1817="","",VLOOKUP(AW1817,SUSS!R:S,2,FALSE)),AY1817*SUSS!$M$2)</f>
        <v/>
      </c>
      <c r="BC1817" s="187" t="str">
        <f t="shared" si="618"/>
        <v/>
      </c>
    </row>
    <row r="1818" spans="14:55" ht="29.25" thickBot="1">
      <c r="N1818" s="183" t="s">
        <v>198</v>
      </c>
      <c r="O1818" s="82">
        <v>25</v>
      </c>
      <c r="P1818" s="86">
        <v>654.39</v>
      </c>
      <c r="Q1818" s="83" t="s">
        <v>11</v>
      </c>
      <c r="R1818" s="83" t="s">
        <v>108</v>
      </c>
      <c r="S1818" s="83" t="s">
        <v>109</v>
      </c>
      <c r="T1818" s="82" t="s">
        <v>190</v>
      </c>
      <c r="U1818" s="82" t="s">
        <v>124</v>
      </c>
      <c r="AC1818" s="187" t="str">
        <f t="shared" si="599"/>
        <v/>
      </c>
      <c r="AD1818" s="187" t="str">
        <f t="shared" si="600"/>
        <v/>
      </c>
      <c r="AE1818" s="187" t="str">
        <f t="shared" si="601"/>
        <v/>
      </c>
      <c r="AF1818" s="187" t="str">
        <f t="shared" si="602"/>
        <v/>
      </c>
      <c r="AG1818" s="187" t="str">
        <f t="shared" si="603"/>
        <v/>
      </c>
      <c r="AH1818" s="187" t="str">
        <f t="shared" si="604"/>
        <v/>
      </c>
      <c r="AI1818" s="187" t="str">
        <f t="shared" si="605"/>
        <v/>
      </c>
      <c r="AJ1818" s="187" t="str">
        <f t="shared" si="606"/>
        <v/>
      </c>
      <c r="AK1818" s="187" t="str">
        <f t="shared" si="607"/>
        <v/>
      </c>
      <c r="AN1818" s="187" t="str">
        <f t="shared" si="608"/>
        <v/>
      </c>
      <c r="AO1818" s="187" t="str">
        <f t="shared" si="609"/>
        <v/>
      </c>
      <c r="AP1818" s="187" t="str">
        <f t="shared" si="610"/>
        <v/>
      </c>
      <c r="AT1818" s="187" t="str">
        <f t="shared" si="611"/>
        <v>N006554</v>
      </c>
      <c r="AU1818" s="187">
        <f t="shared" si="612"/>
        <v>25</v>
      </c>
      <c r="AV1818" s="187">
        <f t="shared" si="613"/>
        <v>654.39</v>
      </c>
      <c r="AW1818" s="187" t="str">
        <f t="shared" si="614"/>
        <v>2017/12</v>
      </c>
      <c r="AX1818" s="187" t="str">
        <f t="shared" si="615"/>
        <v>2017/12 Contribuciones Seg. Social</v>
      </c>
      <c r="AY1818" s="187">
        <f t="shared" si="617"/>
        <v>12103.01</v>
      </c>
      <c r="AZ1818" s="187">
        <f t="shared" si="616"/>
        <v>5.4068368116691634E-2</v>
      </c>
      <c r="BA1818" s="187" t="str">
        <f t="shared" si="619"/>
        <v>N006554 25</v>
      </c>
      <c r="BB1818" s="187">
        <f>IFERROR(IF(AW1818="","",VLOOKUP(AW1818,SUSS!R:S,2,FALSE)),AY1818*SUSS!$M$2)</f>
        <v>1452.3612000000001</v>
      </c>
      <c r="BC1818" s="187">
        <f t="shared" si="618"/>
        <v>78.526800000000009</v>
      </c>
    </row>
    <row r="1819" spans="14:55" ht="15.75" thickBot="1">
      <c r="N1819" s="183" t="s">
        <v>198</v>
      </c>
      <c r="O1819" s="82">
        <v>26</v>
      </c>
      <c r="P1819" s="85">
        <v>3529.96</v>
      </c>
      <c r="Q1819" s="83" t="s">
        <v>102</v>
      </c>
      <c r="R1819" s="83" t="s">
        <v>10</v>
      </c>
      <c r="S1819" s="83" t="s">
        <v>10</v>
      </c>
      <c r="T1819" s="82" t="s">
        <v>206</v>
      </c>
      <c r="U1819" s="82" t="s">
        <v>124</v>
      </c>
      <c r="AC1819" s="187" t="str">
        <f t="shared" si="599"/>
        <v/>
      </c>
      <c r="AD1819" s="187" t="str">
        <f t="shared" si="600"/>
        <v/>
      </c>
      <c r="AE1819" s="187" t="str">
        <f t="shared" si="601"/>
        <v/>
      </c>
      <c r="AF1819" s="187" t="str">
        <f t="shared" si="602"/>
        <v/>
      </c>
      <c r="AG1819" s="187" t="str">
        <f t="shared" si="603"/>
        <v/>
      </c>
      <c r="AH1819" s="187" t="str">
        <f t="shared" si="604"/>
        <v/>
      </c>
      <c r="AI1819" s="187" t="str">
        <f t="shared" si="605"/>
        <v/>
      </c>
      <c r="AJ1819" s="187" t="str">
        <f t="shared" si="606"/>
        <v/>
      </c>
      <c r="AK1819" s="187" t="str">
        <f t="shared" si="607"/>
        <v/>
      </c>
      <c r="AN1819" s="187" t="str">
        <f t="shared" si="608"/>
        <v/>
      </c>
      <c r="AO1819" s="187" t="str">
        <f t="shared" si="609"/>
        <v/>
      </c>
      <c r="AP1819" s="187" t="str">
        <f t="shared" si="610"/>
        <v/>
      </c>
      <c r="AT1819" s="187" t="str">
        <f t="shared" si="611"/>
        <v/>
      </c>
      <c r="AU1819" s="187" t="str">
        <f t="shared" si="612"/>
        <v/>
      </c>
      <c r="AV1819" s="187" t="str">
        <f t="shared" si="613"/>
        <v/>
      </c>
      <c r="AW1819" s="187" t="str">
        <f t="shared" si="614"/>
        <v/>
      </c>
      <c r="AX1819" s="187" t="str">
        <f t="shared" si="615"/>
        <v/>
      </c>
      <c r="AY1819" s="187" t="str">
        <f t="shared" si="617"/>
        <v/>
      </c>
      <c r="AZ1819" s="187" t="str">
        <f t="shared" si="616"/>
        <v/>
      </c>
      <c r="BA1819" s="187" t="str">
        <f t="shared" si="619"/>
        <v xml:space="preserve"> </v>
      </c>
      <c r="BB1819" s="187" t="str">
        <f>IFERROR(IF(AW1819="","",VLOOKUP(AW1819,SUSS!R:S,2,FALSE)),AY1819*SUSS!$M$2)</f>
        <v/>
      </c>
      <c r="BC1819" s="187" t="str">
        <f t="shared" si="618"/>
        <v/>
      </c>
    </row>
    <row r="1820" spans="14:55" ht="15.75" thickBot="1">
      <c r="N1820" s="183" t="s">
        <v>198</v>
      </c>
      <c r="O1820" s="82">
        <v>26</v>
      </c>
      <c r="P1820" s="86">
        <v>108.82</v>
      </c>
      <c r="Q1820" s="83" t="s">
        <v>107</v>
      </c>
      <c r="R1820" s="83" t="s">
        <v>10</v>
      </c>
      <c r="S1820" s="83" t="s">
        <v>83</v>
      </c>
      <c r="T1820" s="82" t="s">
        <v>206</v>
      </c>
      <c r="U1820" s="82" t="s">
        <v>124</v>
      </c>
      <c r="AC1820" s="187" t="str">
        <f t="shared" si="599"/>
        <v/>
      </c>
      <c r="AD1820" s="187" t="str">
        <f t="shared" si="600"/>
        <v/>
      </c>
      <c r="AE1820" s="187" t="str">
        <f t="shared" si="601"/>
        <v/>
      </c>
      <c r="AF1820" s="187" t="str">
        <f t="shared" si="602"/>
        <v/>
      </c>
      <c r="AG1820" s="187" t="str">
        <f t="shared" si="603"/>
        <v/>
      </c>
      <c r="AH1820" s="187" t="str">
        <f t="shared" si="604"/>
        <v/>
      </c>
      <c r="AI1820" s="187" t="str">
        <f t="shared" si="605"/>
        <v/>
      </c>
      <c r="AJ1820" s="187" t="str">
        <f t="shared" si="606"/>
        <v/>
      </c>
      <c r="AK1820" s="187" t="str">
        <f t="shared" si="607"/>
        <v/>
      </c>
      <c r="AN1820" s="187" t="str">
        <f t="shared" si="608"/>
        <v/>
      </c>
      <c r="AO1820" s="187" t="str">
        <f t="shared" si="609"/>
        <v/>
      </c>
      <c r="AP1820" s="187" t="str">
        <f t="shared" si="610"/>
        <v/>
      </c>
      <c r="AT1820" s="187" t="str">
        <f t="shared" si="611"/>
        <v/>
      </c>
      <c r="AU1820" s="187" t="str">
        <f t="shared" si="612"/>
        <v/>
      </c>
      <c r="AV1820" s="187" t="str">
        <f t="shared" si="613"/>
        <v/>
      </c>
      <c r="AW1820" s="187" t="str">
        <f t="shared" si="614"/>
        <v/>
      </c>
      <c r="AX1820" s="187" t="str">
        <f t="shared" si="615"/>
        <v/>
      </c>
      <c r="AY1820" s="187" t="str">
        <f t="shared" si="617"/>
        <v/>
      </c>
      <c r="AZ1820" s="187" t="str">
        <f t="shared" si="616"/>
        <v/>
      </c>
      <c r="BA1820" s="187" t="str">
        <f t="shared" si="619"/>
        <v xml:space="preserve"> </v>
      </c>
      <c r="BB1820" s="187" t="str">
        <f>IFERROR(IF(AW1820="","",VLOOKUP(AW1820,SUSS!R:S,2,FALSE)),AY1820*SUSS!$M$2)</f>
        <v/>
      </c>
      <c r="BC1820" s="187" t="str">
        <f t="shared" si="618"/>
        <v/>
      </c>
    </row>
    <row r="1821" spans="14:55" ht="15.75" thickBot="1">
      <c r="N1821" s="183" t="s">
        <v>198</v>
      </c>
      <c r="O1821" s="82">
        <v>26</v>
      </c>
      <c r="P1821" s="86">
        <v>44.41</v>
      </c>
      <c r="Q1821" s="83" t="s">
        <v>107</v>
      </c>
      <c r="R1821" s="83" t="s">
        <v>10</v>
      </c>
      <c r="S1821" s="83" t="s">
        <v>10</v>
      </c>
      <c r="T1821" s="82" t="s">
        <v>206</v>
      </c>
      <c r="U1821" s="82" t="s">
        <v>124</v>
      </c>
      <c r="AC1821" s="187" t="str">
        <f t="shared" si="599"/>
        <v/>
      </c>
      <c r="AD1821" s="187" t="str">
        <f t="shared" si="600"/>
        <v/>
      </c>
      <c r="AE1821" s="187" t="str">
        <f t="shared" si="601"/>
        <v/>
      </c>
      <c r="AF1821" s="187" t="str">
        <f t="shared" si="602"/>
        <v/>
      </c>
      <c r="AG1821" s="187" t="str">
        <f t="shared" si="603"/>
        <v/>
      </c>
      <c r="AH1821" s="187" t="str">
        <f t="shared" si="604"/>
        <v/>
      </c>
      <c r="AI1821" s="187" t="str">
        <f t="shared" si="605"/>
        <v/>
      </c>
      <c r="AJ1821" s="187" t="str">
        <f t="shared" si="606"/>
        <v/>
      </c>
      <c r="AK1821" s="187" t="str">
        <f t="shared" si="607"/>
        <v/>
      </c>
      <c r="AN1821" s="187" t="str">
        <f t="shared" si="608"/>
        <v/>
      </c>
      <c r="AO1821" s="187" t="str">
        <f t="shared" si="609"/>
        <v/>
      </c>
      <c r="AP1821" s="187" t="str">
        <f t="shared" si="610"/>
        <v/>
      </c>
      <c r="AT1821" s="187" t="str">
        <f t="shared" si="611"/>
        <v/>
      </c>
      <c r="AU1821" s="187" t="str">
        <f t="shared" si="612"/>
        <v/>
      </c>
      <c r="AV1821" s="187" t="str">
        <f t="shared" si="613"/>
        <v/>
      </c>
      <c r="AW1821" s="187" t="str">
        <f t="shared" si="614"/>
        <v/>
      </c>
      <c r="AX1821" s="187" t="str">
        <f t="shared" si="615"/>
        <v/>
      </c>
      <c r="AY1821" s="187" t="str">
        <f t="shared" si="617"/>
        <v/>
      </c>
      <c r="AZ1821" s="187" t="str">
        <f t="shared" si="616"/>
        <v/>
      </c>
      <c r="BA1821" s="187" t="str">
        <f t="shared" si="619"/>
        <v xml:space="preserve"> </v>
      </c>
      <c r="BB1821" s="187" t="str">
        <f>IFERROR(IF(AW1821="","",VLOOKUP(AW1821,SUSS!R:S,2,FALSE)),AY1821*SUSS!$M$2)</f>
        <v/>
      </c>
      <c r="BC1821" s="187" t="str">
        <f t="shared" si="618"/>
        <v/>
      </c>
    </row>
    <row r="1822" spans="14:55" ht="15.75" thickBot="1">
      <c r="N1822" s="183" t="s">
        <v>198</v>
      </c>
      <c r="O1822" s="82">
        <v>26</v>
      </c>
      <c r="P1822" s="85">
        <v>12979.64</v>
      </c>
      <c r="Q1822" s="83" t="s">
        <v>82</v>
      </c>
      <c r="R1822" s="83" t="s">
        <v>10</v>
      </c>
      <c r="S1822" s="83" t="s">
        <v>83</v>
      </c>
      <c r="T1822" s="82" t="s">
        <v>211</v>
      </c>
      <c r="U1822" s="82" t="s">
        <v>124</v>
      </c>
      <c r="AC1822" s="187" t="str">
        <f t="shared" ref="AC1822:AC1885" si="620">IF($E1822=$AD$1,IF($G1822=$AE$1,A1822,""),"")</f>
        <v/>
      </c>
      <c r="AD1822" s="187" t="str">
        <f t="shared" ref="AD1822:AD1885" si="621">IF($E1822=$AD$1,IF($G1822=$AE$1,E1822,""),"")</f>
        <v/>
      </c>
      <c r="AE1822" s="187" t="str">
        <f t="shared" ref="AE1822:AE1885" si="622">IF($E1822=$AD$1,IF($G1822=$AE$1,F1822,""),"")</f>
        <v/>
      </c>
      <c r="AF1822" s="187" t="str">
        <f t="shared" ref="AF1822:AF1885" si="623">IF($E1822=$AD$1,IF($G1822=$AE$1,G1822,""),"")</f>
        <v/>
      </c>
      <c r="AG1822" s="187" t="str">
        <f t="shared" ref="AG1822:AG1885" si="624">IF($E1822=$AD$1,IF($G1822=$AE$1,I1822,""),"")</f>
        <v/>
      </c>
      <c r="AH1822" s="187" t="str">
        <f t="shared" ref="AH1822:AH1885" si="625">IF($E1822=$AD$1,IF($G1822=$AE$1,J1822,""),"")</f>
        <v/>
      </c>
      <c r="AI1822" s="187" t="str">
        <f t="shared" ref="AI1822:AI1885" si="626">IF($E1822=$AD$1,IF($G1822=$AE$1,K1822,""),"")</f>
        <v/>
      </c>
      <c r="AJ1822" s="187" t="str">
        <f t="shared" ref="AJ1822:AJ1885" si="627">IF($E1822=$AD$1,IF($G1822=$AE$1,B1822,""),"")</f>
        <v/>
      </c>
      <c r="AK1822" s="187" t="str">
        <f t="shared" ref="AK1822:AK1885" si="628">IF($E1822=$AD$1,IF($G1822=$AE$1,C1822,""),"")</f>
        <v/>
      </c>
      <c r="AN1822" s="187" t="str">
        <f t="shared" ref="AN1822:AN1885" si="629">LEFT(AO1822,7)</f>
        <v/>
      </c>
      <c r="AO1822" s="187" t="str">
        <f t="shared" ref="AO1822:AO1885" si="630">IF(AF1822=$AE$1,AJ1822&amp;"/"&amp;AK1822&amp;" "&amp;AD1822,"")</f>
        <v/>
      </c>
      <c r="AP1822" s="187" t="str">
        <f t="shared" ref="AP1822:AP1885" si="631">IF(AO1822&lt;&gt;"",AI1822,"")</f>
        <v/>
      </c>
      <c r="AT1822" s="187" t="str">
        <f t="shared" ref="AT1822:AT1885" si="632">IF($Q1822=$AD$1,N1822,"")</f>
        <v/>
      </c>
      <c r="AU1822" s="187" t="str">
        <f t="shared" ref="AU1822:AU1885" si="633">IF($Q1822=$AD$1,O1822,"")</f>
        <v/>
      </c>
      <c r="AV1822" s="187" t="str">
        <f t="shared" ref="AV1822:AV1885" si="634">IF($Q1822=$AD$1,P1822,"")</f>
        <v/>
      </c>
      <c r="AW1822" s="187" t="str">
        <f t="shared" ref="AW1822:AW1885" si="635">IF($Q1822=$AD$1,T1822,"")</f>
        <v/>
      </c>
      <c r="AX1822" s="187" t="str">
        <f t="shared" ref="AX1822:AX1885" si="636">IF(AW1822&lt;&gt;"",AW1822&amp;" "&amp;$AD$1,"")</f>
        <v/>
      </c>
      <c r="AY1822" s="187" t="str">
        <f t="shared" si="617"/>
        <v/>
      </c>
      <c r="AZ1822" s="187" t="str">
        <f t="shared" ref="AZ1822:AZ1885" si="637">IF(AY1822="","",AV1822/AY1822)</f>
        <v/>
      </c>
      <c r="BA1822" s="187" t="str">
        <f t="shared" si="619"/>
        <v xml:space="preserve"> </v>
      </c>
      <c r="BB1822" s="187" t="str">
        <f>IFERROR(IF(AW1822="","",VLOOKUP(AW1822,SUSS!R:S,2,FALSE)),AY1822*SUSS!$M$2)</f>
        <v/>
      </c>
      <c r="BC1822" s="187" t="str">
        <f t="shared" si="618"/>
        <v/>
      </c>
    </row>
    <row r="1823" spans="14:55" ht="29.25" thickBot="1">
      <c r="N1823" s="183" t="s">
        <v>198</v>
      </c>
      <c r="O1823" s="82">
        <v>26</v>
      </c>
      <c r="P1823" s="86">
        <v>654.39</v>
      </c>
      <c r="Q1823" s="83" t="s">
        <v>11</v>
      </c>
      <c r="R1823" s="83" t="s">
        <v>108</v>
      </c>
      <c r="S1823" s="83" t="s">
        <v>109</v>
      </c>
      <c r="T1823" s="82" t="s">
        <v>190</v>
      </c>
      <c r="U1823" s="82" t="s">
        <v>124</v>
      </c>
      <c r="AC1823" s="187" t="str">
        <f t="shared" si="620"/>
        <v/>
      </c>
      <c r="AD1823" s="187" t="str">
        <f t="shared" si="621"/>
        <v/>
      </c>
      <c r="AE1823" s="187" t="str">
        <f t="shared" si="622"/>
        <v/>
      </c>
      <c r="AF1823" s="187" t="str">
        <f t="shared" si="623"/>
        <v/>
      </c>
      <c r="AG1823" s="187" t="str">
        <f t="shared" si="624"/>
        <v/>
      </c>
      <c r="AH1823" s="187" t="str">
        <f t="shared" si="625"/>
        <v/>
      </c>
      <c r="AI1823" s="187" t="str">
        <f t="shared" si="626"/>
        <v/>
      </c>
      <c r="AJ1823" s="187" t="str">
        <f t="shared" si="627"/>
        <v/>
      </c>
      <c r="AK1823" s="187" t="str">
        <f t="shared" si="628"/>
        <v/>
      </c>
      <c r="AN1823" s="187" t="str">
        <f t="shared" si="629"/>
        <v/>
      </c>
      <c r="AO1823" s="187" t="str">
        <f t="shared" si="630"/>
        <v/>
      </c>
      <c r="AP1823" s="187" t="str">
        <f t="shared" si="631"/>
        <v/>
      </c>
      <c r="AT1823" s="187" t="str">
        <f t="shared" si="632"/>
        <v>N006554</v>
      </c>
      <c r="AU1823" s="187">
        <f t="shared" si="633"/>
        <v>26</v>
      </c>
      <c r="AV1823" s="187">
        <f t="shared" si="634"/>
        <v>654.39</v>
      </c>
      <c r="AW1823" s="187" t="str">
        <f t="shared" si="635"/>
        <v>2017/12</v>
      </c>
      <c r="AX1823" s="187" t="str">
        <f t="shared" si="636"/>
        <v>2017/12 Contribuciones Seg. Social</v>
      </c>
      <c r="AY1823" s="187">
        <f t="shared" si="617"/>
        <v>12103.01</v>
      </c>
      <c r="AZ1823" s="187">
        <f t="shared" si="637"/>
        <v>5.4068368116691634E-2</v>
      </c>
      <c r="BA1823" s="187" t="str">
        <f t="shared" si="619"/>
        <v>N006554 26</v>
      </c>
      <c r="BB1823" s="187">
        <f>IFERROR(IF(AW1823="","",VLOOKUP(AW1823,SUSS!R:S,2,FALSE)),AY1823*SUSS!$M$2)</f>
        <v>1452.3612000000001</v>
      </c>
      <c r="BC1823" s="187">
        <f t="shared" si="618"/>
        <v>78.526800000000009</v>
      </c>
    </row>
    <row r="1824" spans="14:55" ht="15.75" thickBot="1">
      <c r="N1824" s="183" t="s">
        <v>198</v>
      </c>
      <c r="O1824" s="82">
        <v>27</v>
      </c>
      <c r="P1824" s="85">
        <v>3529.96</v>
      </c>
      <c r="Q1824" s="83" t="s">
        <v>102</v>
      </c>
      <c r="R1824" s="83" t="s">
        <v>10</v>
      </c>
      <c r="S1824" s="83" t="s">
        <v>10</v>
      </c>
      <c r="T1824" s="82" t="s">
        <v>206</v>
      </c>
      <c r="U1824" s="82" t="s">
        <v>124</v>
      </c>
      <c r="AC1824" s="187" t="str">
        <f t="shared" si="620"/>
        <v/>
      </c>
      <c r="AD1824" s="187" t="str">
        <f t="shared" si="621"/>
        <v/>
      </c>
      <c r="AE1824" s="187" t="str">
        <f t="shared" si="622"/>
        <v/>
      </c>
      <c r="AF1824" s="187" t="str">
        <f t="shared" si="623"/>
        <v/>
      </c>
      <c r="AG1824" s="187" t="str">
        <f t="shared" si="624"/>
        <v/>
      </c>
      <c r="AH1824" s="187" t="str">
        <f t="shared" si="625"/>
        <v/>
      </c>
      <c r="AI1824" s="187" t="str">
        <f t="shared" si="626"/>
        <v/>
      </c>
      <c r="AJ1824" s="187" t="str">
        <f t="shared" si="627"/>
        <v/>
      </c>
      <c r="AK1824" s="187" t="str">
        <f t="shared" si="628"/>
        <v/>
      </c>
      <c r="AN1824" s="187" t="str">
        <f t="shared" si="629"/>
        <v/>
      </c>
      <c r="AO1824" s="187" t="str">
        <f t="shared" si="630"/>
        <v/>
      </c>
      <c r="AP1824" s="187" t="str">
        <f t="shared" si="631"/>
        <v/>
      </c>
      <c r="AT1824" s="187" t="str">
        <f t="shared" si="632"/>
        <v/>
      </c>
      <c r="AU1824" s="187" t="str">
        <f t="shared" si="633"/>
        <v/>
      </c>
      <c r="AV1824" s="187" t="str">
        <f t="shared" si="634"/>
        <v/>
      </c>
      <c r="AW1824" s="187" t="str">
        <f t="shared" si="635"/>
        <v/>
      </c>
      <c r="AX1824" s="187" t="str">
        <f t="shared" si="636"/>
        <v/>
      </c>
      <c r="AY1824" s="187" t="str">
        <f t="shared" si="617"/>
        <v/>
      </c>
      <c r="AZ1824" s="187" t="str">
        <f t="shared" si="637"/>
        <v/>
      </c>
      <c r="BA1824" s="187" t="str">
        <f t="shared" si="619"/>
        <v xml:space="preserve"> </v>
      </c>
      <c r="BB1824" s="187" t="str">
        <f>IFERROR(IF(AW1824="","",VLOOKUP(AW1824,SUSS!R:S,2,FALSE)),AY1824*SUSS!$M$2)</f>
        <v/>
      </c>
      <c r="BC1824" s="187" t="str">
        <f t="shared" si="618"/>
        <v/>
      </c>
    </row>
    <row r="1825" spans="14:55" ht="15.75" thickBot="1">
      <c r="N1825" s="183" t="s">
        <v>198</v>
      </c>
      <c r="O1825" s="82">
        <v>27</v>
      </c>
      <c r="P1825" s="86">
        <v>153.22999999999999</v>
      </c>
      <c r="Q1825" s="83" t="s">
        <v>107</v>
      </c>
      <c r="R1825" s="83" t="s">
        <v>10</v>
      </c>
      <c r="S1825" s="83" t="s">
        <v>83</v>
      </c>
      <c r="T1825" s="82" t="s">
        <v>206</v>
      </c>
      <c r="U1825" s="82" t="s">
        <v>124</v>
      </c>
      <c r="AC1825" s="187" t="str">
        <f t="shared" si="620"/>
        <v/>
      </c>
      <c r="AD1825" s="187" t="str">
        <f t="shared" si="621"/>
        <v/>
      </c>
      <c r="AE1825" s="187" t="str">
        <f t="shared" si="622"/>
        <v/>
      </c>
      <c r="AF1825" s="187" t="str">
        <f t="shared" si="623"/>
        <v/>
      </c>
      <c r="AG1825" s="187" t="str">
        <f t="shared" si="624"/>
        <v/>
      </c>
      <c r="AH1825" s="187" t="str">
        <f t="shared" si="625"/>
        <v/>
      </c>
      <c r="AI1825" s="187" t="str">
        <f t="shared" si="626"/>
        <v/>
      </c>
      <c r="AJ1825" s="187" t="str">
        <f t="shared" si="627"/>
        <v/>
      </c>
      <c r="AK1825" s="187" t="str">
        <f t="shared" si="628"/>
        <v/>
      </c>
      <c r="AN1825" s="187" t="str">
        <f t="shared" si="629"/>
        <v/>
      </c>
      <c r="AO1825" s="187" t="str">
        <f t="shared" si="630"/>
        <v/>
      </c>
      <c r="AP1825" s="187" t="str">
        <f t="shared" si="631"/>
        <v/>
      </c>
      <c r="AT1825" s="187" t="str">
        <f t="shared" si="632"/>
        <v/>
      </c>
      <c r="AU1825" s="187" t="str">
        <f t="shared" si="633"/>
        <v/>
      </c>
      <c r="AV1825" s="187" t="str">
        <f t="shared" si="634"/>
        <v/>
      </c>
      <c r="AW1825" s="187" t="str">
        <f t="shared" si="635"/>
        <v/>
      </c>
      <c r="AX1825" s="187" t="str">
        <f t="shared" si="636"/>
        <v/>
      </c>
      <c r="AY1825" s="187" t="str">
        <f t="shared" si="617"/>
        <v/>
      </c>
      <c r="AZ1825" s="187" t="str">
        <f t="shared" si="637"/>
        <v/>
      </c>
      <c r="BA1825" s="187" t="str">
        <f t="shared" si="619"/>
        <v xml:space="preserve"> </v>
      </c>
      <c r="BB1825" s="187" t="str">
        <f>IFERROR(IF(AW1825="","",VLOOKUP(AW1825,SUSS!R:S,2,FALSE)),AY1825*SUSS!$M$2)</f>
        <v/>
      </c>
      <c r="BC1825" s="187" t="str">
        <f t="shared" si="618"/>
        <v/>
      </c>
    </row>
    <row r="1826" spans="14:55" ht="15.75" thickBot="1">
      <c r="N1826" s="183" t="s">
        <v>198</v>
      </c>
      <c r="O1826" s="82">
        <v>27</v>
      </c>
      <c r="P1826" s="85">
        <v>12979.64</v>
      </c>
      <c r="Q1826" s="83" t="s">
        <v>82</v>
      </c>
      <c r="R1826" s="83" t="s">
        <v>10</v>
      </c>
      <c r="S1826" s="83" t="s">
        <v>83</v>
      </c>
      <c r="T1826" s="82" t="s">
        <v>211</v>
      </c>
      <c r="U1826" s="82" t="s">
        <v>124</v>
      </c>
      <c r="AC1826" s="187" t="str">
        <f t="shared" si="620"/>
        <v/>
      </c>
      <c r="AD1826" s="187" t="str">
        <f t="shared" si="621"/>
        <v/>
      </c>
      <c r="AE1826" s="187" t="str">
        <f t="shared" si="622"/>
        <v/>
      </c>
      <c r="AF1826" s="187" t="str">
        <f t="shared" si="623"/>
        <v/>
      </c>
      <c r="AG1826" s="187" t="str">
        <f t="shared" si="624"/>
        <v/>
      </c>
      <c r="AH1826" s="187" t="str">
        <f t="shared" si="625"/>
        <v/>
      </c>
      <c r="AI1826" s="187" t="str">
        <f t="shared" si="626"/>
        <v/>
      </c>
      <c r="AJ1826" s="187" t="str">
        <f t="shared" si="627"/>
        <v/>
      </c>
      <c r="AK1826" s="187" t="str">
        <f t="shared" si="628"/>
        <v/>
      </c>
      <c r="AN1826" s="187" t="str">
        <f t="shared" si="629"/>
        <v/>
      </c>
      <c r="AO1826" s="187" t="str">
        <f t="shared" si="630"/>
        <v/>
      </c>
      <c r="AP1826" s="187" t="str">
        <f t="shared" si="631"/>
        <v/>
      </c>
      <c r="AT1826" s="187" t="str">
        <f t="shared" si="632"/>
        <v/>
      </c>
      <c r="AU1826" s="187" t="str">
        <f t="shared" si="633"/>
        <v/>
      </c>
      <c r="AV1826" s="187" t="str">
        <f t="shared" si="634"/>
        <v/>
      </c>
      <c r="AW1826" s="187" t="str">
        <f t="shared" si="635"/>
        <v/>
      </c>
      <c r="AX1826" s="187" t="str">
        <f t="shared" si="636"/>
        <v/>
      </c>
      <c r="AY1826" s="187" t="str">
        <f t="shared" si="617"/>
        <v/>
      </c>
      <c r="AZ1826" s="187" t="str">
        <f t="shared" si="637"/>
        <v/>
      </c>
      <c r="BA1826" s="187" t="str">
        <f t="shared" si="619"/>
        <v xml:space="preserve"> </v>
      </c>
      <c r="BB1826" s="187" t="str">
        <f>IFERROR(IF(AW1826="","",VLOOKUP(AW1826,SUSS!R:S,2,FALSE)),AY1826*SUSS!$M$2)</f>
        <v/>
      </c>
      <c r="BC1826" s="187" t="str">
        <f t="shared" si="618"/>
        <v/>
      </c>
    </row>
    <row r="1827" spans="14:55" ht="29.25" thickBot="1">
      <c r="N1827" s="183" t="s">
        <v>198</v>
      </c>
      <c r="O1827" s="82">
        <v>27</v>
      </c>
      <c r="P1827" s="86">
        <v>459.45</v>
      </c>
      <c r="Q1827" s="83" t="s">
        <v>11</v>
      </c>
      <c r="R1827" s="83" t="s">
        <v>108</v>
      </c>
      <c r="S1827" s="83" t="s">
        <v>109</v>
      </c>
      <c r="T1827" s="82" t="s">
        <v>190</v>
      </c>
      <c r="U1827" s="82" t="s">
        <v>124</v>
      </c>
      <c r="AC1827" s="187" t="str">
        <f t="shared" si="620"/>
        <v/>
      </c>
      <c r="AD1827" s="187" t="str">
        <f t="shared" si="621"/>
        <v/>
      </c>
      <c r="AE1827" s="187" t="str">
        <f t="shared" si="622"/>
        <v/>
      </c>
      <c r="AF1827" s="187" t="str">
        <f t="shared" si="623"/>
        <v/>
      </c>
      <c r="AG1827" s="187" t="str">
        <f t="shared" si="624"/>
        <v/>
      </c>
      <c r="AH1827" s="187" t="str">
        <f t="shared" si="625"/>
        <v/>
      </c>
      <c r="AI1827" s="187" t="str">
        <f t="shared" si="626"/>
        <v/>
      </c>
      <c r="AJ1827" s="187" t="str">
        <f t="shared" si="627"/>
        <v/>
      </c>
      <c r="AK1827" s="187" t="str">
        <f t="shared" si="628"/>
        <v/>
      </c>
      <c r="AN1827" s="187" t="str">
        <f t="shared" si="629"/>
        <v/>
      </c>
      <c r="AO1827" s="187" t="str">
        <f t="shared" si="630"/>
        <v/>
      </c>
      <c r="AP1827" s="187" t="str">
        <f t="shared" si="631"/>
        <v/>
      </c>
      <c r="AT1827" s="187" t="str">
        <f t="shared" si="632"/>
        <v>N006554</v>
      </c>
      <c r="AU1827" s="187">
        <f t="shared" si="633"/>
        <v>27</v>
      </c>
      <c r="AV1827" s="187">
        <f t="shared" si="634"/>
        <v>459.45</v>
      </c>
      <c r="AW1827" s="187" t="str">
        <f t="shared" si="635"/>
        <v>2017/12</v>
      </c>
      <c r="AX1827" s="187" t="str">
        <f t="shared" si="636"/>
        <v>2017/12 Contribuciones Seg. Social</v>
      </c>
      <c r="AY1827" s="187">
        <f t="shared" si="617"/>
        <v>12103.01</v>
      </c>
      <c r="AZ1827" s="187">
        <f t="shared" si="637"/>
        <v>3.7961631032280396E-2</v>
      </c>
      <c r="BA1827" s="187" t="str">
        <f t="shared" si="619"/>
        <v>N006554 27</v>
      </c>
      <c r="BB1827" s="187">
        <f>IFERROR(IF(AW1827="","",VLOOKUP(AW1827,SUSS!R:S,2,FALSE)),AY1827*SUSS!$M$2)</f>
        <v>1452.3612000000001</v>
      </c>
      <c r="BC1827" s="187">
        <f t="shared" si="618"/>
        <v>55.134</v>
      </c>
    </row>
    <row r="1828" spans="14:55" ht="29.25" thickBot="1">
      <c r="N1828" s="183" t="s">
        <v>198</v>
      </c>
      <c r="O1828" s="82">
        <v>27</v>
      </c>
      <c r="P1828" s="86">
        <v>194.94</v>
      </c>
      <c r="Q1828" s="83" t="s">
        <v>11</v>
      </c>
      <c r="R1828" s="83" t="s">
        <v>108</v>
      </c>
      <c r="S1828" s="83" t="s">
        <v>83</v>
      </c>
      <c r="T1828" s="82" t="s">
        <v>190</v>
      </c>
      <c r="U1828" s="82" t="s">
        <v>124</v>
      </c>
      <c r="AC1828" s="187" t="str">
        <f t="shared" si="620"/>
        <v/>
      </c>
      <c r="AD1828" s="187" t="str">
        <f t="shared" si="621"/>
        <v/>
      </c>
      <c r="AE1828" s="187" t="str">
        <f t="shared" si="622"/>
        <v/>
      </c>
      <c r="AF1828" s="187" t="str">
        <f t="shared" si="623"/>
        <v/>
      </c>
      <c r="AG1828" s="187" t="str">
        <f t="shared" si="624"/>
        <v/>
      </c>
      <c r="AH1828" s="187" t="str">
        <f t="shared" si="625"/>
        <v/>
      </c>
      <c r="AI1828" s="187" t="str">
        <f t="shared" si="626"/>
        <v/>
      </c>
      <c r="AJ1828" s="187" t="str">
        <f t="shared" si="627"/>
        <v/>
      </c>
      <c r="AK1828" s="187" t="str">
        <f t="shared" si="628"/>
        <v/>
      </c>
      <c r="AN1828" s="187" t="str">
        <f t="shared" si="629"/>
        <v/>
      </c>
      <c r="AO1828" s="187" t="str">
        <f t="shared" si="630"/>
        <v/>
      </c>
      <c r="AP1828" s="187" t="str">
        <f t="shared" si="631"/>
        <v/>
      </c>
      <c r="AT1828" s="187" t="str">
        <f t="shared" si="632"/>
        <v>N006554</v>
      </c>
      <c r="AU1828" s="187">
        <f t="shared" si="633"/>
        <v>27</v>
      </c>
      <c r="AV1828" s="187">
        <f t="shared" si="634"/>
        <v>194.94</v>
      </c>
      <c r="AW1828" s="187" t="str">
        <f t="shared" si="635"/>
        <v>2017/12</v>
      </c>
      <c r="AX1828" s="187" t="str">
        <f t="shared" si="636"/>
        <v>2017/12 Contribuciones Seg. Social</v>
      </c>
      <c r="AY1828" s="187">
        <f t="shared" si="617"/>
        <v>12103.01</v>
      </c>
      <c r="AZ1828" s="187">
        <f t="shared" si="637"/>
        <v>1.6106737084411234E-2</v>
      </c>
      <c r="BA1828" s="187" t="str">
        <f t="shared" si="619"/>
        <v>N006554 27</v>
      </c>
      <c r="BB1828" s="187">
        <f>IFERROR(IF(AW1828="","",VLOOKUP(AW1828,SUSS!R:S,2,FALSE)),AY1828*SUSS!$M$2)</f>
        <v>1452.3612000000001</v>
      </c>
      <c r="BC1828" s="187">
        <f t="shared" si="618"/>
        <v>23.392800000000001</v>
      </c>
    </row>
    <row r="1829" spans="14:55" ht="15.75" thickBot="1">
      <c r="N1829" s="183" t="s">
        <v>198</v>
      </c>
      <c r="O1829" s="82">
        <v>28</v>
      </c>
      <c r="P1829" s="85">
        <v>3529.96</v>
      </c>
      <c r="Q1829" s="83" t="s">
        <v>102</v>
      </c>
      <c r="R1829" s="83" t="s">
        <v>10</v>
      </c>
      <c r="S1829" s="83" t="s">
        <v>10</v>
      </c>
      <c r="T1829" s="82" t="s">
        <v>206</v>
      </c>
      <c r="U1829" s="82" t="s">
        <v>124</v>
      </c>
      <c r="AC1829" s="187" t="str">
        <f t="shared" si="620"/>
        <v/>
      </c>
      <c r="AD1829" s="187" t="str">
        <f t="shared" si="621"/>
        <v/>
      </c>
      <c r="AE1829" s="187" t="str">
        <f t="shared" si="622"/>
        <v/>
      </c>
      <c r="AF1829" s="187" t="str">
        <f t="shared" si="623"/>
        <v/>
      </c>
      <c r="AG1829" s="187" t="str">
        <f t="shared" si="624"/>
        <v/>
      </c>
      <c r="AH1829" s="187" t="str">
        <f t="shared" si="625"/>
        <v/>
      </c>
      <c r="AI1829" s="187" t="str">
        <f t="shared" si="626"/>
        <v/>
      </c>
      <c r="AJ1829" s="187" t="str">
        <f t="shared" si="627"/>
        <v/>
      </c>
      <c r="AK1829" s="187" t="str">
        <f t="shared" si="628"/>
        <v/>
      </c>
      <c r="AN1829" s="187" t="str">
        <f t="shared" si="629"/>
        <v/>
      </c>
      <c r="AO1829" s="187" t="str">
        <f t="shared" si="630"/>
        <v/>
      </c>
      <c r="AP1829" s="187" t="str">
        <f t="shared" si="631"/>
        <v/>
      </c>
      <c r="AT1829" s="187" t="str">
        <f t="shared" si="632"/>
        <v/>
      </c>
      <c r="AU1829" s="187" t="str">
        <f t="shared" si="633"/>
        <v/>
      </c>
      <c r="AV1829" s="187" t="str">
        <f t="shared" si="634"/>
        <v/>
      </c>
      <c r="AW1829" s="187" t="str">
        <f t="shared" si="635"/>
        <v/>
      </c>
      <c r="AX1829" s="187" t="str">
        <f t="shared" si="636"/>
        <v/>
      </c>
      <c r="AY1829" s="187" t="str">
        <f t="shared" si="617"/>
        <v/>
      </c>
      <c r="AZ1829" s="187" t="str">
        <f t="shared" si="637"/>
        <v/>
      </c>
      <c r="BA1829" s="187" t="str">
        <f t="shared" si="619"/>
        <v xml:space="preserve"> </v>
      </c>
      <c r="BB1829" s="187" t="str">
        <f>IFERROR(IF(AW1829="","",VLOOKUP(AW1829,SUSS!R:S,2,FALSE)),AY1829*SUSS!$M$2)</f>
        <v/>
      </c>
      <c r="BC1829" s="187" t="str">
        <f t="shared" si="618"/>
        <v/>
      </c>
    </row>
    <row r="1830" spans="14:55" ht="15.75" thickBot="1">
      <c r="N1830" s="183" t="s">
        <v>198</v>
      </c>
      <c r="O1830" s="82">
        <v>28</v>
      </c>
      <c r="P1830" s="86">
        <v>153.22999999999999</v>
      </c>
      <c r="Q1830" s="83" t="s">
        <v>107</v>
      </c>
      <c r="R1830" s="83" t="s">
        <v>10</v>
      </c>
      <c r="S1830" s="83" t="s">
        <v>83</v>
      </c>
      <c r="T1830" s="82" t="s">
        <v>206</v>
      </c>
      <c r="U1830" s="82" t="s">
        <v>124</v>
      </c>
      <c r="AC1830" s="187" t="str">
        <f t="shared" si="620"/>
        <v/>
      </c>
      <c r="AD1830" s="187" t="str">
        <f t="shared" si="621"/>
        <v/>
      </c>
      <c r="AE1830" s="187" t="str">
        <f t="shared" si="622"/>
        <v/>
      </c>
      <c r="AF1830" s="187" t="str">
        <f t="shared" si="623"/>
        <v/>
      </c>
      <c r="AG1830" s="187" t="str">
        <f t="shared" si="624"/>
        <v/>
      </c>
      <c r="AH1830" s="187" t="str">
        <f t="shared" si="625"/>
        <v/>
      </c>
      <c r="AI1830" s="187" t="str">
        <f t="shared" si="626"/>
        <v/>
      </c>
      <c r="AJ1830" s="187" t="str">
        <f t="shared" si="627"/>
        <v/>
      </c>
      <c r="AK1830" s="187" t="str">
        <f t="shared" si="628"/>
        <v/>
      </c>
      <c r="AN1830" s="187" t="str">
        <f t="shared" si="629"/>
        <v/>
      </c>
      <c r="AO1830" s="187" t="str">
        <f t="shared" si="630"/>
        <v/>
      </c>
      <c r="AP1830" s="187" t="str">
        <f t="shared" si="631"/>
        <v/>
      </c>
      <c r="AT1830" s="187" t="str">
        <f t="shared" si="632"/>
        <v/>
      </c>
      <c r="AU1830" s="187" t="str">
        <f t="shared" si="633"/>
        <v/>
      </c>
      <c r="AV1830" s="187" t="str">
        <f t="shared" si="634"/>
        <v/>
      </c>
      <c r="AW1830" s="187" t="str">
        <f t="shared" si="635"/>
        <v/>
      </c>
      <c r="AX1830" s="187" t="str">
        <f t="shared" si="636"/>
        <v/>
      </c>
      <c r="AY1830" s="187" t="str">
        <f t="shared" si="617"/>
        <v/>
      </c>
      <c r="AZ1830" s="187" t="str">
        <f t="shared" si="637"/>
        <v/>
      </c>
      <c r="BA1830" s="187" t="str">
        <f t="shared" si="619"/>
        <v xml:space="preserve"> </v>
      </c>
      <c r="BB1830" s="187" t="str">
        <f>IFERROR(IF(AW1830="","",VLOOKUP(AW1830,SUSS!R:S,2,FALSE)),AY1830*SUSS!$M$2)</f>
        <v/>
      </c>
      <c r="BC1830" s="187" t="str">
        <f t="shared" si="618"/>
        <v/>
      </c>
    </row>
    <row r="1831" spans="14:55" ht="15.75" thickBot="1">
      <c r="N1831" s="183" t="s">
        <v>198</v>
      </c>
      <c r="O1831" s="82">
        <v>28</v>
      </c>
      <c r="P1831" s="85">
        <v>6168.2</v>
      </c>
      <c r="Q1831" s="83" t="s">
        <v>82</v>
      </c>
      <c r="R1831" s="83" t="s">
        <v>10</v>
      </c>
      <c r="S1831" s="83" t="s">
        <v>83</v>
      </c>
      <c r="T1831" s="82" t="s">
        <v>211</v>
      </c>
      <c r="U1831" s="82" t="s">
        <v>124</v>
      </c>
      <c r="AC1831" s="187" t="str">
        <f t="shared" si="620"/>
        <v/>
      </c>
      <c r="AD1831" s="187" t="str">
        <f t="shared" si="621"/>
        <v/>
      </c>
      <c r="AE1831" s="187" t="str">
        <f t="shared" si="622"/>
        <v/>
      </c>
      <c r="AF1831" s="187" t="str">
        <f t="shared" si="623"/>
        <v/>
      </c>
      <c r="AG1831" s="187" t="str">
        <f t="shared" si="624"/>
        <v/>
      </c>
      <c r="AH1831" s="187" t="str">
        <f t="shared" si="625"/>
        <v/>
      </c>
      <c r="AI1831" s="187" t="str">
        <f t="shared" si="626"/>
        <v/>
      </c>
      <c r="AJ1831" s="187" t="str">
        <f t="shared" si="627"/>
        <v/>
      </c>
      <c r="AK1831" s="187" t="str">
        <f t="shared" si="628"/>
        <v/>
      </c>
      <c r="AN1831" s="187" t="str">
        <f t="shared" si="629"/>
        <v/>
      </c>
      <c r="AO1831" s="187" t="str">
        <f t="shared" si="630"/>
        <v/>
      </c>
      <c r="AP1831" s="187" t="str">
        <f t="shared" si="631"/>
        <v/>
      </c>
      <c r="AT1831" s="187" t="str">
        <f t="shared" si="632"/>
        <v/>
      </c>
      <c r="AU1831" s="187" t="str">
        <f t="shared" si="633"/>
        <v/>
      </c>
      <c r="AV1831" s="187" t="str">
        <f t="shared" si="634"/>
        <v/>
      </c>
      <c r="AW1831" s="187" t="str">
        <f t="shared" si="635"/>
        <v/>
      </c>
      <c r="AX1831" s="187" t="str">
        <f t="shared" si="636"/>
        <v/>
      </c>
      <c r="AY1831" s="187" t="str">
        <f t="shared" si="617"/>
        <v/>
      </c>
      <c r="AZ1831" s="187" t="str">
        <f t="shared" si="637"/>
        <v/>
      </c>
      <c r="BA1831" s="187" t="str">
        <f t="shared" si="619"/>
        <v xml:space="preserve"> </v>
      </c>
      <c r="BB1831" s="187" t="str">
        <f>IFERROR(IF(AW1831="","",VLOOKUP(AW1831,SUSS!R:S,2,FALSE)),AY1831*SUSS!$M$2)</f>
        <v/>
      </c>
      <c r="BC1831" s="187" t="str">
        <f t="shared" si="618"/>
        <v/>
      </c>
    </row>
    <row r="1832" spans="14:55" ht="15.75" thickBot="1">
      <c r="N1832" s="183" t="s">
        <v>198</v>
      </c>
      <c r="O1832" s="82">
        <v>28</v>
      </c>
      <c r="P1832" s="85">
        <v>4807.26</v>
      </c>
      <c r="Q1832" s="83" t="s">
        <v>82</v>
      </c>
      <c r="R1832" s="83" t="s">
        <v>10</v>
      </c>
      <c r="S1832" s="83" t="s">
        <v>10</v>
      </c>
      <c r="T1832" s="82" t="s">
        <v>212</v>
      </c>
      <c r="U1832" s="82" t="s">
        <v>124</v>
      </c>
      <c r="AC1832" s="187" t="str">
        <f t="shared" si="620"/>
        <v/>
      </c>
      <c r="AD1832" s="187" t="str">
        <f t="shared" si="621"/>
        <v/>
      </c>
      <c r="AE1832" s="187" t="str">
        <f t="shared" si="622"/>
        <v/>
      </c>
      <c r="AF1832" s="187" t="str">
        <f t="shared" si="623"/>
        <v/>
      </c>
      <c r="AG1832" s="187" t="str">
        <f t="shared" si="624"/>
        <v/>
      </c>
      <c r="AH1832" s="187" t="str">
        <f t="shared" si="625"/>
        <v/>
      </c>
      <c r="AI1832" s="187" t="str">
        <f t="shared" si="626"/>
        <v/>
      </c>
      <c r="AJ1832" s="187" t="str">
        <f t="shared" si="627"/>
        <v/>
      </c>
      <c r="AK1832" s="187" t="str">
        <f t="shared" si="628"/>
        <v/>
      </c>
      <c r="AN1832" s="187" t="str">
        <f t="shared" si="629"/>
        <v/>
      </c>
      <c r="AO1832" s="187" t="str">
        <f t="shared" si="630"/>
        <v/>
      </c>
      <c r="AP1832" s="187" t="str">
        <f t="shared" si="631"/>
        <v/>
      </c>
      <c r="AT1832" s="187" t="str">
        <f t="shared" si="632"/>
        <v/>
      </c>
      <c r="AU1832" s="187" t="str">
        <f t="shared" si="633"/>
        <v/>
      </c>
      <c r="AV1832" s="187" t="str">
        <f t="shared" si="634"/>
        <v/>
      </c>
      <c r="AW1832" s="187" t="str">
        <f t="shared" si="635"/>
        <v/>
      </c>
      <c r="AX1832" s="187" t="str">
        <f t="shared" si="636"/>
        <v/>
      </c>
      <c r="AY1832" s="187" t="str">
        <f t="shared" si="617"/>
        <v/>
      </c>
      <c r="AZ1832" s="187" t="str">
        <f t="shared" si="637"/>
        <v/>
      </c>
      <c r="BA1832" s="187" t="str">
        <f t="shared" si="619"/>
        <v xml:space="preserve"> </v>
      </c>
      <c r="BB1832" s="187" t="str">
        <f>IFERROR(IF(AW1832="","",VLOOKUP(AW1832,SUSS!R:S,2,FALSE)),AY1832*SUSS!$M$2)</f>
        <v/>
      </c>
      <c r="BC1832" s="187" t="str">
        <f t="shared" si="618"/>
        <v/>
      </c>
    </row>
    <row r="1833" spans="14:55" ht="15.75" thickBot="1">
      <c r="N1833" s="183" t="s">
        <v>198</v>
      </c>
      <c r="O1833" s="82">
        <v>28</v>
      </c>
      <c r="P1833" s="85">
        <v>2004.18</v>
      </c>
      <c r="Q1833" s="83" t="s">
        <v>82</v>
      </c>
      <c r="R1833" s="83" t="s">
        <v>10</v>
      </c>
      <c r="S1833" s="83" t="s">
        <v>83</v>
      </c>
      <c r="T1833" s="82" t="s">
        <v>212</v>
      </c>
      <c r="U1833" s="82" t="s">
        <v>124</v>
      </c>
      <c r="AC1833" s="187" t="str">
        <f t="shared" si="620"/>
        <v/>
      </c>
      <c r="AD1833" s="187" t="str">
        <f t="shared" si="621"/>
        <v/>
      </c>
      <c r="AE1833" s="187" t="str">
        <f t="shared" si="622"/>
        <v/>
      </c>
      <c r="AF1833" s="187" t="str">
        <f t="shared" si="623"/>
        <v/>
      </c>
      <c r="AG1833" s="187" t="str">
        <f t="shared" si="624"/>
        <v/>
      </c>
      <c r="AH1833" s="187" t="str">
        <f t="shared" si="625"/>
        <v/>
      </c>
      <c r="AI1833" s="187" t="str">
        <f t="shared" si="626"/>
        <v/>
      </c>
      <c r="AJ1833" s="187" t="str">
        <f t="shared" si="627"/>
        <v/>
      </c>
      <c r="AK1833" s="187" t="str">
        <f t="shared" si="628"/>
        <v/>
      </c>
      <c r="AN1833" s="187" t="str">
        <f t="shared" si="629"/>
        <v/>
      </c>
      <c r="AO1833" s="187" t="str">
        <f t="shared" si="630"/>
        <v/>
      </c>
      <c r="AP1833" s="187" t="str">
        <f t="shared" si="631"/>
        <v/>
      </c>
      <c r="AT1833" s="187" t="str">
        <f t="shared" si="632"/>
        <v/>
      </c>
      <c r="AU1833" s="187" t="str">
        <f t="shared" si="633"/>
        <v/>
      </c>
      <c r="AV1833" s="187" t="str">
        <f t="shared" si="634"/>
        <v/>
      </c>
      <c r="AW1833" s="187" t="str">
        <f t="shared" si="635"/>
        <v/>
      </c>
      <c r="AX1833" s="187" t="str">
        <f t="shared" si="636"/>
        <v/>
      </c>
      <c r="AY1833" s="187" t="str">
        <f t="shared" si="617"/>
        <v/>
      </c>
      <c r="AZ1833" s="187" t="str">
        <f t="shared" si="637"/>
        <v/>
      </c>
      <c r="BA1833" s="187" t="str">
        <f t="shared" si="619"/>
        <v xml:space="preserve"> </v>
      </c>
      <c r="BB1833" s="187" t="str">
        <f>IFERROR(IF(AW1833="","",VLOOKUP(AW1833,SUSS!R:S,2,FALSE)),AY1833*SUSS!$M$2)</f>
        <v/>
      </c>
      <c r="BC1833" s="187" t="str">
        <f t="shared" si="618"/>
        <v/>
      </c>
    </row>
    <row r="1834" spans="14:55" ht="29.25" thickBot="1">
      <c r="N1834" s="183" t="s">
        <v>198</v>
      </c>
      <c r="O1834" s="82">
        <v>28</v>
      </c>
      <c r="P1834" s="86">
        <v>654.39</v>
      </c>
      <c r="Q1834" s="83" t="s">
        <v>11</v>
      </c>
      <c r="R1834" s="83" t="s">
        <v>108</v>
      </c>
      <c r="S1834" s="83" t="s">
        <v>83</v>
      </c>
      <c r="T1834" s="82" t="s">
        <v>190</v>
      </c>
      <c r="U1834" s="82" t="s">
        <v>124</v>
      </c>
      <c r="AC1834" s="187" t="str">
        <f t="shared" si="620"/>
        <v/>
      </c>
      <c r="AD1834" s="187" t="str">
        <f t="shared" si="621"/>
        <v/>
      </c>
      <c r="AE1834" s="187" t="str">
        <f t="shared" si="622"/>
        <v/>
      </c>
      <c r="AF1834" s="187" t="str">
        <f t="shared" si="623"/>
        <v/>
      </c>
      <c r="AG1834" s="187" t="str">
        <f t="shared" si="624"/>
        <v/>
      </c>
      <c r="AH1834" s="187" t="str">
        <f t="shared" si="625"/>
        <v/>
      </c>
      <c r="AI1834" s="187" t="str">
        <f t="shared" si="626"/>
        <v/>
      </c>
      <c r="AJ1834" s="187" t="str">
        <f t="shared" si="627"/>
        <v/>
      </c>
      <c r="AK1834" s="187" t="str">
        <f t="shared" si="628"/>
        <v/>
      </c>
      <c r="AN1834" s="187" t="str">
        <f t="shared" si="629"/>
        <v/>
      </c>
      <c r="AO1834" s="187" t="str">
        <f t="shared" si="630"/>
        <v/>
      </c>
      <c r="AP1834" s="187" t="str">
        <f t="shared" si="631"/>
        <v/>
      </c>
      <c r="AT1834" s="187" t="str">
        <f t="shared" si="632"/>
        <v>N006554</v>
      </c>
      <c r="AU1834" s="187">
        <f t="shared" si="633"/>
        <v>28</v>
      </c>
      <c r="AV1834" s="187">
        <f t="shared" si="634"/>
        <v>654.39</v>
      </c>
      <c r="AW1834" s="187" t="str">
        <f t="shared" si="635"/>
        <v>2017/12</v>
      </c>
      <c r="AX1834" s="187" t="str">
        <f t="shared" si="636"/>
        <v>2017/12 Contribuciones Seg. Social</v>
      </c>
      <c r="AY1834" s="187">
        <f t="shared" si="617"/>
        <v>12103.01</v>
      </c>
      <c r="AZ1834" s="187">
        <f t="shared" si="637"/>
        <v>5.4068368116691634E-2</v>
      </c>
      <c r="BA1834" s="187" t="str">
        <f t="shared" si="619"/>
        <v>N006554 28</v>
      </c>
      <c r="BB1834" s="187">
        <f>IFERROR(IF(AW1834="","",VLOOKUP(AW1834,SUSS!R:S,2,FALSE)),AY1834*SUSS!$M$2)</f>
        <v>1452.3612000000001</v>
      </c>
      <c r="BC1834" s="187">
        <f t="shared" si="618"/>
        <v>78.526800000000009</v>
      </c>
    </row>
    <row r="1835" spans="14:55" ht="15.75" thickBot="1">
      <c r="N1835" s="183" t="s">
        <v>198</v>
      </c>
      <c r="O1835" s="82">
        <v>29</v>
      </c>
      <c r="P1835" s="85">
        <v>3529.96</v>
      </c>
      <c r="Q1835" s="83" t="s">
        <v>102</v>
      </c>
      <c r="R1835" s="83" t="s">
        <v>10</v>
      </c>
      <c r="S1835" s="83" t="s">
        <v>10</v>
      </c>
      <c r="T1835" s="82" t="s">
        <v>206</v>
      </c>
      <c r="U1835" s="82" t="s">
        <v>124</v>
      </c>
      <c r="AC1835" s="187" t="str">
        <f t="shared" si="620"/>
        <v/>
      </c>
      <c r="AD1835" s="187" t="str">
        <f t="shared" si="621"/>
        <v/>
      </c>
      <c r="AE1835" s="187" t="str">
        <f t="shared" si="622"/>
        <v/>
      </c>
      <c r="AF1835" s="187" t="str">
        <f t="shared" si="623"/>
        <v/>
      </c>
      <c r="AG1835" s="187" t="str">
        <f t="shared" si="624"/>
        <v/>
      </c>
      <c r="AH1835" s="187" t="str">
        <f t="shared" si="625"/>
        <v/>
      </c>
      <c r="AI1835" s="187" t="str">
        <f t="shared" si="626"/>
        <v/>
      </c>
      <c r="AJ1835" s="187" t="str">
        <f t="shared" si="627"/>
        <v/>
      </c>
      <c r="AK1835" s="187" t="str">
        <f t="shared" si="628"/>
        <v/>
      </c>
      <c r="AN1835" s="187" t="str">
        <f t="shared" si="629"/>
        <v/>
      </c>
      <c r="AO1835" s="187" t="str">
        <f t="shared" si="630"/>
        <v/>
      </c>
      <c r="AP1835" s="187" t="str">
        <f t="shared" si="631"/>
        <v/>
      </c>
      <c r="AT1835" s="187" t="str">
        <f t="shared" si="632"/>
        <v/>
      </c>
      <c r="AU1835" s="187" t="str">
        <f t="shared" si="633"/>
        <v/>
      </c>
      <c r="AV1835" s="187" t="str">
        <f t="shared" si="634"/>
        <v/>
      </c>
      <c r="AW1835" s="187" t="str">
        <f t="shared" si="635"/>
        <v/>
      </c>
      <c r="AX1835" s="187" t="str">
        <f t="shared" si="636"/>
        <v/>
      </c>
      <c r="AY1835" s="187" t="str">
        <f t="shared" si="617"/>
        <v/>
      </c>
      <c r="AZ1835" s="187" t="str">
        <f t="shared" si="637"/>
        <v/>
      </c>
      <c r="BA1835" s="187" t="str">
        <f t="shared" si="619"/>
        <v xml:space="preserve"> </v>
      </c>
      <c r="BB1835" s="187" t="str">
        <f>IFERROR(IF(AW1835="","",VLOOKUP(AW1835,SUSS!R:S,2,FALSE)),AY1835*SUSS!$M$2)</f>
        <v/>
      </c>
      <c r="BC1835" s="187" t="str">
        <f t="shared" si="618"/>
        <v/>
      </c>
    </row>
    <row r="1836" spans="14:55" ht="15.75" thickBot="1">
      <c r="N1836" s="183" t="s">
        <v>198</v>
      </c>
      <c r="O1836" s="82">
        <v>29</v>
      </c>
      <c r="P1836" s="86">
        <v>153.22999999999999</v>
      </c>
      <c r="Q1836" s="83" t="s">
        <v>107</v>
      </c>
      <c r="R1836" s="83" t="s">
        <v>10</v>
      </c>
      <c r="S1836" s="83" t="s">
        <v>83</v>
      </c>
      <c r="T1836" s="82" t="s">
        <v>206</v>
      </c>
      <c r="U1836" s="82" t="s">
        <v>124</v>
      </c>
      <c r="AC1836" s="187" t="str">
        <f t="shared" si="620"/>
        <v/>
      </c>
      <c r="AD1836" s="187" t="str">
        <f t="shared" si="621"/>
        <v/>
      </c>
      <c r="AE1836" s="187" t="str">
        <f t="shared" si="622"/>
        <v/>
      </c>
      <c r="AF1836" s="187" t="str">
        <f t="shared" si="623"/>
        <v/>
      </c>
      <c r="AG1836" s="187" t="str">
        <f t="shared" si="624"/>
        <v/>
      </c>
      <c r="AH1836" s="187" t="str">
        <f t="shared" si="625"/>
        <v/>
      </c>
      <c r="AI1836" s="187" t="str">
        <f t="shared" si="626"/>
        <v/>
      </c>
      <c r="AJ1836" s="187" t="str">
        <f t="shared" si="627"/>
        <v/>
      </c>
      <c r="AK1836" s="187" t="str">
        <f t="shared" si="628"/>
        <v/>
      </c>
      <c r="AN1836" s="187" t="str">
        <f t="shared" si="629"/>
        <v/>
      </c>
      <c r="AO1836" s="187" t="str">
        <f t="shared" si="630"/>
        <v/>
      </c>
      <c r="AP1836" s="187" t="str">
        <f t="shared" si="631"/>
        <v/>
      </c>
      <c r="AT1836" s="187" t="str">
        <f t="shared" si="632"/>
        <v/>
      </c>
      <c r="AU1836" s="187" t="str">
        <f t="shared" si="633"/>
        <v/>
      </c>
      <c r="AV1836" s="187" t="str">
        <f t="shared" si="634"/>
        <v/>
      </c>
      <c r="AW1836" s="187" t="str">
        <f t="shared" si="635"/>
        <v/>
      </c>
      <c r="AX1836" s="187" t="str">
        <f t="shared" si="636"/>
        <v/>
      </c>
      <c r="AY1836" s="187" t="str">
        <f t="shared" si="617"/>
        <v/>
      </c>
      <c r="AZ1836" s="187" t="str">
        <f t="shared" si="637"/>
        <v/>
      </c>
      <c r="BA1836" s="187" t="str">
        <f t="shared" si="619"/>
        <v xml:space="preserve"> </v>
      </c>
      <c r="BB1836" s="187" t="str">
        <f>IFERROR(IF(AW1836="","",VLOOKUP(AW1836,SUSS!R:S,2,FALSE)),AY1836*SUSS!$M$2)</f>
        <v/>
      </c>
      <c r="BC1836" s="187" t="str">
        <f t="shared" si="618"/>
        <v/>
      </c>
    </row>
    <row r="1837" spans="14:55" ht="15.75" thickBot="1">
      <c r="N1837" s="183" t="s">
        <v>198</v>
      </c>
      <c r="O1837" s="82">
        <v>29</v>
      </c>
      <c r="P1837" s="85">
        <v>1601.27</v>
      </c>
      <c r="Q1837" s="83" t="s">
        <v>82</v>
      </c>
      <c r="R1837" s="83" t="s">
        <v>10</v>
      </c>
      <c r="S1837" s="83" t="s">
        <v>83</v>
      </c>
      <c r="T1837" s="82" t="s">
        <v>212</v>
      </c>
      <c r="U1837" s="82" t="s">
        <v>124</v>
      </c>
      <c r="AC1837" s="187" t="str">
        <f t="shared" si="620"/>
        <v/>
      </c>
      <c r="AD1837" s="187" t="str">
        <f t="shared" si="621"/>
        <v/>
      </c>
      <c r="AE1837" s="187" t="str">
        <f t="shared" si="622"/>
        <v/>
      </c>
      <c r="AF1837" s="187" t="str">
        <f t="shared" si="623"/>
        <v/>
      </c>
      <c r="AG1837" s="187" t="str">
        <f t="shared" si="624"/>
        <v/>
      </c>
      <c r="AH1837" s="187" t="str">
        <f t="shared" si="625"/>
        <v/>
      </c>
      <c r="AI1837" s="187" t="str">
        <f t="shared" si="626"/>
        <v/>
      </c>
      <c r="AJ1837" s="187" t="str">
        <f t="shared" si="627"/>
        <v/>
      </c>
      <c r="AK1837" s="187" t="str">
        <f t="shared" si="628"/>
        <v/>
      </c>
      <c r="AN1837" s="187" t="str">
        <f t="shared" si="629"/>
        <v/>
      </c>
      <c r="AO1837" s="187" t="str">
        <f t="shared" si="630"/>
        <v/>
      </c>
      <c r="AP1837" s="187" t="str">
        <f t="shared" si="631"/>
        <v/>
      </c>
      <c r="AT1837" s="187" t="str">
        <f t="shared" si="632"/>
        <v/>
      </c>
      <c r="AU1837" s="187" t="str">
        <f t="shared" si="633"/>
        <v/>
      </c>
      <c r="AV1837" s="187" t="str">
        <f t="shared" si="634"/>
        <v/>
      </c>
      <c r="AW1837" s="187" t="str">
        <f t="shared" si="635"/>
        <v/>
      </c>
      <c r="AX1837" s="187" t="str">
        <f t="shared" si="636"/>
        <v/>
      </c>
      <c r="AY1837" s="187" t="str">
        <f t="shared" si="617"/>
        <v/>
      </c>
      <c r="AZ1837" s="187" t="str">
        <f t="shared" si="637"/>
        <v/>
      </c>
      <c r="BA1837" s="187" t="str">
        <f t="shared" si="619"/>
        <v xml:space="preserve"> </v>
      </c>
      <c r="BB1837" s="187" t="str">
        <f>IFERROR(IF(AW1837="","",VLOOKUP(AW1837,SUSS!R:S,2,FALSE)),AY1837*SUSS!$M$2)</f>
        <v/>
      </c>
      <c r="BC1837" s="187" t="str">
        <f t="shared" si="618"/>
        <v/>
      </c>
    </row>
    <row r="1838" spans="14:55" ht="15.75" thickBot="1">
      <c r="N1838" s="183" t="s">
        <v>198</v>
      </c>
      <c r="O1838" s="82">
        <v>29</v>
      </c>
      <c r="P1838" s="85">
        <v>11378.37</v>
      </c>
      <c r="Q1838" s="83" t="s">
        <v>82</v>
      </c>
      <c r="R1838" s="83" t="s">
        <v>10</v>
      </c>
      <c r="S1838" s="83" t="s">
        <v>10</v>
      </c>
      <c r="T1838" s="82" t="s">
        <v>213</v>
      </c>
      <c r="U1838" s="82" t="s">
        <v>124</v>
      </c>
      <c r="AC1838" s="187" t="str">
        <f t="shared" si="620"/>
        <v/>
      </c>
      <c r="AD1838" s="187" t="str">
        <f t="shared" si="621"/>
        <v/>
      </c>
      <c r="AE1838" s="187" t="str">
        <f t="shared" si="622"/>
        <v/>
      </c>
      <c r="AF1838" s="187" t="str">
        <f t="shared" si="623"/>
        <v/>
      </c>
      <c r="AG1838" s="187" t="str">
        <f t="shared" si="624"/>
        <v/>
      </c>
      <c r="AH1838" s="187" t="str">
        <f t="shared" si="625"/>
        <v/>
      </c>
      <c r="AI1838" s="187" t="str">
        <f t="shared" si="626"/>
        <v/>
      </c>
      <c r="AJ1838" s="187" t="str">
        <f t="shared" si="627"/>
        <v/>
      </c>
      <c r="AK1838" s="187" t="str">
        <f t="shared" si="628"/>
        <v/>
      </c>
      <c r="AN1838" s="187" t="str">
        <f t="shared" si="629"/>
        <v/>
      </c>
      <c r="AO1838" s="187" t="str">
        <f t="shared" si="630"/>
        <v/>
      </c>
      <c r="AP1838" s="187" t="str">
        <f t="shared" si="631"/>
        <v/>
      </c>
      <c r="AT1838" s="187" t="str">
        <f t="shared" si="632"/>
        <v/>
      </c>
      <c r="AU1838" s="187" t="str">
        <f t="shared" si="633"/>
        <v/>
      </c>
      <c r="AV1838" s="187" t="str">
        <f t="shared" si="634"/>
        <v/>
      </c>
      <c r="AW1838" s="187" t="str">
        <f t="shared" si="635"/>
        <v/>
      </c>
      <c r="AX1838" s="187" t="str">
        <f t="shared" si="636"/>
        <v/>
      </c>
      <c r="AY1838" s="187" t="str">
        <f t="shared" si="617"/>
        <v/>
      </c>
      <c r="AZ1838" s="187" t="str">
        <f t="shared" si="637"/>
        <v/>
      </c>
      <c r="BA1838" s="187" t="str">
        <f t="shared" si="619"/>
        <v xml:space="preserve"> </v>
      </c>
      <c r="BB1838" s="187" t="str">
        <f>IFERROR(IF(AW1838="","",VLOOKUP(AW1838,SUSS!R:S,2,FALSE)),AY1838*SUSS!$M$2)</f>
        <v/>
      </c>
      <c r="BC1838" s="187" t="str">
        <f t="shared" si="618"/>
        <v/>
      </c>
    </row>
    <row r="1839" spans="14:55" ht="29.25" thickBot="1">
      <c r="N1839" s="183" t="s">
        <v>198</v>
      </c>
      <c r="O1839" s="82">
        <v>29</v>
      </c>
      <c r="P1839" s="86">
        <v>654.39</v>
      </c>
      <c r="Q1839" s="83" t="s">
        <v>11</v>
      </c>
      <c r="R1839" s="83" t="s">
        <v>108</v>
      </c>
      <c r="S1839" s="83" t="s">
        <v>83</v>
      </c>
      <c r="T1839" s="82" t="s">
        <v>190</v>
      </c>
      <c r="U1839" s="82" t="s">
        <v>124</v>
      </c>
      <c r="AC1839" s="187" t="str">
        <f t="shared" si="620"/>
        <v/>
      </c>
      <c r="AD1839" s="187" t="str">
        <f t="shared" si="621"/>
        <v/>
      </c>
      <c r="AE1839" s="187" t="str">
        <f t="shared" si="622"/>
        <v/>
      </c>
      <c r="AF1839" s="187" t="str">
        <f t="shared" si="623"/>
        <v/>
      </c>
      <c r="AG1839" s="187" t="str">
        <f t="shared" si="624"/>
        <v/>
      </c>
      <c r="AH1839" s="187" t="str">
        <f t="shared" si="625"/>
        <v/>
      </c>
      <c r="AI1839" s="187" t="str">
        <f t="shared" si="626"/>
        <v/>
      </c>
      <c r="AJ1839" s="187" t="str">
        <f t="shared" si="627"/>
        <v/>
      </c>
      <c r="AK1839" s="187" t="str">
        <f t="shared" si="628"/>
        <v/>
      </c>
      <c r="AN1839" s="187" t="str">
        <f t="shared" si="629"/>
        <v/>
      </c>
      <c r="AO1839" s="187" t="str">
        <f t="shared" si="630"/>
        <v/>
      </c>
      <c r="AP1839" s="187" t="str">
        <f t="shared" si="631"/>
        <v/>
      </c>
      <c r="AT1839" s="187" t="str">
        <f t="shared" si="632"/>
        <v>N006554</v>
      </c>
      <c r="AU1839" s="187">
        <f t="shared" si="633"/>
        <v>29</v>
      </c>
      <c r="AV1839" s="187">
        <f t="shared" si="634"/>
        <v>654.39</v>
      </c>
      <c r="AW1839" s="187" t="str">
        <f t="shared" si="635"/>
        <v>2017/12</v>
      </c>
      <c r="AX1839" s="187" t="str">
        <f t="shared" si="636"/>
        <v>2017/12 Contribuciones Seg. Social</v>
      </c>
      <c r="AY1839" s="187">
        <f t="shared" si="617"/>
        <v>12103.01</v>
      </c>
      <c r="AZ1839" s="187">
        <f t="shared" si="637"/>
        <v>5.4068368116691634E-2</v>
      </c>
      <c r="BA1839" s="187" t="str">
        <f t="shared" si="619"/>
        <v>N006554 29</v>
      </c>
      <c r="BB1839" s="187">
        <f>IFERROR(IF(AW1839="","",VLOOKUP(AW1839,SUSS!R:S,2,FALSE)),AY1839*SUSS!$M$2)</f>
        <v>1452.3612000000001</v>
      </c>
      <c r="BC1839" s="187">
        <f t="shared" si="618"/>
        <v>78.526800000000009</v>
      </c>
    </row>
    <row r="1840" spans="14:55" ht="15.75" thickBot="1">
      <c r="N1840" s="183" t="s">
        <v>198</v>
      </c>
      <c r="O1840" s="82">
        <v>30</v>
      </c>
      <c r="P1840" s="85">
        <v>3529.96</v>
      </c>
      <c r="Q1840" s="83" t="s">
        <v>102</v>
      </c>
      <c r="R1840" s="83" t="s">
        <v>10</v>
      </c>
      <c r="S1840" s="83" t="s">
        <v>10</v>
      </c>
      <c r="T1840" s="82" t="s">
        <v>206</v>
      </c>
      <c r="U1840" s="82" t="s">
        <v>124</v>
      </c>
      <c r="AC1840" s="187" t="str">
        <f t="shared" si="620"/>
        <v/>
      </c>
      <c r="AD1840" s="187" t="str">
        <f t="shared" si="621"/>
        <v/>
      </c>
      <c r="AE1840" s="187" t="str">
        <f t="shared" si="622"/>
        <v/>
      </c>
      <c r="AF1840" s="187" t="str">
        <f t="shared" si="623"/>
        <v/>
      </c>
      <c r="AG1840" s="187" t="str">
        <f t="shared" si="624"/>
        <v/>
      </c>
      <c r="AH1840" s="187" t="str">
        <f t="shared" si="625"/>
        <v/>
      </c>
      <c r="AI1840" s="187" t="str">
        <f t="shared" si="626"/>
        <v/>
      </c>
      <c r="AJ1840" s="187" t="str">
        <f t="shared" si="627"/>
        <v/>
      </c>
      <c r="AK1840" s="187" t="str">
        <f t="shared" si="628"/>
        <v/>
      </c>
      <c r="AN1840" s="187" t="str">
        <f t="shared" si="629"/>
        <v/>
      </c>
      <c r="AO1840" s="187" t="str">
        <f t="shared" si="630"/>
        <v/>
      </c>
      <c r="AP1840" s="187" t="str">
        <f t="shared" si="631"/>
        <v/>
      </c>
      <c r="AT1840" s="187" t="str">
        <f t="shared" si="632"/>
        <v/>
      </c>
      <c r="AU1840" s="187" t="str">
        <f t="shared" si="633"/>
        <v/>
      </c>
      <c r="AV1840" s="187" t="str">
        <f t="shared" si="634"/>
        <v/>
      </c>
      <c r="AW1840" s="187" t="str">
        <f t="shared" si="635"/>
        <v/>
      </c>
      <c r="AX1840" s="187" t="str">
        <f t="shared" si="636"/>
        <v/>
      </c>
      <c r="AY1840" s="187" t="str">
        <f t="shared" si="617"/>
        <v/>
      </c>
      <c r="AZ1840" s="187" t="str">
        <f t="shared" si="637"/>
        <v/>
      </c>
      <c r="BA1840" s="187" t="str">
        <f t="shared" si="619"/>
        <v xml:space="preserve"> </v>
      </c>
      <c r="BB1840" s="187" t="str">
        <f>IFERROR(IF(AW1840="","",VLOOKUP(AW1840,SUSS!R:S,2,FALSE)),AY1840*SUSS!$M$2)</f>
        <v/>
      </c>
      <c r="BC1840" s="187" t="str">
        <f t="shared" si="618"/>
        <v/>
      </c>
    </row>
    <row r="1841" spans="14:55" ht="15.75" thickBot="1">
      <c r="N1841" s="183" t="s">
        <v>198</v>
      </c>
      <c r="O1841" s="82">
        <v>30</v>
      </c>
      <c r="P1841" s="86">
        <v>153.22999999999999</v>
      </c>
      <c r="Q1841" s="83" t="s">
        <v>107</v>
      </c>
      <c r="R1841" s="83" t="s">
        <v>10</v>
      </c>
      <c r="S1841" s="83" t="s">
        <v>83</v>
      </c>
      <c r="T1841" s="82" t="s">
        <v>206</v>
      </c>
      <c r="U1841" s="82" t="s">
        <v>124</v>
      </c>
      <c r="AC1841" s="187" t="str">
        <f t="shared" si="620"/>
        <v/>
      </c>
      <c r="AD1841" s="187" t="str">
        <f t="shared" si="621"/>
        <v/>
      </c>
      <c r="AE1841" s="187" t="str">
        <f t="shared" si="622"/>
        <v/>
      </c>
      <c r="AF1841" s="187" t="str">
        <f t="shared" si="623"/>
        <v/>
      </c>
      <c r="AG1841" s="187" t="str">
        <f t="shared" si="624"/>
        <v/>
      </c>
      <c r="AH1841" s="187" t="str">
        <f t="shared" si="625"/>
        <v/>
      </c>
      <c r="AI1841" s="187" t="str">
        <f t="shared" si="626"/>
        <v/>
      </c>
      <c r="AJ1841" s="187" t="str">
        <f t="shared" si="627"/>
        <v/>
      </c>
      <c r="AK1841" s="187" t="str">
        <f t="shared" si="628"/>
        <v/>
      </c>
      <c r="AN1841" s="187" t="str">
        <f t="shared" si="629"/>
        <v/>
      </c>
      <c r="AO1841" s="187" t="str">
        <f t="shared" si="630"/>
        <v/>
      </c>
      <c r="AP1841" s="187" t="str">
        <f t="shared" si="631"/>
        <v/>
      </c>
      <c r="AT1841" s="187" t="str">
        <f t="shared" si="632"/>
        <v/>
      </c>
      <c r="AU1841" s="187" t="str">
        <f t="shared" si="633"/>
        <v/>
      </c>
      <c r="AV1841" s="187" t="str">
        <f t="shared" si="634"/>
        <v/>
      </c>
      <c r="AW1841" s="187" t="str">
        <f t="shared" si="635"/>
        <v/>
      </c>
      <c r="AX1841" s="187" t="str">
        <f t="shared" si="636"/>
        <v/>
      </c>
      <c r="AY1841" s="187" t="str">
        <f t="shared" si="617"/>
        <v/>
      </c>
      <c r="AZ1841" s="187" t="str">
        <f t="shared" si="637"/>
        <v/>
      </c>
      <c r="BA1841" s="187" t="str">
        <f t="shared" si="619"/>
        <v xml:space="preserve"> </v>
      </c>
      <c r="BB1841" s="187" t="str">
        <f>IFERROR(IF(AW1841="","",VLOOKUP(AW1841,SUSS!R:S,2,FALSE)),AY1841*SUSS!$M$2)</f>
        <v/>
      </c>
      <c r="BC1841" s="187" t="str">
        <f t="shared" si="618"/>
        <v/>
      </c>
    </row>
    <row r="1842" spans="14:55" ht="15.75" thickBot="1">
      <c r="N1842" s="183" t="s">
        <v>198</v>
      </c>
      <c r="O1842" s="82">
        <v>30</v>
      </c>
      <c r="P1842" s="85">
        <v>12979.64</v>
      </c>
      <c r="Q1842" s="83" t="s">
        <v>82</v>
      </c>
      <c r="R1842" s="83" t="s">
        <v>10</v>
      </c>
      <c r="S1842" s="83" t="s">
        <v>10</v>
      </c>
      <c r="T1842" s="82" t="s">
        <v>213</v>
      </c>
      <c r="U1842" s="82" t="s">
        <v>124</v>
      </c>
      <c r="AC1842" s="187" t="str">
        <f t="shared" si="620"/>
        <v/>
      </c>
      <c r="AD1842" s="187" t="str">
        <f t="shared" si="621"/>
        <v/>
      </c>
      <c r="AE1842" s="187" t="str">
        <f t="shared" si="622"/>
        <v/>
      </c>
      <c r="AF1842" s="187" t="str">
        <f t="shared" si="623"/>
        <v/>
      </c>
      <c r="AG1842" s="187" t="str">
        <f t="shared" si="624"/>
        <v/>
      </c>
      <c r="AH1842" s="187" t="str">
        <f t="shared" si="625"/>
        <v/>
      </c>
      <c r="AI1842" s="187" t="str">
        <f t="shared" si="626"/>
        <v/>
      </c>
      <c r="AJ1842" s="187" t="str">
        <f t="shared" si="627"/>
        <v/>
      </c>
      <c r="AK1842" s="187" t="str">
        <f t="shared" si="628"/>
        <v/>
      </c>
      <c r="AN1842" s="187" t="str">
        <f t="shared" si="629"/>
        <v/>
      </c>
      <c r="AO1842" s="187" t="str">
        <f t="shared" si="630"/>
        <v/>
      </c>
      <c r="AP1842" s="187" t="str">
        <f t="shared" si="631"/>
        <v/>
      </c>
      <c r="AT1842" s="187" t="str">
        <f t="shared" si="632"/>
        <v/>
      </c>
      <c r="AU1842" s="187" t="str">
        <f t="shared" si="633"/>
        <v/>
      </c>
      <c r="AV1842" s="187" t="str">
        <f t="shared" si="634"/>
        <v/>
      </c>
      <c r="AW1842" s="187" t="str">
        <f t="shared" si="635"/>
        <v/>
      </c>
      <c r="AX1842" s="187" t="str">
        <f t="shared" si="636"/>
        <v/>
      </c>
      <c r="AY1842" s="187" t="str">
        <f t="shared" si="617"/>
        <v/>
      </c>
      <c r="AZ1842" s="187" t="str">
        <f t="shared" si="637"/>
        <v/>
      </c>
      <c r="BA1842" s="187" t="str">
        <f t="shared" si="619"/>
        <v xml:space="preserve"> </v>
      </c>
      <c r="BB1842" s="187" t="str">
        <f>IFERROR(IF(AW1842="","",VLOOKUP(AW1842,SUSS!R:S,2,FALSE)),AY1842*SUSS!$M$2)</f>
        <v/>
      </c>
      <c r="BC1842" s="187" t="str">
        <f t="shared" si="618"/>
        <v/>
      </c>
    </row>
    <row r="1843" spans="14:55" ht="29.25" thickBot="1">
      <c r="N1843" s="183" t="s">
        <v>198</v>
      </c>
      <c r="O1843" s="82">
        <v>30</v>
      </c>
      <c r="P1843" s="86">
        <v>312.92</v>
      </c>
      <c r="Q1843" s="83" t="s">
        <v>11</v>
      </c>
      <c r="R1843" s="83" t="s">
        <v>108</v>
      </c>
      <c r="S1843" s="83" t="s">
        <v>83</v>
      </c>
      <c r="T1843" s="82" t="s">
        <v>190</v>
      </c>
      <c r="U1843" s="82" t="s">
        <v>124</v>
      </c>
      <c r="AC1843" s="187" t="str">
        <f t="shared" si="620"/>
        <v/>
      </c>
      <c r="AD1843" s="187" t="str">
        <f t="shared" si="621"/>
        <v/>
      </c>
      <c r="AE1843" s="187" t="str">
        <f t="shared" si="622"/>
        <v/>
      </c>
      <c r="AF1843" s="187" t="str">
        <f t="shared" si="623"/>
        <v/>
      </c>
      <c r="AG1843" s="187" t="str">
        <f t="shared" si="624"/>
        <v/>
      </c>
      <c r="AH1843" s="187" t="str">
        <f t="shared" si="625"/>
        <v/>
      </c>
      <c r="AI1843" s="187" t="str">
        <f t="shared" si="626"/>
        <v/>
      </c>
      <c r="AJ1843" s="187" t="str">
        <f t="shared" si="627"/>
        <v/>
      </c>
      <c r="AK1843" s="187" t="str">
        <f t="shared" si="628"/>
        <v/>
      </c>
      <c r="AN1843" s="187" t="str">
        <f t="shared" si="629"/>
        <v/>
      </c>
      <c r="AO1843" s="187" t="str">
        <f t="shared" si="630"/>
        <v/>
      </c>
      <c r="AP1843" s="187" t="str">
        <f t="shared" si="631"/>
        <v/>
      </c>
      <c r="AT1843" s="187" t="str">
        <f t="shared" si="632"/>
        <v>N006554</v>
      </c>
      <c r="AU1843" s="187">
        <f t="shared" si="633"/>
        <v>30</v>
      </c>
      <c r="AV1843" s="187">
        <f t="shared" si="634"/>
        <v>312.92</v>
      </c>
      <c r="AW1843" s="187" t="str">
        <f t="shared" si="635"/>
        <v>2017/12</v>
      </c>
      <c r="AX1843" s="187" t="str">
        <f t="shared" si="636"/>
        <v>2017/12 Contribuciones Seg. Social</v>
      </c>
      <c r="AY1843" s="187">
        <f t="shared" si="617"/>
        <v>12103.01</v>
      </c>
      <c r="AZ1843" s="187">
        <f t="shared" si="637"/>
        <v>2.5854725394757173E-2</v>
      </c>
      <c r="BA1843" s="187" t="str">
        <f t="shared" si="619"/>
        <v>N006554 30</v>
      </c>
      <c r="BB1843" s="187">
        <f>IFERROR(IF(AW1843="","",VLOOKUP(AW1843,SUSS!R:S,2,FALSE)),AY1843*SUSS!$M$2)</f>
        <v>1452.3612000000001</v>
      </c>
      <c r="BC1843" s="187">
        <f t="shared" si="618"/>
        <v>37.550400000000003</v>
      </c>
    </row>
    <row r="1844" spans="14:55" ht="29.25" thickBot="1">
      <c r="N1844" s="183" t="s">
        <v>198</v>
      </c>
      <c r="O1844" s="82">
        <v>30</v>
      </c>
      <c r="P1844" s="86">
        <v>341.47</v>
      </c>
      <c r="Q1844" s="83" t="s">
        <v>11</v>
      </c>
      <c r="R1844" s="83" t="s">
        <v>108</v>
      </c>
      <c r="S1844" s="83" t="s">
        <v>109</v>
      </c>
      <c r="T1844" s="82" t="s">
        <v>191</v>
      </c>
      <c r="U1844" s="82" t="s">
        <v>124</v>
      </c>
      <c r="AC1844" s="187" t="str">
        <f t="shared" si="620"/>
        <v/>
      </c>
      <c r="AD1844" s="187" t="str">
        <f t="shared" si="621"/>
        <v/>
      </c>
      <c r="AE1844" s="187" t="str">
        <f t="shared" si="622"/>
        <v/>
      </c>
      <c r="AF1844" s="187" t="str">
        <f t="shared" si="623"/>
        <v/>
      </c>
      <c r="AG1844" s="187" t="str">
        <f t="shared" si="624"/>
        <v/>
      </c>
      <c r="AH1844" s="187" t="str">
        <f t="shared" si="625"/>
        <v/>
      </c>
      <c r="AI1844" s="187" t="str">
        <f t="shared" si="626"/>
        <v/>
      </c>
      <c r="AJ1844" s="187" t="str">
        <f t="shared" si="627"/>
        <v/>
      </c>
      <c r="AK1844" s="187" t="str">
        <f t="shared" si="628"/>
        <v/>
      </c>
      <c r="AN1844" s="187" t="str">
        <f t="shared" si="629"/>
        <v/>
      </c>
      <c r="AO1844" s="187" t="str">
        <f t="shared" si="630"/>
        <v/>
      </c>
      <c r="AP1844" s="187" t="str">
        <f t="shared" si="631"/>
        <v/>
      </c>
      <c r="AT1844" s="187" t="str">
        <f t="shared" si="632"/>
        <v>N006554</v>
      </c>
      <c r="AU1844" s="187">
        <f t="shared" si="633"/>
        <v>30</v>
      </c>
      <c r="AV1844" s="187">
        <f t="shared" si="634"/>
        <v>341.47</v>
      </c>
      <c r="AW1844" s="187" t="str">
        <f t="shared" si="635"/>
        <v>2018/1</v>
      </c>
      <c r="AX1844" s="187" t="str">
        <f t="shared" si="636"/>
        <v>2018/1 Contribuciones Seg. Social</v>
      </c>
      <c r="AY1844" s="187">
        <f t="shared" si="617"/>
        <v>11656.59</v>
      </c>
      <c r="AZ1844" s="187">
        <f t="shared" si="637"/>
        <v>2.929415892640987E-2</v>
      </c>
      <c r="BA1844" s="187" t="str">
        <f t="shared" si="619"/>
        <v>N006554 30</v>
      </c>
      <c r="BB1844" s="187">
        <f>IFERROR(IF(AW1844="","",VLOOKUP(AW1844,SUSS!R:S,2,FALSE)),AY1844*SUSS!$M$2)</f>
        <v>1398.7908</v>
      </c>
      <c r="BC1844" s="187">
        <f t="shared" si="618"/>
        <v>40.976400000000005</v>
      </c>
    </row>
    <row r="1845" spans="14:55" ht="15.75" thickBot="1">
      <c r="N1845" s="183" t="s">
        <v>198</v>
      </c>
      <c r="O1845" s="82">
        <v>31</v>
      </c>
      <c r="P1845" s="85">
        <v>3529.96</v>
      </c>
      <c r="Q1845" s="83" t="s">
        <v>102</v>
      </c>
      <c r="R1845" s="83" t="s">
        <v>10</v>
      </c>
      <c r="S1845" s="83" t="s">
        <v>10</v>
      </c>
      <c r="T1845" s="82" t="s">
        <v>206</v>
      </c>
      <c r="U1845" s="82" t="s">
        <v>124</v>
      </c>
      <c r="AC1845" s="187" t="str">
        <f t="shared" si="620"/>
        <v/>
      </c>
      <c r="AD1845" s="187" t="str">
        <f t="shared" si="621"/>
        <v/>
      </c>
      <c r="AE1845" s="187" t="str">
        <f t="shared" si="622"/>
        <v/>
      </c>
      <c r="AF1845" s="187" t="str">
        <f t="shared" si="623"/>
        <v/>
      </c>
      <c r="AG1845" s="187" t="str">
        <f t="shared" si="624"/>
        <v/>
      </c>
      <c r="AH1845" s="187" t="str">
        <f t="shared" si="625"/>
        <v/>
      </c>
      <c r="AI1845" s="187" t="str">
        <f t="shared" si="626"/>
        <v/>
      </c>
      <c r="AJ1845" s="187" t="str">
        <f t="shared" si="627"/>
        <v/>
      </c>
      <c r="AK1845" s="187" t="str">
        <f t="shared" si="628"/>
        <v/>
      </c>
      <c r="AN1845" s="187" t="str">
        <f t="shared" si="629"/>
        <v/>
      </c>
      <c r="AO1845" s="187" t="str">
        <f t="shared" si="630"/>
        <v/>
      </c>
      <c r="AP1845" s="187" t="str">
        <f t="shared" si="631"/>
        <v/>
      </c>
      <c r="AT1845" s="187" t="str">
        <f t="shared" si="632"/>
        <v/>
      </c>
      <c r="AU1845" s="187" t="str">
        <f t="shared" si="633"/>
        <v/>
      </c>
      <c r="AV1845" s="187" t="str">
        <f t="shared" si="634"/>
        <v/>
      </c>
      <c r="AW1845" s="187" t="str">
        <f t="shared" si="635"/>
        <v/>
      </c>
      <c r="AX1845" s="187" t="str">
        <f t="shared" si="636"/>
        <v/>
      </c>
      <c r="AY1845" s="187" t="str">
        <f t="shared" si="617"/>
        <v/>
      </c>
      <c r="AZ1845" s="187" t="str">
        <f t="shared" si="637"/>
        <v/>
      </c>
      <c r="BA1845" s="187" t="str">
        <f t="shared" si="619"/>
        <v xml:space="preserve"> </v>
      </c>
      <c r="BB1845" s="187" t="str">
        <f>IFERROR(IF(AW1845="","",VLOOKUP(AW1845,SUSS!R:S,2,FALSE)),AY1845*SUSS!$M$2)</f>
        <v/>
      </c>
      <c r="BC1845" s="187" t="str">
        <f t="shared" si="618"/>
        <v/>
      </c>
    </row>
    <row r="1846" spans="14:55" ht="15.75" thickBot="1">
      <c r="N1846" s="183" t="s">
        <v>198</v>
      </c>
      <c r="O1846" s="82">
        <v>31</v>
      </c>
      <c r="P1846" s="86">
        <v>153.22999999999999</v>
      </c>
      <c r="Q1846" s="83" t="s">
        <v>107</v>
      </c>
      <c r="R1846" s="83" t="s">
        <v>10</v>
      </c>
      <c r="S1846" s="83" t="s">
        <v>83</v>
      </c>
      <c r="T1846" s="82" t="s">
        <v>206</v>
      </c>
      <c r="U1846" s="82" t="s">
        <v>124</v>
      </c>
      <c r="AC1846" s="187" t="str">
        <f t="shared" si="620"/>
        <v/>
      </c>
      <c r="AD1846" s="187" t="str">
        <f t="shared" si="621"/>
        <v/>
      </c>
      <c r="AE1846" s="187" t="str">
        <f t="shared" si="622"/>
        <v/>
      </c>
      <c r="AF1846" s="187" t="str">
        <f t="shared" si="623"/>
        <v/>
      </c>
      <c r="AG1846" s="187" t="str">
        <f t="shared" si="624"/>
        <v/>
      </c>
      <c r="AH1846" s="187" t="str">
        <f t="shared" si="625"/>
        <v/>
      </c>
      <c r="AI1846" s="187" t="str">
        <f t="shared" si="626"/>
        <v/>
      </c>
      <c r="AJ1846" s="187" t="str">
        <f t="shared" si="627"/>
        <v/>
      </c>
      <c r="AK1846" s="187" t="str">
        <f t="shared" si="628"/>
        <v/>
      </c>
      <c r="AN1846" s="187" t="str">
        <f t="shared" si="629"/>
        <v/>
      </c>
      <c r="AO1846" s="187" t="str">
        <f t="shared" si="630"/>
        <v/>
      </c>
      <c r="AP1846" s="187" t="str">
        <f t="shared" si="631"/>
        <v/>
      </c>
      <c r="AT1846" s="187" t="str">
        <f t="shared" si="632"/>
        <v/>
      </c>
      <c r="AU1846" s="187" t="str">
        <f t="shared" si="633"/>
        <v/>
      </c>
      <c r="AV1846" s="187" t="str">
        <f t="shared" si="634"/>
        <v/>
      </c>
      <c r="AW1846" s="187" t="str">
        <f t="shared" si="635"/>
        <v/>
      </c>
      <c r="AX1846" s="187" t="str">
        <f t="shared" si="636"/>
        <v/>
      </c>
      <c r="AY1846" s="187" t="str">
        <f t="shared" si="617"/>
        <v/>
      </c>
      <c r="AZ1846" s="187" t="str">
        <f t="shared" si="637"/>
        <v/>
      </c>
      <c r="BA1846" s="187" t="str">
        <f t="shared" si="619"/>
        <v xml:space="preserve"> </v>
      </c>
      <c r="BB1846" s="187" t="str">
        <f>IFERROR(IF(AW1846="","",VLOOKUP(AW1846,SUSS!R:S,2,FALSE)),AY1846*SUSS!$M$2)</f>
        <v/>
      </c>
      <c r="BC1846" s="187" t="str">
        <f t="shared" si="618"/>
        <v/>
      </c>
    </row>
    <row r="1847" spans="14:55" ht="15.75" thickBot="1">
      <c r="N1847" s="183" t="s">
        <v>198</v>
      </c>
      <c r="O1847" s="82">
        <v>31</v>
      </c>
      <c r="P1847" s="85">
        <v>12979.64</v>
      </c>
      <c r="Q1847" s="83" t="s">
        <v>82</v>
      </c>
      <c r="R1847" s="83" t="s">
        <v>10</v>
      </c>
      <c r="S1847" s="83" t="s">
        <v>10</v>
      </c>
      <c r="T1847" s="82" t="s">
        <v>213</v>
      </c>
      <c r="U1847" s="82" t="s">
        <v>124</v>
      </c>
      <c r="AC1847" s="187" t="str">
        <f t="shared" si="620"/>
        <v/>
      </c>
      <c r="AD1847" s="187" t="str">
        <f t="shared" si="621"/>
        <v/>
      </c>
      <c r="AE1847" s="187" t="str">
        <f t="shared" si="622"/>
        <v/>
      </c>
      <c r="AF1847" s="187" t="str">
        <f t="shared" si="623"/>
        <v/>
      </c>
      <c r="AG1847" s="187" t="str">
        <f t="shared" si="624"/>
        <v/>
      </c>
      <c r="AH1847" s="187" t="str">
        <f t="shared" si="625"/>
        <v/>
      </c>
      <c r="AI1847" s="187" t="str">
        <f t="shared" si="626"/>
        <v/>
      </c>
      <c r="AJ1847" s="187" t="str">
        <f t="shared" si="627"/>
        <v/>
      </c>
      <c r="AK1847" s="187" t="str">
        <f t="shared" si="628"/>
        <v/>
      </c>
      <c r="AN1847" s="187" t="str">
        <f t="shared" si="629"/>
        <v/>
      </c>
      <c r="AO1847" s="187" t="str">
        <f t="shared" si="630"/>
        <v/>
      </c>
      <c r="AP1847" s="187" t="str">
        <f t="shared" si="631"/>
        <v/>
      </c>
      <c r="AT1847" s="187" t="str">
        <f t="shared" si="632"/>
        <v/>
      </c>
      <c r="AU1847" s="187" t="str">
        <f t="shared" si="633"/>
        <v/>
      </c>
      <c r="AV1847" s="187" t="str">
        <f t="shared" si="634"/>
        <v/>
      </c>
      <c r="AW1847" s="187" t="str">
        <f t="shared" si="635"/>
        <v/>
      </c>
      <c r="AX1847" s="187" t="str">
        <f t="shared" si="636"/>
        <v/>
      </c>
      <c r="AY1847" s="187" t="str">
        <f t="shared" si="617"/>
        <v/>
      </c>
      <c r="AZ1847" s="187" t="str">
        <f t="shared" si="637"/>
        <v/>
      </c>
      <c r="BA1847" s="187" t="str">
        <f t="shared" si="619"/>
        <v xml:space="preserve"> </v>
      </c>
      <c r="BB1847" s="187" t="str">
        <f>IFERROR(IF(AW1847="","",VLOOKUP(AW1847,SUSS!R:S,2,FALSE)),AY1847*SUSS!$M$2)</f>
        <v/>
      </c>
      <c r="BC1847" s="187" t="str">
        <f t="shared" si="618"/>
        <v/>
      </c>
    </row>
    <row r="1848" spans="14:55" ht="29.25" thickBot="1">
      <c r="N1848" s="183" t="s">
        <v>198</v>
      </c>
      <c r="O1848" s="82">
        <v>31</v>
      </c>
      <c r="P1848" s="86">
        <v>654.39</v>
      </c>
      <c r="Q1848" s="83" t="s">
        <v>11</v>
      </c>
      <c r="R1848" s="83" t="s">
        <v>108</v>
      </c>
      <c r="S1848" s="83" t="s">
        <v>109</v>
      </c>
      <c r="T1848" s="82" t="s">
        <v>191</v>
      </c>
      <c r="U1848" s="82" t="s">
        <v>124</v>
      </c>
      <c r="AC1848" s="187" t="str">
        <f t="shared" si="620"/>
        <v/>
      </c>
      <c r="AD1848" s="187" t="str">
        <f t="shared" si="621"/>
        <v/>
      </c>
      <c r="AE1848" s="187" t="str">
        <f t="shared" si="622"/>
        <v/>
      </c>
      <c r="AF1848" s="187" t="str">
        <f t="shared" si="623"/>
        <v/>
      </c>
      <c r="AG1848" s="187" t="str">
        <f t="shared" si="624"/>
        <v/>
      </c>
      <c r="AH1848" s="187" t="str">
        <f t="shared" si="625"/>
        <v/>
      </c>
      <c r="AI1848" s="187" t="str">
        <f t="shared" si="626"/>
        <v/>
      </c>
      <c r="AJ1848" s="187" t="str">
        <f t="shared" si="627"/>
        <v/>
      </c>
      <c r="AK1848" s="187" t="str">
        <f t="shared" si="628"/>
        <v/>
      </c>
      <c r="AN1848" s="187" t="str">
        <f t="shared" si="629"/>
        <v/>
      </c>
      <c r="AO1848" s="187" t="str">
        <f t="shared" si="630"/>
        <v/>
      </c>
      <c r="AP1848" s="187" t="str">
        <f t="shared" si="631"/>
        <v/>
      </c>
      <c r="AT1848" s="187" t="str">
        <f t="shared" si="632"/>
        <v>N006554</v>
      </c>
      <c r="AU1848" s="187">
        <f t="shared" si="633"/>
        <v>31</v>
      </c>
      <c r="AV1848" s="187">
        <f t="shared" si="634"/>
        <v>654.39</v>
      </c>
      <c r="AW1848" s="187" t="str">
        <f t="shared" si="635"/>
        <v>2018/1</v>
      </c>
      <c r="AX1848" s="187" t="str">
        <f t="shared" si="636"/>
        <v>2018/1 Contribuciones Seg. Social</v>
      </c>
      <c r="AY1848" s="187">
        <f t="shared" si="617"/>
        <v>11656.59</v>
      </c>
      <c r="AZ1848" s="187">
        <f t="shared" si="637"/>
        <v>5.6139059536279477E-2</v>
      </c>
      <c r="BA1848" s="187" t="str">
        <f t="shared" si="619"/>
        <v>N006554 31</v>
      </c>
      <c r="BB1848" s="187">
        <f>IFERROR(IF(AW1848="","",VLOOKUP(AW1848,SUSS!R:S,2,FALSE)),AY1848*SUSS!$M$2)</f>
        <v>1398.7908</v>
      </c>
      <c r="BC1848" s="187">
        <f t="shared" si="618"/>
        <v>78.526799999999994</v>
      </c>
    </row>
    <row r="1849" spans="14:55" ht="15.75" thickBot="1">
      <c r="N1849" s="183" t="s">
        <v>198</v>
      </c>
      <c r="O1849" s="82">
        <v>32</v>
      </c>
      <c r="P1849" s="85">
        <v>3529.96</v>
      </c>
      <c r="Q1849" s="83" t="s">
        <v>102</v>
      </c>
      <c r="R1849" s="83" t="s">
        <v>10</v>
      </c>
      <c r="S1849" s="83" t="s">
        <v>10</v>
      </c>
      <c r="T1849" s="82" t="s">
        <v>206</v>
      </c>
      <c r="U1849" s="82" t="s">
        <v>124</v>
      </c>
      <c r="AC1849" s="187" t="str">
        <f t="shared" si="620"/>
        <v/>
      </c>
      <c r="AD1849" s="187" t="str">
        <f t="shared" si="621"/>
        <v/>
      </c>
      <c r="AE1849" s="187" t="str">
        <f t="shared" si="622"/>
        <v/>
      </c>
      <c r="AF1849" s="187" t="str">
        <f t="shared" si="623"/>
        <v/>
      </c>
      <c r="AG1849" s="187" t="str">
        <f t="shared" si="624"/>
        <v/>
      </c>
      <c r="AH1849" s="187" t="str">
        <f t="shared" si="625"/>
        <v/>
      </c>
      <c r="AI1849" s="187" t="str">
        <f t="shared" si="626"/>
        <v/>
      </c>
      <c r="AJ1849" s="187" t="str">
        <f t="shared" si="627"/>
        <v/>
      </c>
      <c r="AK1849" s="187" t="str">
        <f t="shared" si="628"/>
        <v/>
      </c>
      <c r="AN1849" s="187" t="str">
        <f t="shared" si="629"/>
        <v/>
      </c>
      <c r="AO1849" s="187" t="str">
        <f t="shared" si="630"/>
        <v/>
      </c>
      <c r="AP1849" s="187" t="str">
        <f t="shared" si="631"/>
        <v/>
      </c>
      <c r="AT1849" s="187" t="str">
        <f t="shared" si="632"/>
        <v/>
      </c>
      <c r="AU1849" s="187" t="str">
        <f t="shared" si="633"/>
        <v/>
      </c>
      <c r="AV1849" s="187" t="str">
        <f t="shared" si="634"/>
        <v/>
      </c>
      <c r="AW1849" s="187" t="str">
        <f t="shared" si="635"/>
        <v/>
      </c>
      <c r="AX1849" s="187" t="str">
        <f t="shared" si="636"/>
        <v/>
      </c>
      <c r="AY1849" s="187" t="str">
        <f t="shared" si="617"/>
        <v/>
      </c>
      <c r="AZ1849" s="187" t="str">
        <f t="shared" si="637"/>
        <v/>
      </c>
      <c r="BA1849" s="187" t="str">
        <f t="shared" si="619"/>
        <v xml:space="preserve"> </v>
      </c>
      <c r="BB1849" s="187" t="str">
        <f>IFERROR(IF(AW1849="","",VLOOKUP(AW1849,SUSS!R:S,2,FALSE)),AY1849*SUSS!$M$2)</f>
        <v/>
      </c>
      <c r="BC1849" s="187" t="str">
        <f t="shared" si="618"/>
        <v/>
      </c>
    </row>
    <row r="1850" spans="14:55" ht="15.75" thickBot="1">
      <c r="N1850" s="183" t="s">
        <v>198</v>
      </c>
      <c r="O1850" s="82">
        <v>32</v>
      </c>
      <c r="P1850" s="86">
        <v>153.22999999999999</v>
      </c>
      <c r="Q1850" s="83" t="s">
        <v>107</v>
      </c>
      <c r="R1850" s="83" t="s">
        <v>10</v>
      </c>
      <c r="S1850" s="83" t="s">
        <v>83</v>
      </c>
      <c r="T1850" s="82" t="s">
        <v>206</v>
      </c>
      <c r="U1850" s="82" t="s">
        <v>124</v>
      </c>
      <c r="AC1850" s="187" t="str">
        <f t="shared" si="620"/>
        <v/>
      </c>
      <c r="AD1850" s="187" t="str">
        <f t="shared" si="621"/>
        <v/>
      </c>
      <c r="AE1850" s="187" t="str">
        <f t="shared" si="622"/>
        <v/>
      </c>
      <c r="AF1850" s="187" t="str">
        <f t="shared" si="623"/>
        <v/>
      </c>
      <c r="AG1850" s="187" t="str">
        <f t="shared" si="624"/>
        <v/>
      </c>
      <c r="AH1850" s="187" t="str">
        <f t="shared" si="625"/>
        <v/>
      </c>
      <c r="AI1850" s="187" t="str">
        <f t="shared" si="626"/>
        <v/>
      </c>
      <c r="AJ1850" s="187" t="str">
        <f t="shared" si="627"/>
        <v/>
      </c>
      <c r="AK1850" s="187" t="str">
        <f t="shared" si="628"/>
        <v/>
      </c>
      <c r="AN1850" s="187" t="str">
        <f t="shared" si="629"/>
        <v/>
      </c>
      <c r="AO1850" s="187" t="str">
        <f t="shared" si="630"/>
        <v/>
      </c>
      <c r="AP1850" s="187" t="str">
        <f t="shared" si="631"/>
        <v/>
      </c>
      <c r="AT1850" s="187" t="str">
        <f t="shared" si="632"/>
        <v/>
      </c>
      <c r="AU1850" s="187" t="str">
        <f t="shared" si="633"/>
        <v/>
      </c>
      <c r="AV1850" s="187" t="str">
        <f t="shared" si="634"/>
        <v/>
      </c>
      <c r="AW1850" s="187" t="str">
        <f t="shared" si="635"/>
        <v/>
      </c>
      <c r="AX1850" s="187" t="str">
        <f t="shared" si="636"/>
        <v/>
      </c>
      <c r="AY1850" s="187" t="str">
        <f t="shared" si="617"/>
        <v/>
      </c>
      <c r="AZ1850" s="187" t="str">
        <f t="shared" si="637"/>
        <v/>
      </c>
      <c r="BA1850" s="187" t="str">
        <f t="shared" si="619"/>
        <v xml:space="preserve"> </v>
      </c>
      <c r="BB1850" s="187" t="str">
        <f>IFERROR(IF(AW1850="","",VLOOKUP(AW1850,SUSS!R:S,2,FALSE)),AY1850*SUSS!$M$2)</f>
        <v/>
      </c>
      <c r="BC1850" s="187" t="str">
        <f t="shared" si="618"/>
        <v/>
      </c>
    </row>
    <row r="1851" spans="14:55" ht="15.75" thickBot="1">
      <c r="N1851" s="183" t="s">
        <v>198</v>
      </c>
      <c r="O1851" s="82">
        <v>32</v>
      </c>
      <c r="P1851" s="85">
        <v>12979.64</v>
      </c>
      <c r="Q1851" s="83" t="s">
        <v>82</v>
      </c>
      <c r="R1851" s="83" t="s">
        <v>10</v>
      </c>
      <c r="S1851" s="83" t="s">
        <v>10</v>
      </c>
      <c r="T1851" s="82" t="s">
        <v>213</v>
      </c>
      <c r="U1851" s="82" t="s">
        <v>124</v>
      </c>
      <c r="AC1851" s="187" t="str">
        <f t="shared" si="620"/>
        <v/>
      </c>
      <c r="AD1851" s="187" t="str">
        <f t="shared" si="621"/>
        <v/>
      </c>
      <c r="AE1851" s="187" t="str">
        <f t="shared" si="622"/>
        <v/>
      </c>
      <c r="AF1851" s="187" t="str">
        <f t="shared" si="623"/>
        <v/>
      </c>
      <c r="AG1851" s="187" t="str">
        <f t="shared" si="624"/>
        <v/>
      </c>
      <c r="AH1851" s="187" t="str">
        <f t="shared" si="625"/>
        <v/>
      </c>
      <c r="AI1851" s="187" t="str">
        <f t="shared" si="626"/>
        <v/>
      </c>
      <c r="AJ1851" s="187" t="str">
        <f t="shared" si="627"/>
        <v/>
      </c>
      <c r="AK1851" s="187" t="str">
        <f t="shared" si="628"/>
        <v/>
      </c>
      <c r="AN1851" s="187" t="str">
        <f t="shared" si="629"/>
        <v/>
      </c>
      <c r="AO1851" s="187" t="str">
        <f t="shared" si="630"/>
        <v/>
      </c>
      <c r="AP1851" s="187" t="str">
        <f t="shared" si="631"/>
        <v/>
      </c>
      <c r="AT1851" s="187" t="str">
        <f t="shared" si="632"/>
        <v/>
      </c>
      <c r="AU1851" s="187" t="str">
        <f t="shared" si="633"/>
        <v/>
      </c>
      <c r="AV1851" s="187" t="str">
        <f t="shared" si="634"/>
        <v/>
      </c>
      <c r="AW1851" s="187" t="str">
        <f t="shared" si="635"/>
        <v/>
      </c>
      <c r="AX1851" s="187" t="str">
        <f t="shared" si="636"/>
        <v/>
      </c>
      <c r="AY1851" s="187" t="str">
        <f t="shared" si="617"/>
        <v/>
      </c>
      <c r="AZ1851" s="187" t="str">
        <f t="shared" si="637"/>
        <v/>
      </c>
      <c r="BA1851" s="187" t="str">
        <f t="shared" si="619"/>
        <v xml:space="preserve"> </v>
      </c>
      <c r="BB1851" s="187" t="str">
        <f>IFERROR(IF(AW1851="","",VLOOKUP(AW1851,SUSS!R:S,2,FALSE)),AY1851*SUSS!$M$2)</f>
        <v/>
      </c>
      <c r="BC1851" s="187" t="str">
        <f t="shared" si="618"/>
        <v/>
      </c>
    </row>
    <row r="1852" spans="14:55" ht="29.25" thickBot="1">
      <c r="N1852" s="183" t="s">
        <v>198</v>
      </c>
      <c r="O1852" s="82">
        <v>32</v>
      </c>
      <c r="P1852" s="86">
        <v>654.39</v>
      </c>
      <c r="Q1852" s="83" t="s">
        <v>11</v>
      </c>
      <c r="R1852" s="83" t="s">
        <v>108</v>
      </c>
      <c r="S1852" s="83" t="s">
        <v>109</v>
      </c>
      <c r="T1852" s="82" t="s">
        <v>191</v>
      </c>
      <c r="U1852" s="82" t="s">
        <v>124</v>
      </c>
      <c r="AC1852" s="187" t="str">
        <f t="shared" si="620"/>
        <v/>
      </c>
      <c r="AD1852" s="187" t="str">
        <f t="shared" si="621"/>
        <v/>
      </c>
      <c r="AE1852" s="187" t="str">
        <f t="shared" si="622"/>
        <v/>
      </c>
      <c r="AF1852" s="187" t="str">
        <f t="shared" si="623"/>
        <v/>
      </c>
      <c r="AG1852" s="187" t="str">
        <f t="shared" si="624"/>
        <v/>
      </c>
      <c r="AH1852" s="187" t="str">
        <f t="shared" si="625"/>
        <v/>
      </c>
      <c r="AI1852" s="187" t="str">
        <f t="shared" si="626"/>
        <v/>
      </c>
      <c r="AJ1852" s="187" t="str">
        <f t="shared" si="627"/>
        <v/>
      </c>
      <c r="AK1852" s="187" t="str">
        <f t="shared" si="628"/>
        <v/>
      </c>
      <c r="AN1852" s="187" t="str">
        <f t="shared" si="629"/>
        <v/>
      </c>
      <c r="AO1852" s="187" t="str">
        <f t="shared" si="630"/>
        <v/>
      </c>
      <c r="AP1852" s="187" t="str">
        <f t="shared" si="631"/>
        <v/>
      </c>
      <c r="AT1852" s="187" t="str">
        <f t="shared" si="632"/>
        <v>N006554</v>
      </c>
      <c r="AU1852" s="187">
        <f t="shared" si="633"/>
        <v>32</v>
      </c>
      <c r="AV1852" s="187">
        <f t="shared" si="634"/>
        <v>654.39</v>
      </c>
      <c r="AW1852" s="187" t="str">
        <f t="shared" si="635"/>
        <v>2018/1</v>
      </c>
      <c r="AX1852" s="187" t="str">
        <f t="shared" si="636"/>
        <v>2018/1 Contribuciones Seg. Social</v>
      </c>
      <c r="AY1852" s="187">
        <f t="shared" si="617"/>
        <v>11656.59</v>
      </c>
      <c r="AZ1852" s="187">
        <f t="shared" si="637"/>
        <v>5.6139059536279477E-2</v>
      </c>
      <c r="BA1852" s="187" t="str">
        <f t="shared" si="619"/>
        <v>N006554 32</v>
      </c>
      <c r="BB1852" s="187">
        <f>IFERROR(IF(AW1852="","",VLOOKUP(AW1852,SUSS!R:S,2,FALSE)),AY1852*SUSS!$M$2)</f>
        <v>1398.7908</v>
      </c>
      <c r="BC1852" s="187">
        <f t="shared" si="618"/>
        <v>78.526799999999994</v>
      </c>
    </row>
    <row r="1853" spans="14:55" ht="15.75" thickBot="1">
      <c r="N1853" s="183" t="s">
        <v>198</v>
      </c>
      <c r="O1853" s="82">
        <v>33</v>
      </c>
      <c r="P1853" s="85">
        <v>3529.96</v>
      </c>
      <c r="Q1853" s="83" t="s">
        <v>102</v>
      </c>
      <c r="R1853" s="83" t="s">
        <v>10</v>
      </c>
      <c r="S1853" s="83" t="s">
        <v>10</v>
      </c>
      <c r="T1853" s="82" t="s">
        <v>206</v>
      </c>
      <c r="U1853" s="82" t="s">
        <v>124</v>
      </c>
      <c r="AC1853" s="187" t="str">
        <f t="shared" si="620"/>
        <v/>
      </c>
      <c r="AD1853" s="187" t="str">
        <f t="shared" si="621"/>
        <v/>
      </c>
      <c r="AE1853" s="187" t="str">
        <f t="shared" si="622"/>
        <v/>
      </c>
      <c r="AF1853" s="187" t="str">
        <f t="shared" si="623"/>
        <v/>
      </c>
      <c r="AG1853" s="187" t="str">
        <f t="shared" si="624"/>
        <v/>
      </c>
      <c r="AH1853" s="187" t="str">
        <f t="shared" si="625"/>
        <v/>
      </c>
      <c r="AI1853" s="187" t="str">
        <f t="shared" si="626"/>
        <v/>
      </c>
      <c r="AJ1853" s="187" t="str">
        <f t="shared" si="627"/>
        <v/>
      </c>
      <c r="AK1853" s="187" t="str">
        <f t="shared" si="628"/>
        <v/>
      </c>
      <c r="AN1853" s="187" t="str">
        <f t="shared" si="629"/>
        <v/>
      </c>
      <c r="AO1853" s="187" t="str">
        <f t="shared" si="630"/>
        <v/>
      </c>
      <c r="AP1853" s="187" t="str">
        <f t="shared" si="631"/>
        <v/>
      </c>
      <c r="AT1853" s="187" t="str">
        <f t="shared" si="632"/>
        <v/>
      </c>
      <c r="AU1853" s="187" t="str">
        <f t="shared" si="633"/>
        <v/>
      </c>
      <c r="AV1853" s="187" t="str">
        <f t="shared" si="634"/>
        <v/>
      </c>
      <c r="AW1853" s="187" t="str">
        <f t="shared" si="635"/>
        <v/>
      </c>
      <c r="AX1853" s="187" t="str">
        <f t="shared" si="636"/>
        <v/>
      </c>
      <c r="AY1853" s="187" t="str">
        <f t="shared" si="617"/>
        <v/>
      </c>
      <c r="AZ1853" s="187" t="str">
        <f t="shared" si="637"/>
        <v/>
      </c>
      <c r="BA1853" s="187" t="str">
        <f t="shared" si="619"/>
        <v xml:space="preserve"> </v>
      </c>
      <c r="BB1853" s="187" t="str">
        <f>IFERROR(IF(AW1853="","",VLOOKUP(AW1853,SUSS!R:S,2,FALSE)),AY1853*SUSS!$M$2)</f>
        <v/>
      </c>
      <c r="BC1853" s="187" t="str">
        <f t="shared" si="618"/>
        <v/>
      </c>
    </row>
    <row r="1854" spans="14:55" ht="15.75" thickBot="1">
      <c r="N1854" s="183" t="s">
        <v>198</v>
      </c>
      <c r="O1854" s="82">
        <v>33</v>
      </c>
      <c r="P1854" s="86">
        <v>153.22999999999999</v>
      </c>
      <c r="Q1854" s="83" t="s">
        <v>107</v>
      </c>
      <c r="R1854" s="83" t="s">
        <v>10</v>
      </c>
      <c r="S1854" s="83" t="s">
        <v>83</v>
      </c>
      <c r="T1854" s="82" t="s">
        <v>206</v>
      </c>
      <c r="U1854" s="82" t="s">
        <v>124</v>
      </c>
      <c r="AC1854" s="187" t="str">
        <f t="shared" si="620"/>
        <v/>
      </c>
      <c r="AD1854" s="187" t="str">
        <f t="shared" si="621"/>
        <v/>
      </c>
      <c r="AE1854" s="187" t="str">
        <f t="shared" si="622"/>
        <v/>
      </c>
      <c r="AF1854" s="187" t="str">
        <f t="shared" si="623"/>
        <v/>
      </c>
      <c r="AG1854" s="187" t="str">
        <f t="shared" si="624"/>
        <v/>
      </c>
      <c r="AH1854" s="187" t="str">
        <f t="shared" si="625"/>
        <v/>
      </c>
      <c r="AI1854" s="187" t="str">
        <f t="shared" si="626"/>
        <v/>
      </c>
      <c r="AJ1854" s="187" t="str">
        <f t="shared" si="627"/>
        <v/>
      </c>
      <c r="AK1854" s="187" t="str">
        <f t="shared" si="628"/>
        <v/>
      </c>
      <c r="AN1854" s="187" t="str">
        <f t="shared" si="629"/>
        <v/>
      </c>
      <c r="AO1854" s="187" t="str">
        <f t="shared" si="630"/>
        <v/>
      </c>
      <c r="AP1854" s="187" t="str">
        <f t="shared" si="631"/>
        <v/>
      </c>
      <c r="AT1854" s="187" t="str">
        <f t="shared" si="632"/>
        <v/>
      </c>
      <c r="AU1854" s="187" t="str">
        <f t="shared" si="633"/>
        <v/>
      </c>
      <c r="AV1854" s="187" t="str">
        <f t="shared" si="634"/>
        <v/>
      </c>
      <c r="AW1854" s="187" t="str">
        <f t="shared" si="635"/>
        <v/>
      </c>
      <c r="AX1854" s="187" t="str">
        <f t="shared" si="636"/>
        <v/>
      </c>
      <c r="AY1854" s="187" t="str">
        <f t="shared" si="617"/>
        <v/>
      </c>
      <c r="AZ1854" s="187" t="str">
        <f t="shared" si="637"/>
        <v/>
      </c>
      <c r="BA1854" s="187" t="str">
        <f t="shared" si="619"/>
        <v xml:space="preserve"> </v>
      </c>
      <c r="BB1854" s="187" t="str">
        <f>IFERROR(IF(AW1854="","",VLOOKUP(AW1854,SUSS!R:S,2,FALSE)),AY1854*SUSS!$M$2)</f>
        <v/>
      </c>
      <c r="BC1854" s="187" t="str">
        <f t="shared" si="618"/>
        <v/>
      </c>
    </row>
    <row r="1855" spans="14:55" ht="15.75" thickBot="1">
      <c r="N1855" s="183" t="s">
        <v>198</v>
      </c>
      <c r="O1855" s="82">
        <v>33</v>
      </c>
      <c r="P1855" s="85">
        <v>12979.64</v>
      </c>
      <c r="Q1855" s="83" t="s">
        <v>82</v>
      </c>
      <c r="R1855" s="83" t="s">
        <v>10</v>
      </c>
      <c r="S1855" s="83" t="s">
        <v>10</v>
      </c>
      <c r="T1855" s="82" t="s">
        <v>213</v>
      </c>
      <c r="U1855" s="82" t="s">
        <v>124</v>
      </c>
      <c r="AC1855" s="187" t="str">
        <f t="shared" si="620"/>
        <v/>
      </c>
      <c r="AD1855" s="187" t="str">
        <f t="shared" si="621"/>
        <v/>
      </c>
      <c r="AE1855" s="187" t="str">
        <f t="shared" si="622"/>
        <v/>
      </c>
      <c r="AF1855" s="187" t="str">
        <f t="shared" si="623"/>
        <v/>
      </c>
      <c r="AG1855" s="187" t="str">
        <f t="shared" si="624"/>
        <v/>
      </c>
      <c r="AH1855" s="187" t="str">
        <f t="shared" si="625"/>
        <v/>
      </c>
      <c r="AI1855" s="187" t="str">
        <f t="shared" si="626"/>
        <v/>
      </c>
      <c r="AJ1855" s="187" t="str">
        <f t="shared" si="627"/>
        <v/>
      </c>
      <c r="AK1855" s="187" t="str">
        <f t="shared" si="628"/>
        <v/>
      </c>
      <c r="AN1855" s="187" t="str">
        <f t="shared" si="629"/>
        <v/>
      </c>
      <c r="AO1855" s="187" t="str">
        <f t="shared" si="630"/>
        <v/>
      </c>
      <c r="AP1855" s="187" t="str">
        <f t="shared" si="631"/>
        <v/>
      </c>
      <c r="AT1855" s="187" t="str">
        <f t="shared" si="632"/>
        <v/>
      </c>
      <c r="AU1855" s="187" t="str">
        <f t="shared" si="633"/>
        <v/>
      </c>
      <c r="AV1855" s="187" t="str">
        <f t="shared" si="634"/>
        <v/>
      </c>
      <c r="AW1855" s="187" t="str">
        <f t="shared" si="635"/>
        <v/>
      </c>
      <c r="AX1855" s="187" t="str">
        <f t="shared" si="636"/>
        <v/>
      </c>
      <c r="AY1855" s="187" t="str">
        <f t="shared" si="617"/>
        <v/>
      </c>
      <c r="AZ1855" s="187" t="str">
        <f t="shared" si="637"/>
        <v/>
      </c>
      <c r="BA1855" s="187" t="str">
        <f t="shared" si="619"/>
        <v xml:space="preserve"> </v>
      </c>
      <c r="BB1855" s="187" t="str">
        <f>IFERROR(IF(AW1855="","",VLOOKUP(AW1855,SUSS!R:S,2,FALSE)),AY1855*SUSS!$M$2)</f>
        <v/>
      </c>
      <c r="BC1855" s="187" t="str">
        <f t="shared" si="618"/>
        <v/>
      </c>
    </row>
    <row r="1856" spans="14:55" ht="29.25" thickBot="1">
      <c r="N1856" s="183" t="s">
        <v>198</v>
      </c>
      <c r="O1856" s="82">
        <v>33</v>
      </c>
      <c r="P1856" s="86">
        <v>654.39</v>
      </c>
      <c r="Q1856" s="83" t="s">
        <v>11</v>
      </c>
      <c r="R1856" s="83" t="s">
        <v>108</v>
      </c>
      <c r="S1856" s="83" t="s">
        <v>109</v>
      </c>
      <c r="T1856" s="82" t="s">
        <v>191</v>
      </c>
      <c r="U1856" s="82" t="s">
        <v>124</v>
      </c>
      <c r="AC1856" s="187" t="str">
        <f t="shared" si="620"/>
        <v/>
      </c>
      <c r="AD1856" s="187" t="str">
        <f t="shared" si="621"/>
        <v/>
      </c>
      <c r="AE1856" s="187" t="str">
        <f t="shared" si="622"/>
        <v/>
      </c>
      <c r="AF1856" s="187" t="str">
        <f t="shared" si="623"/>
        <v/>
      </c>
      <c r="AG1856" s="187" t="str">
        <f t="shared" si="624"/>
        <v/>
      </c>
      <c r="AH1856" s="187" t="str">
        <f t="shared" si="625"/>
        <v/>
      </c>
      <c r="AI1856" s="187" t="str">
        <f t="shared" si="626"/>
        <v/>
      </c>
      <c r="AJ1856" s="187" t="str">
        <f t="shared" si="627"/>
        <v/>
      </c>
      <c r="AK1856" s="187" t="str">
        <f t="shared" si="628"/>
        <v/>
      </c>
      <c r="AN1856" s="187" t="str">
        <f t="shared" si="629"/>
        <v/>
      </c>
      <c r="AO1856" s="187" t="str">
        <f t="shared" si="630"/>
        <v/>
      </c>
      <c r="AP1856" s="187" t="str">
        <f t="shared" si="631"/>
        <v/>
      </c>
      <c r="AT1856" s="187" t="str">
        <f t="shared" si="632"/>
        <v>N006554</v>
      </c>
      <c r="AU1856" s="187">
        <f t="shared" si="633"/>
        <v>33</v>
      </c>
      <c r="AV1856" s="187">
        <f t="shared" si="634"/>
        <v>654.39</v>
      </c>
      <c r="AW1856" s="187" t="str">
        <f t="shared" si="635"/>
        <v>2018/1</v>
      </c>
      <c r="AX1856" s="187" t="str">
        <f t="shared" si="636"/>
        <v>2018/1 Contribuciones Seg. Social</v>
      </c>
      <c r="AY1856" s="187">
        <f t="shared" si="617"/>
        <v>11656.59</v>
      </c>
      <c r="AZ1856" s="187">
        <f t="shared" si="637"/>
        <v>5.6139059536279477E-2</v>
      </c>
      <c r="BA1856" s="187" t="str">
        <f t="shared" si="619"/>
        <v>N006554 33</v>
      </c>
      <c r="BB1856" s="187">
        <f>IFERROR(IF(AW1856="","",VLOOKUP(AW1856,SUSS!R:S,2,FALSE)),AY1856*SUSS!$M$2)</f>
        <v>1398.7908</v>
      </c>
      <c r="BC1856" s="187">
        <f t="shared" si="618"/>
        <v>78.526799999999994</v>
      </c>
    </row>
    <row r="1857" spans="14:55" ht="15.75" thickBot="1">
      <c r="N1857" s="183" t="s">
        <v>198</v>
      </c>
      <c r="O1857" s="82">
        <v>34</v>
      </c>
      <c r="P1857" s="85">
        <v>3529.96</v>
      </c>
      <c r="Q1857" s="83" t="s">
        <v>102</v>
      </c>
      <c r="R1857" s="83" t="s">
        <v>10</v>
      </c>
      <c r="S1857" s="83" t="s">
        <v>10</v>
      </c>
      <c r="T1857" s="82" t="s">
        <v>206</v>
      </c>
      <c r="U1857" s="82" t="s">
        <v>124</v>
      </c>
      <c r="AC1857" s="187" t="str">
        <f t="shared" si="620"/>
        <v/>
      </c>
      <c r="AD1857" s="187" t="str">
        <f t="shared" si="621"/>
        <v/>
      </c>
      <c r="AE1857" s="187" t="str">
        <f t="shared" si="622"/>
        <v/>
      </c>
      <c r="AF1857" s="187" t="str">
        <f t="shared" si="623"/>
        <v/>
      </c>
      <c r="AG1857" s="187" t="str">
        <f t="shared" si="624"/>
        <v/>
      </c>
      <c r="AH1857" s="187" t="str">
        <f t="shared" si="625"/>
        <v/>
      </c>
      <c r="AI1857" s="187" t="str">
        <f t="shared" si="626"/>
        <v/>
      </c>
      <c r="AJ1857" s="187" t="str">
        <f t="shared" si="627"/>
        <v/>
      </c>
      <c r="AK1857" s="187" t="str">
        <f t="shared" si="628"/>
        <v/>
      </c>
      <c r="AN1857" s="187" t="str">
        <f t="shared" si="629"/>
        <v/>
      </c>
      <c r="AO1857" s="187" t="str">
        <f t="shared" si="630"/>
        <v/>
      </c>
      <c r="AP1857" s="187" t="str">
        <f t="shared" si="631"/>
        <v/>
      </c>
      <c r="AT1857" s="187" t="str">
        <f t="shared" si="632"/>
        <v/>
      </c>
      <c r="AU1857" s="187" t="str">
        <f t="shared" si="633"/>
        <v/>
      </c>
      <c r="AV1857" s="187" t="str">
        <f t="shared" si="634"/>
        <v/>
      </c>
      <c r="AW1857" s="187" t="str">
        <f t="shared" si="635"/>
        <v/>
      </c>
      <c r="AX1857" s="187" t="str">
        <f t="shared" si="636"/>
        <v/>
      </c>
      <c r="AY1857" s="187" t="str">
        <f t="shared" si="617"/>
        <v/>
      </c>
      <c r="AZ1857" s="187" t="str">
        <f t="shared" si="637"/>
        <v/>
      </c>
      <c r="BA1857" s="187" t="str">
        <f t="shared" si="619"/>
        <v xml:space="preserve"> </v>
      </c>
      <c r="BB1857" s="187" t="str">
        <f>IFERROR(IF(AW1857="","",VLOOKUP(AW1857,SUSS!R:S,2,FALSE)),AY1857*SUSS!$M$2)</f>
        <v/>
      </c>
      <c r="BC1857" s="187" t="str">
        <f t="shared" si="618"/>
        <v/>
      </c>
    </row>
    <row r="1858" spans="14:55" ht="15.75" thickBot="1">
      <c r="N1858" s="183" t="s">
        <v>198</v>
      </c>
      <c r="O1858" s="82">
        <v>34</v>
      </c>
      <c r="P1858" s="86">
        <v>153.22999999999999</v>
      </c>
      <c r="Q1858" s="83" t="s">
        <v>107</v>
      </c>
      <c r="R1858" s="83" t="s">
        <v>10</v>
      </c>
      <c r="S1858" s="83" t="s">
        <v>83</v>
      </c>
      <c r="T1858" s="82" t="s">
        <v>206</v>
      </c>
      <c r="U1858" s="82" t="s">
        <v>124</v>
      </c>
      <c r="AC1858" s="187" t="str">
        <f t="shared" si="620"/>
        <v/>
      </c>
      <c r="AD1858" s="187" t="str">
        <f t="shared" si="621"/>
        <v/>
      </c>
      <c r="AE1858" s="187" t="str">
        <f t="shared" si="622"/>
        <v/>
      </c>
      <c r="AF1858" s="187" t="str">
        <f t="shared" si="623"/>
        <v/>
      </c>
      <c r="AG1858" s="187" t="str">
        <f t="shared" si="624"/>
        <v/>
      </c>
      <c r="AH1858" s="187" t="str">
        <f t="shared" si="625"/>
        <v/>
      </c>
      <c r="AI1858" s="187" t="str">
        <f t="shared" si="626"/>
        <v/>
      </c>
      <c r="AJ1858" s="187" t="str">
        <f t="shared" si="627"/>
        <v/>
      </c>
      <c r="AK1858" s="187" t="str">
        <f t="shared" si="628"/>
        <v/>
      </c>
      <c r="AN1858" s="187" t="str">
        <f t="shared" si="629"/>
        <v/>
      </c>
      <c r="AO1858" s="187" t="str">
        <f t="shared" si="630"/>
        <v/>
      </c>
      <c r="AP1858" s="187" t="str">
        <f t="shared" si="631"/>
        <v/>
      </c>
      <c r="AT1858" s="187" t="str">
        <f t="shared" si="632"/>
        <v/>
      </c>
      <c r="AU1858" s="187" t="str">
        <f t="shared" si="633"/>
        <v/>
      </c>
      <c r="AV1858" s="187" t="str">
        <f t="shared" si="634"/>
        <v/>
      </c>
      <c r="AW1858" s="187" t="str">
        <f t="shared" si="635"/>
        <v/>
      </c>
      <c r="AX1858" s="187" t="str">
        <f t="shared" si="636"/>
        <v/>
      </c>
      <c r="AY1858" s="187" t="str">
        <f t="shared" si="617"/>
        <v/>
      </c>
      <c r="AZ1858" s="187" t="str">
        <f t="shared" si="637"/>
        <v/>
      </c>
      <c r="BA1858" s="187" t="str">
        <f t="shared" si="619"/>
        <v xml:space="preserve"> </v>
      </c>
      <c r="BB1858" s="187" t="str">
        <f>IFERROR(IF(AW1858="","",VLOOKUP(AW1858,SUSS!R:S,2,FALSE)),AY1858*SUSS!$M$2)</f>
        <v/>
      </c>
      <c r="BC1858" s="187" t="str">
        <f t="shared" si="618"/>
        <v/>
      </c>
    </row>
    <row r="1859" spans="14:55" ht="15.75" thickBot="1">
      <c r="N1859" s="183" t="s">
        <v>198</v>
      </c>
      <c r="O1859" s="82">
        <v>34</v>
      </c>
      <c r="P1859" s="85">
        <v>12979.64</v>
      </c>
      <c r="Q1859" s="83" t="s">
        <v>82</v>
      </c>
      <c r="R1859" s="83" t="s">
        <v>10</v>
      </c>
      <c r="S1859" s="83" t="s">
        <v>10</v>
      </c>
      <c r="T1859" s="82" t="s">
        <v>213</v>
      </c>
      <c r="U1859" s="82" t="s">
        <v>124</v>
      </c>
      <c r="AC1859" s="187" t="str">
        <f t="shared" si="620"/>
        <v/>
      </c>
      <c r="AD1859" s="187" t="str">
        <f t="shared" si="621"/>
        <v/>
      </c>
      <c r="AE1859" s="187" t="str">
        <f t="shared" si="622"/>
        <v/>
      </c>
      <c r="AF1859" s="187" t="str">
        <f t="shared" si="623"/>
        <v/>
      </c>
      <c r="AG1859" s="187" t="str">
        <f t="shared" si="624"/>
        <v/>
      </c>
      <c r="AH1859" s="187" t="str">
        <f t="shared" si="625"/>
        <v/>
      </c>
      <c r="AI1859" s="187" t="str">
        <f t="shared" si="626"/>
        <v/>
      </c>
      <c r="AJ1859" s="187" t="str">
        <f t="shared" si="627"/>
        <v/>
      </c>
      <c r="AK1859" s="187" t="str">
        <f t="shared" si="628"/>
        <v/>
      </c>
      <c r="AN1859" s="187" t="str">
        <f t="shared" si="629"/>
        <v/>
      </c>
      <c r="AO1859" s="187" t="str">
        <f t="shared" si="630"/>
        <v/>
      </c>
      <c r="AP1859" s="187" t="str">
        <f t="shared" si="631"/>
        <v/>
      </c>
      <c r="AT1859" s="187" t="str">
        <f t="shared" si="632"/>
        <v/>
      </c>
      <c r="AU1859" s="187" t="str">
        <f t="shared" si="633"/>
        <v/>
      </c>
      <c r="AV1859" s="187" t="str">
        <f t="shared" si="634"/>
        <v/>
      </c>
      <c r="AW1859" s="187" t="str">
        <f t="shared" si="635"/>
        <v/>
      </c>
      <c r="AX1859" s="187" t="str">
        <f t="shared" si="636"/>
        <v/>
      </c>
      <c r="AY1859" s="187" t="str">
        <f t="shared" si="617"/>
        <v/>
      </c>
      <c r="AZ1859" s="187" t="str">
        <f t="shared" si="637"/>
        <v/>
      </c>
      <c r="BA1859" s="187" t="str">
        <f t="shared" si="619"/>
        <v xml:space="preserve"> </v>
      </c>
      <c r="BB1859" s="187" t="str">
        <f>IFERROR(IF(AW1859="","",VLOOKUP(AW1859,SUSS!R:S,2,FALSE)),AY1859*SUSS!$M$2)</f>
        <v/>
      </c>
      <c r="BC1859" s="187" t="str">
        <f t="shared" si="618"/>
        <v/>
      </c>
    </row>
    <row r="1860" spans="14:55" ht="29.25" thickBot="1">
      <c r="N1860" s="183" t="s">
        <v>198</v>
      </c>
      <c r="O1860" s="82">
        <v>34</v>
      </c>
      <c r="P1860" s="86">
        <v>654.39</v>
      </c>
      <c r="Q1860" s="83" t="s">
        <v>11</v>
      </c>
      <c r="R1860" s="83" t="s">
        <v>108</v>
      </c>
      <c r="S1860" s="83" t="s">
        <v>109</v>
      </c>
      <c r="T1860" s="82" t="s">
        <v>191</v>
      </c>
      <c r="U1860" s="82" t="s">
        <v>124</v>
      </c>
      <c r="AC1860" s="187" t="str">
        <f t="shared" si="620"/>
        <v/>
      </c>
      <c r="AD1860" s="187" t="str">
        <f t="shared" si="621"/>
        <v/>
      </c>
      <c r="AE1860" s="187" t="str">
        <f t="shared" si="622"/>
        <v/>
      </c>
      <c r="AF1860" s="187" t="str">
        <f t="shared" si="623"/>
        <v/>
      </c>
      <c r="AG1860" s="187" t="str">
        <f t="shared" si="624"/>
        <v/>
      </c>
      <c r="AH1860" s="187" t="str">
        <f t="shared" si="625"/>
        <v/>
      </c>
      <c r="AI1860" s="187" t="str">
        <f t="shared" si="626"/>
        <v/>
      </c>
      <c r="AJ1860" s="187" t="str">
        <f t="shared" si="627"/>
        <v/>
      </c>
      <c r="AK1860" s="187" t="str">
        <f t="shared" si="628"/>
        <v/>
      </c>
      <c r="AN1860" s="187" t="str">
        <f t="shared" si="629"/>
        <v/>
      </c>
      <c r="AO1860" s="187" t="str">
        <f t="shared" si="630"/>
        <v/>
      </c>
      <c r="AP1860" s="187" t="str">
        <f t="shared" si="631"/>
        <v/>
      </c>
      <c r="AT1860" s="187" t="str">
        <f t="shared" si="632"/>
        <v>N006554</v>
      </c>
      <c r="AU1860" s="187">
        <f t="shared" si="633"/>
        <v>34</v>
      </c>
      <c r="AV1860" s="187">
        <f t="shared" si="634"/>
        <v>654.39</v>
      </c>
      <c r="AW1860" s="187" t="str">
        <f t="shared" si="635"/>
        <v>2018/1</v>
      </c>
      <c r="AX1860" s="187" t="str">
        <f t="shared" si="636"/>
        <v>2018/1 Contribuciones Seg. Social</v>
      </c>
      <c r="AY1860" s="187">
        <f t="shared" ref="AY1860:AY1923" si="638">VLOOKUP(AX1860,AO:AP,2,FALSE)</f>
        <v>11656.59</v>
      </c>
      <c r="AZ1860" s="187">
        <f t="shared" si="637"/>
        <v>5.6139059536279477E-2</v>
      </c>
      <c r="BA1860" s="187" t="str">
        <f t="shared" si="619"/>
        <v>N006554 34</v>
      </c>
      <c r="BB1860" s="187">
        <f>IFERROR(IF(AW1860="","",VLOOKUP(AW1860,SUSS!R:S,2,FALSE)),AY1860*SUSS!$M$2)</f>
        <v>1398.7908</v>
      </c>
      <c r="BC1860" s="187">
        <f t="shared" si="618"/>
        <v>78.526799999999994</v>
      </c>
    </row>
    <row r="1861" spans="14:55" ht="15.75" thickBot="1">
      <c r="N1861" s="183" t="s">
        <v>198</v>
      </c>
      <c r="O1861" s="82">
        <v>35</v>
      </c>
      <c r="P1861" s="85">
        <v>3529.96</v>
      </c>
      <c r="Q1861" s="83" t="s">
        <v>102</v>
      </c>
      <c r="R1861" s="83" t="s">
        <v>10</v>
      </c>
      <c r="S1861" s="83" t="s">
        <v>10</v>
      </c>
      <c r="T1861" s="82" t="s">
        <v>206</v>
      </c>
      <c r="U1861" s="82" t="s">
        <v>124</v>
      </c>
      <c r="AC1861" s="187" t="str">
        <f t="shared" si="620"/>
        <v/>
      </c>
      <c r="AD1861" s="187" t="str">
        <f t="shared" si="621"/>
        <v/>
      </c>
      <c r="AE1861" s="187" t="str">
        <f t="shared" si="622"/>
        <v/>
      </c>
      <c r="AF1861" s="187" t="str">
        <f t="shared" si="623"/>
        <v/>
      </c>
      <c r="AG1861" s="187" t="str">
        <f t="shared" si="624"/>
        <v/>
      </c>
      <c r="AH1861" s="187" t="str">
        <f t="shared" si="625"/>
        <v/>
      </c>
      <c r="AI1861" s="187" t="str">
        <f t="shared" si="626"/>
        <v/>
      </c>
      <c r="AJ1861" s="187" t="str">
        <f t="shared" si="627"/>
        <v/>
      </c>
      <c r="AK1861" s="187" t="str">
        <f t="shared" si="628"/>
        <v/>
      </c>
      <c r="AN1861" s="187" t="str">
        <f t="shared" si="629"/>
        <v/>
      </c>
      <c r="AO1861" s="187" t="str">
        <f t="shared" si="630"/>
        <v/>
      </c>
      <c r="AP1861" s="187" t="str">
        <f t="shared" si="631"/>
        <v/>
      </c>
      <c r="AT1861" s="187" t="str">
        <f t="shared" si="632"/>
        <v/>
      </c>
      <c r="AU1861" s="187" t="str">
        <f t="shared" si="633"/>
        <v/>
      </c>
      <c r="AV1861" s="187" t="str">
        <f t="shared" si="634"/>
        <v/>
      </c>
      <c r="AW1861" s="187" t="str">
        <f t="shared" si="635"/>
        <v/>
      </c>
      <c r="AX1861" s="187" t="str">
        <f t="shared" si="636"/>
        <v/>
      </c>
      <c r="AY1861" s="187" t="str">
        <f t="shared" si="638"/>
        <v/>
      </c>
      <c r="AZ1861" s="187" t="str">
        <f t="shared" si="637"/>
        <v/>
      </c>
      <c r="BA1861" s="187" t="str">
        <f t="shared" si="619"/>
        <v xml:space="preserve"> </v>
      </c>
      <c r="BB1861" s="187" t="str">
        <f>IFERROR(IF(AW1861="","",VLOOKUP(AW1861,SUSS!R:S,2,FALSE)),AY1861*SUSS!$M$2)</f>
        <v/>
      </c>
      <c r="BC1861" s="187" t="str">
        <f t="shared" ref="BC1861:BC1924" si="639">IFERROR(IF(BB1861&lt;&gt;"",AZ1861*BB1861,""),"VER")</f>
        <v/>
      </c>
    </row>
    <row r="1862" spans="14:55" ht="15.75" thickBot="1">
      <c r="N1862" s="183" t="s">
        <v>198</v>
      </c>
      <c r="O1862" s="82">
        <v>35</v>
      </c>
      <c r="P1862" s="86">
        <v>153.22999999999999</v>
      </c>
      <c r="Q1862" s="83" t="s">
        <v>107</v>
      </c>
      <c r="R1862" s="83" t="s">
        <v>10</v>
      </c>
      <c r="S1862" s="83" t="s">
        <v>83</v>
      </c>
      <c r="T1862" s="82" t="s">
        <v>206</v>
      </c>
      <c r="U1862" s="82" t="s">
        <v>124</v>
      </c>
      <c r="AC1862" s="187" t="str">
        <f t="shared" si="620"/>
        <v/>
      </c>
      <c r="AD1862" s="187" t="str">
        <f t="shared" si="621"/>
        <v/>
      </c>
      <c r="AE1862" s="187" t="str">
        <f t="shared" si="622"/>
        <v/>
      </c>
      <c r="AF1862" s="187" t="str">
        <f t="shared" si="623"/>
        <v/>
      </c>
      <c r="AG1862" s="187" t="str">
        <f t="shared" si="624"/>
        <v/>
      </c>
      <c r="AH1862" s="187" t="str">
        <f t="shared" si="625"/>
        <v/>
      </c>
      <c r="AI1862" s="187" t="str">
        <f t="shared" si="626"/>
        <v/>
      </c>
      <c r="AJ1862" s="187" t="str">
        <f t="shared" si="627"/>
        <v/>
      </c>
      <c r="AK1862" s="187" t="str">
        <f t="shared" si="628"/>
        <v/>
      </c>
      <c r="AN1862" s="187" t="str">
        <f t="shared" si="629"/>
        <v/>
      </c>
      <c r="AO1862" s="187" t="str">
        <f t="shared" si="630"/>
        <v/>
      </c>
      <c r="AP1862" s="187" t="str">
        <f t="shared" si="631"/>
        <v/>
      </c>
      <c r="AT1862" s="187" t="str">
        <f t="shared" si="632"/>
        <v/>
      </c>
      <c r="AU1862" s="187" t="str">
        <f t="shared" si="633"/>
        <v/>
      </c>
      <c r="AV1862" s="187" t="str">
        <f t="shared" si="634"/>
        <v/>
      </c>
      <c r="AW1862" s="187" t="str">
        <f t="shared" si="635"/>
        <v/>
      </c>
      <c r="AX1862" s="187" t="str">
        <f t="shared" si="636"/>
        <v/>
      </c>
      <c r="AY1862" s="187" t="str">
        <f t="shared" si="638"/>
        <v/>
      </c>
      <c r="AZ1862" s="187" t="str">
        <f t="shared" si="637"/>
        <v/>
      </c>
      <c r="BA1862" s="187" t="str">
        <f t="shared" si="619"/>
        <v xml:space="preserve"> </v>
      </c>
      <c r="BB1862" s="187" t="str">
        <f>IFERROR(IF(AW1862="","",VLOOKUP(AW1862,SUSS!R:S,2,FALSE)),AY1862*SUSS!$M$2)</f>
        <v/>
      </c>
      <c r="BC1862" s="187" t="str">
        <f t="shared" si="639"/>
        <v/>
      </c>
    </row>
    <row r="1863" spans="14:55" ht="15.75" thickBot="1">
      <c r="N1863" s="183" t="s">
        <v>198</v>
      </c>
      <c r="O1863" s="82">
        <v>35</v>
      </c>
      <c r="P1863" s="85">
        <v>12979.64</v>
      </c>
      <c r="Q1863" s="83" t="s">
        <v>82</v>
      </c>
      <c r="R1863" s="83" t="s">
        <v>10</v>
      </c>
      <c r="S1863" s="83" t="s">
        <v>10</v>
      </c>
      <c r="T1863" s="82" t="s">
        <v>213</v>
      </c>
      <c r="U1863" s="82" t="s">
        <v>124</v>
      </c>
      <c r="AC1863" s="187" t="str">
        <f t="shared" si="620"/>
        <v/>
      </c>
      <c r="AD1863" s="187" t="str">
        <f t="shared" si="621"/>
        <v/>
      </c>
      <c r="AE1863" s="187" t="str">
        <f t="shared" si="622"/>
        <v/>
      </c>
      <c r="AF1863" s="187" t="str">
        <f t="shared" si="623"/>
        <v/>
      </c>
      <c r="AG1863" s="187" t="str">
        <f t="shared" si="624"/>
        <v/>
      </c>
      <c r="AH1863" s="187" t="str">
        <f t="shared" si="625"/>
        <v/>
      </c>
      <c r="AI1863" s="187" t="str">
        <f t="shared" si="626"/>
        <v/>
      </c>
      <c r="AJ1863" s="187" t="str">
        <f t="shared" si="627"/>
        <v/>
      </c>
      <c r="AK1863" s="187" t="str">
        <f t="shared" si="628"/>
        <v/>
      </c>
      <c r="AN1863" s="187" t="str">
        <f t="shared" si="629"/>
        <v/>
      </c>
      <c r="AO1863" s="187" t="str">
        <f t="shared" si="630"/>
        <v/>
      </c>
      <c r="AP1863" s="187" t="str">
        <f t="shared" si="631"/>
        <v/>
      </c>
      <c r="AT1863" s="187" t="str">
        <f t="shared" si="632"/>
        <v/>
      </c>
      <c r="AU1863" s="187" t="str">
        <f t="shared" si="633"/>
        <v/>
      </c>
      <c r="AV1863" s="187" t="str">
        <f t="shared" si="634"/>
        <v/>
      </c>
      <c r="AW1863" s="187" t="str">
        <f t="shared" si="635"/>
        <v/>
      </c>
      <c r="AX1863" s="187" t="str">
        <f t="shared" si="636"/>
        <v/>
      </c>
      <c r="AY1863" s="187" t="str">
        <f t="shared" si="638"/>
        <v/>
      </c>
      <c r="AZ1863" s="187" t="str">
        <f t="shared" si="637"/>
        <v/>
      </c>
      <c r="BA1863" s="187" t="str">
        <f t="shared" si="619"/>
        <v xml:space="preserve"> </v>
      </c>
      <c r="BB1863" s="187" t="str">
        <f>IFERROR(IF(AW1863="","",VLOOKUP(AW1863,SUSS!R:S,2,FALSE)),AY1863*SUSS!$M$2)</f>
        <v/>
      </c>
      <c r="BC1863" s="187" t="str">
        <f t="shared" si="639"/>
        <v/>
      </c>
    </row>
    <row r="1864" spans="14:55" ht="29.25" thickBot="1">
      <c r="N1864" s="183" t="s">
        <v>198</v>
      </c>
      <c r="O1864" s="82">
        <v>35</v>
      </c>
      <c r="P1864" s="86">
        <v>654.39</v>
      </c>
      <c r="Q1864" s="83" t="s">
        <v>11</v>
      </c>
      <c r="R1864" s="83" t="s">
        <v>108</v>
      </c>
      <c r="S1864" s="83" t="s">
        <v>109</v>
      </c>
      <c r="T1864" s="82" t="s">
        <v>191</v>
      </c>
      <c r="U1864" s="82" t="s">
        <v>124</v>
      </c>
      <c r="AC1864" s="187" t="str">
        <f t="shared" si="620"/>
        <v/>
      </c>
      <c r="AD1864" s="187" t="str">
        <f t="shared" si="621"/>
        <v/>
      </c>
      <c r="AE1864" s="187" t="str">
        <f t="shared" si="622"/>
        <v/>
      </c>
      <c r="AF1864" s="187" t="str">
        <f t="shared" si="623"/>
        <v/>
      </c>
      <c r="AG1864" s="187" t="str">
        <f t="shared" si="624"/>
        <v/>
      </c>
      <c r="AH1864" s="187" t="str">
        <f t="shared" si="625"/>
        <v/>
      </c>
      <c r="AI1864" s="187" t="str">
        <f t="shared" si="626"/>
        <v/>
      </c>
      <c r="AJ1864" s="187" t="str">
        <f t="shared" si="627"/>
        <v/>
      </c>
      <c r="AK1864" s="187" t="str">
        <f t="shared" si="628"/>
        <v/>
      </c>
      <c r="AN1864" s="187" t="str">
        <f t="shared" si="629"/>
        <v/>
      </c>
      <c r="AO1864" s="187" t="str">
        <f t="shared" si="630"/>
        <v/>
      </c>
      <c r="AP1864" s="187" t="str">
        <f t="shared" si="631"/>
        <v/>
      </c>
      <c r="AT1864" s="187" t="str">
        <f t="shared" si="632"/>
        <v>N006554</v>
      </c>
      <c r="AU1864" s="187">
        <f t="shared" si="633"/>
        <v>35</v>
      </c>
      <c r="AV1864" s="187">
        <f t="shared" si="634"/>
        <v>654.39</v>
      </c>
      <c r="AW1864" s="187" t="str">
        <f t="shared" si="635"/>
        <v>2018/1</v>
      </c>
      <c r="AX1864" s="187" t="str">
        <f t="shared" si="636"/>
        <v>2018/1 Contribuciones Seg. Social</v>
      </c>
      <c r="AY1864" s="187">
        <f t="shared" si="638"/>
        <v>11656.59</v>
      </c>
      <c r="AZ1864" s="187">
        <f t="shared" si="637"/>
        <v>5.6139059536279477E-2</v>
      </c>
      <c r="BA1864" s="187" t="str">
        <f t="shared" ref="BA1864:BA1927" si="640">AT1864&amp;" "&amp;AU1864</f>
        <v>N006554 35</v>
      </c>
      <c r="BB1864" s="187">
        <f>IFERROR(IF(AW1864="","",VLOOKUP(AW1864,SUSS!R:S,2,FALSE)),AY1864*SUSS!$M$2)</f>
        <v>1398.7908</v>
      </c>
      <c r="BC1864" s="187">
        <f t="shared" si="639"/>
        <v>78.526799999999994</v>
      </c>
    </row>
    <row r="1865" spans="14:55" ht="15.75" thickBot="1">
      <c r="N1865" s="183" t="s">
        <v>198</v>
      </c>
      <c r="O1865" s="82">
        <v>36</v>
      </c>
      <c r="P1865" s="85">
        <v>3529.96</v>
      </c>
      <c r="Q1865" s="83" t="s">
        <v>102</v>
      </c>
      <c r="R1865" s="83" t="s">
        <v>10</v>
      </c>
      <c r="S1865" s="83" t="s">
        <v>10</v>
      </c>
      <c r="T1865" s="82" t="s">
        <v>206</v>
      </c>
      <c r="U1865" s="82" t="s">
        <v>124</v>
      </c>
      <c r="AC1865" s="187" t="str">
        <f t="shared" si="620"/>
        <v/>
      </c>
      <c r="AD1865" s="187" t="str">
        <f t="shared" si="621"/>
        <v/>
      </c>
      <c r="AE1865" s="187" t="str">
        <f t="shared" si="622"/>
        <v/>
      </c>
      <c r="AF1865" s="187" t="str">
        <f t="shared" si="623"/>
        <v/>
      </c>
      <c r="AG1865" s="187" t="str">
        <f t="shared" si="624"/>
        <v/>
      </c>
      <c r="AH1865" s="187" t="str">
        <f t="shared" si="625"/>
        <v/>
      </c>
      <c r="AI1865" s="187" t="str">
        <f t="shared" si="626"/>
        <v/>
      </c>
      <c r="AJ1865" s="187" t="str">
        <f t="shared" si="627"/>
        <v/>
      </c>
      <c r="AK1865" s="187" t="str">
        <f t="shared" si="628"/>
        <v/>
      </c>
      <c r="AN1865" s="187" t="str">
        <f t="shared" si="629"/>
        <v/>
      </c>
      <c r="AO1865" s="187" t="str">
        <f t="shared" si="630"/>
        <v/>
      </c>
      <c r="AP1865" s="187" t="str">
        <f t="shared" si="631"/>
        <v/>
      </c>
      <c r="AT1865" s="187" t="str">
        <f t="shared" si="632"/>
        <v/>
      </c>
      <c r="AU1865" s="187" t="str">
        <f t="shared" si="633"/>
        <v/>
      </c>
      <c r="AV1865" s="187" t="str">
        <f t="shared" si="634"/>
        <v/>
      </c>
      <c r="AW1865" s="187" t="str">
        <f t="shared" si="635"/>
        <v/>
      </c>
      <c r="AX1865" s="187" t="str">
        <f t="shared" si="636"/>
        <v/>
      </c>
      <c r="AY1865" s="187" t="str">
        <f t="shared" si="638"/>
        <v/>
      </c>
      <c r="AZ1865" s="187" t="str">
        <f t="shared" si="637"/>
        <v/>
      </c>
      <c r="BA1865" s="187" t="str">
        <f t="shared" si="640"/>
        <v xml:space="preserve"> </v>
      </c>
      <c r="BB1865" s="187" t="str">
        <f>IFERROR(IF(AW1865="","",VLOOKUP(AW1865,SUSS!R:S,2,FALSE)),AY1865*SUSS!$M$2)</f>
        <v/>
      </c>
      <c r="BC1865" s="187" t="str">
        <f t="shared" si="639"/>
        <v/>
      </c>
    </row>
    <row r="1866" spans="14:55" ht="15.75" thickBot="1">
      <c r="N1866" s="183" t="s">
        <v>198</v>
      </c>
      <c r="O1866" s="82">
        <v>36</v>
      </c>
      <c r="P1866" s="86">
        <v>153.22999999999999</v>
      </c>
      <c r="Q1866" s="83" t="s">
        <v>107</v>
      </c>
      <c r="R1866" s="83" t="s">
        <v>10</v>
      </c>
      <c r="S1866" s="83" t="s">
        <v>83</v>
      </c>
      <c r="T1866" s="82" t="s">
        <v>206</v>
      </c>
      <c r="U1866" s="82" t="s">
        <v>124</v>
      </c>
      <c r="AC1866" s="187" t="str">
        <f t="shared" si="620"/>
        <v/>
      </c>
      <c r="AD1866" s="187" t="str">
        <f t="shared" si="621"/>
        <v/>
      </c>
      <c r="AE1866" s="187" t="str">
        <f t="shared" si="622"/>
        <v/>
      </c>
      <c r="AF1866" s="187" t="str">
        <f t="shared" si="623"/>
        <v/>
      </c>
      <c r="AG1866" s="187" t="str">
        <f t="shared" si="624"/>
        <v/>
      </c>
      <c r="AH1866" s="187" t="str">
        <f t="shared" si="625"/>
        <v/>
      </c>
      <c r="AI1866" s="187" t="str">
        <f t="shared" si="626"/>
        <v/>
      </c>
      <c r="AJ1866" s="187" t="str">
        <f t="shared" si="627"/>
        <v/>
      </c>
      <c r="AK1866" s="187" t="str">
        <f t="shared" si="628"/>
        <v/>
      </c>
      <c r="AN1866" s="187" t="str">
        <f t="shared" si="629"/>
        <v/>
      </c>
      <c r="AO1866" s="187" t="str">
        <f t="shared" si="630"/>
        <v/>
      </c>
      <c r="AP1866" s="187" t="str">
        <f t="shared" si="631"/>
        <v/>
      </c>
      <c r="AT1866" s="187" t="str">
        <f t="shared" si="632"/>
        <v/>
      </c>
      <c r="AU1866" s="187" t="str">
        <f t="shared" si="633"/>
        <v/>
      </c>
      <c r="AV1866" s="187" t="str">
        <f t="shared" si="634"/>
        <v/>
      </c>
      <c r="AW1866" s="187" t="str">
        <f t="shared" si="635"/>
        <v/>
      </c>
      <c r="AX1866" s="187" t="str">
        <f t="shared" si="636"/>
        <v/>
      </c>
      <c r="AY1866" s="187" t="str">
        <f t="shared" si="638"/>
        <v/>
      </c>
      <c r="AZ1866" s="187" t="str">
        <f t="shared" si="637"/>
        <v/>
      </c>
      <c r="BA1866" s="187" t="str">
        <f t="shared" si="640"/>
        <v xml:space="preserve"> </v>
      </c>
      <c r="BB1866" s="187" t="str">
        <f>IFERROR(IF(AW1866="","",VLOOKUP(AW1866,SUSS!R:S,2,FALSE)),AY1866*SUSS!$M$2)</f>
        <v/>
      </c>
      <c r="BC1866" s="187" t="str">
        <f t="shared" si="639"/>
        <v/>
      </c>
    </row>
    <row r="1867" spans="14:55" ht="15.75" thickBot="1">
      <c r="N1867" s="183" t="s">
        <v>198</v>
      </c>
      <c r="O1867" s="82">
        <v>36</v>
      </c>
      <c r="P1867" s="85">
        <v>12979.64</v>
      </c>
      <c r="Q1867" s="83" t="s">
        <v>82</v>
      </c>
      <c r="R1867" s="83" t="s">
        <v>10</v>
      </c>
      <c r="S1867" s="83" t="s">
        <v>10</v>
      </c>
      <c r="T1867" s="82" t="s">
        <v>213</v>
      </c>
      <c r="U1867" s="82" t="s">
        <v>124</v>
      </c>
      <c r="AC1867" s="187" t="str">
        <f t="shared" si="620"/>
        <v/>
      </c>
      <c r="AD1867" s="187" t="str">
        <f t="shared" si="621"/>
        <v/>
      </c>
      <c r="AE1867" s="187" t="str">
        <f t="shared" si="622"/>
        <v/>
      </c>
      <c r="AF1867" s="187" t="str">
        <f t="shared" si="623"/>
        <v/>
      </c>
      <c r="AG1867" s="187" t="str">
        <f t="shared" si="624"/>
        <v/>
      </c>
      <c r="AH1867" s="187" t="str">
        <f t="shared" si="625"/>
        <v/>
      </c>
      <c r="AI1867" s="187" t="str">
        <f t="shared" si="626"/>
        <v/>
      </c>
      <c r="AJ1867" s="187" t="str">
        <f t="shared" si="627"/>
        <v/>
      </c>
      <c r="AK1867" s="187" t="str">
        <f t="shared" si="628"/>
        <v/>
      </c>
      <c r="AN1867" s="187" t="str">
        <f t="shared" si="629"/>
        <v/>
      </c>
      <c r="AO1867" s="187" t="str">
        <f t="shared" si="630"/>
        <v/>
      </c>
      <c r="AP1867" s="187" t="str">
        <f t="shared" si="631"/>
        <v/>
      </c>
      <c r="AT1867" s="187" t="str">
        <f t="shared" si="632"/>
        <v/>
      </c>
      <c r="AU1867" s="187" t="str">
        <f t="shared" si="633"/>
        <v/>
      </c>
      <c r="AV1867" s="187" t="str">
        <f t="shared" si="634"/>
        <v/>
      </c>
      <c r="AW1867" s="187" t="str">
        <f t="shared" si="635"/>
        <v/>
      </c>
      <c r="AX1867" s="187" t="str">
        <f t="shared" si="636"/>
        <v/>
      </c>
      <c r="AY1867" s="187" t="str">
        <f t="shared" si="638"/>
        <v/>
      </c>
      <c r="AZ1867" s="187" t="str">
        <f t="shared" si="637"/>
        <v/>
      </c>
      <c r="BA1867" s="187" t="str">
        <f t="shared" si="640"/>
        <v xml:space="preserve"> </v>
      </c>
      <c r="BB1867" s="187" t="str">
        <f>IFERROR(IF(AW1867="","",VLOOKUP(AW1867,SUSS!R:S,2,FALSE)),AY1867*SUSS!$M$2)</f>
        <v/>
      </c>
      <c r="BC1867" s="187" t="str">
        <f t="shared" si="639"/>
        <v/>
      </c>
    </row>
    <row r="1868" spans="14:55" ht="29.25" thickBot="1">
      <c r="N1868" s="183" t="s">
        <v>198</v>
      </c>
      <c r="O1868" s="82">
        <v>36</v>
      </c>
      <c r="P1868" s="86">
        <v>654.39</v>
      </c>
      <c r="Q1868" s="83" t="s">
        <v>11</v>
      </c>
      <c r="R1868" s="83" t="s">
        <v>108</v>
      </c>
      <c r="S1868" s="83" t="s">
        <v>109</v>
      </c>
      <c r="T1868" s="82" t="s">
        <v>191</v>
      </c>
      <c r="U1868" s="82" t="s">
        <v>124</v>
      </c>
      <c r="AC1868" s="187" t="str">
        <f t="shared" si="620"/>
        <v/>
      </c>
      <c r="AD1868" s="187" t="str">
        <f t="shared" si="621"/>
        <v/>
      </c>
      <c r="AE1868" s="187" t="str">
        <f t="shared" si="622"/>
        <v/>
      </c>
      <c r="AF1868" s="187" t="str">
        <f t="shared" si="623"/>
        <v/>
      </c>
      <c r="AG1868" s="187" t="str">
        <f t="shared" si="624"/>
        <v/>
      </c>
      <c r="AH1868" s="187" t="str">
        <f t="shared" si="625"/>
        <v/>
      </c>
      <c r="AI1868" s="187" t="str">
        <f t="shared" si="626"/>
        <v/>
      </c>
      <c r="AJ1868" s="187" t="str">
        <f t="shared" si="627"/>
        <v/>
      </c>
      <c r="AK1868" s="187" t="str">
        <f t="shared" si="628"/>
        <v/>
      </c>
      <c r="AN1868" s="187" t="str">
        <f t="shared" si="629"/>
        <v/>
      </c>
      <c r="AO1868" s="187" t="str">
        <f t="shared" si="630"/>
        <v/>
      </c>
      <c r="AP1868" s="187" t="str">
        <f t="shared" si="631"/>
        <v/>
      </c>
      <c r="AT1868" s="187" t="str">
        <f t="shared" si="632"/>
        <v>N006554</v>
      </c>
      <c r="AU1868" s="187">
        <f t="shared" si="633"/>
        <v>36</v>
      </c>
      <c r="AV1868" s="187">
        <f t="shared" si="634"/>
        <v>654.39</v>
      </c>
      <c r="AW1868" s="187" t="str">
        <f t="shared" si="635"/>
        <v>2018/1</v>
      </c>
      <c r="AX1868" s="187" t="str">
        <f t="shared" si="636"/>
        <v>2018/1 Contribuciones Seg. Social</v>
      </c>
      <c r="AY1868" s="187">
        <f t="shared" si="638"/>
        <v>11656.59</v>
      </c>
      <c r="AZ1868" s="187">
        <f t="shared" si="637"/>
        <v>5.6139059536279477E-2</v>
      </c>
      <c r="BA1868" s="187" t="str">
        <f t="shared" si="640"/>
        <v>N006554 36</v>
      </c>
      <c r="BB1868" s="187">
        <f>IFERROR(IF(AW1868="","",VLOOKUP(AW1868,SUSS!R:S,2,FALSE)),AY1868*SUSS!$M$2)</f>
        <v>1398.7908</v>
      </c>
      <c r="BC1868" s="187">
        <f t="shared" si="639"/>
        <v>78.526799999999994</v>
      </c>
    </row>
    <row r="1869" spans="14:55" ht="15.75" thickBot="1">
      <c r="N1869" s="183" t="s">
        <v>198</v>
      </c>
      <c r="O1869" s="82">
        <v>37</v>
      </c>
      <c r="P1869" s="85">
        <v>3529.96</v>
      </c>
      <c r="Q1869" s="83" t="s">
        <v>102</v>
      </c>
      <c r="R1869" s="83" t="s">
        <v>10</v>
      </c>
      <c r="S1869" s="83" t="s">
        <v>10</v>
      </c>
      <c r="T1869" s="82" t="s">
        <v>206</v>
      </c>
      <c r="U1869" s="82" t="s">
        <v>124</v>
      </c>
      <c r="AC1869" s="187" t="str">
        <f t="shared" si="620"/>
        <v/>
      </c>
      <c r="AD1869" s="187" t="str">
        <f t="shared" si="621"/>
        <v/>
      </c>
      <c r="AE1869" s="187" t="str">
        <f t="shared" si="622"/>
        <v/>
      </c>
      <c r="AF1869" s="187" t="str">
        <f t="shared" si="623"/>
        <v/>
      </c>
      <c r="AG1869" s="187" t="str">
        <f t="shared" si="624"/>
        <v/>
      </c>
      <c r="AH1869" s="187" t="str">
        <f t="shared" si="625"/>
        <v/>
      </c>
      <c r="AI1869" s="187" t="str">
        <f t="shared" si="626"/>
        <v/>
      </c>
      <c r="AJ1869" s="187" t="str">
        <f t="shared" si="627"/>
        <v/>
      </c>
      <c r="AK1869" s="187" t="str">
        <f t="shared" si="628"/>
        <v/>
      </c>
      <c r="AN1869" s="187" t="str">
        <f t="shared" si="629"/>
        <v/>
      </c>
      <c r="AO1869" s="187" t="str">
        <f t="shared" si="630"/>
        <v/>
      </c>
      <c r="AP1869" s="187" t="str">
        <f t="shared" si="631"/>
        <v/>
      </c>
      <c r="AT1869" s="187" t="str">
        <f t="shared" si="632"/>
        <v/>
      </c>
      <c r="AU1869" s="187" t="str">
        <f t="shared" si="633"/>
        <v/>
      </c>
      <c r="AV1869" s="187" t="str">
        <f t="shared" si="634"/>
        <v/>
      </c>
      <c r="AW1869" s="187" t="str">
        <f t="shared" si="635"/>
        <v/>
      </c>
      <c r="AX1869" s="187" t="str">
        <f t="shared" si="636"/>
        <v/>
      </c>
      <c r="AY1869" s="187" t="str">
        <f t="shared" si="638"/>
        <v/>
      </c>
      <c r="AZ1869" s="187" t="str">
        <f t="shared" si="637"/>
        <v/>
      </c>
      <c r="BA1869" s="187" t="str">
        <f t="shared" si="640"/>
        <v xml:space="preserve"> </v>
      </c>
      <c r="BB1869" s="187" t="str">
        <f>IFERROR(IF(AW1869="","",VLOOKUP(AW1869,SUSS!R:S,2,FALSE)),AY1869*SUSS!$M$2)</f>
        <v/>
      </c>
      <c r="BC1869" s="187" t="str">
        <f t="shared" si="639"/>
        <v/>
      </c>
    </row>
    <row r="1870" spans="14:55" ht="15.75" thickBot="1">
      <c r="N1870" s="183" t="s">
        <v>198</v>
      </c>
      <c r="O1870" s="82">
        <v>37</v>
      </c>
      <c r="P1870" s="86">
        <v>153.22999999999999</v>
      </c>
      <c r="Q1870" s="83" t="s">
        <v>107</v>
      </c>
      <c r="R1870" s="83" t="s">
        <v>10</v>
      </c>
      <c r="S1870" s="83" t="s">
        <v>83</v>
      </c>
      <c r="T1870" s="82" t="s">
        <v>206</v>
      </c>
      <c r="U1870" s="82" t="s">
        <v>124</v>
      </c>
      <c r="AC1870" s="187" t="str">
        <f t="shared" si="620"/>
        <v/>
      </c>
      <c r="AD1870" s="187" t="str">
        <f t="shared" si="621"/>
        <v/>
      </c>
      <c r="AE1870" s="187" t="str">
        <f t="shared" si="622"/>
        <v/>
      </c>
      <c r="AF1870" s="187" t="str">
        <f t="shared" si="623"/>
        <v/>
      </c>
      <c r="AG1870" s="187" t="str">
        <f t="shared" si="624"/>
        <v/>
      </c>
      <c r="AH1870" s="187" t="str">
        <f t="shared" si="625"/>
        <v/>
      </c>
      <c r="AI1870" s="187" t="str">
        <f t="shared" si="626"/>
        <v/>
      </c>
      <c r="AJ1870" s="187" t="str">
        <f t="shared" si="627"/>
        <v/>
      </c>
      <c r="AK1870" s="187" t="str">
        <f t="shared" si="628"/>
        <v/>
      </c>
      <c r="AN1870" s="187" t="str">
        <f t="shared" si="629"/>
        <v/>
      </c>
      <c r="AO1870" s="187" t="str">
        <f t="shared" si="630"/>
        <v/>
      </c>
      <c r="AP1870" s="187" t="str">
        <f t="shared" si="631"/>
        <v/>
      </c>
      <c r="AT1870" s="187" t="str">
        <f t="shared" si="632"/>
        <v/>
      </c>
      <c r="AU1870" s="187" t="str">
        <f t="shared" si="633"/>
        <v/>
      </c>
      <c r="AV1870" s="187" t="str">
        <f t="shared" si="634"/>
        <v/>
      </c>
      <c r="AW1870" s="187" t="str">
        <f t="shared" si="635"/>
        <v/>
      </c>
      <c r="AX1870" s="187" t="str">
        <f t="shared" si="636"/>
        <v/>
      </c>
      <c r="AY1870" s="187" t="str">
        <f t="shared" si="638"/>
        <v/>
      </c>
      <c r="AZ1870" s="187" t="str">
        <f t="shared" si="637"/>
        <v/>
      </c>
      <c r="BA1870" s="187" t="str">
        <f t="shared" si="640"/>
        <v xml:space="preserve"> </v>
      </c>
      <c r="BB1870" s="187" t="str">
        <f>IFERROR(IF(AW1870="","",VLOOKUP(AW1870,SUSS!R:S,2,FALSE)),AY1870*SUSS!$M$2)</f>
        <v/>
      </c>
      <c r="BC1870" s="187" t="str">
        <f t="shared" si="639"/>
        <v/>
      </c>
    </row>
    <row r="1871" spans="14:55" ht="15.75" thickBot="1">
      <c r="N1871" s="183" t="s">
        <v>198</v>
      </c>
      <c r="O1871" s="82">
        <v>37</v>
      </c>
      <c r="P1871" s="85">
        <v>12979.64</v>
      </c>
      <c r="Q1871" s="83" t="s">
        <v>82</v>
      </c>
      <c r="R1871" s="83" t="s">
        <v>10</v>
      </c>
      <c r="S1871" s="83" t="s">
        <v>10</v>
      </c>
      <c r="T1871" s="82" t="s">
        <v>213</v>
      </c>
      <c r="U1871" s="82" t="s">
        <v>124</v>
      </c>
      <c r="AC1871" s="187" t="str">
        <f t="shared" si="620"/>
        <v/>
      </c>
      <c r="AD1871" s="187" t="str">
        <f t="shared" si="621"/>
        <v/>
      </c>
      <c r="AE1871" s="187" t="str">
        <f t="shared" si="622"/>
        <v/>
      </c>
      <c r="AF1871" s="187" t="str">
        <f t="shared" si="623"/>
        <v/>
      </c>
      <c r="AG1871" s="187" t="str">
        <f t="shared" si="624"/>
        <v/>
      </c>
      <c r="AH1871" s="187" t="str">
        <f t="shared" si="625"/>
        <v/>
      </c>
      <c r="AI1871" s="187" t="str">
        <f t="shared" si="626"/>
        <v/>
      </c>
      <c r="AJ1871" s="187" t="str">
        <f t="shared" si="627"/>
        <v/>
      </c>
      <c r="AK1871" s="187" t="str">
        <f t="shared" si="628"/>
        <v/>
      </c>
      <c r="AN1871" s="187" t="str">
        <f t="shared" si="629"/>
        <v/>
      </c>
      <c r="AO1871" s="187" t="str">
        <f t="shared" si="630"/>
        <v/>
      </c>
      <c r="AP1871" s="187" t="str">
        <f t="shared" si="631"/>
        <v/>
      </c>
      <c r="AT1871" s="187" t="str">
        <f t="shared" si="632"/>
        <v/>
      </c>
      <c r="AU1871" s="187" t="str">
        <f t="shared" si="633"/>
        <v/>
      </c>
      <c r="AV1871" s="187" t="str">
        <f t="shared" si="634"/>
        <v/>
      </c>
      <c r="AW1871" s="187" t="str">
        <f t="shared" si="635"/>
        <v/>
      </c>
      <c r="AX1871" s="187" t="str">
        <f t="shared" si="636"/>
        <v/>
      </c>
      <c r="AY1871" s="187" t="str">
        <f t="shared" si="638"/>
        <v/>
      </c>
      <c r="AZ1871" s="187" t="str">
        <f t="shared" si="637"/>
        <v/>
      </c>
      <c r="BA1871" s="187" t="str">
        <f t="shared" si="640"/>
        <v xml:space="preserve"> </v>
      </c>
      <c r="BB1871" s="187" t="str">
        <f>IFERROR(IF(AW1871="","",VLOOKUP(AW1871,SUSS!R:S,2,FALSE)),AY1871*SUSS!$M$2)</f>
        <v/>
      </c>
      <c r="BC1871" s="187" t="str">
        <f t="shared" si="639"/>
        <v/>
      </c>
    </row>
    <row r="1872" spans="14:55" ht="29.25" thickBot="1">
      <c r="N1872" s="183" t="s">
        <v>198</v>
      </c>
      <c r="O1872" s="82">
        <v>37</v>
      </c>
      <c r="P1872" s="86">
        <v>654.39</v>
      </c>
      <c r="Q1872" s="83" t="s">
        <v>11</v>
      </c>
      <c r="R1872" s="83" t="s">
        <v>108</v>
      </c>
      <c r="S1872" s="83" t="s">
        <v>109</v>
      </c>
      <c r="T1872" s="82" t="s">
        <v>191</v>
      </c>
      <c r="U1872" s="82" t="s">
        <v>124</v>
      </c>
      <c r="AC1872" s="187" t="str">
        <f t="shared" si="620"/>
        <v/>
      </c>
      <c r="AD1872" s="187" t="str">
        <f t="shared" si="621"/>
        <v/>
      </c>
      <c r="AE1872" s="187" t="str">
        <f t="shared" si="622"/>
        <v/>
      </c>
      <c r="AF1872" s="187" t="str">
        <f t="shared" si="623"/>
        <v/>
      </c>
      <c r="AG1872" s="187" t="str">
        <f t="shared" si="624"/>
        <v/>
      </c>
      <c r="AH1872" s="187" t="str">
        <f t="shared" si="625"/>
        <v/>
      </c>
      <c r="AI1872" s="187" t="str">
        <f t="shared" si="626"/>
        <v/>
      </c>
      <c r="AJ1872" s="187" t="str">
        <f t="shared" si="627"/>
        <v/>
      </c>
      <c r="AK1872" s="187" t="str">
        <f t="shared" si="628"/>
        <v/>
      </c>
      <c r="AN1872" s="187" t="str">
        <f t="shared" si="629"/>
        <v/>
      </c>
      <c r="AO1872" s="187" t="str">
        <f t="shared" si="630"/>
        <v/>
      </c>
      <c r="AP1872" s="187" t="str">
        <f t="shared" si="631"/>
        <v/>
      </c>
      <c r="AT1872" s="187" t="str">
        <f t="shared" si="632"/>
        <v>N006554</v>
      </c>
      <c r="AU1872" s="187">
        <f t="shared" si="633"/>
        <v>37</v>
      </c>
      <c r="AV1872" s="187">
        <f t="shared" si="634"/>
        <v>654.39</v>
      </c>
      <c r="AW1872" s="187" t="str">
        <f t="shared" si="635"/>
        <v>2018/1</v>
      </c>
      <c r="AX1872" s="187" t="str">
        <f t="shared" si="636"/>
        <v>2018/1 Contribuciones Seg. Social</v>
      </c>
      <c r="AY1872" s="187">
        <f t="shared" si="638"/>
        <v>11656.59</v>
      </c>
      <c r="AZ1872" s="187">
        <f t="shared" si="637"/>
        <v>5.6139059536279477E-2</v>
      </c>
      <c r="BA1872" s="187" t="str">
        <f t="shared" si="640"/>
        <v>N006554 37</v>
      </c>
      <c r="BB1872" s="187">
        <f>IFERROR(IF(AW1872="","",VLOOKUP(AW1872,SUSS!R:S,2,FALSE)),AY1872*SUSS!$M$2)</f>
        <v>1398.7908</v>
      </c>
      <c r="BC1872" s="187">
        <f t="shared" si="639"/>
        <v>78.526799999999994</v>
      </c>
    </row>
    <row r="1873" spans="14:55" ht="15.75" thickBot="1">
      <c r="N1873" s="183" t="s">
        <v>198</v>
      </c>
      <c r="O1873" s="82">
        <v>38</v>
      </c>
      <c r="P1873" s="85">
        <v>3529.96</v>
      </c>
      <c r="Q1873" s="83" t="s">
        <v>102</v>
      </c>
      <c r="R1873" s="83" t="s">
        <v>10</v>
      </c>
      <c r="S1873" s="83" t="s">
        <v>10</v>
      </c>
      <c r="T1873" s="82" t="s">
        <v>206</v>
      </c>
      <c r="U1873" s="82" t="s">
        <v>124</v>
      </c>
      <c r="AC1873" s="187" t="str">
        <f t="shared" si="620"/>
        <v/>
      </c>
      <c r="AD1873" s="187" t="str">
        <f t="shared" si="621"/>
        <v/>
      </c>
      <c r="AE1873" s="187" t="str">
        <f t="shared" si="622"/>
        <v/>
      </c>
      <c r="AF1873" s="187" t="str">
        <f t="shared" si="623"/>
        <v/>
      </c>
      <c r="AG1873" s="187" t="str">
        <f t="shared" si="624"/>
        <v/>
      </c>
      <c r="AH1873" s="187" t="str">
        <f t="shared" si="625"/>
        <v/>
      </c>
      <c r="AI1873" s="187" t="str">
        <f t="shared" si="626"/>
        <v/>
      </c>
      <c r="AJ1873" s="187" t="str">
        <f t="shared" si="627"/>
        <v/>
      </c>
      <c r="AK1873" s="187" t="str">
        <f t="shared" si="628"/>
        <v/>
      </c>
      <c r="AN1873" s="187" t="str">
        <f t="shared" si="629"/>
        <v/>
      </c>
      <c r="AO1873" s="187" t="str">
        <f t="shared" si="630"/>
        <v/>
      </c>
      <c r="AP1873" s="187" t="str">
        <f t="shared" si="631"/>
        <v/>
      </c>
      <c r="AT1873" s="187" t="str">
        <f t="shared" si="632"/>
        <v/>
      </c>
      <c r="AU1873" s="187" t="str">
        <f t="shared" si="633"/>
        <v/>
      </c>
      <c r="AV1873" s="187" t="str">
        <f t="shared" si="634"/>
        <v/>
      </c>
      <c r="AW1873" s="187" t="str">
        <f t="shared" si="635"/>
        <v/>
      </c>
      <c r="AX1873" s="187" t="str">
        <f t="shared" si="636"/>
        <v/>
      </c>
      <c r="AY1873" s="187" t="str">
        <f t="shared" si="638"/>
        <v/>
      </c>
      <c r="AZ1873" s="187" t="str">
        <f t="shared" si="637"/>
        <v/>
      </c>
      <c r="BA1873" s="187" t="str">
        <f t="shared" si="640"/>
        <v xml:space="preserve"> </v>
      </c>
      <c r="BB1873" s="187" t="str">
        <f>IFERROR(IF(AW1873="","",VLOOKUP(AW1873,SUSS!R:S,2,FALSE)),AY1873*SUSS!$M$2)</f>
        <v/>
      </c>
      <c r="BC1873" s="187" t="str">
        <f t="shared" si="639"/>
        <v/>
      </c>
    </row>
    <row r="1874" spans="14:55" ht="15.75" thickBot="1">
      <c r="N1874" s="183" t="s">
        <v>198</v>
      </c>
      <c r="O1874" s="82">
        <v>38</v>
      </c>
      <c r="P1874" s="86">
        <v>153.22999999999999</v>
      </c>
      <c r="Q1874" s="83" t="s">
        <v>107</v>
      </c>
      <c r="R1874" s="83" t="s">
        <v>10</v>
      </c>
      <c r="S1874" s="83" t="s">
        <v>83</v>
      </c>
      <c r="T1874" s="82" t="s">
        <v>206</v>
      </c>
      <c r="U1874" s="82" t="s">
        <v>124</v>
      </c>
      <c r="AC1874" s="187" t="str">
        <f t="shared" si="620"/>
        <v/>
      </c>
      <c r="AD1874" s="187" t="str">
        <f t="shared" si="621"/>
        <v/>
      </c>
      <c r="AE1874" s="187" t="str">
        <f t="shared" si="622"/>
        <v/>
      </c>
      <c r="AF1874" s="187" t="str">
        <f t="shared" si="623"/>
        <v/>
      </c>
      <c r="AG1874" s="187" t="str">
        <f t="shared" si="624"/>
        <v/>
      </c>
      <c r="AH1874" s="187" t="str">
        <f t="shared" si="625"/>
        <v/>
      </c>
      <c r="AI1874" s="187" t="str">
        <f t="shared" si="626"/>
        <v/>
      </c>
      <c r="AJ1874" s="187" t="str">
        <f t="shared" si="627"/>
        <v/>
      </c>
      <c r="AK1874" s="187" t="str">
        <f t="shared" si="628"/>
        <v/>
      </c>
      <c r="AN1874" s="187" t="str">
        <f t="shared" si="629"/>
        <v/>
      </c>
      <c r="AO1874" s="187" t="str">
        <f t="shared" si="630"/>
        <v/>
      </c>
      <c r="AP1874" s="187" t="str">
        <f t="shared" si="631"/>
        <v/>
      </c>
      <c r="AT1874" s="187" t="str">
        <f t="shared" si="632"/>
        <v/>
      </c>
      <c r="AU1874" s="187" t="str">
        <f t="shared" si="633"/>
        <v/>
      </c>
      <c r="AV1874" s="187" t="str">
        <f t="shared" si="634"/>
        <v/>
      </c>
      <c r="AW1874" s="187" t="str">
        <f t="shared" si="635"/>
        <v/>
      </c>
      <c r="AX1874" s="187" t="str">
        <f t="shared" si="636"/>
        <v/>
      </c>
      <c r="AY1874" s="187" t="str">
        <f t="shared" si="638"/>
        <v/>
      </c>
      <c r="AZ1874" s="187" t="str">
        <f t="shared" si="637"/>
        <v/>
      </c>
      <c r="BA1874" s="187" t="str">
        <f t="shared" si="640"/>
        <v xml:space="preserve"> </v>
      </c>
      <c r="BB1874" s="187" t="str">
        <f>IFERROR(IF(AW1874="","",VLOOKUP(AW1874,SUSS!R:S,2,FALSE)),AY1874*SUSS!$M$2)</f>
        <v/>
      </c>
      <c r="BC1874" s="187" t="str">
        <f t="shared" si="639"/>
        <v/>
      </c>
    </row>
    <row r="1875" spans="14:55" ht="15.75" thickBot="1">
      <c r="N1875" s="183" t="s">
        <v>198</v>
      </c>
      <c r="O1875" s="82">
        <v>38</v>
      </c>
      <c r="P1875" s="85">
        <v>12979.64</v>
      </c>
      <c r="Q1875" s="83" t="s">
        <v>82</v>
      </c>
      <c r="R1875" s="83" t="s">
        <v>10</v>
      </c>
      <c r="S1875" s="83" t="s">
        <v>10</v>
      </c>
      <c r="T1875" s="82" t="s">
        <v>213</v>
      </c>
      <c r="U1875" s="82" t="s">
        <v>124</v>
      </c>
      <c r="AC1875" s="187" t="str">
        <f t="shared" si="620"/>
        <v/>
      </c>
      <c r="AD1875" s="187" t="str">
        <f t="shared" si="621"/>
        <v/>
      </c>
      <c r="AE1875" s="187" t="str">
        <f t="shared" si="622"/>
        <v/>
      </c>
      <c r="AF1875" s="187" t="str">
        <f t="shared" si="623"/>
        <v/>
      </c>
      <c r="AG1875" s="187" t="str">
        <f t="shared" si="624"/>
        <v/>
      </c>
      <c r="AH1875" s="187" t="str">
        <f t="shared" si="625"/>
        <v/>
      </c>
      <c r="AI1875" s="187" t="str">
        <f t="shared" si="626"/>
        <v/>
      </c>
      <c r="AJ1875" s="187" t="str">
        <f t="shared" si="627"/>
        <v/>
      </c>
      <c r="AK1875" s="187" t="str">
        <f t="shared" si="628"/>
        <v/>
      </c>
      <c r="AN1875" s="187" t="str">
        <f t="shared" si="629"/>
        <v/>
      </c>
      <c r="AO1875" s="187" t="str">
        <f t="shared" si="630"/>
        <v/>
      </c>
      <c r="AP1875" s="187" t="str">
        <f t="shared" si="631"/>
        <v/>
      </c>
      <c r="AT1875" s="187" t="str">
        <f t="shared" si="632"/>
        <v/>
      </c>
      <c r="AU1875" s="187" t="str">
        <f t="shared" si="633"/>
        <v/>
      </c>
      <c r="AV1875" s="187" t="str">
        <f t="shared" si="634"/>
        <v/>
      </c>
      <c r="AW1875" s="187" t="str">
        <f t="shared" si="635"/>
        <v/>
      </c>
      <c r="AX1875" s="187" t="str">
        <f t="shared" si="636"/>
        <v/>
      </c>
      <c r="AY1875" s="187" t="str">
        <f t="shared" si="638"/>
        <v/>
      </c>
      <c r="AZ1875" s="187" t="str">
        <f t="shared" si="637"/>
        <v/>
      </c>
      <c r="BA1875" s="187" t="str">
        <f t="shared" si="640"/>
        <v xml:space="preserve"> </v>
      </c>
      <c r="BB1875" s="187" t="str">
        <f>IFERROR(IF(AW1875="","",VLOOKUP(AW1875,SUSS!R:S,2,FALSE)),AY1875*SUSS!$M$2)</f>
        <v/>
      </c>
      <c r="BC1875" s="187" t="str">
        <f t="shared" si="639"/>
        <v/>
      </c>
    </row>
    <row r="1876" spans="14:55" ht="29.25" thickBot="1">
      <c r="N1876" s="183" t="s">
        <v>198</v>
      </c>
      <c r="O1876" s="82">
        <v>38</v>
      </c>
      <c r="P1876" s="86">
        <v>654.39</v>
      </c>
      <c r="Q1876" s="83" t="s">
        <v>11</v>
      </c>
      <c r="R1876" s="83" t="s">
        <v>108</v>
      </c>
      <c r="S1876" s="83" t="s">
        <v>109</v>
      </c>
      <c r="T1876" s="82" t="s">
        <v>191</v>
      </c>
      <c r="U1876" s="82" t="s">
        <v>124</v>
      </c>
      <c r="AC1876" s="187" t="str">
        <f t="shared" si="620"/>
        <v/>
      </c>
      <c r="AD1876" s="187" t="str">
        <f t="shared" si="621"/>
        <v/>
      </c>
      <c r="AE1876" s="187" t="str">
        <f t="shared" si="622"/>
        <v/>
      </c>
      <c r="AF1876" s="187" t="str">
        <f t="shared" si="623"/>
        <v/>
      </c>
      <c r="AG1876" s="187" t="str">
        <f t="shared" si="624"/>
        <v/>
      </c>
      <c r="AH1876" s="187" t="str">
        <f t="shared" si="625"/>
        <v/>
      </c>
      <c r="AI1876" s="187" t="str">
        <f t="shared" si="626"/>
        <v/>
      </c>
      <c r="AJ1876" s="187" t="str">
        <f t="shared" si="627"/>
        <v/>
      </c>
      <c r="AK1876" s="187" t="str">
        <f t="shared" si="628"/>
        <v/>
      </c>
      <c r="AN1876" s="187" t="str">
        <f t="shared" si="629"/>
        <v/>
      </c>
      <c r="AO1876" s="187" t="str">
        <f t="shared" si="630"/>
        <v/>
      </c>
      <c r="AP1876" s="187" t="str">
        <f t="shared" si="631"/>
        <v/>
      </c>
      <c r="AT1876" s="187" t="str">
        <f t="shared" si="632"/>
        <v>N006554</v>
      </c>
      <c r="AU1876" s="187">
        <f t="shared" si="633"/>
        <v>38</v>
      </c>
      <c r="AV1876" s="187">
        <f t="shared" si="634"/>
        <v>654.39</v>
      </c>
      <c r="AW1876" s="187" t="str">
        <f t="shared" si="635"/>
        <v>2018/1</v>
      </c>
      <c r="AX1876" s="187" t="str">
        <f t="shared" si="636"/>
        <v>2018/1 Contribuciones Seg. Social</v>
      </c>
      <c r="AY1876" s="187">
        <f t="shared" si="638"/>
        <v>11656.59</v>
      </c>
      <c r="AZ1876" s="187">
        <f t="shared" si="637"/>
        <v>5.6139059536279477E-2</v>
      </c>
      <c r="BA1876" s="187" t="str">
        <f t="shared" si="640"/>
        <v>N006554 38</v>
      </c>
      <c r="BB1876" s="187">
        <f>IFERROR(IF(AW1876="","",VLOOKUP(AW1876,SUSS!R:S,2,FALSE)),AY1876*SUSS!$M$2)</f>
        <v>1398.7908</v>
      </c>
      <c r="BC1876" s="187">
        <f t="shared" si="639"/>
        <v>78.526799999999994</v>
      </c>
    </row>
    <row r="1877" spans="14:55" ht="15.75" thickBot="1">
      <c r="N1877" s="183" t="s">
        <v>198</v>
      </c>
      <c r="O1877" s="82">
        <v>39</v>
      </c>
      <c r="P1877" s="85">
        <v>3529.96</v>
      </c>
      <c r="Q1877" s="83" t="s">
        <v>102</v>
      </c>
      <c r="R1877" s="83" t="s">
        <v>10</v>
      </c>
      <c r="S1877" s="83" t="s">
        <v>10</v>
      </c>
      <c r="T1877" s="82" t="s">
        <v>206</v>
      </c>
      <c r="U1877" s="82" t="s">
        <v>124</v>
      </c>
      <c r="AC1877" s="187" t="str">
        <f t="shared" si="620"/>
        <v/>
      </c>
      <c r="AD1877" s="187" t="str">
        <f t="shared" si="621"/>
        <v/>
      </c>
      <c r="AE1877" s="187" t="str">
        <f t="shared" si="622"/>
        <v/>
      </c>
      <c r="AF1877" s="187" t="str">
        <f t="shared" si="623"/>
        <v/>
      </c>
      <c r="AG1877" s="187" t="str">
        <f t="shared" si="624"/>
        <v/>
      </c>
      <c r="AH1877" s="187" t="str">
        <f t="shared" si="625"/>
        <v/>
      </c>
      <c r="AI1877" s="187" t="str">
        <f t="shared" si="626"/>
        <v/>
      </c>
      <c r="AJ1877" s="187" t="str">
        <f t="shared" si="627"/>
        <v/>
      </c>
      <c r="AK1877" s="187" t="str">
        <f t="shared" si="628"/>
        <v/>
      </c>
      <c r="AN1877" s="187" t="str">
        <f t="shared" si="629"/>
        <v/>
      </c>
      <c r="AO1877" s="187" t="str">
        <f t="shared" si="630"/>
        <v/>
      </c>
      <c r="AP1877" s="187" t="str">
        <f t="shared" si="631"/>
        <v/>
      </c>
      <c r="AT1877" s="187" t="str">
        <f t="shared" si="632"/>
        <v/>
      </c>
      <c r="AU1877" s="187" t="str">
        <f t="shared" si="633"/>
        <v/>
      </c>
      <c r="AV1877" s="187" t="str">
        <f t="shared" si="634"/>
        <v/>
      </c>
      <c r="AW1877" s="187" t="str">
        <f t="shared" si="635"/>
        <v/>
      </c>
      <c r="AX1877" s="187" t="str">
        <f t="shared" si="636"/>
        <v/>
      </c>
      <c r="AY1877" s="187" t="str">
        <f t="shared" si="638"/>
        <v/>
      </c>
      <c r="AZ1877" s="187" t="str">
        <f t="shared" si="637"/>
        <v/>
      </c>
      <c r="BA1877" s="187" t="str">
        <f t="shared" si="640"/>
        <v xml:space="preserve"> </v>
      </c>
      <c r="BB1877" s="187" t="str">
        <f>IFERROR(IF(AW1877="","",VLOOKUP(AW1877,SUSS!R:S,2,FALSE)),AY1877*SUSS!$M$2)</f>
        <v/>
      </c>
      <c r="BC1877" s="187" t="str">
        <f t="shared" si="639"/>
        <v/>
      </c>
    </row>
    <row r="1878" spans="14:55" ht="15.75" thickBot="1">
      <c r="N1878" s="183" t="s">
        <v>198</v>
      </c>
      <c r="O1878" s="82">
        <v>39</v>
      </c>
      <c r="P1878" s="86">
        <v>153.22999999999999</v>
      </c>
      <c r="Q1878" s="83" t="s">
        <v>107</v>
      </c>
      <c r="R1878" s="83" t="s">
        <v>10</v>
      </c>
      <c r="S1878" s="83" t="s">
        <v>83</v>
      </c>
      <c r="T1878" s="82" t="s">
        <v>206</v>
      </c>
      <c r="U1878" s="82" t="s">
        <v>124</v>
      </c>
      <c r="AC1878" s="187" t="str">
        <f t="shared" si="620"/>
        <v/>
      </c>
      <c r="AD1878" s="187" t="str">
        <f t="shared" si="621"/>
        <v/>
      </c>
      <c r="AE1878" s="187" t="str">
        <f t="shared" si="622"/>
        <v/>
      </c>
      <c r="AF1878" s="187" t="str">
        <f t="shared" si="623"/>
        <v/>
      </c>
      <c r="AG1878" s="187" t="str">
        <f t="shared" si="624"/>
        <v/>
      </c>
      <c r="AH1878" s="187" t="str">
        <f t="shared" si="625"/>
        <v/>
      </c>
      <c r="AI1878" s="187" t="str">
        <f t="shared" si="626"/>
        <v/>
      </c>
      <c r="AJ1878" s="187" t="str">
        <f t="shared" si="627"/>
        <v/>
      </c>
      <c r="AK1878" s="187" t="str">
        <f t="shared" si="628"/>
        <v/>
      </c>
      <c r="AN1878" s="187" t="str">
        <f t="shared" si="629"/>
        <v/>
      </c>
      <c r="AO1878" s="187" t="str">
        <f t="shared" si="630"/>
        <v/>
      </c>
      <c r="AP1878" s="187" t="str">
        <f t="shared" si="631"/>
        <v/>
      </c>
      <c r="AT1878" s="187" t="str">
        <f t="shared" si="632"/>
        <v/>
      </c>
      <c r="AU1878" s="187" t="str">
        <f t="shared" si="633"/>
        <v/>
      </c>
      <c r="AV1878" s="187" t="str">
        <f t="shared" si="634"/>
        <v/>
      </c>
      <c r="AW1878" s="187" t="str">
        <f t="shared" si="635"/>
        <v/>
      </c>
      <c r="AX1878" s="187" t="str">
        <f t="shared" si="636"/>
        <v/>
      </c>
      <c r="AY1878" s="187" t="str">
        <f t="shared" si="638"/>
        <v/>
      </c>
      <c r="AZ1878" s="187" t="str">
        <f t="shared" si="637"/>
        <v/>
      </c>
      <c r="BA1878" s="187" t="str">
        <f t="shared" si="640"/>
        <v xml:space="preserve"> </v>
      </c>
      <c r="BB1878" s="187" t="str">
        <f>IFERROR(IF(AW1878="","",VLOOKUP(AW1878,SUSS!R:S,2,FALSE)),AY1878*SUSS!$M$2)</f>
        <v/>
      </c>
      <c r="BC1878" s="187" t="str">
        <f t="shared" si="639"/>
        <v/>
      </c>
    </row>
    <row r="1879" spans="14:55" ht="15.75" thickBot="1">
      <c r="N1879" s="183" t="s">
        <v>198</v>
      </c>
      <c r="O1879" s="82">
        <v>39</v>
      </c>
      <c r="P1879" s="85">
        <v>12979.64</v>
      </c>
      <c r="Q1879" s="83" t="s">
        <v>82</v>
      </c>
      <c r="R1879" s="83" t="s">
        <v>10</v>
      </c>
      <c r="S1879" s="83" t="s">
        <v>10</v>
      </c>
      <c r="T1879" s="82" t="s">
        <v>213</v>
      </c>
      <c r="U1879" s="82" t="s">
        <v>124</v>
      </c>
      <c r="AC1879" s="187" t="str">
        <f t="shared" si="620"/>
        <v/>
      </c>
      <c r="AD1879" s="187" t="str">
        <f t="shared" si="621"/>
        <v/>
      </c>
      <c r="AE1879" s="187" t="str">
        <f t="shared" si="622"/>
        <v/>
      </c>
      <c r="AF1879" s="187" t="str">
        <f t="shared" si="623"/>
        <v/>
      </c>
      <c r="AG1879" s="187" t="str">
        <f t="shared" si="624"/>
        <v/>
      </c>
      <c r="AH1879" s="187" t="str">
        <f t="shared" si="625"/>
        <v/>
      </c>
      <c r="AI1879" s="187" t="str">
        <f t="shared" si="626"/>
        <v/>
      </c>
      <c r="AJ1879" s="187" t="str">
        <f t="shared" si="627"/>
        <v/>
      </c>
      <c r="AK1879" s="187" t="str">
        <f t="shared" si="628"/>
        <v/>
      </c>
      <c r="AN1879" s="187" t="str">
        <f t="shared" si="629"/>
        <v/>
      </c>
      <c r="AO1879" s="187" t="str">
        <f t="shared" si="630"/>
        <v/>
      </c>
      <c r="AP1879" s="187" t="str">
        <f t="shared" si="631"/>
        <v/>
      </c>
      <c r="AT1879" s="187" t="str">
        <f t="shared" si="632"/>
        <v/>
      </c>
      <c r="AU1879" s="187" t="str">
        <f t="shared" si="633"/>
        <v/>
      </c>
      <c r="AV1879" s="187" t="str">
        <f t="shared" si="634"/>
        <v/>
      </c>
      <c r="AW1879" s="187" t="str">
        <f t="shared" si="635"/>
        <v/>
      </c>
      <c r="AX1879" s="187" t="str">
        <f t="shared" si="636"/>
        <v/>
      </c>
      <c r="AY1879" s="187" t="str">
        <f t="shared" si="638"/>
        <v/>
      </c>
      <c r="AZ1879" s="187" t="str">
        <f t="shared" si="637"/>
        <v/>
      </c>
      <c r="BA1879" s="187" t="str">
        <f t="shared" si="640"/>
        <v xml:space="preserve"> </v>
      </c>
      <c r="BB1879" s="187" t="str">
        <f>IFERROR(IF(AW1879="","",VLOOKUP(AW1879,SUSS!R:S,2,FALSE)),AY1879*SUSS!$M$2)</f>
        <v/>
      </c>
      <c r="BC1879" s="187" t="str">
        <f t="shared" si="639"/>
        <v/>
      </c>
    </row>
    <row r="1880" spans="14:55" ht="29.25" thickBot="1">
      <c r="N1880" s="183" t="s">
        <v>198</v>
      </c>
      <c r="O1880" s="82">
        <v>39</v>
      </c>
      <c r="P1880" s="86">
        <v>654.39</v>
      </c>
      <c r="Q1880" s="83" t="s">
        <v>11</v>
      </c>
      <c r="R1880" s="83" t="s">
        <v>108</v>
      </c>
      <c r="S1880" s="83" t="s">
        <v>109</v>
      </c>
      <c r="T1880" s="82" t="s">
        <v>191</v>
      </c>
      <c r="U1880" s="82" t="s">
        <v>124</v>
      </c>
      <c r="AC1880" s="187" t="str">
        <f t="shared" si="620"/>
        <v/>
      </c>
      <c r="AD1880" s="187" t="str">
        <f t="shared" si="621"/>
        <v/>
      </c>
      <c r="AE1880" s="187" t="str">
        <f t="shared" si="622"/>
        <v/>
      </c>
      <c r="AF1880" s="187" t="str">
        <f t="shared" si="623"/>
        <v/>
      </c>
      <c r="AG1880" s="187" t="str">
        <f t="shared" si="624"/>
        <v/>
      </c>
      <c r="AH1880" s="187" t="str">
        <f t="shared" si="625"/>
        <v/>
      </c>
      <c r="AI1880" s="187" t="str">
        <f t="shared" si="626"/>
        <v/>
      </c>
      <c r="AJ1880" s="187" t="str">
        <f t="shared" si="627"/>
        <v/>
      </c>
      <c r="AK1880" s="187" t="str">
        <f t="shared" si="628"/>
        <v/>
      </c>
      <c r="AN1880" s="187" t="str">
        <f t="shared" si="629"/>
        <v/>
      </c>
      <c r="AO1880" s="187" t="str">
        <f t="shared" si="630"/>
        <v/>
      </c>
      <c r="AP1880" s="187" t="str">
        <f t="shared" si="631"/>
        <v/>
      </c>
      <c r="AT1880" s="187" t="str">
        <f t="shared" si="632"/>
        <v>N006554</v>
      </c>
      <c r="AU1880" s="187">
        <f t="shared" si="633"/>
        <v>39</v>
      </c>
      <c r="AV1880" s="187">
        <f t="shared" si="634"/>
        <v>654.39</v>
      </c>
      <c r="AW1880" s="187" t="str">
        <f t="shared" si="635"/>
        <v>2018/1</v>
      </c>
      <c r="AX1880" s="187" t="str">
        <f t="shared" si="636"/>
        <v>2018/1 Contribuciones Seg. Social</v>
      </c>
      <c r="AY1880" s="187">
        <f t="shared" si="638"/>
        <v>11656.59</v>
      </c>
      <c r="AZ1880" s="187">
        <f t="shared" si="637"/>
        <v>5.6139059536279477E-2</v>
      </c>
      <c r="BA1880" s="187" t="str">
        <f t="shared" si="640"/>
        <v>N006554 39</v>
      </c>
      <c r="BB1880" s="187">
        <f>IFERROR(IF(AW1880="","",VLOOKUP(AW1880,SUSS!R:S,2,FALSE)),AY1880*SUSS!$M$2)</f>
        <v>1398.7908</v>
      </c>
      <c r="BC1880" s="187">
        <f t="shared" si="639"/>
        <v>78.526799999999994</v>
      </c>
    </row>
    <row r="1881" spans="14:55" ht="15.75" thickBot="1">
      <c r="N1881" s="183" t="s">
        <v>198</v>
      </c>
      <c r="O1881" s="82">
        <v>40</v>
      </c>
      <c r="P1881" s="85">
        <v>3529.96</v>
      </c>
      <c r="Q1881" s="83" t="s">
        <v>102</v>
      </c>
      <c r="R1881" s="83" t="s">
        <v>10</v>
      </c>
      <c r="S1881" s="83" t="s">
        <v>10</v>
      </c>
      <c r="T1881" s="82" t="s">
        <v>206</v>
      </c>
      <c r="U1881" s="82" t="s">
        <v>124</v>
      </c>
      <c r="AC1881" s="187" t="str">
        <f t="shared" si="620"/>
        <v/>
      </c>
      <c r="AD1881" s="187" t="str">
        <f t="shared" si="621"/>
        <v/>
      </c>
      <c r="AE1881" s="187" t="str">
        <f t="shared" si="622"/>
        <v/>
      </c>
      <c r="AF1881" s="187" t="str">
        <f t="shared" si="623"/>
        <v/>
      </c>
      <c r="AG1881" s="187" t="str">
        <f t="shared" si="624"/>
        <v/>
      </c>
      <c r="AH1881" s="187" t="str">
        <f t="shared" si="625"/>
        <v/>
      </c>
      <c r="AI1881" s="187" t="str">
        <f t="shared" si="626"/>
        <v/>
      </c>
      <c r="AJ1881" s="187" t="str">
        <f t="shared" si="627"/>
        <v/>
      </c>
      <c r="AK1881" s="187" t="str">
        <f t="shared" si="628"/>
        <v/>
      </c>
      <c r="AN1881" s="187" t="str">
        <f t="shared" si="629"/>
        <v/>
      </c>
      <c r="AO1881" s="187" t="str">
        <f t="shared" si="630"/>
        <v/>
      </c>
      <c r="AP1881" s="187" t="str">
        <f t="shared" si="631"/>
        <v/>
      </c>
      <c r="AT1881" s="187" t="str">
        <f t="shared" si="632"/>
        <v/>
      </c>
      <c r="AU1881" s="187" t="str">
        <f t="shared" si="633"/>
        <v/>
      </c>
      <c r="AV1881" s="187" t="str">
        <f t="shared" si="634"/>
        <v/>
      </c>
      <c r="AW1881" s="187" t="str">
        <f t="shared" si="635"/>
        <v/>
      </c>
      <c r="AX1881" s="187" t="str">
        <f t="shared" si="636"/>
        <v/>
      </c>
      <c r="AY1881" s="187" t="str">
        <f t="shared" si="638"/>
        <v/>
      </c>
      <c r="AZ1881" s="187" t="str">
        <f t="shared" si="637"/>
        <v/>
      </c>
      <c r="BA1881" s="187" t="str">
        <f t="shared" si="640"/>
        <v xml:space="preserve"> </v>
      </c>
      <c r="BB1881" s="187" t="str">
        <f>IFERROR(IF(AW1881="","",VLOOKUP(AW1881,SUSS!R:S,2,FALSE)),AY1881*SUSS!$M$2)</f>
        <v/>
      </c>
      <c r="BC1881" s="187" t="str">
        <f t="shared" si="639"/>
        <v/>
      </c>
    </row>
    <row r="1882" spans="14:55" ht="15.75" thickBot="1">
      <c r="N1882" s="183" t="s">
        <v>198</v>
      </c>
      <c r="O1882" s="82">
        <v>40</v>
      </c>
      <c r="P1882" s="86">
        <v>153.22999999999999</v>
      </c>
      <c r="Q1882" s="83" t="s">
        <v>107</v>
      </c>
      <c r="R1882" s="83" t="s">
        <v>10</v>
      </c>
      <c r="S1882" s="83" t="s">
        <v>83</v>
      </c>
      <c r="T1882" s="82" t="s">
        <v>206</v>
      </c>
      <c r="U1882" s="82" t="s">
        <v>124</v>
      </c>
      <c r="AC1882" s="187" t="str">
        <f t="shared" si="620"/>
        <v/>
      </c>
      <c r="AD1882" s="187" t="str">
        <f t="shared" si="621"/>
        <v/>
      </c>
      <c r="AE1882" s="187" t="str">
        <f t="shared" si="622"/>
        <v/>
      </c>
      <c r="AF1882" s="187" t="str">
        <f t="shared" si="623"/>
        <v/>
      </c>
      <c r="AG1882" s="187" t="str">
        <f t="shared" si="624"/>
        <v/>
      </c>
      <c r="AH1882" s="187" t="str">
        <f t="shared" si="625"/>
        <v/>
      </c>
      <c r="AI1882" s="187" t="str">
        <f t="shared" si="626"/>
        <v/>
      </c>
      <c r="AJ1882" s="187" t="str">
        <f t="shared" si="627"/>
        <v/>
      </c>
      <c r="AK1882" s="187" t="str">
        <f t="shared" si="628"/>
        <v/>
      </c>
      <c r="AN1882" s="187" t="str">
        <f t="shared" si="629"/>
        <v/>
      </c>
      <c r="AO1882" s="187" t="str">
        <f t="shared" si="630"/>
        <v/>
      </c>
      <c r="AP1882" s="187" t="str">
        <f t="shared" si="631"/>
        <v/>
      </c>
      <c r="AT1882" s="187" t="str">
        <f t="shared" si="632"/>
        <v/>
      </c>
      <c r="AU1882" s="187" t="str">
        <f t="shared" si="633"/>
        <v/>
      </c>
      <c r="AV1882" s="187" t="str">
        <f t="shared" si="634"/>
        <v/>
      </c>
      <c r="AW1882" s="187" t="str">
        <f t="shared" si="635"/>
        <v/>
      </c>
      <c r="AX1882" s="187" t="str">
        <f t="shared" si="636"/>
        <v/>
      </c>
      <c r="AY1882" s="187" t="str">
        <f t="shared" si="638"/>
        <v/>
      </c>
      <c r="AZ1882" s="187" t="str">
        <f t="shared" si="637"/>
        <v/>
      </c>
      <c r="BA1882" s="187" t="str">
        <f t="shared" si="640"/>
        <v xml:space="preserve"> </v>
      </c>
      <c r="BB1882" s="187" t="str">
        <f>IFERROR(IF(AW1882="","",VLOOKUP(AW1882,SUSS!R:S,2,FALSE)),AY1882*SUSS!$M$2)</f>
        <v/>
      </c>
      <c r="BC1882" s="187" t="str">
        <f t="shared" si="639"/>
        <v/>
      </c>
    </row>
    <row r="1883" spans="14:55" ht="15.75" thickBot="1">
      <c r="N1883" s="183" t="s">
        <v>198</v>
      </c>
      <c r="O1883" s="82">
        <v>40</v>
      </c>
      <c r="P1883" s="85">
        <v>12979.64</v>
      </c>
      <c r="Q1883" s="83" t="s">
        <v>82</v>
      </c>
      <c r="R1883" s="83" t="s">
        <v>10</v>
      </c>
      <c r="S1883" s="83" t="s">
        <v>10</v>
      </c>
      <c r="T1883" s="82" t="s">
        <v>213</v>
      </c>
      <c r="U1883" s="82" t="s">
        <v>124</v>
      </c>
      <c r="AC1883" s="187" t="str">
        <f t="shared" si="620"/>
        <v/>
      </c>
      <c r="AD1883" s="187" t="str">
        <f t="shared" si="621"/>
        <v/>
      </c>
      <c r="AE1883" s="187" t="str">
        <f t="shared" si="622"/>
        <v/>
      </c>
      <c r="AF1883" s="187" t="str">
        <f t="shared" si="623"/>
        <v/>
      </c>
      <c r="AG1883" s="187" t="str">
        <f t="shared" si="624"/>
        <v/>
      </c>
      <c r="AH1883" s="187" t="str">
        <f t="shared" si="625"/>
        <v/>
      </c>
      <c r="AI1883" s="187" t="str">
        <f t="shared" si="626"/>
        <v/>
      </c>
      <c r="AJ1883" s="187" t="str">
        <f t="shared" si="627"/>
        <v/>
      </c>
      <c r="AK1883" s="187" t="str">
        <f t="shared" si="628"/>
        <v/>
      </c>
      <c r="AN1883" s="187" t="str">
        <f t="shared" si="629"/>
        <v/>
      </c>
      <c r="AO1883" s="187" t="str">
        <f t="shared" si="630"/>
        <v/>
      </c>
      <c r="AP1883" s="187" t="str">
        <f t="shared" si="631"/>
        <v/>
      </c>
      <c r="AT1883" s="187" t="str">
        <f t="shared" si="632"/>
        <v/>
      </c>
      <c r="AU1883" s="187" t="str">
        <f t="shared" si="633"/>
        <v/>
      </c>
      <c r="AV1883" s="187" t="str">
        <f t="shared" si="634"/>
        <v/>
      </c>
      <c r="AW1883" s="187" t="str">
        <f t="shared" si="635"/>
        <v/>
      </c>
      <c r="AX1883" s="187" t="str">
        <f t="shared" si="636"/>
        <v/>
      </c>
      <c r="AY1883" s="187" t="str">
        <f t="shared" si="638"/>
        <v/>
      </c>
      <c r="AZ1883" s="187" t="str">
        <f t="shared" si="637"/>
        <v/>
      </c>
      <c r="BA1883" s="187" t="str">
        <f t="shared" si="640"/>
        <v xml:space="preserve"> </v>
      </c>
      <c r="BB1883" s="187" t="str">
        <f>IFERROR(IF(AW1883="","",VLOOKUP(AW1883,SUSS!R:S,2,FALSE)),AY1883*SUSS!$M$2)</f>
        <v/>
      </c>
      <c r="BC1883" s="187" t="str">
        <f t="shared" si="639"/>
        <v/>
      </c>
    </row>
    <row r="1884" spans="14:55" ht="29.25" thickBot="1">
      <c r="N1884" s="183" t="s">
        <v>198</v>
      </c>
      <c r="O1884" s="82">
        <v>40</v>
      </c>
      <c r="P1884" s="86">
        <v>101.67</v>
      </c>
      <c r="Q1884" s="83" t="s">
        <v>11</v>
      </c>
      <c r="R1884" s="83" t="s">
        <v>108</v>
      </c>
      <c r="S1884" s="83" t="s">
        <v>109</v>
      </c>
      <c r="T1884" s="82" t="s">
        <v>191</v>
      </c>
      <c r="U1884" s="82" t="s">
        <v>124</v>
      </c>
      <c r="AC1884" s="187" t="str">
        <f t="shared" si="620"/>
        <v/>
      </c>
      <c r="AD1884" s="187" t="str">
        <f t="shared" si="621"/>
        <v/>
      </c>
      <c r="AE1884" s="187" t="str">
        <f t="shared" si="622"/>
        <v/>
      </c>
      <c r="AF1884" s="187" t="str">
        <f t="shared" si="623"/>
        <v/>
      </c>
      <c r="AG1884" s="187" t="str">
        <f t="shared" si="624"/>
        <v/>
      </c>
      <c r="AH1884" s="187" t="str">
        <f t="shared" si="625"/>
        <v/>
      </c>
      <c r="AI1884" s="187" t="str">
        <f t="shared" si="626"/>
        <v/>
      </c>
      <c r="AJ1884" s="187" t="str">
        <f t="shared" si="627"/>
        <v/>
      </c>
      <c r="AK1884" s="187" t="str">
        <f t="shared" si="628"/>
        <v/>
      </c>
      <c r="AN1884" s="187" t="str">
        <f t="shared" si="629"/>
        <v/>
      </c>
      <c r="AO1884" s="187" t="str">
        <f t="shared" si="630"/>
        <v/>
      </c>
      <c r="AP1884" s="187" t="str">
        <f t="shared" si="631"/>
        <v/>
      </c>
      <c r="AT1884" s="187" t="str">
        <f t="shared" si="632"/>
        <v>N006554</v>
      </c>
      <c r="AU1884" s="187">
        <f t="shared" si="633"/>
        <v>40</v>
      </c>
      <c r="AV1884" s="187">
        <f t="shared" si="634"/>
        <v>101.67</v>
      </c>
      <c r="AW1884" s="187" t="str">
        <f t="shared" si="635"/>
        <v>2018/1</v>
      </c>
      <c r="AX1884" s="187" t="str">
        <f t="shared" si="636"/>
        <v>2018/1 Contribuciones Seg. Social</v>
      </c>
      <c r="AY1884" s="187">
        <f t="shared" si="638"/>
        <v>11656.59</v>
      </c>
      <c r="AZ1884" s="187">
        <f t="shared" si="637"/>
        <v>8.7221048351190187E-3</v>
      </c>
      <c r="BA1884" s="187" t="str">
        <f t="shared" si="640"/>
        <v>N006554 40</v>
      </c>
      <c r="BB1884" s="187">
        <f>IFERROR(IF(AW1884="","",VLOOKUP(AW1884,SUSS!R:S,2,FALSE)),AY1884*SUSS!$M$2)</f>
        <v>1398.7908</v>
      </c>
      <c r="BC1884" s="187">
        <f t="shared" si="639"/>
        <v>12.2004</v>
      </c>
    </row>
    <row r="1885" spans="14:55" ht="29.25" thickBot="1">
      <c r="N1885" s="183" t="s">
        <v>198</v>
      </c>
      <c r="O1885" s="82">
        <v>40</v>
      </c>
      <c r="P1885" s="86">
        <v>552.72</v>
      </c>
      <c r="Q1885" s="83" t="s">
        <v>11</v>
      </c>
      <c r="R1885" s="83" t="s">
        <v>108</v>
      </c>
      <c r="S1885" s="83" t="s">
        <v>83</v>
      </c>
      <c r="T1885" s="82" t="s">
        <v>191</v>
      </c>
      <c r="U1885" s="82" t="s">
        <v>124</v>
      </c>
      <c r="AC1885" s="187" t="str">
        <f t="shared" si="620"/>
        <v/>
      </c>
      <c r="AD1885" s="187" t="str">
        <f t="shared" si="621"/>
        <v/>
      </c>
      <c r="AE1885" s="187" t="str">
        <f t="shared" si="622"/>
        <v/>
      </c>
      <c r="AF1885" s="187" t="str">
        <f t="shared" si="623"/>
        <v/>
      </c>
      <c r="AG1885" s="187" t="str">
        <f t="shared" si="624"/>
        <v/>
      </c>
      <c r="AH1885" s="187" t="str">
        <f t="shared" si="625"/>
        <v/>
      </c>
      <c r="AI1885" s="187" t="str">
        <f t="shared" si="626"/>
        <v/>
      </c>
      <c r="AJ1885" s="187" t="str">
        <f t="shared" si="627"/>
        <v/>
      </c>
      <c r="AK1885" s="187" t="str">
        <f t="shared" si="628"/>
        <v/>
      </c>
      <c r="AN1885" s="187" t="str">
        <f t="shared" si="629"/>
        <v/>
      </c>
      <c r="AO1885" s="187" t="str">
        <f t="shared" si="630"/>
        <v/>
      </c>
      <c r="AP1885" s="187" t="str">
        <f t="shared" si="631"/>
        <v/>
      </c>
      <c r="AT1885" s="187" t="str">
        <f t="shared" si="632"/>
        <v>N006554</v>
      </c>
      <c r="AU1885" s="187">
        <f t="shared" si="633"/>
        <v>40</v>
      </c>
      <c r="AV1885" s="187">
        <f t="shared" si="634"/>
        <v>552.72</v>
      </c>
      <c r="AW1885" s="187" t="str">
        <f t="shared" si="635"/>
        <v>2018/1</v>
      </c>
      <c r="AX1885" s="187" t="str">
        <f t="shared" si="636"/>
        <v>2018/1 Contribuciones Seg. Social</v>
      </c>
      <c r="AY1885" s="187">
        <f t="shared" si="638"/>
        <v>11656.59</v>
      </c>
      <c r="AZ1885" s="187">
        <f t="shared" si="637"/>
        <v>4.741695470116046E-2</v>
      </c>
      <c r="BA1885" s="187" t="str">
        <f t="shared" si="640"/>
        <v>N006554 40</v>
      </c>
      <c r="BB1885" s="187">
        <f>IFERROR(IF(AW1885="","",VLOOKUP(AW1885,SUSS!R:S,2,FALSE)),AY1885*SUSS!$M$2)</f>
        <v>1398.7908</v>
      </c>
      <c r="BC1885" s="187">
        <f t="shared" si="639"/>
        <v>66.326400000000007</v>
      </c>
    </row>
    <row r="1886" spans="14:55" ht="15.75" thickBot="1">
      <c r="N1886" s="183" t="s">
        <v>198</v>
      </c>
      <c r="O1886" s="82">
        <v>41</v>
      </c>
      <c r="P1886" s="85">
        <v>3529.96</v>
      </c>
      <c r="Q1886" s="83" t="s">
        <v>102</v>
      </c>
      <c r="R1886" s="83" t="s">
        <v>10</v>
      </c>
      <c r="S1886" s="83" t="s">
        <v>10</v>
      </c>
      <c r="T1886" s="82" t="s">
        <v>206</v>
      </c>
      <c r="U1886" s="82" t="s">
        <v>124</v>
      </c>
      <c r="AC1886" s="187" t="str">
        <f t="shared" ref="AC1886:AC1949" si="641">IF($E1886=$AD$1,IF($G1886=$AE$1,A1886,""),"")</f>
        <v/>
      </c>
      <c r="AD1886" s="187" t="str">
        <f t="shared" ref="AD1886:AD1949" si="642">IF($E1886=$AD$1,IF($G1886=$AE$1,E1886,""),"")</f>
        <v/>
      </c>
      <c r="AE1886" s="187" t="str">
        <f t="shared" ref="AE1886:AE1949" si="643">IF($E1886=$AD$1,IF($G1886=$AE$1,F1886,""),"")</f>
        <v/>
      </c>
      <c r="AF1886" s="187" t="str">
        <f t="shared" ref="AF1886:AF1949" si="644">IF($E1886=$AD$1,IF($G1886=$AE$1,G1886,""),"")</f>
        <v/>
      </c>
      <c r="AG1886" s="187" t="str">
        <f t="shared" ref="AG1886:AG1949" si="645">IF($E1886=$AD$1,IF($G1886=$AE$1,I1886,""),"")</f>
        <v/>
      </c>
      <c r="AH1886" s="187" t="str">
        <f t="shared" ref="AH1886:AH1949" si="646">IF($E1886=$AD$1,IF($G1886=$AE$1,J1886,""),"")</f>
        <v/>
      </c>
      <c r="AI1886" s="187" t="str">
        <f t="shared" ref="AI1886:AI1949" si="647">IF($E1886=$AD$1,IF($G1886=$AE$1,K1886,""),"")</f>
        <v/>
      </c>
      <c r="AJ1886" s="187" t="str">
        <f t="shared" ref="AJ1886:AJ1949" si="648">IF($E1886=$AD$1,IF($G1886=$AE$1,B1886,""),"")</f>
        <v/>
      </c>
      <c r="AK1886" s="187" t="str">
        <f t="shared" ref="AK1886:AK1949" si="649">IF($E1886=$AD$1,IF($G1886=$AE$1,C1886,""),"")</f>
        <v/>
      </c>
      <c r="AN1886" s="187" t="str">
        <f t="shared" ref="AN1886:AN1949" si="650">LEFT(AO1886,7)</f>
        <v/>
      </c>
      <c r="AO1886" s="187" t="str">
        <f t="shared" ref="AO1886:AO1949" si="651">IF(AF1886=$AE$1,AJ1886&amp;"/"&amp;AK1886&amp;" "&amp;AD1886,"")</f>
        <v/>
      </c>
      <c r="AP1886" s="187" t="str">
        <f t="shared" ref="AP1886:AP1949" si="652">IF(AO1886&lt;&gt;"",AI1886,"")</f>
        <v/>
      </c>
      <c r="AT1886" s="187" t="str">
        <f t="shared" ref="AT1886:AT1949" si="653">IF($Q1886=$AD$1,N1886,"")</f>
        <v/>
      </c>
      <c r="AU1886" s="187" t="str">
        <f t="shared" ref="AU1886:AU1949" si="654">IF($Q1886=$AD$1,O1886,"")</f>
        <v/>
      </c>
      <c r="AV1886" s="187" t="str">
        <f t="shared" ref="AV1886:AV1949" si="655">IF($Q1886=$AD$1,P1886,"")</f>
        <v/>
      </c>
      <c r="AW1886" s="187" t="str">
        <f t="shared" ref="AW1886:AW1949" si="656">IF($Q1886=$AD$1,T1886,"")</f>
        <v/>
      </c>
      <c r="AX1886" s="187" t="str">
        <f t="shared" ref="AX1886:AX1949" si="657">IF(AW1886&lt;&gt;"",AW1886&amp;" "&amp;$AD$1,"")</f>
        <v/>
      </c>
      <c r="AY1886" s="187" t="str">
        <f t="shared" si="638"/>
        <v/>
      </c>
      <c r="AZ1886" s="187" t="str">
        <f t="shared" ref="AZ1886:AZ1949" si="658">IF(AY1886="","",AV1886/AY1886)</f>
        <v/>
      </c>
      <c r="BA1886" s="187" t="str">
        <f t="shared" si="640"/>
        <v xml:space="preserve"> </v>
      </c>
      <c r="BB1886" s="187" t="str">
        <f>IFERROR(IF(AW1886="","",VLOOKUP(AW1886,SUSS!R:S,2,FALSE)),AY1886*SUSS!$M$2)</f>
        <v/>
      </c>
      <c r="BC1886" s="187" t="str">
        <f t="shared" si="639"/>
        <v/>
      </c>
    </row>
    <row r="1887" spans="14:55" ht="15.75" thickBot="1">
      <c r="N1887" s="183" t="s">
        <v>198</v>
      </c>
      <c r="O1887" s="82">
        <v>41</v>
      </c>
      <c r="P1887" s="86">
        <v>153.22999999999999</v>
      </c>
      <c r="Q1887" s="83" t="s">
        <v>107</v>
      </c>
      <c r="R1887" s="83" t="s">
        <v>10</v>
      </c>
      <c r="S1887" s="83" t="s">
        <v>83</v>
      </c>
      <c r="T1887" s="82" t="s">
        <v>206</v>
      </c>
      <c r="U1887" s="82" t="s">
        <v>124</v>
      </c>
      <c r="AC1887" s="187" t="str">
        <f t="shared" si="641"/>
        <v/>
      </c>
      <c r="AD1887" s="187" t="str">
        <f t="shared" si="642"/>
        <v/>
      </c>
      <c r="AE1887" s="187" t="str">
        <f t="shared" si="643"/>
        <v/>
      </c>
      <c r="AF1887" s="187" t="str">
        <f t="shared" si="644"/>
        <v/>
      </c>
      <c r="AG1887" s="187" t="str">
        <f t="shared" si="645"/>
        <v/>
      </c>
      <c r="AH1887" s="187" t="str">
        <f t="shared" si="646"/>
        <v/>
      </c>
      <c r="AI1887" s="187" t="str">
        <f t="shared" si="647"/>
        <v/>
      </c>
      <c r="AJ1887" s="187" t="str">
        <f t="shared" si="648"/>
        <v/>
      </c>
      <c r="AK1887" s="187" t="str">
        <f t="shared" si="649"/>
        <v/>
      </c>
      <c r="AN1887" s="187" t="str">
        <f t="shared" si="650"/>
        <v/>
      </c>
      <c r="AO1887" s="187" t="str">
        <f t="shared" si="651"/>
        <v/>
      </c>
      <c r="AP1887" s="187" t="str">
        <f t="shared" si="652"/>
        <v/>
      </c>
      <c r="AT1887" s="187" t="str">
        <f t="shared" si="653"/>
        <v/>
      </c>
      <c r="AU1887" s="187" t="str">
        <f t="shared" si="654"/>
        <v/>
      </c>
      <c r="AV1887" s="187" t="str">
        <f t="shared" si="655"/>
        <v/>
      </c>
      <c r="AW1887" s="187" t="str">
        <f t="shared" si="656"/>
        <v/>
      </c>
      <c r="AX1887" s="187" t="str">
        <f t="shared" si="657"/>
        <v/>
      </c>
      <c r="AY1887" s="187" t="str">
        <f t="shared" si="638"/>
        <v/>
      </c>
      <c r="AZ1887" s="187" t="str">
        <f t="shared" si="658"/>
        <v/>
      </c>
      <c r="BA1887" s="187" t="str">
        <f t="shared" si="640"/>
        <v xml:space="preserve"> </v>
      </c>
      <c r="BB1887" s="187" t="str">
        <f>IFERROR(IF(AW1887="","",VLOOKUP(AW1887,SUSS!R:S,2,FALSE)),AY1887*SUSS!$M$2)</f>
        <v/>
      </c>
      <c r="BC1887" s="187" t="str">
        <f t="shared" si="639"/>
        <v/>
      </c>
    </row>
    <row r="1888" spans="14:55" ht="15.75" thickBot="1">
      <c r="N1888" s="183" t="s">
        <v>198</v>
      </c>
      <c r="O1888" s="82">
        <v>41</v>
      </c>
      <c r="P1888" s="85">
        <v>12979.64</v>
      </c>
      <c r="Q1888" s="83" t="s">
        <v>82</v>
      </c>
      <c r="R1888" s="83" t="s">
        <v>10</v>
      </c>
      <c r="S1888" s="83" t="s">
        <v>10</v>
      </c>
      <c r="T1888" s="82" t="s">
        <v>213</v>
      </c>
      <c r="U1888" s="82" t="s">
        <v>124</v>
      </c>
      <c r="AC1888" s="187" t="str">
        <f t="shared" si="641"/>
        <v/>
      </c>
      <c r="AD1888" s="187" t="str">
        <f t="shared" si="642"/>
        <v/>
      </c>
      <c r="AE1888" s="187" t="str">
        <f t="shared" si="643"/>
        <v/>
      </c>
      <c r="AF1888" s="187" t="str">
        <f t="shared" si="644"/>
        <v/>
      </c>
      <c r="AG1888" s="187" t="str">
        <f t="shared" si="645"/>
        <v/>
      </c>
      <c r="AH1888" s="187" t="str">
        <f t="shared" si="646"/>
        <v/>
      </c>
      <c r="AI1888" s="187" t="str">
        <f t="shared" si="647"/>
        <v/>
      </c>
      <c r="AJ1888" s="187" t="str">
        <f t="shared" si="648"/>
        <v/>
      </c>
      <c r="AK1888" s="187" t="str">
        <f t="shared" si="649"/>
        <v/>
      </c>
      <c r="AN1888" s="187" t="str">
        <f t="shared" si="650"/>
        <v/>
      </c>
      <c r="AO1888" s="187" t="str">
        <f t="shared" si="651"/>
        <v/>
      </c>
      <c r="AP1888" s="187" t="str">
        <f t="shared" si="652"/>
        <v/>
      </c>
      <c r="AT1888" s="187" t="str">
        <f t="shared" si="653"/>
        <v/>
      </c>
      <c r="AU1888" s="187" t="str">
        <f t="shared" si="654"/>
        <v/>
      </c>
      <c r="AV1888" s="187" t="str">
        <f t="shared" si="655"/>
        <v/>
      </c>
      <c r="AW1888" s="187" t="str">
        <f t="shared" si="656"/>
        <v/>
      </c>
      <c r="AX1888" s="187" t="str">
        <f t="shared" si="657"/>
        <v/>
      </c>
      <c r="AY1888" s="187" t="str">
        <f t="shared" si="638"/>
        <v/>
      </c>
      <c r="AZ1888" s="187" t="str">
        <f t="shared" si="658"/>
        <v/>
      </c>
      <c r="BA1888" s="187" t="str">
        <f t="shared" si="640"/>
        <v xml:space="preserve"> </v>
      </c>
      <c r="BB1888" s="187" t="str">
        <f>IFERROR(IF(AW1888="","",VLOOKUP(AW1888,SUSS!R:S,2,FALSE)),AY1888*SUSS!$M$2)</f>
        <v/>
      </c>
      <c r="BC1888" s="187" t="str">
        <f t="shared" si="639"/>
        <v/>
      </c>
    </row>
    <row r="1889" spans="14:55" ht="29.25" thickBot="1">
      <c r="N1889" s="183" t="s">
        <v>198</v>
      </c>
      <c r="O1889" s="82">
        <v>41</v>
      </c>
      <c r="P1889" s="86">
        <v>80.55</v>
      </c>
      <c r="Q1889" s="83" t="s">
        <v>11</v>
      </c>
      <c r="R1889" s="83" t="s">
        <v>108</v>
      </c>
      <c r="S1889" s="83" t="s">
        <v>83</v>
      </c>
      <c r="T1889" s="82" t="s">
        <v>191</v>
      </c>
      <c r="U1889" s="82" t="s">
        <v>124</v>
      </c>
      <c r="AC1889" s="187" t="str">
        <f t="shared" si="641"/>
        <v/>
      </c>
      <c r="AD1889" s="187" t="str">
        <f t="shared" si="642"/>
        <v/>
      </c>
      <c r="AE1889" s="187" t="str">
        <f t="shared" si="643"/>
        <v/>
      </c>
      <c r="AF1889" s="187" t="str">
        <f t="shared" si="644"/>
        <v/>
      </c>
      <c r="AG1889" s="187" t="str">
        <f t="shared" si="645"/>
        <v/>
      </c>
      <c r="AH1889" s="187" t="str">
        <f t="shared" si="646"/>
        <v/>
      </c>
      <c r="AI1889" s="187" t="str">
        <f t="shared" si="647"/>
        <v/>
      </c>
      <c r="AJ1889" s="187" t="str">
        <f t="shared" si="648"/>
        <v/>
      </c>
      <c r="AK1889" s="187" t="str">
        <f t="shared" si="649"/>
        <v/>
      </c>
      <c r="AN1889" s="187" t="str">
        <f t="shared" si="650"/>
        <v/>
      </c>
      <c r="AO1889" s="187" t="str">
        <f t="shared" si="651"/>
        <v/>
      </c>
      <c r="AP1889" s="187" t="str">
        <f t="shared" si="652"/>
        <v/>
      </c>
      <c r="AT1889" s="187" t="str">
        <f t="shared" si="653"/>
        <v>N006554</v>
      </c>
      <c r="AU1889" s="187">
        <f t="shared" si="654"/>
        <v>41</v>
      </c>
      <c r="AV1889" s="187">
        <f t="shared" si="655"/>
        <v>80.55</v>
      </c>
      <c r="AW1889" s="187" t="str">
        <f t="shared" si="656"/>
        <v>2018/1</v>
      </c>
      <c r="AX1889" s="187" t="str">
        <f t="shared" si="657"/>
        <v>2018/1 Contribuciones Seg. Social</v>
      </c>
      <c r="AY1889" s="187">
        <f t="shared" si="638"/>
        <v>11656.59</v>
      </c>
      <c r="AZ1889" s="187">
        <f t="shared" si="658"/>
        <v>6.910254199555787E-3</v>
      </c>
      <c r="BA1889" s="187" t="str">
        <f t="shared" si="640"/>
        <v>N006554 41</v>
      </c>
      <c r="BB1889" s="187">
        <f>IFERROR(IF(AW1889="","",VLOOKUP(AW1889,SUSS!R:S,2,FALSE)),AY1889*SUSS!$M$2)</f>
        <v>1398.7908</v>
      </c>
      <c r="BC1889" s="187">
        <f t="shared" si="639"/>
        <v>9.6659999999999986</v>
      </c>
    </row>
    <row r="1890" spans="14:55" ht="29.25" thickBot="1">
      <c r="N1890" s="183" t="s">
        <v>198</v>
      </c>
      <c r="O1890" s="82">
        <v>41</v>
      </c>
      <c r="P1890" s="86">
        <v>573.84</v>
      </c>
      <c r="Q1890" s="83" t="s">
        <v>11</v>
      </c>
      <c r="R1890" s="83" t="s">
        <v>108</v>
      </c>
      <c r="S1890" s="83" t="s">
        <v>109</v>
      </c>
      <c r="T1890" s="82" t="s">
        <v>96</v>
      </c>
      <c r="U1890" s="82" t="s">
        <v>124</v>
      </c>
      <c r="AC1890" s="187" t="str">
        <f t="shared" si="641"/>
        <v/>
      </c>
      <c r="AD1890" s="187" t="str">
        <f t="shared" si="642"/>
        <v/>
      </c>
      <c r="AE1890" s="187" t="str">
        <f t="shared" si="643"/>
        <v/>
      </c>
      <c r="AF1890" s="187" t="str">
        <f t="shared" si="644"/>
        <v/>
      </c>
      <c r="AG1890" s="187" t="str">
        <f t="shared" si="645"/>
        <v/>
      </c>
      <c r="AH1890" s="187" t="str">
        <f t="shared" si="646"/>
        <v/>
      </c>
      <c r="AI1890" s="187" t="str">
        <f t="shared" si="647"/>
        <v/>
      </c>
      <c r="AJ1890" s="187" t="str">
        <f t="shared" si="648"/>
        <v/>
      </c>
      <c r="AK1890" s="187" t="str">
        <f t="shared" si="649"/>
        <v/>
      </c>
      <c r="AN1890" s="187" t="str">
        <f t="shared" si="650"/>
        <v/>
      </c>
      <c r="AO1890" s="187" t="str">
        <f t="shared" si="651"/>
        <v/>
      </c>
      <c r="AP1890" s="187" t="str">
        <f t="shared" si="652"/>
        <v/>
      </c>
      <c r="AT1890" s="187" t="str">
        <f t="shared" si="653"/>
        <v>N006554</v>
      </c>
      <c r="AU1890" s="187">
        <f t="shared" si="654"/>
        <v>41</v>
      </c>
      <c r="AV1890" s="187">
        <f t="shared" si="655"/>
        <v>573.84</v>
      </c>
      <c r="AW1890" s="187" t="str">
        <f t="shared" si="656"/>
        <v>2018/2</v>
      </c>
      <c r="AX1890" s="187" t="str">
        <f t="shared" si="657"/>
        <v>2018/2 Contribuciones Seg. Social</v>
      </c>
      <c r="AY1890" s="187">
        <f t="shared" si="638"/>
        <v>11077.64</v>
      </c>
      <c r="AZ1890" s="187">
        <f t="shared" si="658"/>
        <v>5.1801647282273128E-2</v>
      </c>
      <c r="BA1890" s="187" t="str">
        <f t="shared" si="640"/>
        <v>N006554 41</v>
      </c>
      <c r="BB1890" s="187">
        <f>IFERROR(IF(AW1890="","",VLOOKUP(AW1890,SUSS!R:S,2,FALSE)),AY1890*SUSS!$M$2)</f>
        <v>1329.3167999999998</v>
      </c>
      <c r="BC1890" s="187">
        <f t="shared" si="639"/>
        <v>68.860799999999998</v>
      </c>
    </row>
    <row r="1891" spans="14:55" ht="15.75" thickBot="1">
      <c r="N1891" s="183" t="s">
        <v>198</v>
      </c>
      <c r="O1891" s="82">
        <v>42</v>
      </c>
      <c r="P1891" s="85">
        <v>3529.96</v>
      </c>
      <c r="Q1891" s="83" t="s">
        <v>102</v>
      </c>
      <c r="R1891" s="83" t="s">
        <v>10</v>
      </c>
      <c r="S1891" s="83" t="s">
        <v>10</v>
      </c>
      <c r="T1891" s="82" t="s">
        <v>206</v>
      </c>
      <c r="U1891" s="82" t="s">
        <v>124</v>
      </c>
      <c r="AC1891" s="187" t="str">
        <f t="shared" si="641"/>
        <v/>
      </c>
      <c r="AD1891" s="187" t="str">
        <f t="shared" si="642"/>
        <v/>
      </c>
      <c r="AE1891" s="187" t="str">
        <f t="shared" si="643"/>
        <v/>
      </c>
      <c r="AF1891" s="187" t="str">
        <f t="shared" si="644"/>
        <v/>
      </c>
      <c r="AG1891" s="187" t="str">
        <f t="shared" si="645"/>
        <v/>
      </c>
      <c r="AH1891" s="187" t="str">
        <f t="shared" si="646"/>
        <v/>
      </c>
      <c r="AI1891" s="187" t="str">
        <f t="shared" si="647"/>
        <v/>
      </c>
      <c r="AJ1891" s="187" t="str">
        <f t="shared" si="648"/>
        <v/>
      </c>
      <c r="AK1891" s="187" t="str">
        <f t="shared" si="649"/>
        <v/>
      </c>
      <c r="AN1891" s="187" t="str">
        <f t="shared" si="650"/>
        <v/>
      </c>
      <c r="AO1891" s="187" t="str">
        <f t="shared" si="651"/>
        <v/>
      </c>
      <c r="AP1891" s="187" t="str">
        <f t="shared" si="652"/>
        <v/>
      </c>
      <c r="AT1891" s="187" t="str">
        <f t="shared" si="653"/>
        <v/>
      </c>
      <c r="AU1891" s="187" t="str">
        <f t="shared" si="654"/>
        <v/>
      </c>
      <c r="AV1891" s="187" t="str">
        <f t="shared" si="655"/>
        <v/>
      </c>
      <c r="AW1891" s="187" t="str">
        <f t="shared" si="656"/>
        <v/>
      </c>
      <c r="AX1891" s="187" t="str">
        <f t="shared" si="657"/>
        <v/>
      </c>
      <c r="AY1891" s="187" t="str">
        <f t="shared" si="638"/>
        <v/>
      </c>
      <c r="AZ1891" s="187" t="str">
        <f t="shared" si="658"/>
        <v/>
      </c>
      <c r="BA1891" s="187" t="str">
        <f t="shared" si="640"/>
        <v xml:space="preserve"> </v>
      </c>
      <c r="BB1891" s="187" t="str">
        <f>IFERROR(IF(AW1891="","",VLOOKUP(AW1891,SUSS!R:S,2,FALSE)),AY1891*SUSS!$M$2)</f>
        <v/>
      </c>
      <c r="BC1891" s="187" t="str">
        <f t="shared" si="639"/>
        <v/>
      </c>
    </row>
    <row r="1892" spans="14:55" ht="15.75" thickBot="1">
      <c r="N1892" s="183" t="s">
        <v>198</v>
      </c>
      <c r="O1892" s="82">
        <v>42</v>
      </c>
      <c r="P1892" s="86">
        <v>153.22999999999999</v>
      </c>
      <c r="Q1892" s="83" t="s">
        <v>107</v>
      </c>
      <c r="R1892" s="83" t="s">
        <v>10</v>
      </c>
      <c r="S1892" s="83" t="s">
        <v>83</v>
      </c>
      <c r="T1892" s="82" t="s">
        <v>206</v>
      </c>
      <c r="U1892" s="82" t="s">
        <v>124</v>
      </c>
      <c r="AC1892" s="187" t="str">
        <f t="shared" si="641"/>
        <v/>
      </c>
      <c r="AD1892" s="187" t="str">
        <f t="shared" si="642"/>
        <v/>
      </c>
      <c r="AE1892" s="187" t="str">
        <f t="shared" si="643"/>
        <v/>
      </c>
      <c r="AF1892" s="187" t="str">
        <f t="shared" si="644"/>
        <v/>
      </c>
      <c r="AG1892" s="187" t="str">
        <f t="shared" si="645"/>
        <v/>
      </c>
      <c r="AH1892" s="187" t="str">
        <f t="shared" si="646"/>
        <v/>
      </c>
      <c r="AI1892" s="187" t="str">
        <f t="shared" si="647"/>
        <v/>
      </c>
      <c r="AJ1892" s="187" t="str">
        <f t="shared" si="648"/>
        <v/>
      </c>
      <c r="AK1892" s="187" t="str">
        <f t="shared" si="649"/>
        <v/>
      </c>
      <c r="AN1892" s="187" t="str">
        <f t="shared" si="650"/>
        <v/>
      </c>
      <c r="AO1892" s="187" t="str">
        <f t="shared" si="651"/>
        <v/>
      </c>
      <c r="AP1892" s="187" t="str">
        <f t="shared" si="652"/>
        <v/>
      </c>
      <c r="AT1892" s="187" t="str">
        <f t="shared" si="653"/>
        <v/>
      </c>
      <c r="AU1892" s="187" t="str">
        <f t="shared" si="654"/>
        <v/>
      </c>
      <c r="AV1892" s="187" t="str">
        <f t="shared" si="655"/>
        <v/>
      </c>
      <c r="AW1892" s="187" t="str">
        <f t="shared" si="656"/>
        <v/>
      </c>
      <c r="AX1892" s="187" t="str">
        <f t="shared" si="657"/>
        <v/>
      </c>
      <c r="AY1892" s="187" t="str">
        <f t="shared" si="638"/>
        <v/>
      </c>
      <c r="AZ1892" s="187" t="str">
        <f t="shared" si="658"/>
        <v/>
      </c>
      <c r="BA1892" s="187" t="str">
        <f t="shared" si="640"/>
        <v xml:space="preserve"> </v>
      </c>
      <c r="BB1892" s="187" t="str">
        <f>IFERROR(IF(AW1892="","",VLOOKUP(AW1892,SUSS!R:S,2,FALSE)),AY1892*SUSS!$M$2)</f>
        <v/>
      </c>
      <c r="BC1892" s="187" t="str">
        <f t="shared" si="639"/>
        <v/>
      </c>
    </row>
    <row r="1893" spans="14:55" ht="15.75" thickBot="1">
      <c r="N1893" s="183" t="s">
        <v>198</v>
      </c>
      <c r="O1893" s="82">
        <v>42</v>
      </c>
      <c r="P1893" s="85">
        <v>12979.64</v>
      </c>
      <c r="Q1893" s="83" t="s">
        <v>82</v>
      </c>
      <c r="R1893" s="83" t="s">
        <v>10</v>
      </c>
      <c r="S1893" s="83" t="s">
        <v>10</v>
      </c>
      <c r="T1893" s="82" t="s">
        <v>213</v>
      </c>
      <c r="U1893" s="82" t="s">
        <v>124</v>
      </c>
      <c r="AC1893" s="187" t="str">
        <f t="shared" si="641"/>
        <v/>
      </c>
      <c r="AD1893" s="187" t="str">
        <f t="shared" si="642"/>
        <v/>
      </c>
      <c r="AE1893" s="187" t="str">
        <f t="shared" si="643"/>
        <v/>
      </c>
      <c r="AF1893" s="187" t="str">
        <f t="shared" si="644"/>
        <v/>
      </c>
      <c r="AG1893" s="187" t="str">
        <f t="shared" si="645"/>
        <v/>
      </c>
      <c r="AH1893" s="187" t="str">
        <f t="shared" si="646"/>
        <v/>
      </c>
      <c r="AI1893" s="187" t="str">
        <f t="shared" si="647"/>
        <v/>
      </c>
      <c r="AJ1893" s="187" t="str">
        <f t="shared" si="648"/>
        <v/>
      </c>
      <c r="AK1893" s="187" t="str">
        <f t="shared" si="649"/>
        <v/>
      </c>
      <c r="AN1893" s="187" t="str">
        <f t="shared" si="650"/>
        <v/>
      </c>
      <c r="AO1893" s="187" t="str">
        <f t="shared" si="651"/>
        <v/>
      </c>
      <c r="AP1893" s="187" t="str">
        <f t="shared" si="652"/>
        <v/>
      </c>
      <c r="AT1893" s="187" t="str">
        <f t="shared" si="653"/>
        <v/>
      </c>
      <c r="AU1893" s="187" t="str">
        <f t="shared" si="654"/>
        <v/>
      </c>
      <c r="AV1893" s="187" t="str">
        <f t="shared" si="655"/>
        <v/>
      </c>
      <c r="AW1893" s="187" t="str">
        <f t="shared" si="656"/>
        <v/>
      </c>
      <c r="AX1893" s="187" t="str">
        <f t="shared" si="657"/>
        <v/>
      </c>
      <c r="AY1893" s="187" t="str">
        <f t="shared" si="638"/>
        <v/>
      </c>
      <c r="AZ1893" s="187" t="str">
        <f t="shared" si="658"/>
        <v/>
      </c>
      <c r="BA1893" s="187" t="str">
        <f t="shared" si="640"/>
        <v xml:space="preserve"> </v>
      </c>
      <c r="BB1893" s="187" t="str">
        <f>IFERROR(IF(AW1893="","",VLOOKUP(AW1893,SUSS!R:S,2,FALSE)),AY1893*SUSS!$M$2)</f>
        <v/>
      </c>
      <c r="BC1893" s="187" t="str">
        <f t="shared" si="639"/>
        <v/>
      </c>
    </row>
    <row r="1894" spans="14:55" ht="29.25" thickBot="1">
      <c r="N1894" s="183" t="s">
        <v>198</v>
      </c>
      <c r="O1894" s="82">
        <v>42</v>
      </c>
      <c r="P1894" s="86">
        <v>654.39</v>
      </c>
      <c r="Q1894" s="83" t="s">
        <v>11</v>
      </c>
      <c r="R1894" s="83" t="s">
        <v>108</v>
      </c>
      <c r="S1894" s="83" t="s">
        <v>109</v>
      </c>
      <c r="T1894" s="82" t="s">
        <v>96</v>
      </c>
      <c r="U1894" s="82" t="s">
        <v>124</v>
      </c>
      <c r="AC1894" s="187" t="str">
        <f t="shared" si="641"/>
        <v/>
      </c>
      <c r="AD1894" s="187" t="str">
        <f t="shared" si="642"/>
        <v/>
      </c>
      <c r="AE1894" s="187" t="str">
        <f t="shared" si="643"/>
        <v/>
      </c>
      <c r="AF1894" s="187" t="str">
        <f t="shared" si="644"/>
        <v/>
      </c>
      <c r="AG1894" s="187" t="str">
        <f t="shared" si="645"/>
        <v/>
      </c>
      <c r="AH1894" s="187" t="str">
        <f t="shared" si="646"/>
        <v/>
      </c>
      <c r="AI1894" s="187" t="str">
        <f t="shared" si="647"/>
        <v/>
      </c>
      <c r="AJ1894" s="187" t="str">
        <f t="shared" si="648"/>
        <v/>
      </c>
      <c r="AK1894" s="187" t="str">
        <f t="shared" si="649"/>
        <v/>
      </c>
      <c r="AN1894" s="187" t="str">
        <f t="shared" si="650"/>
        <v/>
      </c>
      <c r="AO1894" s="187" t="str">
        <f t="shared" si="651"/>
        <v/>
      </c>
      <c r="AP1894" s="187" t="str">
        <f t="shared" si="652"/>
        <v/>
      </c>
      <c r="AT1894" s="187" t="str">
        <f t="shared" si="653"/>
        <v>N006554</v>
      </c>
      <c r="AU1894" s="187">
        <f t="shared" si="654"/>
        <v>42</v>
      </c>
      <c r="AV1894" s="187">
        <f t="shared" si="655"/>
        <v>654.39</v>
      </c>
      <c r="AW1894" s="187" t="str">
        <f t="shared" si="656"/>
        <v>2018/2</v>
      </c>
      <c r="AX1894" s="187" t="str">
        <f t="shared" si="657"/>
        <v>2018/2 Contribuciones Seg. Social</v>
      </c>
      <c r="AY1894" s="187">
        <f t="shared" si="638"/>
        <v>11077.64</v>
      </c>
      <c r="AZ1894" s="187">
        <f t="shared" si="658"/>
        <v>5.9073051660823064E-2</v>
      </c>
      <c r="BA1894" s="187" t="str">
        <f t="shared" si="640"/>
        <v>N006554 42</v>
      </c>
      <c r="BB1894" s="187">
        <f>IFERROR(IF(AW1894="","",VLOOKUP(AW1894,SUSS!R:S,2,FALSE)),AY1894*SUSS!$M$2)</f>
        <v>1329.3167999999998</v>
      </c>
      <c r="BC1894" s="187">
        <f t="shared" si="639"/>
        <v>78.526799999999994</v>
      </c>
    </row>
    <row r="1895" spans="14:55" ht="15.75" thickBot="1">
      <c r="N1895" s="183" t="s">
        <v>198</v>
      </c>
      <c r="O1895" s="82">
        <v>43</v>
      </c>
      <c r="P1895" s="85">
        <v>3529.96</v>
      </c>
      <c r="Q1895" s="83" t="s">
        <v>102</v>
      </c>
      <c r="R1895" s="83" t="s">
        <v>10</v>
      </c>
      <c r="S1895" s="83" t="s">
        <v>10</v>
      </c>
      <c r="T1895" s="82" t="s">
        <v>206</v>
      </c>
      <c r="U1895" s="82" t="s">
        <v>124</v>
      </c>
      <c r="AC1895" s="187" t="str">
        <f t="shared" si="641"/>
        <v/>
      </c>
      <c r="AD1895" s="187" t="str">
        <f t="shared" si="642"/>
        <v/>
      </c>
      <c r="AE1895" s="187" t="str">
        <f t="shared" si="643"/>
        <v/>
      </c>
      <c r="AF1895" s="187" t="str">
        <f t="shared" si="644"/>
        <v/>
      </c>
      <c r="AG1895" s="187" t="str">
        <f t="shared" si="645"/>
        <v/>
      </c>
      <c r="AH1895" s="187" t="str">
        <f t="shared" si="646"/>
        <v/>
      </c>
      <c r="AI1895" s="187" t="str">
        <f t="shared" si="647"/>
        <v/>
      </c>
      <c r="AJ1895" s="187" t="str">
        <f t="shared" si="648"/>
        <v/>
      </c>
      <c r="AK1895" s="187" t="str">
        <f t="shared" si="649"/>
        <v/>
      </c>
      <c r="AN1895" s="187" t="str">
        <f t="shared" si="650"/>
        <v/>
      </c>
      <c r="AO1895" s="187" t="str">
        <f t="shared" si="651"/>
        <v/>
      </c>
      <c r="AP1895" s="187" t="str">
        <f t="shared" si="652"/>
        <v/>
      </c>
      <c r="AT1895" s="187" t="str">
        <f t="shared" si="653"/>
        <v/>
      </c>
      <c r="AU1895" s="187" t="str">
        <f t="shared" si="654"/>
        <v/>
      </c>
      <c r="AV1895" s="187" t="str">
        <f t="shared" si="655"/>
        <v/>
      </c>
      <c r="AW1895" s="187" t="str">
        <f t="shared" si="656"/>
        <v/>
      </c>
      <c r="AX1895" s="187" t="str">
        <f t="shared" si="657"/>
        <v/>
      </c>
      <c r="AY1895" s="187" t="str">
        <f t="shared" si="638"/>
        <v/>
      </c>
      <c r="AZ1895" s="187" t="str">
        <f t="shared" si="658"/>
        <v/>
      </c>
      <c r="BA1895" s="187" t="str">
        <f t="shared" si="640"/>
        <v xml:space="preserve"> </v>
      </c>
      <c r="BB1895" s="187" t="str">
        <f>IFERROR(IF(AW1895="","",VLOOKUP(AW1895,SUSS!R:S,2,FALSE)),AY1895*SUSS!$M$2)</f>
        <v/>
      </c>
      <c r="BC1895" s="187" t="str">
        <f t="shared" si="639"/>
        <v/>
      </c>
    </row>
    <row r="1896" spans="14:55" ht="15.75" thickBot="1">
      <c r="N1896" s="183" t="s">
        <v>198</v>
      </c>
      <c r="O1896" s="82">
        <v>43</v>
      </c>
      <c r="P1896" s="86">
        <v>153.22999999999999</v>
      </c>
      <c r="Q1896" s="83" t="s">
        <v>107</v>
      </c>
      <c r="R1896" s="83" t="s">
        <v>10</v>
      </c>
      <c r="S1896" s="83" t="s">
        <v>83</v>
      </c>
      <c r="T1896" s="82" t="s">
        <v>206</v>
      </c>
      <c r="U1896" s="82" t="s">
        <v>124</v>
      </c>
      <c r="AC1896" s="187" t="str">
        <f t="shared" si="641"/>
        <v/>
      </c>
      <c r="AD1896" s="187" t="str">
        <f t="shared" si="642"/>
        <v/>
      </c>
      <c r="AE1896" s="187" t="str">
        <f t="shared" si="643"/>
        <v/>
      </c>
      <c r="AF1896" s="187" t="str">
        <f t="shared" si="644"/>
        <v/>
      </c>
      <c r="AG1896" s="187" t="str">
        <f t="shared" si="645"/>
        <v/>
      </c>
      <c r="AH1896" s="187" t="str">
        <f t="shared" si="646"/>
        <v/>
      </c>
      <c r="AI1896" s="187" t="str">
        <f t="shared" si="647"/>
        <v/>
      </c>
      <c r="AJ1896" s="187" t="str">
        <f t="shared" si="648"/>
        <v/>
      </c>
      <c r="AK1896" s="187" t="str">
        <f t="shared" si="649"/>
        <v/>
      </c>
      <c r="AN1896" s="187" t="str">
        <f t="shared" si="650"/>
        <v/>
      </c>
      <c r="AO1896" s="187" t="str">
        <f t="shared" si="651"/>
        <v/>
      </c>
      <c r="AP1896" s="187" t="str">
        <f t="shared" si="652"/>
        <v/>
      </c>
      <c r="AT1896" s="187" t="str">
        <f t="shared" si="653"/>
        <v/>
      </c>
      <c r="AU1896" s="187" t="str">
        <f t="shared" si="654"/>
        <v/>
      </c>
      <c r="AV1896" s="187" t="str">
        <f t="shared" si="655"/>
        <v/>
      </c>
      <c r="AW1896" s="187" t="str">
        <f t="shared" si="656"/>
        <v/>
      </c>
      <c r="AX1896" s="187" t="str">
        <f t="shared" si="657"/>
        <v/>
      </c>
      <c r="AY1896" s="187" t="str">
        <f t="shared" si="638"/>
        <v/>
      </c>
      <c r="AZ1896" s="187" t="str">
        <f t="shared" si="658"/>
        <v/>
      </c>
      <c r="BA1896" s="187" t="str">
        <f t="shared" si="640"/>
        <v xml:space="preserve"> </v>
      </c>
      <c r="BB1896" s="187" t="str">
        <f>IFERROR(IF(AW1896="","",VLOOKUP(AW1896,SUSS!R:S,2,FALSE)),AY1896*SUSS!$M$2)</f>
        <v/>
      </c>
      <c r="BC1896" s="187" t="str">
        <f t="shared" si="639"/>
        <v/>
      </c>
    </row>
    <row r="1897" spans="14:55" ht="15.75" thickBot="1">
      <c r="N1897" s="183" t="s">
        <v>198</v>
      </c>
      <c r="O1897" s="82">
        <v>43</v>
      </c>
      <c r="P1897" s="85">
        <v>12979.64</v>
      </c>
      <c r="Q1897" s="83" t="s">
        <v>82</v>
      </c>
      <c r="R1897" s="83" t="s">
        <v>10</v>
      </c>
      <c r="S1897" s="83" t="s">
        <v>10</v>
      </c>
      <c r="T1897" s="82" t="s">
        <v>213</v>
      </c>
      <c r="U1897" s="82" t="s">
        <v>124</v>
      </c>
      <c r="AC1897" s="187" t="str">
        <f t="shared" si="641"/>
        <v/>
      </c>
      <c r="AD1897" s="187" t="str">
        <f t="shared" si="642"/>
        <v/>
      </c>
      <c r="AE1897" s="187" t="str">
        <f t="shared" si="643"/>
        <v/>
      </c>
      <c r="AF1897" s="187" t="str">
        <f t="shared" si="644"/>
        <v/>
      </c>
      <c r="AG1897" s="187" t="str">
        <f t="shared" si="645"/>
        <v/>
      </c>
      <c r="AH1897" s="187" t="str">
        <f t="shared" si="646"/>
        <v/>
      </c>
      <c r="AI1897" s="187" t="str">
        <f t="shared" si="647"/>
        <v/>
      </c>
      <c r="AJ1897" s="187" t="str">
        <f t="shared" si="648"/>
        <v/>
      </c>
      <c r="AK1897" s="187" t="str">
        <f t="shared" si="649"/>
        <v/>
      </c>
      <c r="AN1897" s="187" t="str">
        <f t="shared" si="650"/>
        <v/>
      </c>
      <c r="AO1897" s="187" t="str">
        <f t="shared" si="651"/>
        <v/>
      </c>
      <c r="AP1897" s="187" t="str">
        <f t="shared" si="652"/>
        <v/>
      </c>
      <c r="AT1897" s="187" t="str">
        <f t="shared" si="653"/>
        <v/>
      </c>
      <c r="AU1897" s="187" t="str">
        <f t="shared" si="654"/>
        <v/>
      </c>
      <c r="AV1897" s="187" t="str">
        <f t="shared" si="655"/>
        <v/>
      </c>
      <c r="AW1897" s="187" t="str">
        <f t="shared" si="656"/>
        <v/>
      </c>
      <c r="AX1897" s="187" t="str">
        <f t="shared" si="657"/>
        <v/>
      </c>
      <c r="AY1897" s="187" t="str">
        <f t="shared" si="638"/>
        <v/>
      </c>
      <c r="AZ1897" s="187" t="str">
        <f t="shared" si="658"/>
        <v/>
      </c>
      <c r="BA1897" s="187" t="str">
        <f t="shared" si="640"/>
        <v xml:space="preserve"> </v>
      </c>
      <c r="BB1897" s="187" t="str">
        <f>IFERROR(IF(AW1897="","",VLOOKUP(AW1897,SUSS!R:S,2,FALSE)),AY1897*SUSS!$M$2)</f>
        <v/>
      </c>
      <c r="BC1897" s="187" t="str">
        <f t="shared" si="639"/>
        <v/>
      </c>
    </row>
    <row r="1898" spans="14:55" ht="29.25" thickBot="1">
      <c r="N1898" s="183" t="s">
        <v>198</v>
      </c>
      <c r="O1898" s="82">
        <v>43</v>
      </c>
      <c r="P1898" s="86">
        <v>654.39</v>
      </c>
      <c r="Q1898" s="83" t="s">
        <v>11</v>
      </c>
      <c r="R1898" s="83" t="s">
        <v>108</v>
      </c>
      <c r="S1898" s="83" t="s">
        <v>109</v>
      </c>
      <c r="T1898" s="82" t="s">
        <v>96</v>
      </c>
      <c r="U1898" s="82" t="s">
        <v>124</v>
      </c>
      <c r="AC1898" s="187" t="str">
        <f t="shared" si="641"/>
        <v/>
      </c>
      <c r="AD1898" s="187" t="str">
        <f t="shared" si="642"/>
        <v/>
      </c>
      <c r="AE1898" s="187" t="str">
        <f t="shared" si="643"/>
        <v/>
      </c>
      <c r="AF1898" s="187" t="str">
        <f t="shared" si="644"/>
        <v/>
      </c>
      <c r="AG1898" s="187" t="str">
        <f t="shared" si="645"/>
        <v/>
      </c>
      <c r="AH1898" s="187" t="str">
        <f t="shared" si="646"/>
        <v/>
      </c>
      <c r="AI1898" s="187" t="str">
        <f t="shared" si="647"/>
        <v/>
      </c>
      <c r="AJ1898" s="187" t="str">
        <f t="shared" si="648"/>
        <v/>
      </c>
      <c r="AK1898" s="187" t="str">
        <f t="shared" si="649"/>
        <v/>
      </c>
      <c r="AN1898" s="187" t="str">
        <f t="shared" si="650"/>
        <v/>
      </c>
      <c r="AO1898" s="187" t="str">
        <f t="shared" si="651"/>
        <v/>
      </c>
      <c r="AP1898" s="187" t="str">
        <f t="shared" si="652"/>
        <v/>
      </c>
      <c r="AT1898" s="187" t="str">
        <f t="shared" si="653"/>
        <v>N006554</v>
      </c>
      <c r="AU1898" s="187">
        <f t="shared" si="654"/>
        <v>43</v>
      </c>
      <c r="AV1898" s="187">
        <f t="shared" si="655"/>
        <v>654.39</v>
      </c>
      <c r="AW1898" s="187" t="str">
        <f t="shared" si="656"/>
        <v>2018/2</v>
      </c>
      <c r="AX1898" s="187" t="str">
        <f t="shared" si="657"/>
        <v>2018/2 Contribuciones Seg. Social</v>
      </c>
      <c r="AY1898" s="187">
        <f t="shared" si="638"/>
        <v>11077.64</v>
      </c>
      <c r="AZ1898" s="187">
        <f t="shared" si="658"/>
        <v>5.9073051660823064E-2</v>
      </c>
      <c r="BA1898" s="187" t="str">
        <f t="shared" si="640"/>
        <v>N006554 43</v>
      </c>
      <c r="BB1898" s="187">
        <f>IFERROR(IF(AW1898="","",VLOOKUP(AW1898,SUSS!R:S,2,FALSE)),AY1898*SUSS!$M$2)</f>
        <v>1329.3167999999998</v>
      </c>
      <c r="BC1898" s="187">
        <f t="shared" si="639"/>
        <v>78.526799999999994</v>
      </c>
    </row>
    <row r="1899" spans="14:55" ht="15.75" thickBot="1">
      <c r="N1899" s="183" t="s">
        <v>198</v>
      </c>
      <c r="O1899" s="82">
        <v>44</v>
      </c>
      <c r="P1899" s="85">
        <v>3529.96</v>
      </c>
      <c r="Q1899" s="83" t="s">
        <v>102</v>
      </c>
      <c r="R1899" s="83" t="s">
        <v>10</v>
      </c>
      <c r="S1899" s="83" t="s">
        <v>10</v>
      </c>
      <c r="T1899" s="82" t="s">
        <v>206</v>
      </c>
      <c r="U1899" s="82" t="s">
        <v>124</v>
      </c>
      <c r="AC1899" s="187" t="str">
        <f t="shared" si="641"/>
        <v/>
      </c>
      <c r="AD1899" s="187" t="str">
        <f t="shared" si="642"/>
        <v/>
      </c>
      <c r="AE1899" s="187" t="str">
        <f t="shared" si="643"/>
        <v/>
      </c>
      <c r="AF1899" s="187" t="str">
        <f t="shared" si="644"/>
        <v/>
      </c>
      <c r="AG1899" s="187" t="str">
        <f t="shared" si="645"/>
        <v/>
      </c>
      <c r="AH1899" s="187" t="str">
        <f t="shared" si="646"/>
        <v/>
      </c>
      <c r="AI1899" s="187" t="str">
        <f t="shared" si="647"/>
        <v/>
      </c>
      <c r="AJ1899" s="187" t="str">
        <f t="shared" si="648"/>
        <v/>
      </c>
      <c r="AK1899" s="187" t="str">
        <f t="shared" si="649"/>
        <v/>
      </c>
      <c r="AN1899" s="187" t="str">
        <f t="shared" si="650"/>
        <v/>
      </c>
      <c r="AO1899" s="187" t="str">
        <f t="shared" si="651"/>
        <v/>
      </c>
      <c r="AP1899" s="187" t="str">
        <f t="shared" si="652"/>
        <v/>
      </c>
      <c r="AT1899" s="187" t="str">
        <f t="shared" si="653"/>
        <v/>
      </c>
      <c r="AU1899" s="187" t="str">
        <f t="shared" si="654"/>
        <v/>
      </c>
      <c r="AV1899" s="187" t="str">
        <f t="shared" si="655"/>
        <v/>
      </c>
      <c r="AW1899" s="187" t="str">
        <f t="shared" si="656"/>
        <v/>
      </c>
      <c r="AX1899" s="187" t="str">
        <f t="shared" si="657"/>
        <v/>
      </c>
      <c r="AY1899" s="187" t="str">
        <f t="shared" si="638"/>
        <v/>
      </c>
      <c r="AZ1899" s="187" t="str">
        <f t="shared" si="658"/>
        <v/>
      </c>
      <c r="BA1899" s="187" t="str">
        <f t="shared" si="640"/>
        <v xml:space="preserve"> </v>
      </c>
      <c r="BB1899" s="187" t="str">
        <f>IFERROR(IF(AW1899="","",VLOOKUP(AW1899,SUSS!R:S,2,FALSE)),AY1899*SUSS!$M$2)</f>
        <v/>
      </c>
      <c r="BC1899" s="187" t="str">
        <f t="shared" si="639"/>
        <v/>
      </c>
    </row>
    <row r="1900" spans="14:55" ht="15.75" thickBot="1">
      <c r="N1900" s="183" t="s">
        <v>198</v>
      </c>
      <c r="O1900" s="82">
        <v>44</v>
      </c>
      <c r="P1900" s="86">
        <v>142.74</v>
      </c>
      <c r="Q1900" s="83" t="s">
        <v>107</v>
      </c>
      <c r="R1900" s="83" t="s">
        <v>10</v>
      </c>
      <c r="S1900" s="83" t="s">
        <v>83</v>
      </c>
      <c r="T1900" s="82" t="s">
        <v>206</v>
      </c>
      <c r="U1900" s="82" t="s">
        <v>124</v>
      </c>
      <c r="AC1900" s="187" t="str">
        <f t="shared" si="641"/>
        <v/>
      </c>
      <c r="AD1900" s="187" t="str">
        <f t="shared" si="642"/>
        <v/>
      </c>
      <c r="AE1900" s="187" t="str">
        <f t="shared" si="643"/>
        <v/>
      </c>
      <c r="AF1900" s="187" t="str">
        <f t="shared" si="644"/>
        <v/>
      </c>
      <c r="AG1900" s="187" t="str">
        <f t="shared" si="645"/>
        <v/>
      </c>
      <c r="AH1900" s="187" t="str">
        <f t="shared" si="646"/>
        <v/>
      </c>
      <c r="AI1900" s="187" t="str">
        <f t="shared" si="647"/>
        <v/>
      </c>
      <c r="AJ1900" s="187" t="str">
        <f t="shared" si="648"/>
        <v/>
      </c>
      <c r="AK1900" s="187" t="str">
        <f t="shared" si="649"/>
        <v/>
      </c>
      <c r="AN1900" s="187" t="str">
        <f t="shared" si="650"/>
        <v/>
      </c>
      <c r="AO1900" s="187" t="str">
        <f t="shared" si="651"/>
        <v/>
      </c>
      <c r="AP1900" s="187" t="str">
        <f t="shared" si="652"/>
        <v/>
      </c>
      <c r="AT1900" s="187" t="str">
        <f t="shared" si="653"/>
        <v/>
      </c>
      <c r="AU1900" s="187" t="str">
        <f t="shared" si="654"/>
        <v/>
      </c>
      <c r="AV1900" s="187" t="str">
        <f t="shared" si="655"/>
        <v/>
      </c>
      <c r="AW1900" s="187" t="str">
        <f t="shared" si="656"/>
        <v/>
      </c>
      <c r="AX1900" s="187" t="str">
        <f t="shared" si="657"/>
        <v/>
      </c>
      <c r="AY1900" s="187" t="str">
        <f t="shared" si="638"/>
        <v/>
      </c>
      <c r="AZ1900" s="187" t="str">
        <f t="shared" si="658"/>
        <v/>
      </c>
      <c r="BA1900" s="187" t="str">
        <f t="shared" si="640"/>
        <v xml:space="preserve"> </v>
      </c>
      <c r="BB1900" s="187" t="str">
        <f>IFERROR(IF(AW1900="","",VLOOKUP(AW1900,SUSS!R:S,2,FALSE)),AY1900*SUSS!$M$2)</f>
        <v/>
      </c>
      <c r="BC1900" s="187" t="str">
        <f t="shared" si="639"/>
        <v/>
      </c>
    </row>
    <row r="1901" spans="14:55" ht="15.75" thickBot="1">
      <c r="N1901" s="183" t="s">
        <v>198</v>
      </c>
      <c r="O1901" s="82">
        <v>44</v>
      </c>
      <c r="P1901" s="85">
        <v>12979.64</v>
      </c>
      <c r="Q1901" s="83" t="s">
        <v>82</v>
      </c>
      <c r="R1901" s="83" t="s">
        <v>10</v>
      </c>
      <c r="S1901" s="83" t="s">
        <v>10</v>
      </c>
      <c r="T1901" s="82" t="s">
        <v>213</v>
      </c>
      <c r="U1901" s="82" t="s">
        <v>124</v>
      </c>
      <c r="AC1901" s="187" t="str">
        <f t="shared" si="641"/>
        <v/>
      </c>
      <c r="AD1901" s="187" t="str">
        <f t="shared" si="642"/>
        <v/>
      </c>
      <c r="AE1901" s="187" t="str">
        <f t="shared" si="643"/>
        <v/>
      </c>
      <c r="AF1901" s="187" t="str">
        <f t="shared" si="644"/>
        <v/>
      </c>
      <c r="AG1901" s="187" t="str">
        <f t="shared" si="645"/>
        <v/>
      </c>
      <c r="AH1901" s="187" t="str">
        <f t="shared" si="646"/>
        <v/>
      </c>
      <c r="AI1901" s="187" t="str">
        <f t="shared" si="647"/>
        <v/>
      </c>
      <c r="AJ1901" s="187" t="str">
        <f t="shared" si="648"/>
        <v/>
      </c>
      <c r="AK1901" s="187" t="str">
        <f t="shared" si="649"/>
        <v/>
      </c>
      <c r="AN1901" s="187" t="str">
        <f t="shared" si="650"/>
        <v/>
      </c>
      <c r="AO1901" s="187" t="str">
        <f t="shared" si="651"/>
        <v/>
      </c>
      <c r="AP1901" s="187" t="str">
        <f t="shared" si="652"/>
        <v/>
      </c>
      <c r="AT1901" s="187" t="str">
        <f t="shared" si="653"/>
        <v/>
      </c>
      <c r="AU1901" s="187" t="str">
        <f t="shared" si="654"/>
        <v/>
      </c>
      <c r="AV1901" s="187" t="str">
        <f t="shared" si="655"/>
        <v/>
      </c>
      <c r="AW1901" s="187" t="str">
        <f t="shared" si="656"/>
        <v/>
      </c>
      <c r="AX1901" s="187" t="str">
        <f t="shared" si="657"/>
        <v/>
      </c>
      <c r="AY1901" s="187" t="str">
        <f t="shared" si="638"/>
        <v/>
      </c>
      <c r="AZ1901" s="187" t="str">
        <f t="shared" si="658"/>
        <v/>
      </c>
      <c r="BA1901" s="187" t="str">
        <f t="shared" si="640"/>
        <v xml:space="preserve"> </v>
      </c>
      <c r="BB1901" s="187" t="str">
        <f>IFERROR(IF(AW1901="","",VLOOKUP(AW1901,SUSS!R:S,2,FALSE)),AY1901*SUSS!$M$2)</f>
        <v/>
      </c>
      <c r="BC1901" s="187" t="str">
        <f t="shared" si="639"/>
        <v/>
      </c>
    </row>
    <row r="1902" spans="14:55" ht="15.75" thickBot="1">
      <c r="N1902" s="183" t="s">
        <v>198</v>
      </c>
      <c r="O1902" s="82">
        <v>44</v>
      </c>
      <c r="P1902" s="86">
        <v>10.49</v>
      </c>
      <c r="Q1902" s="83" t="s">
        <v>107</v>
      </c>
      <c r="R1902" s="83" t="s">
        <v>10</v>
      </c>
      <c r="S1902" s="83" t="s">
        <v>105</v>
      </c>
      <c r="T1902" s="82" t="s">
        <v>137</v>
      </c>
      <c r="U1902" s="82" t="s">
        <v>124</v>
      </c>
      <c r="AC1902" s="187" t="str">
        <f t="shared" si="641"/>
        <v/>
      </c>
      <c r="AD1902" s="187" t="str">
        <f t="shared" si="642"/>
        <v/>
      </c>
      <c r="AE1902" s="187" t="str">
        <f t="shared" si="643"/>
        <v/>
      </c>
      <c r="AF1902" s="187" t="str">
        <f t="shared" si="644"/>
        <v/>
      </c>
      <c r="AG1902" s="187" t="str">
        <f t="shared" si="645"/>
        <v/>
      </c>
      <c r="AH1902" s="187" t="str">
        <f t="shared" si="646"/>
        <v/>
      </c>
      <c r="AI1902" s="187" t="str">
        <f t="shared" si="647"/>
        <v/>
      </c>
      <c r="AJ1902" s="187" t="str">
        <f t="shared" si="648"/>
        <v/>
      </c>
      <c r="AK1902" s="187" t="str">
        <f t="shared" si="649"/>
        <v/>
      </c>
      <c r="AN1902" s="187" t="str">
        <f t="shared" si="650"/>
        <v/>
      </c>
      <c r="AO1902" s="187" t="str">
        <f t="shared" si="651"/>
        <v/>
      </c>
      <c r="AP1902" s="187" t="str">
        <f t="shared" si="652"/>
        <v/>
      </c>
      <c r="AT1902" s="187" t="str">
        <f t="shared" si="653"/>
        <v/>
      </c>
      <c r="AU1902" s="187" t="str">
        <f t="shared" si="654"/>
        <v/>
      </c>
      <c r="AV1902" s="187" t="str">
        <f t="shared" si="655"/>
        <v/>
      </c>
      <c r="AW1902" s="187" t="str">
        <f t="shared" si="656"/>
        <v/>
      </c>
      <c r="AX1902" s="187" t="str">
        <f t="shared" si="657"/>
        <v/>
      </c>
      <c r="AY1902" s="187" t="str">
        <f t="shared" si="638"/>
        <v/>
      </c>
      <c r="AZ1902" s="187" t="str">
        <f t="shared" si="658"/>
        <v/>
      </c>
      <c r="BA1902" s="187" t="str">
        <f t="shared" si="640"/>
        <v xml:space="preserve"> </v>
      </c>
      <c r="BB1902" s="187" t="str">
        <f>IFERROR(IF(AW1902="","",VLOOKUP(AW1902,SUSS!R:S,2,FALSE)),AY1902*SUSS!$M$2)</f>
        <v/>
      </c>
      <c r="BC1902" s="187" t="str">
        <f t="shared" si="639"/>
        <v/>
      </c>
    </row>
    <row r="1903" spans="14:55" ht="29.25" thickBot="1">
      <c r="N1903" s="183" t="s">
        <v>198</v>
      </c>
      <c r="O1903" s="82">
        <v>44</v>
      </c>
      <c r="P1903" s="86">
        <v>654.39</v>
      </c>
      <c r="Q1903" s="83" t="s">
        <v>11</v>
      </c>
      <c r="R1903" s="83" t="s">
        <v>108</v>
      </c>
      <c r="S1903" s="83" t="s">
        <v>109</v>
      </c>
      <c r="T1903" s="82" t="s">
        <v>96</v>
      </c>
      <c r="U1903" s="82" t="s">
        <v>124</v>
      </c>
      <c r="AC1903" s="187" t="str">
        <f t="shared" si="641"/>
        <v/>
      </c>
      <c r="AD1903" s="187" t="str">
        <f t="shared" si="642"/>
        <v/>
      </c>
      <c r="AE1903" s="187" t="str">
        <f t="shared" si="643"/>
        <v/>
      </c>
      <c r="AF1903" s="187" t="str">
        <f t="shared" si="644"/>
        <v/>
      </c>
      <c r="AG1903" s="187" t="str">
        <f t="shared" si="645"/>
        <v/>
      </c>
      <c r="AH1903" s="187" t="str">
        <f t="shared" si="646"/>
        <v/>
      </c>
      <c r="AI1903" s="187" t="str">
        <f t="shared" si="647"/>
        <v/>
      </c>
      <c r="AJ1903" s="187" t="str">
        <f t="shared" si="648"/>
        <v/>
      </c>
      <c r="AK1903" s="187" t="str">
        <f t="shared" si="649"/>
        <v/>
      </c>
      <c r="AN1903" s="187" t="str">
        <f t="shared" si="650"/>
        <v/>
      </c>
      <c r="AO1903" s="187" t="str">
        <f t="shared" si="651"/>
        <v/>
      </c>
      <c r="AP1903" s="187" t="str">
        <f t="shared" si="652"/>
        <v/>
      </c>
      <c r="AT1903" s="187" t="str">
        <f t="shared" si="653"/>
        <v>N006554</v>
      </c>
      <c r="AU1903" s="187">
        <f t="shared" si="654"/>
        <v>44</v>
      </c>
      <c r="AV1903" s="187">
        <f t="shared" si="655"/>
        <v>654.39</v>
      </c>
      <c r="AW1903" s="187" t="str">
        <f t="shared" si="656"/>
        <v>2018/2</v>
      </c>
      <c r="AX1903" s="187" t="str">
        <f t="shared" si="657"/>
        <v>2018/2 Contribuciones Seg. Social</v>
      </c>
      <c r="AY1903" s="187">
        <f t="shared" si="638"/>
        <v>11077.64</v>
      </c>
      <c r="AZ1903" s="187">
        <f t="shared" si="658"/>
        <v>5.9073051660823064E-2</v>
      </c>
      <c r="BA1903" s="187" t="str">
        <f t="shared" si="640"/>
        <v>N006554 44</v>
      </c>
      <c r="BB1903" s="187">
        <f>IFERROR(IF(AW1903="","",VLOOKUP(AW1903,SUSS!R:S,2,FALSE)),AY1903*SUSS!$M$2)</f>
        <v>1329.3167999999998</v>
      </c>
      <c r="BC1903" s="187">
        <f t="shared" si="639"/>
        <v>78.526799999999994</v>
      </c>
    </row>
    <row r="1904" spans="14:55" ht="15.75" thickBot="1">
      <c r="N1904" s="183" t="s">
        <v>198</v>
      </c>
      <c r="O1904" s="82">
        <v>45</v>
      </c>
      <c r="P1904" s="85">
        <v>3529.96</v>
      </c>
      <c r="Q1904" s="83" t="s">
        <v>102</v>
      </c>
      <c r="R1904" s="83" t="s">
        <v>10</v>
      </c>
      <c r="S1904" s="83" t="s">
        <v>10</v>
      </c>
      <c r="T1904" s="82" t="s">
        <v>206</v>
      </c>
      <c r="U1904" s="82" t="s">
        <v>124</v>
      </c>
      <c r="AC1904" s="187" t="str">
        <f t="shared" si="641"/>
        <v/>
      </c>
      <c r="AD1904" s="187" t="str">
        <f t="shared" si="642"/>
        <v/>
      </c>
      <c r="AE1904" s="187" t="str">
        <f t="shared" si="643"/>
        <v/>
      </c>
      <c r="AF1904" s="187" t="str">
        <f t="shared" si="644"/>
        <v/>
      </c>
      <c r="AG1904" s="187" t="str">
        <f t="shared" si="645"/>
        <v/>
      </c>
      <c r="AH1904" s="187" t="str">
        <f t="shared" si="646"/>
        <v/>
      </c>
      <c r="AI1904" s="187" t="str">
        <f t="shared" si="647"/>
        <v/>
      </c>
      <c r="AJ1904" s="187" t="str">
        <f t="shared" si="648"/>
        <v/>
      </c>
      <c r="AK1904" s="187" t="str">
        <f t="shared" si="649"/>
        <v/>
      </c>
      <c r="AN1904" s="187" t="str">
        <f t="shared" si="650"/>
        <v/>
      </c>
      <c r="AO1904" s="187" t="str">
        <f t="shared" si="651"/>
        <v/>
      </c>
      <c r="AP1904" s="187" t="str">
        <f t="shared" si="652"/>
        <v/>
      </c>
      <c r="AT1904" s="187" t="str">
        <f t="shared" si="653"/>
        <v/>
      </c>
      <c r="AU1904" s="187" t="str">
        <f t="shared" si="654"/>
        <v/>
      </c>
      <c r="AV1904" s="187" t="str">
        <f t="shared" si="655"/>
        <v/>
      </c>
      <c r="AW1904" s="187" t="str">
        <f t="shared" si="656"/>
        <v/>
      </c>
      <c r="AX1904" s="187" t="str">
        <f t="shared" si="657"/>
        <v/>
      </c>
      <c r="AY1904" s="187" t="str">
        <f t="shared" si="638"/>
        <v/>
      </c>
      <c r="AZ1904" s="187" t="str">
        <f t="shared" si="658"/>
        <v/>
      </c>
      <c r="BA1904" s="187" t="str">
        <f t="shared" si="640"/>
        <v xml:space="preserve"> </v>
      </c>
      <c r="BB1904" s="187" t="str">
        <f>IFERROR(IF(AW1904="","",VLOOKUP(AW1904,SUSS!R:S,2,FALSE)),AY1904*SUSS!$M$2)</f>
        <v/>
      </c>
      <c r="BC1904" s="187" t="str">
        <f t="shared" si="639"/>
        <v/>
      </c>
    </row>
    <row r="1905" spans="14:55" ht="15.75" thickBot="1">
      <c r="N1905" s="183" t="s">
        <v>198</v>
      </c>
      <c r="O1905" s="82">
        <v>45</v>
      </c>
      <c r="P1905" s="85">
        <v>12979.64</v>
      </c>
      <c r="Q1905" s="83" t="s">
        <v>82</v>
      </c>
      <c r="R1905" s="83" t="s">
        <v>10</v>
      </c>
      <c r="S1905" s="83" t="s">
        <v>10</v>
      </c>
      <c r="T1905" s="82" t="s">
        <v>213</v>
      </c>
      <c r="U1905" s="82" t="s">
        <v>124</v>
      </c>
      <c r="AC1905" s="187" t="str">
        <f t="shared" si="641"/>
        <v/>
      </c>
      <c r="AD1905" s="187" t="str">
        <f t="shared" si="642"/>
        <v/>
      </c>
      <c r="AE1905" s="187" t="str">
        <f t="shared" si="643"/>
        <v/>
      </c>
      <c r="AF1905" s="187" t="str">
        <f t="shared" si="644"/>
        <v/>
      </c>
      <c r="AG1905" s="187" t="str">
        <f t="shared" si="645"/>
        <v/>
      </c>
      <c r="AH1905" s="187" t="str">
        <f t="shared" si="646"/>
        <v/>
      </c>
      <c r="AI1905" s="187" t="str">
        <f t="shared" si="647"/>
        <v/>
      </c>
      <c r="AJ1905" s="187" t="str">
        <f t="shared" si="648"/>
        <v/>
      </c>
      <c r="AK1905" s="187" t="str">
        <f t="shared" si="649"/>
        <v/>
      </c>
      <c r="AN1905" s="187" t="str">
        <f t="shared" si="650"/>
        <v/>
      </c>
      <c r="AO1905" s="187" t="str">
        <f t="shared" si="651"/>
        <v/>
      </c>
      <c r="AP1905" s="187" t="str">
        <f t="shared" si="652"/>
        <v/>
      </c>
      <c r="AT1905" s="187" t="str">
        <f t="shared" si="653"/>
        <v/>
      </c>
      <c r="AU1905" s="187" t="str">
        <f t="shared" si="654"/>
        <v/>
      </c>
      <c r="AV1905" s="187" t="str">
        <f t="shared" si="655"/>
        <v/>
      </c>
      <c r="AW1905" s="187" t="str">
        <f t="shared" si="656"/>
        <v/>
      </c>
      <c r="AX1905" s="187" t="str">
        <f t="shared" si="657"/>
        <v/>
      </c>
      <c r="AY1905" s="187" t="str">
        <f t="shared" si="638"/>
        <v/>
      </c>
      <c r="AZ1905" s="187" t="str">
        <f t="shared" si="658"/>
        <v/>
      </c>
      <c r="BA1905" s="187" t="str">
        <f t="shared" si="640"/>
        <v xml:space="preserve"> </v>
      </c>
      <c r="BB1905" s="187" t="str">
        <f>IFERROR(IF(AW1905="","",VLOOKUP(AW1905,SUSS!R:S,2,FALSE)),AY1905*SUSS!$M$2)</f>
        <v/>
      </c>
      <c r="BC1905" s="187" t="str">
        <f t="shared" si="639"/>
        <v/>
      </c>
    </row>
    <row r="1906" spans="14:55" ht="15.75" thickBot="1">
      <c r="N1906" s="183" t="s">
        <v>198</v>
      </c>
      <c r="O1906" s="82">
        <v>45</v>
      </c>
      <c r="P1906" s="86">
        <v>153.22999999999999</v>
      </c>
      <c r="Q1906" s="83" t="s">
        <v>107</v>
      </c>
      <c r="R1906" s="83" t="s">
        <v>10</v>
      </c>
      <c r="S1906" s="83" t="s">
        <v>105</v>
      </c>
      <c r="T1906" s="82" t="s">
        <v>137</v>
      </c>
      <c r="U1906" s="82" t="s">
        <v>124</v>
      </c>
      <c r="AC1906" s="187" t="str">
        <f t="shared" si="641"/>
        <v/>
      </c>
      <c r="AD1906" s="187" t="str">
        <f t="shared" si="642"/>
        <v/>
      </c>
      <c r="AE1906" s="187" t="str">
        <f t="shared" si="643"/>
        <v/>
      </c>
      <c r="AF1906" s="187" t="str">
        <f t="shared" si="644"/>
        <v/>
      </c>
      <c r="AG1906" s="187" t="str">
        <f t="shared" si="645"/>
        <v/>
      </c>
      <c r="AH1906" s="187" t="str">
        <f t="shared" si="646"/>
        <v/>
      </c>
      <c r="AI1906" s="187" t="str">
        <f t="shared" si="647"/>
        <v/>
      </c>
      <c r="AJ1906" s="187" t="str">
        <f t="shared" si="648"/>
        <v/>
      </c>
      <c r="AK1906" s="187" t="str">
        <f t="shared" si="649"/>
        <v/>
      </c>
      <c r="AN1906" s="187" t="str">
        <f t="shared" si="650"/>
        <v/>
      </c>
      <c r="AO1906" s="187" t="str">
        <f t="shared" si="651"/>
        <v/>
      </c>
      <c r="AP1906" s="187" t="str">
        <f t="shared" si="652"/>
        <v/>
      </c>
      <c r="AT1906" s="187" t="str">
        <f t="shared" si="653"/>
        <v/>
      </c>
      <c r="AU1906" s="187" t="str">
        <f t="shared" si="654"/>
        <v/>
      </c>
      <c r="AV1906" s="187" t="str">
        <f t="shared" si="655"/>
        <v/>
      </c>
      <c r="AW1906" s="187" t="str">
        <f t="shared" si="656"/>
        <v/>
      </c>
      <c r="AX1906" s="187" t="str">
        <f t="shared" si="657"/>
        <v/>
      </c>
      <c r="AY1906" s="187" t="str">
        <f t="shared" si="638"/>
        <v/>
      </c>
      <c r="AZ1906" s="187" t="str">
        <f t="shared" si="658"/>
        <v/>
      </c>
      <c r="BA1906" s="187" t="str">
        <f t="shared" si="640"/>
        <v xml:space="preserve"> </v>
      </c>
      <c r="BB1906" s="187" t="str">
        <f>IFERROR(IF(AW1906="","",VLOOKUP(AW1906,SUSS!R:S,2,FALSE)),AY1906*SUSS!$M$2)</f>
        <v/>
      </c>
      <c r="BC1906" s="187" t="str">
        <f t="shared" si="639"/>
        <v/>
      </c>
    </row>
    <row r="1907" spans="14:55" ht="29.25" thickBot="1">
      <c r="N1907" s="183" t="s">
        <v>198</v>
      </c>
      <c r="O1907" s="82">
        <v>45</v>
      </c>
      <c r="P1907" s="86">
        <v>654.39</v>
      </c>
      <c r="Q1907" s="83" t="s">
        <v>11</v>
      </c>
      <c r="R1907" s="83" t="s">
        <v>108</v>
      </c>
      <c r="S1907" s="83" t="s">
        <v>109</v>
      </c>
      <c r="T1907" s="82" t="s">
        <v>96</v>
      </c>
      <c r="U1907" s="82" t="s">
        <v>124</v>
      </c>
      <c r="AC1907" s="187" t="str">
        <f t="shared" si="641"/>
        <v/>
      </c>
      <c r="AD1907" s="187" t="str">
        <f t="shared" si="642"/>
        <v/>
      </c>
      <c r="AE1907" s="187" t="str">
        <f t="shared" si="643"/>
        <v/>
      </c>
      <c r="AF1907" s="187" t="str">
        <f t="shared" si="644"/>
        <v/>
      </c>
      <c r="AG1907" s="187" t="str">
        <f t="shared" si="645"/>
        <v/>
      </c>
      <c r="AH1907" s="187" t="str">
        <f t="shared" si="646"/>
        <v/>
      </c>
      <c r="AI1907" s="187" t="str">
        <f t="shared" si="647"/>
        <v/>
      </c>
      <c r="AJ1907" s="187" t="str">
        <f t="shared" si="648"/>
        <v/>
      </c>
      <c r="AK1907" s="187" t="str">
        <f t="shared" si="649"/>
        <v/>
      </c>
      <c r="AN1907" s="187" t="str">
        <f t="shared" si="650"/>
        <v/>
      </c>
      <c r="AO1907" s="187" t="str">
        <f t="shared" si="651"/>
        <v/>
      </c>
      <c r="AP1907" s="187" t="str">
        <f t="shared" si="652"/>
        <v/>
      </c>
      <c r="AT1907" s="187" t="str">
        <f t="shared" si="653"/>
        <v>N006554</v>
      </c>
      <c r="AU1907" s="187">
        <f t="shared" si="654"/>
        <v>45</v>
      </c>
      <c r="AV1907" s="187">
        <f t="shared" si="655"/>
        <v>654.39</v>
      </c>
      <c r="AW1907" s="187" t="str">
        <f t="shared" si="656"/>
        <v>2018/2</v>
      </c>
      <c r="AX1907" s="187" t="str">
        <f t="shared" si="657"/>
        <v>2018/2 Contribuciones Seg. Social</v>
      </c>
      <c r="AY1907" s="187">
        <f t="shared" si="638"/>
        <v>11077.64</v>
      </c>
      <c r="AZ1907" s="187">
        <f t="shared" si="658"/>
        <v>5.9073051660823064E-2</v>
      </c>
      <c r="BA1907" s="187" t="str">
        <f t="shared" si="640"/>
        <v>N006554 45</v>
      </c>
      <c r="BB1907" s="187">
        <f>IFERROR(IF(AW1907="","",VLOOKUP(AW1907,SUSS!R:S,2,FALSE)),AY1907*SUSS!$M$2)</f>
        <v>1329.3167999999998</v>
      </c>
      <c r="BC1907" s="187">
        <f t="shared" si="639"/>
        <v>78.526799999999994</v>
      </c>
    </row>
    <row r="1908" spans="14:55" ht="15.75" thickBot="1">
      <c r="N1908" s="183" t="s">
        <v>198</v>
      </c>
      <c r="O1908" s="82">
        <v>46</v>
      </c>
      <c r="P1908" s="85">
        <v>3529.96</v>
      </c>
      <c r="Q1908" s="83" t="s">
        <v>102</v>
      </c>
      <c r="R1908" s="83" t="s">
        <v>10</v>
      </c>
      <c r="S1908" s="83" t="s">
        <v>10</v>
      </c>
      <c r="T1908" s="82" t="s">
        <v>206</v>
      </c>
      <c r="U1908" s="82" t="s">
        <v>124</v>
      </c>
      <c r="AC1908" s="187" t="str">
        <f t="shared" si="641"/>
        <v/>
      </c>
      <c r="AD1908" s="187" t="str">
        <f t="shared" si="642"/>
        <v/>
      </c>
      <c r="AE1908" s="187" t="str">
        <f t="shared" si="643"/>
        <v/>
      </c>
      <c r="AF1908" s="187" t="str">
        <f t="shared" si="644"/>
        <v/>
      </c>
      <c r="AG1908" s="187" t="str">
        <f t="shared" si="645"/>
        <v/>
      </c>
      <c r="AH1908" s="187" t="str">
        <f t="shared" si="646"/>
        <v/>
      </c>
      <c r="AI1908" s="187" t="str">
        <f t="shared" si="647"/>
        <v/>
      </c>
      <c r="AJ1908" s="187" t="str">
        <f t="shared" si="648"/>
        <v/>
      </c>
      <c r="AK1908" s="187" t="str">
        <f t="shared" si="649"/>
        <v/>
      </c>
      <c r="AN1908" s="187" t="str">
        <f t="shared" si="650"/>
        <v/>
      </c>
      <c r="AO1908" s="187" t="str">
        <f t="shared" si="651"/>
        <v/>
      </c>
      <c r="AP1908" s="187" t="str">
        <f t="shared" si="652"/>
        <v/>
      </c>
      <c r="AT1908" s="187" t="str">
        <f t="shared" si="653"/>
        <v/>
      </c>
      <c r="AU1908" s="187" t="str">
        <f t="shared" si="654"/>
        <v/>
      </c>
      <c r="AV1908" s="187" t="str">
        <f t="shared" si="655"/>
        <v/>
      </c>
      <c r="AW1908" s="187" t="str">
        <f t="shared" si="656"/>
        <v/>
      </c>
      <c r="AX1908" s="187" t="str">
        <f t="shared" si="657"/>
        <v/>
      </c>
      <c r="AY1908" s="187" t="str">
        <f t="shared" si="638"/>
        <v/>
      </c>
      <c r="AZ1908" s="187" t="str">
        <f t="shared" si="658"/>
        <v/>
      </c>
      <c r="BA1908" s="187" t="str">
        <f t="shared" si="640"/>
        <v xml:space="preserve"> </v>
      </c>
      <c r="BB1908" s="187" t="str">
        <f>IFERROR(IF(AW1908="","",VLOOKUP(AW1908,SUSS!R:S,2,FALSE)),AY1908*SUSS!$M$2)</f>
        <v/>
      </c>
      <c r="BC1908" s="187" t="str">
        <f t="shared" si="639"/>
        <v/>
      </c>
    </row>
    <row r="1909" spans="14:55" ht="15.75" thickBot="1">
      <c r="N1909" s="183" t="s">
        <v>198</v>
      </c>
      <c r="O1909" s="82">
        <v>46</v>
      </c>
      <c r="P1909" s="85">
        <v>12979.64</v>
      </c>
      <c r="Q1909" s="83" t="s">
        <v>82</v>
      </c>
      <c r="R1909" s="83" t="s">
        <v>10</v>
      </c>
      <c r="S1909" s="83" t="s">
        <v>10</v>
      </c>
      <c r="T1909" s="82" t="s">
        <v>213</v>
      </c>
      <c r="U1909" s="82" t="s">
        <v>124</v>
      </c>
      <c r="AC1909" s="187" t="str">
        <f t="shared" si="641"/>
        <v/>
      </c>
      <c r="AD1909" s="187" t="str">
        <f t="shared" si="642"/>
        <v/>
      </c>
      <c r="AE1909" s="187" t="str">
        <f t="shared" si="643"/>
        <v/>
      </c>
      <c r="AF1909" s="187" t="str">
        <f t="shared" si="644"/>
        <v/>
      </c>
      <c r="AG1909" s="187" t="str">
        <f t="shared" si="645"/>
        <v/>
      </c>
      <c r="AH1909" s="187" t="str">
        <f t="shared" si="646"/>
        <v/>
      </c>
      <c r="AI1909" s="187" t="str">
        <f t="shared" si="647"/>
        <v/>
      </c>
      <c r="AJ1909" s="187" t="str">
        <f t="shared" si="648"/>
        <v/>
      </c>
      <c r="AK1909" s="187" t="str">
        <f t="shared" si="649"/>
        <v/>
      </c>
      <c r="AN1909" s="187" t="str">
        <f t="shared" si="650"/>
        <v/>
      </c>
      <c r="AO1909" s="187" t="str">
        <f t="shared" si="651"/>
        <v/>
      </c>
      <c r="AP1909" s="187" t="str">
        <f t="shared" si="652"/>
        <v/>
      </c>
      <c r="AT1909" s="187" t="str">
        <f t="shared" si="653"/>
        <v/>
      </c>
      <c r="AU1909" s="187" t="str">
        <f t="shared" si="654"/>
        <v/>
      </c>
      <c r="AV1909" s="187" t="str">
        <f t="shared" si="655"/>
        <v/>
      </c>
      <c r="AW1909" s="187" t="str">
        <f t="shared" si="656"/>
        <v/>
      </c>
      <c r="AX1909" s="187" t="str">
        <f t="shared" si="657"/>
        <v/>
      </c>
      <c r="AY1909" s="187" t="str">
        <f t="shared" si="638"/>
        <v/>
      </c>
      <c r="AZ1909" s="187" t="str">
        <f t="shared" si="658"/>
        <v/>
      </c>
      <c r="BA1909" s="187" t="str">
        <f t="shared" si="640"/>
        <v xml:space="preserve"> </v>
      </c>
      <c r="BB1909" s="187" t="str">
        <f>IFERROR(IF(AW1909="","",VLOOKUP(AW1909,SUSS!R:S,2,FALSE)),AY1909*SUSS!$M$2)</f>
        <v/>
      </c>
      <c r="BC1909" s="187" t="str">
        <f t="shared" si="639"/>
        <v/>
      </c>
    </row>
    <row r="1910" spans="14:55" ht="15.75" thickBot="1">
      <c r="N1910" s="183" t="s">
        <v>198</v>
      </c>
      <c r="O1910" s="82">
        <v>46</v>
      </c>
      <c r="P1910" s="86">
        <v>153.22999999999999</v>
      </c>
      <c r="Q1910" s="83" t="s">
        <v>107</v>
      </c>
      <c r="R1910" s="83" t="s">
        <v>10</v>
      </c>
      <c r="S1910" s="83" t="s">
        <v>105</v>
      </c>
      <c r="T1910" s="82" t="s">
        <v>137</v>
      </c>
      <c r="U1910" s="82" t="s">
        <v>124</v>
      </c>
      <c r="AC1910" s="187" t="str">
        <f t="shared" si="641"/>
        <v/>
      </c>
      <c r="AD1910" s="187" t="str">
        <f t="shared" si="642"/>
        <v/>
      </c>
      <c r="AE1910" s="187" t="str">
        <f t="shared" si="643"/>
        <v/>
      </c>
      <c r="AF1910" s="187" t="str">
        <f t="shared" si="644"/>
        <v/>
      </c>
      <c r="AG1910" s="187" t="str">
        <f t="shared" si="645"/>
        <v/>
      </c>
      <c r="AH1910" s="187" t="str">
        <f t="shared" si="646"/>
        <v/>
      </c>
      <c r="AI1910" s="187" t="str">
        <f t="shared" si="647"/>
        <v/>
      </c>
      <c r="AJ1910" s="187" t="str">
        <f t="shared" si="648"/>
        <v/>
      </c>
      <c r="AK1910" s="187" t="str">
        <f t="shared" si="649"/>
        <v/>
      </c>
      <c r="AN1910" s="187" t="str">
        <f t="shared" si="650"/>
        <v/>
      </c>
      <c r="AO1910" s="187" t="str">
        <f t="shared" si="651"/>
        <v/>
      </c>
      <c r="AP1910" s="187" t="str">
        <f t="shared" si="652"/>
        <v/>
      </c>
      <c r="AT1910" s="187" t="str">
        <f t="shared" si="653"/>
        <v/>
      </c>
      <c r="AU1910" s="187" t="str">
        <f t="shared" si="654"/>
        <v/>
      </c>
      <c r="AV1910" s="187" t="str">
        <f t="shared" si="655"/>
        <v/>
      </c>
      <c r="AW1910" s="187" t="str">
        <f t="shared" si="656"/>
        <v/>
      </c>
      <c r="AX1910" s="187" t="str">
        <f t="shared" si="657"/>
        <v/>
      </c>
      <c r="AY1910" s="187" t="str">
        <f t="shared" si="638"/>
        <v/>
      </c>
      <c r="AZ1910" s="187" t="str">
        <f t="shared" si="658"/>
        <v/>
      </c>
      <c r="BA1910" s="187" t="str">
        <f t="shared" si="640"/>
        <v xml:space="preserve"> </v>
      </c>
      <c r="BB1910" s="187" t="str">
        <f>IFERROR(IF(AW1910="","",VLOOKUP(AW1910,SUSS!R:S,2,FALSE)),AY1910*SUSS!$M$2)</f>
        <v/>
      </c>
      <c r="BC1910" s="187" t="str">
        <f t="shared" si="639"/>
        <v/>
      </c>
    </row>
    <row r="1911" spans="14:55" ht="29.25" thickBot="1">
      <c r="N1911" s="183" t="s">
        <v>198</v>
      </c>
      <c r="O1911" s="82">
        <v>46</v>
      </c>
      <c r="P1911" s="86">
        <v>654.39</v>
      </c>
      <c r="Q1911" s="83" t="s">
        <v>11</v>
      </c>
      <c r="R1911" s="83" t="s">
        <v>108</v>
      </c>
      <c r="S1911" s="83" t="s">
        <v>109</v>
      </c>
      <c r="T1911" s="82" t="s">
        <v>96</v>
      </c>
      <c r="U1911" s="82" t="s">
        <v>124</v>
      </c>
      <c r="AC1911" s="187" t="str">
        <f t="shared" si="641"/>
        <v/>
      </c>
      <c r="AD1911" s="187" t="str">
        <f t="shared" si="642"/>
        <v/>
      </c>
      <c r="AE1911" s="187" t="str">
        <f t="shared" si="643"/>
        <v/>
      </c>
      <c r="AF1911" s="187" t="str">
        <f t="shared" si="644"/>
        <v/>
      </c>
      <c r="AG1911" s="187" t="str">
        <f t="shared" si="645"/>
        <v/>
      </c>
      <c r="AH1911" s="187" t="str">
        <f t="shared" si="646"/>
        <v/>
      </c>
      <c r="AI1911" s="187" t="str">
        <f t="shared" si="647"/>
        <v/>
      </c>
      <c r="AJ1911" s="187" t="str">
        <f t="shared" si="648"/>
        <v/>
      </c>
      <c r="AK1911" s="187" t="str">
        <f t="shared" si="649"/>
        <v/>
      </c>
      <c r="AN1911" s="187" t="str">
        <f t="shared" si="650"/>
        <v/>
      </c>
      <c r="AO1911" s="187" t="str">
        <f t="shared" si="651"/>
        <v/>
      </c>
      <c r="AP1911" s="187" t="str">
        <f t="shared" si="652"/>
        <v/>
      </c>
      <c r="AT1911" s="187" t="str">
        <f t="shared" si="653"/>
        <v>N006554</v>
      </c>
      <c r="AU1911" s="187">
        <f t="shared" si="654"/>
        <v>46</v>
      </c>
      <c r="AV1911" s="187">
        <f t="shared" si="655"/>
        <v>654.39</v>
      </c>
      <c r="AW1911" s="187" t="str">
        <f t="shared" si="656"/>
        <v>2018/2</v>
      </c>
      <c r="AX1911" s="187" t="str">
        <f t="shared" si="657"/>
        <v>2018/2 Contribuciones Seg. Social</v>
      </c>
      <c r="AY1911" s="187">
        <f t="shared" si="638"/>
        <v>11077.64</v>
      </c>
      <c r="AZ1911" s="187">
        <f t="shared" si="658"/>
        <v>5.9073051660823064E-2</v>
      </c>
      <c r="BA1911" s="187" t="str">
        <f t="shared" si="640"/>
        <v>N006554 46</v>
      </c>
      <c r="BB1911" s="187">
        <f>IFERROR(IF(AW1911="","",VLOOKUP(AW1911,SUSS!R:S,2,FALSE)),AY1911*SUSS!$M$2)</f>
        <v>1329.3167999999998</v>
      </c>
      <c r="BC1911" s="187">
        <f t="shared" si="639"/>
        <v>78.526799999999994</v>
      </c>
    </row>
    <row r="1912" spans="14:55" ht="15.75" thickBot="1">
      <c r="N1912" s="183" t="s">
        <v>198</v>
      </c>
      <c r="O1912" s="82">
        <v>47</v>
      </c>
      <c r="P1912" s="85">
        <v>3529.96</v>
      </c>
      <c r="Q1912" s="83" t="s">
        <v>102</v>
      </c>
      <c r="R1912" s="83" t="s">
        <v>10</v>
      </c>
      <c r="S1912" s="83" t="s">
        <v>10</v>
      </c>
      <c r="T1912" s="82" t="s">
        <v>206</v>
      </c>
      <c r="U1912" s="82" t="s">
        <v>124</v>
      </c>
      <c r="AC1912" s="187" t="str">
        <f t="shared" si="641"/>
        <v/>
      </c>
      <c r="AD1912" s="187" t="str">
        <f t="shared" si="642"/>
        <v/>
      </c>
      <c r="AE1912" s="187" t="str">
        <f t="shared" si="643"/>
        <v/>
      </c>
      <c r="AF1912" s="187" t="str">
        <f t="shared" si="644"/>
        <v/>
      </c>
      <c r="AG1912" s="187" t="str">
        <f t="shared" si="645"/>
        <v/>
      </c>
      <c r="AH1912" s="187" t="str">
        <f t="shared" si="646"/>
        <v/>
      </c>
      <c r="AI1912" s="187" t="str">
        <f t="shared" si="647"/>
        <v/>
      </c>
      <c r="AJ1912" s="187" t="str">
        <f t="shared" si="648"/>
        <v/>
      </c>
      <c r="AK1912" s="187" t="str">
        <f t="shared" si="649"/>
        <v/>
      </c>
      <c r="AN1912" s="187" t="str">
        <f t="shared" si="650"/>
        <v/>
      </c>
      <c r="AO1912" s="187" t="str">
        <f t="shared" si="651"/>
        <v/>
      </c>
      <c r="AP1912" s="187" t="str">
        <f t="shared" si="652"/>
        <v/>
      </c>
      <c r="AT1912" s="187" t="str">
        <f t="shared" si="653"/>
        <v/>
      </c>
      <c r="AU1912" s="187" t="str">
        <f t="shared" si="654"/>
        <v/>
      </c>
      <c r="AV1912" s="187" t="str">
        <f t="shared" si="655"/>
        <v/>
      </c>
      <c r="AW1912" s="187" t="str">
        <f t="shared" si="656"/>
        <v/>
      </c>
      <c r="AX1912" s="187" t="str">
        <f t="shared" si="657"/>
        <v/>
      </c>
      <c r="AY1912" s="187" t="str">
        <f t="shared" si="638"/>
        <v/>
      </c>
      <c r="AZ1912" s="187" t="str">
        <f t="shared" si="658"/>
        <v/>
      </c>
      <c r="BA1912" s="187" t="str">
        <f t="shared" si="640"/>
        <v xml:space="preserve"> </v>
      </c>
      <c r="BB1912" s="187" t="str">
        <f>IFERROR(IF(AW1912="","",VLOOKUP(AW1912,SUSS!R:S,2,FALSE)),AY1912*SUSS!$M$2)</f>
        <v/>
      </c>
      <c r="BC1912" s="187" t="str">
        <f t="shared" si="639"/>
        <v/>
      </c>
    </row>
    <row r="1913" spans="14:55" ht="15.75" thickBot="1">
      <c r="N1913" s="183" t="s">
        <v>198</v>
      </c>
      <c r="O1913" s="82">
        <v>47</v>
      </c>
      <c r="P1913" s="85">
        <v>12979.64</v>
      </c>
      <c r="Q1913" s="83" t="s">
        <v>82</v>
      </c>
      <c r="R1913" s="83" t="s">
        <v>10</v>
      </c>
      <c r="S1913" s="83" t="s">
        <v>10</v>
      </c>
      <c r="T1913" s="82" t="s">
        <v>213</v>
      </c>
      <c r="U1913" s="82" t="s">
        <v>124</v>
      </c>
      <c r="AC1913" s="187" t="str">
        <f t="shared" si="641"/>
        <v/>
      </c>
      <c r="AD1913" s="187" t="str">
        <f t="shared" si="642"/>
        <v/>
      </c>
      <c r="AE1913" s="187" t="str">
        <f t="shared" si="643"/>
        <v/>
      </c>
      <c r="AF1913" s="187" t="str">
        <f t="shared" si="644"/>
        <v/>
      </c>
      <c r="AG1913" s="187" t="str">
        <f t="shared" si="645"/>
        <v/>
      </c>
      <c r="AH1913" s="187" t="str">
        <f t="shared" si="646"/>
        <v/>
      </c>
      <c r="AI1913" s="187" t="str">
        <f t="shared" si="647"/>
        <v/>
      </c>
      <c r="AJ1913" s="187" t="str">
        <f t="shared" si="648"/>
        <v/>
      </c>
      <c r="AK1913" s="187" t="str">
        <f t="shared" si="649"/>
        <v/>
      </c>
      <c r="AN1913" s="187" t="str">
        <f t="shared" si="650"/>
        <v/>
      </c>
      <c r="AO1913" s="187" t="str">
        <f t="shared" si="651"/>
        <v/>
      </c>
      <c r="AP1913" s="187" t="str">
        <f t="shared" si="652"/>
        <v/>
      </c>
      <c r="AT1913" s="187" t="str">
        <f t="shared" si="653"/>
        <v/>
      </c>
      <c r="AU1913" s="187" t="str">
        <f t="shared" si="654"/>
        <v/>
      </c>
      <c r="AV1913" s="187" t="str">
        <f t="shared" si="655"/>
        <v/>
      </c>
      <c r="AW1913" s="187" t="str">
        <f t="shared" si="656"/>
        <v/>
      </c>
      <c r="AX1913" s="187" t="str">
        <f t="shared" si="657"/>
        <v/>
      </c>
      <c r="AY1913" s="187" t="str">
        <f t="shared" si="638"/>
        <v/>
      </c>
      <c r="AZ1913" s="187" t="str">
        <f t="shared" si="658"/>
        <v/>
      </c>
      <c r="BA1913" s="187" t="str">
        <f t="shared" si="640"/>
        <v xml:space="preserve"> </v>
      </c>
      <c r="BB1913" s="187" t="str">
        <f>IFERROR(IF(AW1913="","",VLOOKUP(AW1913,SUSS!R:S,2,FALSE)),AY1913*SUSS!$M$2)</f>
        <v/>
      </c>
      <c r="BC1913" s="187" t="str">
        <f t="shared" si="639"/>
        <v/>
      </c>
    </row>
    <row r="1914" spans="14:55" ht="15.75" thickBot="1">
      <c r="N1914" s="183" t="s">
        <v>198</v>
      </c>
      <c r="O1914" s="82">
        <v>47</v>
      </c>
      <c r="P1914" s="86">
        <v>70.180000000000007</v>
      </c>
      <c r="Q1914" s="83" t="s">
        <v>107</v>
      </c>
      <c r="R1914" s="83" t="s">
        <v>10</v>
      </c>
      <c r="S1914" s="83" t="s">
        <v>10</v>
      </c>
      <c r="T1914" s="82" t="s">
        <v>137</v>
      </c>
      <c r="U1914" s="82" t="s">
        <v>124</v>
      </c>
      <c r="AC1914" s="187" t="str">
        <f t="shared" si="641"/>
        <v/>
      </c>
      <c r="AD1914" s="187" t="str">
        <f t="shared" si="642"/>
        <v/>
      </c>
      <c r="AE1914" s="187" t="str">
        <f t="shared" si="643"/>
        <v/>
      </c>
      <c r="AF1914" s="187" t="str">
        <f t="shared" si="644"/>
        <v/>
      </c>
      <c r="AG1914" s="187" t="str">
        <f t="shared" si="645"/>
        <v/>
      </c>
      <c r="AH1914" s="187" t="str">
        <f t="shared" si="646"/>
        <v/>
      </c>
      <c r="AI1914" s="187" t="str">
        <f t="shared" si="647"/>
        <v/>
      </c>
      <c r="AJ1914" s="187" t="str">
        <f t="shared" si="648"/>
        <v/>
      </c>
      <c r="AK1914" s="187" t="str">
        <f t="shared" si="649"/>
        <v/>
      </c>
      <c r="AN1914" s="187" t="str">
        <f t="shared" si="650"/>
        <v/>
      </c>
      <c r="AO1914" s="187" t="str">
        <f t="shared" si="651"/>
        <v/>
      </c>
      <c r="AP1914" s="187" t="str">
        <f t="shared" si="652"/>
        <v/>
      </c>
      <c r="AT1914" s="187" t="str">
        <f t="shared" si="653"/>
        <v/>
      </c>
      <c r="AU1914" s="187" t="str">
        <f t="shared" si="654"/>
        <v/>
      </c>
      <c r="AV1914" s="187" t="str">
        <f t="shared" si="655"/>
        <v/>
      </c>
      <c r="AW1914" s="187" t="str">
        <f t="shared" si="656"/>
        <v/>
      </c>
      <c r="AX1914" s="187" t="str">
        <f t="shared" si="657"/>
        <v/>
      </c>
      <c r="AY1914" s="187" t="str">
        <f t="shared" si="638"/>
        <v/>
      </c>
      <c r="AZ1914" s="187" t="str">
        <f t="shared" si="658"/>
        <v/>
      </c>
      <c r="BA1914" s="187" t="str">
        <f t="shared" si="640"/>
        <v xml:space="preserve"> </v>
      </c>
      <c r="BB1914" s="187" t="str">
        <f>IFERROR(IF(AW1914="","",VLOOKUP(AW1914,SUSS!R:S,2,FALSE)),AY1914*SUSS!$M$2)</f>
        <v/>
      </c>
      <c r="BC1914" s="187" t="str">
        <f t="shared" si="639"/>
        <v/>
      </c>
    </row>
    <row r="1915" spans="14:55" ht="15.75" thickBot="1">
      <c r="N1915" s="183" t="s">
        <v>198</v>
      </c>
      <c r="O1915" s="82">
        <v>47</v>
      </c>
      <c r="P1915" s="86">
        <v>83.05</v>
      </c>
      <c r="Q1915" s="83" t="s">
        <v>107</v>
      </c>
      <c r="R1915" s="83" t="s">
        <v>10</v>
      </c>
      <c r="S1915" s="83" t="s">
        <v>105</v>
      </c>
      <c r="T1915" s="82" t="s">
        <v>137</v>
      </c>
      <c r="U1915" s="82" t="s">
        <v>124</v>
      </c>
      <c r="AC1915" s="187" t="str">
        <f t="shared" si="641"/>
        <v/>
      </c>
      <c r="AD1915" s="187" t="str">
        <f t="shared" si="642"/>
        <v/>
      </c>
      <c r="AE1915" s="187" t="str">
        <f t="shared" si="643"/>
        <v/>
      </c>
      <c r="AF1915" s="187" t="str">
        <f t="shared" si="644"/>
        <v/>
      </c>
      <c r="AG1915" s="187" t="str">
        <f t="shared" si="645"/>
        <v/>
      </c>
      <c r="AH1915" s="187" t="str">
        <f t="shared" si="646"/>
        <v/>
      </c>
      <c r="AI1915" s="187" t="str">
        <f t="shared" si="647"/>
        <v/>
      </c>
      <c r="AJ1915" s="187" t="str">
        <f t="shared" si="648"/>
        <v/>
      </c>
      <c r="AK1915" s="187" t="str">
        <f t="shared" si="649"/>
        <v/>
      </c>
      <c r="AN1915" s="187" t="str">
        <f t="shared" si="650"/>
        <v/>
      </c>
      <c r="AO1915" s="187" t="str">
        <f t="shared" si="651"/>
        <v/>
      </c>
      <c r="AP1915" s="187" t="str">
        <f t="shared" si="652"/>
        <v/>
      </c>
      <c r="AT1915" s="187" t="str">
        <f t="shared" si="653"/>
        <v/>
      </c>
      <c r="AU1915" s="187" t="str">
        <f t="shared" si="654"/>
        <v/>
      </c>
      <c r="AV1915" s="187" t="str">
        <f t="shared" si="655"/>
        <v/>
      </c>
      <c r="AW1915" s="187" t="str">
        <f t="shared" si="656"/>
        <v/>
      </c>
      <c r="AX1915" s="187" t="str">
        <f t="shared" si="657"/>
        <v/>
      </c>
      <c r="AY1915" s="187" t="str">
        <f t="shared" si="638"/>
        <v/>
      </c>
      <c r="AZ1915" s="187" t="str">
        <f t="shared" si="658"/>
        <v/>
      </c>
      <c r="BA1915" s="187" t="str">
        <f t="shared" si="640"/>
        <v xml:space="preserve"> </v>
      </c>
      <c r="BB1915" s="187" t="str">
        <f>IFERROR(IF(AW1915="","",VLOOKUP(AW1915,SUSS!R:S,2,FALSE)),AY1915*SUSS!$M$2)</f>
        <v/>
      </c>
      <c r="BC1915" s="187" t="str">
        <f t="shared" si="639"/>
        <v/>
      </c>
    </row>
    <row r="1916" spans="14:55" ht="29.25" thickBot="1">
      <c r="N1916" s="183" t="s">
        <v>198</v>
      </c>
      <c r="O1916" s="82">
        <v>47</v>
      </c>
      <c r="P1916" s="86">
        <v>654.39</v>
      </c>
      <c r="Q1916" s="83" t="s">
        <v>11</v>
      </c>
      <c r="R1916" s="83" t="s">
        <v>108</v>
      </c>
      <c r="S1916" s="83" t="s">
        <v>109</v>
      </c>
      <c r="T1916" s="82" t="s">
        <v>96</v>
      </c>
      <c r="U1916" s="82" t="s">
        <v>124</v>
      </c>
      <c r="AC1916" s="187" t="str">
        <f t="shared" si="641"/>
        <v/>
      </c>
      <c r="AD1916" s="187" t="str">
        <f t="shared" si="642"/>
        <v/>
      </c>
      <c r="AE1916" s="187" t="str">
        <f t="shared" si="643"/>
        <v/>
      </c>
      <c r="AF1916" s="187" t="str">
        <f t="shared" si="644"/>
        <v/>
      </c>
      <c r="AG1916" s="187" t="str">
        <f t="shared" si="645"/>
        <v/>
      </c>
      <c r="AH1916" s="187" t="str">
        <f t="shared" si="646"/>
        <v/>
      </c>
      <c r="AI1916" s="187" t="str">
        <f t="shared" si="647"/>
        <v/>
      </c>
      <c r="AJ1916" s="187" t="str">
        <f t="shared" si="648"/>
        <v/>
      </c>
      <c r="AK1916" s="187" t="str">
        <f t="shared" si="649"/>
        <v/>
      </c>
      <c r="AN1916" s="187" t="str">
        <f t="shared" si="650"/>
        <v/>
      </c>
      <c r="AO1916" s="187" t="str">
        <f t="shared" si="651"/>
        <v/>
      </c>
      <c r="AP1916" s="187" t="str">
        <f t="shared" si="652"/>
        <v/>
      </c>
      <c r="AT1916" s="187" t="str">
        <f t="shared" si="653"/>
        <v>N006554</v>
      </c>
      <c r="AU1916" s="187">
        <f t="shared" si="654"/>
        <v>47</v>
      </c>
      <c r="AV1916" s="187">
        <f t="shared" si="655"/>
        <v>654.39</v>
      </c>
      <c r="AW1916" s="187" t="str">
        <f t="shared" si="656"/>
        <v>2018/2</v>
      </c>
      <c r="AX1916" s="187" t="str">
        <f t="shared" si="657"/>
        <v>2018/2 Contribuciones Seg. Social</v>
      </c>
      <c r="AY1916" s="187">
        <f t="shared" si="638"/>
        <v>11077.64</v>
      </c>
      <c r="AZ1916" s="187">
        <f t="shared" si="658"/>
        <v>5.9073051660823064E-2</v>
      </c>
      <c r="BA1916" s="187" t="str">
        <f t="shared" si="640"/>
        <v>N006554 47</v>
      </c>
      <c r="BB1916" s="187">
        <f>IFERROR(IF(AW1916="","",VLOOKUP(AW1916,SUSS!R:S,2,FALSE)),AY1916*SUSS!$M$2)</f>
        <v>1329.3167999999998</v>
      </c>
      <c r="BC1916" s="187">
        <f t="shared" si="639"/>
        <v>78.526799999999994</v>
      </c>
    </row>
    <row r="1917" spans="14:55" ht="15.75" thickBot="1">
      <c r="N1917" s="183" t="s">
        <v>198</v>
      </c>
      <c r="O1917" s="82">
        <v>48</v>
      </c>
      <c r="P1917" s="85">
        <v>3529.96</v>
      </c>
      <c r="Q1917" s="83" t="s">
        <v>102</v>
      </c>
      <c r="R1917" s="83" t="s">
        <v>10</v>
      </c>
      <c r="S1917" s="83" t="s">
        <v>10</v>
      </c>
      <c r="T1917" s="82" t="s">
        <v>206</v>
      </c>
      <c r="U1917" s="82" t="s">
        <v>124</v>
      </c>
      <c r="AC1917" s="187" t="str">
        <f t="shared" si="641"/>
        <v/>
      </c>
      <c r="AD1917" s="187" t="str">
        <f t="shared" si="642"/>
        <v/>
      </c>
      <c r="AE1917" s="187" t="str">
        <f t="shared" si="643"/>
        <v/>
      </c>
      <c r="AF1917" s="187" t="str">
        <f t="shared" si="644"/>
        <v/>
      </c>
      <c r="AG1917" s="187" t="str">
        <f t="shared" si="645"/>
        <v/>
      </c>
      <c r="AH1917" s="187" t="str">
        <f t="shared" si="646"/>
        <v/>
      </c>
      <c r="AI1917" s="187" t="str">
        <f t="shared" si="647"/>
        <v/>
      </c>
      <c r="AJ1917" s="187" t="str">
        <f t="shared" si="648"/>
        <v/>
      </c>
      <c r="AK1917" s="187" t="str">
        <f t="shared" si="649"/>
        <v/>
      </c>
      <c r="AN1917" s="187" t="str">
        <f t="shared" si="650"/>
        <v/>
      </c>
      <c r="AO1917" s="187" t="str">
        <f t="shared" si="651"/>
        <v/>
      </c>
      <c r="AP1917" s="187" t="str">
        <f t="shared" si="652"/>
        <v/>
      </c>
      <c r="AT1917" s="187" t="str">
        <f t="shared" si="653"/>
        <v/>
      </c>
      <c r="AU1917" s="187" t="str">
        <f t="shared" si="654"/>
        <v/>
      </c>
      <c r="AV1917" s="187" t="str">
        <f t="shared" si="655"/>
        <v/>
      </c>
      <c r="AW1917" s="187" t="str">
        <f t="shared" si="656"/>
        <v/>
      </c>
      <c r="AX1917" s="187" t="str">
        <f t="shared" si="657"/>
        <v/>
      </c>
      <c r="AY1917" s="187" t="str">
        <f t="shared" si="638"/>
        <v/>
      </c>
      <c r="AZ1917" s="187" t="str">
        <f t="shared" si="658"/>
        <v/>
      </c>
      <c r="BA1917" s="187" t="str">
        <f t="shared" si="640"/>
        <v xml:space="preserve"> </v>
      </c>
      <c r="BB1917" s="187" t="str">
        <f>IFERROR(IF(AW1917="","",VLOOKUP(AW1917,SUSS!R:S,2,FALSE)),AY1917*SUSS!$M$2)</f>
        <v/>
      </c>
      <c r="BC1917" s="187" t="str">
        <f t="shared" si="639"/>
        <v/>
      </c>
    </row>
    <row r="1918" spans="14:55" ht="15.75" thickBot="1">
      <c r="N1918" s="183" t="s">
        <v>198</v>
      </c>
      <c r="O1918" s="82">
        <v>48</v>
      </c>
      <c r="P1918" s="85">
        <v>12979.64</v>
      </c>
      <c r="Q1918" s="83" t="s">
        <v>82</v>
      </c>
      <c r="R1918" s="83" t="s">
        <v>10</v>
      </c>
      <c r="S1918" s="83" t="s">
        <v>10</v>
      </c>
      <c r="T1918" s="82" t="s">
        <v>213</v>
      </c>
      <c r="U1918" s="82" t="s">
        <v>124</v>
      </c>
      <c r="AC1918" s="187" t="str">
        <f t="shared" si="641"/>
        <v/>
      </c>
      <c r="AD1918" s="187" t="str">
        <f t="shared" si="642"/>
        <v/>
      </c>
      <c r="AE1918" s="187" t="str">
        <f t="shared" si="643"/>
        <v/>
      </c>
      <c r="AF1918" s="187" t="str">
        <f t="shared" si="644"/>
        <v/>
      </c>
      <c r="AG1918" s="187" t="str">
        <f t="shared" si="645"/>
        <v/>
      </c>
      <c r="AH1918" s="187" t="str">
        <f t="shared" si="646"/>
        <v/>
      </c>
      <c r="AI1918" s="187" t="str">
        <f t="shared" si="647"/>
        <v/>
      </c>
      <c r="AJ1918" s="187" t="str">
        <f t="shared" si="648"/>
        <v/>
      </c>
      <c r="AK1918" s="187" t="str">
        <f t="shared" si="649"/>
        <v/>
      </c>
      <c r="AN1918" s="187" t="str">
        <f t="shared" si="650"/>
        <v/>
      </c>
      <c r="AO1918" s="187" t="str">
        <f t="shared" si="651"/>
        <v/>
      </c>
      <c r="AP1918" s="187" t="str">
        <f t="shared" si="652"/>
        <v/>
      </c>
      <c r="AT1918" s="187" t="str">
        <f t="shared" si="653"/>
        <v/>
      </c>
      <c r="AU1918" s="187" t="str">
        <f t="shared" si="654"/>
        <v/>
      </c>
      <c r="AV1918" s="187" t="str">
        <f t="shared" si="655"/>
        <v/>
      </c>
      <c r="AW1918" s="187" t="str">
        <f t="shared" si="656"/>
        <v/>
      </c>
      <c r="AX1918" s="187" t="str">
        <f t="shared" si="657"/>
        <v/>
      </c>
      <c r="AY1918" s="187" t="str">
        <f t="shared" si="638"/>
        <v/>
      </c>
      <c r="AZ1918" s="187" t="str">
        <f t="shared" si="658"/>
        <v/>
      </c>
      <c r="BA1918" s="187" t="str">
        <f t="shared" si="640"/>
        <v xml:space="preserve"> </v>
      </c>
      <c r="BB1918" s="187" t="str">
        <f>IFERROR(IF(AW1918="","",VLOOKUP(AW1918,SUSS!R:S,2,FALSE)),AY1918*SUSS!$M$2)</f>
        <v/>
      </c>
      <c r="BC1918" s="187" t="str">
        <f t="shared" si="639"/>
        <v/>
      </c>
    </row>
    <row r="1919" spans="14:55" ht="15.75" thickBot="1">
      <c r="N1919" s="183" t="s">
        <v>198</v>
      </c>
      <c r="O1919" s="82">
        <v>48</v>
      </c>
      <c r="P1919" s="86">
        <v>153.22999999999999</v>
      </c>
      <c r="Q1919" s="83" t="s">
        <v>107</v>
      </c>
      <c r="R1919" s="83" t="s">
        <v>10</v>
      </c>
      <c r="S1919" s="83" t="s">
        <v>10</v>
      </c>
      <c r="T1919" s="82" t="s">
        <v>137</v>
      </c>
      <c r="U1919" s="82" t="s">
        <v>124</v>
      </c>
      <c r="AC1919" s="187" t="str">
        <f t="shared" si="641"/>
        <v/>
      </c>
      <c r="AD1919" s="187" t="str">
        <f t="shared" si="642"/>
        <v/>
      </c>
      <c r="AE1919" s="187" t="str">
        <f t="shared" si="643"/>
        <v/>
      </c>
      <c r="AF1919" s="187" t="str">
        <f t="shared" si="644"/>
        <v/>
      </c>
      <c r="AG1919" s="187" t="str">
        <f t="shared" si="645"/>
        <v/>
      </c>
      <c r="AH1919" s="187" t="str">
        <f t="shared" si="646"/>
        <v/>
      </c>
      <c r="AI1919" s="187" t="str">
        <f t="shared" si="647"/>
        <v/>
      </c>
      <c r="AJ1919" s="187" t="str">
        <f t="shared" si="648"/>
        <v/>
      </c>
      <c r="AK1919" s="187" t="str">
        <f t="shared" si="649"/>
        <v/>
      </c>
      <c r="AN1919" s="187" t="str">
        <f t="shared" si="650"/>
        <v/>
      </c>
      <c r="AO1919" s="187" t="str">
        <f t="shared" si="651"/>
        <v/>
      </c>
      <c r="AP1919" s="187" t="str">
        <f t="shared" si="652"/>
        <v/>
      </c>
      <c r="AT1919" s="187" t="str">
        <f t="shared" si="653"/>
        <v/>
      </c>
      <c r="AU1919" s="187" t="str">
        <f t="shared" si="654"/>
        <v/>
      </c>
      <c r="AV1919" s="187" t="str">
        <f t="shared" si="655"/>
        <v/>
      </c>
      <c r="AW1919" s="187" t="str">
        <f t="shared" si="656"/>
        <v/>
      </c>
      <c r="AX1919" s="187" t="str">
        <f t="shared" si="657"/>
        <v/>
      </c>
      <c r="AY1919" s="187" t="str">
        <f t="shared" si="638"/>
        <v/>
      </c>
      <c r="AZ1919" s="187" t="str">
        <f t="shared" si="658"/>
        <v/>
      </c>
      <c r="BA1919" s="187" t="str">
        <f t="shared" si="640"/>
        <v xml:space="preserve"> </v>
      </c>
      <c r="BB1919" s="187" t="str">
        <f>IFERROR(IF(AW1919="","",VLOOKUP(AW1919,SUSS!R:S,2,FALSE)),AY1919*SUSS!$M$2)</f>
        <v/>
      </c>
      <c r="BC1919" s="187" t="str">
        <f t="shared" si="639"/>
        <v/>
      </c>
    </row>
    <row r="1920" spans="14:55" ht="29.25" thickBot="1">
      <c r="N1920" s="183" t="s">
        <v>198</v>
      </c>
      <c r="O1920" s="82">
        <v>48</v>
      </c>
      <c r="P1920" s="86">
        <v>654.39</v>
      </c>
      <c r="Q1920" s="83" t="s">
        <v>11</v>
      </c>
      <c r="R1920" s="83" t="s">
        <v>108</v>
      </c>
      <c r="S1920" s="83" t="s">
        <v>109</v>
      </c>
      <c r="T1920" s="82" t="s">
        <v>96</v>
      </c>
      <c r="U1920" s="82" t="s">
        <v>124</v>
      </c>
      <c r="AC1920" s="187" t="str">
        <f t="shared" si="641"/>
        <v/>
      </c>
      <c r="AD1920" s="187" t="str">
        <f t="shared" si="642"/>
        <v/>
      </c>
      <c r="AE1920" s="187" t="str">
        <f t="shared" si="643"/>
        <v/>
      </c>
      <c r="AF1920" s="187" t="str">
        <f t="shared" si="644"/>
        <v/>
      </c>
      <c r="AG1920" s="187" t="str">
        <f t="shared" si="645"/>
        <v/>
      </c>
      <c r="AH1920" s="187" t="str">
        <f t="shared" si="646"/>
        <v/>
      </c>
      <c r="AI1920" s="187" t="str">
        <f t="shared" si="647"/>
        <v/>
      </c>
      <c r="AJ1920" s="187" t="str">
        <f t="shared" si="648"/>
        <v/>
      </c>
      <c r="AK1920" s="187" t="str">
        <f t="shared" si="649"/>
        <v/>
      </c>
      <c r="AN1920" s="187" t="str">
        <f t="shared" si="650"/>
        <v/>
      </c>
      <c r="AO1920" s="187" t="str">
        <f t="shared" si="651"/>
        <v/>
      </c>
      <c r="AP1920" s="187" t="str">
        <f t="shared" si="652"/>
        <v/>
      </c>
      <c r="AT1920" s="187" t="str">
        <f t="shared" si="653"/>
        <v>N006554</v>
      </c>
      <c r="AU1920" s="187">
        <f t="shared" si="654"/>
        <v>48</v>
      </c>
      <c r="AV1920" s="187">
        <f t="shared" si="655"/>
        <v>654.39</v>
      </c>
      <c r="AW1920" s="187" t="str">
        <f t="shared" si="656"/>
        <v>2018/2</v>
      </c>
      <c r="AX1920" s="187" t="str">
        <f t="shared" si="657"/>
        <v>2018/2 Contribuciones Seg. Social</v>
      </c>
      <c r="AY1920" s="187">
        <f t="shared" si="638"/>
        <v>11077.64</v>
      </c>
      <c r="AZ1920" s="187">
        <f t="shared" si="658"/>
        <v>5.9073051660823064E-2</v>
      </c>
      <c r="BA1920" s="187" t="str">
        <f t="shared" si="640"/>
        <v>N006554 48</v>
      </c>
      <c r="BB1920" s="187">
        <f>IFERROR(IF(AW1920="","",VLOOKUP(AW1920,SUSS!R:S,2,FALSE)),AY1920*SUSS!$M$2)</f>
        <v>1329.3167999999998</v>
      </c>
      <c r="BC1920" s="187">
        <f t="shared" si="639"/>
        <v>78.526799999999994</v>
      </c>
    </row>
    <row r="1921" spans="14:55" ht="15.75" thickBot="1">
      <c r="N1921" s="183" t="s">
        <v>198</v>
      </c>
      <c r="O1921" s="82">
        <v>49</v>
      </c>
      <c r="P1921" s="85">
        <v>3529.96</v>
      </c>
      <c r="Q1921" s="83" t="s">
        <v>102</v>
      </c>
      <c r="R1921" s="83" t="s">
        <v>10</v>
      </c>
      <c r="S1921" s="83" t="s">
        <v>10</v>
      </c>
      <c r="T1921" s="82" t="s">
        <v>206</v>
      </c>
      <c r="U1921" s="82" t="s">
        <v>124</v>
      </c>
      <c r="AC1921" s="187" t="str">
        <f t="shared" si="641"/>
        <v/>
      </c>
      <c r="AD1921" s="187" t="str">
        <f t="shared" si="642"/>
        <v/>
      </c>
      <c r="AE1921" s="187" t="str">
        <f t="shared" si="643"/>
        <v/>
      </c>
      <c r="AF1921" s="187" t="str">
        <f t="shared" si="644"/>
        <v/>
      </c>
      <c r="AG1921" s="187" t="str">
        <f t="shared" si="645"/>
        <v/>
      </c>
      <c r="AH1921" s="187" t="str">
        <f t="shared" si="646"/>
        <v/>
      </c>
      <c r="AI1921" s="187" t="str">
        <f t="shared" si="647"/>
        <v/>
      </c>
      <c r="AJ1921" s="187" t="str">
        <f t="shared" si="648"/>
        <v/>
      </c>
      <c r="AK1921" s="187" t="str">
        <f t="shared" si="649"/>
        <v/>
      </c>
      <c r="AN1921" s="187" t="str">
        <f t="shared" si="650"/>
        <v/>
      </c>
      <c r="AO1921" s="187" t="str">
        <f t="shared" si="651"/>
        <v/>
      </c>
      <c r="AP1921" s="187" t="str">
        <f t="shared" si="652"/>
        <v/>
      </c>
      <c r="AT1921" s="187" t="str">
        <f t="shared" si="653"/>
        <v/>
      </c>
      <c r="AU1921" s="187" t="str">
        <f t="shared" si="654"/>
        <v/>
      </c>
      <c r="AV1921" s="187" t="str">
        <f t="shared" si="655"/>
        <v/>
      </c>
      <c r="AW1921" s="187" t="str">
        <f t="shared" si="656"/>
        <v/>
      </c>
      <c r="AX1921" s="187" t="str">
        <f t="shared" si="657"/>
        <v/>
      </c>
      <c r="AY1921" s="187" t="str">
        <f t="shared" si="638"/>
        <v/>
      </c>
      <c r="AZ1921" s="187" t="str">
        <f t="shared" si="658"/>
        <v/>
      </c>
      <c r="BA1921" s="187" t="str">
        <f t="shared" si="640"/>
        <v xml:space="preserve"> </v>
      </c>
      <c r="BB1921" s="187" t="str">
        <f>IFERROR(IF(AW1921="","",VLOOKUP(AW1921,SUSS!R:S,2,FALSE)),AY1921*SUSS!$M$2)</f>
        <v/>
      </c>
      <c r="BC1921" s="187" t="str">
        <f t="shared" si="639"/>
        <v/>
      </c>
    </row>
    <row r="1922" spans="14:55" ht="15.75" thickBot="1">
      <c r="N1922" s="183" t="s">
        <v>198</v>
      </c>
      <c r="O1922" s="82">
        <v>49</v>
      </c>
      <c r="P1922" s="85">
        <v>12979.64</v>
      </c>
      <c r="Q1922" s="83" t="s">
        <v>82</v>
      </c>
      <c r="R1922" s="83" t="s">
        <v>10</v>
      </c>
      <c r="S1922" s="83" t="s">
        <v>10</v>
      </c>
      <c r="T1922" s="82" t="s">
        <v>213</v>
      </c>
      <c r="U1922" s="82" t="s">
        <v>124</v>
      </c>
      <c r="AC1922" s="187" t="str">
        <f t="shared" si="641"/>
        <v/>
      </c>
      <c r="AD1922" s="187" t="str">
        <f t="shared" si="642"/>
        <v/>
      </c>
      <c r="AE1922" s="187" t="str">
        <f t="shared" si="643"/>
        <v/>
      </c>
      <c r="AF1922" s="187" t="str">
        <f t="shared" si="644"/>
        <v/>
      </c>
      <c r="AG1922" s="187" t="str">
        <f t="shared" si="645"/>
        <v/>
      </c>
      <c r="AH1922" s="187" t="str">
        <f t="shared" si="646"/>
        <v/>
      </c>
      <c r="AI1922" s="187" t="str">
        <f t="shared" si="647"/>
        <v/>
      </c>
      <c r="AJ1922" s="187" t="str">
        <f t="shared" si="648"/>
        <v/>
      </c>
      <c r="AK1922" s="187" t="str">
        <f t="shared" si="649"/>
        <v/>
      </c>
      <c r="AN1922" s="187" t="str">
        <f t="shared" si="650"/>
        <v/>
      </c>
      <c r="AO1922" s="187" t="str">
        <f t="shared" si="651"/>
        <v/>
      </c>
      <c r="AP1922" s="187" t="str">
        <f t="shared" si="652"/>
        <v/>
      </c>
      <c r="AT1922" s="187" t="str">
        <f t="shared" si="653"/>
        <v/>
      </c>
      <c r="AU1922" s="187" t="str">
        <f t="shared" si="654"/>
        <v/>
      </c>
      <c r="AV1922" s="187" t="str">
        <f t="shared" si="655"/>
        <v/>
      </c>
      <c r="AW1922" s="187" t="str">
        <f t="shared" si="656"/>
        <v/>
      </c>
      <c r="AX1922" s="187" t="str">
        <f t="shared" si="657"/>
        <v/>
      </c>
      <c r="AY1922" s="187" t="str">
        <f t="shared" si="638"/>
        <v/>
      </c>
      <c r="AZ1922" s="187" t="str">
        <f t="shared" si="658"/>
        <v/>
      </c>
      <c r="BA1922" s="187" t="str">
        <f t="shared" si="640"/>
        <v xml:space="preserve"> </v>
      </c>
      <c r="BB1922" s="187" t="str">
        <f>IFERROR(IF(AW1922="","",VLOOKUP(AW1922,SUSS!R:S,2,FALSE)),AY1922*SUSS!$M$2)</f>
        <v/>
      </c>
      <c r="BC1922" s="187" t="str">
        <f t="shared" si="639"/>
        <v/>
      </c>
    </row>
    <row r="1923" spans="14:55" ht="15.75" thickBot="1">
      <c r="N1923" s="183" t="s">
        <v>198</v>
      </c>
      <c r="O1923" s="82">
        <v>49</v>
      </c>
      <c r="P1923" s="86">
        <v>153.22999999999999</v>
      </c>
      <c r="Q1923" s="83" t="s">
        <v>107</v>
      </c>
      <c r="R1923" s="83" t="s">
        <v>10</v>
      </c>
      <c r="S1923" s="83" t="s">
        <v>10</v>
      </c>
      <c r="T1923" s="82" t="s">
        <v>137</v>
      </c>
      <c r="U1923" s="82" t="s">
        <v>124</v>
      </c>
      <c r="AC1923" s="187" t="str">
        <f t="shared" si="641"/>
        <v/>
      </c>
      <c r="AD1923" s="187" t="str">
        <f t="shared" si="642"/>
        <v/>
      </c>
      <c r="AE1923" s="187" t="str">
        <f t="shared" si="643"/>
        <v/>
      </c>
      <c r="AF1923" s="187" t="str">
        <f t="shared" si="644"/>
        <v/>
      </c>
      <c r="AG1923" s="187" t="str">
        <f t="shared" si="645"/>
        <v/>
      </c>
      <c r="AH1923" s="187" t="str">
        <f t="shared" si="646"/>
        <v/>
      </c>
      <c r="AI1923" s="187" t="str">
        <f t="shared" si="647"/>
        <v/>
      </c>
      <c r="AJ1923" s="187" t="str">
        <f t="shared" si="648"/>
        <v/>
      </c>
      <c r="AK1923" s="187" t="str">
        <f t="shared" si="649"/>
        <v/>
      </c>
      <c r="AN1923" s="187" t="str">
        <f t="shared" si="650"/>
        <v/>
      </c>
      <c r="AO1923" s="187" t="str">
        <f t="shared" si="651"/>
        <v/>
      </c>
      <c r="AP1923" s="187" t="str">
        <f t="shared" si="652"/>
        <v/>
      </c>
      <c r="AT1923" s="187" t="str">
        <f t="shared" si="653"/>
        <v/>
      </c>
      <c r="AU1923" s="187" t="str">
        <f t="shared" si="654"/>
        <v/>
      </c>
      <c r="AV1923" s="187" t="str">
        <f t="shared" si="655"/>
        <v/>
      </c>
      <c r="AW1923" s="187" t="str">
        <f t="shared" si="656"/>
        <v/>
      </c>
      <c r="AX1923" s="187" t="str">
        <f t="shared" si="657"/>
        <v/>
      </c>
      <c r="AY1923" s="187" t="str">
        <f t="shared" si="638"/>
        <v/>
      </c>
      <c r="AZ1923" s="187" t="str">
        <f t="shared" si="658"/>
        <v/>
      </c>
      <c r="BA1923" s="187" t="str">
        <f t="shared" si="640"/>
        <v xml:space="preserve"> </v>
      </c>
      <c r="BB1923" s="187" t="str">
        <f>IFERROR(IF(AW1923="","",VLOOKUP(AW1923,SUSS!R:S,2,FALSE)),AY1923*SUSS!$M$2)</f>
        <v/>
      </c>
      <c r="BC1923" s="187" t="str">
        <f t="shared" si="639"/>
        <v/>
      </c>
    </row>
    <row r="1924" spans="14:55" ht="29.25" thickBot="1">
      <c r="N1924" s="183" t="s">
        <v>198</v>
      </c>
      <c r="O1924" s="82">
        <v>49</v>
      </c>
      <c r="P1924" s="86">
        <v>654.39</v>
      </c>
      <c r="Q1924" s="83" t="s">
        <v>11</v>
      </c>
      <c r="R1924" s="83" t="s">
        <v>108</v>
      </c>
      <c r="S1924" s="83" t="s">
        <v>109</v>
      </c>
      <c r="T1924" s="82" t="s">
        <v>96</v>
      </c>
      <c r="U1924" s="82" t="s">
        <v>124</v>
      </c>
      <c r="AC1924" s="187" t="str">
        <f t="shared" si="641"/>
        <v/>
      </c>
      <c r="AD1924" s="187" t="str">
        <f t="shared" si="642"/>
        <v/>
      </c>
      <c r="AE1924" s="187" t="str">
        <f t="shared" si="643"/>
        <v/>
      </c>
      <c r="AF1924" s="187" t="str">
        <f t="shared" si="644"/>
        <v/>
      </c>
      <c r="AG1924" s="187" t="str">
        <f t="shared" si="645"/>
        <v/>
      </c>
      <c r="AH1924" s="187" t="str">
        <f t="shared" si="646"/>
        <v/>
      </c>
      <c r="AI1924" s="187" t="str">
        <f t="shared" si="647"/>
        <v/>
      </c>
      <c r="AJ1924" s="187" t="str">
        <f t="shared" si="648"/>
        <v/>
      </c>
      <c r="AK1924" s="187" t="str">
        <f t="shared" si="649"/>
        <v/>
      </c>
      <c r="AN1924" s="187" t="str">
        <f t="shared" si="650"/>
        <v/>
      </c>
      <c r="AO1924" s="187" t="str">
        <f t="shared" si="651"/>
        <v/>
      </c>
      <c r="AP1924" s="187" t="str">
        <f t="shared" si="652"/>
        <v/>
      </c>
      <c r="AT1924" s="187" t="str">
        <f t="shared" si="653"/>
        <v>N006554</v>
      </c>
      <c r="AU1924" s="187">
        <f t="shared" si="654"/>
        <v>49</v>
      </c>
      <c r="AV1924" s="187">
        <f t="shared" si="655"/>
        <v>654.39</v>
      </c>
      <c r="AW1924" s="187" t="str">
        <f t="shared" si="656"/>
        <v>2018/2</v>
      </c>
      <c r="AX1924" s="187" t="str">
        <f t="shared" si="657"/>
        <v>2018/2 Contribuciones Seg. Social</v>
      </c>
      <c r="AY1924" s="187">
        <f t="shared" ref="AY1924:AY1987" si="659">VLOOKUP(AX1924,AO:AP,2,FALSE)</f>
        <v>11077.64</v>
      </c>
      <c r="AZ1924" s="187">
        <f t="shared" si="658"/>
        <v>5.9073051660823064E-2</v>
      </c>
      <c r="BA1924" s="187" t="str">
        <f t="shared" si="640"/>
        <v>N006554 49</v>
      </c>
      <c r="BB1924" s="187">
        <f>IFERROR(IF(AW1924="","",VLOOKUP(AW1924,SUSS!R:S,2,FALSE)),AY1924*SUSS!$M$2)</f>
        <v>1329.3167999999998</v>
      </c>
      <c r="BC1924" s="187">
        <f t="shared" si="639"/>
        <v>78.526799999999994</v>
      </c>
    </row>
    <row r="1925" spans="14:55" ht="15.75" thickBot="1">
      <c r="N1925" s="183" t="s">
        <v>198</v>
      </c>
      <c r="O1925" s="82">
        <v>50</v>
      </c>
      <c r="P1925" s="85">
        <v>3529.96</v>
      </c>
      <c r="Q1925" s="83" t="s">
        <v>102</v>
      </c>
      <c r="R1925" s="83" t="s">
        <v>10</v>
      </c>
      <c r="S1925" s="83" t="s">
        <v>10</v>
      </c>
      <c r="T1925" s="82" t="s">
        <v>206</v>
      </c>
      <c r="U1925" s="82" t="s">
        <v>124</v>
      </c>
      <c r="AC1925" s="187" t="str">
        <f t="shared" si="641"/>
        <v/>
      </c>
      <c r="AD1925" s="187" t="str">
        <f t="shared" si="642"/>
        <v/>
      </c>
      <c r="AE1925" s="187" t="str">
        <f t="shared" si="643"/>
        <v/>
      </c>
      <c r="AF1925" s="187" t="str">
        <f t="shared" si="644"/>
        <v/>
      </c>
      <c r="AG1925" s="187" t="str">
        <f t="shared" si="645"/>
        <v/>
      </c>
      <c r="AH1925" s="187" t="str">
        <f t="shared" si="646"/>
        <v/>
      </c>
      <c r="AI1925" s="187" t="str">
        <f t="shared" si="647"/>
        <v/>
      </c>
      <c r="AJ1925" s="187" t="str">
        <f t="shared" si="648"/>
        <v/>
      </c>
      <c r="AK1925" s="187" t="str">
        <f t="shared" si="649"/>
        <v/>
      </c>
      <c r="AN1925" s="187" t="str">
        <f t="shared" si="650"/>
        <v/>
      </c>
      <c r="AO1925" s="187" t="str">
        <f t="shared" si="651"/>
        <v/>
      </c>
      <c r="AP1925" s="187" t="str">
        <f t="shared" si="652"/>
        <v/>
      </c>
      <c r="AT1925" s="187" t="str">
        <f t="shared" si="653"/>
        <v/>
      </c>
      <c r="AU1925" s="187" t="str">
        <f t="shared" si="654"/>
        <v/>
      </c>
      <c r="AV1925" s="187" t="str">
        <f t="shared" si="655"/>
        <v/>
      </c>
      <c r="AW1925" s="187" t="str">
        <f t="shared" si="656"/>
        <v/>
      </c>
      <c r="AX1925" s="187" t="str">
        <f t="shared" si="657"/>
        <v/>
      </c>
      <c r="AY1925" s="187" t="str">
        <f t="shared" si="659"/>
        <v/>
      </c>
      <c r="AZ1925" s="187" t="str">
        <f t="shared" si="658"/>
        <v/>
      </c>
      <c r="BA1925" s="187" t="str">
        <f t="shared" si="640"/>
        <v xml:space="preserve"> </v>
      </c>
      <c r="BB1925" s="187" t="str">
        <f>IFERROR(IF(AW1925="","",VLOOKUP(AW1925,SUSS!R:S,2,FALSE)),AY1925*SUSS!$M$2)</f>
        <v/>
      </c>
      <c r="BC1925" s="187" t="str">
        <f t="shared" ref="BC1925:BC1988" si="660">IFERROR(IF(BB1925&lt;&gt;"",AZ1925*BB1925,""),"VER")</f>
        <v/>
      </c>
    </row>
    <row r="1926" spans="14:55" ht="15.75" thickBot="1">
      <c r="N1926" s="183" t="s">
        <v>198</v>
      </c>
      <c r="O1926" s="82">
        <v>50</v>
      </c>
      <c r="P1926" s="85">
        <v>12979.64</v>
      </c>
      <c r="Q1926" s="83" t="s">
        <v>82</v>
      </c>
      <c r="R1926" s="83" t="s">
        <v>10</v>
      </c>
      <c r="S1926" s="83" t="s">
        <v>10</v>
      </c>
      <c r="T1926" s="82" t="s">
        <v>213</v>
      </c>
      <c r="U1926" s="82" t="s">
        <v>124</v>
      </c>
      <c r="AC1926" s="187" t="str">
        <f t="shared" si="641"/>
        <v/>
      </c>
      <c r="AD1926" s="187" t="str">
        <f t="shared" si="642"/>
        <v/>
      </c>
      <c r="AE1926" s="187" t="str">
        <f t="shared" si="643"/>
        <v/>
      </c>
      <c r="AF1926" s="187" t="str">
        <f t="shared" si="644"/>
        <v/>
      </c>
      <c r="AG1926" s="187" t="str">
        <f t="shared" si="645"/>
        <v/>
      </c>
      <c r="AH1926" s="187" t="str">
        <f t="shared" si="646"/>
        <v/>
      </c>
      <c r="AI1926" s="187" t="str">
        <f t="shared" si="647"/>
        <v/>
      </c>
      <c r="AJ1926" s="187" t="str">
        <f t="shared" si="648"/>
        <v/>
      </c>
      <c r="AK1926" s="187" t="str">
        <f t="shared" si="649"/>
        <v/>
      </c>
      <c r="AN1926" s="187" t="str">
        <f t="shared" si="650"/>
        <v/>
      </c>
      <c r="AO1926" s="187" t="str">
        <f t="shared" si="651"/>
        <v/>
      </c>
      <c r="AP1926" s="187" t="str">
        <f t="shared" si="652"/>
        <v/>
      </c>
      <c r="AT1926" s="187" t="str">
        <f t="shared" si="653"/>
        <v/>
      </c>
      <c r="AU1926" s="187" t="str">
        <f t="shared" si="654"/>
        <v/>
      </c>
      <c r="AV1926" s="187" t="str">
        <f t="shared" si="655"/>
        <v/>
      </c>
      <c r="AW1926" s="187" t="str">
        <f t="shared" si="656"/>
        <v/>
      </c>
      <c r="AX1926" s="187" t="str">
        <f t="shared" si="657"/>
        <v/>
      </c>
      <c r="AY1926" s="187" t="str">
        <f t="shared" si="659"/>
        <v/>
      </c>
      <c r="AZ1926" s="187" t="str">
        <f t="shared" si="658"/>
        <v/>
      </c>
      <c r="BA1926" s="187" t="str">
        <f t="shared" si="640"/>
        <v xml:space="preserve"> </v>
      </c>
      <c r="BB1926" s="187" t="str">
        <f>IFERROR(IF(AW1926="","",VLOOKUP(AW1926,SUSS!R:S,2,FALSE)),AY1926*SUSS!$M$2)</f>
        <v/>
      </c>
      <c r="BC1926" s="187" t="str">
        <f t="shared" si="660"/>
        <v/>
      </c>
    </row>
    <row r="1927" spans="14:55" ht="15.75" thickBot="1">
      <c r="N1927" s="183" t="s">
        <v>198</v>
      </c>
      <c r="O1927" s="82">
        <v>50</v>
      </c>
      <c r="P1927" s="86">
        <v>153.22999999999999</v>
      </c>
      <c r="Q1927" s="83" t="s">
        <v>107</v>
      </c>
      <c r="R1927" s="83" t="s">
        <v>10</v>
      </c>
      <c r="S1927" s="83" t="s">
        <v>10</v>
      </c>
      <c r="T1927" s="82" t="s">
        <v>137</v>
      </c>
      <c r="U1927" s="82" t="s">
        <v>124</v>
      </c>
      <c r="AC1927" s="187" t="str">
        <f t="shared" si="641"/>
        <v/>
      </c>
      <c r="AD1927" s="187" t="str">
        <f t="shared" si="642"/>
        <v/>
      </c>
      <c r="AE1927" s="187" t="str">
        <f t="shared" si="643"/>
        <v/>
      </c>
      <c r="AF1927" s="187" t="str">
        <f t="shared" si="644"/>
        <v/>
      </c>
      <c r="AG1927" s="187" t="str">
        <f t="shared" si="645"/>
        <v/>
      </c>
      <c r="AH1927" s="187" t="str">
        <f t="shared" si="646"/>
        <v/>
      </c>
      <c r="AI1927" s="187" t="str">
        <f t="shared" si="647"/>
        <v/>
      </c>
      <c r="AJ1927" s="187" t="str">
        <f t="shared" si="648"/>
        <v/>
      </c>
      <c r="AK1927" s="187" t="str">
        <f t="shared" si="649"/>
        <v/>
      </c>
      <c r="AN1927" s="187" t="str">
        <f t="shared" si="650"/>
        <v/>
      </c>
      <c r="AO1927" s="187" t="str">
        <f t="shared" si="651"/>
        <v/>
      </c>
      <c r="AP1927" s="187" t="str">
        <f t="shared" si="652"/>
        <v/>
      </c>
      <c r="AT1927" s="187" t="str">
        <f t="shared" si="653"/>
        <v/>
      </c>
      <c r="AU1927" s="187" t="str">
        <f t="shared" si="654"/>
        <v/>
      </c>
      <c r="AV1927" s="187" t="str">
        <f t="shared" si="655"/>
        <v/>
      </c>
      <c r="AW1927" s="187" t="str">
        <f t="shared" si="656"/>
        <v/>
      </c>
      <c r="AX1927" s="187" t="str">
        <f t="shared" si="657"/>
        <v/>
      </c>
      <c r="AY1927" s="187" t="str">
        <f t="shared" si="659"/>
        <v/>
      </c>
      <c r="AZ1927" s="187" t="str">
        <f t="shared" si="658"/>
        <v/>
      </c>
      <c r="BA1927" s="187" t="str">
        <f t="shared" si="640"/>
        <v xml:space="preserve"> </v>
      </c>
      <c r="BB1927" s="187" t="str">
        <f>IFERROR(IF(AW1927="","",VLOOKUP(AW1927,SUSS!R:S,2,FALSE)),AY1927*SUSS!$M$2)</f>
        <v/>
      </c>
      <c r="BC1927" s="187" t="str">
        <f t="shared" si="660"/>
        <v/>
      </c>
    </row>
    <row r="1928" spans="14:55" ht="29.25" thickBot="1">
      <c r="N1928" s="183" t="s">
        <v>198</v>
      </c>
      <c r="O1928" s="82">
        <v>50</v>
      </c>
      <c r="P1928" s="86">
        <v>433.74</v>
      </c>
      <c r="Q1928" s="83" t="s">
        <v>11</v>
      </c>
      <c r="R1928" s="83" t="s">
        <v>108</v>
      </c>
      <c r="S1928" s="83" t="s">
        <v>109</v>
      </c>
      <c r="T1928" s="82" t="s">
        <v>96</v>
      </c>
      <c r="U1928" s="82" t="s">
        <v>124</v>
      </c>
      <c r="AC1928" s="187" t="str">
        <f t="shared" si="641"/>
        <v/>
      </c>
      <c r="AD1928" s="187" t="str">
        <f t="shared" si="642"/>
        <v/>
      </c>
      <c r="AE1928" s="187" t="str">
        <f t="shared" si="643"/>
        <v/>
      </c>
      <c r="AF1928" s="187" t="str">
        <f t="shared" si="644"/>
        <v/>
      </c>
      <c r="AG1928" s="187" t="str">
        <f t="shared" si="645"/>
        <v/>
      </c>
      <c r="AH1928" s="187" t="str">
        <f t="shared" si="646"/>
        <v/>
      </c>
      <c r="AI1928" s="187" t="str">
        <f t="shared" si="647"/>
        <v/>
      </c>
      <c r="AJ1928" s="187" t="str">
        <f t="shared" si="648"/>
        <v/>
      </c>
      <c r="AK1928" s="187" t="str">
        <f t="shared" si="649"/>
        <v/>
      </c>
      <c r="AN1928" s="187" t="str">
        <f t="shared" si="650"/>
        <v/>
      </c>
      <c r="AO1928" s="187" t="str">
        <f t="shared" si="651"/>
        <v/>
      </c>
      <c r="AP1928" s="187" t="str">
        <f t="shared" si="652"/>
        <v/>
      </c>
      <c r="AT1928" s="187" t="str">
        <f t="shared" si="653"/>
        <v>N006554</v>
      </c>
      <c r="AU1928" s="187">
        <f t="shared" si="654"/>
        <v>50</v>
      </c>
      <c r="AV1928" s="187">
        <f t="shared" si="655"/>
        <v>433.74</v>
      </c>
      <c r="AW1928" s="187" t="str">
        <f t="shared" si="656"/>
        <v>2018/2</v>
      </c>
      <c r="AX1928" s="187" t="str">
        <f t="shared" si="657"/>
        <v>2018/2 Contribuciones Seg. Social</v>
      </c>
      <c r="AY1928" s="187">
        <f t="shared" si="659"/>
        <v>11077.64</v>
      </c>
      <c r="AZ1928" s="187">
        <f t="shared" si="658"/>
        <v>3.9154549163901341E-2</v>
      </c>
      <c r="BA1928" s="187" t="str">
        <f t="shared" ref="BA1928:BA1991" si="661">AT1928&amp;" "&amp;AU1928</f>
        <v>N006554 50</v>
      </c>
      <c r="BB1928" s="187">
        <f>IFERROR(IF(AW1928="","",VLOOKUP(AW1928,SUSS!R:S,2,FALSE)),AY1928*SUSS!$M$2)</f>
        <v>1329.3167999999998</v>
      </c>
      <c r="BC1928" s="187">
        <f t="shared" si="660"/>
        <v>52.0488</v>
      </c>
    </row>
    <row r="1929" spans="14:55" ht="29.25" thickBot="1">
      <c r="N1929" s="183" t="s">
        <v>198</v>
      </c>
      <c r="O1929" s="82">
        <v>50</v>
      </c>
      <c r="P1929" s="86">
        <v>220.65</v>
      </c>
      <c r="Q1929" s="83" t="s">
        <v>11</v>
      </c>
      <c r="R1929" s="83" t="s">
        <v>108</v>
      </c>
      <c r="S1929" s="83" t="s">
        <v>83</v>
      </c>
      <c r="T1929" s="82" t="s">
        <v>96</v>
      </c>
      <c r="U1929" s="82" t="s">
        <v>124</v>
      </c>
      <c r="AC1929" s="187" t="str">
        <f t="shared" si="641"/>
        <v/>
      </c>
      <c r="AD1929" s="187" t="str">
        <f t="shared" si="642"/>
        <v/>
      </c>
      <c r="AE1929" s="187" t="str">
        <f t="shared" si="643"/>
        <v/>
      </c>
      <c r="AF1929" s="187" t="str">
        <f t="shared" si="644"/>
        <v/>
      </c>
      <c r="AG1929" s="187" t="str">
        <f t="shared" si="645"/>
        <v/>
      </c>
      <c r="AH1929" s="187" t="str">
        <f t="shared" si="646"/>
        <v/>
      </c>
      <c r="AI1929" s="187" t="str">
        <f t="shared" si="647"/>
        <v/>
      </c>
      <c r="AJ1929" s="187" t="str">
        <f t="shared" si="648"/>
        <v/>
      </c>
      <c r="AK1929" s="187" t="str">
        <f t="shared" si="649"/>
        <v/>
      </c>
      <c r="AN1929" s="187" t="str">
        <f t="shared" si="650"/>
        <v/>
      </c>
      <c r="AO1929" s="187" t="str">
        <f t="shared" si="651"/>
        <v/>
      </c>
      <c r="AP1929" s="187" t="str">
        <f t="shared" si="652"/>
        <v/>
      </c>
      <c r="AT1929" s="187" t="str">
        <f t="shared" si="653"/>
        <v>N006554</v>
      </c>
      <c r="AU1929" s="187">
        <f t="shared" si="654"/>
        <v>50</v>
      </c>
      <c r="AV1929" s="187">
        <f t="shared" si="655"/>
        <v>220.65</v>
      </c>
      <c r="AW1929" s="187" t="str">
        <f t="shared" si="656"/>
        <v>2018/2</v>
      </c>
      <c r="AX1929" s="187" t="str">
        <f t="shared" si="657"/>
        <v>2018/2 Contribuciones Seg. Social</v>
      </c>
      <c r="AY1929" s="187">
        <f t="shared" si="659"/>
        <v>11077.64</v>
      </c>
      <c r="AZ1929" s="187">
        <f t="shared" si="658"/>
        <v>1.9918502496921727E-2</v>
      </c>
      <c r="BA1929" s="187" t="str">
        <f t="shared" si="661"/>
        <v>N006554 50</v>
      </c>
      <c r="BB1929" s="187">
        <f>IFERROR(IF(AW1929="","",VLOOKUP(AW1929,SUSS!R:S,2,FALSE)),AY1929*SUSS!$M$2)</f>
        <v>1329.3167999999998</v>
      </c>
      <c r="BC1929" s="187">
        <f t="shared" si="660"/>
        <v>26.477999999999998</v>
      </c>
    </row>
    <row r="1930" spans="14:55" ht="15.75" thickBot="1">
      <c r="N1930" s="183" t="s">
        <v>198</v>
      </c>
      <c r="O1930" s="82">
        <v>51</v>
      </c>
      <c r="P1930" s="85">
        <v>3529.96</v>
      </c>
      <c r="Q1930" s="83" t="s">
        <v>102</v>
      </c>
      <c r="R1930" s="83" t="s">
        <v>10</v>
      </c>
      <c r="S1930" s="83" t="s">
        <v>10</v>
      </c>
      <c r="T1930" s="82" t="s">
        <v>206</v>
      </c>
      <c r="U1930" s="82" t="s">
        <v>124</v>
      </c>
      <c r="AC1930" s="187" t="str">
        <f t="shared" si="641"/>
        <v/>
      </c>
      <c r="AD1930" s="187" t="str">
        <f t="shared" si="642"/>
        <v/>
      </c>
      <c r="AE1930" s="187" t="str">
        <f t="shared" si="643"/>
        <v/>
      </c>
      <c r="AF1930" s="187" t="str">
        <f t="shared" si="644"/>
        <v/>
      </c>
      <c r="AG1930" s="187" t="str">
        <f t="shared" si="645"/>
        <v/>
      </c>
      <c r="AH1930" s="187" t="str">
        <f t="shared" si="646"/>
        <v/>
      </c>
      <c r="AI1930" s="187" t="str">
        <f t="shared" si="647"/>
        <v/>
      </c>
      <c r="AJ1930" s="187" t="str">
        <f t="shared" si="648"/>
        <v/>
      </c>
      <c r="AK1930" s="187" t="str">
        <f t="shared" si="649"/>
        <v/>
      </c>
      <c r="AN1930" s="187" t="str">
        <f t="shared" si="650"/>
        <v/>
      </c>
      <c r="AO1930" s="187" t="str">
        <f t="shared" si="651"/>
        <v/>
      </c>
      <c r="AP1930" s="187" t="str">
        <f t="shared" si="652"/>
        <v/>
      </c>
      <c r="AT1930" s="187" t="str">
        <f t="shared" si="653"/>
        <v/>
      </c>
      <c r="AU1930" s="187" t="str">
        <f t="shared" si="654"/>
        <v/>
      </c>
      <c r="AV1930" s="187" t="str">
        <f t="shared" si="655"/>
        <v/>
      </c>
      <c r="AW1930" s="187" t="str">
        <f t="shared" si="656"/>
        <v/>
      </c>
      <c r="AX1930" s="187" t="str">
        <f t="shared" si="657"/>
        <v/>
      </c>
      <c r="AY1930" s="187" t="str">
        <f t="shared" si="659"/>
        <v/>
      </c>
      <c r="AZ1930" s="187" t="str">
        <f t="shared" si="658"/>
        <v/>
      </c>
      <c r="BA1930" s="187" t="str">
        <f t="shared" si="661"/>
        <v xml:space="preserve"> </v>
      </c>
      <c r="BB1930" s="187" t="str">
        <f>IFERROR(IF(AW1930="","",VLOOKUP(AW1930,SUSS!R:S,2,FALSE)),AY1930*SUSS!$M$2)</f>
        <v/>
      </c>
      <c r="BC1930" s="187" t="str">
        <f t="shared" si="660"/>
        <v/>
      </c>
    </row>
    <row r="1931" spans="14:55" ht="15.75" thickBot="1">
      <c r="N1931" s="183" t="s">
        <v>198</v>
      </c>
      <c r="O1931" s="82">
        <v>51</v>
      </c>
      <c r="P1931" s="85">
        <v>12979.64</v>
      </c>
      <c r="Q1931" s="83" t="s">
        <v>82</v>
      </c>
      <c r="R1931" s="83" t="s">
        <v>10</v>
      </c>
      <c r="S1931" s="83" t="s">
        <v>10</v>
      </c>
      <c r="T1931" s="82" t="s">
        <v>213</v>
      </c>
      <c r="U1931" s="82" t="s">
        <v>124</v>
      </c>
      <c r="AC1931" s="187" t="str">
        <f t="shared" si="641"/>
        <v/>
      </c>
      <c r="AD1931" s="187" t="str">
        <f t="shared" si="642"/>
        <v/>
      </c>
      <c r="AE1931" s="187" t="str">
        <f t="shared" si="643"/>
        <v/>
      </c>
      <c r="AF1931" s="187" t="str">
        <f t="shared" si="644"/>
        <v/>
      </c>
      <c r="AG1931" s="187" t="str">
        <f t="shared" si="645"/>
        <v/>
      </c>
      <c r="AH1931" s="187" t="str">
        <f t="shared" si="646"/>
        <v/>
      </c>
      <c r="AI1931" s="187" t="str">
        <f t="shared" si="647"/>
        <v/>
      </c>
      <c r="AJ1931" s="187" t="str">
        <f t="shared" si="648"/>
        <v/>
      </c>
      <c r="AK1931" s="187" t="str">
        <f t="shared" si="649"/>
        <v/>
      </c>
      <c r="AN1931" s="187" t="str">
        <f t="shared" si="650"/>
        <v/>
      </c>
      <c r="AO1931" s="187" t="str">
        <f t="shared" si="651"/>
        <v/>
      </c>
      <c r="AP1931" s="187" t="str">
        <f t="shared" si="652"/>
        <v/>
      </c>
      <c r="AT1931" s="187" t="str">
        <f t="shared" si="653"/>
        <v/>
      </c>
      <c r="AU1931" s="187" t="str">
        <f t="shared" si="654"/>
        <v/>
      </c>
      <c r="AV1931" s="187" t="str">
        <f t="shared" si="655"/>
        <v/>
      </c>
      <c r="AW1931" s="187" t="str">
        <f t="shared" si="656"/>
        <v/>
      </c>
      <c r="AX1931" s="187" t="str">
        <f t="shared" si="657"/>
        <v/>
      </c>
      <c r="AY1931" s="187" t="str">
        <f t="shared" si="659"/>
        <v/>
      </c>
      <c r="AZ1931" s="187" t="str">
        <f t="shared" si="658"/>
        <v/>
      </c>
      <c r="BA1931" s="187" t="str">
        <f t="shared" si="661"/>
        <v xml:space="preserve"> </v>
      </c>
      <c r="BB1931" s="187" t="str">
        <f>IFERROR(IF(AW1931="","",VLOOKUP(AW1931,SUSS!R:S,2,FALSE)),AY1931*SUSS!$M$2)</f>
        <v/>
      </c>
      <c r="BC1931" s="187" t="str">
        <f t="shared" si="660"/>
        <v/>
      </c>
    </row>
    <row r="1932" spans="14:55" ht="15.75" thickBot="1">
      <c r="N1932" s="183" t="s">
        <v>198</v>
      </c>
      <c r="O1932" s="82">
        <v>51</v>
      </c>
      <c r="P1932" s="86">
        <v>40.869999999999997</v>
      </c>
      <c r="Q1932" s="83" t="s">
        <v>107</v>
      </c>
      <c r="R1932" s="83" t="s">
        <v>10</v>
      </c>
      <c r="S1932" s="83" t="s">
        <v>83</v>
      </c>
      <c r="T1932" s="82" t="s">
        <v>137</v>
      </c>
      <c r="U1932" s="82" t="s">
        <v>124</v>
      </c>
      <c r="AC1932" s="187" t="str">
        <f t="shared" si="641"/>
        <v/>
      </c>
      <c r="AD1932" s="187" t="str">
        <f t="shared" si="642"/>
        <v/>
      </c>
      <c r="AE1932" s="187" t="str">
        <f t="shared" si="643"/>
        <v/>
      </c>
      <c r="AF1932" s="187" t="str">
        <f t="shared" si="644"/>
        <v/>
      </c>
      <c r="AG1932" s="187" t="str">
        <f t="shared" si="645"/>
        <v/>
      </c>
      <c r="AH1932" s="187" t="str">
        <f t="shared" si="646"/>
        <v/>
      </c>
      <c r="AI1932" s="187" t="str">
        <f t="shared" si="647"/>
        <v/>
      </c>
      <c r="AJ1932" s="187" t="str">
        <f t="shared" si="648"/>
        <v/>
      </c>
      <c r="AK1932" s="187" t="str">
        <f t="shared" si="649"/>
        <v/>
      </c>
      <c r="AN1932" s="187" t="str">
        <f t="shared" si="650"/>
        <v/>
      </c>
      <c r="AO1932" s="187" t="str">
        <f t="shared" si="651"/>
        <v/>
      </c>
      <c r="AP1932" s="187" t="str">
        <f t="shared" si="652"/>
        <v/>
      </c>
      <c r="AT1932" s="187" t="str">
        <f t="shared" si="653"/>
        <v/>
      </c>
      <c r="AU1932" s="187" t="str">
        <f t="shared" si="654"/>
        <v/>
      </c>
      <c r="AV1932" s="187" t="str">
        <f t="shared" si="655"/>
        <v/>
      </c>
      <c r="AW1932" s="187" t="str">
        <f t="shared" si="656"/>
        <v/>
      </c>
      <c r="AX1932" s="187" t="str">
        <f t="shared" si="657"/>
        <v/>
      </c>
      <c r="AY1932" s="187" t="str">
        <f t="shared" si="659"/>
        <v/>
      </c>
      <c r="AZ1932" s="187" t="str">
        <f t="shared" si="658"/>
        <v/>
      </c>
      <c r="BA1932" s="187" t="str">
        <f t="shared" si="661"/>
        <v xml:space="preserve"> </v>
      </c>
      <c r="BB1932" s="187" t="str">
        <f>IFERROR(IF(AW1932="","",VLOOKUP(AW1932,SUSS!R:S,2,FALSE)),AY1932*SUSS!$M$2)</f>
        <v/>
      </c>
      <c r="BC1932" s="187" t="str">
        <f t="shared" si="660"/>
        <v/>
      </c>
    </row>
    <row r="1933" spans="14:55" ht="15.75" thickBot="1">
      <c r="N1933" s="183" t="s">
        <v>198</v>
      </c>
      <c r="O1933" s="82">
        <v>51</v>
      </c>
      <c r="P1933" s="86">
        <v>112.36</v>
      </c>
      <c r="Q1933" s="83" t="s">
        <v>107</v>
      </c>
      <c r="R1933" s="83" t="s">
        <v>10</v>
      </c>
      <c r="S1933" s="83" t="s">
        <v>10</v>
      </c>
      <c r="T1933" s="82" t="s">
        <v>137</v>
      </c>
      <c r="U1933" s="82" t="s">
        <v>124</v>
      </c>
      <c r="AC1933" s="187" t="str">
        <f t="shared" si="641"/>
        <v/>
      </c>
      <c r="AD1933" s="187" t="str">
        <f t="shared" si="642"/>
        <v/>
      </c>
      <c r="AE1933" s="187" t="str">
        <f t="shared" si="643"/>
        <v/>
      </c>
      <c r="AF1933" s="187" t="str">
        <f t="shared" si="644"/>
        <v/>
      </c>
      <c r="AG1933" s="187" t="str">
        <f t="shared" si="645"/>
        <v/>
      </c>
      <c r="AH1933" s="187" t="str">
        <f t="shared" si="646"/>
        <v/>
      </c>
      <c r="AI1933" s="187" t="str">
        <f t="shared" si="647"/>
        <v/>
      </c>
      <c r="AJ1933" s="187" t="str">
        <f t="shared" si="648"/>
        <v/>
      </c>
      <c r="AK1933" s="187" t="str">
        <f t="shared" si="649"/>
        <v/>
      </c>
      <c r="AN1933" s="187" t="str">
        <f t="shared" si="650"/>
        <v/>
      </c>
      <c r="AO1933" s="187" t="str">
        <f t="shared" si="651"/>
        <v/>
      </c>
      <c r="AP1933" s="187" t="str">
        <f t="shared" si="652"/>
        <v/>
      </c>
      <c r="AT1933" s="187" t="str">
        <f t="shared" si="653"/>
        <v/>
      </c>
      <c r="AU1933" s="187" t="str">
        <f t="shared" si="654"/>
        <v/>
      </c>
      <c r="AV1933" s="187" t="str">
        <f t="shared" si="655"/>
        <v/>
      </c>
      <c r="AW1933" s="187" t="str">
        <f t="shared" si="656"/>
        <v/>
      </c>
      <c r="AX1933" s="187" t="str">
        <f t="shared" si="657"/>
        <v/>
      </c>
      <c r="AY1933" s="187" t="str">
        <f t="shared" si="659"/>
        <v/>
      </c>
      <c r="AZ1933" s="187" t="str">
        <f t="shared" si="658"/>
        <v/>
      </c>
      <c r="BA1933" s="187" t="str">
        <f t="shared" si="661"/>
        <v xml:space="preserve"> </v>
      </c>
      <c r="BB1933" s="187" t="str">
        <f>IFERROR(IF(AW1933="","",VLOOKUP(AW1933,SUSS!R:S,2,FALSE)),AY1933*SUSS!$M$2)</f>
        <v/>
      </c>
      <c r="BC1933" s="187" t="str">
        <f t="shared" si="660"/>
        <v/>
      </c>
    </row>
    <row r="1934" spans="14:55" ht="29.25" thickBot="1">
      <c r="N1934" s="183" t="s">
        <v>198</v>
      </c>
      <c r="O1934" s="82">
        <v>51</v>
      </c>
      <c r="P1934" s="86">
        <v>403.62</v>
      </c>
      <c r="Q1934" s="83" t="s">
        <v>11</v>
      </c>
      <c r="R1934" s="83" t="s">
        <v>108</v>
      </c>
      <c r="S1934" s="83" t="s">
        <v>83</v>
      </c>
      <c r="T1934" s="82" t="s">
        <v>96</v>
      </c>
      <c r="U1934" s="82" t="s">
        <v>124</v>
      </c>
      <c r="AC1934" s="187" t="str">
        <f t="shared" si="641"/>
        <v/>
      </c>
      <c r="AD1934" s="187" t="str">
        <f t="shared" si="642"/>
        <v/>
      </c>
      <c r="AE1934" s="187" t="str">
        <f t="shared" si="643"/>
        <v/>
      </c>
      <c r="AF1934" s="187" t="str">
        <f t="shared" si="644"/>
        <v/>
      </c>
      <c r="AG1934" s="187" t="str">
        <f t="shared" si="645"/>
        <v/>
      </c>
      <c r="AH1934" s="187" t="str">
        <f t="shared" si="646"/>
        <v/>
      </c>
      <c r="AI1934" s="187" t="str">
        <f t="shared" si="647"/>
        <v/>
      </c>
      <c r="AJ1934" s="187" t="str">
        <f t="shared" si="648"/>
        <v/>
      </c>
      <c r="AK1934" s="187" t="str">
        <f t="shared" si="649"/>
        <v/>
      </c>
      <c r="AN1934" s="187" t="str">
        <f t="shared" si="650"/>
        <v/>
      </c>
      <c r="AO1934" s="187" t="str">
        <f t="shared" si="651"/>
        <v/>
      </c>
      <c r="AP1934" s="187" t="str">
        <f t="shared" si="652"/>
        <v/>
      </c>
      <c r="AT1934" s="187" t="str">
        <f t="shared" si="653"/>
        <v>N006554</v>
      </c>
      <c r="AU1934" s="187">
        <f t="shared" si="654"/>
        <v>51</v>
      </c>
      <c r="AV1934" s="187">
        <f t="shared" si="655"/>
        <v>403.62</v>
      </c>
      <c r="AW1934" s="187" t="str">
        <f t="shared" si="656"/>
        <v>2018/2</v>
      </c>
      <c r="AX1934" s="187" t="str">
        <f t="shared" si="657"/>
        <v>2018/2 Contribuciones Seg. Social</v>
      </c>
      <c r="AY1934" s="187">
        <f t="shared" si="659"/>
        <v>11077.64</v>
      </c>
      <c r="AZ1934" s="187">
        <f t="shared" si="658"/>
        <v>3.6435558476354171E-2</v>
      </c>
      <c r="BA1934" s="187" t="str">
        <f t="shared" si="661"/>
        <v>N006554 51</v>
      </c>
      <c r="BB1934" s="187">
        <f>IFERROR(IF(AW1934="","",VLOOKUP(AW1934,SUSS!R:S,2,FALSE)),AY1934*SUSS!$M$2)</f>
        <v>1329.3167999999998</v>
      </c>
      <c r="BC1934" s="187">
        <f t="shared" si="660"/>
        <v>48.434399999999997</v>
      </c>
    </row>
    <row r="1935" spans="14:55" ht="29.25" thickBot="1">
      <c r="N1935" s="183" t="s">
        <v>198</v>
      </c>
      <c r="O1935" s="82">
        <v>51</v>
      </c>
      <c r="P1935" s="86">
        <v>250.77</v>
      </c>
      <c r="Q1935" s="83" t="s">
        <v>11</v>
      </c>
      <c r="R1935" s="83" t="s">
        <v>108</v>
      </c>
      <c r="S1935" s="83" t="s">
        <v>109</v>
      </c>
      <c r="T1935" s="82" t="s">
        <v>171</v>
      </c>
      <c r="U1935" s="82" t="s">
        <v>124</v>
      </c>
      <c r="AC1935" s="187" t="str">
        <f t="shared" si="641"/>
        <v/>
      </c>
      <c r="AD1935" s="187" t="str">
        <f t="shared" si="642"/>
        <v/>
      </c>
      <c r="AE1935" s="187" t="str">
        <f t="shared" si="643"/>
        <v/>
      </c>
      <c r="AF1935" s="187" t="str">
        <f t="shared" si="644"/>
        <v/>
      </c>
      <c r="AG1935" s="187" t="str">
        <f t="shared" si="645"/>
        <v/>
      </c>
      <c r="AH1935" s="187" t="str">
        <f t="shared" si="646"/>
        <v/>
      </c>
      <c r="AI1935" s="187" t="str">
        <f t="shared" si="647"/>
        <v/>
      </c>
      <c r="AJ1935" s="187" t="str">
        <f t="shared" si="648"/>
        <v/>
      </c>
      <c r="AK1935" s="187" t="str">
        <f t="shared" si="649"/>
        <v/>
      </c>
      <c r="AN1935" s="187" t="str">
        <f t="shared" si="650"/>
        <v/>
      </c>
      <c r="AO1935" s="187" t="str">
        <f t="shared" si="651"/>
        <v/>
      </c>
      <c r="AP1935" s="187" t="str">
        <f t="shared" si="652"/>
        <v/>
      </c>
      <c r="AT1935" s="187" t="str">
        <f t="shared" si="653"/>
        <v>N006554</v>
      </c>
      <c r="AU1935" s="187">
        <f t="shared" si="654"/>
        <v>51</v>
      </c>
      <c r="AV1935" s="187">
        <f t="shared" si="655"/>
        <v>250.77</v>
      </c>
      <c r="AW1935" s="187" t="str">
        <f t="shared" si="656"/>
        <v>2018/3</v>
      </c>
      <c r="AX1935" s="187" t="str">
        <f t="shared" si="657"/>
        <v>2018/3 Contribuciones Seg. Social</v>
      </c>
      <c r="AY1935" s="187">
        <f t="shared" si="659"/>
        <v>6423.48</v>
      </c>
      <c r="AZ1935" s="187">
        <f t="shared" si="658"/>
        <v>3.9039586018793558E-2</v>
      </c>
      <c r="BA1935" s="187" t="str">
        <f t="shared" si="661"/>
        <v>N006554 51</v>
      </c>
      <c r="BB1935" s="187">
        <f>IFERROR(IF(AW1935="","",VLOOKUP(AW1935,SUSS!R:S,2,FALSE)),AY1935*SUSS!$M$2)</f>
        <v>770.81759999999997</v>
      </c>
      <c r="BC1935" s="187">
        <f t="shared" si="660"/>
        <v>30.092400000000005</v>
      </c>
    </row>
    <row r="1936" spans="14:55" ht="15.75" thickBot="1">
      <c r="N1936" s="183" t="s">
        <v>198</v>
      </c>
      <c r="O1936" s="82">
        <v>52</v>
      </c>
      <c r="P1936" s="85">
        <v>3529.96</v>
      </c>
      <c r="Q1936" s="83" t="s">
        <v>102</v>
      </c>
      <c r="R1936" s="83" t="s">
        <v>10</v>
      </c>
      <c r="S1936" s="83" t="s">
        <v>10</v>
      </c>
      <c r="T1936" s="82" t="s">
        <v>206</v>
      </c>
      <c r="U1936" s="82" t="s">
        <v>124</v>
      </c>
      <c r="AC1936" s="187" t="str">
        <f t="shared" si="641"/>
        <v/>
      </c>
      <c r="AD1936" s="187" t="str">
        <f t="shared" si="642"/>
        <v/>
      </c>
      <c r="AE1936" s="187" t="str">
        <f t="shared" si="643"/>
        <v/>
      </c>
      <c r="AF1936" s="187" t="str">
        <f t="shared" si="644"/>
        <v/>
      </c>
      <c r="AG1936" s="187" t="str">
        <f t="shared" si="645"/>
        <v/>
      </c>
      <c r="AH1936" s="187" t="str">
        <f t="shared" si="646"/>
        <v/>
      </c>
      <c r="AI1936" s="187" t="str">
        <f t="shared" si="647"/>
        <v/>
      </c>
      <c r="AJ1936" s="187" t="str">
        <f t="shared" si="648"/>
        <v/>
      </c>
      <c r="AK1936" s="187" t="str">
        <f t="shared" si="649"/>
        <v/>
      </c>
      <c r="AN1936" s="187" t="str">
        <f t="shared" si="650"/>
        <v/>
      </c>
      <c r="AO1936" s="187" t="str">
        <f t="shared" si="651"/>
        <v/>
      </c>
      <c r="AP1936" s="187" t="str">
        <f t="shared" si="652"/>
        <v/>
      </c>
      <c r="AT1936" s="187" t="str">
        <f t="shared" si="653"/>
        <v/>
      </c>
      <c r="AU1936" s="187" t="str">
        <f t="shared" si="654"/>
        <v/>
      </c>
      <c r="AV1936" s="187" t="str">
        <f t="shared" si="655"/>
        <v/>
      </c>
      <c r="AW1936" s="187" t="str">
        <f t="shared" si="656"/>
        <v/>
      </c>
      <c r="AX1936" s="187" t="str">
        <f t="shared" si="657"/>
        <v/>
      </c>
      <c r="AY1936" s="187" t="str">
        <f t="shared" si="659"/>
        <v/>
      </c>
      <c r="AZ1936" s="187" t="str">
        <f t="shared" si="658"/>
        <v/>
      </c>
      <c r="BA1936" s="187" t="str">
        <f t="shared" si="661"/>
        <v xml:space="preserve"> </v>
      </c>
      <c r="BB1936" s="187" t="str">
        <f>IFERROR(IF(AW1936="","",VLOOKUP(AW1936,SUSS!R:S,2,FALSE)),AY1936*SUSS!$M$2)</f>
        <v/>
      </c>
      <c r="BC1936" s="187" t="str">
        <f t="shared" si="660"/>
        <v/>
      </c>
    </row>
    <row r="1937" spans="14:55" ht="15.75" thickBot="1">
      <c r="N1937" s="183" t="s">
        <v>198</v>
      </c>
      <c r="O1937" s="82">
        <v>52</v>
      </c>
      <c r="P1937" s="85">
        <v>12979.64</v>
      </c>
      <c r="Q1937" s="83" t="s">
        <v>82</v>
      </c>
      <c r="R1937" s="83" t="s">
        <v>10</v>
      </c>
      <c r="S1937" s="83" t="s">
        <v>10</v>
      </c>
      <c r="T1937" s="82" t="s">
        <v>213</v>
      </c>
      <c r="U1937" s="82" t="s">
        <v>124</v>
      </c>
      <c r="AC1937" s="187" t="str">
        <f t="shared" si="641"/>
        <v/>
      </c>
      <c r="AD1937" s="187" t="str">
        <f t="shared" si="642"/>
        <v/>
      </c>
      <c r="AE1937" s="187" t="str">
        <f t="shared" si="643"/>
        <v/>
      </c>
      <c r="AF1937" s="187" t="str">
        <f t="shared" si="644"/>
        <v/>
      </c>
      <c r="AG1937" s="187" t="str">
        <f t="shared" si="645"/>
        <v/>
      </c>
      <c r="AH1937" s="187" t="str">
        <f t="shared" si="646"/>
        <v/>
      </c>
      <c r="AI1937" s="187" t="str">
        <f t="shared" si="647"/>
        <v/>
      </c>
      <c r="AJ1937" s="187" t="str">
        <f t="shared" si="648"/>
        <v/>
      </c>
      <c r="AK1937" s="187" t="str">
        <f t="shared" si="649"/>
        <v/>
      </c>
      <c r="AN1937" s="187" t="str">
        <f t="shared" si="650"/>
        <v/>
      </c>
      <c r="AO1937" s="187" t="str">
        <f t="shared" si="651"/>
        <v/>
      </c>
      <c r="AP1937" s="187" t="str">
        <f t="shared" si="652"/>
        <v/>
      </c>
      <c r="AT1937" s="187" t="str">
        <f t="shared" si="653"/>
        <v/>
      </c>
      <c r="AU1937" s="187" t="str">
        <f t="shared" si="654"/>
        <v/>
      </c>
      <c r="AV1937" s="187" t="str">
        <f t="shared" si="655"/>
        <v/>
      </c>
      <c r="AW1937" s="187" t="str">
        <f t="shared" si="656"/>
        <v/>
      </c>
      <c r="AX1937" s="187" t="str">
        <f t="shared" si="657"/>
        <v/>
      </c>
      <c r="AY1937" s="187" t="str">
        <f t="shared" si="659"/>
        <v/>
      </c>
      <c r="AZ1937" s="187" t="str">
        <f t="shared" si="658"/>
        <v/>
      </c>
      <c r="BA1937" s="187" t="str">
        <f t="shared" si="661"/>
        <v xml:space="preserve"> </v>
      </c>
      <c r="BB1937" s="187" t="str">
        <f>IFERROR(IF(AW1937="","",VLOOKUP(AW1937,SUSS!R:S,2,FALSE)),AY1937*SUSS!$M$2)</f>
        <v/>
      </c>
      <c r="BC1937" s="187" t="str">
        <f t="shared" si="660"/>
        <v/>
      </c>
    </row>
    <row r="1938" spans="14:55" ht="15.75" thickBot="1">
      <c r="N1938" s="183" t="s">
        <v>198</v>
      </c>
      <c r="O1938" s="82">
        <v>52</v>
      </c>
      <c r="P1938" s="86">
        <v>119.69</v>
      </c>
      <c r="Q1938" s="83" t="s">
        <v>107</v>
      </c>
      <c r="R1938" s="83" t="s">
        <v>10</v>
      </c>
      <c r="S1938" s="83" t="s">
        <v>83</v>
      </c>
      <c r="T1938" s="82" t="s">
        <v>137</v>
      </c>
      <c r="U1938" s="82" t="s">
        <v>124</v>
      </c>
      <c r="AC1938" s="187" t="str">
        <f t="shared" si="641"/>
        <v/>
      </c>
      <c r="AD1938" s="187" t="str">
        <f t="shared" si="642"/>
        <v/>
      </c>
      <c r="AE1938" s="187" t="str">
        <f t="shared" si="643"/>
        <v/>
      </c>
      <c r="AF1938" s="187" t="str">
        <f t="shared" si="644"/>
        <v/>
      </c>
      <c r="AG1938" s="187" t="str">
        <f t="shared" si="645"/>
        <v/>
      </c>
      <c r="AH1938" s="187" t="str">
        <f t="shared" si="646"/>
        <v/>
      </c>
      <c r="AI1938" s="187" t="str">
        <f t="shared" si="647"/>
        <v/>
      </c>
      <c r="AJ1938" s="187" t="str">
        <f t="shared" si="648"/>
        <v/>
      </c>
      <c r="AK1938" s="187" t="str">
        <f t="shared" si="649"/>
        <v/>
      </c>
      <c r="AN1938" s="187" t="str">
        <f t="shared" si="650"/>
        <v/>
      </c>
      <c r="AO1938" s="187" t="str">
        <f t="shared" si="651"/>
        <v/>
      </c>
      <c r="AP1938" s="187" t="str">
        <f t="shared" si="652"/>
        <v/>
      </c>
      <c r="AT1938" s="187" t="str">
        <f t="shared" si="653"/>
        <v/>
      </c>
      <c r="AU1938" s="187" t="str">
        <f t="shared" si="654"/>
        <v/>
      </c>
      <c r="AV1938" s="187" t="str">
        <f t="shared" si="655"/>
        <v/>
      </c>
      <c r="AW1938" s="187" t="str">
        <f t="shared" si="656"/>
        <v/>
      </c>
      <c r="AX1938" s="187" t="str">
        <f t="shared" si="657"/>
        <v/>
      </c>
      <c r="AY1938" s="187" t="str">
        <f t="shared" si="659"/>
        <v/>
      </c>
      <c r="AZ1938" s="187" t="str">
        <f t="shared" si="658"/>
        <v/>
      </c>
      <c r="BA1938" s="187" t="str">
        <f t="shared" si="661"/>
        <v xml:space="preserve"> </v>
      </c>
      <c r="BB1938" s="187" t="str">
        <f>IFERROR(IF(AW1938="","",VLOOKUP(AW1938,SUSS!R:S,2,FALSE)),AY1938*SUSS!$M$2)</f>
        <v/>
      </c>
      <c r="BC1938" s="187" t="str">
        <f t="shared" si="660"/>
        <v/>
      </c>
    </row>
    <row r="1939" spans="14:55" ht="15.75" thickBot="1">
      <c r="N1939" s="183" t="s">
        <v>198</v>
      </c>
      <c r="O1939" s="82">
        <v>52</v>
      </c>
      <c r="P1939" s="86">
        <v>33.54</v>
      </c>
      <c r="Q1939" s="83" t="s">
        <v>107</v>
      </c>
      <c r="R1939" s="83" t="s">
        <v>10</v>
      </c>
      <c r="S1939" s="83" t="s">
        <v>10</v>
      </c>
      <c r="T1939" s="82" t="s">
        <v>163</v>
      </c>
      <c r="U1939" s="82" t="s">
        <v>124</v>
      </c>
      <c r="AC1939" s="187" t="str">
        <f t="shared" si="641"/>
        <v/>
      </c>
      <c r="AD1939" s="187" t="str">
        <f t="shared" si="642"/>
        <v/>
      </c>
      <c r="AE1939" s="187" t="str">
        <f t="shared" si="643"/>
        <v/>
      </c>
      <c r="AF1939" s="187" t="str">
        <f t="shared" si="644"/>
        <v/>
      </c>
      <c r="AG1939" s="187" t="str">
        <f t="shared" si="645"/>
        <v/>
      </c>
      <c r="AH1939" s="187" t="str">
        <f t="shared" si="646"/>
        <v/>
      </c>
      <c r="AI1939" s="187" t="str">
        <f t="shared" si="647"/>
        <v/>
      </c>
      <c r="AJ1939" s="187" t="str">
        <f t="shared" si="648"/>
        <v/>
      </c>
      <c r="AK1939" s="187" t="str">
        <f t="shared" si="649"/>
        <v/>
      </c>
      <c r="AN1939" s="187" t="str">
        <f t="shared" si="650"/>
        <v/>
      </c>
      <c r="AO1939" s="187" t="str">
        <f t="shared" si="651"/>
        <v/>
      </c>
      <c r="AP1939" s="187" t="str">
        <f t="shared" si="652"/>
        <v/>
      </c>
      <c r="AT1939" s="187" t="str">
        <f t="shared" si="653"/>
        <v/>
      </c>
      <c r="AU1939" s="187" t="str">
        <f t="shared" si="654"/>
        <v/>
      </c>
      <c r="AV1939" s="187" t="str">
        <f t="shared" si="655"/>
        <v/>
      </c>
      <c r="AW1939" s="187" t="str">
        <f t="shared" si="656"/>
        <v/>
      </c>
      <c r="AX1939" s="187" t="str">
        <f t="shared" si="657"/>
        <v/>
      </c>
      <c r="AY1939" s="187" t="str">
        <f t="shared" si="659"/>
        <v/>
      </c>
      <c r="AZ1939" s="187" t="str">
        <f t="shared" si="658"/>
        <v/>
      </c>
      <c r="BA1939" s="187" t="str">
        <f t="shared" si="661"/>
        <v xml:space="preserve"> </v>
      </c>
      <c r="BB1939" s="187" t="str">
        <f>IFERROR(IF(AW1939="","",VLOOKUP(AW1939,SUSS!R:S,2,FALSE)),AY1939*SUSS!$M$2)</f>
        <v/>
      </c>
      <c r="BC1939" s="187" t="str">
        <f t="shared" si="660"/>
        <v/>
      </c>
    </row>
    <row r="1940" spans="14:55" ht="29.25" thickBot="1">
      <c r="N1940" s="183" t="s">
        <v>198</v>
      </c>
      <c r="O1940" s="82">
        <v>52</v>
      </c>
      <c r="P1940" s="86">
        <v>654.39</v>
      </c>
      <c r="Q1940" s="83" t="s">
        <v>11</v>
      </c>
      <c r="R1940" s="83" t="s">
        <v>108</v>
      </c>
      <c r="S1940" s="83" t="s">
        <v>109</v>
      </c>
      <c r="T1940" s="82" t="s">
        <v>171</v>
      </c>
      <c r="U1940" s="82" t="s">
        <v>124</v>
      </c>
      <c r="AC1940" s="187" t="str">
        <f t="shared" si="641"/>
        <v/>
      </c>
      <c r="AD1940" s="187" t="str">
        <f t="shared" si="642"/>
        <v/>
      </c>
      <c r="AE1940" s="187" t="str">
        <f t="shared" si="643"/>
        <v/>
      </c>
      <c r="AF1940" s="187" t="str">
        <f t="shared" si="644"/>
        <v/>
      </c>
      <c r="AG1940" s="187" t="str">
        <f t="shared" si="645"/>
        <v/>
      </c>
      <c r="AH1940" s="187" t="str">
        <f t="shared" si="646"/>
        <v/>
      </c>
      <c r="AI1940" s="187" t="str">
        <f t="shared" si="647"/>
        <v/>
      </c>
      <c r="AJ1940" s="187" t="str">
        <f t="shared" si="648"/>
        <v/>
      </c>
      <c r="AK1940" s="187" t="str">
        <f t="shared" si="649"/>
        <v/>
      </c>
      <c r="AN1940" s="187" t="str">
        <f t="shared" si="650"/>
        <v/>
      </c>
      <c r="AO1940" s="187" t="str">
        <f t="shared" si="651"/>
        <v/>
      </c>
      <c r="AP1940" s="187" t="str">
        <f t="shared" si="652"/>
        <v/>
      </c>
      <c r="AT1940" s="187" t="str">
        <f t="shared" si="653"/>
        <v>N006554</v>
      </c>
      <c r="AU1940" s="187">
        <f t="shared" si="654"/>
        <v>52</v>
      </c>
      <c r="AV1940" s="187">
        <f t="shared" si="655"/>
        <v>654.39</v>
      </c>
      <c r="AW1940" s="187" t="str">
        <f t="shared" si="656"/>
        <v>2018/3</v>
      </c>
      <c r="AX1940" s="187" t="str">
        <f t="shared" si="657"/>
        <v>2018/3 Contribuciones Seg. Social</v>
      </c>
      <c r="AY1940" s="187">
        <f t="shared" si="659"/>
        <v>6423.48</v>
      </c>
      <c r="AZ1940" s="187">
        <f t="shared" si="658"/>
        <v>0.10187468475032226</v>
      </c>
      <c r="BA1940" s="187" t="str">
        <f t="shared" si="661"/>
        <v>N006554 52</v>
      </c>
      <c r="BB1940" s="187">
        <f>IFERROR(IF(AW1940="","",VLOOKUP(AW1940,SUSS!R:S,2,FALSE)),AY1940*SUSS!$M$2)</f>
        <v>770.81759999999997</v>
      </c>
      <c r="BC1940" s="187">
        <f t="shared" si="660"/>
        <v>78.526799999999994</v>
      </c>
    </row>
    <row r="1941" spans="14:55" ht="15.75" thickBot="1">
      <c r="N1941" s="183" t="s">
        <v>198</v>
      </c>
      <c r="O1941" s="82">
        <v>53</v>
      </c>
      <c r="P1941" s="85">
        <v>3529.96</v>
      </c>
      <c r="Q1941" s="83" t="s">
        <v>102</v>
      </c>
      <c r="R1941" s="83" t="s">
        <v>10</v>
      </c>
      <c r="S1941" s="83" t="s">
        <v>10</v>
      </c>
      <c r="T1941" s="82" t="s">
        <v>206</v>
      </c>
      <c r="U1941" s="82" t="s">
        <v>124</v>
      </c>
      <c r="AC1941" s="187" t="str">
        <f t="shared" si="641"/>
        <v/>
      </c>
      <c r="AD1941" s="187" t="str">
        <f t="shared" si="642"/>
        <v/>
      </c>
      <c r="AE1941" s="187" t="str">
        <f t="shared" si="643"/>
        <v/>
      </c>
      <c r="AF1941" s="187" t="str">
        <f t="shared" si="644"/>
        <v/>
      </c>
      <c r="AG1941" s="187" t="str">
        <f t="shared" si="645"/>
        <v/>
      </c>
      <c r="AH1941" s="187" t="str">
        <f t="shared" si="646"/>
        <v/>
      </c>
      <c r="AI1941" s="187" t="str">
        <f t="shared" si="647"/>
        <v/>
      </c>
      <c r="AJ1941" s="187" t="str">
        <f t="shared" si="648"/>
        <v/>
      </c>
      <c r="AK1941" s="187" t="str">
        <f t="shared" si="649"/>
        <v/>
      </c>
      <c r="AN1941" s="187" t="str">
        <f t="shared" si="650"/>
        <v/>
      </c>
      <c r="AO1941" s="187" t="str">
        <f t="shared" si="651"/>
        <v/>
      </c>
      <c r="AP1941" s="187" t="str">
        <f t="shared" si="652"/>
        <v/>
      </c>
      <c r="AT1941" s="187" t="str">
        <f t="shared" si="653"/>
        <v/>
      </c>
      <c r="AU1941" s="187" t="str">
        <f t="shared" si="654"/>
        <v/>
      </c>
      <c r="AV1941" s="187" t="str">
        <f t="shared" si="655"/>
        <v/>
      </c>
      <c r="AW1941" s="187" t="str">
        <f t="shared" si="656"/>
        <v/>
      </c>
      <c r="AX1941" s="187" t="str">
        <f t="shared" si="657"/>
        <v/>
      </c>
      <c r="AY1941" s="187" t="str">
        <f t="shared" si="659"/>
        <v/>
      </c>
      <c r="AZ1941" s="187" t="str">
        <f t="shared" si="658"/>
        <v/>
      </c>
      <c r="BA1941" s="187" t="str">
        <f t="shared" si="661"/>
        <v xml:space="preserve"> </v>
      </c>
      <c r="BB1941" s="187" t="str">
        <f>IFERROR(IF(AW1941="","",VLOOKUP(AW1941,SUSS!R:S,2,FALSE)),AY1941*SUSS!$M$2)</f>
        <v/>
      </c>
      <c r="BC1941" s="187" t="str">
        <f t="shared" si="660"/>
        <v/>
      </c>
    </row>
    <row r="1942" spans="14:55" ht="15.75" thickBot="1">
      <c r="N1942" s="183" t="s">
        <v>198</v>
      </c>
      <c r="O1942" s="82">
        <v>53</v>
      </c>
      <c r="P1942" s="85">
        <v>12979.64</v>
      </c>
      <c r="Q1942" s="83" t="s">
        <v>82</v>
      </c>
      <c r="R1942" s="83" t="s">
        <v>10</v>
      </c>
      <c r="S1942" s="83" t="s">
        <v>10</v>
      </c>
      <c r="T1942" s="82" t="s">
        <v>213</v>
      </c>
      <c r="U1942" s="82" t="s">
        <v>124</v>
      </c>
      <c r="AC1942" s="187" t="str">
        <f t="shared" si="641"/>
        <v/>
      </c>
      <c r="AD1942" s="187" t="str">
        <f t="shared" si="642"/>
        <v/>
      </c>
      <c r="AE1942" s="187" t="str">
        <f t="shared" si="643"/>
        <v/>
      </c>
      <c r="AF1942" s="187" t="str">
        <f t="shared" si="644"/>
        <v/>
      </c>
      <c r="AG1942" s="187" t="str">
        <f t="shared" si="645"/>
        <v/>
      </c>
      <c r="AH1942" s="187" t="str">
        <f t="shared" si="646"/>
        <v/>
      </c>
      <c r="AI1942" s="187" t="str">
        <f t="shared" si="647"/>
        <v/>
      </c>
      <c r="AJ1942" s="187" t="str">
        <f t="shared" si="648"/>
        <v/>
      </c>
      <c r="AK1942" s="187" t="str">
        <f t="shared" si="649"/>
        <v/>
      </c>
      <c r="AN1942" s="187" t="str">
        <f t="shared" si="650"/>
        <v/>
      </c>
      <c r="AO1942" s="187" t="str">
        <f t="shared" si="651"/>
        <v/>
      </c>
      <c r="AP1942" s="187" t="str">
        <f t="shared" si="652"/>
        <v/>
      </c>
      <c r="AT1942" s="187" t="str">
        <f t="shared" si="653"/>
        <v/>
      </c>
      <c r="AU1942" s="187" t="str">
        <f t="shared" si="654"/>
        <v/>
      </c>
      <c r="AV1942" s="187" t="str">
        <f t="shared" si="655"/>
        <v/>
      </c>
      <c r="AW1942" s="187" t="str">
        <f t="shared" si="656"/>
        <v/>
      </c>
      <c r="AX1942" s="187" t="str">
        <f t="shared" si="657"/>
        <v/>
      </c>
      <c r="AY1942" s="187" t="str">
        <f t="shared" si="659"/>
        <v/>
      </c>
      <c r="AZ1942" s="187" t="str">
        <f t="shared" si="658"/>
        <v/>
      </c>
      <c r="BA1942" s="187" t="str">
        <f t="shared" si="661"/>
        <v xml:space="preserve"> </v>
      </c>
      <c r="BB1942" s="187" t="str">
        <f>IFERROR(IF(AW1942="","",VLOOKUP(AW1942,SUSS!R:S,2,FALSE)),AY1942*SUSS!$M$2)</f>
        <v/>
      </c>
      <c r="BC1942" s="187" t="str">
        <f t="shared" si="660"/>
        <v/>
      </c>
    </row>
    <row r="1943" spans="14:55" ht="15.75" thickBot="1">
      <c r="N1943" s="183" t="s">
        <v>198</v>
      </c>
      <c r="O1943" s="82">
        <v>53</v>
      </c>
      <c r="P1943" s="86">
        <v>153.22999999999999</v>
      </c>
      <c r="Q1943" s="83" t="s">
        <v>107</v>
      </c>
      <c r="R1943" s="83" t="s">
        <v>10</v>
      </c>
      <c r="S1943" s="83" t="s">
        <v>10</v>
      </c>
      <c r="T1943" s="82" t="s">
        <v>163</v>
      </c>
      <c r="U1943" s="82" t="s">
        <v>124</v>
      </c>
      <c r="AC1943" s="187" t="str">
        <f t="shared" si="641"/>
        <v/>
      </c>
      <c r="AD1943" s="187" t="str">
        <f t="shared" si="642"/>
        <v/>
      </c>
      <c r="AE1943" s="187" t="str">
        <f t="shared" si="643"/>
        <v/>
      </c>
      <c r="AF1943" s="187" t="str">
        <f t="shared" si="644"/>
        <v/>
      </c>
      <c r="AG1943" s="187" t="str">
        <f t="shared" si="645"/>
        <v/>
      </c>
      <c r="AH1943" s="187" t="str">
        <f t="shared" si="646"/>
        <v/>
      </c>
      <c r="AI1943" s="187" t="str">
        <f t="shared" si="647"/>
        <v/>
      </c>
      <c r="AJ1943" s="187" t="str">
        <f t="shared" si="648"/>
        <v/>
      </c>
      <c r="AK1943" s="187" t="str">
        <f t="shared" si="649"/>
        <v/>
      </c>
      <c r="AN1943" s="187" t="str">
        <f t="shared" si="650"/>
        <v/>
      </c>
      <c r="AO1943" s="187" t="str">
        <f t="shared" si="651"/>
        <v/>
      </c>
      <c r="AP1943" s="187" t="str">
        <f t="shared" si="652"/>
        <v/>
      </c>
      <c r="AT1943" s="187" t="str">
        <f t="shared" si="653"/>
        <v/>
      </c>
      <c r="AU1943" s="187" t="str">
        <f t="shared" si="654"/>
        <v/>
      </c>
      <c r="AV1943" s="187" t="str">
        <f t="shared" si="655"/>
        <v/>
      </c>
      <c r="AW1943" s="187" t="str">
        <f t="shared" si="656"/>
        <v/>
      </c>
      <c r="AX1943" s="187" t="str">
        <f t="shared" si="657"/>
        <v/>
      </c>
      <c r="AY1943" s="187" t="str">
        <f t="shared" si="659"/>
        <v/>
      </c>
      <c r="AZ1943" s="187" t="str">
        <f t="shared" si="658"/>
        <v/>
      </c>
      <c r="BA1943" s="187" t="str">
        <f t="shared" si="661"/>
        <v xml:space="preserve"> </v>
      </c>
      <c r="BB1943" s="187" t="str">
        <f>IFERROR(IF(AW1943="","",VLOOKUP(AW1943,SUSS!R:S,2,FALSE)),AY1943*SUSS!$M$2)</f>
        <v/>
      </c>
      <c r="BC1943" s="187" t="str">
        <f t="shared" si="660"/>
        <v/>
      </c>
    </row>
    <row r="1944" spans="14:55" ht="29.25" thickBot="1">
      <c r="N1944" s="183" t="s">
        <v>198</v>
      </c>
      <c r="O1944" s="82">
        <v>53</v>
      </c>
      <c r="P1944" s="86">
        <v>654.39</v>
      </c>
      <c r="Q1944" s="83" t="s">
        <v>11</v>
      </c>
      <c r="R1944" s="83" t="s">
        <v>108</v>
      </c>
      <c r="S1944" s="83" t="s">
        <v>109</v>
      </c>
      <c r="T1944" s="82" t="s">
        <v>171</v>
      </c>
      <c r="U1944" s="82" t="s">
        <v>124</v>
      </c>
      <c r="AC1944" s="187" t="str">
        <f t="shared" si="641"/>
        <v/>
      </c>
      <c r="AD1944" s="187" t="str">
        <f t="shared" si="642"/>
        <v/>
      </c>
      <c r="AE1944" s="187" t="str">
        <f t="shared" si="643"/>
        <v/>
      </c>
      <c r="AF1944" s="187" t="str">
        <f t="shared" si="644"/>
        <v/>
      </c>
      <c r="AG1944" s="187" t="str">
        <f t="shared" si="645"/>
        <v/>
      </c>
      <c r="AH1944" s="187" t="str">
        <f t="shared" si="646"/>
        <v/>
      </c>
      <c r="AI1944" s="187" t="str">
        <f t="shared" si="647"/>
        <v/>
      </c>
      <c r="AJ1944" s="187" t="str">
        <f t="shared" si="648"/>
        <v/>
      </c>
      <c r="AK1944" s="187" t="str">
        <f t="shared" si="649"/>
        <v/>
      </c>
      <c r="AN1944" s="187" t="str">
        <f t="shared" si="650"/>
        <v/>
      </c>
      <c r="AO1944" s="187" t="str">
        <f t="shared" si="651"/>
        <v/>
      </c>
      <c r="AP1944" s="187" t="str">
        <f t="shared" si="652"/>
        <v/>
      </c>
      <c r="AT1944" s="187" t="str">
        <f t="shared" si="653"/>
        <v>N006554</v>
      </c>
      <c r="AU1944" s="187">
        <f t="shared" si="654"/>
        <v>53</v>
      </c>
      <c r="AV1944" s="187">
        <f t="shared" si="655"/>
        <v>654.39</v>
      </c>
      <c r="AW1944" s="187" t="str">
        <f t="shared" si="656"/>
        <v>2018/3</v>
      </c>
      <c r="AX1944" s="187" t="str">
        <f t="shared" si="657"/>
        <v>2018/3 Contribuciones Seg. Social</v>
      </c>
      <c r="AY1944" s="187">
        <f t="shared" si="659"/>
        <v>6423.48</v>
      </c>
      <c r="AZ1944" s="187">
        <f t="shared" si="658"/>
        <v>0.10187468475032226</v>
      </c>
      <c r="BA1944" s="187" t="str">
        <f t="shared" si="661"/>
        <v>N006554 53</v>
      </c>
      <c r="BB1944" s="187">
        <f>IFERROR(IF(AW1944="","",VLOOKUP(AW1944,SUSS!R:S,2,FALSE)),AY1944*SUSS!$M$2)</f>
        <v>770.81759999999997</v>
      </c>
      <c r="BC1944" s="187">
        <f t="shared" si="660"/>
        <v>78.526799999999994</v>
      </c>
    </row>
    <row r="1945" spans="14:55" ht="15.75" thickBot="1">
      <c r="N1945" s="183" t="s">
        <v>198</v>
      </c>
      <c r="O1945" s="82">
        <v>54</v>
      </c>
      <c r="P1945" s="85">
        <v>3529.96</v>
      </c>
      <c r="Q1945" s="83" t="s">
        <v>102</v>
      </c>
      <c r="R1945" s="83" t="s">
        <v>10</v>
      </c>
      <c r="S1945" s="83" t="s">
        <v>10</v>
      </c>
      <c r="T1945" s="82" t="s">
        <v>206</v>
      </c>
      <c r="U1945" s="82" t="s">
        <v>124</v>
      </c>
      <c r="AC1945" s="187" t="str">
        <f t="shared" si="641"/>
        <v/>
      </c>
      <c r="AD1945" s="187" t="str">
        <f t="shared" si="642"/>
        <v/>
      </c>
      <c r="AE1945" s="187" t="str">
        <f t="shared" si="643"/>
        <v/>
      </c>
      <c r="AF1945" s="187" t="str">
        <f t="shared" si="644"/>
        <v/>
      </c>
      <c r="AG1945" s="187" t="str">
        <f t="shared" si="645"/>
        <v/>
      </c>
      <c r="AH1945" s="187" t="str">
        <f t="shared" si="646"/>
        <v/>
      </c>
      <c r="AI1945" s="187" t="str">
        <f t="shared" si="647"/>
        <v/>
      </c>
      <c r="AJ1945" s="187" t="str">
        <f t="shared" si="648"/>
        <v/>
      </c>
      <c r="AK1945" s="187" t="str">
        <f t="shared" si="649"/>
        <v/>
      </c>
      <c r="AN1945" s="187" t="str">
        <f t="shared" si="650"/>
        <v/>
      </c>
      <c r="AO1945" s="187" t="str">
        <f t="shared" si="651"/>
        <v/>
      </c>
      <c r="AP1945" s="187" t="str">
        <f t="shared" si="652"/>
        <v/>
      </c>
      <c r="AT1945" s="187" t="str">
        <f t="shared" si="653"/>
        <v/>
      </c>
      <c r="AU1945" s="187" t="str">
        <f t="shared" si="654"/>
        <v/>
      </c>
      <c r="AV1945" s="187" t="str">
        <f t="shared" si="655"/>
        <v/>
      </c>
      <c r="AW1945" s="187" t="str">
        <f t="shared" si="656"/>
        <v/>
      </c>
      <c r="AX1945" s="187" t="str">
        <f t="shared" si="657"/>
        <v/>
      </c>
      <c r="AY1945" s="187" t="str">
        <f t="shared" si="659"/>
        <v/>
      </c>
      <c r="AZ1945" s="187" t="str">
        <f t="shared" si="658"/>
        <v/>
      </c>
      <c r="BA1945" s="187" t="str">
        <f t="shared" si="661"/>
        <v xml:space="preserve"> </v>
      </c>
      <c r="BB1945" s="187" t="str">
        <f>IFERROR(IF(AW1945="","",VLOOKUP(AW1945,SUSS!R:S,2,FALSE)),AY1945*SUSS!$M$2)</f>
        <v/>
      </c>
      <c r="BC1945" s="187" t="str">
        <f t="shared" si="660"/>
        <v/>
      </c>
    </row>
    <row r="1946" spans="14:55" ht="15.75" thickBot="1">
      <c r="N1946" s="183" t="s">
        <v>198</v>
      </c>
      <c r="O1946" s="82">
        <v>54</v>
      </c>
      <c r="P1946" s="85">
        <v>11407.81</v>
      </c>
      <c r="Q1946" s="83" t="s">
        <v>82</v>
      </c>
      <c r="R1946" s="83" t="s">
        <v>10</v>
      </c>
      <c r="S1946" s="83" t="s">
        <v>10</v>
      </c>
      <c r="T1946" s="82" t="s">
        <v>213</v>
      </c>
      <c r="U1946" s="82" t="s">
        <v>124</v>
      </c>
      <c r="AC1946" s="187" t="str">
        <f t="shared" si="641"/>
        <v/>
      </c>
      <c r="AD1946" s="187" t="str">
        <f t="shared" si="642"/>
        <v/>
      </c>
      <c r="AE1946" s="187" t="str">
        <f t="shared" si="643"/>
        <v/>
      </c>
      <c r="AF1946" s="187" t="str">
        <f t="shared" si="644"/>
        <v/>
      </c>
      <c r="AG1946" s="187" t="str">
        <f t="shared" si="645"/>
        <v/>
      </c>
      <c r="AH1946" s="187" t="str">
        <f t="shared" si="646"/>
        <v/>
      </c>
      <c r="AI1946" s="187" t="str">
        <f t="shared" si="647"/>
        <v/>
      </c>
      <c r="AJ1946" s="187" t="str">
        <f t="shared" si="648"/>
        <v/>
      </c>
      <c r="AK1946" s="187" t="str">
        <f t="shared" si="649"/>
        <v/>
      </c>
      <c r="AN1946" s="187" t="str">
        <f t="shared" si="650"/>
        <v/>
      </c>
      <c r="AO1946" s="187" t="str">
        <f t="shared" si="651"/>
        <v/>
      </c>
      <c r="AP1946" s="187" t="str">
        <f t="shared" si="652"/>
        <v/>
      </c>
      <c r="AT1946" s="187" t="str">
        <f t="shared" si="653"/>
        <v/>
      </c>
      <c r="AU1946" s="187" t="str">
        <f t="shared" si="654"/>
        <v/>
      </c>
      <c r="AV1946" s="187" t="str">
        <f t="shared" si="655"/>
        <v/>
      </c>
      <c r="AW1946" s="187" t="str">
        <f t="shared" si="656"/>
        <v/>
      </c>
      <c r="AX1946" s="187" t="str">
        <f t="shared" si="657"/>
        <v/>
      </c>
      <c r="AY1946" s="187" t="str">
        <f t="shared" si="659"/>
        <v/>
      </c>
      <c r="AZ1946" s="187" t="str">
        <f t="shared" si="658"/>
        <v/>
      </c>
      <c r="BA1946" s="187" t="str">
        <f t="shared" si="661"/>
        <v xml:space="preserve"> </v>
      </c>
      <c r="BB1946" s="187" t="str">
        <f>IFERROR(IF(AW1946="","",VLOOKUP(AW1946,SUSS!R:S,2,FALSE)),AY1946*SUSS!$M$2)</f>
        <v/>
      </c>
      <c r="BC1946" s="187" t="str">
        <f t="shared" si="660"/>
        <v/>
      </c>
    </row>
    <row r="1947" spans="14:55" ht="15.75" thickBot="1">
      <c r="N1947" s="183" t="s">
        <v>198</v>
      </c>
      <c r="O1947" s="82">
        <v>54</v>
      </c>
      <c r="P1947" s="85">
        <v>1571.83</v>
      </c>
      <c r="Q1947" s="83" t="s">
        <v>82</v>
      </c>
      <c r="R1947" s="83" t="s">
        <v>10</v>
      </c>
      <c r="S1947" s="83" t="s">
        <v>83</v>
      </c>
      <c r="T1947" s="82" t="s">
        <v>213</v>
      </c>
      <c r="U1947" s="82" t="s">
        <v>124</v>
      </c>
      <c r="AC1947" s="187" t="str">
        <f t="shared" si="641"/>
        <v/>
      </c>
      <c r="AD1947" s="187" t="str">
        <f t="shared" si="642"/>
        <v/>
      </c>
      <c r="AE1947" s="187" t="str">
        <f t="shared" si="643"/>
        <v/>
      </c>
      <c r="AF1947" s="187" t="str">
        <f t="shared" si="644"/>
        <v/>
      </c>
      <c r="AG1947" s="187" t="str">
        <f t="shared" si="645"/>
        <v/>
      </c>
      <c r="AH1947" s="187" t="str">
        <f t="shared" si="646"/>
        <v/>
      </c>
      <c r="AI1947" s="187" t="str">
        <f t="shared" si="647"/>
        <v/>
      </c>
      <c r="AJ1947" s="187" t="str">
        <f t="shared" si="648"/>
        <v/>
      </c>
      <c r="AK1947" s="187" t="str">
        <f t="shared" si="649"/>
        <v/>
      </c>
      <c r="AN1947" s="187" t="str">
        <f t="shared" si="650"/>
        <v/>
      </c>
      <c r="AO1947" s="187" t="str">
        <f t="shared" si="651"/>
        <v/>
      </c>
      <c r="AP1947" s="187" t="str">
        <f t="shared" si="652"/>
        <v/>
      </c>
      <c r="AT1947" s="187" t="str">
        <f t="shared" si="653"/>
        <v/>
      </c>
      <c r="AU1947" s="187" t="str">
        <f t="shared" si="654"/>
        <v/>
      </c>
      <c r="AV1947" s="187" t="str">
        <f t="shared" si="655"/>
        <v/>
      </c>
      <c r="AW1947" s="187" t="str">
        <f t="shared" si="656"/>
        <v/>
      </c>
      <c r="AX1947" s="187" t="str">
        <f t="shared" si="657"/>
        <v/>
      </c>
      <c r="AY1947" s="187" t="str">
        <f t="shared" si="659"/>
        <v/>
      </c>
      <c r="AZ1947" s="187" t="str">
        <f t="shared" si="658"/>
        <v/>
      </c>
      <c r="BA1947" s="187" t="str">
        <f t="shared" si="661"/>
        <v xml:space="preserve"> </v>
      </c>
      <c r="BB1947" s="187" t="str">
        <f>IFERROR(IF(AW1947="","",VLOOKUP(AW1947,SUSS!R:S,2,FALSE)),AY1947*SUSS!$M$2)</f>
        <v/>
      </c>
      <c r="BC1947" s="187" t="str">
        <f t="shared" si="660"/>
        <v/>
      </c>
    </row>
    <row r="1948" spans="14:55" ht="15.75" thickBot="1">
      <c r="N1948" s="183" t="s">
        <v>198</v>
      </c>
      <c r="O1948" s="82">
        <v>54</v>
      </c>
      <c r="P1948" s="86">
        <v>153.22999999999999</v>
      </c>
      <c r="Q1948" s="83" t="s">
        <v>107</v>
      </c>
      <c r="R1948" s="83" t="s">
        <v>10</v>
      </c>
      <c r="S1948" s="83" t="s">
        <v>10</v>
      </c>
      <c r="T1948" s="82" t="s">
        <v>163</v>
      </c>
      <c r="U1948" s="82" t="s">
        <v>124</v>
      </c>
      <c r="AC1948" s="187" t="str">
        <f t="shared" si="641"/>
        <v/>
      </c>
      <c r="AD1948" s="187" t="str">
        <f t="shared" si="642"/>
        <v/>
      </c>
      <c r="AE1948" s="187" t="str">
        <f t="shared" si="643"/>
        <v/>
      </c>
      <c r="AF1948" s="187" t="str">
        <f t="shared" si="644"/>
        <v/>
      </c>
      <c r="AG1948" s="187" t="str">
        <f t="shared" si="645"/>
        <v/>
      </c>
      <c r="AH1948" s="187" t="str">
        <f t="shared" si="646"/>
        <v/>
      </c>
      <c r="AI1948" s="187" t="str">
        <f t="shared" si="647"/>
        <v/>
      </c>
      <c r="AJ1948" s="187" t="str">
        <f t="shared" si="648"/>
        <v/>
      </c>
      <c r="AK1948" s="187" t="str">
        <f t="shared" si="649"/>
        <v/>
      </c>
      <c r="AN1948" s="187" t="str">
        <f t="shared" si="650"/>
        <v/>
      </c>
      <c r="AO1948" s="187" t="str">
        <f t="shared" si="651"/>
        <v/>
      </c>
      <c r="AP1948" s="187" t="str">
        <f t="shared" si="652"/>
        <v/>
      </c>
      <c r="AT1948" s="187" t="str">
        <f t="shared" si="653"/>
        <v/>
      </c>
      <c r="AU1948" s="187" t="str">
        <f t="shared" si="654"/>
        <v/>
      </c>
      <c r="AV1948" s="187" t="str">
        <f t="shared" si="655"/>
        <v/>
      </c>
      <c r="AW1948" s="187" t="str">
        <f t="shared" si="656"/>
        <v/>
      </c>
      <c r="AX1948" s="187" t="str">
        <f t="shared" si="657"/>
        <v/>
      </c>
      <c r="AY1948" s="187" t="str">
        <f t="shared" si="659"/>
        <v/>
      </c>
      <c r="AZ1948" s="187" t="str">
        <f t="shared" si="658"/>
        <v/>
      </c>
      <c r="BA1948" s="187" t="str">
        <f t="shared" si="661"/>
        <v xml:space="preserve"> </v>
      </c>
      <c r="BB1948" s="187" t="str">
        <f>IFERROR(IF(AW1948="","",VLOOKUP(AW1948,SUSS!R:S,2,FALSE)),AY1948*SUSS!$M$2)</f>
        <v/>
      </c>
      <c r="BC1948" s="187" t="str">
        <f t="shared" si="660"/>
        <v/>
      </c>
    </row>
    <row r="1949" spans="14:55" ht="29.25" thickBot="1">
      <c r="N1949" s="183" t="s">
        <v>198</v>
      </c>
      <c r="O1949" s="82">
        <v>54</v>
      </c>
      <c r="P1949" s="86">
        <v>654.39</v>
      </c>
      <c r="Q1949" s="83" t="s">
        <v>11</v>
      </c>
      <c r="R1949" s="83" t="s">
        <v>108</v>
      </c>
      <c r="S1949" s="83" t="s">
        <v>109</v>
      </c>
      <c r="T1949" s="82" t="s">
        <v>171</v>
      </c>
      <c r="U1949" s="82" t="s">
        <v>124</v>
      </c>
      <c r="AC1949" s="187" t="str">
        <f t="shared" si="641"/>
        <v/>
      </c>
      <c r="AD1949" s="187" t="str">
        <f t="shared" si="642"/>
        <v/>
      </c>
      <c r="AE1949" s="187" t="str">
        <f t="shared" si="643"/>
        <v/>
      </c>
      <c r="AF1949" s="187" t="str">
        <f t="shared" si="644"/>
        <v/>
      </c>
      <c r="AG1949" s="187" t="str">
        <f t="shared" si="645"/>
        <v/>
      </c>
      <c r="AH1949" s="187" t="str">
        <f t="shared" si="646"/>
        <v/>
      </c>
      <c r="AI1949" s="187" t="str">
        <f t="shared" si="647"/>
        <v/>
      </c>
      <c r="AJ1949" s="187" t="str">
        <f t="shared" si="648"/>
        <v/>
      </c>
      <c r="AK1949" s="187" t="str">
        <f t="shared" si="649"/>
        <v/>
      </c>
      <c r="AN1949" s="187" t="str">
        <f t="shared" si="650"/>
        <v/>
      </c>
      <c r="AO1949" s="187" t="str">
        <f t="shared" si="651"/>
        <v/>
      </c>
      <c r="AP1949" s="187" t="str">
        <f t="shared" si="652"/>
        <v/>
      </c>
      <c r="AT1949" s="187" t="str">
        <f t="shared" si="653"/>
        <v>N006554</v>
      </c>
      <c r="AU1949" s="187">
        <f t="shared" si="654"/>
        <v>54</v>
      </c>
      <c r="AV1949" s="187">
        <f t="shared" si="655"/>
        <v>654.39</v>
      </c>
      <c r="AW1949" s="187" t="str">
        <f t="shared" si="656"/>
        <v>2018/3</v>
      </c>
      <c r="AX1949" s="187" t="str">
        <f t="shared" si="657"/>
        <v>2018/3 Contribuciones Seg. Social</v>
      </c>
      <c r="AY1949" s="187">
        <f t="shared" si="659"/>
        <v>6423.48</v>
      </c>
      <c r="AZ1949" s="187">
        <f t="shared" si="658"/>
        <v>0.10187468475032226</v>
      </c>
      <c r="BA1949" s="187" t="str">
        <f t="shared" si="661"/>
        <v>N006554 54</v>
      </c>
      <c r="BB1949" s="187">
        <f>IFERROR(IF(AW1949="","",VLOOKUP(AW1949,SUSS!R:S,2,FALSE)),AY1949*SUSS!$M$2)</f>
        <v>770.81759999999997</v>
      </c>
      <c r="BC1949" s="187">
        <f t="shared" si="660"/>
        <v>78.526799999999994</v>
      </c>
    </row>
    <row r="1950" spans="14:55" ht="15.75" thickBot="1">
      <c r="N1950" s="183" t="s">
        <v>198</v>
      </c>
      <c r="O1950" s="82">
        <v>55</v>
      </c>
      <c r="P1950" s="85">
        <v>3529.96</v>
      </c>
      <c r="Q1950" s="83" t="s">
        <v>102</v>
      </c>
      <c r="R1950" s="83" t="s">
        <v>10</v>
      </c>
      <c r="S1950" s="83" t="s">
        <v>10</v>
      </c>
      <c r="T1950" s="82" t="s">
        <v>206</v>
      </c>
      <c r="U1950" s="82" t="s">
        <v>124</v>
      </c>
      <c r="AC1950" s="187" t="str">
        <f t="shared" ref="AC1950:AC2013" si="662">IF($E1950=$AD$1,IF($G1950=$AE$1,A1950,""),"")</f>
        <v/>
      </c>
      <c r="AD1950" s="187" t="str">
        <f t="shared" ref="AD1950:AD2013" si="663">IF($E1950=$AD$1,IF($G1950=$AE$1,E1950,""),"")</f>
        <v/>
      </c>
      <c r="AE1950" s="187" t="str">
        <f t="shared" ref="AE1950:AE2013" si="664">IF($E1950=$AD$1,IF($G1950=$AE$1,F1950,""),"")</f>
        <v/>
      </c>
      <c r="AF1950" s="187" t="str">
        <f t="shared" ref="AF1950:AF2013" si="665">IF($E1950=$AD$1,IF($G1950=$AE$1,G1950,""),"")</f>
        <v/>
      </c>
      <c r="AG1950" s="187" t="str">
        <f t="shared" ref="AG1950:AG2013" si="666">IF($E1950=$AD$1,IF($G1950=$AE$1,I1950,""),"")</f>
        <v/>
      </c>
      <c r="AH1950" s="187" t="str">
        <f t="shared" ref="AH1950:AH2013" si="667">IF($E1950=$AD$1,IF($G1950=$AE$1,J1950,""),"")</f>
        <v/>
      </c>
      <c r="AI1950" s="187" t="str">
        <f t="shared" ref="AI1950:AI2013" si="668">IF($E1950=$AD$1,IF($G1950=$AE$1,K1950,""),"")</f>
        <v/>
      </c>
      <c r="AJ1950" s="187" t="str">
        <f t="shared" ref="AJ1950:AJ2013" si="669">IF($E1950=$AD$1,IF($G1950=$AE$1,B1950,""),"")</f>
        <v/>
      </c>
      <c r="AK1950" s="187" t="str">
        <f t="shared" ref="AK1950:AK2013" si="670">IF($E1950=$AD$1,IF($G1950=$AE$1,C1950,""),"")</f>
        <v/>
      </c>
      <c r="AN1950" s="187" t="str">
        <f t="shared" ref="AN1950:AN2013" si="671">LEFT(AO1950,7)</f>
        <v/>
      </c>
      <c r="AO1950" s="187" t="str">
        <f t="shared" ref="AO1950:AO2013" si="672">IF(AF1950=$AE$1,AJ1950&amp;"/"&amp;AK1950&amp;" "&amp;AD1950,"")</f>
        <v/>
      </c>
      <c r="AP1950" s="187" t="str">
        <f t="shared" ref="AP1950:AP2013" si="673">IF(AO1950&lt;&gt;"",AI1950,"")</f>
        <v/>
      </c>
      <c r="AT1950" s="187" t="str">
        <f t="shared" ref="AT1950:AT2013" si="674">IF($Q1950=$AD$1,N1950,"")</f>
        <v/>
      </c>
      <c r="AU1950" s="187" t="str">
        <f t="shared" ref="AU1950:AU2013" si="675">IF($Q1950=$AD$1,O1950,"")</f>
        <v/>
      </c>
      <c r="AV1950" s="187" t="str">
        <f t="shared" ref="AV1950:AV2013" si="676">IF($Q1950=$AD$1,P1950,"")</f>
        <v/>
      </c>
      <c r="AW1950" s="187" t="str">
        <f t="shared" ref="AW1950:AW2013" si="677">IF($Q1950=$AD$1,T1950,"")</f>
        <v/>
      </c>
      <c r="AX1950" s="187" t="str">
        <f t="shared" ref="AX1950:AX2013" si="678">IF(AW1950&lt;&gt;"",AW1950&amp;" "&amp;$AD$1,"")</f>
        <v/>
      </c>
      <c r="AY1950" s="187" t="str">
        <f t="shared" si="659"/>
        <v/>
      </c>
      <c r="AZ1950" s="187" t="str">
        <f t="shared" ref="AZ1950:AZ2013" si="679">IF(AY1950="","",AV1950/AY1950)</f>
        <v/>
      </c>
      <c r="BA1950" s="187" t="str">
        <f t="shared" si="661"/>
        <v xml:space="preserve"> </v>
      </c>
      <c r="BB1950" s="187" t="str">
        <f>IFERROR(IF(AW1950="","",VLOOKUP(AW1950,SUSS!R:S,2,FALSE)),AY1950*SUSS!$M$2)</f>
        <v/>
      </c>
      <c r="BC1950" s="187" t="str">
        <f t="shared" si="660"/>
        <v/>
      </c>
    </row>
    <row r="1951" spans="14:55" ht="15.75" thickBot="1">
      <c r="N1951" s="183" t="s">
        <v>198</v>
      </c>
      <c r="O1951" s="82">
        <v>55</v>
      </c>
      <c r="P1951" s="85">
        <v>12979.64</v>
      </c>
      <c r="Q1951" s="83" t="s">
        <v>82</v>
      </c>
      <c r="R1951" s="83" t="s">
        <v>10</v>
      </c>
      <c r="S1951" s="83" t="s">
        <v>83</v>
      </c>
      <c r="T1951" s="82" t="s">
        <v>213</v>
      </c>
      <c r="U1951" s="82" t="s">
        <v>124</v>
      </c>
      <c r="AC1951" s="187" t="str">
        <f t="shared" si="662"/>
        <v/>
      </c>
      <c r="AD1951" s="187" t="str">
        <f t="shared" si="663"/>
        <v/>
      </c>
      <c r="AE1951" s="187" t="str">
        <f t="shared" si="664"/>
        <v/>
      </c>
      <c r="AF1951" s="187" t="str">
        <f t="shared" si="665"/>
        <v/>
      </c>
      <c r="AG1951" s="187" t="str">
        <f t="shared" si="666"/>
        <v/>
      </c>
      <c r="AH1951" s="187" t="str">
        <f t="shared" si="667"/>
        <v/>
      </c>
      <c r="AI1951" s="187" t="str">
        <f t="shared" si="668"/>
        <v/>
      </c>
      <c r="AJ1951" s="187" t="str">
        <f t="shared" si="669"/>
        <v/>
      </c>
      <c r="AK1951" s="187" t="str">
        <f t="shared" si="670"/>
        <v/>
      </c>
      <c r="AN1951" s="187" t="str">
        <f t="shared" si="671"/>
        <v/>
      </c>
      <c r="AO1951" s="187" t="str">
        <f t="shared" si="672"/>
        <v/>
      </c>
      <c r="AP1951" s="187" t="str">
        <f t="shared" si="673"/>
        <v/>
      </c>
      <c r="AT1951" s="187" t="str">
        <f t="shared" si="674"/>
        <v/>
      </c>
      <c r="AU1951" s="187" t="str">
        <f t="shared" si="675"/>
        <v/>
      </c>
      <c r="AV1951" s="187" t="str">
        <f t="shared" si="676"/>
        <v/>
      </c>
      <c r="AW1951" s="187" t="str">
        <f t="shared" si="677"/>
        <v/>
      </c>
      <c r="AX1951" s="187" t="str">
        <f t="shared" si="678"/>
        <v/>
      </c>
      <c r="AY1951" s="187" t="str">
        <f t="shared" si="659"/>
        <v/>
      </c>
      <c r="AZ1951" s="187" t="str">
        <f t="shared" si="679"/>
        <v/>
      </c>
      <c r="BA1951" s="187" t="str">
        <f t="shared" si="661"/>
        <v xml:space="preserve"> </v>
      </c>
      <c r="BB1951" s="187" t="str">
        <f>IFERROR(IF(AW1951="","",VLOOKUP(AW1951,SUSS!R:S,2,FALSE)),AY1951*SUSS!$M$2)</f>
        <v/>
      </c>
      <c r="BC1951" s="187" t="str">
        <f t="shared" si="660"/>
        <v/>
      </c>
    </row>
    <row r="1952" spans="14:55" ht="15.75" thickBot="1">
      <c r="N1952" s="183" t="s">
        <v>198</v>
      </c>
      <c r="O1952" s="82">
        <v>55</v>
      </c>
      <c r="P1952" s="86">
        <v>153.22999999999999</v>
      </c>
      <c r="Q1952" s="83" t="s">
        <v>107</v>
      </c>
      <c r="R1952" s="83" t="s">
        <v>10</v>
      </c>
      <c r="S1952" s="83" t="s">
        <v>10</v>
      </c>
      <c r="T1952" s="82" t="s">
        <v>163</v>
      </c>
      <c r="U1952" s="82" t="s">
        <v>124</v>
      </c>
      <c r="AC1952" s="187" t="str">
        <f t="shared" si="662"/>
        <v/>
      </c>
      <c r="AD1952" s="187" t="str">
        <f t="shared" si="663"/>
        <v/>
      </c>
      <c r="AE1952" s="187" t="str">
        <f t="shared" si="664"/>
        <v/>
      </c>
      <c r="AF1952" s="187" t="str">
        <f t="shared" si="665"/>
        <v/>
      </c>
      <c r="AG1952" s="187" t="str">
        <f t="shared" si="666"/>
        <v/>
      </c>
      <c r="AH1952" s="187" t="str">
        <f t="shared" si="667"/>
        <v/>
      </c>
      <c r="AI1952" s="187" t="str">
        <f t="shared" si="668"/>
        <v/>
      </c>
      <c r="AJ1952" s="187" t="str">
        <f t="shared" si="669"/>
        <v/>
      </c>
      <c r="AK1952" s="187" t="str">
        <f t="shared" si="670"/>
        <v/>
      </c>
      <c r="AN1952" s="187" t="str">
        <f t="shared" si="671"/>
        <v/>
      </c>
      <c r="AO1952" s="187" t="str">
        <f t="shared" si="672"/>
        <v/>
      </c>
      <c r="AP1952" s="187" t="str">
        <f t="shared" si="673"/>
        <v/>
      </c>
      <c r="AT1952" s="187" t="str">
        <f t="shared" si="674"/>
        <v/>
      </c>
      <c r="AU1952" s="187" t="str">
        <f t="shared" si="675"/>
        <v/>
      </c>
      <c r="AV1952" s="187" t="str">
        <f t="shared" si="676"/>
        <v/>
      </c>
      <c r="AW1952" s="187" t="str">
        <f t="shared" si="677"/>
        <v/>
      </c>
      <c r="AX1952" s="187" t="str">
        <f t="shared" si="678"/>
        <v/>
      </c>
      <c r="AY1952" s="187" t="str">
        <f t="shared" si="659"/>
        <v/>
      </c>
      <c r="AZ1952" s="187" t="str">
        <f t="shared" si="679"/>
        <v/>
      </c>
      <c r="BA1952" s="187" t="str">
        <f t="shared" si="661"/>
        <v xml:space="preserve"> </v>
      </c>
      <c r="BB1952" s="187" t="str">
        <f>IFERROR(IF(AW1952="","",VLOOKUP(AW1952,SUSS!R:S,2,FALSE)),AY1952*SUSS!$M$2)</f>
        <v/>
      </c>
      <c r="BC1952" s="187" t="str">
        <f t="shared" si="660"/>
        <v/>
      </c>
    </row>
    <row r="1953" spans="14:55" ht="29.25" thickBot="1">
      <c r="N1953" s="183" t="s">
        <v>198</v>
      </c>
      <c r="O1953" s="82">
        <v>55</v>
      </c>
      <c r="P1953" s="86">
        <v>654.39</v>
      </c>
      <c r="Q1953" s="83" t="s">
        <v>11</v>
      </c>
      <c r="R1953" s="83" t="s">
        <v>108</v>
      </c>
      <c r="S1953" s="83" t="s">
        <v>109</v>
      </c>
      <c r="T1953" s="82" t="s">
        <v>171</v>
      </c>
      <c r="U1953" s="82" t="s">
        <v>124</v>
      </c>
      <c r="AC1953" s="187" t="str">
        <f t="shared" si="662"/>
        <v/>
      </c>
      <c r="AD1953" s="187" t="str">
        <f t="shared" si="663"/>
        <v/>
      </c>
      <c r="AE1953" s="187" t="str">
        <f t="shared" si="664"/>
        <v/>
      </c>
      <c r="AF1953" s="187" t="str">
        <f t="shared" si="665"/>
        <v/>
      </c>
      <c r="AG1953" s="187" t="str">
        <f t="shared" si="666"/>
        <v/>
      </c>
      <c r="AH1953" s="187" t="str">
        <f t="shared" si="667"/>
        <v/>
      </c>
      <c r="AI1953" s="187" t="str">
        <f t="shared" si="668"/>
        <v/>
      </c>
      <c r="AJ1953" s="187" t="str">
        <f t="shared" si="669"/>
        <v/>
      </c>
      <c r="AK1953" s="187" t="str">
        <f t="shared" si="670"/>
        <v/>
      </c>
      <c r="AN1953" s="187" t="str">
        <f t="shared" si="671"/>
        <v/>
      </c>
      <c r="AO1953" s="187" t="str">
        <f t="shared" si="672"/>
        <v/>
      </c>
      <c r="AP1953" s="187" t="str">
        <f t="shared" si="673"/>
        <v/>
      </c>
      <c r="AT1953" s="187" t="str">
        <f t="shared" si="674"/>
        <v>N006554</v>
      </c>
      <c r="AU1953" s="187">
        <f t="shared" si="675"/>
        <v>55</v>
      </c>
      <c r="AV1953" s="187">
        <f t="shared" si="676"/>
        <v>654.39</v>
      </c>
      <c r="AW1953" s="187" t="str">
        <f t="shared" si="677"/>
        <v>2018/3</v>
      </c>
      <c r="AX1953" s="187" t="str">
        <f t="shared" si="678"/>
        <v>2018/3 Contribuciones Seg. Social</v>
      </c>
      <c r="AY1953" s="187">
        <f t="shared" si="659"/>
        <v>6423.48</v>
      </c>
      <c r="AZ1953" s="187">
        <f t="shared" si="679"/>
        <v>0.10187468475032226</v>
      </c>
      <c r="BA1953" s="187" t="str">
        <f t="shared" si="661"/>
        <v>N006554 55</v>
      </c>
      <c r="BB1953" s="187">
        <f>IFERROR(IF(AW1953="","",VLOOKUP(AW1953,SUSS!R:S,2,FALSE)),AY1953*SUSS!$M$2)</f>
        <v>770.81759999999997</v>
      </c>
      <c r="BC1953" s="187">
        <f t="shared" si="660"/>
        <v>78.526799999999994</v>
      </c>
    </row>
    <row r="1954" spans="14:55" ht="15.75" thickBot="1">
      <c r="N1954" s="183" t="s">
        <v>198</v>
      </c>
      <c r="O1954" s="82">
        <v>56</v>
      </c>
      <c r="P1954" s="85">
        <v>3529.96</v>
      </c>
      <c r="Q1954" s="83" t="s">
        <v>102</v>
      </c>
      <c r="R1954" s="83" t="s">
        <v>10</v>
      </c>
      <c r="S1954" s="83" t="s">
        <v>10</v>
      </c>
      <c r="T1954" s="82" t="s">
        <v>206</v>
      </c>
      <c r="U1954" s="82" t="s">
        <v>124</v>
      </c>
      <c r="AC1954" s="187" t="str">
        <f t="shared" si="662"/>
        <v/>
      </c>
      <c r="AD1954" s="187" t="str">
        <f t="shared" si="663"/>
        <v/>
      </c>
      <c r="AE1954" s="187" t="str">
        <f t="shared" si="664"/>
        <v/>
      </c>
      <c r="AF1954" s="187" t="str">
        <f t="shared" si="665"/>
        <v/>
      </c>
      <c r="AG1954" s="187" t="str">
        <f t="shared" si="666"/>
        <v/>
      </c>
      <c r="AH1954" s="187" t="str">
        <f t="shared" si="667"/>
        <v/>
      </c>
      <c r="AI1954" s="187" t="str">
        <f t="shared" si="668"/>
        <v/>
      </c>
      <c r="AJ1954" s="187" t="str">
        <f t="shared" si="669"/>
        <v/>
      </c>
      <c r="AK1954" s="187" t="str">
        <f t="shared" si="670"/>
        <v/>
      </c>
      <c r="AN1954" s="187" t="str">
        <f t="shared" si="671"/>
        <v/>
      </c>
      <c r="AO1954" s="187" t="str">
        <f t="shared" si="672"/>
        <v/>
      </c>
      <c r="AP1954" s="187" t="str">
        <f t="shared" si="673"/>
        <v/>
      </c>
      <c r="AT1954" s="187" t="str">
        <f t="shared" si="674"/>
        <v/>
      </c>
      <c r="AU1954" s="187" t="str">
        <f t="shared" si="675"/>
        <v/>
      </c>
      <c r="AV1954" s="187" t="str">
        <f t="shared" si="676"/>
        <v/>
      </c>
      <c r="AW1954" s="187" t="str">
        <f t="shared" si="677"/>
        <v/>
      </c>
      <c r="AX1954" s="187" t="str">
        <f t="shared" si="678"/>
        <v/>
      </c>
      <c r="AY1954" s="187" t="str">
        <f t="shared" si="659"/>
        <v/>
      </c>
      <c r="AZ1954" s="187" t="str">
        <f t="shared" si="679"/>
        <v/>
      </c>
      <c r="BA1954" s="187" t="str">
        <f t="shared" si="661"/>
        <v xml:space="preserve"> </v>
      </c>
      <c r="BB1954" s="187" t="str">
        <f>IFERROR(IF(AW1954="","",VLOOKUP(AW1954,SUSS!R:S,2,FALSE)),AY1954*SUSS!$M$2)</f>
        <v/>
      </c>
      <c r="BC1954" s="187" t="str">
        <f t="shared" si="660"/>
        <v/>
      </c>
    </row>
    <row r="1955" spans="14:55" ht="15.75" thickBot="1">
      <c r="N1955" s="183" t="s">
        <v>198</v>
      </c>
      <c r="O1955" s="82">
        <v>56</v>
      </c>
      <c r="P1955" s="85">
        <v>12979.64</v>
      </c>
      <c r="Q1955" s="83" t="s">
        <v>82</v>
      </c>
      <c r="R1955" s="83" t="s">
        <v>10</v>
      </c>
      <c r="S1955" s="83" t="s">
        <v>83</v>
      </c>
      <c r="T1955" s="82" t="s">
        <v>213</v>
      </c>
      <c r="U1955" s="82" t="s">
        <v>124</v>
      </c>
      <c r="AC1955" s="187" t="str">
        <f t="shared" si="662"/>
        <v/>
      </c>
      <c r="AD1955" s="187" t="str">
        <f t="shared" si="663"/>
        <v/>
      </c>
      <c r="AE1955" s="187" t="str">
        <f t="shared" si="664"/>
        <v/>
      </c>
      <c r="AF1955" s="187" t="str">
        <f t="shared" si="665"/>
        <v/>
      </c>
      <c r="AG1955" s="187" t="str">
        <f t="shared" si="666"/>
        <v/>
      </c>
      <c r="AH1955" s="187" t="str">
        <f t="shared" si="667"/>
        <v/>
      </c>
      <c r="AI1955" s="187" t="str">
        <f t="shared" si="668"/>
        <v/>
      </c>
      <c r="AJ1955" s="187" t="str">
        <f t="shared" si="669"/>
        <v/>
      </c>
      <c r="AK1955" s="187" t="str">
        <f t="shared" si="670"/>
        <v/>
      </c>
      <c r="AN1955" s="187" t="str">
        <f t="shared" si="671"/>
        <v/>
      </c>
      <c r="AO1955" s="187" t="str">
        <f t="shared" si="672"/>
        <v/>
      </c>
      <c r="AP1955" s="187" t="str">
        <f t="shared" si="673"/>
        <v/>
      </c>
      <c r="AT1955" s="187" t="str">
        <f t="shared" si="674"/>
        <v/>
      </c>
      <c r="AU1955" s="187" t="str">
        <f t="shared" si="675"/>
        <v/>
      </c>
      <c r="AV1955" s="187" t="str">
        <f t="shared" si="676"/>
        <v/>
      </c>
      <c r="AW1955" s="187" t="str">
        <f t="shared" si="677"/>
        <v/>
      </c>
      <c r="AX1955" s="187" t="str">
        <f t="shared" si="678"/>
        <v/>
      </c>
      <c r="AY1955" s="187" t="str">
        <f t="shared" si="659"/>
        <v/>
      </c>
      <c r="AZ1955" s="187" t="str">
        <f t="shared" si="679"/>
        <v/>
      </c>
      <c r="BA1955" s="187" t="str">
        <f t="shared" si="661"/>
        <v xml:space="preserve"> </v>
      </c>
      <c r="BB1955" s="187" t="str">
        <f>IFERROR(IF(AW1955="","",VLOOKUP(AW1955,SUSS!R:S,2,FALSE)),AY1955*SUSS!$M$2)</f>
        <v/>
      </c>
      <c r="BC1955" s="187" t="str">
        <f t="shared" si="660"/>
        <v/>
      </c>
    </row>
    <row r="1956" spans="14:55" ht="15.75" thickBot="1">
      <c r="N1956" s="183" t="s">
        <v>198</v>
      </c>
      <c r="O1956" s="82">
        <v>56</v>
      </c>
      <c r="P1956" s="86">
        <v>153.22999999999999</v>
      </c>
      <c r="Q1956" s="83" t="s">
        <v>107</v>
      </c>
      <c r="R1956" s="83" t="s">
        <v>10</v>
      </c>
      <c r="S1956" s="83" t="s">
        <v>10</v>
      </c>
      <c r="T1956" s="82" t="s">
        <v>163</v>
      </c>
      <c r="U1956" s="82" t="s">
        <v>124</v>
      </c>
      <c r="AC1956" s="187" t="str">
        <f t="shared" si="662"/>
        <v/>
      </c>
      <c r="AD1956" s="187" t="str">
        <f t="shared" si="663"/>
        <v/>
      </c>
      <c r="AE1956" s="187" t="str">
        <f t="shared" si="664"/>
        <v/>
      </c>
      <c r="AF1956" s="187" t="str">
        <f t="shared" si="665"/>
        <v/>
      </c>
      <c r="AG1956" s="187" t="str">
        <f t="shared" si="666"/>
        <v/>
      </c>
      <c r="AH1956" s="187" t="str">
        <f t="shared" si="667"/>
        <v/>
      </c>
      <c r="AI1956" s="187" t="str">
        <f t="shared" si="668"/>
        <v/>
      </c>
      <c r="AJ1956" s="187" t="str">
        <f t="shared" si="669"/>
        <v/>
      </c>
      <c r="AK1956" s="187" t="str">
        <f t="shared" si="670"/>
        <v/>
      </c>
      <c r="AN1956" s="187" t="str">
        <f t="shared" si="671"/>
        <v/>
      </c>
      <c r="AO1956" s="187" t="str">
        <f t="shared" si="672"/>
        <v/>
      </c>
      <c r="AP1956" s="187" t="str">
        <f t="shared" si="673"/>
        <v/>
      </c>
      <c r="AT1956" s="187" t="str">
        <f t="shared" si="674"/>
        <v/>
      </c>
      <c r="AU1956" s="187" t="str">
        <f t="shared" si="675"/>
        <v/>
      </c>
      <c r="AV1956" s="187" t="str">
        <f t="shared" si="676"/>
        <v/>
      </c>
      <c r="AW1956" s="187" t="str">
        <f t="shared" si="677"/>
        <v/>
      </c>
      <c r="AX1956" s="187" t="str">
        <f t="shared" si="678"/>
        <v/>
      </c>
      <c r="AY1956" s="187" t="str">
        <f t="shared" si="659"/>
        <v/>
      </c>
      <c r="AZ1956" s="187" t="str">
        <f t="shared" si="679"/>
        <v/>
      </c>
      <c r="BA1956" s="187" t="str">
        <f t="shared" si="661"/>
        <v xml:space="preserve"> </v>
      </c>
      <c r="BB1956" s="187" t="str">
        <f>IFERROR(IF(AW1956="","",VLOOKUP(AW1956,SUSS!R:S,2,FALSE)),AY1956*SUSS!$M$2)</f>
        <v/>
      </c>
      <c r="BC1956" s="187" t="str">
        <f t="shared" si="660"/>
        <v/>
      </c>
    </row>
    <row r="1957" spans="14:55" ht="29.25" thickBot="1">
      <c r="N1957" s="183" t="s">
        <v>198</v>
      </c>
      <c r="O1957" s="82">
        <v>56</v>
      </c>
      <c r="P1957" s="86">
        <v>654.39</v>
      </c>
      <c r="Q1957" s="83" t="s">
        <v>11</v>
      </c>
      <c r="R1957" s="83" t="s">
        <v>108</v>
      </c>
      <c r="S1957" s="83" t="s">
        <v>109</v>
      </c>
      <c r="T1957" s="82" t="s">
        <v>171</v>
      </c>
      <c r="U1957" s="82" t="s">
        <v>124</v>
      </c>
      <c r="AC1957" s="187" t="str">
        <f t="shared" si="662"/>
        <v/>
      </c>
      <c r="AD1957" s="187" t="str">
        <f t="shared" si="663"/>
        <v/>
      </c>
      <c r="AE1957" s="187" t="str">
        <f t="shared" si="664"/>
        <v/>
      </c>
      <c r="AF1957" s="187" t="str">
        <f t="shared" si="665"/>
        <v/>
      </c>
      <c r="AG1957" s="187" t="str">
        <f t="shared" si="666"/>
        <v/>
      </c>
      <c r="AH1957" s="187" t="str">
        <f t="shared" si="667"/>
        <v/>
      </c>
      <c r="AI1957" s="187" t="str">
        <f t="shared" si="668"/>
        <v/>
      </c>
      <c r="AJ1957" s="187" t="str">
        <f t="shared" si="669"/>
        <v/>
      </c>
      <c r="AK1957" s="187" t="str">
        <f t="shared" si="670"/>
        <v/>
      </c>
      <c r="AN1957" s="187" t="str">
        <f t="shared" si="671"/>
        <v/>
      </c>
      <c r="AO1957" s="187" t="str">
        <f t="shared" si="672"/>
        <v/>
      </c>
      <c r="AP1957" s="187" t="str">
        <f t="shared" si="673"/>
        <v/>
      </c>
      <c r="AT1957" s="187" t="str">
        <f t="shared" si="674"/>
        <v>N006554</v>
      </c>
      <c r="AU1957" s="187">
        <f t="shared" si="675"/>
        <v>56</v>
      </c>
      <c r="AV1957" s="187">
        <f t="shared" si="676"/>
        <v>654.39</v>
      </c>
      <c r="AW1957" s="187" t="str">
        <f t="shared" si="677"/>
        <v>2018/3</v>
      </c>
      <c r="AX1957" s="187" t="str">
        <f t="shared" si="678"/>
        <v>2018/3 Contribuciones Seg. Social</v>
      </c>
      <c r="AY1957" s="187">
        <f t="shared" si="659"/>
        <v>6423.48</v>
      </c>
      <c r="AZ1957" s="187">
        <f t="shared" si="679"/>
        <v>0.10187468475032226</v>
      </c>
      <c r="BA1957" s="187" t="str">
        <f t="shared" si="661"/>
        <v>N006554 56</v>
      </c>
      <c r="BB1957" s="187">
        <f>IFERROR(IF(AW1957="","",VLOOKUP(AW1957,SUSS!R:S,2,FALSE)),AY1957*SUSS!$M$2)</f>
        <v>770.81759999999997</v>
      </c>
      <c r="BC1957" s="187">
        <f t="shared" si="660"/>
        <v>78.526799999999994</v>
      </c>
    </row>
    <row r="1958" spans="14:55" ht="15.75" thickBot="1">
      <c r="N1958" s="183" t="s">
        <v>198</v>
      </c>
      <c r="O1958" s="82">
        <v>57</v>
      </c>
      <c r="P1958" s="85">
        <v>3529.96</v>
      </c>
      <c r="Q1958" s="83" t="s">
        <v>102</v>
      </c>
      <c r="R1958" s="83" t="s">
        <v>10</v>
      </c>
      <c r="S1958" s="83" t="s">
        <v>10</v>
      </c>
      <c r="T1958" s="82" t="s">
        <v>206</v>
      </c>
      <c r="U1958" s="82" t="s">
        <v>124</v>
      </c>
      <c r="AC1958" s="187" t="str">
        <f t="shared" si="662"/>
        <v/>
      </c>
      <c r="AD1958" s="187" t="str">
        <f t="shared" si="663"/>
        <v/>
      </c>
      <c r="AE1958" s="187" t="str">
        <f t="shared" si="664"/>
        <v/>
      </c>
      <c r="AF1958" s="187" t="str">
        <f t="shared" si="665"/>
        <v/>
      </c>
      <c r="AG1958" s="187" t="str">
        <f t="shared" si="666"/>
        <v/>
      </c>
      <c r="AH1958" s="187" t="str">
        <f t="shared" si="667"/>
        <v/>
      </c>
      <c r="AI1958" s="187" t="str">
        <f t="shared" si="668"/>
        <v/>
      </c>
      <c r="AJ1958" s="187" t="str">
        <f t="shared" si="669"/>
        <v/>
      </c>
      <c r="AK1958" s="187" t="str">
        <f t="shared" si="670"/>
        <v/>
      </c>
      <c r="AN1958" s="187" t="str">
        <f t="shared" si="671"/>
        <v/>
      </c>
      <c r="AO1958" s="187" t="str">
        <f t="shared" si="672"/>
        <v/>
      </c>
      <c r="AP1958" s="187" t="str">
        <f t="shared" si="673"/>
        <v/>
      </c>
      <c r="AT1958" s="187" t="str">
        <f t="shared" si="674"/>
        <v/>
      </c>
      <c r="AU1958" s="187" t="str">
        <f t="shared" si="675"/>
        <v/>
      </c>
      <c r="AV1958" s="187" t="str">
        <f t="shared" si="676"/>
        <v/>
      </c>
      <c r="AW1958" s="187" t="str">
        <f t="shared" si="677"/>
        <v/>
      </c>
      <c r="AX1958" s="187" t="str">
        <f t="shared" si="678"/>
        <v/>
      </c>
      <c r="AY1958" s="187" t="str">
        <f t="shared" si="659"/>
        <v/>
      </c>
      <c r="AZ1958" s="187" t="str">
        <f t="shared" si="679"/>
        <v/>
      </c>
      <c r="BA1958" s="187" t="str">
        <f t="shared" si="661"/>
        <v xml:space="preserve"> </v>
      </c>
      <c r="BB1958" s="187" t="str">
        <f>IFERROR(IF(AW1958="","",VLOOKUP(AW1958,SUSS!R:S,2,FALSE)),AY1958*SUSS!$M$2)</f>
        <v/>
      </c>
      <c r="BC1958" s="187" t="str">
        <f t="shared" si="660"/>
        <v/>
      </c>
    </row>
    <row r="1959" spans="14:55" ht="15.75" thickBot="1">
      <c r="N1959" s="183" t="s">
        <v>198</v>
      </c>
      <c r="O1959" s="82">
        <v>57</v>
      </c>
      <c r="P1959" s="85">
        <v>12979.64</v>
      </c>
      <c r="Q1959" s="83" t="s">
        <v>82</v>
      </c>
      <c r="R1959" s="83" t="s">
        <v>10</v>
      </c>
      <c r="S1959" s="83" t="s">
        <v>83</v>
      </c>
      <c r="T1959" s="82" t="s">
        <v>213</v>
      </c>
      <c r="U1959" s="82" t="s">
        <v>124</v>
      </c>
      <c r="AC1959" s="187" t="str">
        <f t="shared" si="662"/>
        <v/>
      </c>
      <c r="AD1959" s="187" t="str">
        <f t="shared" si="663"/>
        <v/>
      </c>
      <c r="AE1959" s="187" t="str">
        <f t="shared" si="664"/>
        <v/>
      </c>
      <c r="AF1959" s="187" t="str">
        <f t="shared" si="665"/>
        <v/>
      </c>
      <c r="AG1959" s="187" t="str">
        <f t="shared" si="666"/>
        <v/>
      </c>
      <c r="AH1959" s="187" t="str">
        <f t="shared" si="667"/>
        <v/>
      </c>
      <c r="AI1959" s="187" t="str">
        <f t="shared" si="668"/>
        <v/>
      </c>
      <c r="AJ1959" s="187" t="str">
        <f t="shared" si="669"/>
        <v/>
      </c>
      <c r="AK1959" s="187" t="str">
        <f t="shared" si="670"/>
        <v/>
      </c>
      <c r="AN1959" s="187" t="str">
        <f t="shared" si="671"/>
        <v/>
      </c>
      <c r="AO1959" s="187" t="str">
        <f t="shared" si="672"/>
        <v/>
      </c>
      <c r="AP1959" s="187" t="str">
        <f t="shared" si="673"/>
        <v/>
      </c>
      <c r="AT1959" s="187" t="str">
        <f t="shared" si="674"/>
        <v/>
      </c>
      <c r="AU1959" s="187" t="str">
        <f t="shared" si="675"/>
        <v/>
      </c>
      <c r="AV1959" s="187" t="str">
        <f t="shared" si="676"/>
        <v/>
      </c>
      <c r="AW1959" s="187" t="str">
        <f t="shared" si="677"/>
        <v/>
      </c>
      <c r="AX1959" s="187" t="str">
        <f t="shared" si="678"/>
        <v/>
      </c>
      <c r="AY1959" s="187" t="str">
        <f t="shared" si="659"/>
        <v/>
      </c>
      <c r="AZ1959" s="187" t="str">
        <f t="shared" si="679"/>
        <v/>
      </c>
      <c r="BA1959" s="187" t="str">
        <f t="shared" si="661"/>
        <v xml:space="preserve"> </v>
      </c>
      <c r="BB1959" s="187" t="str">
        <f>IFERROR(IF(AW1959="","",VLOOKUP(AW1959,SUSS!R:S,2,FALSE)),AY1959*SUSS!$M$2)</f>
        <v/>
      </c>
      <c r="BC1959" s="187" t="str">
        <f t="shared" si="660"/>
        <v/>
      </c>
    </row>
    <row r="1960" spans="14:55" ht="15.75" thickBot="1">
      <c r="N1960" s="183" t="s">
        <v>198</v>
      </c>
      <c r="O1960" s="82">
        <v>57</v>
      </c>
      <c r="P1960" s="86">
        <v>153.22999999999999</v>
      </c>
      <c r="Q1960" s="83" t="s">
        <v>107</v>
      </c>
      <c r="R1960" s="83" t="s">
        <v>10</v>
      </c>
      <c r="S1960" s="83" t="s">
        <v>10</v>
      </c>
      <c r="T1960" s="82" t="s">
        <v>163</v>
      </c>
      <c r="U1960" s="82" t="s">
        <v>124</v>
      </c>
      <c r="AC1960" s="187" t="str">
        <f t="shared" si="662"/>
        <v/>
      </c>
      <c r="AD1960" s="187" t="str">
        <f t="shared" si="663"/>
        <v/>
      </c>
      <c r="AE1960" s="187" t="str">
        <f t="shared" si="664"/>
        <v/>
      </c>
      <c r="AF1960" s="187" t="str">
        <f t="shared" si="665"/>
        <v/>
      </c>
      <c r="AG1960" s="187" t="str">
        <f t="shared" si="666"/>
        <v/>
      </c>
      <c r="AH1960" s="187" t="str">
        <f t="shared" si="667"/>
        <v/>
      </c>
      <c r="AI1960" s="187" t="str">
        <f t="shared" si="668"/>
        <v/>
      </c>
      <c r="AJ1960" s="187" t="str">
        <f t="shared" si="669"/>
        <v/>
      </c>
      <c r="AK1960" s="187" t="str">
        <f t="shared" si="670"/>
        <v/>
      </c>
      <c r="AN1960" s="187" t="str">
        <f t="shared" si="671"/>
        <v/>
      </c>
      <c r="AO1960" s="187" t="str">
        <f t="shared" si="672"/>
        <v/>
      </c>
      <c r="AP1960" s="187" t="str">
        <f t="shared" si="673"/>
        <v/>
      </c>
      <c r="AT1960" s="187" t="str">
        <f t="shared" si="674"/>
        <v/>
      </c>
      <c r="AU1960" s="187" t="str">
        <f t="shared" si="675"/>
        <v/>
      </c>
      <c r="AV1960" s="187" t="str">
        <f t="shared" si="676"/>
        <v/>
      </c>
      <c r="AW1960" s="187" t="str">
        <f t="shared" si="677"/>
        <v/>
      </c>
      <c r="AX1960" s="187" t="str">
        <f t="shared" si="678"/>
        <v/>
      </c>
      <c r="AY1960" s="187" t="str">
        <f t="shared" si="659"/>
        <v/>
      </c>
      <c r="AZ1960" s="187" t="str">
        <f t="shared" si="679"/>
        <v/>
      </c>
      <c r="BA1960" s="187" t="str">
        <f t="shared" si="661"/>
        <v xml:space="preserve"> </v>
      </c>
      <c r="BB1960" s="187" t="str">
        <f>IFERROR(IF(AW1960="","",VLOOKUP(AW1960,SUSS!R:S,2,FALSE)),AY1960*SUSS!$M$2)</f>
        <v/>
      </c>
      <c r="BC1960" s="187" t="str">
        <f t="shared" si="660"/>
        <v/>
      </c>
    </row>
    <row r="1961" spans="14:55" ht="29.25" thickBot="1">
      <c r="N1961" s="183" t="s">
        <v>198</v>
      </c>
      <c r="O1961" s="82">
        <v>57</v>
      </c>
      <c r="P1961" s="86">
        <v>654.39</v>
      </c>
      <c r="Q1961" s="83" t="s">
        <v>11</v>
      </c>
      <c r="R1961" s="83" t="s">
        <v>108</v>
      </c>
      <c r="S1961" s="83" t="s">
        <v>109</v>
      </c>
      <c r="T1961" s="82" t="s">
        <v>171</v>
      </c>
      <c r="U1961" s="82" t="s">
        <v>124</v>
      </c>
      <c r="AC1961" s="187" t="str">
        <f t="shared" si="662"/>
        <v/>
      </c>
      <c r="AD1961" s="187" t="str">
        <f t="shared" si="663"/>
        <v/>
      </c>
      <c r="AE1961" s="187" t="str">
        <f t="shared" si="664"/>
        <v/>
      </c>
      <c r="AF1961" s="187" t="str">
        <f t="shared" si="665"/>
        <v/>
      </c>
      <c r="AG1961" s="187" t="str">
        <f t="shared" si="666"/>
        <v/>
      </c>
      <c r="AH1961" s="187" t="str">
        <f t="shared" si="667"/>
        <v/>
      </c>
      <c r="AI1961" s="187" t="str">
        <f t="shared" si="668"/>
        <v/>
      </c>
      <c r="AJ1961" s="187" t="str">
        <f t="shared" si="669"/>
        <v/>
      </c>
      <c r="AK1961" s="187" t="str">
        <f t="shared" si="670"/>
        <v/>
      </c>
      <c r="AN1961" s="187" t="str">
        <f t="shared" si="671"/>
        <v/>
      </c>
      <c r="AO1961" s="187" t="str">
        <f t="shared" si="672"/>
        <v/>
      </c>
      <c r="AP1961" s="187" t="str">
        <f t="shared" si="673"/>
        <v/>
      </c>
      <c r="AT1961" s="187" t="str">
        <f t="shared" si="674"/>
        <v>N006554</v>
      </c>
      <c r="AU1961" s="187">
        <f t="shared" si="675"/>
        <v>57</v>
      </c>
      <c r="AV1961" s="187">
        <f t="shared" si="676"/>
        <v>654.39</v>
      </c>
      <c r="AW1961" s="187" t="str">
        <f t="shared" si="677"/>
        <v>2018/3</v>
      </c>
      <c r="AX1961" s="187" t="str">
        <f t="shared" si="678"/>
        <v>2018/3 Contribuciones Seg. Social</v>
      </c>
      <c r="AY1961" s="187">
        <f t="shared" si="659"/>
        <v>6423.48</v>
      </c>
      <c r="AZ1961" s="187">
        <f t="shared" si="679"/>
        <v>0.10187468475032226</v>
      </c>
      <c r="BA1961" s="187" t="str">
        <f t="shared" si="661"/>
        <v>N006554 57</v>
      </c>
      <c r="BB1961" s="187">
        <f>IFERROR(IF(AW1961="","",VLOOKUP(AW1961,SUSS!R:S,2,FALSE)),AY1961*SUSS!$M$2)</f>
        <v>770.81759999999997</v>
      </c>
      <c r="BC1961" s="187">
        <f t="shared" si="660"/>
        <v>78.526799999999994</v>
      </c>
    </row>
    <row r="1962" spans="14:55" ht="15.75" thickBot="1">
      <c r="N1962" s="183" t="s">
        <v>198</v>
      </c>
      <c r="O1962" s="82">
        <v>58</v>
      </c>
      <c r="P1962" s="85">
        <v>3529.96</v>
      </c>
      <c r="Q1962" s="83" t="s">
        <v>102</v>
      </c>
      <c r="R1962" s="83" t="s">
        <v>10</v>
      </c>
      <c r="S1962" s="83" t="s">
        <v>10</v>
      </c>
      <c r="T1962" s="82" t="s">
        <v>206</v>
      </c>
      <c r="U1962" s="82" t="s">
        <v>124</v>
      </c>
      <c r="AC1962" s="187" t="str">
        <f t="shared" si="662"/>
        <v/>
      </c>
      <c r="AD1962" s="187" t="str">
        <f t="shared" si="663"/>
        <v/>
      </c>
      <c r="AE1962" s="187" t="str">
        <f t="shared" si="664"/>
        <v/>
      </c>
      <c r="AF1962" s="187" t="str">
        <f t="shared" si="665"/>
        <v/>
      </c>
      <c r="AG1962" s="187" t="str">
        <f t="shared" si="666"/>
        <v/>
      </c>
      <c r="AH1962" s="187" t="str">
        <f t="shared" si="667"/>
        <v/>
      </c>
      <c r="AI1962" s="187" t="str">
        <f t="shared" si="668"/>
        <v/>
      </c>
      <c r="AJ1962" s="187" t="str">
        <f t="shared" si="669"/>
        <v/>
      </c>
      <c r="AK1962" s="187" t="str">
        <f t="shared" si="670"/>
        <v/>
      </c>
      <c r="AN1962" s="187" t="str">
        <f t="shared" si="671"/>
        <v/>
      </c>
      <c r="AO1962" s="187" t="str">
        <f t="shared" si="672"/>
        <v/>
      </c>
      <c r="AP1962" s="187" t="str">
        <f t="shared" si="673"/>
        <v/>
      </c>
      <c r="AT1962" s="187" t="str">
        <f t="shared" si="674"/>
        <v/>
      </c>
      <c r="AU1962" s="187" t="str">
        <f t="shared" si="675"/>
        <v/>
      </c>
      <c r="AV1962" s="187" t="str">
        <f t="shared" si="676"/>
        <v/>
      </c>
      <c r="AW1962" s="187" t="str">
        <f t="shared" si="677"/>
        <v/>
      </c>
      <c r="AX1962" s="187" t="str">
        <f t="shared" si="678"/>
        <v/>
      </c>
      <c r="AY1962" s="187" t="str">
        <f t="shared" si="659"/>
        <v/>
      </c>
      <c r="AZ1962" s="187" t="str">
        <f t="shared" si="679"/>
        <v/>
      </c>
      <c r="BA1962" s="187" t="str">
        <f t="shared" si="661"/>
        <v xml:space="preserve"> </v>
      </c>
      <c r="BB1962" s="187" t="str">
        <f>IFERROR(IF(AW1962="","",VLOOKUP(AW1962,SUSS!R:S,2,FALSE)),AY1962*SUSS!$M$2)</f>
        <v/>
      </c>
      <c r="BC1962" s="187" t="str">
        <f t="shared" si="660"/>
        <v/>
      </c>
    </row>
    <row r="1963" spans="14:55" ht="15.75" thickBot="1">
      <c r="N1963" s="183" t="s">
        <v>198</v>
      </c>
      <c r="O1963" s="82">
        <v>58</v>
      </c>
      <c r="P1963" s="85">
        <v>12979.64</v>
      </c>
      <c r="Q1963" s="83" t="s">
        <v>82</v>
      </c>
      <c r="R1963" s="83" t="s">
        <v>10</v>
      </c>
      <c r="S1963" s="83" t="s">
        <v>83</v>
      </c>
      <c r="T1963" s="82" t="s">
        <v>213</v>
      </c>
      <c r="U1963" s="82" t="s">
        <v>124</v>
      </c>
      <c r="AC1963" s="187" t="str">
        <f t="shared" si="662"/>
        <v/>
      </c>
      <c r="AD1963" s="187" t="str">
        <f t="shared" si="663"/>
        <v/>
      </c>
      <c r="AE1963" s="187" t="str">
        <f t="shared" si="664"/>
        <v/>
      </c>
      <c r="AF1963" s="187" t="str">
        <f t="shared" si="665"/>
        <v/>
      </c>
      <c r="AG1963" s="187" t="str">
        <f t="shared" si="666"/>
        <v/>
      </c>
      <c r="AH1963" s="187" t="str">
        <f t="shared" si="667"/>
        <v/>
      </c>
      <c r="AI1963" s="187" t="str">
        <f t="shared" si="668"/>
        <v/>
      </c>
      <c r="AJ1963" s="187" t="str">
        <f t="shared" si="669"/>
        <v/>
      </c>
      <c r="AK1963" s="187" t="str">
        <f t="shared" si="670"/>
        <v/>
      </c>
      <c r="AN1963" s="187" t="str">
        <f t="shared" si="671"/>
        <v/>
      </c>
      <c r="AO1963" s="187" t="str">
        <f t="shared" si="672"/>
        <v/>
      </c>
      <c r="AP1963" s="187" t="str">
        <f t="shared" si="673"/>
        <v/>
      </c>
      <c r="AT1963" s="187" t="str">
        <f t="shared" si="674"/>
        <v/>
      </c>
      <c r="AU1963" s="187" t="str">
        <f t="shared" si="675"/>
        <v/>
      </c>
      <c r="AV1963" s="187" t="str">
        <f t="shared" si="676"/>
        <v/>
      </c>
      <c r="AW1963" s="187" t="str">
        <f t="shared" si="677"/>
        <v/>
      </c>
      <c r="AX1963" s="187" t="str">
        <f t="shared" si="678"/>
        <v/>
      </c>
      <c r="AY1963" s="187" t="str">
        <f t="shared" si="659"/>
        <v/>
      </c>
      <c r="AZ1963" s="187" t="str">
        <f t="shared" si="679"/>
        <v/>
      </c>
      <c r="BA1963" s="187" t="str">
        <f t="shared" si="661"/>
        <v xml:space="preserve"> </v>
      </c>
      <c r="BB1963" s="187" t="str">
        <f>IFERROR(IF(AW1963="","",VLOOKUP(AW1963,SUSS!R:S,2,FALSE)),AY1963*SUSS!$M$2)</f>
        <v/>
      </c>
      <c r="BC1963" s="187" t="str">
        <f t="shared" si="660"/>
        <v/>
      </c>
    </row>
    <row r="1964" spans="14:55" ht="15.75" thickBot="1">
      <c r="N1964" s="183" t="s">
        <v>198</v>
      </c>
      <c r="O1964" s="82">
        <v>58</v>
      </c>
      <c r="P1964" s="86">
        <v>153.22999999999999</v>
      </c>
      <c r="Q1964" s="83" t="s">
        <v>107</v>
      </c>
      <c r="R1964" s="83" t="s">
        <v>10</v>
      </c>
      <c r="S1964" s="83" t="s">
        <v>10</v>
      </c>
      <c r="T1964" s="82" t="s">
        <v>163</v>
      </c>
      <c r="U1964" s="82" t="s">
        <v>124</v>
      </c>
      <c r="AC1964" s="187" t="str">
        <f t="shared" si="662"/>
        <v/>
      </c>
      <c r="AD1964" s="187" t="str">
        <f t="shared" si="663"/>
        <v/>
      </c>
      <c r="AE1964" s="187" t="str">
        <f t="shared" si="664"/>
        <v/>
      </c>
      <c r="AF1964" s="187" t="str">
        <f t="shared" si="665"/>
        <v/>
      </c>
      <c r="AG1964" s="187" t="str">
        <f t="shared" si="666"/>
        <v/>
      </c>
      <c r="AH1964" s="187" t="str">
        <f t="shared" si="667"/>
        <v/>
      </c>
      <c r="AI1964" s="187" t="str">
        <f t="shared" si="668"/>
        <v/>
      </c>
      <c r="AJ1964" s="187" t="str">
        <f t="shared" si="669"/>
        <v/>
      </c>
      <c r="AK1964" s="187" t="str">
        <f t="shared" si="670"/>
        <v/>
      </c>
      <c r="AN1964" s="187" t="str">
        <f t="shared" si="671"/>
        <v/>
      </c>
      <c r="AO1964" s="187" t="str">
        <f t="shared" si="672"/>
        <v/>
      </c>
      <c r="AP1964" s="187" t="str">
        <f t="shared" si="673"/>
        <v/>
      </c>
      <c r="AT1964" s="187" t="str">
        <f t="shared" si="674"/>
        <v/>
      </c>
      <c r="AU1964" s="187" t="str">
        <f t="shared" si="675"/>
        <v/>
      </c>
      <c r="AV1964" s="187" t="str">
        <f t="shared" si="676"/>
        <v/>
      </c>
      <c r="AW1964" s="187" t="str">
        <f t="shared" si="677"/>
        <v/>
      </c>
      <c r="AX1964" s="187" t="str">
        <f t="shared" si="678"/>
        <v/>
      </c>
      <c r="AY1964" s="187" t="str">
        <f t="shared" si="659"/>
        <v/>
      </c>
      <c r="AZ1964" s="187" t="str">
        <f t="shared" si="679"/>
        <v/>
      </c>
      <c r="BA1964" s="187" t="str">
        <f t="shared" si="661"/>
        <v xml:space="preserve"> </v>
      </c>
      <c r="BB1964" s="187" t="str">
        <f>IFERROR(IF(AW1964="","",VLOOKUP(AW1964,SUSS!R:S,2,FALSE)),AY1964*SUSS!$M$2)</f>
        <v/>
      </c>
      <c r="BC1964" s="187" t="str">
        <f t="shared" si="660"/>
        <v/>
      </c>
    </row>
    <row r="1965" spans="14:55" ht="29.25" thickBot="1">
      <c r="N1965" s="183" t="s">
        <v>198</v>
      </c>
      <c r="O1965" s="82">
        <v>58</v>
      </c>
      <c r="P1965" s="86">
        <v>223.82</v>
      </c>
      <c r="Q1965" s="83" t="s">
        <v>11</v>
      </c>
      <c r="R1965" s="83" t="s">
        <v>108</v>
      </c>
      <c r="S1965" s="83" t="s">
        <v>109</v>
      </c>
      <c r="T1965" s="82" t="s">
        <v>171</v>
      </c>
      <c r="U1965" s="82" t="s">
        <v>124</v>
      </c>
      <c r="AC1965" s="187" t="str">
        <f t="shared" si="662"/>
        <v/>
      </c>
      <c r="AD1965" s="187" t="str">
        <f t="shared" si="663"/>
        <v/>
      </c>
      <c r="AE1965" s="187" t="str">
        <f t="shared" si="664"/>
        <v/>
      </c>
      <c r="AF1965" s="187" t="str">
        <f t="shared" si="665"/>
        <v/>
      </c>
      <c r="AG1965" s="187" t="str">
        <f t="shared" si="666"/>
        <v/>
      </c>
      <c r="AH1965" s="187" t="str">
        <f t="shared" si="667"/>
        <v/>
      </c>
      <c r="AI1965" s="187" t="str">
        <f t="shared" si="668"/>
        <v/>
      </c>
      <c r="AJ1965" s="187" t="str">
        <f t="shared" si="669"/>
        <v/>
      </c>
      <c r="AK1965" s="187" t="str">
        <f t="shared" si="670"/>
        <v/>
      </c>
      <c r="AN1965" s="187" t="str">
        <f t="shared" si="671"/>
        <v/>
      </c>
      <c r="AO1965" s="187" t="str">
        <f t="shared" si="672"/>
        <v/>
      </c>
      <c r="AP1965" s="187" t="str">
        <f t="shared" si="673"/>
        <v/>
      </c>
      <c r="AT1965" s="187" t="str">
        <f t="shared" si="674"/>
        <v>N006554</v>
      </c>
      <c r="AU1965" s="187">
        <f t="shared" si="675"/>
        <v>58</v>
      </c>
      <c r="AV1965" s="187">
        <f t="shared" si="676"/>
        <v>223.82</v>
      </c>
      <c r="AW1965" s="187" t="str">
        <f t="shared" si="677"/>
        <v>2018/3</v>
      </c>
      <c r="AX1965" s="187" t="str">
        <f t="shared" si="678"/>
        <v>2018/3 Contribuciones Seg. Social</v>
      </c>
      <c r="AY1965" s="187">
        <f t="shared" si="659"/>
        <v>6423.48</v>
      </c>
      <c r="AZ1965" s="187">
        <f t="shared" si="679"/>
        <v>3.4844040924856934E-2</v>
      </c>
      <c r="BA1965" s="187" t="str">
        <f t="shared" si="661"/>
        <v>N006554 58</v>
      </c>
      <c r="BB1965" s="187">
        <f>IFERROR(IF(AW1965="","",VLOOKUP(AW1965,SUSS!R:S,2,FALSE)),AY1965*SUSS!$M$2)</f>
        <v>770.81759999999997</v>
      </c>
      <c r="BC1965" s="187">
        <f t="shared" si="660"/>
        <v>26.8584</v>
      </c>
    </row>
    <row r="1966" spans="14:55" ht="29.25" thickBot="1">
      <c r="N1966" s="183" t="s">
        <v>198</v>
      </c>
      <c r="O1966" s="82">
        <v>58</v>
      </c>
      <c r="P1966" s="86">
        <v>430.57</v>
      </c>
      <c r="Q1966" s="83" t="s">
        <v>11</v>
      </c>
      <c r="R1966" s="83" t="s">
        <v>108</v>
      </c>
      <c r="S1966" s="83" t="s">
        <v>83</v>
      </c>
      <c r="T1966" s="82" t="s">
        <v>171</v>
      </c>
      <c r="U1966" s="82" t="s">
        <v>124</v>
      </c>
      <c r="AC1966" s="187" t="str">
        <f t="shared" si="662"/>
        <v/>
      </c>
      <c r="AD1966" s="187" t="str">
        <f t="shared" si="663"/>
        <v/>
      </c>
      <c r="AE1966" s="187" t="str">
        <f t="shared" si="664"/>
        <v/>
      </c>
      <c r="AF1966" s="187" t="str">
        <f t="shared" si="665"/>
        <v/>
      </c>
      <c r="AG1966" s="187" t="str">
        <f t="shared" si="666"/>
        <v/>
      </c>
      <c r="AH1966" s="187" t="str">
        <f t="shared" si="667"/>
        <v/>
      </c>
      <c r="AI1966" s="187" t="str">
        <f t="shared" si="668"/>
        <v/>
      </c>
      <c r="AJ1966" s="187" t="str">
        <f t="shared" si="669"/>
        <v/>
      </c>
      <c r="AK1966" s="187" t="str">
        <f t="shared" si="670"/>
        <v/>
      </c>
      <c r="AN1966" s="187" t="str">
        <f t="shared" si="671"/>
        <v/>
      </c>
      <c r="AO1966" s="187" t="str">
        <f t="shared" si="672"/>
        <v/>
      </c>
      <c r="AP1966" s="187" t="str">
        <f t="shared" si="673"/>
        <v/>
      </c>
      <c r="AT1966" s="187" t="str">
        <f t="shared" si="674"/>
        <v>N006554</v>
      </c>
      <c r="AU1966" s="187">
        <f t="shared" si="675"/>
        <v>58</v>
      </c>
      <c r="AV1966" s="187">
        <f t="shared" si="676"/>
        <v>430.57</v>
      </c>
      <c r="AW1966" s="187" t="str">
        <f t="shared" si="677"/>
        <v>2018/3</v>
      </c>
      <c r="AX1966" s="187" t="str">
        <f t="shared" si="678"/>
        <v>2018/3 Contribuciones Seg. Social</v>
      </c>
      <c r="AY1966" s="187">
        <f t="shared" si="659"/>
        <v>6423.48</v>
      </c>
      <c r="AZ1966" s="187">
        <f t="shared" si="679"/>
        <v>6.7030643825465322E-2</v>
      </c>
      <c r="BA1966" s="187" t="str">
        <f t="shared" si="661"/>
        <v>N006554 58</v>
      </c>
      <c r="BB1966" s="187">
        <f>IFERROR(IF(AW1966="","",VLOOKUP(AW1966,SUSS!R:S,2,FALSE)),AY1966*SUSS!$M$2)</f>
        <v>770.81759999999997</v>
      </c>
      <c r="BC1966" s="187">
        <f t="shared" si="660"/>
        <v>51.668399999999998</v>
      </c>
    </row>
    <row r="1967" spans="14:55" ht="15.75" thickBot="1">
      <c r="N1967" s="183" t="s">
        <v>198</v>
      </c>
      <c r="O1967" s="82">
        <v>59</v>
      </c>
      <c r="P1967" s="85">
        <v>3529.96</v>
      </c>
      <c r="Q1967" s="83" t="s">
        <v>102</v>
      </c>
      <c r="R1967" s="83" t="s">
        <v>10</v>
      </c>
      <c r="S1967" s="83" t="s">
        <v>10</v>
      </c>
      <c r="T1967" s="82" t="s">
        <v>206</v>
      </c>
      <c r="U1967" s="82" t="s">
        <v>124</v>
      </c>
      <c r="AC1967" s="187" t="str">
        <f t="shared" si="662"/>
        <v/>
      </c>
      <c r="AD1967" s="187" t="str">
        <f t="shared" si="663"/>
        <v/>
      </c>
      <c r="AE1967" s="187" t="str">
        <f t="shared" si="664"/>
        <v/>
      </c>
      <c r="AF1967" s="187" t="str">
        <f t="shared" si="665"/>
        <v/>
      </c>
      <c r="AG1967" s="187" t="str">
        <f t="shared" si="666"/>
        <v/>
      </c>
      <c r="AH1967" s="187" t="str">
        <f t="shared" si="667"/>
        <v/>
      </c>
      <c r="AI1967" s="187" t="str">
        <f t="shared" si="668"/>
        <v/>
      </c>
      <c r="AJ1967" s="187" t="str">
        <f t="shared" si="669"/>
        <v/>
      </c>
      <c r="AK1967" s="187" t="str">
        <f t="shared" si="670"/>
        <v/>
      </c>
      <c r="AN1967" s="187" t="str">
        <f t="shared" si="671"/>
        <v/>
      </c>
      <c r="AO1967" s="187" t="str">
        <f t="shared" si="672"/>
        <v/>
      </c>
      <c r="AP1967" s="187" t="str">
        <f t="shared" si="673"/>
        <v/>
      </c>
      <c r="AT1967" s="187" t="str">
        <f t="shared" si="674"/>
        <v/>
      </c>
      <c r="AU1967" s="187" t="str">
        <f t="shared" si="675"/>
        <v/>
      </c>
      <c r="AV1967" s="187" t="str">
        <f t="shared" si="676"/>
        <v/>
      </c>
      <c r="AW1967" s="187" t="str">
        <f t="shared" si="677"/>
        <v/>
      </c>
      <c r="AX1967" s="187" t="str">
        <f t="shared" si="678"/>
        <v/>
      </c>
      <c r="AY1967" s="187" t="str">
        <f t="shared" si="659"/>
        <v/>
      </c>
      <c r="AZ1967" s="187" t="str">
        <f t="shared" si="679"/>
        <v/>
      </c>
      <c r="BA1967" s="187" t="str">
        <f t="shared" si="661"/>
        <v xml:space="preserve"> </v>
      </c>
      <c r="BB1967" s="187" t="str">
        <f>IFERROR(IF(AW1967="","",VLOOKUP(AW1967,SUSS!R:S,2,FALSE)),AY1967*SUSS!$M$2)</f>
        <v/>
      </c>
      <c r="BC1967" s="187" t="str">
        <f t="shared" si="660"/>
        <v/>
      </c>
    </row>
    <row r="1968" spans="14:55" ht="15.75" thickBot="1">
      <c r="N1968" s="183" t="s">
        <v>198</v>
      </c>
      <c r="O1968" s="82">
        <v>59</v>
      </c>
      <c r="P1968" s="85">
        <v>12979.64</v>
      </c>
      <c r="Q1968" s="83" t="s">
        <v>82</v>
      </c>
      <c r="R1968" s="83" t="s">
        <v>10</v>
      </c>
      <c r="S1968" s="83" t="s">
        <v>83</v>
      </c>
      <c r="T1968" s="82" t="s">
        <v>213</v>
      </c>
      <c r="U1968" s="82" t="s">
        <v>124</v>
      </c>
      <c r="AC1968" s="187" t="str">
        <f t="shared" si="662"/>
        <v/>
      </c>
      <c r="AD1968" s="187" t="str">
        <f t="shared" si="663"/>
        <v/>
      </c>
      <c r="AE1968" s="187" t="str">
        <f t="shared" si="664"/>
        <v/>
      </c>
      <c r="AF1968" s="187" t="str">
        <f t="shared" si="665"/>
        <v/>
      </c>
      <c r="AG1968" s="187" t="str">
        <f t="shared" si="666"/>
        <v/>
      </c>
      <c r="AH1968" s="187" t="str">
        <f t="shared" si="667"/>
        <v/>
      </c>
      <c r="AI1968" s="187" t="str">
        <f t="shared" si="668"/>
        <v/>
      </c>
      <c r="AJ1968" s="187" t="str">
        <f t="shared" si="669"/>
        <v/>
      </c>
      <c r="AK1968" s="187" t="str">
        <f t="shared" si="670"/>
        <v/>
      </c>
      <c r="AN1968" s="187" t="str">
        <f t="shared" si="671"/>
        <v/>
      </c>
      <c r="AO1968" s="187" t="str">
        <f t="shared" si="672"/>
        <v/>
      </c>
      <c r="AP1968" s="187" t="str">
        <f t="shared" si="673"/>
        <v/>
      </c>
      <c r="AT1968" s="187" t="str">
        <f t="shared" si="674"/>
        <v/>
      </c>
      <c r="AU1968" s="187" t="str">
        <f t="shared" si="675"/>
        <v/>
      </c>
      <c r="AV1968" s="187" t="str">
        <f t="shared" si="676"/>
        <v/>
      </c>
      <c r="AW1968" s="187" t="str">
        <f t="shared" si="677"/>
        <v/>
      </c>
      <c r="AX1968" s="187" t="str">
        <f t="shared" si="678"/>
        <v/>
      </c>
      <c r="AY1968" s="187" t="str">
        <f t="shared" si="659"/>
        <v/>
      </c>
      <c r="AZ1968" s="187" t="str">
        <f t="shared" si="679"/>
        <v/>
      </c>
      <c r="BA1968" s="187" t="str">
        <f t="shared" si="661"/>
        <v xml:space="preserve"> </v>
      </c>
      <c r="BB1968" s="187" t="str">
        <f>IFERROR(IF(AW1968="","",VLOOKUP(AW1968,SUSS!R:S,2,FALSE)),AY1968*SUSS!$M$2)</f>
        <v/>
      </c>
      <c r="BC1968" s="187" t="str">
        <f t="shared" si="660"/>
        <v/>
      </c>
    </row>
    <row r="1969" spans="14:55" ht="15.75" thickBot="1">
      <c r="N1969" s="183" t="s">
        <v>198</v>
      </c>
      <c r="O1969" s="82">
        <v>59</v>
      </c>
      <c r="P1969" s="86">
        <v>153.22999999999999</v>
      </c>
      <c r="Q1969" s="83" t="s">
        <v>107</v>
      </c>
      <c r="R1969" s="83" t="s">
        <v>10</v>
      </c>
      <c r="S1969" s="83" t="s">
        <v>10</v>
      </c>
      <c r="T1969" s="82" t="s">
        <v>163</v>
      </c>
      <c r="U1969" s="82" t="s">
        <v>124</v>
      </c>
      <c r="AC1969" s="187" t="str">
        <f t="shared" si="662"/>
        <v/>
      </c>
      <c r="AD1969" s="187" t="str">
        <f t="shared" si="663"/>
        <v/>
      </c>
      <c r="AE1969" s="187" t="str">
        <f t="shared" si="664"/>
        <v/>
      </c>
      <c r="AF1969" s="187" t="str">
        <f t="shared" si="665"/>
        <v/>
      </c>
      <c r="AG1969" s="187" t="str">
        <f t="shared" si="666"/>
        <v/>
      </c>
      <c r="AH1969" s="187" t="str">
        <f t="shared" si="667"/>
        <v/>
      </c>
      <c r="AI1969" s="187" t="str">
        <f t="shared" si="668"/>
        <v/>
      </c>
      <c r="AJ1969" s="187" t="str">
        <f t="shared" si="669"/>
        <v/>
      </c>
      <c r="AK1969" s="187" t="str">
        <f t="shared" si="670"/>
        <v/>
      </c>
      <c r="AN1969" s="187" t="str">
        <f t="shared" si="671"/>
        <v/>
      </c>
      <c r="AO1969" s="187" t="str">
        <f t="shared" si="672"/>
        <v/>
      </c>
      <c r="AP1969" s="187" t="str">
        <f t="shared" si="673"/>
        <v/>
      </c>
      <c r="AT1969" s="187" t="str">
        <f t="shared" si="674"/>
        <v/>
      </c>
      <c r="AU1969" s="187" t="str">
        <f t="shared" si="675"/>
        <v/>
      </c>
      <c r="AV1969" s="187" t="str">
        <f t="shared" si="676"/>
        <v/>
      </c>
      <c r="AW1969" s="187" t="str">
        <f t="shared" si="677"/>
        <v/>
      </c>
      <c r="AX1969" s="187" t="str">
        <f t="shared" si="678"/>
        <v/>
      </c>
      <c r="AY1969" s="187" t="str">
        <f t="shared" si="659"/>
        <v/>
      </c>
      <c r="AZ1969" s="187" t="str">
        <f t="shared" si="679"/>
        <v/>
      </c>
      <c r="BA1969" s="187" t="str">
        <f t="shared" si="661"/>
        <v xml:space="preserve"> </v>
      </c>
      <c r="BB1969" s="187" t="str">
        <f>IFERROR(IF(AW1969="","",VLOOKUP(AW1969,SUSS!R:S,2,FALSE)),AY1969*SUSS!$M$2)</f>
        <v/>
      </c>
      <c r="BC1969" s="187" t="str">
        <f t="shared" si="660"/>
        <v/>
      </c>
    </row>
    <row r="1970" spans="14:55" ht="29.25" thickBot="1">
      <c r="N1970" s="183" t="s">
        <v>198</v>
      </c>
      <c r="O1970" s="82">
        <v>59</v>
      </c>
      <c r="P1970" s="86">
        <v>9.52</v>
      </c>
      <c r="Q1970" s="83" t="s">
        <v>11</v>
      </c>
      <c r="R1970" s="83" t="s">
        <v>108</v>
      </c>
      <c r="S1970" s="83" t="s">
        <v>83</v>
      </c>
      <c r="T1970" s="82" t="s">
        <v>171</v>
      </c>
      <c r="U1970" s="82" t="s">
        <v>124</v>
      </c>
      <c r="AC1970" s="187" t="str">
        <f t="shared" si="662"/>
        <v/>
      </c>
      <c r="AD1970" s="187" t="str">
        <f t="shared" si="663"/>
        <v/>
      </c>
      <c r="AE1970" s="187" t="str">
        <f t="shared" si="664"/>
        <v/>
      </c>
      <c r="AF1970" s="187" t="str">
        <f t="shared" si="665"/>
        <v/>
      </c>
      <c r="AG1970" s="187" t="str">
        <f t="shared" si="666"/>
        <v/>
      </c>
      <c r="AH1970" s="187" t="str">
        <f t="shared" si="667"/>
        <v/>
      </c>
      <c r="AI1970" s="187" t="str">
        <f t="shared" si="668"/>
        <v/>
      </c>
      <c r="AJ1970" s="187" t="str">
        <f t="shared" si="669"/>
        <v/>
      </c>
      <c r="AK1970" s="187" t="str">
        <f t="shared" si="670"/>
        <v/>
      </c>
      <c r="AN1970" s="187" t="str">
        <f t="shared" si="671"/>
        <v/>
      </c>
      <c r="AO1970" s="187" t="str">
        <f t="shared" si="672"/>
        <v/>
      </c>
      <c r="AP1970" s="187" t="str">
        <f t="shared" si="673"/>
        <v/>
      </c>
      <c r="AT1970" s="187" t="str">
        <f t="shared" si="674"/>
        <v>N006554</v>
      </c>
      <c r="AU1970" s="187">
        <f t="shared" si="675"/>
        <v>59</v>
      </c>
      <c r="AV1970" s="187">
        <f t="shared" si="676"/>
        <v>9.52</v>
      </c>
      <c r="AW1970" s="187" t="str">
        <f t="shared" si="677"/>
        <v>2018/3</v>
      </c>
      <c r="AX1970" s="187" t="str">
        <f t="shared" si="678"/>
        <v>2018/3 Contribuciones Seg. Social</v>
      </c>
      <c r="AY1970" s="187">
        <f t="shared" si="659"/>
        <v>6423.48</v>
      </c>
      <c r="AZ1970" s="187">
        <f t="shared" si="679"/>
        <v>1.4820626825334555E-3</v>
      </c>
      <c r="BA1970" s="187" t="str">
        <f t="shared" si="661"/>
        <v>N006554 59</v>
      </c>
      <c r="BB1970" s="187">
        <f>IFERROR(IF(AW1970="","",VLOOKUP(AW1970,SUSS!R:S,2,FALSE)),AY1970*SUSS!$M$2)</f>
        <v>770.81759999999997</v>
      </c>
      <c r="BC1970" s="187">
        <f t="shared" si="660"/>
        <v>1.1424000000000001</v>
      </c>
    </row>
    <row r="1971" spans="14:55" ht="29.25" thickBot="1">
      <c r="N1971" s="183" t="s">
        <v>198</v>
      </c>
      <c r="O1971" s="82">
        <v>59</v>
      </c>
      <c r="P1971" s="86">
        <v>644.87</v>
      </c>
      <c r="Q1971" s="83" t="s">
        <v>11</v>
      </c>
      <c r="R1971" s="83" t="s">
        <v>108</v>
      </c>
      <c r="S1971" s="83" t="s">
        <v>109</v>
      </c>
      <c r="T1971" s="82" t="s">
        <v>172</v>
      </c>
      <c r="U1971" s="82" t="s">
        <v>124</v>
      </c>
      <c r="AC1971" s="187" t="str">
        <f t="shared" si="662"/>
        <v/>
      </c>
      <c r="AD1971" s="187" t="str">
        <f t="shared" si="663"/>
        <v/>
      </c>
      <c r="AE1971" s="187" t="str">
        <f t="shared" si="664"/>
        <v/>
      </c>
      <c r="AF1971" s="187" t="str">
        <f t="shared" si="665"/>
        <v/>
      </c>
      <c r="AG1971" s="187" t="str">
        <f t="shared" si="666"/>
        <v/>
      </c>
      <c r="AH1971" s="187" t="str">
        <f t="shared" si="667"/>
        <v/>
      </c>
      <c r="AI1971" s="187" t="str">
        <f t="shared" si="668"/>
        <v/>
      </c>
      <c r="AJ1971" s="187" t="str">
        <f t="shared" si="669"/>
        <v/>
      </c>
      <c r="AK1971" s="187" t="str">
        <f t="shared" si="670"/>
        <v/>
      </c>
      <c r="AN1971" s="187" t="str">
        <f t="shared" si="671"/>
        <v/>
      </c>
      <c r="AO1971" s="187" t="str">
        <f t="shared" si="672"/>
        <v/>
      </c>
      <c r="AP1971" s="187" t="str">
        <f t="shared" si="673"/>
        <v/>
      </c>
      <c r="AT1971" s="187" t="str">
        <f t="shared" si="674"/>
        <v>N006554</v>
      </c>
      <c r="AU1971" s="187">
        <f t="shared" si="675"/>
        <v>59</v>
      </c>
      <c r="AV1971" s="187">
        <f t="shared" si="676"/>
        <v>644.87</v>
      </c>
      <c r="AW1971" s="187" t="str">
        <f t="shared" si="677"/>
        <v>2018/4</v>
      </c>
      <c r="AX1971" s="187" t="str">
        <f t="shared" si="678"/>
        <v>2018/4 Contribuciones Seg. Social</v>
      </c>
      <c r="AY1971" s="187">
        <f t="shared" si="659"/>
        <v>16053.34</v>
      </c>
      <c r="AZ1971" s="187">
        <f t="shared" si="679"/>
        <v>4.0170456739843548E-2</v>
      </c>
      <c r="BA1971" s="187" t="str">
        <f t="shared" si="661"/>
        <v>N006554 59</v>
      </c>
      <c r="BB1971" s="187">
        <f>IFERROR(IF(AW1971="","",VLOOKUP(AW1971,SUSS!R:S,2,FALSE)),AY1971*SUSS!$M$2)</f>
        <v>1926.4007999999999</v>
      </c>
      <c r="BC1971" s="187">
        <f t="shared" si="660"/>
        <v>77.384399999999999</v>
      </c>
    </row>
    <row r="1972" spans="14:55" ht="15.75" thickBot="1">
      <c r="N1972" s="183" t="s">
        <v>198</v>
      </c>
      <c r="O1972" s="82">
        <v>60</v>
      </c>
      <c r="P1972" s="85">
        <v>3529.96</v>
      </c>
      <c r="Q1972" s="83" t="s">
        <v>102</v>
      </c>
      <c r="R1972" s="83" t="s">
        <v>10</v>
      </c>
      <c r="S1972" s="83" t="s">
        <v>10</v>
      </c>
      <c r="T1972" s="82" t="s">
        <v>206</v>
      </c>
      <c r="U1972" s="82" t="s">
        <v>124</v>
      </c>
      <c r="AC1972" s="187" t="str">
        <f t="shared" si="662"/>
        <v/>
      </c>
      <c r="AD1972" s="187" t="str">
        <f t="shared" si="663"/>
        <v/>
      </c>
      <c r="AE1972" s="187" t="str">
        <f t="shared" si="664"/>
        <v/>
      </c>
      <c r="AF1972" s="187" t="str">
        <f t="shared" si="665"/>
        <v/>
      </c>
      <c r="AG1972" s="187" t="str">
        <f t="shared" si="666"/>
        <v/>
      </c>
      <c r="AH1972" s="187" t="str">
        <f t="shared" si="667"/>
        <v/>
      </c>
      <c r="AI1972" s="187" t="str">
        <f t="shared" si="668"/>
        <v/>
      </c>
      <c r="AJ1972" s="187" t="str">
        <f t="shared" si="669"/>
        <v/>
      </c>
      <c r="AK1972" s="187" t="str">
        <f t="shared" si="670"/>
        <v/>
      </c>
      <c r="AN1972" s="187" t="str">
        <f t="shared" si="671"/>
        <v/>
      </c>
      <c r="AO1972" s="187" t="str">
        <f t="shared" si="672"/>
        <v/>
      </c>
      <c r="AP1972" s="187" t="str">
        <f t="shared" si="673"/>
        <v/>
      </c>
      <c r="AT1972" s="187" t="str">
        <f t="shared" si="674"/>
        <v/>
      </c>
      <c r="AU1972" s="187" t="str">
        <f t="shared" si="675"/>
        <v/>
      </c>
      <c r="AV1972" s="187" t="str">
        <f t="shared" si="676"/>
        <v/>
      </c>
      <c r="AW1972" s="187" t="str">
        <f t="shared" si="677"/>
        <v/>
      </c>
      <c r="AX1972" s="187" t="str">
        <f t="shared" si="678"/>
        <v/>
      </c>
      <c r="AY1972" s="187" t="str">
        <f t="shared" si="659"/>
        <v/>
      </c>
      <c r="AZ1972" s="187" t="str">
        <f t="shared" si="679"/>
        <v/>
      </c>
      <c r="BA1972" s="187" t="str">
        <f t="shared" si="661"/>
        <v xml:space="preserve"> </v>
      </c>
      <c r="BB1972" s="187" t="str">
        <f>IFERROR(IF(AW1972="","",VLOOKUP(AW1972,SUSS!R:S,2,FALSE)),AY1972*SUSS!$M$2)</f>
        <v/>
      </c>
      <c r="BC1972" s="187" t="str">
        <f t="shared" si="660"/>
        <v/>
      </c>
    </row>
    <row r="1973" spans="14:55" ht="15.75" thickBot="1">
      <c r="N1973" s="183" t="s">
        <v>198</v>
      </c>
      <c r="O1973" s="82">
        <v>60</v>
      </c>
      <c r="P1973" s="85">
        <v>12979.64</v>
      </c>
      <c r="Q1973" s="83" t="s">
        <v>82</v>
      </c>
      <c r="R1973" s="83" t="s">
        <v>10</v>
      </c>
      <c r="S1973" s="83" t="s">
        <v>83</v>
      </c>
      <c r="T1973" s="82" t="s">
        <v>213</v>
      </c>
      <c r="U1973" s="82" t="s">
        <v>124</v>
      </c>
      <c r="AC1973" s="187" t="str">
        <f t="shared" si="662"/>
        <v/>
      </c>
      <c r="AD1973" s="187" t="str">
        <f t="shared" si="663"/>
        <v/>
      </c>
      <c r="AE1973" s="187" t="str">
        <f t="shared" si="664"/>
        <v/>
      </c>
      <c r="AF1973" s="187" t="str">
        <f t="shared" si="665"/>
        <v/>
      </c>
      <c r="AG1973" s="187" t="str">
        <f t="shared" si="666"/>
        <v/>
      </c>
      <c r="AH1973" s="187" t="str">
        <f t="shared" si="667"/>
        <v/>
      </c>
      <c r="AI1973" s="187" t="str">
        <f t="shared" si="668"/>
        <v/>
      </c>
      <c r="AJ1973" s="187" t="str">
        <f t="shared" si="669"/>
        <v/>
      </c>
      <c r="AK1973" s="187" t="str">
        <f t="shared" si="670"/>
        <v/>
      </c>
      <c r="AN1973" s="187" t="str">
        <f t="shared" si="671"/>
        <v/>
      </c>
      <c r="AO1973" s="187" t="str">
        <f t="shared" si="672"/>
        <v/>
      </c>
      <c r="AP1973" s="187" t="str">
        <f t="shared" si="673"/>
        <v/>
      </c>
      <c r="AT1973" s="187" t="str">
        <f t="shared" si="674"/>
        <v/>
      </c>
      <c r="AU1973" s="187" t="str">
        <f t="shared" si="675"/>
        <v/>
      </c>
      <c r="AV1973" s="187" t="str">
        <f t="shared" si="676"/>
        <v/>
      </c>
      <c r="AW1973" s="187" t="str">
        <f t="shared" si="677"/>
        <v/>
      </c>
      <c r="AX1973" s="187" t="str">
        <f t="shared" si="678"/>
        <v/>
      </c>
      <c r="AY1973" s="187" t="str">
        <f t="shared" si="659"/>
        <v/>
      </c>
      <c r="AZ1973" s="187" t="str">
        <f t="shared" si="679"/>
        <v/>
      </c>
      <c r="BA1973" s="187" t="str">
        <f t="shared" si="661"/>
        <v xml:space="preserve"> </v>
      </c>
      <c r="BB1973" s="187" t="str">
        <f>IFERROR(IF(AW1973="","",VLOOKUP(AW1973,SUSS!R:S,2,FALSE)),AY1973*SUSS!$M$2)</f>
        <v/>
      </c>
      <c r="BC1973" s="187" t="str">
        <f t="shared" si="660"/>
        <v/>
      </c>
    </row>
    <row r="1974" spans="14:55" ht="15.75" thickBot="1">
      <c r="N1974" s="183" t="s">
        <v>198</v>
      </c>
      <c r="O1974" s="82">
        <v>60</v>
      </c>
      <c r="P1974" s="86">
        <v>153.22999999999999</v>
      </c>
      <c r="Q1974" s="83" t="s">
        <v>107</v>
      </c>
      <c r="R1974" s="83" t="s">
        <v>10</v>
      </c>
      <c r="S1974" s="83" t="s">
        <v>10</v>
      </c>
      <c r="T1974" s="82" t="s">
        <v>163</v>
      </c>
      <c r="U1974" s="82" t="s">
        <v>124</v>
      </c>
      <c r="AC1974" s="187" t="str">
        <f t="shared" si="662"/>
        <v/>
      </c>
      <c r="AD1974" s="187" t="str">
        <f t="shared" si="663"/>
        <v/>
      </c>
      <c r="AE1974" s="187" t="str">
        <f t="shared" si="664"/>
        <v/>
      </c>
      <c r="AF1974" s="187" t="str">
        <f t="shared" si="665"/>
        <v/>
      </c>
      <c r="AG1974" s="187" t="str">
        <f t="shared" si="666"/>
        <v/>
      </c>
      <c r="AH1974" s="187" t="str">
        <f t="shared" si="667"/>
        <v/>
      </c>
      <c r="AI1974" s="187" t="str">
        <f t="shared" si="668"/>
        <v/>
      </c>
      <c r="AJ1974" s="187" t="str">
        <f t="shared" si="669"/>
        <v/>
      </c>
      <c r="AK1974" s="187" t="str">
        <f t="shared" si="670"/>
        <v/>
      </c>
      <c r="AN1974" s="187" t="str">
        <f t="shared" si="671"/>
        <v/>
      </c>
      <c r="AO1974" s="187" t="str">
        <f t="shared" si="672"/>
        <v/>
      </c>
      <c r="AP1974" s="187" t="str">
        <f t="shared" si="673"/>
        <v/>
      </c>
      <c r="AT1974" s="187" t="str">
        <f t="shared" si="674"/>
        <v/>
      </c>
      <c r="AU1974" s="187" t="str">
        <f t="shared" si="675"/>
        <v/>
      </c>
      <c r="AV1974" s="187" t="str">
        <f t="shared" si="676"/>
        <v/>
      </c>
      <c r="AW1974" s="187" t="str">
        <f t="shared" si="677"/>
        <v/>
      </c>
      <c r="AX1974" s="187" t="str">
        <f t="shared" si="678"/>
        <v/>
      </c>
      <c r="AY1974" s="187" t="str">
        <f t="shared" si="659"/>
        <v/>
      </c>
      <c r="AZ1974" s="187" t="str">
        <f t="shared" si="679"/>
        <v/>
      </c>
      <c r="BA1974" s="187" t="str">
        <f t="shared" si="661"/>
        <v xml:space="preserve"> </v>
      </c>
      <c r="BB1974" s="187" t="str">
        <f>IFERROR(IF(AW1974="","",VLOOKUP(AW1974,SUSS!R:S,2,FALSE)),AY1974*SUSS!$M$2)</f>
        <v/>
      </c>
      <c r="BC1974" s="187" t="str">
        <f t="shared" si="660"/>
        <v/>
      </c>
    </row>
    <row r="1975" spans="14:55" ht="29.25" thickBot="1">
      <c r="N1975" s="183" t="s">
        <v>198</v>
      </c>
      <c r="O1975" s="82">
        <v>60</v>
      </c>
      <c r="P1975" s="86">
        <v>654.39</v>
      </c>
      <c r="Q1975" s="83" t="s">
        <v>11</v>
      </c>
      <c r="R1975" s="83" t="s">
        <v>108</v>
      </c>
      <c r="S1975" s="83" t="s">
        <v>109</v>
      </c>
      <c r="T1975" s="82" t="s">
        <v>172</v>
      </c>
      <c r="U1975" s="82" t="s">
        <v>124</v>
      </c>
      <c r="AC1975" s="187" t="str">
        <f t="shared" si="662"/>
        <v/>
      </c>
      <c r="AD1975" s="187" t="str">
        <f t="shared" si="663"/>
        <v/>
      </c>
      <c r="AE1975" s="187" t="str">
        <f t="shared" si="664"/>
        <v/>
      </c>
      <c r="AF1975" s="187" t="str">
        <f t="shared" si="665"/>
        <v/>
      </c>
      <c r="AG1975" s="187" t="str">
        <f t="shared" si="666"/>
        <v/>
      </c>
      <c r="AH1975" s="187" t="str">
        <f t="shared" si="667"/>
        <v/>
      </c>
      <c r="AI1975" s="187" t="str">
        <f t="shared" si="668"/>
        <v/>
      </c>
      <c r="AJ1975" s="187" t="str">
        <f t="shared" si="669"/>
        <v/>
      </c>
      <c r="AK1975" s="187" t="str">
        <f t="shared" si="670"/>
        <v/>
      </c>
      <c r="AN1975" s="187" t="str">
        <f t="shared" si="671"/>
        <v/>
      </c>
      <c r="AO1975" s="187" t="str">
        <f t="shared" si="672"/>
        <v/>
      </c>
      <c r="AP1975" s="187" t="str">
        <f t="shared" si="673"/>
        <v/>
      </c>
      <c r="AT1975" s="187" t="str">
        <f t="shared" si="674"/>
        <v>N006554</v>
      </c>
      <c r="AU1975" s="187">
        <f t="shared" si="675"/>
        <v>60</v>
      </c>
      <c r="AV1975" s="187">
        <f t="shared" si="676"/>
        <v>654.39</v>
      </c>
      <c r="AW1975" s="187" t="str">
        <f t="shared" si="677"/>
        <v>2018/4</v>
      </c>
      <c r="AX1975" s="187" t="str">
        <f t="shared" si="678"/>
        <v>2018/4 Contribuciones Seg. Social</v>
      </c>
      <c r="AY1975" s="187">
        <f t="shared" si="659"/>
        <v>16053.34</v>
      </c>
      <c r="AZ1975" s="187">
        <f t="shared" si="679"/>
        <v>4.0763479749385483E-2</v>
      </c>
      <c r="BA1975" s="187" t="str">
        <f t="shared" si="661"/>
        <v>N006554 60</v>
      </c>
      <c r="BB1975" s="187">
        <f>IFERROR(IF(AW1975="","",VLOOKUP(AW1975,SUSS!R:S,2,FALSE)),AY1975*SUSS!$M$2)</f>
        <v>1926.4007999999999</v>
      </c>
      <c r="BC1975" s="187">
        <f t="shared" si="660"/>
        <v>78.526799999999994</v>
      </c>
    </row>
    <row r="1976" spans="14:55" ht="15.75" thickBot="1">
      <c r="N1976" s="183" t="s">
        <v>198</v>
      </c>
      <c r="O1976" s="82">
        <v>61</v>
      </c>
      <c r="P1976" s="85">
        <v>3529.96</v>
      </c>
      <c r="Q1976" s="83" t="s">
        <v>102</v>
      </c>
      <c r="R1976" s="83" t="s">
        <v>10</v>
      </c>
      <c r="S1976" s="83" t="s">
        <v>10</v>
      </c>
      <c r="T1976" s="82" t="s">
        <v>206</v>
      </c>
      <c r="U1976" s="82" t="s">
        <v>124</v>
      </c>
      <c r="AC1976" s="187" t="str">
        <f t="shared" si="662"/>
        <v/>
      </c>
      <c r="AD1976" s="187" t="str">
        <f t="shared" si="663"/>
        <v/>
      </c>
      <c r="AE1976" s="187" t="str">
        <f t="shared" si="664"/>
        <v/>
      </c>
      <c r="AF1976" s="187" t="str">
        <f t="shared" si="665"/>
        <v/>
      </c>
      <c r="AG1976" s="187" t="str">
        <f t="shared" si="666"/>
        <v/>
      </c>
      <c r="AH1976" s="187" t="str">
        <f t="shared" si="667"/>
        <v/>
      </c>
      <c r="AI1976" s="187" t="str">
        <f t="shared" si="668"/>
        <v/>
      </c>
      <c r="AJ1976" s="187" t="str">
        <f t="shared" si="669"/>
        <v/>
      </c>
      <c r="AK1976" s="187" t="str">
        <f t="shared" si="670"/>
        <v/>
      </c>
      <c r="AN1976" s="187" t="str">
        <f t="shared" si="671"/>
        <v/>
      </c>
      <c r="AO1976" s="187" t="str">
        <f t="shared" si="672"/>
        <v/>
      </c>
      <c r="AP1976" s="187" t="str">
        <f t="shared" si="673"/>
        <v/>
      </c>
      <c r="AT1976" s="187" t="str">
        <f t="shared" si="674"/>
        <v/>
      </c>
      <c r="AU1976" s="187" t="str">
        <f t="shared" si="675"/>
        <v/>
      </c>
      <c r="AV1976" s="187" t="str">
        <f t="shared" si="676"/>
        <v/>
      </c>
      <c r="AW1976" s="187" t="str">
        <f t="shared" si="677"/>
        <v/>
      </c>
      <c r="AX1976" s="187" t="str">
        <f t="shared" si="678"/>
        <v/>
      </c>
      <c r="AY1976" s="187" t="str">
        <f t="shared" si="659"/>
        <v/>
      </c>
      <c r="AZ1976" s="187" t="str">
        <f t="shared" si="679"/>
        <v/>
      </c>
      <c r="BA1976" s="187" t="str">
        <f t="shared" si="661"/>
        <v xml:space="preserve"> </v>
      </c>
      <c r="BB1976" s="187" t="str">
        <f>IFERROR(IF(AW1976="","",VLOOKUP(AW1976,SUSS!R:S,2,FALSE)),AY1976*SUSS!$M$2)</f>
        <v/>
      </c>
      <c r="BC1976" s="187" t="str">
        <f t="shared" si="660"/>
        <v/>
      </c>
    </row>
    <row r="1977" spans="14:55" ht="15.75" thickBot="1">
      <c r="N1977" s="183" t="s">
        <v>198</v>
      </c>
      <c r="O1977" s="82">
        <v>61</v>
      </c>
      <c r="P1977" s="85">
        <v>12979.64</v>
      </c>
      <c r="Q1977" s="83" t="s">
        <v>82</v>
      </c>
      <c r="R1977" s="83" t="s">
        <v>10</v>
      </c>
      <c r="S1977" s="83" t="s">
        <v>83</v>
      </c>
      <c r="T1977" s="82" t="s">
        <v>213</v>
      </c>
      <c r="U1977" s="82" t="s">
        <v>124</v>
      </c>
      <c r="AC1977" s="187" t="str">
        <f t="shared" si="662"/>
        <v/>
      </c>
      <c r="AD1977" s="187" t="str">
        <f t="shared" si="663"/>
        <v/>
      </c>
      <c r="AE1977" s="187" t="str">
        <f t="shared" si="664"/>
        <v/>
      </c>
      <c r="AF1977" s="187" t="str">
        <f t="shared" si="665"/>
        <v/>
      </c>
      <c r="AG1977" s="187" t="str">
        <f t="shared" si="666"/>
        <v/>
      </c>
      <c r="AH1977" s="187" t="str">
        <f t="shared" si="667"/>
        <v/>
      </c>
      <c r="AI1977" s="187" t="str">
        <f t="shared" si="668"/>
        <v/>
      </c>
      <c r="AJ1977" s="187" t="str">
        <f t="shared" si="669"/>
        <v/>
      </c>
      <c r="AK1977" s="187" t="str">
        <f t="shared" si="670"/>
        <v/>
      </c>
      <c r="AN1977" s="187" t="str">
        <f t="shared" si="671"/>
        <v/>
      </c>
      <c r="AO1977" s="187" t="str">
        <f t="shared" si="672"/>
        <v/>
      </c>
      <c r="AP1977" s="187" t="str">
        <f t="shared" si="673"/>
        <v/>
      </c>
      <c r="AT1977" s="187" t="str">
        <f t="shared" si="674"/>
        <v/>
      </c>
      <c r="AU1977" s="187" t="str">
        <f t="shared" si="675"/>
        <v/>
      </c>
      <c r="AV1977" s="187" t="str">
        <f t="shared" si="676"/>
        <v/>
      </c>
      <c r="AW1977" s="187" t="str">
        <f t="shared" si="677"/>
        <v/>
      </c>
      <c r="AX1977" s="187" t="str">
        <f t="shared" si="678"/>
        <v/>
      </c>
      <c r="AY1977" s="187" t="str">
        <f t="shared" si="659"/>
        <v/>
      </c>
      <c r="AZ1977" s="187" t="str">
        <f t="shared" si="679"/>
        <v/>
      </c>
      <c r="BA1977" s="187" t="str">
        <f t="shared" si="661"/>
        <v xml:space="preserve"> </v>
      </c>
      <c r="BB1977" s="187" t="str">
        <f>IFERROR(IF(AW1977="","",VLOOKUP(AW1977,SUSS!R:S,2,FALSE)),AY1977*SUSS!$M$2)</f>
        <v/>
      </c>
      <c r="BC1977" s="187" t="str">
        <f t="shared" si="660"/>
        <v/>
      </c>
    </row>
    <row r="1978" spans="14:55" ht="15.75" thickBot="1">
      <c r="N1978" s="183" t="s">
        <v>198</v>
      </c>
      <c r="O1978" s="82">
        <v>61</v>
      </c>
      <c r="P1978" s="86">
        <v>153.22999999999999</v>
      </c>
      <c r="Q1978" s="83" t="s">
        <v>107</v>
      </c>
      <c r="R1978" s="83" t="s">
        <v>10</v>
      </c>
      <c r="S1978" s="83" t="s">
        <v>10</v>
      </c>
      <c r="T1978" s="82" t="s">
        <v>163</v>
      </c>
      <c r="U1978" s="82" t="s">
        <v>124</v>
      </c>
      <c r="AC1978" s="187" t="str">
        <f t="shared" si="662"/>
        <v/>
      </c>
      <c r="AD1978" s="187" t="str">
        <f t="shared" si="663"/>
        <v/>
      </c>
      <c r="AE1978" s="187" t="str">
        <f t="shared" si="664"/>
        <v/>
      </c>
      <c r="AF1978" s="187" t="str">
        <f t="shared" si="665"/>
        <v/>
      </c>
      <c r="AG1978" s="187" t="str">
        <f t="shared" si="666"/>
        <v/>
      </c>
      <c r="AH1978" s="187" t="str">
        <f t="shared" si="667"/>
        <v/>
      </c>
      <c r="AI1978" s="187" t="str">
        <f t="shared" si="668"/>
        <v/>
      </c>
      <c r="AJ1978" s="187" t="str">
        <f t="shared" si="669"/>
        <v/>
      </c>
      <c r="AK1978" s="187" t="str">
        <f t="shared" si="670"/>
        <v/>
      </c>
      <c r="AN1978" s="187" t="str">
        <f t="shared" si="671"/>
        <v/>
      </c>
      <c r="AO1978" s="187" t="str">
        <f t="shared" si="672"/>
        <v/>
      </c>
      <c r="AP1978" s="187" t="str">
        <f t="shared" si="673"/>
        <v/>
      </c>
      <c r="AT1978" s="187" t="str">
        <f t="shared" si="674"/>
        <v/>
      </c>
      <c r="AU1978" s="187" t="str">
        <f t="shared" si="675"/>
        <v/>
      </c>
      <c r="AV1978" s="187" t="str">
        <f t="shared" si="676"/>
        <v/>
      </c>
      <c r="AW1978" s="187" t="str">
        <f t="shared" si="677"/>
        <v/>
      </c>
      <c r="AX1978" s="187" t="str">
        <f t="shared" si="678"/>
        <v/>
      </c>
      <c r="AY1978" s="187" t="str">
        <f t="shared" si="659"/>
        <v/>
      </c>
      <c r="AZ1978" s="187" t="str">
        <f t="shared" si="679"/>
        <v/>
      </c>
      <c r="BA1978" s="187" t="str">
        <f t="shared" si="661"/>
        <v xml:space="preserve"> </v>
      </c>
      <c r="BB1978" s="187" t="str">
        <f>IFERROR(IF(AW1978="","",VLOOKUP(AW1978,SUSS!R:S,2,FALSE)),AY1978*SUSS!$M$2)</f>
        <v/>
      </c>
      <c r="BC1978" s="187" t="str">
        <f t="shared" si="660"/>
        <v/>
      </c>
    </row>
    <row r="1979" spans="14:55" ht="29.25" thickBot="1">
      <c r="N1979" s="183" t="s">
        <v>198</v>
      </c>
      <c r="O1979" s="82">
        <v>61</v>
      </c>
      <c r="P1979" s="86">
        <v>654.39</v>
      </c>
      <c r="Q1979" s="83" t="s">
        <v>11</v>
      </c>
      <c r="R1979" s="83" t="s">
        <v>108</v>
      </c>
      <c r="S1979" s="83" t="s">
        <v>109</v>
      </c>
      <c r="T1979" s="82" t="s">
        <v>172</v>
      </c>
      <c r="U1979" s="82" t="s">
        <v>124</v>
      </c>
      <c r="AC1979" s="187" t="str">
        <f t="shared" si="662"/>
        <v/>
      </c>
      <c r="AD1979" s="187" t="str">
        <f t="shared" si="663"/>
        <v/>
      </c>
      <c r="AE1979" s="187" t="str">
        <f t="shared" si="664"/>
        <v/>
      </c>
      <c r="AF1979" s="187" t="str">
        <f t="shared" si="665"/>
        <v/>
      </c>
      <c r="AG1979" s="187" t="str">
        <f t="shared" si="666"/>
        <v/>
      </c>
      <c r="AH1979" s="187" t="str">
        <f t="shared" si="667"/>
        <v/>
      </c>
      <c r="AI1979" s="187" t="str">
        <f t="shared" si="668"/>
        <v/>
      </c>
      <c r="AJ1979" s="187" t="str">
        <f t="shared" si="669"/>
        <v/>
      </c>
      <c r="AK1979" s="187" t="str">
        <f t="shared" si="670"/>
        <v/>
      </c>
      <c r="AN1979" s="187" t="str">
        <f t="shared" si="671"/>
        <v/>
      </c>
      <c r="AO1979" s="187" t="str">
        <f t="shared" si="672"/>
        <v/>
      </c>
      <c r="AP1979" s="187" t="str">
        <f t="shared" si="673"/>
        <v/>
      </c>
      <c r="AT1979" s="187" t="str">
        <f t="shared" si="674"/>
        <v>N006554</v>
      </c>
      <c r="AU1979" s="187">
        <f t="shared" si="675"/>
        <v>61</v>
      </c>
      <c r="AV1979" s="187">
        <f t="shared" si="676"/>
        <v>654.39</v>
      </c>
      <c r="AW1979" s="187" t="str">
        <f t="shared" si="677"/>
        <v>2018/4</v>
      </c>
      <c r="AX1979" s="187" t="str">
        <f t="shared" si="678"/>
        <v>2018/4 Contribuciones Seg. Social</v>
      </c>
      <c r="AY1979" s="187">
        <f t="shared" si="659"/>
        <v>16053.34</v>
      </c>
      <c r="AZ1979" s="187">
        <f t="shared" si="679"/>
        <v>4.0763479749385483E-2</v>
      </c>
      <c r="BA1979" s="187" t="str">
        <f t="shared" si="661"/>
        <v>N006554 61</v>
      </c>
      <c r="BB1979" s="187">
        <f>IFERROR(IF(AW1979="","",VLOOKUP(AW1979,SUSS!R:S,2,FALSE)),AY1979*SUSS!$M$2)</f>
        <v>1926.4007999999999</v>
      </c>
      <c r="BC1979" s="187">
        <f t="shared" si="660"/>
        <v>78.526799999999994</v>
      </c>
    </row>
    <row r="1980" spans="14:55" ht="15.75" thickBot="1">
      <c r="N1980" s="183" t="s">
        <v>198</v>
      </c>
      <c r="O1980" s="82">
        <v>62</v>
      </c>
      <c r="P1980" s="85">
        <v>3529.96</v>
      </c>
      <c r="Q1980" s="83" t="s">
        <v>102</v>
      </c>
      <c r="R1980" s="83" t="s">
        <v>10</v>
      </c>
      <c r="S1980" s="83" t="s">
        <v>10</v>
      </c>
      <c r="T1980" s="82" t="s">
        <v>206</v>
      </c>
      <c r="U1980" s="82" t="s">
        <v>124</v>
      </c>
      <c r="AC1980" s="187" t="str">
        <f t="shared" si="662"/>
        <v/>
      </c>
      <c r="AD1980" s="187" t="str">
        <f t="shared" si="663"/>
        <v/>
      </c>
      <c r="AE1980" s="187" t="str">
        <f t="shared" si="664"/>
        <v/>
      </c>
      <c r="AF1980" s="187" t="str">
        <f t="shared" si="665"/>
        <v/>
      </c>
      <c r="AG1980" s="187" t="str">
        <f t="shared" si="666"/>
        <v/>
      </c>
      <c r="AH1980" s="187" t="str">
        <f t="shared" si="667"/>
        <v/>
      </c>
      <c r="AI1980" s="187" t="str">
        <f t="shared" si="668"/>
        <v/>
      </c>
      <c r="AJ1980" s="187" t="str">
        <f t="shared" si="669"/>
        <v/>
      </c>
      <c r="AK1980" s="187" t="str">
        <f t="shared" si="670"/>
        <v/>
      </c>
      <c r="AN1980" s="187" t="str">
        <f t="shared" si="671"/>
        <v/>
      </c>
      <c r="AO1980" s="187" t="str">
        <f t="shared" si="672"/>
        <v/>
      </c>
      <c r="AP1980" s="187" t="str">
        <f t="shared" si="673"/>
        <v/>
      </c>
      <c r="AT1980" s="187" t="str">
        <f t="shared" si="674"/>
        <v/>
      </c>
      <c r="AU1980" s="187" t="str">
        <f t="shared" si="675"/>
        <v/>
      </c>
      <c r="AV1980" s="187" t="str">
        <f t="shared" si="676"/>
        <v/>
      </c>
      <c r="AW1980" s="187" t="str">
        <f t="shared" si="677"/>
        <v/>
      </c>
      <c r="AX1980" s="187" t="str">
        <f t="shared" si="678"/>
        <v/>
      </c>
      <c r="AY1980" s="187" t="str">
        <f t="shared" si="659"/>
        <v/>
      </c>
      <c r="AZ1980" s="187" t="str">
        <f t="shared" si="679"/>
        <v/>
      </c>
      <c r="BA1980" s="187" t="str">
        <f t="shared" si="661"/>
        <v xml:space="preserve"> </v>
      </c>
      <c r="BB1980" s="187" t="str">
        <f>IFERROR(IF(AW1980="","",VLOOKUP(AW1980,SUSS!R:S,2,FALSE)),AY1980*SUSS!$M$2)</f>
        <v/>
      </c>
      <c r="BC1980" s="187" t="str">
        <f t="shared" si="660"/>
        <v/>
      </c>
    </row>
    <row r="1981" spans="14:55" ht="15.75" thickBot="1">
      <c r="N1981" s="183" t="s">
        <v>198</v>
      </c>
      <c r="O1981" s="82">
        <v>62</v>
      </c>
      <c r="P1981" s="85">
        <v>12979.64</v>
      </c>
      <c r="Q1981" s="83" t="s">
        <v>82</v>
      </c>
      <c r="R1981" s="83" t="s">
        <v>10</v>
      </c>
      <c r="S1981" s="83" t="s">
        <v>83</v>
      </c>
      <c r="T1981" s="82" t="s">
        <v>213</v>
      </c>
      <c r="U1981" s="82" t="s">
        <v>124</v>
      </c>
      <c r="AC1981" s="187" t="str">
        <f t="shared" si="662"/>
        <v/>
      </c>
      <c r="AD1981" s="187" t="str">
        <f t="shared" si="663"/>
        <v/>
      </c>
      <c r="AE1981" s="187" t="str">
        <f t="shared" si="664"/>
        <v/>
      </c>
      <c r="AF1981" s="187" t="str">
        <f t="shared" si="665"/>
        <v/>
      </c>
      <c r="AG1981" s="187" t="str">
        <f t="shared" si="666"/>
        <v/>
      </c>
      <c r="AH1981" s="187" t="str">
        <f t="shared" si="667"/>
        <v/>
      </c>
      <c r="AI1981" s="187" t="str">
        <f t="shared" si="668"/>
        <v/>
      </c>
      <c r="AJ1981" s="187" t="str">
        <f t="shared" si="669"/>
        <v/>
      </c>
      <c r="AK1981" s="187" t="str">
        <f t="shared" si="670"/>
        <v/>
      </c>
      <c r="AN1981" s="187" t="str">
        <f t="shared" si="671"/>
        <v/>
      </c>
      <c r="AO1981" s="187" t="str">
        <f t="shared" si="672"/>
        <v/>
      </c>
      <c r="AP1981" s="187" t="str">
        <f t="shared" si="673"/>
        <v/>
      </c>
      <c r="AT1981" s="187" t="str">
        <f t="shared" si="674"/>
        <v/>
      </c>
      <c r="AU1981" s="187" t="str">
        <f t="shared" si="675"/>
        <v/>
      </c>
      <c r="AV1981" s="187" t="str">
        <f t="shared" si="676"/>
        <v/>
      </c>
      <c r="AW1981" s="187" t="str">
        <f t="shared" si="677"/>
        <v/>
      </c>
      <c r="AX1981" s="187" t="str">
        <f t="shared" si="678"/>
        <v/>
      </c>
      <c r="AY1981" s="187" t="str">
        <f t="shared" si="659"/>
        <v/>
      </c>
      <c r="AZ1981" s="187" t="str">
        <f t="shared" si="679"/>
        <v/>
      </c>
      <c r="BA1981" s="187" t="str">
        <f t="shared" si="661"/>
        <v xml:space="preserve"> </v>
      </c>
      <c r="BB1981" s="187" t="str">
        <f>IFERROR(IF(AW1981="","",VLOOKUP(AW1981,SUSS!R:S,2,FALSE)),AY1981*SUSS!$M$2)</f>
        <v/>
      </c>
      <c r="BC1981" s="187" t="str">
        <f t="shared" si="660"/>
        <v/>
      </c>
    </row>
    <row r="1982" spans="14:55" ht="15.75" thickBot="1">
      <c r="N1982" s="183" t="s">
        <v>198</v>
      </c>
      <c r="O1982" s="82">
        <v>62</v>
      </c>
      <c r="P1982" s="86">
        <v>153.22999999999999</v>
      </c>
      <c r="Q1982" s="83" t="s">
        <v>107</v>
      </c>
      <c r="R1982" s="83" t="s">
        <v>10</v>
      </c>
      <c r="S1982" s="83" t="s">
        <v>10</v>
      </c>
      <c r="T1982" s="82" t="s">
        <v>163</v>
      </c>
      <c r="U1982" s="82" t="s">
        <v>124</v>
      </c>
      <c r="AC1982" s="187" t="str">
        <f t="shared" si="662"/>
        <v/>
      </c>
      <c r="AD1982" s="187" t="str">
        <f t="shared" si="663"/>
        <v/>
      </c>
      <c r="AE1982" s="187" t="str">
        <f t="shared" si="664"/>
        <v/>
      </c>
      <c r="AF1982" s="187" t="str">
        <f t="shared" si="665"/>
        <v/>
      </c>
      <c r="AG1982" s="187" t="str">
        <f t="shared" si="666"/>
        <v/>
      </c>
      <c r="AH1982" s="187" t="str">
        <f t="shared" si="667"/>
        <v/>
      </c>
      <c r="AI1982" s="187" t="str">
        <f t="shared" si="668"/>
        <v/>
      </c>
      <c r="AJ1982" s="187" t="str">
        <f t="shared" si="669"/>
        <v/>
      </c>
      <c r="AK1982" s="187" t="str">
        <f t="shared" si="670"/>
        <v/>
      </c>
      <c r="AN1982" s="187" t="str">
        <f t="shared" si="671"/>
        <v/>
      </c>
      <c r="AO1982" s="187" t="str">
        <f t="shared" si="672"/>
        <v/>
      </c>
      <c r="AP1982" s="187" t="str">
        <f t="shared" si="673"/>
        <v/>
      </c>
      <c r="AT1982" s="187" t="str">
        <f t="shared" si="674"/>
        <v/>
      </c>
      <c r="AU1982" s="187" t="str">
        <f t="shared" si="675"/>
        <v/>
      </c>
      <c r="AV1982" s="187" t="str">
        <f t="shared" si="676"/>
        <v/>
      </c>
      <c r="AW1982" s="187" t="str">
        <f t="shared" si="677"/>
        <v/>
      </c>
      <c r="AX1982" s="187" t="str">
        <f t="shared" si="678"/>
        <v/>
      </c>
      <c r="AY1982" s="187" t="str">
        <f t="shared" si="659"/>
        <v/>
      </c>
      <c r="AZ1982" s="187" t="str">
        <f t="shared" si="679"/>
        <v/>
      </c>
      <c r="BA1982" s="187" t="str">
        <f t="shared" si="661"/>
        <v xml:space="preserve"> </v>
      </c>
      <c r="BB1982" s="187" t="str">
        <f>IFERROR(IF(AW1982="","",VLOOKUP(AW1982,SUSS!R:S,2,FALSE)),AY1982*SUSS!$M$2)</f>
        <v/>
      </c>
      <c r="BC1982" s="187" t="str">
        <f t="shared" si="660"/>
        <v/>
      </c>
    </row>
    <row r="1983" spans="14:55" ht="29.25" thickBot="1">
      <c r="N1983" s="183" t="s">
        <v>198</v>
      </c>
      <c r="O1983" s="82">
        <v>62</v>
      </c>
      <c r="P1983" s="86">
        <v>654.39</v>
      </c>
      <c r="Q1983" s="83" t="s">
        <v>11</v>
      </c>
      <c r="R1983" s="83" t="s">
        <v>108</v>
      </c>
      <c r="S1983" s="83" t="s">
        <v>109</v>
      </c>
      <c r="T1983" s="82" t="s">
        <v>172</v>
      </c>
      <c r="U1983" s="82" t="s">
        <v>124</v>
      </c>
      <c r="AC1983" s="187" t="str">
        <f t="shared" si="662"/>
        <v/>
      </c>
      <c r="AD1983" s="187" t="str">
        <f t="shared" si="663"/>
        <v/>
      </c>
      <c r="AE1983" s="187" t="str">
        <f t="shared" si="664"/>
        <v/>
      </c>
      <c r="AF1983" s="187" t="str">
        <f t="shared" si="665"/>
        <v/>
      </c>
      <c r="AG1983" s="187" t="str">
        <f t="shared" si="666"/>
        <v/>
      </c>
      <c r="AH1983" s="187" t="str">
        <f t="shared" si="667"/>
        <v/>
      </c>
      <c r="AI1983" s="187" t="str">
        <f t="shared" si="668"/>
        <v/>
      </c>
      <c r="AJ1983" s="187" t="str">
        <f t="shared" si="669"/>
        <v/>
      </c>
      <c r="AK1983" s="187" t="str">
        <f t="shared" si="670"/>
        <v/>
      </c>
      <c r="AN1983" s="187" t="str">
        <f t="shared" si="671"/>
        <v/>
      </c>
      <c r="AO1983" s="187" t="str">
        <f t="shared" si="672"/>
        <v/>
      </c>
      <c r="AP1983" s="187" t="str">
        <f t="shared" si="673"/>
        <v/>
      </c>
      <c r="AT1983" s="187" t="str">
        <f t="shared" si="674"/>
        <v>N006554</v>
      </c>
      <c r="AU1983" s="187">
        <f t="shared" si="675"/>
        <v>62</v>
      </c>
      <c r="AV1983" s="187">
        <f t="shared" si="676"/>
        <v>654.39</v>
      </c>
      <c r="AW1983" s="187" t="str">
        <f t="shared" si="677"/>
        <v>2018/4</v>
      </c>
      <c r="AX1983" s="187" t="str">
        <f t="shared" si="678"/>
        <v>2018/4 Contribuciones Seg. Social</v>
      </c>
      <c r="AY1983" s="187">
        <f t="shared" si="659"/>
        <v>16053.34</v>
      </c>
      <c r="AZ1983" s="187">
        <f t="shared" si="679"/>
        <v>4.0763479749385483E-2</v>
      </c>
      <c r="BA1983" s="187" t="str">
        <f t="shared" si="661"/>
        <v>N006554 62</v>
      </c>
      <c r="BB1983" s="187">
        <f>IFERROR(IF(AW1983="","",VLOOKUP(AW1983,SUSS!R:S,2,FALSE)),AY1983*SUSS!$M$2)</f>
        <v>1926.4007999999999</v>
      </c>
      <c r="BC1983" s="187">
        <f t="shared" si="660"/>
        <v>78.526799999999994</v>
      </c>
    </row>
    <row r="1984" spans="14:55" ht="15.75" thickBot="1">
      <c r="N1984" s="183" t="s">
        <v>198</v>
      </c>
      <c r="O1984" s="82">
        <v>63</v>
      </c>
      <c r="P1984" s="85">
        <v>3529.96</v>
      </c>
      <c r="Q1984" s="83" t="s">
        <v>102</v>
      </c>
      <c r="R1984" s="83" t="s">
        <v>10</v>
      </c>
      <c r="S1984" s="83" t="s">
        <v>10</v>
      </c>
      <c r="T1984" s="82" t="s">
        <v>206</v>
      </c>
      <c r="U1984" s="82" t="s">
        <v>124</v>
      </c>
      <c r="AC1984" s="187" t="str">
        <f t="shared" si="662"/>
        <v/>
      </c>
      <c r="AD1984" s="187" t="str">
        <f t="shared" si="663"/>
        <v/>
      </c>
      <c r="AE1984" s="187" t="str">
        <f t="shared" si="664"/>
        <v/>
      </c>
      <c r="AF1984" s="187" t="str">
        <f t="shared" si="665"/>
        <v/>
      </c>
      <c r="AG1984" s="187" t="str">
        <f t="shared" si="666"/>
        <v/>
      </c>
      <c r="AH1984" s="187" t="str">
        <f t="shared" si="667"/>
        <v/>
      </c>
      <c r="AI1984" s="187" t="str">
        <f t="shared" si="668"/>
        <v/>
      </c>
      <c r="AJ1984" s="187" t="str">
        <f t="shared" si="669"/>
        <v/>
      </c>
      <c r="AK1984" s="187" t="str">
        <f t="shared" si="670"/>
        <v/>
      </c>
      <c r="AN1984" s="187" t="str">
        <f t="shared" si="671"/>
        <v/>
      </c>
      <c r="AO1984" s="187" t="str">
        <f t="shared" si="672"/>
        <v/>
      </c>
      <c r="AP1984" s="187" t="str">
        <f t="shared" si="673"/>
        <v/>
      </c>
      <c r="AT1984" s="187" t="str">
        <f t="shared" si="674"/>
        <v/>
      </c>
      <c r="AU1984" s="187" t="str">
        <f t="shared" si="675"/>
        <v/>
      </c>
      <c r="AV1984" s="187" t="str">
        <f t="shared" si="676"/>
        <v/>
      </c>
      <c r="AW1984" s="187" t="str">
        <f t="shared" si="677"/>
        <v/>
      </c>
      <c r="AX1984" s="187" t="str">
        <f t="shared" si="678"/>
        <v/>
      </c>
      <c r="AY1984" s="187" t="str">
        <f t="shared" si="659"/>
        <v/>
      </c>
      <c r="AZ1984" s="187" t="str">
        <f t="shared" si="679"/>
        <v/>
      </c>
      <c r="BA1984" s="187" t="str">
        <f t="shared" si="661"/>
        <v xml:space="preserve"> </v>
      </c>
      <c r="BB1984" s="187" t="str">
        <f>IFERROR(IF(AW1984="","",VLOOKUP(AW1984,SUSS!R:S,2,FALSE)),AY1984*SUSS!$M$2)</f>
        <v/>
      </c>
      <c r="BC1984" s="187" t="str">
        <f t="shared" si="660"/>
        <v/>
      </c>
    </row>
    <row r="1985" spans="14:55" ht="15.75" thickBot="1">
      <c r="N1985" s="183" t="s">
        <v>198</v>
      </c>
      <c r="O1985" s="82">
        <v>63</v>
      </c>
      <c r="P1985" s="85">
        <v>12979.64</v>
      </c>
      <c r="Q1985" s="83" t="s">
        <v>82</v>
      </c>
      <c r="R1985" s="83" t="s">
        <v>10</v>
      </c>
      <c r="S1985" s="83" t="s">
        <v>83</v>
      </c>
      <c r="T1985" s="82" t="s">
        <v>213</v>
      </c>
      <c r="U1985" s="82" t="s">
        <v>124</v>
      </c>
      <c r="AC1985" s="187" t="str">
        <f t="shared" si="662"/>
        <v/>
      </c>
      <c r="AD1985" s="187" t="str">
        <f t="shared" si="663"/>
        <v/>
      </c>
      <c r="AE1985" s="187" t="str">
        <f t="shared" si="664"/>
        <v/>
      </c>
      <c r="AF1985" s="187" t="str">
        <f t="shared" si="665"/>
        <v/>
      </c>
      <c r="AG1985" s="187" t="str">
        <f t="shared" si="666"/>
        <v/>
      </c>
      <c r="AH1985" s="187" t="str">
        <f t="shared" si="667"/>
        <v/>
      </c>
      <c r="AI1985" s="187" t="str">
        <f t="shared" si="668"/>
        <v/>
      </c>
      <c r="AJ1985" s="187" t="str">
        <f t="shared" si="669"/>
        <v/>
      </c>
      <c r="AK1985" s="187" t="str">
        <f t="shared" si="670"/>
        <v/>
      </c>
      <c r="AN1985" s="187" t="str">
        <f t="shared" si="671"/>
        <v/>
      </c>
      <c r="AO1985" s="187" t="str">
        <f t="shared" si="672"/>
        <v/>
      </c>
      <c r="AP1985" s="187" t="str">
        <f t="shared" si="673"/>
        <v/>
      </c>
      <c r="AT1985" s="187" t="str">
        <f t="shared" si="674"/>
        <v/>
      </c>
      <c r="AU1985" s="187" t="str">
        <f t="shared" si="675"/>
        <v/>
      </c>
      <c r="AV1985" s="187" t="str">
        <f t="shared" si="676"/>
        <v/>
      </c>
      <c r="AW1985" s="187" t="str">
        <f t="shared" si="677"/>
        <v/>
      </c>
      <c r="AX1985" s="187" t="str">
        <f t="shared" si="678"/>
        <v/>
      </c>
      <c r="AY1985" s="187" t="str">
        <f t="shared" si="659"/>
        <v/>
      </c>
      <c r="AZ1985" s="187" t="str">
        <f t="shared" si="679"/>
        <v/>
      </c>
      <c r="BA1985" s="187" t="str">
        <f t="shared" si="661"/>
        <v xml:space="preserve"> </v>
      </c>
      <c r="BB1985" s="187" t="str">
        <f>IFERROR(IF(AW1985="","",VLOOKUP(AW1985,SUSS!R:S,2,FALSE)),AY1985*SUSS!$M$2)</f>
        <v/>
      </c>
      <c r="BC1985" s="187" t="str">
        <f t="shared" si="660"/>
        <v/>
      </c>
    </row>
    <row r="1986" spans="14:55" ht="15.75" thickBot="1">
      <c r="N1986" s="183" t="s">
        <v>198</v>
      </c>
      <c r="O1986" s="82">
        <v>63</v>
      </c>
      <c r="P1986" s="86">
        <v>153.22999999999999</v>
      </c>
      <c r="Q1986" s="83" t="s">
        <v>107</v>
      </c>
      <c r="R1986" s="83" t="s">
        <v>10</v>
      </c>
      <c r="S1986" s="83" t="s">
        <v>10</v>
      </c>
      <c r="T1986" s="82" t="s">
        <v>163</v>
      </c>
      <c r="U1986" s="82" t="s">
        <v>124</v>
      </c>
      <c r="AC1986" s="187" t="str">
        <f t="shared" si="662"/>
        <v/>
      </c>
      <c r="AD1986" s="187" t="str">
        <f t="shared" si="663"/>
        <v/>
      </c>
      <c r="AE1986" s="187" t="str">
        <f t="shared" si="664"/>
        <v/>
      </c>
      <c r="AF1986" s="187" t="str">
        <f t="shared" si="665"/>
        <v/>
      </c>
      <c r="AG1986" s="187" t="str">
        <f t="shared" si="666"/>
        <v/>
      </c>
      <c r="AH1986" s="187" t="str">
        <f t="shared" si="667"/>
        <v/>
      </c>
      <c r="AI1986" s="187" t="str">
        <f t="shared" si="668"/>
        <v/>
      </c>
      <c r="AJ1986" s="187" t="str">
        <f t="shared" si="669"/>
        <v/>
      </c>
      <c r="AK1986" s="187" t="str">
        <f t="shared" si="670"/>
        <v/>
      </c>
      <c r="AN1986" s="187" t="str">
        <f t="shared" si="671"/>
        <v/>
      </c>
      <c r="AO1986" s="187" t="str">
        <f t="shared" si="672"/>
        <v/>
      </c>
      <c r="AP1986" s="187" t="str">
        <f t="shared" si="673"/>
        <v/>
      </c>
      <c r="AT1986" s="187" t="str">
        <f t="shared" si="674"/>
        <v/>
      </c>
      <c r="AU1986" s="187" t="str">
        <f t="shared" si="675"/>
        <v/>
      </c>
      <c r="AV1986" s="187" t="str">
        <f t="shared" si="676"/>
        <v/>
      </c>
      <c r="AW1986" s="187" t="str">
        <f t="shared" si="677"/>
        <v/>
      </c>
      <c r="AX1986" s="187" t="str">
        <f t="shared" si="678"/>
        <v/>
      </c>
      <c r="AY1986" s="187" t="str">
        <f t="shared" si="659"/>
        <v/>
      </c>
      <c r="AZ1986" s="187" t="str">
        <f t="shared" si="679"/>
        <v/>
      </c>
      <c r="BA1986" s="187" t="str">
        <f t="shared" si="661"/>
        <v xml:space="preserve"> </v>
      </c>
      <c r="BB1986" s="187" t="str">
        <f>IFERROR(IF(AW1986="","",VLOOKUP(AW1986,SUSS!R:S,2,FALSE)),AY1986*SUSS!$M$2)</f>
        <v/>
      </c>
      <c r="BC1986" s="187" t="str">
        <f t="shared" si="660"/>
        <v/>
      </c>
    </row>
    <row r="1987" spans="14:55" ht="29.25" thickBot="1">
      <c r="N1987" s="183" t="s">
        <v>198</v>
      </c>
      <c r="O1987" s="82">
        <v>63</v>
      </c>
      <c r="P1987" s="86">
        <v>654.39</v>
      </c>
      <c r="Q1987" s="83" t="s">
        <v>11</v>
      </c>
      <c r="R1987" s="83" t="s">
        <v>108</v>
      </c>
      <c r="S1987" s="83" t="s">
        <v>109</v>
      </c>
      <c r="T1987" s="82" t="s">
        <v>172</v>
      </c>
      <c r="U1987" s="82" t="s">
        <v>124</v>
      </c>
      <c r="AC1987" s="187" t="str">
        <f t="shared" si="662"/>
        <v/>
      </c>
      <c r="AD1987" s="187" t="str">
        <f t="shared" si="663"/>
        <v/>
      </c>
      <c r="AE1987" s="187" t="str">
        <f t="shared" si="664"/>
        <v/>
      </c>
      <c r="AF1987" s="187" t="str">
        <f t="shared" si="665"/>
        <v/>
      </c>
      <c r="AG1987" s="187" t="str">
        <f t="shared" si="666"/>
        <v/>
      </c>
      <c r="AH1987" s="187" t="str">
        <f t="shared" si="667"/>
        <v/>
      </c>
      <c r="AI1987" s="187" t="str">
        <f t="shared" si="668"/>
        <v/>
      </c>
      <c r="AJ1987" s="187" t="str">
        <f t="shared" si="669"/>
        <v/>
      </c>
      <c r="AK1987" s="187" t="str">
        <f t="shared" si="670"/>
        <v/>
      </c>
      <c r="AN1987" s="187" t="str">
        <f t="shared" si="671"/>
        <v/>
      </c>
      <c r="AO1987" s="187" t="str">
        <f t="shared" si="672"/>
        <v/>
      </c>
      <c r="AP1987" s="187" t="str">
        <f t="shared" si="673"/>
        <v/>
      </c>
      <c r="AT1987" s="187" t="str">
        <f t="shared" si="674"/>
        <v>N006554</v>
      </c>
      <c r="AU1987" s="187">
        <f t="shared" si="675"/>
        <v>63</v>
      </c>
      <c r="AV1987" s="187">
        <f t="shared" si="676"/>
        <v>654.39</v>
      </c>
      <c r="AW1987" s="187" t="str">
        <f t="shared" si="677"/>
        <v>2018/4</v>
      </c>
      <c r="AX1987" s="187" t="str">
        <f t="shared" si="678"/>
        <v>2018/4 Contribuciones Seg. Social</v>
      </c>
      <c r="AY1987" s="187">
        <f t="shared" si="659"/>
        <v>16053.34</v>
      </c>
      <c r="AZ1987" s="187">
        <f t="shared" si="679"/>
        <v>4.0763479749385483E-2</v>
      </c>
      <c r="BA1987" s="187" t="str">
        <f t="shared" si="661"/>
        <v>N006554 63</v>
      </c>
      <c r="BB1987" s="187">
        <f>IFERROR(IF(AW1987="","",VLOOKUP(AW1987,SUSS!R:S,2,FALSE)),AY1987*SUSS!$M$2)</f>
        <v>1926.4007999999999</v>
      </c>
      <c r="BC1987" s="187">
        <f t="shared" si="660"/>
        <v>78.526799999999994</v>
      </c>
    </row>
    <row r="1988" spans="14:55" ht="15.75" thickBot="1">
      <c r="N1988" s="183" t="s">
        <v>198</v>
      </c>
      <c r="O1988" s="82">
        <v>64</v>
      </c>
      <c r="P1988" s="85">
        <v>3529.96</v>
      </c>
      <c r="Q1988" s="83" t="s">
        <v>102</v>
      </c>
      <c r="R1988" s="83" t="s">
        <v>10</v>
      </c>
      <c r="S1988" s="83" t="s">
        <v>10</v>
      </c>
      <c r="T1988" s="82" t="s">
        <v>206</v>
      </c>
      <c r="U1988" s="82" t="s">
        <v>124</v>
      </c>
      <c r="AC1988" s="187" t="str">
        <f t="shared" si="662"/>
        <v/>
      </c>
      <c r="AD1988" s="187" t="str">
        <f t="shared" si="663"/>
        <v/>
      </c>
      <c r="AE1988" s="187" t="str">
        <f t="shared" si="664"/>
        <v/>
      </c>
      <c r="AF1988" s="187" t="str">
        <f t="shared" si="665"/>
        <v/>
      </c>
      <c r="AG1988" s="187" t="str">
        <f t="shared" si="666"/>
        <v/>
      </c>
      <c r="AH1988" s="187" t="str">
        <f t="shared" si="667"/>
        <v/>
      </c>
      <c r="AI1988" s="187" t="str">
        <f t="shared" si="668"/>
        <v/>
      </c>
      <c r="AJ1988" s="187" t="str">
        <f t="shared" si="669"/>
        <v/>
      </c>
      <c r="AK1988" s="187" t="str">
        <f t="shared" si="670"/>
        <v/>
      </c>
      <c r="AN1988" s="187" t="str">
        <f t="shared" si="671"/>
        <v/>
      </c>
      <c r="AO1988" s="187" t="str">
        <f t="shared" si="672"/>
        <v/>
      </c>
      <c r="AP1988" s="187" t="str">
        <f t="shared" si="673"/>
        <v/>
      </c>
      <c r="AT1988" s="187" t="str">
        <f t="shared" si="674"/>
        <v/>
      </c>
      <c r="AU1988" s="187" t="str">
        <f t="shared" si="675"/>
        <v/>
      </c>
      <c r="AV1988" s="187" t="str">
        <f t="shared" si="676"/>
        <v/>
      </c>
      <c r="AW1988" s="187" t="str">
        <f t="shared" si="677"/>
        <v/>
      </c>
      <c r="AX1988" s="187" t="str">
        <f t="shared" si="678"/>
        <v/>
      </c>
      <c r="AY1988" s="187" t="str">
        <f t="shared" ref="AY1988:AY2051" si="680">VLOOKUP(AX1988,AO:AP,2,FALSE)</f>
        <v/>
      </c>
      <c r="AZ1988" s="187" t="str">
        <f t="shared" si="679"/>
        <v/>
      </c>
      <c r="BA1988" s="187" t="str">
        <f t="shared" si="661"/>
        <v xml:space="preserve"> </v>
      </c>
      <c r="BB1988" s="187" t="str">
        <f>IFERROR(IF(AW1988="","",VLOOKUP(AW1988,SUSS!R:S,2,FALSE)),AY1988*SUSS!$M$2)</f>
        <v/>
      </c>
      <c r="BC1988" s="187" t="str">
        <f t="shared" si="660"/>
        <v/>
      </c>
    </row>
    <row r="1989" spans="14:55" ht="15.75" thickBot="1">
      <c r="N1989" s="183" t="s">
        <v>198</v>
      </c>
      <c r="O1989" s="82">
        <v>64</v>
      </c>
      <c r="P1989" s="85">
        <v>12979.64</v>
      </c>
      <c r="Q1989" s="83" t="s">
        <v>82</v>
      </c>
      <c r="R1989" s="83" t="s">
        <v>10</v>
      </c>
      <c r="S1989" s="83" t="s">
        <v>83</v>
      </c>
      <c r="T1989" s="82" t="s">
        <v>213</v>
      </c>
      <c r="U1989" s="82" t="s">
        <v>124</v>
      </c>
      <c r="AC1989" s="187" t="str">
        <f t="shared" si="662"/>
        <v/>
      </c>
      <c r="AD1989" s="187" t="str">
        <f t="shared" si="663"/>
        <v/>
      </c>
      <c r="AE1989" s="187" t="str">
        <f t="shared" si="664"/>
        <v/>
      </c>
      <c r="AF1989" s="187" t="str">
        <f t="shared" si="665"/>
        <v/>
      </c>
      <c r="AG1989" s="187" t="str">
        <f t="shared" si="666"/>
        <v/>
      </c>
      <c r="AH1989" s="187" t="str">
        <f t="shared" si="667"/>
        <v/>
      </c>
      <c r="AI1989" s="187" t="str">
        <f t="shared" si="668"/>
        <v/>
      </c>
      <c r="AJ1989" s="187" t="str">
        <f t="shared" si="669"/>
        <v/>
      </c>
      <c r="AK1989" s="187" t="str">
        <f t="shared" si="670"/>
        <v/>
      </c>
      <c r="AN1989" s="187" t="str">
        <f t="shared" si="671"/>
        <v/>
      </c>
      <c r="AO1989" s="187" t="str">
        <f t="shared" si="672"/>
        <v/>
      </c>
      <c r="AP1989" s="187" t="str">
        <f t="shared" si="673"/>
        <v/>
      </c>
      <c r="AT1989" s="187" t="str">
        <f t="shared" si="674"/>
        <v/>
      </c>
      <c r="AU1989" s="187" t="str">
        <f t="shared" si="675"/>
        <v/>
      </c>
      <c r="AV1989" s="187" t="str">
        <f t="shared" si="676"/>
        <v/>
      </c>
      <c r="AW1989" s="187" t="str">
        <f t="shared" si="677"/>
        <v/>
      </c>
      <c r="AX1989" s="187" t="str">
        <f t="shared" si="678"/>
        <v/>
      </c>
      <c r="AY1989" s="187" t="str">
        <f t="shared" si="680"/>
        <v/>
      </c>
      <c r="AZ1989" s="187" t="str">
        <f t="shared" si="679"/>
        <v/>
      </c>
      <c r="BA1989" s="187" t="str">
        <f t="shared" si="661"/>
        <v xml:space="preserve"> </v>
      </c>
      <c r="BB1989" s="187" t="str">
        <f>IFERROR(IF(AW1989="","",VLOOKUP(AW1989,SUSS!R:S,2,FALSE)),AY1989*SUSS!$M$2)</f>
        <v/>
      </c>
      <c r="BC1989" s="187" t="str">
        <f t="shared" ref="BC1989:BC2052" si="681">IFERROR(IF(BB1989&lt;&gt;"",AZ1989*BB1989,""),"VER")</f>
        <v/>
      </c>
    </row>
    <row r="1990" spans="14:55" ht="15.75" thickBot="1">
      <c r="N1990" s="183" t="s">
        <v>198</v>
      </c>
      <c r="O1990" s="82">
        <v>64</v>
      </c>
      <c r="P1990" s="86">
        <v>153.22999999999999</v>
      </c>
      <c r="Q1990" s="83" t="s">
        <v>107</v>
      </c>
      <c r="R1990" s="83" t="s">
        <v>10</v>
      </c>
      <c r="S1990" s="83" t="s">
        <v>10</v>
      </c>
      <c r="T1990" s="82" t="s">
        <v>163</v>
      </c>
      <c r="U1990" s="82" t="s">
        <v>124</v>
      </c>
      <c r="AC1990" s="187" t="str">
        <f t="shared" si="662"/>
        <v/>
      </c>
      <c r="AD1990" s="187" t="str">
        <f t="shared" si="663"/>
        <v/>
      </c>
      <c r="AE1990" s="187" t="str">
        <f t="shared" si="664"/>
        <v/>
      </c>
      <c r="AF1990" s="187" t="str">
        <f t="shared" si="665"/>
        <v/>
      </c>
      <c r="AG1990" s="187" t="str">
        <f t="shared" si="666"/>
        <v/>
      </c>
      <c r="AH1990" s="187" t="str">
        <f t="shared" si="667"/>
        <v/>
      </c>
      <c r="AI1990" s="187" t="str">
        <f t="shared" si="668"/>
        <v/>
      </c>
      <c r="AJ1990" s="187" t="str">
        <f t="shared" si="669"/>
        <v/>
      </c>
      <c r="AK1990" s="187" t="str">
        <f t="shared" si="670"/>
        <v/>
      </c>
      <c r="AN1990" s="187" t="str">
        <f t="shared" si="671"/>
        <v/>
      </c>
      <c r="AO1990" s="187" t="str">
        <f t="shared" si="672"/>
        <v/>
      </c>
      <c r="AP1990" s="187" t="str">
        <f t="shared" si="673"/>
        <v/>
      </c>
      <c r="AT1990" s="187" t="str">
        <f t="shared" si="674"/>
        <v/>
      </c>
      <c r="AU1990" s="187" t="str">
        <f t="shared" si="675"/>
        <v/>
      </c>
      <c r="AV1990" s="187" t="str">
        <f t="shared" si="676"/>
        <v/>
      </c>
      <c r="AW1990" s="187" t="str">
        <f t="shared" si="677"/>
        <v/>
      </c>
      <c r="AX1990" s="187" t="str">
        <f t="shared" si="678"/>
        <v/>
      </c>
      <c r="AY1990" s="187" t="str">
        <f t="shared" si="680"/>
        <v/>
      </c>
      <c r="AZ1990" s="187" t="str">
        <f t="shared" si="679"/>
        <v/>
      </c>
      <c r="BA1990" s="187" t="str">
        <f t="shared" si="661"/>
        <v xml:space="preserve"> </v>
      </c>
      <c r="BB1990" s="187" t="str">
        <f>IFERROR(IF(AW1990="","",VLOOKUP(AW1990,SUSS!R:S,2,FALSE)),AY1990*SUSS!$M$2)</f>
        <v/>
      </c>
      <c r="BC1990" s="187" t="str">
        <f t="shared" si="681"/>
        <v/>
      </c>
    </row>
    <row r="1991" spans="14:55" ht="29.25" thickBot="1">
      <c r="N1991" s="183" t="s">
        <v>198</v>
      </c>
      <c r="O1991" s="82">
        <v>64</v>
      </c>
      <c r="P1991" s="86">
        <v>654.39</v>
      </c>
      <c r="Q1991" s="83" t="s">
        <v>11</v>
      </c>
      <c r="R1991" s="83" t="s">
        <v>108</v>
      </c>
      <c r="S1991" s="83" t="s">
        <v>109</v>
      </c>
      <c r="T1991" s="82" t="s">
        <v>172</v>
      </c>
      <c r="U1991" s="82" t="s">
        <v>124</v>
      </c>
      <c r="AC1991" s="187" t="str">
        <f t="shared" si="662"/>
        <v/>
      </c>
      <c r="AD1991" s="187" t="str">
        <f t="shared" si="663"/>
        <v/>
      </c>
      <c r="AE1991" s="187" t="str">
        <f t="shared" si="664"/>
        <v/>
      </c>
      <c r="AF1991" s="187" t="str">
        <f t="shared" si="665"/>
        <v/>
      </c>
      <c r="AG1991" s="187" t="str">
        <f t="shared" si="666"/>
        <v/>
      </c>
      <c r="AH1991" s="187" t="str">
        <f t="shared" si="667"/>
        <v/>
      </c>
      <c r="AI1991" s="187" t="str">
        <f t="shared" si="668"/>
        <v/>
      </c>
      <c r="AJ1991" s="187" t="str">
        <f t="shared" si="669"/>
        <v/>
      </c>
      <c r="AK1991" s="187" t="str">
        <f t="shared" si="670"/>
        <v/>
      </c>
      <c r="AN1991" s="187" t="str">
        <f t="shared" si="671"/>
        <v/>
      </c>
      <c r="AO1991" s="187" t="str">
        <f t="shared" si="672"/>
        <v/>
      </c>
      <c r="AP1991" s="187" t="str">
        <f t="shared" si="673"/>
        <v/>
      </c>
      <c r="AT1991" s="187" t="str">
        <f t="shared" si="674"/>
        <v>N006554</v>
      </c>
      <c r="AU1991" s="187">
        <f t="shared" si="675"/>
        <v>64</v>
      </c>
      <c r="AV1991" s="187">
        <f t="shared" si="676"/>
        <v>654.39</v>
      </c>
      <c r="AW1991" s="187" t="str">
        <f t="shared" si="677"/>
        <v>2018/4</v>
      </c>
      <c r="AX1991" s="187" t="str">
        <f t="shared" si="678"/>
        <v>2018/4 Contribuciones Seg. Social</v>
      </c>
      <c r="AY1991" s="187">
        <f t="shared" si="680"/>
        <v>16053.34</v>
      </c>
      <c r="AZ1991" s="187">
        <f t="shared" si="679"/>
        <v>4.0763479749385483E-2</v>
      </c>
      <c r="BA1991" s="187" t="str">
        <f t="shared" si="661"/>
        <v>N006554 64</v>
      </c>
      <c r="BB1991" s="187">
        <f>IFERROR(IF(AW1991="","",VLOOKUP(AW1991,SUSS!R:S,2,FALSE)),AY1991*SUSS!$M$2)</f>
        <v>1926.4007999999999</v>
      </c>
      <c r="BC1991" s="187">
        <f t="shared" si="681"/>
        <v>78.526799999999994</v>
      </c>
    </row>
    <row r="1992" spans="14:55" ht="15.75" thickBot="1">
      <c r="N1992" s="183" t="s">
        <v>198</v>
      </c>
      <c r="O1992" s="82">
        <v>65</v>
      </c>
      <c r="P1992" s="85">
        <v>3529.96</v>
      </c>
      <c r="Q1992" s="83" t="s">
        <v>102</v>
      </c>
      <c r="R1992" s="83" t="s">
        <v>10</v>
      </c>
      <c r="S1992" s="83" t="s">
        <v>10</v>
      </c>
      <c r="T1992" s="82" t="s">
        <v>206</v>
      </c>
      <c r="U1992" s="82" t="s">
        <v>124</v>
      </c>
      <c r="AC1992" s="187" t="str">
        <f t="shared" si="662"/>
        <v/>
      </c>
      <c r="AD1992" s="187" t="str">
        <f t="shared" si="663"/>
        <v/>
      </c>
      <c r="AE1992" s="187" t="str">
        <f t="shared" si="664"/>
        <v/>
      </c>
      <c r="AF1992" s="187" t="str">
        <f t="shared" si="665"/>
        <v/>
      </c>
      <c r="AG1992" s="187" t="str">
        <f t="shared" si="666"/>
        <v/>
      </c>
      <c r="AH1992" s="187" t="str">
        <f t="shared" si="667"/>
        <v/>
      </c>
      <c r="AI1992" s="187" t="str">
        <f t="shared" si="668"/>
        <v/>
      </c>
      <c r="AJ1992" s="187" t="str">
        <f t="shared" si="669"/>
        <v/>
      </c>
      <c r="AK1992" s="187" t="str">
        <f t="shared" si="670"/>
        <v/>
      </c>
      <c r="AN1992" s="187" t="str">
        <f t="shared" si="671"/>
        <v/>
      </c>
      <c r="AO1992" s="187" t="str">
        <f t="shared" si="672"/>
        <v/>
      </c>
      <c r="AP1992" s="187" t="str">
        <f t="shared" si="673"/>
        <v/>
      </c>
      <c r="AT1992" s="187" t="str">
        <f t="shared" si="674"/>
        <v/>
      </c>
      <c r="AU1992" s="187" t="str">
        <f t="shared" si="675"/>
        <v/>
      </c>
      <c r="AV1992" s="187" t="str">
        <f t="shared" si="676"/>
        <v/>
      </c>
      <c r="AW1992" s="187" t="str">
        <f t="shared" si="677"/>
        <v/>
      </c>
      <c r="AX1992" s="187" t="str">
        <f t="shared" si="678"/>
        <v/>
      </c>
      <c r="AY1992" s="187" t="str">
        <f t="shared" si="680"/>
        <v/>
      </c>
      <c r="AZ1992" s="187" t="str">
        <f t="shared" si="679"/>
        <v/>
      </c>
      <c r="BA1992" s="187" t="str">
        <f t="shared" ref="BA1992:BA2055" si="682">AT1992&amp;" "&amp;AU1992</f>
        <v xml:space="preserve"> </v>
      </c>
      <c r="BB1992" s="187" t="str">
        <f>IFERROR(IF(AW1992="","",VLOOKUP(AW1992,SUSS!R:S,2,FALSE)),AY1992*SUSS!$M$2)</f>
        <v/>
      </c>
      <c r="BC1992" s="187" t="str">
        <f t="shared" si="681"/>
        <v/>
      </c>
    </row>
    <row r="1993" spans="14:55" ht="15.75" thickBot="1">
      <c r="N1993" s="183" t="s">
        <v>198</v>
      </c>
      <c r="O1993" s="82">
        <v>65</v>
      </c>
      <c r="P1993" s="85">
        <v>12979.64</v>
      </c>
      <c r="Q1993" s="83" t="s">
        <v>82</v>
      </c>
      <c r="R1993" s="83" t="s">
        <v>10</v>
      </c>
      <c r="S1993" s="83" t="s">
        <v>83</v>
      </c>
      <c r="T1993" s="82" t="s">
        <v>213</v>
      </c>
      <c r="U1993" s="82" t="s">
        <v>124</v>
      </c>
      <c r="AC1993" s="187" t="str">
        <f t="shared" si="662"/>
        <v/>
      </c>
      <c r="AD1993" s="187" t="str">
        <f t="shared" si="663"/>
        <v/>
      </c>
      <c r="AE1993" s="187" t="str">
        <f t="shared" si="664"/>
        <v/>
      </c>
      <c r="AF1993" s="187" t="str">
        <f t="shared" si="665"/>
        <v/>
      </c>
      <c r="AG1993" s="187" t="str">
        <f t="shared" si="666"/>
        <v/>
      </c>
      <c r="AH1993" s="187" t="str">
        <f t="shared" si="667"/>
        <v/>
      </c>
      <c r="AI1993" s="187" t="str">
        <f t="shared" si="668"/>
        <v/>
      </c>
      <c r="AJ1993" s="187" t="str">
        <f t="shared" si="669"/>
        <v/>
      </c>
      <c r="AK1993" s="187" t="str">
        <f t="shared" si="670"/>
        <v/>
      </c>
      <c r="AN1993" s="187" t="str">
        <f t="shared" si="671"/>
        <v/>
      </c>
      <c r="AO1993" s="187" t="str">
        <f t="shared" si="672"/>
        <v/>
      </c>
      <c r="AP1993" s="187" t="str">
        <f t="shared" si="673"/>
        <v/>
      </c>
      <c r="AT1993" s="187" t="str">
        <f t="shared" si="674"/>
        <v/>
      </c>
      <c r="AU1993" s="187" t="str">
        <f t="shared" si="675"/>
        <v/>
      </c>
      <c r="AV1993" s="187" t="str">
        <f t="shared" si="676"/>
        <v/>
      </c>
      <c r="AW1993" s="187" t="str">
        <f t="shared" si="677"/>
        <v/>
      </c>
      <c r="AX1993" s="187" t="str">
        <f t="shared" si="678"/>
        <v/>
      </c>
      <c r="AY1993" s="187" t="str">
        <f t="shared" si="680"/>
        <v/>
      </c>
      <c r="AZ1993" s="187" t="str">
        <f t="shared" si="679"/>
        <v/>
      </c>
      <c r="BA1993" s="187" t="str">
        <f t="shared" si="682"/>
        <v xml:space="preserve"> </v>
      </c>
      <c r="BB1993" s="187" t="str">
        <f>IFERROR(IF(AW1993="","",VLOOKUP(AW1993,SUSS!R:S,2,FALSE)),AY1993*SUSS!$M$2)</f>
        <v/>
      </c>
      <c r="BC1993" s="187" t="str">
        <f t="shared" si="681"/>
        <v/>
      </c>
    </row>
    <row r="1994" spans="14:55" ht="15.75" thickBot="1">
      <c r="N1994" s="183" t="s">
        <v>198</v>
      </c>
      <c r="O1994" s="82">
        <v>65</v>
      </c>
      <c r="P1994" s="86">
        <v>153.22999999999999</v>
      </c>
      <c r="Q1994" s="83" t="s">
        <v>107</v>
      </c>
      <c r="R1994" s="83" t="s">
        <v>10</v>
      </c>
      <c r="S1994" s="83" t="s">
        <v>10</v>
      </c>
      <c r="T1994" s="82" t="s">
        <v>163</v>
      </c>
      <c r="U1994" s="82" t="s">
        <v>124</v>
      </c>
      <c r="AC1994" s="187" t="str">
        <f t="shared" si="662"/>
        <v/>
      </c>
      <c r="AD1994" s="187" t="str">
        <f t="shared" si="663"/>
        <v/>
      </c>
      <c r="AE1994" s="187" t="str">
        <f t="shared" si="664"/>
        <v/>
      </c>
      <c r="AF1994" s="187" t="str">
        <f t="shared" si="665"/>
        <v/>
      </c>
      <c r="AG1994" s="187" t="str">
        <f t="shared" si="666"/>
        <v/>
      </c>
      <c r="AH1994" s="187" t="str">
        <f t="shared" si="667"/>
        <v/>
      </c>
      <c r="AI1994" s="187" t="str">
        <f t="shared" si="668"/>
        <v/>
      </c>
      <c r="AJ1994" s="187" t="str">
        <f t="shared" si="669"/>
        <v/>
      </c>
      <c r="AK1994" s="187" t="str">
        <f t="shared" si="670"/>
        <v/>
      </c>
      <c r="AN1994" s="187" t="str">
        <f t="shared" si="671"/>
        <v/>
      </c>
      <c r="AO1994" s="187" t="str">
        <f t="shared" si="672"/>
        <v/>
      </c>
      <c r="AP1994" s="187" t="str">
        <f t="shared" si="673"/>
        <v/>
      </c>
      <c r="AT1994" s="187" t="str">
        <f t="shared" si="674"/>
        <v/>
      </c>
      <c r="AU1994" s="187" t="str">
        <f t="shared" si="675"/>
        <v/>
      </c>
      <c r="AV1994" s="187" t="str">
        <f t="shared" si="676"/>
        <v/>
      </c>
      <c r="AW1994" s="187" t="str">
        <f t="shared" si="677"/>
        <v/>
      </c>
      <c r="AX1994" s="187" t="str">
        <f t="shared" si="678"/>
        <v/>
      </c>
      <c r="AY1994" s="187" t="str">
        <f t="shared" si="680"/>
        <v/>
      </c>
      <c r="AZ1994" s="187" t="str">
        <f t="shared" si="679"/>
        <v/>
      </c>
      <c r="BA1994" s="187" t="str">
        <f t="shared" si="682"/>
        <v xml:space="preserve"> </v>
      </c>
      <c r="BB1994" s="187" t="str">
        <f>IFERROR(IF(AW1994="","",VLOOKUP(AW1994,SUSS!R:S,2,FALSE)),AY1994*SUSS!$M$2)</f>
        <v/>
      </c>
      <c r="BC1994" s="187" t="str">
        <f t="shared" si="681"/>
        <v/>
      </c>
    </row>
    <row r="1995" spans="14:55" ht="29.25" thickBot="1">
      <c r="N1995" s="183" t="s">
        <v>198</v>
      </c>
      <c r="O1995" s="82">
        <v>65</v>
      </c>
      <c r="P1995" s="86">
        <v>654.39</v>
      </c>
      <c r="Q1995" s="83" t="s">
        <v>11</v>
      </c>
      <c r="R1995" s="83" t="s">
        <v>108</v>
      </c>
      <c r="S1995" s="83" t="s">
        <v>109</v>
      </c>
      <c r="T1995" s="82" t="s">
        <v>172</v>
      </c>
      <c r="U1995" s="82" t="s">
        <v>124</v>
      </c>
      <c r="AC1995" s="187" t="str">
        <f t="shared" si="662"/>
        <v/>
      </c>
      <c r="AD1995" s="187" t="str">
        <f t="shared" si="663"/>
        <v/>
      </c>
      <c r="AE1995" s="187" t="str">
        <f t="shared" si="664"/>
        <v/>
      </c>
      <c r="AF1995" s="187" t="str">
        <f t="shared" si="665"/>
        <v/>
      </c>
      <c r="AG1995" s="187" t="str">
        <f t="shared" si="666"/>
        <v/>
      </c>
      <c r="AH1995" s="187" t="str">
        <f t="shared" si="667"/>
        <v/>
      </c>
      <c r="AI1995" s="187" t="str">
        <f t="shared" si="668"/>
        <v/>
      </c>
      <c r="AJ1995" s="187" t="str">
        <f t="shared" si="669"/>
        <v/>
      </c>
      <c r="AK1995" s="187" t="str">
        <f t="shared" si="670"/>
        <v/>
      </c>
      <c r="AN1995" s="187" t="str">
        <f t="shared" si="671"/>
        <v/>
      </c>
      <c r="AO1995" s="187" t="str">
        <f t="shared" si="672"/>
        <v/>
      </c>
      <c r="AP1995" s="187" t="str">
        <f t="shared" si="673"/>
        <v/>
      </c>
      <c r="AT1995" s="187" t="str">
        <f t="shared" si="674"/>
        <v>N006554</v>
      </c>
      <c r="AU1995" s="187">
        <f t="shared" si="675"/>
        <v>65</v>
      </c>
      <c r="AV1995" s="187">
        <f t="shared" si="676"/>
        <v>654.39</v>
      </c>
      <c r="AW1995" s="187" t="str">
        <f t="shared" si="677"/>
        <v>2018/4</v>
      </c>
      <c r="AX1995" s="187" t="str">
        <f t="shared" si="678"/>
        <v>2018/4 Contribuciones Seg. Social</v>
      </c>
      <c r="AY1995" s="187">
        <f t="shared" si="680"/>
        <v>16053.34</v>
      </c>
      <c r="AZ1995" s="187">
        <f t="shared" si="679"/>
        <v>4.0763479749385483E-2</v>
      </c>
      <c r="BA1995" s="187" t="str">
        <f t="shared" si="682"/>
        <v>N006554 65</v>
      </c>
      <c r="BB1995" s="187">
        <f>IFERROR(IF(AW1995="","",VLOOKUP(AW1995,SUSS!R:S,2,FALSE)),AY1995*SUSS!$M$2)</f>
        <v>1926.4007999999999</v>
      </c>
      <c r="BC1995" s="187">
        <f t="shared" si="681"/>
        <v>78.526799999999994</v>
      </c>
    </row>
    <row r="1996" spans="14:55" ht="15.75" thickBot="1">
      <c r="N1996" s="183" t="s">
        <v>198</v>
      </c>
      <c r="O1996" s="82">
        <v>66</v>
      </c>
      <c r="P1996" s="85">
        <v>3529.96</v>
      </c>
      <c r="Q1996" s="83" t="s">
        <v>102</v>
      </c>
      <c r="R1996" s="83" t="s">
        <v>10</v>
      </c>
      <c r="S1996" s="83" t="s">
        <v>10</v>
      </c>
      <c r="T1996" s="82" t="s">
        <v>206</v>
      </c>
      <c r="U1996" s="82" t="s">
        <v>124</v>
      </c>
      <c r="AC1996" s="187" t="str">
        <f t="shared" si="662"/>
        <v/>
      </c>
      <c r="AD1996" s="187" t="str">
        <f t="shared" si="663"/>
        <v/>
      </c>
      <c r="AE1996" s="187" t="str">
        <f t="shared" si="664"/>
        <v/>
      </c>
      <c r="AF1996" s="187" t="str">
        <f t="shared" si="665"/>
        <v/>
      </c>
      <c r="AG1996" s="187" t="str">
        <f t="shared" si="666"/>
        <v/>
      </c>
      <c r="AH1996" s="187" t="str">
        <f t="shared" si="667"/>
        <v/>
      </c>
      <c r="AI1996" s="187" t="str">
        <f t="shared" si="668"/>
        <v/>
      </c>
      <c r="AJ1996" s="187" t="str">
        <f t="shared" si="669"/>
        <v/>
      </c>
      <c r="AK1996" s="187" t="str">
        <f t="shared" si="670"/>
        <v/>
      </c>
      <c r="AN1996" s="187" t="str">
        <f t="shared" si="671"/>
        <v/>
      </c>
      <c r="AO1996" s="187" t="str">
        <f t="shared" si="672"/>
        <v/>
      </c>
      <c r="AP1996" s="187" t="str">
        <f t="shared" si="673"/>
        <v/>
      </c>
      <c r="AT1996" s="187" t="str">
        <f t="shared" si="674"/>
        <v/>
      </c>
      <c r="AU1996" s="187" t="str">
        <f t="shared" si="675"/>
        <v/>
      </c>
      <c r="AV1996" s="187" t="str">
        <f t="shared" si="676"/>
        <v/>
      </c>
      <c r="AW1996" s="187" t="str">
        <f t="shared" si="677"/>
        <v/>
      </c>
      <c r="AX1996" s="187" t="str">
        <f t="shared" si="678"/>
        <v/>
      </c>
      <c r="AY1996" s="187" t="str">
        <f t="shared" si="680"/>
        <v/>
      </c>
      <c r="AZ1996" s="187" t="str">
        <f t="shared" si="679"/>
        <v/>
      </c>
      <c r="BA1996" s="187" t="str">
        <f t="shared" si="682"/>
        <v xml:space="preserve"> </v>
      </c>
      <c r="BB1996" s="187" t="str">
        <f>IFERROR(IF(AW1996="","",VLOOKUP(AW1996,SUSS!R:S,2,FALSE)),AY1996*SUSS!$M$2)</f>
        <v/>
      </c>
      <c r="BC1996" s="187" t="str">
        <f t="shared" si="681"/>
        <v/>
      </c>
    </row>
    <row r="1997" spans="14:55" ht="15.75" thickBot="1">
      <c r="N1997" s="183" t="s">
        <v>198</v>
      </c>
      <c r="O1997" s="82">
        <v>66</v>
      </c>
      <c r="P1997" s="85">
        <v>12979.64</v>
      </c>
      <c r="Q1997" s="83" t="s">
        <v>82</v>
      </c>
      <c r="R1997" s="83" t="s">
        <v>10</v>
      </c>
      <c r="S1997" s="83" t="s">
        <v>83</v>
      </c>
      <c r="T1997" s="82" t="s">
        <v>213</v>
      </c>
      <c r="U1997" s="82" t="s">
        <v>124</v>
      </c>
      <c r="AC1997" s="187" t="str">
        <f t="shared" si="662"/>
        <v/>
      </c>
      <c r="AD1997" s="187" t="str">
        <f t="shared" si="663"/>
        <v/>
      </c>
      <c r="AE1997" s="187" t="str">
        <f t="shared" si="664"/>
        <v/>
      </c>
      <c r="AF1997" s="187" t="str">
        <f t="shared" si="665"/>
        <v/>
      </c>
      <c r="AG1997" s="187" t="str">
        <f t="shared" si="666"/>
        <v/>
      </c>
      <c r="AH1997" s="187" t="str">
        <f t="shared" si="667"/>
        <v/>
      </c>
      <c r="AI1997" s="187" t="str">
        <f t="shared" si="668"/>
        <v/>
      </c>
      <c r="AJ1997" s="187" t="str">
        <f t="shared" si="669"/>
        <v/>
      </c>
      <c r="AK1997" s="187" t="str">
        <f t="shared" si="670"/>
        <v/>
      </c>
      <c r="AN1997" s="187" t="str">
        <f t="shared" si="671"/>
        <v/>
      </c>
      <c r="AO1997" s="187" t="str">
        <f t="shared" si="672"/>
        <v/>
      </c>
      <c r="AP1997" s="187" t="str">
        <f t="shared" si="673"/>
        <v/>
      </c>
      <c r="AT1997" s="187" t="str">
        <f t="shared" si="674"/>
        <v/>
      </c>
      <c r="AU1997" s="187" t="str">
        <f t="shared" si="675"/>
        <v/>
      </c>
      <c r="AV1997" s="187" t="str">
        <f t="shared" si="676"/>
        <v/>
      </c>
      <c r="AW1997" s="187" t="str">
        <f t="shared" si="677"/>
        <v/>
      </c>
      <c r="AX1997" s="187" t="str">
        <f t="shared" si="678"/>
        <v/>
      </c>
      <c r="AY1997" s="187" t="str">
        <f t="shared" si="680"/>
        <v/>
      </c>
      <c r="AZ1997" s="187" t="str">
        <f t="shared" si="679"/>
        <v/>
      </c>
      <c r="BA1997" s="187" t="str">
        <f t="shared" si="682"/>
        <v xml:space="preserve"> </v>
      </c>
      <c r="BB1997" s="187" t="str">
        <f>IFERROR(IF(AW1997="","",VLOOKUP(AW1997,SUSS!R:S,2,FALSE)),AY1997*SUSS!$M$2)</f>
        <v/>
      </c>
      <c r="BC1997" s="187" t="str">
        <f t="shared" si="681"/>
        <v/>
      </c>
    </row>
    <row r="1998" spans="14:55" ht="15.75" thickBot="1">
      <c r="N1998" s="183" t="s">
        <v>198</v>
      </c>
      <c r="O1998" s="82">
        <v>66</v>
      </c>
      <c r="P1998" s="86">
        <v>153.22999999999999</v>
      </c>
      <c r="Q1998" s="83" t="s">
        <v>107</v>
      </c>
      <c r="R1998" s="83" t="s">
        <v>10</v>
      </c>
      <c r="S1998" s="83" t="s">
        <v>10</v>
      </c>
      <c r="T1998" s="82" t="s">
        <v>163</v>
      </c>
      <c r="U1998" s="82" t="s">
        <v>124</v>
      </c>
      <c r="AC1998" s="187" t="str">
        <f t="shared" si="662"/>
        <v/>
      </c>
      <c r="AD1998" s="187" t="str">
        <f t="shared" si="663"/>
        <v/>
      </c>
      <c r="AE1998" s="187" t="str">
        <f t="shared" si="664"/>
        <v/>
      </c>
      <c r="AF1998" s="187" t="str">
        <f t="shared" si="665"/>
        <v/>
      </c>
      <c r="AG1998" s="187" t="str">
        <f t="shared" si="666"/>
        <v/>
      </c>
      <c r="AH1998" s="187" t="str">
        <f t="shared" si="667"/>
        <v/>
      </c>
      <c r="AI1998" s="187" t="str">
        <f t="shared" si="668"/>
        <v/>
      </c>
      <c r="AJ1998" s="187" t="str">
        <f t="shared" si="669"/>
        <v/>
      </c>
      <c r="AK1998" s="187" t="str">
        <f t="shared" si="670"/>
        <v/>
      </c>
      <c r="AN1998" s="187" t="str">
        <f t="shared" si="671"/>
        <v/>
      </c>
      <c r="AO1998" s="187" t="str">
        <f t="shared" si="672"/>
        <v/>
      </c>
      <c r="AP1998" s="187" t="str">
        <f t="shared" si="673"/>
        <v/>
      </c>
      <c r="AT1998" s="187" t="str">
        <f t="shared" si="674"/>
        <v/>
      </c>
      <c r="AU1998" s="187" t="str">
        <f t="shared" si="675"/>
        <v/>
      </c>
      <c r="AV1998" s="187" t="str">
        <f t="shared" si="676"/>
        <v/>
      </c>
      <c r="AW1998" s="187" t="str">
        <f t="shared" si="677"/>
        <v/>
      </c>
      <c r="AX1998" s="187" t="str">
        <f t="shared" si="678"/>
        <v/>
      </c>
      <c r="AY1998" s="187" t="str">
        <f t="shared" si="680"/>
        <v/>
      </c>
      <c r="AZ1998" s="187" t="str">
        <f t="shared" si="679"/>
        <v/>
      </c>
      <c r="BA1998" s="187" t="str">
        <f t="shared" si="682"/>
        <v xml:space="preserve"> </v>
      </c>
      <c r="BB1998" s="187" t="str">
        <f>IFERROR(IF(AW1998="","",VLOOKUP(AW1998,SUSS!R:S,2,FALSE)),AY1998*SUSS!$M$2)</f>
        <v/>
      </c>
      <c r="BC1998" s="187" t="str">
        <f t="shared" si="681"/>
        <v/>
      </c>
    </row>
    <row r="1999" spans="14:55" ht="29.25" thickBot="1">
      <c r="N1999" s="183" t="s">
        <v>198</v>
      </c>
      <c r="O1999" s="82">
        <v>66</v>
      </c>
      <c r="P1999" s="86">
        <v>654.39</v>
      </c>
      <c r="Q1999" s="83" t="s">
        <v>11</v>
      </c>
      <c r="R1999" s="83" t="s">
        <v>108</v>
      </c>
      <c r="S1999" s="83" t="s">
        <v>109</v>
      </c>
      <c r="T1999" s="82" t="s">
        <v>172</v>
      </c>
      <c r="U1999" s="82" t="s">
        <v>124</v>
      </c>
      <c r="AC1999" s="187" t="str">
        <f t="shared" si="662"/>
        <v/>
      </c>
      <c r="AD1999" s="187" t="str">
        <f t="shared" si="663"/>
        <v/>
      </c>
      <c r="AE1999" s="187" t="str">
        <f t="shared" si="664"/>
        <v/>
      </c>
      <c r="AF1999" s="187" t="str">
        <f t="shared" si="665"/>
        <v/>
      </c>
      <c r="AG1999" s="187" t="str">
        <f t="shared" si="666"/>
        <v/>
      </c>
      <c r="AH1999" s="187" t="str">
        <f t="shared" si="667"/>
        <v/>
      </c>
      <c r="AI1999" s="187" t="str">
        <f t="shared" si="668"/>
        <v/>
      </c>
      <c r="AJ1999" s="187" t="str">
        <f t="shared" si="669"/>
        <v/>
      </c>
      <c r="AK1999" s="187" t="str">
        <f t="shared" si="670"/>
        <v/>
      </c>
      <c r="AN1999" s="187" t="str">
        <f t="shared" si="671"/>
        <v/>
      </c>
      <c r="AO1999" s="187" t="str">
        <f t="shared" si="672"/>
        <v/>
      </c>
      <c r="AP1999" s="187" t="str">
        <f t="shared" si="673"/>
        <v/>
      </c>
      <c r="AT1999" s="187" t="str">
        <f t="shared" si="674"/>
        <v>N006554</v>
      </c>
      <c r="AU1999" s="187">
        <f t="shared" si="675"/>
        <v>66</v>
      </c>
      <c r="AV1999" s="187">
        <f t="shared" si="676"/>
        <v>654.39</v>
      </c>
      <c r="AW1999" s="187" t="str">
        <f t="shared" si="677"/>
        <v>2018/4</v>
      </c>
      <c r="AX1999" s="187" t="str">
        <f t="shared" si="678"/>
        <v>2018/4 Contribuciones Seg. Social</v>
      </c>
      <c r="AY1999" s="187">
        <f t="shared" si="680"/>
        <v>16053.34</v>
      </c>
      <c r="AZ1999" s="187">
        <f t="shared" si="679"/>
        <v>4.0763479749385483E-2</v>
      </c>
      <c r="BA1999" s="187" t="str">
        <f t="shared" si="682"/>
        <v>N006554 66</v>
      </c>
      <c r="BB1999" s="187">
        <f>IFERROR(IF(AW1999="","",VLOOKUP(AW1999,SUSS!R:S,2,FALSE)),AY1999*SUSS!$M$2)</f>
        <v>1926.4007999999999</v>
      </c>
      <c r="BC1999" s="187">
        <f t="shared" si="681"/>
        <v>78.526799999999994</v>
      </c>
    </row>
    <row r="2000" spans="14:55" ht="15.75" thickBot="1">
      <c r="N2000" s="183" t="s">
        <v>198</v>
      </c>
      <c r="O2000" s="82">
        <v>67</v>
      </c>
      <c r="P2000" s="85">
        <v>3529.96</v>
      </c>
      <c r="Q2000" s="83" t="s">
        <v>102</v>
      </c>
      <c r="R2000" s="83" t="s">
        <v>10</v>
      </c>
      <c r="S2000" s="83" t="s">
        <v>10</v>
      </c>
      <c r="T2000" s="82" t="s">
        <v>206</v>
      </c>
      <c r="U2000" s="82" t="s">
        <v>124</v>
      </c>
      <c r="AC2000" s="187" t="str">
        <f t="shared" si="662"/>
        <v/>
      </c>
      <c r="AD2000" s="187" t="str">
        <f t="shared" si="663"/>
        <v/>
      </c>
      <c r="AE2000" s="187" t="str">
        <f t="shared" si="664"/>
        <v/>
      </c>
      <c r="AF2000" s="187" t="str">
        <f t="shared" si="665"/>
        <v/>
      </c>
      <c r="AG2000" s="187" t="str">
        <f t="shared" si="666"/>
        <v/>
      </c>
      <c r="AH2000" s="187" t="str">
        <f t="shared" si="667"/>
        <v/>
      </c>
      <c r="AI2000" s="187" t="str">
        <f t="shared" si="668"/>
        <v/>
      </c>
      <c r="AJ2000" s="187" t="str">
        <f t="shared" si="669"/>
        <v/>
      </c>
      <c r="AK2000" s="187" t="str">
        <f t="shared" si="670"/>
        <v/>
      </c>
      <c r="AN2000" s="187" t="str">
        <f t="shared" si="671"/>
        <v/>
      </c>
      <c r="AO2000" s="187" t="str">
        <f t="shared" si="672"/>
        <v/>
      </c>
      <c r="AP2000" s="187" t="str">
        <f t="shared" si="673"/>
        <v/>
      </c>
      <c r="AT2000" s="187" t="str">
        <f t="shared" si="674"/>
        <v/>
      </c>
      <c r="AU2000" s="187" t="str">
        <f t="shared" si="675"/>
        <v/>
      </c>
      <c r="AV2000" s="187" t="str">
        <f t="shared" si="676"/>
        <v/>
      </c>
      <c r="AW2000" s="187" t="str">
        <f t="shared" si="677"/>
        <v/>
      </c>
      <c r="AX2000" s="187" t="str">
        <f t="shared" si="678"/>
        <v/>
      </c>
      <c r="AY2000" s="187" t="str">
        <f t="shared" si="680"/>
        <v/>
      </c>
      <c r="AZ2000" s="187" t="str">
        <f t="shared" si="679"/>
        <v/>
      </c>
      <c r="BA2000" s="187" t="str">
        <f t="shared" si="682"/>
        <v xml:space="preserve"> </v>
      </c>
      <c r="BB2000" s="187" t="str">
        <f>IFERROR(IF(AW2000="","",VLOOKUP(AW2000,SUSS!R:S,2,FALSE)),AY2000*SUSS!$M$2)</f>
        <v/>
      </c>
      <c r="BC2000" s="187" t="str">
        <f t="shared" si="681"/>
        <v/>
      </c>
    </row>
    <row r="2001" spans="14:55" ht="15.75" thickBot="1">
      <c r="N2001" s="183" t="s">
        <v>198</v>
      </c>
      <c r="O2001" s="82">
        <v>67</v>
      </c>
      <c r="P2001" s="85">
        <v>12979.64</v>
      </c>
      <c r="Q2001" s="83" t="s">
        <v>82</v>
      </c>
      <c r="R2001" s="83" t="s">
        <v>10</v>
      </c>
      <c r="S2001" s="83" t="s">
        <v>83</v>
      </c>
      <c r="T2001" s="82" t="s">
        <v>213</v>
      </c>
      <c r="U2001" s="82" t="s">
        <v>124</v>
      </c>
      <c r="AC2001" s="187" t="str">
        <f t="shared" si="662"/>
        <v/>
      </c>
      <c r="AD2001" s="187" t="str">
        <f t="shared" si="663"/>
        <v/>
      </c>
      <c r="AE2001" s="187" t="str">
        <f t="shared" si="664"/>
        <v/>
      </c>
      <c r="AF2001" s="187" t="str">
        <f t="shared" si="665"/>
        <v/>
      </c>
      <c r="AG2001" s="187" t="str">
        <f t="shared" si="666"/>
        <v/>
      </c>
      <c r="AH2001" s="187" t="str">
        <f t="shared" si="667"/>
        <v/>
      </c>
      <c r="AI2001" s="187" t="str">
        <f t="shared" si="668"/>
        <v/>
      </c>
      <c r="AJ2001" s="187" t="str">
        <f t="shared" si="669"/>
        <v/>
      </c>
      <c r="AK2001" s="187" t="str">
        <f t="shared" si="670"/>
        <v/>
      </c>
      <c r="AN2001" s="187" t="str">
        <f t="shared" si="671"/>
        <v/>
      </c>
      <c r="AO2001" s="187" t="str">
        <f t="shared" si="672"/>
        <v/>
      </c>
      <c r="AP2001" s="187" t="str">
        <f t="shared" si="673"/>
        <v/>
      </c>
      <c r="AT2001" s="187" t="str">
        <f t="shared" si="674"/>
        <v/>
      </c>
      <c r="AU2001" s="187" t="str">
        <f t="shared" si="675"/>
        <v/>
      </c>
      <c r="AV2001" s="187" t="str">
        <f t="shared" si="676"/>
        <v/>
      </c>
      <c r="AW2001" s="187" t="str">
        <f t="shared" si="677"/>
        <v/>
      </c>
      <c r="AX2001" s="187" t="str">
        <f t="shared" si="678"/>
        <v/>
      </c>
      <c r="AY2001" s="187" t="str">
        <f t="shared" si="680"/>
        <v/>
      </c>
      <c r="AZ2001" s="187" t="str">
        <f t="shared" si="679"/>
        <v/>
      </c>
      <c r="BA2001" s="187" t="str">
        <f t="shared" si="682"/>
        <v xml:space="preserve"> </v>
      </c>
      <c r="BB2001" s="187" t="str">
        <f>IFERROR(IF(AW2001="","",VLOOKUP(AW2001,SUSS!R:S,2,FALSE)),AY2001*SUSS!$M$2)</f>
        <v/>
      </c>
      <c r="BC2001" s="187" t="str">
        <f t="shared" si="681"/>
        <v/>
      </c>
    </row>
    <row r="2002" spans="14:55" ht="15.75" thickBot="1">
      <c r="N2002" s="183" t="s">
        <v>198</v>
      </c>
      <c r="O2002" s="82">
        <v>67</v>
      </c>
      <c r="P2002" s="86">
        <v>153.22999999999999</v>
      </c>
      <c r="Q2002" s="83" t="s">
        <v>107</v>
      </c>
      <c r="R2002" s="83" t="s">
        <v>10</v>
      </c>
      <c r="S2002" s="83" t="s">
        <v>10</v>
      </c>
      <c r="T2002" s="82" t="s">
        <v>163</v>
      </c>
      <c r="U2002" s="82" t="s">
        <v>124</v>
      </c>
      <c r="AC2002" s="187" t="str">
        <f t="shared" si="662"/>
        <v/>
      </c>
      <c r="AD2002" s="187" t="str">
        <f t="shared" si="663"/>
        <v/>
      </c>
      <c r="AE2002" s="187" t="str">
        <f t="shared" si="664"/>
        <v/>
      </c>
      <c r="AF2002" s="187" t="str">
        <f t="shared" si="665"/>
        <v/>
      </c>
      <c r="AG2002" s="187" t="str">
        <f t="shared" si="666"/>
        <v/>
      </c>
      <c r="AH2002" s="187" t="str">
        <f t="shared" si="667"/>
        <v/>
      </c>
      <c r="AI2002" s="187" t="str">
        <f t="shared" si="668"/>
        <v/>
      </c>
      <c r="AJ2002" s="187" t="str">
        <f t="shared" si="669"/>
        <v/>
      </c>
      <c r="AK2002" s="187" t="str">
        <f t="shared" si="670"/>
        <v/>
      </c>
      <c r="AN2002" s="187" t="str">
        <f t="shared" si="671"/>
        <v/>
      </c>
      <c r="AO2002" s="187" t="str">
        <f t="shared" si="672"/>
        <v/>
      </c>
      <c r="AP2002" s="187" t="str">
        <f t="shared" si="673"/>
        <v/>
      </c>
      <c r="AT2002" s="187" t="str">
        <f t="shared" si="674"/>
        <v/>
      </c>
      <c r="AU2002" s="187" t="str">
        <f t="shared" si="675"/>
        <v/>
      </c>
      <c r="AV2002" s="187" t="str">
        <f t="shared" si="676"/>
        <v/>
      </c>
      <c r="AW2002" s="187" t="str">
        <f t="shared" si="677"/>
        <v/>
      </c>
      <c r="AX2002" s="187" t="str">
        <f t="shared" si="678"/>
        <v/>
      </c>
      <c r="AY2002" s="187" t="str">
        <f t="shared" si="680"/>
        <v/>
      </c>
      <c r="AZ2002" s="187" t="str">
        <f t="shared" si="679"/>
        <v/>
      </c>
      <c r="BA2002" s="187" t="str">
        <f t="shared" si="682"/>
        <v xml:space="preserve"> </v>
      </c>
      <c r="BB2002" s="187" t="str">
        <f>IFERROR(IF(AW2002="","",VLOOKUP(AW2002,SUSS!R:S,2,FALSE)),AY2002*SUSS!$M$2)</f>
        <v/>
      </c>
      <c r="BC2002" s="187" t="str">
        <f t="shared" si="681"/>
        <v/>
      </c>
    </row>
    <row r="2003" spans="14:55" ht="29.25" thickBot="1">
      <c r="N2003" s="183" t="s">
        <v>198</v>
      </c>
      <c r="O2003" s="82">
        <v>67</v>
      </c>
      <c r="P2003" s="86">
        <v>654.39</v>
      </c>
      <c r="Q2003" s="83" t="s">
        <v>11</v>
      </c>
      <c r="R2003" s="83" t="s">
        <v>108</v>
      </c>
      <c r="S2003" s="83" t="s">
        <v>109</v>
      </c>
      <c r="T2003" s="82" t="s">
        <v>172</v>
      </c>
      <c r="U2003" s="82" t="s">
        <v>124</v>
      </c>
      <c r="AC2003" s="187" t="str">
        <f t="shared" si="662"/>
        <v/>
      </c>
      <c r="AD2003" s="187" t="str">
        <f t="shared" si="663"/>
        <v/>
      </c>
      <c r="AE2003" s="187" t="str">
        <f t="shared" si="664"/>
        <v/>
      </c>
      <c r="AF2003" s="187" t="str">
        <f t="shared" si="665"/>
        <v/>
      </c>
      <c r="AG2003" s="187" t="str">
        <f t="shared" si="666"/>
        <v/>
      </c>
      <c r="AH2003" s="187" t="str">
        <f t="shared" si="667"/>
        <v/>
      </c>
      <c r="AI2003" s="187" t="str">
        <f t="shared" si="668"/>
        <v/>
      </c>
      <c r="AJ2003" s="187" t="str">
        <f t="shared" si="669"/>
        <v/>
      </c>
      <c r="AK2003" s="187" t="str">
        <f t="shared" si="670"/>
        <v/>
      </c>
      <c r="AN2003" s="187" t="str">
        <f t="shared" si="671"/>
        <v/>
      </c>
      <c r="AO2003" s="187" t="str">
        <f t="shared" si="672"/>
        <v/>
      </c>
      <c r="AP2003" s="187" t="str">
        <f t="shared" si="673"/>
        <v/>
      </c>
      <c r="AT2003" s="187" t="str">
        <f t="shared" si="674"/>
        <v>N006554</v>
      </c>
      <c r="AU2003" s="187">
        <f t="shared" si="675"/>
        <v>67</v>
      </c>
      <c r="AV2003" s="187">
        <f t="shared" si="676"/>
        <v>654.39</v>
      </c>
      <c r="AW2003" s="187" t="str">
        <f t="shared" si="677"/>
        <v>2018/4</v>
      </c>
      <c r="AX2003" s="187" t="str">
        <f t="shared" si="678"/>
        <v>2018/4 Contribuciones Seg. Social</v>
      </c>
      <c r="AY2003" s="187">
        <f t="shared" si="680"/>
        <v>16053.34</v>
      </c>
      <c r="AZ2003" s="187">
        <f t="shared" si="679"/>
        <v>4.0763479749385483E-2</v>
      </c>
      <c r="BA2003" s="187" t="str">
        <f t="shared" si="682"/>
        <v>N006554 67</v>
      </c>
      <c r="BB2003" s="187">
        <f>IFERROR(IF(AW2003="","",VLOOKUP(AW2003,SUSS!R:S,2,FALSE)),AY2003*SUSS!$M$2)</f>
        <v>1926.4007999999999</v>
      </c>
      <c r="BC2003" s="187">
        <f t="shared" si="681"/>
        <v>78.526799999999994</v>
      </c>
    </row>
    <row r="2004" spans="14:55" ht="15.75" thickBot="1">
      <c r="N2004" s="183" t="s">
        <v>198</v>
      </c>
      <c r="O2004" s="82">
        <v>68</v>
      </c>
      <c r="P2004" s="85">
        <v>3529.96</v>
      </c>
      <c r="Q2004" s="83" t="s">
        <v>102</v>
      </c>
      <c r="R2004" s="83" t="s">
        <v>10</v>
      </c>
      <c r="S2004" s="83" t="s">
        <v>10</v>
      </c>
      <c r="T2004" s="82" t="s">
        <v>206</v>
      </c>
      <c r="U2004" s="82" t="s">
        <v>124</v>
      </c>
      <c r="AC2004" s="187" t="str">
        <f t="shared" si="662"/>
        <v/>
      </c>
      <c r="AD2004" s="187" t="str">
        <f t="shared" si="663"/>
        <v/>
      </c>
      <c r="AE2004" s="187" t="str">
        <f t="shared" si="664"/>
        <v/>
      </c>
      <c r="AF2004" s="187" t="str">
        <f t="shared" si="665"/>
        <v/>
      </c>
      <c r="AG2004" s="187" t="str">
        <f t="shared" si="666"/>
        <v/>
      </c>
      <c r="AH2004" s="187" t="str">
        <f t="shared" si="667"/>
        <v/>
      </c>
      <c r="AI2004" s="187" t="str">
        <f t="shared" si="668"/>
        <v/>
      </c>
      <c r="AJ2004" s="187" t="str">
        <f t="shared" si="669"/>
        <v/>
      </c>
      <c r="AK2004" s="187" t="str">
        <f t="shared" si="670"/>
        <v/>
      </c>
      <c r="AN2004" s="187" t="str">
        <f t="shared" si="671"/>
        <v/>
      </c>
      <c r="AO2004" s="187" t="str">
        <f t="shared" si="672"/>
        <v/>
      </c>
      <c r="AP2004" s="187" t="str">
        <f t="shared" si="673"/>
        <v/>
      </c>
      <c r="AT2004" s="187" t="str">
        <f t="shared" si="674"/>
        <v/>
      </c>
      <c r="AU2004" s="187" t="str">
        <f t="shared" si="675"/>
        <v/>
      </c>
      <c r="AV2004" s="187" t="str">
        <f t="shared" si="676"/>
        <v/>
      </c>
      <c r="AW2004" s="187" t="str">
        <f t="shared" si="677"/>
        <v/>
      </c>
      <c r="AX2004" s="187" t="str">
        <f t="shared" si="678"/>
        <v/>
      </c>
      <c r="AY2004" s="187" t="str">
        <f t="shared" si="680"/>
        <v/>
      </c>
      <c r="AZ2004" s="187" t="str">
        <f t="shared" si="679"/>
        <v/>
      </c>
      <c r="BA2004" s="187" t="str">
        <f t="shared" si="682"/>
        <v xml:space="preserve"> </v>
      </c>
      <c r="BB2004" s="187" t="str">
        <f>IFERROR(IF(AW2004="","",VLOOKUP(AW2004,SUSS!R:S,2,FALSE)),AY2004*SUSS!$M$2)</f>
        <v/>
      </c>
      <c r="BC2004" s="187" t="str">
        <f t="shared" si="681"/>
        <v/>
      </c>
    </row>
    <row r="2005" spans="14:55" ht="15.75" thickBot="1">
      <c r="N2005" s="183" t="s">
        <v>198</v>
      </c>
      <c r="O2005" s="82">
        <v>68</v>
      </c>
      <c r="P2005" s="85">
        <v>12979.64</v>
      </c>
      <c r="Q2005" s="83" t="s">
        <v>82</v>
      </c>
      <c r="R2005" s="83" t="s">
        <v>10</v>
      </c>
      <c r="S2005" s="83" t="s">
        <v>83</v>
      </c>
      <c r="T2005" s="82" t="s">
        <v>213</v>
      </c>
      <c r="U2005" s="82" t="s">
        <v>124</v>
      </c>
      <c r="AC2005" s="187" t="str">
        <f t="shared" si="662"/>
        <v/>
      </c>
      <c r="AD2005" s="187" t="str">
        <f t="shared" si="663"/>
        <v/>
      </c>
      <c r="AE2005" s="187" t="str">
        <f t="shared" si="664"/>
        <v/>
      </c>
      <c r="AF2005" s="187" t="str">
        <f t="shared" si="665"/>
        <v/>
      </c>
      <c r="AG2005" s="187" t="str">
        <f t="shared" si="666"/>
        <v/>
      </c>
      <c r="AH2005" s="187" t="str">
        <f t="shared" si="667"/>
        <v/>
      </c>
      <c r="AI2005" s="187" t="str">
        <f t="shared" si="668"/>
        <v/>
      </c>
      <c r="AJ2005" s="187" t="str">
        <f t="shared" si="669"/>
        <v/>
      </c>
      <c r="AK2005" s="187" t="str">
        <f t="shared" si="670"/>
        <v/>
      </c>
      <c r="AN2005" s="187" t="str">
        <f t="shared" si="671"/>
        <v/>
      </c>
      <c r="AO2005" s="187" t="str">
        <f t="shared" si="672"/>
        <v/>
      </c>
      <c r="AP2005" s="187" t="str">
        <f t="shared" si="673"/>
        <v/>
      </c>
      <c r="AT2005" s="187" t="str">
        <f t="shared" si="674"/>
        <v/>
      </c>
      <c r="AU2005" s="187" t="str">
        <f t="shared" si="675"/>
        <v/>
      </c>
      <c r="AV2005" s="187" t="str">
        <f t="shared" si="676"/>
        <v/>
      </c>
      <c r="AW2005" s="187" t="str">
        <f t="shared" si="677"/>
        <v/>
      </c>
      <c r="AX2005" s="187" t="str">
        <f t="shared" si="678"/>
        <v/>
      </c>
      <c r="AY2005" s="187" t="str">
        <f t="shared" si="680"/>
        <v/>
      </c>
      <c r="AZ2005" s="187" t="str">
        <f t="shared" si="679"/>
        <v/>
      </c>
      <c r="BA2005" s="187" t="str">
        <f t="shared" si="682"/>
        <v xml:space="preserve"> </v>
      </c>
      <c r="BB2005" s="187" t="str">
        <f>IFERROR(IF(AW2005="","",VLOOKUP(AW2005,SUSS!R:S,2,FALSE)),AY2005*SUSS!$M$2)</f>
        <v/>
      </c>
      <c r="BC2005" s="187" t="str">
        <f t="shared" si="681"/>
        <v/>
      </c>
    </row>
    <row r="2006" spans="14:55" ht="15.75" thickBot="1">
      <c r="N2006" s="183" t="s">
        <v>198</v>
      </c>
      <c r="O2006" s="82">
        <v>68</v>
      </c>
      <c r="P2006" s="86">
        <v>153.22999999999999</v>
      </c>
      <c r="Q2006" s="83" t="s">
        <v>107</v>
      </c>
      <c r="R2006" s="83" t="s">
        <v>10</v>
      </c>
      <c r="S2006" s="83" t="s">
        <v>10</v>
      </c>
      <c r="T2006" s="82" t="s">
        <v>163</v>
      </c>
      <c r="U2006" s="82" t="s">
        <v>124</v>
      </c>
      <c r="AC2006" s="187" t="str">
        <f t="shared" si="662"/>
        <v/>
      </c>
      <c r="AD2006" s="187" t="str">
        <f t="shared" si="663"/>
        <v/>
      </c>
      <c r="AE2006" s="187" t="str">
        <f t="shared" si="664"/>
        <v/>
      </c>
      <c r="AF2006" s="187" t="str">
        <f t="shared" si="665"/>
        <v/>
      </c>
      <c r="AG2006" s="187" t="str">
        <f t="shared" si="666"/>
        <v/>
      </c>
      <c r="AH2006" s="187" t="str">
        <f t="shared" si="667"/>
        <v/>
      </c>
      <c r="AI2006" s="187" t="str">
        <f t="shared" si="668"/>
        <v/>
      </c>
      <c r="AJ2006" s="187" t="str">
        <f t="shared" si="669"/>
        <v/>
      </c>
      <c r="AK2006" s="187" t="str">
        <f t="shared" si="670"/>
        <v/>
      </c>
      <c r="AN2006" s="187" t="str">
        <f t="shared" si="671"/>
        <v/>
      </c>
      <c r="AO2006" s="187" t="str">
        <f t="shared" si="672"/>
        <v/>
      </c>
      <c r="AP2006" s="187" t="str">
        <f t="shared" si="673"/>
        <v/>
      </c>
      <c r="AT2006" s="187" t="str">
        <f t="shared" si="674"/>
        <v/>
      </c>
      <c r="AU2006" s="187" t="str">
        <f t="shared" si="675"/>
        <v/>
      </c>
      <c r="AV2006" s="187" t="str">
        <f t="shared" si="676"/>
        <v/>
      </c>
      <c r="AW2006" s="187" t="str">
        <f t="shared" si="677"/>
        <v/>
      </c>
      <c r="AX2006" s="187" t="str">
        <f t="shared" si="678"/>
        <v/>
      </c>
      <c r="AY2006" s="187" t="str">
        <f t="shared" si="680"/>
        <v/>
      </c>
      <c r="AZ2006" s="187" t="str">
        <f t="shared" si="679"/>
        <v/>
      </c>
      <c r="BA2006" s="187" t="str">
        <f t="shared" si="682"/>
        <v xml:space="preserve"> </v>
      </c>
      <c r="BB2006" s="187" t="str">
        <f>IFERROR(IF(AW2006="","",VLOOKUP(AW2006,SUSS!R:S,2,FALSE)),AY2006*SUSS!$M$2)</f>
        <v/>
      </c>
      <c r="BC2006" s="187" t="str">
        <f t="shared" si="681"/>
        <v/>
      </c>
    </row>
    <row r="2007" spans="14:55" ht="29.25" thickBot="1">
      <c r="N2007" s="183" t="s">
        <v>198</v>
      </c>
      <c r="O2007" s="82">
        <v>68</v>
      </c>
      <c r="P2007" s="86">
        <v>654.39</v>
      </c>
      <c r="Q2007" s="83" t="s">
        <v>11</v>
      </c>
      <c r="R2007" s="83" t="s">
        <v>108</v>
      </c>
      <c r="S2007" s="83" t="s">
        <v>109</v>
      </c>
      <c r="T2007" s="82" t="s">
        <v>172</v>
      </c>
      <c r="U2007" s="82" t="s">
        <v>124</v>
      </c>
      <c r="AC2007" s="187" t="str">
        <f t="shared" si="662"/>
        <v/>
      </c>
      <c r="AD2007" s="187" t="str">
        <f t="shared" si="663"/>
        <v/>
      </c>
      <c r="AE2007" s="187" t="str">
        <f t="shared" si="664"/>
        <v/>
      </c>
      <c r="AF2007" s="187" t="str">
        <f t="shared" si="665"/>
        <v/>
      </c>
      <c r="AG2007" s="187" t="str">
        <f t="shared" si="666"/>
        <v/>
      </c>
      <c r="AH2007" s="187" t="str">
        <f t="shared" si="667"/>
        <v/>
      </c>
      <c r="AI2007" s="187" t="str">
        <f t="shared" si="668"/>
        <v/>
      </c>
      <c r="AJ2007" s="187" t="str">
        <f t="shared" si="669"/>
        <v/>
      </c>
      <c r="AK2007" s="187" t="str">
        <f t="shared" si="670"/>
        <v/>
      </c>
      <c r="AN2007" s="187" t="str">
        <f t="shared" si="671"/>
        <v/>
      </c>
      <c r="AO2007" s="187" t="str">
        <f t="shared" si="672"/>
        <v/>
      </c>
      <c r="AP2007" s="187" t="str">
        <f t="shared" si="673"/>
        <v/>
      </c>
      <c r="AT2007" s="187" t="str">
        <f t="shared" si="674"/>
        <v>N006554</v>
      </c>
      <c r="AU2007" s="187">
        <f t="shared" si="675"/>
        <v>68</v>
      </c>
      <c r="AV2007" s="187">
        <f t="shared" si="676"/>
        <v>654.39</v>
      </c>
      <c r="AW2007" s="187" t="str">
        <f t="shared" si="677"/>
        <v>2018/4</v>
      </c>
      <c r="AX2007" s="187" t="str">
        <f t="shared" si="678"/>
        <v>2018/4 Contribuciones Seg. Social</v>
      </c>
      <c r="AY2007" s="187">
        <f t="shared" si="680"/>
        <v>16053.34</v>
      </c>
      <c r="AZ2007" s="187">
        <f t="shared" si="679"/>
        <v>4.0763479749385483E-2</v>
      </c>
      <c r="BA2007" s="187" t="str">
        <f t="shared" si="682"/>
        <v>N006554 68</v>
      </c>
      <c r="BB2007" s="187">
        <f>IFERROR(IF(AW2007="","",VLOOKUP(AW2007,SUSS!R:S,2,FALSE)),AY2007*SUSS!$M$2)</f>
        <v>1926.4007999999999</v>
      </c>
      <c r="BC2007" s="187">
        <f t="shared" si="681"/>
        <v>78.526799999999994</v>
      </c>
    </row>
    <row r="2008" spans="14:55" ht="15.75" thickBot="1">
      <c r="N2008" s="183" t="s">
        <v>198</v>
      </c>
      <c r="O2008" s="82">
        <v>69</v>
      </c>
      <c r="P2008" s="85">
        <v>3529.96</v>
      </c>
      <c r="Q2008" s="83" t="s">
        <v>102</v>
      </c>
      <c r="R2008" s="83" t="s">
        <v>10</v>
      </c>
      <c r="S2008" s="83" t="s">
        <v>10</v>
      </c>
      <c r="T2008" s="82" t="s">
        <v>206</v>
      </c>
      <c r="U2008" s="82" t="s">
        <v>124</v>
      </c>
      <c r="AC2008" s="187" t="str">
        <f t="shared" si="662"/>
        <v/>
      </c>
      <c r="AD2008" s="187" t="str">
        <f t="shared" si="663"/>
        <v/>
      </c>
      <c r="AE2008" s="187" t="str">
        <f t="shared" si="664"/>
        <v/>
      </c>
      <c r="AF2008" s="187" t="str">
        <f t="shared" si="665"/>
        <v/>
      </c>
      <c r="AG2008" s="187" t="str">
        <f t="shared" si="666"/>
        <v/>
      </c>
      <c r="AH2008" s="187" t="str">
        <f t="shared" si="667"/>
        <v/>
      </c>
      <c r="AI2008" s="187" t="str">
        <f t="shared" si="668"/>
        <v/>
      </c>
      <c r="AJ2008" s="187" t="str">
        <f t="shared" si="669"/>
        <v/>
      </c>
      <c r="AK2008" s="187" t="str">
        <f t="shared" si="670"/>
        <v/>
      </c>
      <c r="AN2008" s="187" t="str">
        <f t="shared" si="671"/>
        <v/>
      </c>
      <c r="AO2008" s="187" t="str">
        <f t="shared" si="672"/>
        <v/>
      </c>
      <c r="AP2008" s="187" t="str">
        <f t="shared" si="673"/>
        <v/>
      </c>
      <c r="AT2008" s="187" t="str">
        <f t="shared" si="674"/>
        <v/>
      </c>
      <c r="AU2008" s="187" t="str">
        <f t="shared" si="675"/>
        <v/>
      </c>
      <c r="AV2008" s="187" t="str">
        <f t="shared" si="676"/>
        <v/>
      </c>
      <c r="AW2008" s="187" t="str">
        <f t="shared" si="677"/>
        <v/>
      </c>
      <c r="AX2008" s="187" t="str">
        <f t="shared" si="678"/>
        <v/>
      </c>
      <c r="AY2008" s="187" t="str">
        <f t="shared" si="680"/>
        <v/>
      </c>
      <c r="AZ2008" s="187" t="str">
        <f t="shared" si="679"/>
        <v/>
      </c>
      <c r="BA2008" s="187" t="str">
        <f t="shared" si="682"/>
        <v xml:space="preserve"> </v>
      </c>
      <c r="BB2008" s="187" t="str">
        <f>IFERROR(IF(AW2008="","",VLOOKUP(AW2008,SUSS!R:S,2,FALSE)),AY2008*SUSS!$M$2)</f>
        <v/>
      </c>
      <c r="BC2008" s="187" t="str">
        <f t="shared" si="681"/>
        <v/>
      </c>
    </row>
    <row r="2009" spans="14:55" ht="15.75" thickBot="1">
      <c r="N2009" s="183" t="s">
        <v>198</v>
      </c>
      <c r="O2009" s="82">
        <v>69</v>
      </c>
      <c r="P2009" s="85">
        <v>12979.64</v>
      </c>
      <c r="Q2009" s="83" t="s">
        <v>82</v>
      </c>
      <c r="R2009" s="83" t="s">
        <v>10</v>
      </c>
      <c r="S2009" s="83" t="s">
        <v>83</v>
      </c>
      <c r="T2009" s="82" t="s">
        <v>213</v>
      </c>
      <c r="U2009" s="82" t="s">
        <v>124</v>
      </c>
      <c r="AC2009" s="187" t="str">
        <f t="shared" si="662"/>
        <v/>
      </c>
      <c r="AD2009" s="187" t="str">
        <f t="shared" si="663"/>
        <v/>
      </c>
      <c r="AE2009" s="187" t="str">
        <f t="shared" si="664"/>
        <v/>
      </c>
      <c r="AF2009" s="187" t="str">
        <f t="shared" si="665"/>
        <v/>
      </c>
      <c r="AG2009" s="187" t="str">
        <f t="shared" si="666"/>
        <v/>
      </c>
      <c r="AH2009" s="187" t="str">
        <f t="shared" si="667"/>
        <v/>
      </c>
      <c r="AI2009" s="187" t="str">
        <f t="shared" si="668"/>
        <v/>
      </c>
      <c r="AJ2009" s="187" t="str">
        <f t="shared" si="669"/>
        <v/>
      </c>
      <c r="AK2009" s="187" t="str">
        <f t="shared" si="670"/>
        <v/>
      </c>
      <c r="AN2009" s="187" t="str">
        <f t="shared" si="671"/>
        <v/>
      </c>
      <c r="AO2009" s="187" t="str">
        <f t="shared" si="672"/>
        <v/>
      </c>
      <c r="AP2009" s="187" t="str">
        <f t="shared" si="673"/>
        <v/>
      </c>
      <c r="AT2009" s="187" t="str">
        <f t="shared" si="674"/>
        <v/>
      </c>
      <c r="AU2009" s="187" t="str">
        <f t="shared" si="675"/>
        <v/>
      </c>
      <c r="AV2009" s="187" t="str">
        <f t="shared" si="676"/>
        <v/>
      </c>
      <c r="AW2009" s="187" t="str">
        <f t="shared" si="677"/>
        <v/>
      </c>
      <c r="AX2009" s="187" t="str">
        <f t="shared" si="678"/>
        <v/>
      </c>
      <c r="AY2009" s="187" t="str">
        <f t="shared" si="680"/>
        <v/>
      </c>
      <c r="AZ2009" s="187" t="str">
        <f t="shared" si="679"/>
        <v/>
      </c>
      <c r="BA2009" s="187" t="str">
        <f t="shared" si="682"/>
        <v xml:space="preserve"> </v>
      </c>
      <c r="BB2009" s="187" t="str">
        <f>IFERROR(IF(AW2009="","",VLOOKUP(AW2009,SUSS!R:S,2,FALSE)),AY2009*SUSS!$M$2)</f>
        <v/>
      </c>
      <c r="BC2009" s="187" t="str">
        <f t="shared" si="681"/>
        <v/>
      </c>
    </row>
    <row r="2010" spans="14:55" ht="15.75" thickBot="1">
      <c r="N2010" s="183" t="s">
        <v>198</v>
      </c>
      <c r="O2010" s="82">
        <v>69</v>
      </c>
      <c r="P2010" s="86">
        <v>153.22999999999999</v>
      </c>
      <c r="Q2010" s="83" t="s">
        <v>107</v>
      </c>
      <c r="R2010" s="83" t="s">
        <v>10</v>
      </c>
      <c r="S2010" s="83" t="s">
        <v>10</v>
      </c>
      <c r="T2010" s="82" t="s">
        <v>163</v>
      </c>
      <c r="U2010" s="82" t="s">
        <v>124</v>
      </c>
      <c r="AC2010" s="187" t="str">
        <f t="shared" si="662"/>
        <v/>
      </c>
      <c r="AD2010" s="187" t="str">
        <f t="shared" si="663"/>
        <v/>
      </c>
      <c r="AE2010" s="187" t="str">
        <f t="shared" si="664"/>
        <v/>
      </c>
      <c r="AF2010" s="187" t="str">
        <f t="shared" si="665"/>
        <v/>
      </c>
      <c r="AG2010" s="187" t="str">
        <f t="shared" si="666"/>
        <v/>
      </c>
      <c r="AH2010" s="187" t="str">
        <f t="shared" si="667"/>
        <v/>
      </c>
      <c r="AI2010" s="187" t="str">
        <f t="shared" si="668"/>
        <v/>
      </c>
      <c r="AJ2010" s="187" t="str">
        <f t="shared" si="669"/>
        <v/>
      </c>
      <c r="AK2010" s="187" t="str">
        <f t="shared" si="670"/>
        <v/>
      </c>
      <c r="AN2010" s="187" t="str">
        <f t="shared" si="671"/>
        <v/>
      </c>
      <c r="AO2010" s="187" t="str">
        <f t="shared" si="672"/>
        <v/>
      </c>
      <c r="AP2010" s="187" t="str">
        <f t="shared" si="673"/>
        <v/>
      </c>
      <c r="AT2010" s="187" t="str">
        <f t="shared" si="674"/>
        <v/>
      </c>
      <c r="AU2010" s="187" t="str">
        <f t="shared" si="675"/>
        <v/>
      </c>
      <c r="AV2010" s="187" t="str">
        <f t="shared" si="676"/>
        <v/>
      </c>
      <c r="AW2010" s="187" t="str">
        <f t="shared" si="677"/>
        <v/>
      </c>
      <c r="AX2010" s="187" t="str">
        <f t="shared" si="678"/>
        <v/>
      </c>
      <c r="AY2010" s="187" t="str">
        <f t="shared" si="680"/>
        <v/>
      </c>
      <c r="AZ2010" s="187" t="str">
        <f t="shared" si="679"/>
        <v/>
      </c>
      <c r="BA2010" s="187" t="str">
        <f t="shared" si="682"/>
        <v xml:space="preserve"> </v>
      </c>
      <c r="BB2010" s="187" t="str">
        <f>IFERROR(IF(AW2010="","",VLOOKUP(AW2010,SUSS!R:S,2,FALSE)),AY2010*SUSS!$M$2)</f>
        <v/>
      </c>
      <c r="BC2010" s="187" t="str">
        <f t="shared" si="681"/>
        <v/>
      </c>
    </row>
    <row r="2011" spans="14:55" ht="29.25" thickBot="1">
      <c r="N2011" s="183" t="s">
        <v>198</v>
      </c>
      <c r="O2011" s="82">
        <v>69</v>
      </c>
      <c r="P2011" s="86">
        <v>654.39</v>
      </c>
      <c r="Q2011" s="83" t="s">
        <v>11</v>
      </c>
      <c r="R2011" s="83" t="s">
        <v>108</v>
      </c>
      <c r="S2011" s="83" t="s">
        <v>109</v>
      </c>
      <c r="T2011" s="82" t="s">
        <v>172</v>
      </c>
      <c r="U2011" s="82" t="s">
        <v>124</v>
      </c>
      <c r="AC2011" s="187" t="str">
        <f t="shared" si="662"/>
        <v/>
      </c>
      <c r="AD2011" s="187" t="str">
        <f t="shared" si="663"/>
        <v/>
      </c>
      <c r="AE2011" s="187" t="str">
        <f t="shared" si="664"/>
        <v/>
      </c>
      <c r="AF2011" s="187" t="str">
        <f t="shared" si="665"/>
        <v/>
      </c>
      <c r="AG2011" s="187" t="str">
        <f t="shared" si="666"/>
        <v/>
      </c>
      <c r="AH2011" s="187" t="str">
        <f t="shared" si="667"/>
        <v/>
      </c>
      <c r="AI2011" s="187" t="str">
        <f t="shared" si="668"/>
        <v/>
      </c>
      <c r="AJ2011" s="187" t="str">
        <f t="shared" si="669"/>
        <v/>
      </c>
      <c r="AK2011" s="187" t="str">
        <f t="shared" si="670"/>
        <v/>
      </c>
      <c r="AN2011" s="187" t="str">
        <f t="shared" si="671"/>
        <v/>
      </c>
      <c r="AO2011" s="187" t="str">
        <f t="shared" si="672"/>
        <v/>
      </c>
      <c r="AP2011" s="187" t="str">
        <f t="shared" si="673"/>
        <v/>
      </c>
      <c r="AT2011" s="187" t="str">
        <f t="shared" si="674"/>
        <v>N006554</v>
      </c>
      <c r="AU2011" s="187">
        <f t="shared" si="675"/>
        <v>69</v>
      </c>
      <c r="AV2011" s="187">
        <f t="shared" si="676"/>
        <v>654.39</v>
      </c>
      <c r="AW2011" s="187" t="str">
        <f t="shared" si="677"/>
        <v>2018/4</v>
      </c>
      <c r="AX2011" s="187" t="str">
        <f t="shared" si="678"/>
        <v>2018/4 Contribuciones Seg. Social</v>
      </c>
      <c r="AY2011" s="187">
        <f t="shared" si="680"/>
        <v>16053.34</v>
      </c>
      <c r="AZ2011" s="187">
        <f t="shared" si="679"/>
        <v>4.0763479749385483E-2</v>
      </c>
      <c r="BA2011" s="187" t="str">
        <f t="shared" si="682"/>
        <v>N006554 69</v>
      </c>
      <c r="BB2011" s="187">
        <f>IFERROR(IF(AW2011="","",VLOOKUP(AW2011,SUSS!R:S,2,FALSE)),AY2011*SUSS!$M$2)</f>
        <v>1926.4007999999999</v>
      </c>
      <c r="BC2011" s="187">
        <f t="shared" si="681"/>
        <v>78.526799999999994</v>
      </c>
    </row>
    <row r="2012" spans="14:55" ht="15.75" thickBot="1">
      <c r="N2012" s="183" t="s">
        <v>198</v>
      </c>
      <c r="O2012" s="82">
        <v>70</v>
      </c>
      <c r="P2012" s="85">
        <v>2754.13</v>
      </c>
      <c r="Q2012" s="83" t="s">
        <v>102</v>
      </c>
      <c r="R2012" s="83" t="s">
        <v>10</v>
      </c>
      <c r="S2012" s="83" t="s">
        <v>10</v>
      </c>
      <c r="T2012" s="82" t="s">
        <v>206</v>
      </c>
      <c r="U2012" s="82" t="s">
        <v>124</v>
      </c>
      <c r="AC2012" s="187" t="str">
        <f t="shared" si="662"/>
        <v/>
      </c>
      <c r="AD2012" s="187" t="str">
        <f t="shared" si="663"/>
        <v/>
      </c>
      <c r="AE2012" s="187" t="str">
        <f t="shared" si="664"/>
        <v/>
      </c>
      <c r="AF2012" s="187" t="str">
        <f t="shared" si="665"/>
        <v/>
      </c>
      <c r="AG2012" s="187" t="str">
        <f t="shared" si="666"/>
        <v/>
      </c>
      <c r="AH2012" s="187" t="str">
        <f t="shared" si="667"/>
        <v/>
      </c>
      <c r="AI2012" s="187" t="str">
        <f t="shared" si="668"/>
        <v/>
      </c>
      <c r="AJ2012" s="187" t="str">
        <f t="shared" si="669"/>
        <v/>
      </c>
      <c r="AK2012" s="187" t="str">
        <f t="shared" si="670"/>
        <v/>
      </c>
      <c r="AN2012" s="187" t="str">
        <f t="shared" si="671"/>
        <v/>
      </c>
      <c r="AO2012" s="187" t="str">
        <f t="shared" si="672"/>
        <v/>
      </c>
      <c r="AP2012" s="187" t="str">
        <f t="shared" si="673"/>
        <v/>
      </c>
      <c r="AT2012" s="187" t="str">
        <f t="shared" si="674"/>
        <v/>
      </c>
      <c r="AU2012" s="187" t="str">
        <f t="shared" si="675"/>
        <v/>
      </c>
      <c r="AV2012" s="187" t="str">
        <f t="shared" si="676"/>
        <v/>
      </c>
      <c r="AW2012" s="187" t="str">
        <f t="shared" si="677"/>
        <v/>
      </c>
      <c r="AX2012" s="187" t="str">
        <f t="shared" si="678"/>
        <v/>
      </c>
      <c r="AY2012" s="187" t="str">
        <f t="shared" si="680"/>
        <v/>
      </c>
      <c r="AZ2012" s="187" t="str">
        <f t="shared" si="679"/>
        <v/>
      </c>
      <c r="BA2012" s="187" t="str">
        <f t="shared" si="682"/>
        <v xml:space="preserve"> </v>
      </c>
      <c r="BB2012" s="187" t="str">
        <f>IFERROR(IF(AW2012="","",VLOOKUP(AW2012,SUSS!R:S,2,FALSE)),AY2012*SUSS!$M$2)</f>
        <v/>
      </c>
      <c r="BC2012" s="187" t="str">
        <f t="shared" si="681"/>
        <v/>
      </c>
    </row>
    <row r="2013" spans="14:55" ht="15.75" thickBot="1">
      <c r="N2013" s="183" t="s">
        <v>198</v>
      </c>
      <c r="O2013" s="82">
        <v>70</v>
      </c>
      <c r="P2013" s="86">
        <v>775.83</v>
      </c>
      <c r="Q2013" s="83" t="s">
        <v>102</v>
      </c>
      <c r="R2013" s="83" t="s">
        <v>10</v>
      </c>
      <c r="S2013" s="83" t="s">
        <v>83</v>
      </c>
      <c r="T2013" s="82" t="s">
        <v>206</v>
      </c>
      <c r="U2013" s="82" t="s">
        <v>124</v>
      </c>
      <c r="AC2013" s="187" t="str">
        <f t="shared" si="662"/>
        <v/>
      </c>
      <c r="AD2013" s="187" t="str">
        <f t="shared" si="663"/>
        <v/>
      </c>
      <c r="AE2013" s="187" t="str">
        <f t="shared" si="664"/>
        <v/>
      </c>
      <c r="AF2013" s="187" t="str">
        <f t="shared" si="665"/>
        <v/>
      </c>
      <c r="AG2013" s="187" t="str">
        <f t="shared" si="666"/>
        <v/>
      </c>
      <c r="AH2013" s="187" t="str">
        <f t="shared" si="667"/>
        <v/>
      </c>
      <c r="AI2013" s="187" t="str">
        <f t="shared" si="668"/>
        <v/>
      </c>
      <c r="AJ2013" s="187" t="str">
        <f t="shared" si="669"/>
        <v/>
      </c>
      <c r="AK2013" s="187" t="str">
        <f t="shared" si="670"/>
        <v/>
      </c>
      <c r="AN2013" s="187" t="str">
        <f t="shared" si="671"/>
        <v/>
      </c>
      <c r="AO2013" s="187" t="str">
        <f t="shared" si="672"/>
        <v/>
      </c>
      <c r="AP2013" s="187" t="str">
        <f t="shared" si="673"/>
        <v/>
      </c>
      <c r="AT2013" s="187" t="str">
        <f t="shared" si="674"/>
        <v/>
      </c>
      <c r="AU2013" s="187" t="str">
        <f t="shared" si="675"/>
        <v/>
      </c>
      <c r="AV2013" s="187" t="str">
        <f t="shared" si="676"/>
        <v/>
      </c>
      <c r="AW2013" s="187" t="str">
        <f t="shared" si="677"/>
        <v/>
      </c>
      <c r="AX2013" s="187" t="str">
        <f t="shared" si="678"/>
        <v/>
      </c>
      <c r="AY2013" s="187" t="str">
        <f t="shared" si="680"/>
        <v/>
      </c>
      <c r="AZ2013" s="187" t="str">
        <f t="shared" si="679"/>
        <v/>
      </c>
      <c r="BA2013" s="187" t="str">
        <f t="shared" si="682"/>
        <v xml:space="preserve"> </v>
      </c>
      <c r="BB2013" s="187" t="str">
        <f>IFERROR(IF(AW2013="","",VLOOKUP(AW2013,SUSS!R:S,2,FALSE)),AY2013*SUSS!$M$2)</f>
        <v/>
      </c>
      <c r="BC2013" s="187" t="str">
        <f t="shared" si="681"/>
        <v/>
      </c>
    </row>
    <row r="2014" spans="14:55" ht="15.75" thickBot="1">
      <c r="N2014" s="183" t="s">
        <v>198</v>
      </c>
      <c r="O2014" s="82">
        <v>70</v>
      </c>
      <c r="P2014" s="85">
        <v>12979.64</v>
      </c>
      <c r="Q2014" s="83" t="s">
        <v>82</v>
      </c>
      <c r="R2014" s="83" t="s">
        <v>10</v>
      </c>
      <c r="S2014" s="83" t="s">
        <v>83</v>
      </c>
      <c r="T2014" s="82" t="s">
        <v>213</v>
      </c>
      <c r="U2014" s="82" t="s">
        <v>124</v>
      </c>
      <c r="AC2014" s="187" t="str">
        <f t="shared" ref="AC2014:AC2077" si="683">IF($E2014=$AD$1,IF($G2014=$AE$1,A2014,""),"")</f>
        <v/>
      </c>
      <c r="AD2014" s="187" t="str">
        <f t="shared" ref="AD2014:AD2077" si="684">IF($E2014=$AD$1,IF($G2014=$AE$1,E2014,""),"")</f>
        <v/>
      </c>
      <c r="AE2014" s="187" t="str">
        <f t="shared" ref="AE2014:AE2077" si="685">IF($E2014=$AD$1,IF($G2014=$AE$1,F2014,""),"")</f>
        <v/>
      </c>
      <c r="AF2014" s="187" t="str">
        <f t="shared" ref="AF2014:AF2077" si="686">IF($E2014=$AD$1,IF($G2014=$AE$1,G2014,""),"")</f>
        <v/>
      </c>
      <c r="AG2014" s="187" t="str">
        <f t="shared" ref="AG2014:AG2077" si="687">IF($E2014=$AD$1,IF($G2014=$AE$1,I2014,""),"")</f>
        <v/>
      </c>
      <c r="AH2014" s="187" t="str">
        <f t="shared" ref="AH2014:AH2077" si="688">IF($E2014=$AD$1,IF($G2014=$AE$1,J2014,""),"")</f>
        <v/>
      </c>
      <c r="AI2014" s="187" t="str">
        <f t="shared" ref="AI2014:AI2077" si="689">IF($E2014=$AD$1,IF($G2014=$AE$1,K2014,""),"")</f>
        <v/>
      </c>
      <c r="AJ2014" s="187" t="str">
        <f t="shared" ref="AJ2014:AJ2077" si="690">IF($E2014=$AD$1,IF($G2014=$AE$1,B2014,""),"")</f>
        <v/>
      </c>
      <c r="AK2014" s="187" t="str">
        <f t="shared" ref="AK2014:AK2077" si="691">IF($E2014=$AD$1,IF($G2014=$AE$1,C2014,""),"")</f>
        <v/>
      </c>
      <c r="AN2014" s="187" t="str">
        <f t="shared" ref="AN2014:AN2077" si="692">LEFT(AO2014,7)</f>
        <v/>
      </c>
      <c r="AO2014" s="187" t="str">
        <f t="shared" ref="AO2014:AO2077" si="693">IF(AF2014=$AE$1,AJ2014&amp;"/"&amp;AK2014&amp;" "&amp;AD2014,"")</f>
        <v/>
      </c>
      <c r="AP2014" s="187" t="str">
        <f t="shared" ref="AP2014:AP2077" si="694">IF(AO2014&lt;&gt;"",AI2014,"")</f>
        <v/>
      </c>
      <c r="AT2014" s="187" t="str">
        <f t="shared" ref="AT2014:AT2077" si="695">IF($Q2014=$AD$1,N2014,"")</f>
        <v/>
      </c>
      <c r="AU2014" s="187" t="str">
        <f t="shared" ref="AU2014:AU2077" si="696">IF($Q2014=$AD$1,O2014,"")</f>
        <v/>
      </c>
      <c r="AV2014" s="187" t="str">
        <f t="shared" ref="AV2014:AV2077" si="697">IF($Q2014=$AD$1,P2014,"")</f>
        <v/>
      </c>
      <c r="AW2014" s="187" t="str">
        <f t="shared" ref="AW2014:AW2077" si="698">IF($Q2014=$AD$1,T2014,"")</f>
        <v/>
      </c>
      <c r="AX2014" s="187" t="str">
        <f t="shared" ref="AX2014:AX2077" si="699">IF(AW2014&lt;&gt;"",AW2014&amp;" "&amp;$AD$1,"")</f>
        <v/>
      </c>
      <c r="AY2014" s="187" t="str">
        <f t="shared" si="680"/>
        <v/>
      </c>
      <c r="AZ2014" s="187" t="str">
        <f t="shared" ref="AZ2014:AZ2077" si="700">IF(AY2014="","",AV2014/AY2014)</f>
        <v/>
      </c>
      <c r="BA2014" s="187" t="str">
        <f t="shared" si="682"/>
        <v xml:space="preserve"> </v>
      </c>
      <c r="BB2014" s="187" t="str">
        <f>IFERROR(IF(AW2014="","",VLOOKUP(AW2014,SUSS!R:S,2,FALSE)),AY2014*SUSS!$M$2)</f>
        <v/>
      </c>
      <c r="BC2014" s="187" t="str">
        <f t="shared" si="681"/>
        <v/>
      </c>
    </row>
    <row r="2015" spans="14:55" ht="15.75" thickBot="1">
      <c r="N2015" s="183" t="s">
        <v>198</v>
      </c>
      <c r="O2015" s="82">
        <v>70</v>
      </c>
      <c r="P2015" s="86">
        <v>153.22999999999999</v>
      </c>
      <c r="Q2015" s="83" t="s">
        <v>107</v>
      </c>
      <c r="R2015" s="83" t="s">
        <v>10</v>
      </c>
      <c r="S2015" s="83" t="s">
        <v>10</v>
      </c>
      <c r="T2015" s="82" t="s">
        <v>163</v>
      </c>
      <c r="U2015" s="82" t="s">
        <v>124</v>
      </c>
      <c r="AC2015" s="187" t="str">
        <f t="shared" si="683"/>
        <v/>
      </c>
      <c r="AD2015" s="187" t="str">
        <f t="shared" si="684"/>
        <v/>
      </c>
      <c r="AE2015" s="187" t="str">
        <f t="shared" si="685"/>
        <v/>
      </c>
      <c r="AF2015" s="187" t="str">
        <f t="shared" si="686"/>
        <v/>
      </c>
      <c r="AG2015" s="187" t="str">
        <f t="shared" si="687"/>
        <v/>
      </c>
      <c r="AH2015" s="187" t="str">
        <f t="shared" si="688"/>
        <v/>
      </c>
      <c r="AI2015" s="187" t="str">
        <f t="shared" si="689"/>
        <v/>
      </c>
      <c r="AJ2015" s="187" t="str">
        <f t="shared" si="690"/>
        <v/>
      </c>
      <c r="AK2015" s="187" t="str">
        <f t="shared" si="691"/>
        <v/>
      </c>
      <c r="AN2015" s="187" t="str">
        <f t="shared" si="692"/>
        <v/>
      </c>
      <c r="AO2015" s="187" t="str">
        <f t="shared" si="693"/>
        <v/>
      </c>
      <c r="AP2015" s="187" t="str">
        <f t="shared" si="694"/>
        <v/>
      </c>
      <c r="AT2015" s="187" t="str">
        <f t="shared" si="695"/>
        <v/>
      </c>
      <c r="AU2015" s="187" t="str">
        <f t="shared" si="696"/>
        <v/>
      </c>
      <c r="AV2015" s="187" t="str">
        <f t="shared" si="697"/>
        <v/>
      </c>
      <c r="AW2015" s="187" t="str">
        <f t="shared" si="698"/>
        <v/>
      </c>
      <c r="AX2015" s="187" t="str">
        <f t="shared" si="699"/>
        <v/>
      </c>
      <c r="AY2015" s="187" t="str">
        <f t="shared" si="680"/>
        <v/>
      </c>
      <c r="AZ2015" s="187" t="str">
        <f t="shared" si="700"/>
        <v/>
      </c>
      <c r="BA2015" s="187" t="str">
        <f t="shared" si="682"/>
        <v xml:space="preserve"> </v>
      </c>
      <c r="BB2015" s="187" t="str">
        <f>IFERROR(IF(AW2015="","",VLOOKUP(AW2015,SUSS!R:S,2,FALSE)),AY2015*SUSS!$M$2)</f>
        <v/>
      </c>
      <c r="BC2015" s="187" t="str">
        <f t="shared" si="681"/>
        <v/>
      </c>
    </row>
    <row r="2016" spans="14:55" ht="29.25" thickBot="1">
      <c r="N2016" s="183" t="s">
        <v>198</v>
      </c>
      <c r="O2016" s="82">
        <v>70</v>
      </c>
      <c r="P2016" s="86">
        <v>654.39</v>
      </c>
      <c r="Q2016" s="83" t="s">
        <v>11</v>
      </c>
      <c r="R2016" s="83" t="s">
        <v>108</v>
      </c>
      <c r="S2016" s="83" t="s">
        <v>109</v>
      </c>
      <c r="T2016" s="82" t="s">
        <v>172</v>
      </c>
      <c r="U2016" s="82" t="s">
        <v>124</v>
      </c>
      <c r="AC2016" s="187" t="str">
        <f t="shared" si="683"/>
        <v/>
      </c>
      <c r="AD2016" s="187" t="str">
        <f t="shared" si="684"/>
        <v/>
      </c>
      <c r="AE2016" s="187" t="str">
        <f t="shared" si="685"/>
        <v/>
      </c>
      <c r="AF2016" s="187" t="str">
        <f t="shared" si="686"/>
        <v/>
      </c>
      <c r="AG2016" s="187" t="str">
        <f t="shared" si="687"/>
        <v/>
      </c>
      <c r="AH2016" s="187" t="str">
        <f t="shared" si="688"/>
        <v/>
      </c>
      <c r="AI2016" s="187" t="str">
        <f t="shared" si="689"/>
        <v/>
      </c>
      <c r="AJ2016" s="187" t="str">
        <f t="shared" si="690"/>
        <v/>
      </c>
      <c r="AK2016" s="187" t="str">
        <f t="shared" si="691"/>
        <v/>
      </c>
      <c r="AN2016" s="187" t="str">
        <f t="shared" si="692"/>
        <v/>
      </c>
      <c r="AO2016" s="187" t="str">
        <f t="shared" si="693"/>
        <v/>
      </c>
      <c r="AP2016" s="187" t="str">
        <f t="shared" si="694"/>
        <v/>
      </c>
      <c r="AT2016" s="187" t="str">
        <f t="shared" si="695"/>
        <v>N006554</v>
      </c>
      <c r="AU2016" s="187">
        <f t="shared" si="696"/>
        <v>70</v>
      </c>
      <c r="AV2016" s="187">
        <f t="shared" si="697"/>
        <v>654.39</v>
      </c>
      <c r="AW2016" s="187" t="str">
        <f t="shared" si="698"/>
        <v>2018/4</v>
      </c>
      <c r="AX2016" s="187" t="str">
        <f t="shared" si="699"/>
        <v>2018/4 Contribuciones Seg. Social</v>
      </c>
      <c r="AY2016" s="187">
        <f t="shared" si="680"/>
        <v>16053.34</v>
      </c>
      <c r="AZ2016" s="187">
        <f t="shared" si="700"/>
        <v>4.0763479749385483E-2</v>
      </c>
      <c r="BA2016" s="187" t="str">
        <f t="shared" si="682"/>
        <v>N006554 70</v>
      </c>
      <c r="BB2016" s="187">
        <f>IFERROR(IF(AW2016="","",VLOOKUP(AW2016,SUSS!R:S,2,FALSE)),AY2016*SUSS!$M$2)</f>
        <v>1926.4007999999999</v>
      </c>
      <c r="BC2016" s="187">
        <f t="shared" si="681"/>
        <v>78.526799999999994</v>
      </c>
    </row>
    <row r="2017" spans="14:55" ht="15.75" thickBot="1">
      <c r="N2017" s="183" t="s">
        <v>198</v>
      </c>
      <c r="O2017" s="82">
        <v>71</v>
      </c>
      <c r="P2017" s="85">
        <v>3529.96</v>
      </c>
      <c r="Q2017" s="83" t="s">
        <v>102</v>
      </c>
      <c r="R2017" s="83" t="s">
        <v>10</v>
      </c>
      <c r="S2017" s="83" t="s">
        <v>83</v>
      </c>
      <c r="T2017" s="82" t="s">
        <v>206</v>
      </c>
      <c r="U2017" s="82" t="s">
        <v>124</v>
      </c>
      <c r="AC2017" s="187" t="str">
        <f t="shared" si="683"/>
        <v/>
      </c>
      <c r="AD2017" s="187" t="str">
        <f t="shared" si="684"/>
        <v/>
      </c>
      <c r="AE2017" s="187" t="str">
        <f t="shared" si="685"/>
        <v/>
      </c>
      <c r="AF2017" s="187" t="str">
        <f t="shared" si="686"/>
        <v/>
      </c>
      <c r="AG2017" s="187" t="str">
        <f t="shared" si="687"/>
        <v/>
      </c>
      <c r="AH2017" s="187" t="str">
        <f t="shared" si="688"/>
        <v/>
      </c>
      <c r="AI2017" s="187" t="str">
        <f t="shared" si="689"/>
        <v/>
      </c>
      <c r="AJ2017" s="187" t="str">
        <f t="shared" si="690"/>
        <v/>
      </c>
      <c r="AK2017" s="187" t="str">
        <f t="shared" si="691"/>
        <v/>
      </c>
      <c r="AN2017" s="187" t="str">
        <f t="shared" si="692"/>
        <v/>
      </c>
      <c r="AO2017" s="187" t="str">
        <f t="shared" si="693"/>
        <v/>
      </c>
      <c r="AP2017" s="187" t="str">
        <f t="shared" si="694"/>
        <v/>
      </c>
      <c r="AT2017" s="187" t="str">
        <f t="shared" si="695"/>
        <v/>
      </c>
      <c r="AU2017" s="187" t="str">
        <f t="shared" si="696"/>
        <v/>
      </c>
      <c r="AV2017" s="187" t="str">
        <f t="shared" si="697"/>
        <v/>
      </c>
      <c r="AW2017" s="187" t="str">
        <f t="shared" si="698"/>
        <v/>
      </c>
      <c r="AX2017" s="187" t="str">
        <f t="shared" si="699"/>
        <v/>
      </c>
      <c r="AY2017" s="187" t="str">
        <f t="shared" si="680"/>
        <v/>
      </c>
      <c r="AZ2017" s="187" t="str">
        <f t="shared" si="700"/>
        <v/>
      </c>
      <c r="BA2017" s="187" t="str">
        <f t="shared" si="682"/>
        <v xml:space="preserve"> </v>
      </c>
      <c r="BB2017" s="187" t="str">
        <f>IFERROR(IF(AW2017="","",VLOOKUP(AW2017,SUSS!R:S,2,FALSE)),AY2017*SUSS!$M$2)</f>
        <v/>
      </c>
      <c r="BC2017" s="187" t="str">
        <f t="shared" si="681"/>
        <v/>
      </c>
    </row>
    <row r="2018" spans="14:55" ht="15.75" thickBot="1">
      <c r="N2018" s="183" t="s">
        <v>198</v>
      </c>
      <c r="O2018" s="82">
        <v>71</v>
      </c>
      <c r="P2018" s="85">
        <v>12979.64</v>
      </c>
      <c r="Q2018" s="83" t="s">
        <v>82</v>
      </c>
      <c r="R2018" s="83" t="s">
        <v>10</v>
      </c>
      <c r="S2018" s="83" t="s">
        <v>83</v>
      </c>
      <c r="T2018" s="82" t="s">
        <v>213</v>
      </c>
      <c r="U2018" s="82" t="s">
        <v>124</v>
      </c>
      <c r="AC2018" s="187" t="str">
        <f t="shared" si="683"/>
        <v/>
      </c>
      <c r="AD2018" s="187" t="str">
        <f t="shared" si="684"/>
        <v/>
      </c>
      <c r="AE2018" s="187" t="str">
        <f t="shared" si="685"/>
        <v/>
      </c>
      <c r="AF2018" s="187" t="str">
        <f t="shared" si="686"/>
        <v/>
      </c>
      <c r="AG2018" s="187" t="str">
        <f t="shared" si="687"/>
        <v/>
      </c>
      <c r="AH2018" s="187" t="str">
        <f t="shared" si="688"/>
        <v/>
      </c>
      <c r="AI2018" s="187" t="str">
        <f t="shared" si="689"/>
        <v/>
      </c>
      <c r="AJ2018" s="187" t="str">
        <f t="shared" si="690"/>
        <v/>
      </c>
      <c r="AK2018" s="187" t="str">
        <f t="shared" si="691"/>
        <v/>
      </c>
      <c r="AN2018" s="187" t="str">
        <f t="shared" si="692"/>
        <v/>
      </c>
      <c r="AO2018" s="187" t="str">
        <f t="shared" si="693"/>
        <v/>
      </c>
      <c r="AP2018" s="187" t="str">
        <f t="shared" si="694"/>
        <v/>
      </c>
      <c r="AT2018" s="187" t="str">
        <f t="shared" si="695"/>
        <v/>
      </c>
      <c r="AU2018" s="187" t="str">
        <f t="shared" si="696"/>
        <v/>
      </c>
      <c r="AV2018" s="187" t="str">
        <f t="shared" si="697"/>
        <v/>
      </c>
      <c r="AW2018" s="187" t="str">
        <f t="shared" si="698"/>
        <v/>
      </c>
      <c r="AX2018" s="187" t="str">
        <f t="shared" si="699"/>
        <v/>
      </c>
      <c r="AY2018" s="187" t="str">
        <f t="shared" si="680"/>
        <v/>
      </c>
      <c r="AZ2018" s="187" t="str">
        <f t="shared" si="700"/>
        <v/>
      </c>
      <c r="BA2018" s="187" t="str">
        <f t="shared" si="682"/>
        <v xml:space="preserve"> </v>
      </c>
      <c r="BB2018" s="187" t="str">
        <f>IFERROR(IF(AW2018="","",VLOOKUP(AW2018,SUSS!R:S,2,FALSE)),AY2018*SUSS!$M$2)</f>
        <v/>
      </c>
      <c r="BC2018" s="187" t="str">
        <f t="shared" si="681"/>
        <v/>
      </c>
    </row>
    <row r="2019" spans="14:55" ht="15.75" thickBot="1">
      <c r="N2019" s="183" t="s">
        <v>198</v>
      </c>
      <c r="O2019" s="82">
        <v>71</v>
      </c>
      <c r="P2019" s="86">
        <v>153.22999999999999</v>
      </c>
      <c r="Q2019" s="83" t="s">
        <v>107</v>
      </c>
      <c r="R2019" s="83" t="s">
        <v>10</v>
      </c>
      <c r="S2019" s="83" t="s">
        <v>10</v>
      </c>
      <c r="T2019" s="82" t="s">
        <v>163</v>
      </c>
      <c r="U2019" s="82" t="s">
        <v>124</v>
      </c>
      <c r="AC2019" s="187" t="str">
        <f t="shared" si="683"/>
        <v/>
      </c>
      <c r="AD2019" s="187" t="str">
        <f t="shared" si="684"/>
        <v/>
      </c>
      <c r="AE2019" s="187" t="str">
        <f t="shared" si="685"/>
        <v/>
      </c>
      <c r="AF2019" s="187" t="str">
        <f t="shared" si="686"/>
        <v/>
      </c>
      <c r="AG2019" s="187" t="str">
        <f t="shared" si="687"/>
        <v/>
      </c>
      <c r="AH2019" s="187" t="str">
        <f t="shared" si="688"/>
        <v/>
      </c>
      <c r="AI2019" s="187" t="str">
        <f t="shared" si="689"/>
        <v/>
      </c>
      <c r="AJ2019" s="187" t="str">
        <f t="shared" si="690"/>
        <v/>
      </c>
      <c r="AK2019" s="187" t="str">
        <f t="shared" si="691"/>
        <v/>
      </c>
      <c r="AN2019" s="187" t="str">
        <f t="shared" si="692"/>
        <v/>
      </c>
      <c r="AO2019" s="187" t="str">
        <f t="shared" si="693"/>
        <v/>
      </c>
      <c r="AP2019" s="187" t="str">
        <f t="shared" si="694"/>
        <v/>
      </c>
      <c r="AT2019" s="187" t="str">
        <f t="shared" si="695"/>
        <v/>
      </c>
      <c r="AU2019" s="187" t="str">
        <f t="shared" si="696"/>
        <v/>
      </c>
      <c r="AV2019" s="187" t="str">
        <f t="shared" si="697"/>
        <v/>
      </c>
      <c r="AW2019" s="187" t="str">
        <f t="shared" si="698"/>
        <v/>
      </c>
      <c r="AX2019" s="187" t="str">
        <f t="shared" si="699"/>
        <v/>
      </c>
      <c r="AY2019" s="187" t="str">
        <f t="shared" si="680"/>
        <v/>
      </c>
      <c r="AZ2019" s="187" t="str">
        <f t="shared" si="700"/>
        <v/>
      </c>
      <c r="BA2019" s="187" t="str">
        <f t="shared" si="682"/>
        <v xml:space="preserve"> </v>
      </c>
      <c r="BB2019" s="187" t="str">
        <f>IFERROR(IF(AW2019="","",VLOOKUP(AW2019,SUSS!R:S,2,FALSE)),AY2019*SUSS!$M$2)</f>
        <v/>
      </c>
      <c r="BC2019" s="187" t="str">
        <f t="shared" si="681"/>
        <v/>
      </c>
    </row>
    <row r="2020" spans="14:55" ht="29.25" thickBot="1">
      <c r="N2020" s="183" t="s">
        <v>198</v>
      </c>
      <c r="O2020" s="82">
        <v>71</v>
      </c>
      <c r="P2020" s="86">
        <v>654.39</v>
      </c>
      <c r="Q2020" s="83" t="s">
        <v>11</v>
      </c>
      <c r="R2020" s="83" t="s">
        <v>108</v>
      </c>
      <c r="S2020" s="83" t="s">
        <v>109</v>
      </c>
      <c r="T2020" s="82" t="s">
        <v>172</v>
      </c>
      <c r="U2020" s="82" t="s">
        <v>124</v>
      </c>
      <c r="AC2020" s="187" t="str">
        <f t="shared" si="683"/>
        <v/>
      </c>
      <c r="AD2020" s="187" t="str">
        <f t="shared" si="684"/>
        <v/>
      </c>
      <c r="AE2020" s="187" t="str">
        <f t="shared" si="685"/>
        <v/>
      </c>
      <c r="AF2020" s="187" t="str">
        <f t="shared" si="686"/>
        <v/>
      </c>
      <c r="AG2020" s="187" t="str">
        <f t="shared" si="687"/>
        <v/>
      </c>
      <c r="AH2020" s="187" t="str">
        <f t="shared" si="688"/>
        <v/>
      </c>
      <c r="AI2020" s="187" t="str">
        <f t="shared" si="689"/>
        <v/>
      </c>
      <c r="AJ2020" s="187" t="str">
        <f t="shared" si="690"/>
        <v/>
      </c>
      <c r="AK2020" s="187" t="str">
        <f t="shared" si="691"/>
        <v/>
      </c>
      <c r="AN2020" s="187" t="str">
        <f t="shared" si="692"/>
        <v/>
      </c>
      <c r="AO2020" s="187" t="str">
        <f t="shared" si="693"/>
        <v/>
      </c>
      <c r="AP2020" s="187" t="str">
        <f t="shared" si="694"/>
        <v/>
      </c>
      <c r="AT2020" s="187" t="str">
        <f t="shared" si="695"/>
        <v>N006554</v>
      </c>
      <c r="AU2020" s="187">
        <f t="shared" si="696"/>
        <v>71</v>
      </c>
      <c r="AV2020" s="187">
        <f t="shared" si="697"/>
        <v>654.39</v>
      </c>
      <c r="AW2020" s="187" t="str">
        <f t="shared" si="698"/>
        <v>2018/4</v>
      </c>
      <c r="AX2020" s="187" t="str">
        <f t="shared" si="699"/>
        <v>2018/4 Contribuciones Seg. Social</v>
      </c>
      <c r="AY2020" s="187">
        <f t="shared" si="680"/>
        <v>16053.34</v>
      </c>
      <c r="AZ2020" s="187">
        <f t="shared" si="700"/>
        <v>4.0763479749385483E-2</v>
      </c>
      <c r="BA2020" s="187" t="str">
        <f t="shared" si="682"/>
        <v>N006554 71</v>
      </c>
      <c r="BB2020" s="187">
        <f>IFERROR(IF(AW2020="","",VLOOKUP(AW2020,SUSS!R:S,2,FALSE)),AY2020*SUSS!$M$2)</f>
        <v>1926.4007999999999</v>
      </c>
      <c r="BC2020" s="187">
        <f t="shared" si="681"/>
        <v>78.526799999999994</v>
      </c>
    </row>
    <row r="2021" spans="14:55" ht="15.75" thickBot="1">
      <c r="N2021" s="183" t="s">
        <v>198</v>
      </c>
      <c r="O2021" s="82">
        <v>72</v>
      </c>
      <c r="P2021" s="85">
        <v>3529.96</v>
      </c>
      <c r="Q2021" s="83" t="s">
        <v>102</v>
      </c>
      <c r="R2021" s="83" t="s">
        <v>10</v>
      </c>
      <c r="S2021" s="83" t="s">
        <v>83</v>
      </c>
      <c r="T2021" s="82" t="s">
        <v>206</v>
      </c>
      <c r="U2021" s="82" t="s">
        <v>124</v>
      </c>
      <c r="AC2021" s="187" t="str">
        <f t="shared" si="683"/>
        <v/>
      </c>
      <c r="AD2021" s="187" t="str">
        <f t="shared" si="684"/>
        <v/>
      </c>
      <c r="AE2021" s="187" t="str">
        <f t="shared" si="685"/>
        <v/>
      </c>
      <c r="AF2021" s="187" t="str">
        <f t="shared" si="686"/>
        <v/>
      </c>
      <c r="AG2021" s="187" t="str">
        <f t="shared" si="687"/>
        <v/>
      </c>
      <c r="AH2021" s="187" t="str">
        <f t="shared" si="688"/>
        <v/>
      </c>
      <c r="AI2021" s="187" t="str">
        <f t="shared" si="689"/>
        <v/>
      </c>
      <c r="AJ2021" s="187" t="str">
        <f t="shared" si="690"/>
        <v/>
      </c>
      <c r="AK2021" s="187" t="str">
        <f t="shared" si="691"/>
        <v/>
      </c>
      <c r="AN2021" s="187" t="str">
        <f t="shared" si="692"/>
        <v/>
      </c>
      <c r="AO2021" s="187" t="str">
        <f t="shared" si="693"/>
        <v/>
      </c>
      <c r="AP2021" s="187" t="str">
        <f t="shared" si="694"/>
        <v/>
      </c>
      <c r="AT2021" s="187" t="str">
        <f t="shared" si="695"/>
        <v/>
      </c>
      <c r="AU2021" s="187" t="str">
        <f t="shared" si="696"/>
        <v/>
      </c>
      <c r="AV2021" s="187" t="str">
        <f t="shared" si="697"/>
        <v/>
      </c>
      <c r="AW2021" s="187" t="str">
        <f t="shared" si="698"/>
        <v/>
      </c>
      <c r="AX2021" s="187" t="str">
        <f t="shared" si="699"/>
        <v/>
      </c>
      <c r="AY2021" s="187" t="str">
        <f t="shared" si="680"/>
        <v/>
      </c>
      <c r="AZ2021" s="187" t="str">
        <f t="shared" si="700"/>
        <v/>
      </c>
      <c r="BA2021" s="187" t="str">
        <f t="shared" si="682"/>
        <v xml:space="preserve"> </v>
      </c>
      <c r="BB2021" s="187" t="str">
        <f>IFERROR(IF(AW2021="","",VLOOKUP(AW2021,SUSS!R:S,2,FALSE)),AY2021*SUSS!$M$2)</f>
        <v/>
      </c>
      <c r="BC2021" s="187" t="str">
        <f t="shared" si="681"/>
        <v/>
      </c>
    </row>
    <row r="2022" spans="14:55" ht="15.75" thickBot="1">
      <c r="N2022" s="183" t="s">
        <v>198</v>
      </c>
      <c r="O2022" s="82">
        <v>72</v>
      </c>
      <c r="P2022" s="85">
        <v>12979.64</v>
      </c>
      <c r="Q2022" s="83" t="s">
        <v>82</v>
      </c>
      <c r="R2022" s="83" t="s">
        <v>10</v>
      </c>
      <c r="S2022" s="83" t="s">
        <v>83</v>
      </c>
      <c r="T2022" s="82" t="s">
        <v>213</v>
      </c>
      <c r="U2022" s="82" t="s">
        <v>124</v>
      </c>
      <c r="AC2022" s="187" t="str">
        <f t="shared" si="683"/>
        <v/>
      </c>
      <c r="AD2022" s="187" t="str">
        <f t="shared" si="684"/>
        <v/>
      </c>
      <c r="AE2022" s="187" t="str">
        <f t="shared" si="685"/>
        <v/>
      </c>
      <c r="AF2022" s="187" t="str">
        <f t="shared" si="686"/>
        <v/>
      </c>
      <c r="AG2022" s="187" t="str">
        <f t="shared" si="687"/>
        <v/>
      </c>
      <c r="AH2022" s="187" t="str">
        <f t="shared" si="688"/>
        <v/>
      </c>
      <c r="AI2022" s="187" t="str">
        <f t="shared" si="689"/>
        <v/>
      </c>
      <c r="AJ2022" s="187" t="str">
        <f t="shared" si="690"/>
        <v/>
      </c>
      <c r="AK2022" s="187" t="str">
        <f t="shared" si="691"/>
        <v/>
      </c>
      <c r="AN2022" s="187" t="str">
        <f t="shared" si="692"/>
        <v/>
      </c>
      <c r="AO2022" s="187" t="str">
        <f t="shared" si="693"/>
        <v/>
      </c>
      <c r="AP2022" s="187" t="str">
        <f t="shared" si="694"/>
        <v/>
      </c>
      <c r="AT2022" s="187" t="str">
        <f t="shared" si="695"/>
        <v/>
      </c>
      <c r="AU2022" s="187" t="str">
        <f t="shared" si="696"/>
        <v/>
      </c>
      <c r="AV2022" s="187" t="str">
        <f t="shared" si="697"/>
        <v/>
      </c>
      <c r="AW2022" s="187" t="str">
        <f t="shared" si="698"/>
        <v/>
      </c>
      <c r="AX2022" s="187" t="str">
        <f t="shared" si="699"/>
        <v/>
      </c>
      <c r="AY2022" s="187" t="str">
        <f t="shared" si="680"/>
        <v/>
      </c>
      <c r="AZ2022" s="187" t="str">
        <f t="shared" si="700"/>
        <v/>
      </c>
      <c r="BA2022" s="187" t="str">
        <f t="shared" si="682"/>
        <v xml:space="preserve"> </v>
      </c>
      <c r="BB2022" s="187" t="str">
        <f>IFERROR(IF(AW2022="","",VLOOKUP(AW2022,SUSS!R:S,2,FALSE)),AY2022*SUSS!$M$2)</f>
        <v/>
      </c>
      <c r="BC2022" s="187" t="str">
        <f t="shared" si="681"/>
        <v/>
      </c>
    </row>
    <row r="2023" spans="14:55" ht="15.75" thickBot="1">
      <c r="N2023" s="183" t="s">
        <v>198</v>
      </c>
      <c r="O2023" s="82">
        <v>72</v>
      </c>
      <c r="P2023" s="86">
        <v>153.22999999999999</v>
      </c>
      <c r="Q2023" s="83" t="s">
        <v>107</v>
      </c>
      <c r="R2023" s="83" t="s">
        <v>10</v>
      </c>
      <c r="S2023" s="83" t="s">
        <v>10</v>
      </c>
      <c r="T2023" s="82" t="s">
        <v>163</v>
      </c>
      <c r="U2023" s="82" t="s">
        <v>124</v>
      </c>
      <c r="AC2023" s="187" t="str">
        <f t="shared" si="683"/>
        <v/>
      </c>
      <c r="AD2023" s="187" t="str">
        <f t="shared" si="684"/>
        <v/>
      </c>
      <c r="AE2023" s="187" t="str">
        <f t="shared" si="685"/>
        <v/>
      </c>
      <c r="AF2023" s="187" t="str">
        <f t="shared" si="686"/>
        <v/>
      </c>
      <c r="AG2023" s="187" t="str">
        <f t="shared" si="687"/>
        <v/>
      </c>
      <c r="AH2023" s="187" t="str">
        <f t="shared" si="688"/>
        <v/>
      </c>
      <c r="AI2023" s="187" t="str">
        <f t="shared" si="689"/>
        <v/>
      </c>
      <c r="AJ2023" s="187" t="str">
        <f t="shared" si="690"/>
        <v/>
      </c>
      <c r="AK2023" s="187" t="str">
        <f t="shared" si="691"/>
        <v/>
      </c>
      <c r="AN2023" s="187" t="str">
        <f t="shared" si="692"/>
        <v/>
      </c>
      <c r="AO2023" s="187" t="str">
        <f t="shared" si="693"/>
        <v/>
      </c>
      <c r="AP2023" s="187" t="str">
        <f t="shared" si="694"/>
        <v/>
      </c>
      <c r="AT2023" s="187" t="str">
        <f t="shared" si="695"/>
        <v/>
      </c>
      <c r="AU2023" s="187" t="str">
        <f t="shared" si="696"/>
        <v/>
      </c>
      <c r="AV2023" s="187" t="str">
        <f t="shared" si="697"/>
        <v/>
      </c>
      <c r="AW2023" s="187" t="str">
        <f t="shared" si="698"/>
        <v/>
      </c>
      <c r="AX2023" s="187" t="str">
        <f t="shared" si="699"/>
        <v/>
      </c>
      <c r="AY2023" s="187" t="str">
        <f t="shared" si="680"/>
        <v/>
      </c>
      <c r="AZ2023" s="187" t="str">
        <f t="shared" si="700"/>
        <v/>
      </c>
      <c r="BA2023" s="187" t="str">
        <f t="shared" si="682"/>
        <v xml:space="preserve"> </v>
      </c>
      <c r="BB2023" s="187" t="str">
        <f>IFERROR(IF(AW2023="","",VLOOKUP(AW2023,SUSS!R:S,2,FALSE)),AY2023*SUSS!$M$2)</f>
        <v/>
      </c>
      <c r="BC2023" s="187" t="str">
        <f t="shared" si="681"/>
        <v/>
      </c>
    </row>
    <row r="2024" spans="14:55" ht="29.25" thickBot="1">
      <c r="N2024" s="183" t="s">
        <v>198</v>
      </c>
      <c r="O2024" s="82">
        <v>72</v>
      </c>
      <c r="P2024" s="86">
        <v>397.43</v>
      </c>
      <c r="Q2024" s="83" t="s">
        <v>11</v>
      </c>
      <c r="R2024" s="83" t="s">
        <v>108</v>
      </c>
      <c r="S2024" s="83" t="s">
        <v>109</v>
      </c>
      <c r="T2024" s="82" t="s">
        <v>172</v>
      </c>
      <c r="U2024" s="82" t="s">
        <v>124</v>
      </c>
      <c r="AC2024" s="187" t="str">
        <f t="shared" si="683"/>
        <v/>
      </c>
      <c r="AD2024" s="187" t="str">
        <f t="shared" si="684"/>
        <v/>
      </c>
      <c r="AE2024" s="187" t="str">
        <f t="shared" si="685"/>
        <v/>
      </c>
      <c r="AF2024" s="187" t="str">
        <f t="shared" si="686"/>
        <v/>
      </c>
      <c r="AG2024" s="187" t="str">
        <f t="shared" si="687"/>
        <v/>
      </c>
      <c r="AH2024" s="187" t="str">
        <f t="shared" si="688"/>
        <v/>
      </c>
      <c r="AI2024" s="187" t="str">
        <f t="shared" si="689"/>
        <v/>
      </c>
      <c r="AJ2024" s="187" t="str">
        <f t="shared" si="690"/>
        <v/>
      </c>
      <c r="AK2024" s="187" t="str">
        <f t="shared" si="691"/>
        <v/>
      </c>
      <c r="AN2024" s="187" t="str">
        <f t="shared" si="692"/>
        <v/>
      </c>
      <c r="AO2024" s="187" t="str">
        <f t="shared" si="693"/>
        <v/>
      </c>
      <c r="AP2024" s="187" t="str">
        <f t="shared" si="694"/>
        <v/>
      </c>
      <c r="AT2024" s="187" t="str">
        <f t="shared" si="695"/>
        <v>N006554</v>
      </c>
      <c r="AU2024" s="187">
        <f t="shared" si="696"/>
        <v>72</v>
      </c>
      <c r="AV2024" s="187">
        <f t="shared" si="697"/>
        <v>397.43</v>
      </c>
      <c r="AW2024" s="187" t="str">
        <f t="shared" si="698"/>
        <v>2018/4</v>
      </c>
      <c r="AX2024" s="187" t="str">
        <f t="shared" si="699"/>
        <v>2018/4 Contribuciones Seg. Social</v>
      </c>
      <c r="AY2024" s="187">
        <f t="shared" si="680"/>
        <v>16053.34</v>
      </c>
      <c r="AZ2024" s="187">
        <f t="shared" si="700"/>
        <v>2.4756841878387923E-2</v>
      </c>
      <c r="BA2024" s="187" t="str">
        <f t="shared" si="682"/>
        <v>N006554 72</v>
      </c>
      <c r="BB2024" s="187">
        <f>IFERROR(IF(AW2024="","",VLOOKUP(AW2024,SUSS!R:S,2,FALSE)),AY2024*SUSS!$M$2)</f>
        <v>1926.4007999999999</v>
      </c>
      <c r="BC2024" s="187">
        <f t="shared" si="681"/>
        <v>47.691599999999994</v>
      </c>
    </row>
    <row r="2025" spans="14:55" ht="29.25" thickBot="1">
      <c r="N2025" s="183" t="s">
        <v>198</v>
      </c>
      <c r="O2025" s="82">
        <v>72</v>
      </c>
      <c r="P2025" s="86">
        <v>256.95999999999998</v>
      </c>
      <c r="Q2025" s="83" t="s">
        <v>11</v>
      </c>
      <c r="R2025" s="83" t="s">
        <v>108</v>
      </c>
      <c r="S2025" s="83" t="s">
        <v>83</v>
      </c>
      <c r="T2025" s="82" t="s">
        <v>172</v>
      </c>
      <c r="U2025" s="82" t="s">
        <v>124</v>
      </c>
      <c r="AC2025" s="187" t="str">
        <f t="shared" si="683"/>
        <v/>
      </c>
      <c r="AD2025" s="187" t="str">
        <f t="shared" si="684"/>
        <v/>
      </c>
      <c r="AE2025" s="187" t="str">
        <f t="shared" si="685"/>
        <v/>
      </c>
      <c r="AF2025" s="187" t="str">
        <f t="shared" si="686"/>
        <v/>
      </c>
      <c r="AG2025" s="187" t="str">
        <f t="shared" si="687"/>
        <v/>
      </c>
      <c r="AH2025" s="187" t="str">
        <f t="shared" si="688"/>
        <v/>
      </c>
      <c r="AI2025" s="187" t="str">
        <f t="shared" si="689"/>
        <v/>
      </c>
      <c r="AJ2025" s="187" t="str">
        <f t="shared" si="690"/>
        <v/>
      </c>
      <c r="AK2025" s="187" t="str">
        <f t="shared" si="691"/>
        <v/>
      </c>
      <c r="AN2025" s="187" t="str">
        <f t="shared" si="692"/>
        <v/>
      </c>
      <c r="AO2025" s="187" t="str">
        <f t="shared" si="693"/>
        <v/>
      </c>
      <c r="AP2025" s="187" t="str">
        <f t="shared" si="694"/>
        <v/>
      </c>
      <c r="AT2025" s="187" t="str">
        <f t="shared" si="695"/>
        <v>N006554</v>
      </c>
      <c r="AU2025" s="187">
        <f t="shared" si="696"/>
        <v>72</v>
      </c>
      <c r="AV2025" s="187">
        <f t="shared" si="697"/>
        <v>256.95999999999998</v>
      </c>
      <c r="AW2025" s="187" t="str">
        <f t="shared" si="698"/>
        <v>2018/4</v>
      </c>
      <c r="AX2025" s="187" t="str">
        <f t="shared" si="699"/>
        <v>2018/4 Contribuciones Seg. Social</v>
      </c>
      <c r="AY2025" s="187">
        <f t="shared" si="680"/>
        <v>16053.34</v>
      </c>
      <c r="AZ2025" s="187">
        <f t="shared" si="700"/>
        <v>1.6006637870997559E-2</v>
      </c>
      <c r="BA2025" s="187" t="str">
        <f t="shared" si="682"/>
        <v>N006554 72</v>
      </c>
      <c r="BB2025" s="187">
        <f>IFERROR(IF(AW2025="","",VLOOKUP(AW2025,SUSS!R:S,2,FALSE)),AY2025*SUSS!$M$2)</f>
        <v>1926.4007999999999</v>
      </c>
      <c r="BC2025" s="187">
        <f t="shared" si="681"/>
        <v>30.835199999999993</v>
      </c>
    </row>
    <row r="2026" spans="14:55" ht="15.75" thickBot="1">
      <c r="N2026" s="183" t="s">
        <v>198</v>
      </c>
      <c r="O2026" s="82">
        <v>73</v>
      </c>
      <c r="P2026" s="85">
        <v>3529.96</v>
      </c>
      <c r="Q2026" s="83" t="s">
        <v>102</v>
      </c>
      <c r="R2026" s="83" t="s">
        <v>10</v>
      </c>
      <c r="S2026" s="83" t="s">
        <v>83</v>
      </c>
      <c r="T2026" s="82" t="s">
        <v>206</v>
      </c>
      <c r="U2026" s="82" t="s">
        <v>124</v>
      </c>
      <c r="AC2026" s="187" t="str">
        <f t="shared" si="683"/>
        <v/>
      </c>
      <c r="AD2026" s="187" t="str">
        <f t="shared" si="684"/>
        <v/>
      </c>
      <c r="AE2026" s="187" t="str">
        <f t="shared" si="685"/>
        <v/>
      </c>
      <c r="AF2026" s="187" t="str">
        <f t="shared" si="686"/>
        <v/>
      </c>
      <c r="AG2026" s="187" t="str">
        <f t="shared" si="687"/>
        <v/>
      </c>
      <c r="AH2026" s="187" t="str">
        <f t="shared" si="688"/>
        <v/>
      </c>
      <c r="AI2026" s="187" t="str">
        <f t="shared" si="689"/>
        <v/>
      </c>
      <c r="AJ2026" s="187" t="str">
        <f t="shared" si="690"/>
        <v/>
      </c>
      <c r="AK2026" s="187" t="str">
        <f t="shared" si="691"/>
        <v/>
      </c>
      <c r="AN2026" s="187" t="str">
        <f t="shared" si="692"/>
        <v/>
      </c>
      <c r="AO2026" s="187" t="str">
        <f t="shared" si="693"/>
        <v/>
      </c>
      <c r="AP2026" s="187" t="str">
        <f t="shared" si="694"/>
        <v/>
      </c>
      <c r="AT2026" s="187" t="str">
        <f t="shared" si="695"/>
        <v/>
      </c>
      <c r="AU2026" s="187" t="str">
        <f t="shared" si="696"/>
        <v/>
      </c>
      <c r="AV2026" s="187" t="str">
        <f t="shared" si="697"/>
        <v/>
      </c>
      <c r="AW2026" s="187" t="str">
        <f t="shared" si="698"/>
        <v/>
      </c>
      <c r="AX2026" s="187" t="str">
        <f t="shared" si="699"/>
        <v/>
      </c>
      <c r="AY2026" s="187" t="str">
        <f t="shared" si="680"/>
        <v/>
      </c>
      <c r="AZ2026" s="187" t="str">
        <f t="shared" si="700"/>
        <v/>
      </c>
      <c r="BA2026" s="187" t="str">
        <f t="shared" si="682"/>
        <v xml:space="preserve"> </v>
      </c>
      <c r="BB2026" s="187" t="str">
        <f>IFERROR(IF(AW2026="","",VLOOKUP(AW2026,SUSS!R:S,2,FALSE)),AY2026*SUSS!$M$2)</f>
        <v/>
      </c>
      <c r="BC2026" s="187" t="str">
        <f t="shared" si="681"/>
        <v/>
      </c>
    </row>
    <row r="2027" spans="14:55" ht="15.75" thickBot="1">
      <c r="N2027" s="183" t="s">
        <v>198</v>
      </c>
      <c r="O2027" s="82">
        <v>73</v>
      </c>
      <c r="P2027" s="85">
        <v>12979.64</v>
      </c>
      <c r="Q2027" s="83" t="s">
        <v>82</v>
      </c>
      <c r="R2027" s="83" t="s">
        <v>10</v>
      </c>
      <c r="S2027" s="83" t="s">
        <v>83</v>
      </c>
      <c r="T2027" s="82" t="s">
        <v>213</v>
      </c>
      <c r="U2027" s="82" t="s">
        <v>124</v>
      </c>
      <c r="AC2027" s="187" t="str">
        <f t="shared" si="683"/>
        <v/>
      </c>
      <c r="AD2027" s="187" t="str">
        <f t="shared" si="684"/>
        <v/>
      </c>
      <c r="AE2027" s="187" t="str">
        <f t="shared" si="685"/>
        <v/>
      </c>
      <c r="AF2027" s="187" t="str">
        <f t="shared" si="686"/>
        <v/>
      </c>
      <c r="AG2027" s="187" t="str">
        <f t="shared" si="687"/>
        <v/>
      </c>
      <c r="AH2027" s="187" t="str">
        <f t="shared" si="688"/>
        <v/>
      </c>
      <c r="AI2027" s="187" t="str">
        <f t="shared" si="689"/>
        <v/>
      </c>
      <c r="AJ2027" s="187" t="str">
        <f t="shared" si="690"/>
        <v/>
      </c>
      <c r="AK2027" s="187" t="str">
        <f t="shared" si="691"/>
        <v/>
      </c>
      <c r="AN2027" s="187" t="str">
        <f t="shared" si="692"/>
        <v/>
      </c>
      <c r="AO2027" s="187" t="str">
        <f t="shared" si="693"/>
        <v/>
      </c>
      <c r="AP2027" s="187" t="str">
        <f t="shared" si="694"/>
        <v/>
      </c>
      <c r="AT2027" s="187" t="str">
        <f t="shared" si="695"/>
        <v/>
      </c>
      <c r="AU2027" s="187" t="str">
        <f t="shared" si="696"/>
        <v/>
      </c>
      <c r="AV2027" s="187" t="str">
        <f t="shared" si="697"/>
        <v/>
      </c>
      <c r="AW2027" s="187" t="str">
        <f t="shared" si="698"/>
        <v/>
      </c>
      <c r="AX2027" s="187" t="str">
        <f t="shared" si="699"/>
        <v/>
      </c>
      <c r="AY2027" s="187" t="str">
        <f t="shared" si="680"/>
        <v/>
      </c>
      <c r="AZ2027" s="187" t="str">
        <f t="shared" si="700"/>
        <v/>
      </c>
      <c r="BA2027" s="187" t="str">
        <f t="shared" si="682"/>
        <v xml:space="preserve"> </v>
      </c>
      <c r="BB2027" s="187" t="str">
        <f>IFERROR(IF(AW2027="","",VLOOKUP(AW2027,SUSS!R:S,2,FALSE)),AY2027*SUSS!$M$2)</f>
        <v/>
      </c>
      <c r="BC2027" s="187" t="str">
        <f t="shared" si="681"/>
        <v/>
      </c>
    </row>
    <row r="2028" spans="14:55" ht="15.75" thickBot="1">
      <c r="N2028" s="183" t="s">
        <v>198</v>
      </c>
      <c r="O2028" s="82">
        <v>73</v>
      </c>
      <c r="P2028" s="86">
        <v>153.22999999999999</v>
      </c>
      <c r="Q2028" s="83" t="s">
        <v>107</v>
      </c>
      <c r="R2028" s="83" t="s">
        <v>10</v>
      </c>
      <c r="S2028" s="83" t="s">
        <v>10</v>
      </c>
      <c r="T2028" s="82" t="s">
        <v>163</v>
      </c>
      <c r="U2028" s="82" t="s">
        <v>124</v>
      </c>
      <c r="AC2028" s="187" t="str">
        <f t="shared" si="683"/>
        <v/>
      </c>
      <c r="AD2028" s="187" t="str">
        <f t="shared" si="684"/>
        <v/>
      </c>
      <c r="AE2028" s="187" t="str">
        <f t="shared" si="685"/>
        <v/>
      </c>
      <c r="AF2028" s="187" t="str">
        <f t="shared" si="686"/>
        <v/>
      </c>
      <c r="AG2028" s="187" t="str">
        <f t="shared" si="687"/>
        <v/>
      </c>
      <c r="AH2028" s="187" t="str">
        <f t="shared" si="688"/>
        <v/>
      </c>
      <c r="AI2028" s="187" t="str">
        <f t="shared" si="689"/>
        <v/>
      </c>
      <c r="AJ2028" s="187" t="str">
        <f t="shared" si="690"/>
        <v/>
      </c>
      <c r="AK2028" s="187" t="str">
        <f t="shared" si="691"/>
        <v/>
      </c>
      <c r="AN2028" s="187" t="str">
        <f t="shared" si="692"/>
        <v/>
      </c>
      <c r="AO2028" s="187" t="str">
        <f t="shared" si="693"/>
        <v/>
      </c>
      <c r="AP2028" s="187" t="str">
        <f t="shared" si="694"/>
        <v/>
      </c>
      <c r="AT2028" s="187" t="str">
        <f t="shared" si="695"/>
        <v/>
      </c>
      <c r="AU2028" s="187" t="str">
        <f t="shared" si="696"/>
        <v/>
      </c>
      <c r="AV2028" s="187" t="str">
        <f t="shared" si="697"/>
        <v/>
      </c>
      <c r="AW2028" s="187" t="str">
        <f t="shared" si="698"/>
        <v/>
      </c>
      <c r="AX2028" s="187" t="str">
        <f t="shared" si="699"/>
        <v/>
      </c>
      <c r="AY2028" s="187" t="str">
        <f t="shared" si="680"/>
        <v/>
      </c>
      <c r="AZ2028" s="187" t="str">
        <f t="shared" si="700"/>
        <v/>
      </c>
      <c r="BA2028" s="187" t="str">
        <f t="shared" si="682"/>
        <v xml:space="preserve"> </v>
      </c>
      <c r="BB2028" s="187" t="str">
        <f>IFERROR(IF(AW2028="","",VLOOKUP(AW2028,SUSS!R:S,2,FALSE)),AY2028*SUSS!$M$2)</f>
        <v/>
      </c>
      <c r="BC2028" s="187" t="str">
        <f t="shared" si="681"/>
        <v/>
      </c>
    </row>
    <row r="2029" spans="14:55" ht="29.25" thickBot="1">
      <c r="N2029" s="183" t="s">
        <v>198</v>
      </c>
      <c r="O2029" s="82">
        <v>73</v>
      </c>
      <c r="P2029" s="86">
        <v>632.54</v>
      </c>
      <c r="Q2029" s="83" t="s">
        <v>11</v>
      </c>
      <c r="R2029" s="83" t="s">
        <v>108</v>
      </c>
      <c r="S2029" s="83" t="s">
        <v>83</v>
      </c>
      <c r="T2029" s="82" t="s">
        <v>172</v>
      </c>
      <c r="U2029" s="82" t="s">
        <v>124</v>
      </c>
      <c r="AC2029" s="187" t="str">
        <f t="shared" si="683"/>
        <v/>
      </c>
      <c r="AD2029" s="187" t="str">
        <f t="shared" si="684"/>
        <v/>
      </c>
      <c r="AE2029" s="187" t="str">
        <f t="shared" si="685"/>
        <v/>
      </c>
      <c r="AF2029" s="187" t="str">
        <f t="shared" si="686"/>
        <v/>
      </c>
      <c r="AG2029" s="187" t="str">
        <f t="shared" si="687"/>
        <v/>
      </c>
      <c r="AH2029" s="187" t="str">
        <f t="shared" si="688"/>
        <v/>
      </c>
      <c r="AI2029" s="187" t="str">
        <f t="shared" si="689"/>
        <v/>
      </c>
      <c r="AJ2029" s="187" t="str">
        <f t="shared" si="690"/>
        <v/>
      </c>
      <c r="AK2029" s="187" t="str">
        <f t="shared" si="691"/>
        <v/>
      </c>
      <c r="AN2029" s="187" t="str">
        <f t="shared" si="692"/>
        <v/>
      </c>
      <c r="AO2029" s="187" t="str">
        <f t="shared" si="693"/>
        <v/>
      </c>
      <c r="AP2029" s="187" t="str">
        <f t="shared" si="694"/>
        <v/>
      </c>
      <c r="AT2029" s="187" t="str">
        <f t="shared" si="695"/>
        <v>N006554</v>
      </c>
      <c r="AU2029" s="187">
        <f t="shared" si="696"/>
        <v>73</v>
      </c>
      <c r="AV2029" s="187">
        <f t="shared" si="697"/>
        <v>632.54</v>
      </c>
      <c r="AW2029" s="187" t="str">
        <f t="shared" si="698"/>
        <v>2018/4</v>
      </c>
      <c r="AX2029" s="187" t="str">
        <f t="shared" si="699"/>
        <v>2018/4 Contribuciones Seg. Social</v>
      </c>
      <c r="AY2029" s="187">
        <f t="shared" si="680"/>
        <v>16053.34</v>
      </c>
      <c r="AZ2029" s="187">
        <f t="shared" si="700"/>
        <v>3.9402392274754033E-2</v>
      </c>
      <c r="BA2029" s="187" t="str">
        <f t="shared" si="682"/>
        <v>N006554 73</v>
      </c>
      <c r="BB2029" s="187">
        <f>IFERROR(IF(AW2029="","",VLOOKUP(AW2029,SUSS!R:S,2,FALSE)),AY2029*SUSS!$M$2)</f>
        <v>1926.4007999999999</v>
      </c>
      <c r="BC2029" s="187">
        <f t="shared" si="681"/>
        <v>75.90479999999998</v>
      </c>
    </row>
    <row r="2030" spans="14:55" ht="29.25" thickBot="1">
      <c r="N2030" s="183" t="s">
        <v>198</v>
      </c>
      <c r="O2030" s="82">
        <v>73</v>
      </c>
      <c r="P2030" s="86">
        <v>21.85</v>
      </c>
      <c r="Q2030" s="83" t="s">
        <v>11</v>
      </c>
      <c r="R2030" s="83" t="s">
        <v>108</v>
      </c>
      <c r="S2030" s="83" t="s">
        <v>109</v>
      </c>
      <c r="T2030" s="82" t="s">
        <v>173</v>
      </c>
      <c r="U2030" s="82" t="s">
        <v>124</v>
      </c>
      <c r="AC2030" s="187" t="str">
        <f t="shared" si="683"/>
        <v/>
      </c>
      <c r="AD2030" s="187" t="str">
        <f t="shared" si="684"/>
        <v/>
      </c>
      <c r="AE2030" s="187" t="str">
        <f t="shared" si="685"/>
        <v/>
      </c>
      <c r="AF2030" s="187" t="str">
        <f t="shared" si="686"/>
        <v/>
      </c>
      <c r="AG2030" s="187" t="str">
        <f t="shared" si="687"/>
        <v/>
      </c>
      <c r="AH2030" s="187" t="str">
        <f t="shared" si="688"/>
        <v/>
      </c>
      <c r="AI2030" s="187" t="str">
        <f t="shared" si="689"/>
        <v/>
      </c>
      <c r="AJ2030" s="187" t="str">
        <f t="shared" si="690"/>
        <v/>
      </c>
      <c r="AK2030" s="187" t="str">
        <f t="shared" si="691"/>
        <v/>
      </c>
      <c r="AN2030" s="187" t="str">
        <f t="shared" si="692"/>
        <v/>
      </c>
      <c r="AO2030" s="187" t="str">
        <f t="shared" si="693"/>
        <v/>
      </c>
      <c r="AP2030" s="187" t="str">
        <f t="shared" si="694"/>
        <v/>
      </c>
      <c r="AT2030" s="187" t="str">
        <f t="shared" si="695"/>
        <v>N006554</v>
      </c>
      <c r="AU2030" s="187">
        <f t="shared" si="696"/>
        <v>73</v>
      </c>
      <c r="AV2030" s="187">
        <f t="shared" si="697"/>
        <v>21.85</v>
      </c>
      <c r="AW2030" s="187" t="str">
        <f t="shared" si="698"/>
        <v>2018/5</v>
      </c>
      <c r="AX2030" s="187" t="str">
        <f t="shared" si="699"/>
        <v>2018/5 Contribuciones Seg. Social</v>
      </c>
      <c r="AY2030" s="187">
        <f t="shared" si="680"/>
        <v>4206.41</v>
      </c>
      <c r="AZ2030" s="187">
        <f t="shared" si="700"/>
        <v>5.1944532273363753E-3</v>
      </c>
      <c r="BA2030" s="187" t="str">
        <f t="shared" si="682"/>
        <v>N006554 73</v>
      </c>
      <c r="BB2030" s="187">
        <f>IFERROR(IF(AW2030="","",VLOOKUP(AW2030,SUSS!R:S,2,FALSE)),AY2030*SUSS!$M$2)</f>
        <v>504.76919999999996</v>
      </c>
      <c r="BC2030" s="187">
        <f t="shared" si="681"/>
        <v>2.6219999999999999</v>
      </c>
    </row>
    <row r="2031" spans="14:55" ht="15.75" thickBot="1">
      <c r="N2031" s="183" t="s">
        <v>198</v>
      </c>
      <c r="O2031" s="82">
        <v>74</v>
      </c>
      <c r="P2031" s="85">
        <v>3529.96</v>
      </c>
      <c r="Q2031" s="83" t="s">
        <v>102</v>
      </c>
      <c r="R2031" s="83" t="s">
        <v>10</v>
      </c>
      <c r="S2031" s="83" t="s">
        <v>83</v>
      </c>
      <c r="T2031" s="82" t="s">
        <v>206</v>
      </c>
      <c r="U2031" s="82" t="s">
        <v>124</v>
      </c>
      <c r="AC2031" s="187" t="str">
        <f t="shared" si="683"/>
        <v/>
      </c>
      <c r="AD2031" s="187" t="str">
        <f t="shared" si="684"/>
        <v/>
      </c>
      <c r="AE2031" s="187" t="str">
        <f t="shared" si="685"/>
        <v/>
      </c>
      <c r="AF2031" s="187" t="str">
        <f t="shared" si="686"/>
        <v/>
      </c>
      <c r="AG2031" s="187" t="str">
        <f t="shared" si="687"/>
        <v/>
      </c>
      <c r="AH2031" s="187" t="str">
        <f t="shared" si="688"/>
        <v/>
      </c>
      <c r="AI2031" s="187" t="str">
        <f t="shared" si="689"/>
        <v/>
      </c>
      <c r="AJ2031" s="187" t="str">
        <f t="shared" si="690"/>
        <v/>
      </c>
      <c r="AK2031" s="187" t="str">
        <f t="shared" si="691"/>
        <v/>
      </c>
      <c r="AN2031" s="187" t="str">
        <f t="shared" si="692"/>
        <v/>
      </c>
      <c r="AO2031" s="187" t="str">
        <f t="shared" si="693"/>
        <v/>
      </c>
      <c r="AP2031" s="187" t="str">
        <f t="shared" si="694"/>
        <v/>
      </c>
      <c r="AT2031" s="187" t="str">
        <f t="shared" si="695"/>
        <v/>
      </c>
      <c r="AU2031" s="187" t="str">
        <f t="shared" si="696"/>
        <v/>
      </c>
      <c r="AV2031" s="187" t="str">
        <f t="shared" si="697"/>
        <v/>
      </c>
      <c r="AW2031" s="187" t="str">
        <f t="shared" si="698"/>
        <v/>
      </c>
      <c r="AX2031" s="187" t="str">
        <f t="shared" si="699"/>
        <v/>
      </c>
      <c r="AY2031" s="187" t="str">
        <f t="shared" si="680"/>
        <v/>
      </c>
      <c r="AZ2031" s="187" t="str">
        <f t="shared" si="700"/>
        <v/>
      </c>
      <c r="BA2031" s="187" t="str">
        <f t="shared" si="682"/>
        <v xml:space="preserve"> </v>
      </c>
      <c r="BB2031" s="187" t="str">
        <f>IFERROR(IF(AW2031="","",VLOOKUP(AW2031,SUSS!R:S,2,FALSE)),AY2031*SUSS!$M$2)</f>
        <v/>
      </c>
      <c r="BC2031" s="187" t="str">
        <f t="shared" si="681"/>
        <v/>
      </c>
    </row>
    <row r="2032" spans="14:55" ht="15.75" thickBot="1">
      <c r="N2032" s="183" t="s">
        <v>198</v>
      </c>
      <c r="O2032" s="82">
        <v>74</v>
      </c>
      <c r="P2032" s="85">
        <v>2538.17</v>
      </c>
      <c r="Q2032" s="83" t="s">
        <v>82</v>
      </c>
      <c r="R2032" s="83" t="s">
        <v>10</v>
      </c>
      <c r="S2032" s="83" t="s">
        <v>83</v>
      </c>
      <c r="T2032" s="82" t="s">
        <v>213</v>
      </c>
      <c r="U2032" s="82" t="s">
        <v>124</v>
      </c>
      <c r="AC2032" s="187" t="str">
        <f t="shared" si="683"/>
        <v/>
      </c>
      <c r="AD2032" s="187" t="str">
        <f t="shared" si="684"/>
        <v/>
      </c>
      <c r="AE2032" s="187" t="str">
        <f t="shared" si="685"/>
        <v/>
      </c>
      <c r="AF2032" s="187" t="str">
        <f t="shared" si="686"/>
        <v/>
      </c>
      <c r="AG2032" s="187" t="str">
        <f t="shared" si="687"/>
        <v/>
      </c>
      <c r="AH2032" s="187" t="str">
        <f t="shared" si="688"/>
        <v/>
      </c>
      <c r="AI2032" s="187" t="str">
        <f t="shared" si="689"/>
        <v/>
      </c>
      <c r="AJ2032" s="187" t="str">
        <f t="shared" si="690"/>
        <v/>
      </c>
      <c r="AK2032" s="187" t="str">
        <f t="shared" si="691"/>
        <v/>
      </c>
      <c r="AN2032" s="187" t="str">
        <f t="shared" si="692"/>
        <v/>
      </c>
      <c r="AO2032" s="187" t="str">
        <f t="shared" si="693"/>
        <v/>
      </c>
      <c r="AP2032" s="187" t="str">
        <f t="shared" si="694"/>
        <v/>
      </c>
      <c r="AT2032" s="187" t="str">
        <f t="shared" si="695"/>
        <v/>
      </c>
      <c r="AU2032" s="187" t="str">
        <f t="shared" si="696"/>
        <v/>
      </c>
      <c r="AV2032" s="187" t="str">
        <f t="shared" si="697"/>
        <v/>
      </c>
      <c r="AW2032" s="187" t="str">
        <f t="shared" si="698"/>
        <v/>
      </c>
      <c r="AX2032" s="187" t="str">
        <f t="shared" si="699"/>
        <v/>
      </c>
      <c r="AY2032" s="187" t="str">
        <f t="shared" si="680"/>
        <v/>
      </c>
      <c r="AZ2032" s="187" t="str">
        <f t="shared" si="700"/>
        <v/>
      </c>
      <c r="BA2032" s="187" t="str">
        <f t="shared" si="682"/>
        <v xml:space="preserve"> </v>
      </c>
      <c r="BB2032" s="187" t="str">
        <f>IFERROR(IF(AW2032="","",VLOOKUP(AW2032,SUSS!R:S,2,FALSE)),AY2032*SUSS!$M$2)</f>
        <v/>
      </c>
      <c r="BC2032" s="187" t="str">
        <f t="shared" si="681"/>
        <v/>
      </c>
    </row>
    <row r="2033" spans="14:55" ht="15.75" thickBot="1">
      <c r="N2033" s="183" t="s">
        <v>198</v>
      </c>
      <c r="O2033" s="82">
        <v>74</v>
      </c>
      <c r="P2033" s="85">
        <v>10441.469999999999</v>
      </c>
      <c r="Q2033" s="83" t="s">
        <v>82</v>
      </c>
      <c r="R2033" s="83" t="s">
        <v>10</v>
      </c>
      <c r="S2033" s="83" t="s">
        <v>10</v>
      </c>
      <c r="T2033" s="82" t="s">
        <v>214</v>
      </c>
      <c r="U2033" s="82" t="s">
        <v>124</v>
      </c>
      <c r="AC2033" s="187" t="str">
        <f t="shared" si="683"/>
        <v/>
      </c>
      <c r="AD2033" s="187" t="str">
        <f t="shared" si="684"/>
        <v/>
      </c>
      <c r="AE2033" s="187" t="str">
        <f t="shared" si="685"/>
        <v/>
      </c>
      <c r="AF2033" s="187" t="str">
        <f t="shared" si="686"/>
        <v/>
      </c>
      <c r="AG2033" s="187" t="str">
        <f t="shared" si="687"/>
        <v/>
      </c>
      <c r="AH2033" s="187" t="str">
        <f t="shared" si="688"/>
        <v/>
      </c>
      <c r="AI2033" s="187" t="str">
        <f t="shared" si="689"/>
        <v/>
      </c>
      <c r="AJ2033" s="187" t="str">
        <f t="shared" si="690"/>
        <v/>
      </c>
      <c r="AK2033" s="187" t="str">
        <f t="shared" si="691"/>
        <v/>
      </c>
      <c r="AN2033" s="187" t="str">
        <f t="shared" si="692"/>
        <v/>
      </c>
      <c r="AO2033" s="187" t="str">
        <f t="shared" si="693"/>
        <v/>
      </c>
      <c r="AP2033" s="187" t="str">
        <f t="shared" si="694"/>
        <v/>
      </c>
      <c r="AT2033" s="187" t="str">
        <f t="shared" si="695"/>
        <v/>
      </c>
      <c r="AU2033" s="187" t="str">
        <f t="shared" si="696"/>
        <v/>
      </c>
      <c r="AV2033" s="187" t="str">
        <f t="shared" si="697"/>
        <v/>
      </c>
      <c r="AW2033" s="187" t="str">
        <f t="shared" si="698"/>
        <v/>
      </c>
      <c r="AX2033" s="187" t="str">
        <f t="shared" si="699"/>
        <v/>
      </c>
      <c r="AY2033" s="187" t="str">
        <f t="shared" si="680"/>
        <v/>
      </c>
      <c r="AZ2033" s="187" t="str">
        <f t="shared" si="700"/>
        <v/>
      </c>
      <c r="BA2033" s="187" t="str">
        <f t="shared" si="682"/>
        <v xml:space="preserve"> </v>
      </c>
      <c r="BB2033" s="187" t="str">
        <f>IFERROR(IF(AW2033="","",VLOOKUP(AW2033,SUSS!R:S,2,FALSE)),AY2033*SUSS!$M$2)</f>
        <v/>
      </c>
      <c r="BC2033" s="187" t="str">
        <f t="shared" si="681"/>
        <v/>
      </c>
    </row>
    <row r="2034" spans="14:55" ht="15.75" thickBot="1">
      <c r="N2034" s="183" t="s">
        <v>198</v>
      </c>
      <c r="O2034" s="82">
        <v>74</v>
      </c>
      <c r="P2034" s="86">
        <v>153.22999999999999</v>
      </c>
      <c r="Q2034" s="83" t="s">
        <v>107</v>
      </c>
      <c r="R2034" s="83" t="s">
        <v>10</v>
      </c>
      <c r="S2034" s="83" t="s">
        <v>10</v>
      </c>
      <c r="T2034" s="82" t="s">
        <v>163</v>
      </c>
      <c r="U2034" s="82" t="s">
        <v>124</v>
      </c>
      <c r="AC2034" s="187" t="str">
        <f t="shared" si="683"/>
        <v/>
      </c>
      <c r="AD2034" s="187" t="str">
        <f t="shared" si="684"/>
        <v/>
      </c>
      <c r="AE2034" s="187" t="str">
        <f t="shared" si="685"/>
        <v/>
      </c>
      <c r="AF2034" s="187" t="str">
        <f t="shared" si="686"/>
        <v/>
      </c>
      <c r="AG2034" s="187" t="str">
        <f t="shared" si="687"/>
        <v/>
      </c>
      <c r="AH2034" s="187" t="str">
        <f t="shared" si="688"/>
        <v/>
      </c>
      <c r="AI2034" s="187" t="str">
        <f t="shared" si="689"/>
        <v/>
      </c>
      <c r="AJ2034" s="187" t="str">
        <f t="shared" si="690"/>
        <v/>
      </c>
      <c r="AK2034" s="187" t="str">
        <f t="shared" si="691"/>
        <v/>
      </c>
      <c r="AN2034" s="187" t="str">
        <f t="shared" si="692"/>
        <v/>
      </c>
      <c r="AO2034" s="187" t="str">
        <f t="shared" si="693"/>
        <v/>
      </c>
      <c r="AP2034" s="187" t="str">
        <f t="shared" si="694"/>
        <v/>
      </c>
      <c r="AT2034" s="187" t="str">
        <f t="shared" si="695"/>
        <v/>
      </c>
      <c r="AU2034" s="187" t="str">
        <f t="shared" si="696"/>
        <v/>
      </c>
      <c r="AV2034" s="187" t="str">
        <f t="shared" si="697"/>
        <v/>
      </c>
      <c r="AW2034" s="187" t="str">
        <f t="shared" si="698"/>
        <v/>
      </c>
      <c r="AX2034" s="187" t="str">
        <f t="shared" si="699"/>
        <v/>
      </c>
      <c r="AY2034" s="187" t="str">
        <f t="shared" si="680"/>
        <v/>
      </c>
      <c r="AZ2034" s="187" t="str">
        <f t="shared" si="700"/>
        <v/>
      </c>
      <c r="BA2034" s="187" t="str">
        <f t="shared" si="682"/>
        <v xml:space="preserve"> </v>
      </c>
      <c r="BB2034" s="187" t="str">
        <f>IFERROR(IF(AW2034="","",VLOOKUP(AW2034,SUSS!R:S,2,FALSE)),AY2034*SUSS!$M$2)</f>
        <v/>
      </c>
      <c r="BC2034" s="187" t="str">
        <f t="shared" si="681"/>
        <v/>
      </c>
    </row>
    <row r="2035" spans="14:55" ht="29.25" thickBot="1">
      <c r="N2035" s="183" t="s">
        <v>198</v>
      </c>
      <c r="O2035" s="82">
        <v>74</v>
      </c>
      <c r="P2035" s="86">
        <v>654.39</v>
      </c>
      <c r="Q2035" s="83" t="s">
        <v>11</v>
      </c>
      <c r="R2035" s="83" t="s">
        <v>108</v>
      </c>
      <c r="S2035" s="83" t="s">
        <v>109</v>
      </c>
      <c r="T2035" s="82" t="s">
        <v>173</v>
      </c>
      <c r="U2035" s="82" t="s">
        <v>124</v>
      </c>
      <c r="AC2035" s="187" t="str">
        <f t="shared" si="683"/>
        <v/>
      </c>
      <c r="AD2035" s="187" t="str">
        <f t="shared" si="684"/>
        <v/>
      </c>
      <c r="AE2035" s="187" t="str">
        <f t="shared" si="685"/>
        <v/>
      </c>
      <c r="AF2035" s="187" t="str">
        <f t="shared" si="686"/>
        <v/>
      </c>
      <c r="AG2035" s="187" t="str">
        <f t="shared" si="687"/>
        <v/>
      </c>
      <c r="AH2035" s="187" t="str">
        <f t="shared" si="688"/>
        <v/>
      </c>
      <c r="AI2035" s="187" t="str">
        <f t="shared" si="689"/>
        <v/>
      </c>
      <c r="AJ2035" s="187" t="str">
        <f t="shared" si="690"/>
        <v/>
      </c>
      <c r="AK2035" s="187" t="str">
        <f t="shared" si="691"/>
        <v/>
      </c>
      <c r="AN2035" s="187" t="str">
        <f t="shared" si="692"/>
        <v/>
      </c>
      <c r="AO2035" s="187" t="str">
        <f t="shared" si="693"/>
        <v/>
      </c>
      <c r="AP2035" s="187" t="str">
        <f t="shared" si="694"/>
        <v/>
      </c>
      <c r="AT2035" s="187" t="str">
        <f t="shared" si="695"/>
        <v>N006554</v>
      </c>
      <c r="AU2035" s="187">
        <f t="shared" si="696"/>
        <v>74</v>
      </c>
      <c r="AV2035" s="187">
        <f t="shared" si="697"/>
        <v>654.39</v>
      </c>
      <c r="AW2035" s="187" t="str">
        <f t="shared" si="698"/>
        <v>2018/5</v>
      </c>
      <c r="AX2035" s="187" t="str">
        <f t="shared" si="699"/>
        <v>2018/5 Contribuciones Seg. Social</v>
      </c>
      <c r="AY2035" s="187">
        <f t="shared" si="680"/>
        <v>4206.41</v>
      </c>
      <c r="AZ2035" s="187">
        <f t="shared" si="700"/>
        <v>0.15556971384149429</v>
      </c>
      <c r="BA2035" s="187" t="str">
        <f t="shared" si="682"/>
        <v>N006554 74</v>
      </c>
      <c r="BB2035" s="187">
        <f>IFERROR(IF(AW2035="","",VLOOKUP(AW2035,SUSS!R:S,2,FALSE)),AY2035*SUSS!$M$2)</f>
        <v>504.76919999999996</v>
      </c>
      <c r="BC2035" s="187">
        <f t="shared" si="681"/>
        <v>78.526799999999994</v>
      </c>
    </row>
    <row r="2036" spans="14:55" ht="15.75" thickBot="1">
      <c r="N2036" s="183" t="s">
        <v>198</v>
      </c>
      <c r="O2036" s="82">
        <v>75</v>
      </c>
      <c r="P2036" s="85">
        <v>3529.96</v>
      </c>
      <c r="Q2036" s="83" t="s">
        <v>102</v>
      </c>
      <c r="R2036" s="83" t="s">
        <v>10</v>
      </c>
      <c r="S2036" s="83" t="s">
        <v>83</v>
      </c>
      <c r="T2036" s="82" t="s">
        <v>206</v>
      </c>
      <c r="U2036" s="82" t="s">
        <v>124</v>
      </c>
      <c r="AC2036" s="187" t="str">
        <f t="shared" si="683"/>
        <v/>
      </c>
      <c r="AD2036" s="187" t="str">
        <f t="shared" si="684"/>
        <v/>
      </c>
      <c r="AE2036" s="187" t="str">
        <f t="shared" si="685"/>
        <v/>
      </c>
      <c r="AF2036" s="187" t="str">
        <f t="shared" si="686"/>
        <v/>
      </c>
      <c r="AG2036" s="187" t="str">
        <f t="shared" si="687"/>
        <v/>
      </c>
      <c r="AH2036" s="187" t="str">
        <f t="shared" si="688"/>
        <v/>
      </c>
      <c r="AI2036" s="187" t="str">
        <f t="shared" si="689"/>
        <v/>
      </c>
      <c r="AJ2036" s="187" t="str">
        <f t="shared" si="690"/>
        <v/>
      </c>
      <c r="AK2036" s="187" t="str">
        <f t="shared" si="691"/>
        <v/>
      </c>
      <c r="AN2036" s="187" t="str">
        <f t="shared" si="692"/>
        <v/>
      </c>
      <c r="AO2036" s="187" t="str">
        <f t="shared" si="693"/>
        <v/>
      </c>
      <c r="AP2036" s="187" t="str">
        <f t="shared" si="694"/>
        <v/>
      </c>
      <c r="AT2036" s="187" t="str">
        <f t="shared" si="695"/>
        <v/>
      </c>
      <c r="AU2036" s="187" t="str">
        <f t="shared" si="696"/>
        <v/>
      </c>
      <c r="AV2036" s="187" t="str">
        <f t="shared" si="697"/>
        <v/>
      </c>
      <c r="AW2036" s="187" t="str">
        <f t="shared" si="698"/>
        <v/>
      </c>
      <c r="AX2036" s="187" t="str">
        <f t="shared" si="699"/>
        <v/>
      </c>
      <c r="AY2036" s="187" t="str">
        <f t="shared" si="680"/>
        <v/>
      </c>
      <c r="AZ2036" s="187" t="str">
        <f t="shared" si="700"/>
        <v/>
      </c>
      <c r="BA2036" s="187" t="str">
        <f t="shared" si="682"/>
        <v xml:space="preserve"> </v>
      </c>
      <c r="BB2036" s="187" t="str">
        <f>IFERROR(IF(AW2036="","",VLOOKUP(AW2036,SUSS!R:S,2,FALSE)),AY2036*SUSS!$M$2)</f>
        <v/>
      </c>
      <c r="BC2036" s="187" t="str">
        <f t="shared" si="681"/>
        <v/>
      </c>
    </row>
    <row r="2037" spans="14:55" ht="15.75" thickBot="1">
      <c r="N2037" s="183" t="s">
        <v>198</v>
      </c>
      <c r="O2037" s="82">
        <v>75</v>
      </c>
      <c r="P2037" s="85">
        <v>12979.64</v>
      </c>
      <c r="Q2037" s="83" t="s">
        <v>82</v>
      </c>
      <c r="R2037" s="83" t="s">
        <v>10</v>
      </c>
      <c r="S2037" s="83" t="s">
        <v>10</v>
      </c>
      <c r="T2037" s="82" t="s">
        <v>214</v>
      </c>
      <c r="U2037" s="82" t="s">
        <v>124</v>
      </c>
      <c r="AC2037" s="187" t="str">
        <f t="shared" si="683"/>
        <v/>
      </c>
      <c r="AD2037" s="187" t="str">
        <f t="shared" si="684"/>
        <v/>
      </c>
      <c r="AE2037" s="187" t="str">
        <f t="shared" si="685"/>
        <v/>
      </c>
      <c r="AF2037" s="187" t="str">
        <f t="shared" si="686"/>
        <v/>
      </c>
      <c r="AG2037" s="187" t="str">
        <f t="shared" si="687"/>
        <v/>
      </c>
      <c r="AH2037" s="187" t="str">
        <f t="shared" si="688"/>
        <v/>
      </c>
      <c r="AI2037" s="187" t="str">
        <f t="shared" si="689"/>
        <v/>
      </c>
      <c r="AJ2037" s="187" t="str">
        <f t="shared" si="690"/>
        <v/>
      </c>
      <c r="AK2037" s="187" t="str">
        <f t="shared" si="691"/>
        <v/>
      </c>
      <c r="AN2037" s="187" t="str">
        <f t="shared" si="692"/>
        <v/>
      </c>
      <c r="AO2037" s="187" t="str">
        <f t="shared" si="693"/>
        <v/>
      </c>
      <c r="AP2037" s="187" t="str">
        <f t="shared" si="694"/>
        <v/>
      </c>
      <c r="AT2037" s="187" t="str">
        <f t="shared" si="695"/>
        <v/>
      </c>
      <c r="AU2037" s="187" t="str">
        <f t="shared" si="696"/>
        <v/>
      </c>
      <c r="AV2037" s="187" t="str">
        <f t="shared" si="697"/>
        <v/>
      </c>
      <c r="AW2037" s="187" t="str">
        <f t="shared" si="698"/>
        <v/>
      </c>
      <c r="AX2037" s="187" t="str">
        <f t="shared" si="699"/>
        <v/>
      </c>
      <c r="AY2037" s="187" t="str">
        <f t="shared" si="680"/>
        <v/>
      </c>
      <c r="AZ2037" s="187" t="str">
        <f t="shared" si="700"/>
        <v/>
      </c>
      <c r="BA2037" s="187" t="str">
        <f t="shared" si="682"/>
        <v xml:space="preserve"> </v>
      </c>
      <c r="BB2037" s="187" t="str">
        <f>IFERROR(IF(AW2037="","",VLOOKUP(AW2037,SUSS!R:S,2,FALSE)),AY2037*SUSS!$M$2)</f>
        <v/>
      </c>
      <c r="BC2037" s="187" t="str">
        <f t="shared" si="681"/>
        <v/>
      </c>
    </row>
    <row r="2038" spans="14:55" ht="15.75" thickBot="1">
      <c r="N2038" s="183" t="s">
        <v>198</v>
      </c>
      <c r="O2038" s="82">
        <v>75</v>
      </c>
      <c r="P2038" s="86">
        <v>153.22999999999999</v>
      </c>
      <c r="Q2038" s="83" t="s">
        <v>107</v>
      </c>
      <c r="R2038" s="83" t="s">
        <v>10</v>
      </c>
      <c r="S2038" s="83" t="s">
        <v>10</v>
      </c>
      <c r="T2038" s="82" t="s">
        <v>163</v>
      </c>
      <c r="U2038" s="82" t="s">
        <v>124</v>
      </c>
      <c r="AC2038" s="187" t="str">
        <f t="shared" si="683"/>
        <v/>
      </c>
      <c r="AD2038" s="187" t="str">
        <f t="shared" si="684"/>
        <v/>
      </c>
      <c r="AE2038" s="187" t="str">
        <f t="shared" si="685"/>
        <v/>
      </c>
      <c r="AF2038" s="187" t="str">
        <f t="shared" si="686"/>
        <v/>
      </c>
      <c r="AG2038" s="187" t="str">
        <f t="shared" si="687"/>
        <v/>
      </c>
      <c r="AH2038" s="187" t="str">
        <f t="shared" si="688"/>
        <v/>
      </c>
      <c r="AI2038" s="187" t="str">
        <f t="shared" si="689"/>
        <v/>
      </c>
      <c r="AJ2038" s="187" t="str">
        <f t="shared" si="690"/>
        <v/>
      </c>
      <c r="AK2038" s="187" t="str">
        <f t="shared" si="691"/>
        <v/>
      </c>
      <c r="AN2038" s="187" t="str">
        <f t="shared" si="692"/>
        <v/>
      </c>
      <c r="AO2038" s="187" t="str">
        <f t="shared" si="693"/>
        <v/>
      </c>
      <c r="AP2038" s="187" t="str">
        <f t="shared" si="694"/>
        <v/>
      </c>
      <c r="AT2038" s="187" t="str">
        <f t="shared" si="695"/>
        <v/>
      </c>
      <c r="AU2038" s="187" t="str">
        <f t="shared" si="696"/>
        <v/>
      </c>
      <c r="AV2038" s="187" t="str">
        <f t="shared" si="697"/>
        <v/>
      </c>
      <c r="AW2038" s="187" t="str">
        <f t="shared" si="698"/>
        <v/>
      </c>
      <c r="AX2038" s="187" t="str">
        <f t="shared" si="699"/>
        <v/>
      </c>
      <c r="AY2038" s="187" t="str">
        <f t="shared" si="680"/>
        <v/>
      </c>
      <c r="AZ2038" s="187" t="str">
        <f t="shared" si="700"/>
        <v/>
      </c>
      <c r="BA2038" s="187" t="str">
        <f t="shared" si="682"/>
        <v xml:space="preserve"> </v>
      </c>
      <c r="BB2038" s="187" t="str">
        <f>IFERROR(IF(AW2038="","",VLOOKUP(AW2038,SUSS!R:S,2,FALSE)),AY2038*SUSS!$M$2)</f>
        <v/>
      </c>
      <c r="BC2038" s="187" t="str">
        <f t="shared" si="681"/>
        <v/>
      </c>
    </row>
    <row r="2039" spans="14:55" ht="29.25" thickBot="1">
      <c r="N2039" s="183" t="s">
        <v>198</v>
      </c>
      <c r="O2039" s="82">
        <v>75</v>
      </c>
      <c r="P2039" s="86">
        <v>654.39</v>
      </c>
      <c r="Q2039" s="83" t="s">
        <v>11</v>
      </c>
      <c r="R2039" s="83" t="s">
        <v>108</v>
      </c>
      <c r="S2039" s="83" t="s">
        <v>109</v>
      </c>
      <c r="T2039" s="82" t="s">
        <v>173</v>
      </c>
      <c r="U2039" s="82" t="s">
        <v>124</v>
      </c>
      <c r="AC2039" s="187" t="str">
        <f t="shared" si="683"/>
        <v/>
      </c>
      <c r="AD2039" s="187" t="str">
        <f t="shared" si="684"/>
        <v/>
      </c>
      <c r="AE2039" s="187" t="str">
        <f t="shared" si="685"/>
        <v/>
      </c>
      <c r="AF2039" s="187" t="str">
        <f t="shared" si="686"/>
        <v/>
      </c>
      <c r="AG2039" s="187" t="str">
        <f t="shared" si="687"/>
        <v/>
      </c>
      <c r="AH2039" s="187" t="str">
        <f t="shared" si="688"/>
        <v/>
      </c>
      <c r="AI2039" s="187" t="str">
        <f t="shared" si="689"/>
        <v/>
      </c>
      <c r="AJ2039" s="187" t="str">
        <f t="shared" si="690"/>
        <v/>
      </c>
      <c r="AK2039" s="187" t="str">
        <f t="shared" si="691"/>
        <v/>
      </c>
      <c r="AN2039" s="187" t="str">
        <f t="shared" si="692"/>
        <v/>
      </c>
      <c r="AO2039" s="187" t="str">
        <f t="shared" si="693"/>
        <v/>
      </c>
      <c r="AP2039" s="187" t="str">
        <f t="shared" si="694"/>
        <v/>
      </c>
      <c r="AT2039" s="187" t="str">
        <f t="shared" si="695"/>
        <v>N006554</v>
      </c>
      <c r="AU2039" s="187">
        <f t="shared" si="696"/>
        <v>75</v>
      </c>
      <c r="AV2039" s="187">
        <f t="shared" si="697"/>
        <v>654.39</v>
      </c>
      <c r="AW2039" s="187" t="str">
        <f t="shared" si="698"/>
        <v>2018/5</v>
      </c>
      <c r="AX2039" s="187" t="str">
        <f t="shared" si="699"/>
        <v>2018/5 Contribuciones Seg. Social</v>
      </c>
      <c r="AY2039" s="187">
        <f t="shared" si="680"/>
        <v>4206.41</v>
      </c>
      <c r="AZ2039" s="187">
        <f t="shared" si="700"/>
        <v>0.15556971384149429</v>
      </c>
      <c r="BA2039" s="187" t="str">
        <f t="shared" si="682"/>
        <v>N006554 75</v>
      </c>
      <c r="BB2039" s="187">
        <f>IFERROR(IF(AW2039="","",VLOOKUP(AW2039,SUSS!R:S,2,FALSE)),AY2039*SUSS!$M$2)</f>
        <v>504.76919999999996</v>
      </c>
      <c r="BC2039" s="187">
        <f t="shared" si="681"/>
        <v>78.526799999999994</v>
      </c>
    </row>
    <row r="2040" spans="14:55" ht="15.75" thickBot="1">
      <c r="N2040" s="183" t="s">
        <v>198</v>
      </c>
      <c r="O2040" s="82">
        <v>76</v>
      </c>
      <c r="P2040" s="85">
        <v>3529.96</v>
      </c>
      <c r="Q2040" s="83" t="s">
        <v>102</v>
      </c>
      <c r="R2040" s="83" t="s">
        <v>10</v>
      </c>
      <c r="S2040" s="83" t="s">
        <v>83</v>
      </c>
      <c r="T2040" s="82" t="s">
        <v>206</v>
      </c>
      <c r="U2040" s="82" t="s">
        <v>124</v>
      </c>
      <c r="AC2040" s="187" t="str">
        <f t="shared" si="683"/>
        <v/>
      </c>
      <c r="AD2040" s="187" t="str">
        <f t="shared" si="684"/>
        <v/>
      </c>
      <c r="AE2040" s="187" t="str">
        <f t="shared" si="685"/>
        <v/>
      </c>
      <c r="AF2040" s="187" t="str">
        <f t="shared" si="686"/>
        <v/>
      </c>
      <c r="AG2040" s="187" t="str">
        <f t="shared" si="687"/>
        <v/>
      </c>
      <c r="AH2040" s="187" t="str">
        <f t="shared" si="688"/>
        <v/>
      </c>
      <c r="AI2040" s="187" t="str">
        <f t="shared" si="689"/>
        <v/>
      </c>
      <c r="AJ2040" s="187" t="str">
        <f t="shared" si="690"/>
        <v/>
      </c>
      <c r="AK2040" s="187" t="str">
        <f t="shared" si="691"/>
        <v/>
      </c>
      <c r="AN2040" s="187" t="str">
        <f t="shared" si="692"/>
        <v/>
      </c>
      <c r="AO2040" s="187" t="str">
        <f t="shared" si="693"/>
        <v/>
      </c>
      <c r="AP2040" s="187" t="str">
        <f t="shared" si="694"/>
        <v/>
      </c>
      <c r="AT2040" s="187" t="str">
        <f t="shared" si="695"/>
        <v/>
      </c>
      <c r="AU2040" s="187" t="str">
        <f t="shared" si="696"/>
        <v/>
      </c>
      <c r="AV2040" s="187" t="str">
        <f t="shared" si="697"/>
        <v/>
      </c>
      <c r="AW2040" s="187" t="str">
        <f t="shared" si="698"/>
        <v/>
      </c>
      <c r="AX2040" s="187" t="str">
        <f t="shared" si="699"/>
        <v/>
      </c>
      <c r="AY2040" s="187" t="str">
        <f t="shared" si="680"/>
        <v/>
      </c>
      <c r="AZ2040" s="187" t="str">
        <f t="shared" si="700"/>
        <v/>
      </c>
      <c r="BA2040" s="187" t="str">
        <f t="shared" si="682"/>
        <v xml:space="preserve"> </v>
      </c>
      <c r="BB2040" s="187" t="str">
        <f>IFERROR(IF(AW2040="","",VLOOKUP(AW2040,SUSS!R:S,2,FALSE)),AY2040*SUSS!$M$2)</f>
        <v/>
      </c>
      <c r="BC2040" s="187" t="str">
        <f t="shared" si="681"/>
        <v/>
      </c>
    </row>
    <row r="2041" spans="14:55" ht="15.75" thickBot="1">
      <c r="N2041" s="183" t="s">
        <v>198</v>
      </c>
      <c r="O2041" s="82">
        <v>76</v>
      </c>
      <c r="P2041" s="85">
        <v>12979.64</v>
      </c>
      <c r="Q2041" s="83" t="s">
        <v>82</v>
      </c>
      <c r="R2041" s="83" t="s">
        <v>10</v>
      </c>
      <c r="S2041" s="83" t="s">
        <v>10</v>
      </c>
      <c r="T2041" s="82" t="s">
        <v>214</v>
      </c>
      <c r="U2041" s="82" t="s">
        <v>124</v>
      </c>
      <c r="AC2041" s="187" t="str">
        <f t="shared" si="683"/>
        <v/>
      </c>
      <c r="AD2041" s="187" t="str">
        <f t="shared" si="684"/>
        <v/>
      </c>
      <c r="AE2041" s="187" t="str">
        <f t="shared" si="685"/>
        <v/>
      </c>
      <c r="AF2041" s="187" t="str">
        <f t="shared" si="686"/>
        <v/>
      </c>
      <c r="AG2041" s="187" t="str">
        <f t="shared" si="687"/>
        <v/>
      </c>
      <c r="AH2041" s="187" t="str">
        <f t="shared" si="688"/>
        <v/>
      </c>
      <c r="AI2041" s="187" t="str">
        <f t="shared" si="689"/>
        <v/>
      </c>
      <c r="AJ2041" s="187" t="str">
        <f t="shared" si="690"/>
        <v/>
      </c>
      <c r="AK2041" s="187" t="str">
        <f t="shared" si="691"/>
        <v/>
      </c>
      <c r="AN2041" s="187" t="str">
        <f t="shared" si="692"/>
        <v/>
      </c>
      <c r="AO2041" s="187" t="str">
        <f t="shared" si="693"/>
        <v/>
      </c>
      <c r="AP2041" s="187" t="str">
        <f t="shared" si="694"/>
        <v/>
      </c>
      <c r="AT2041" s="187" t="str">
        <f t="shared" si="695"/>
        <v/>
      </c>
      <c r="AU2041" s="187" t="str">
        <f t="shared" si="696"/>
        <v/>
      </c>
      <c r="AV2041" s="187" t="str">
        <f t="shared" si="697"/>
        <v/>
      </c>
      <c r="AW2041" s="187" t="str">
        <f t="shared" si="698"/>
        <v/>
      </c>
      <c r="AX2041" s="187" t="str">
        <f t="shared" si="699"/>
        <v/>
      </c>
      <c r="AY2041" s="187" t="str">
        <f t="shared" si="680"/>
        <v/>
      </c>
      <c r="AZ2041" s="187" t="str">
        <f t="shared" si="700"/>
        <v/>
      </c>
      <c r="BA2041" s="187" t="str">
        <f t="shared" si="682"/>
        <v xml:space="preserve"> </v>
      </c>
      <c r="BB2041" s="187" t="str">
        <f>IFERROR(IF(AW2041="","",VLOOKUP(AW2041,SUSS!R:S,2,FALSE)),AY2041*SUSS!$M$2)</f>
        <v/>
      </c>
      <c r="BC2041" s="187" t="str">
        <f t="shared" si="681"/>
        <v/>
      </c>
    </row>
    <row r="2042" spans="14:55" ht="15.75" thickBot="1">
      <c r="N2042" s="183" t="s">
        <v>198</v>
      </c>
      <c r="O2042" s="82">
        <v>76</v>
      </c>
      <c r="P2042" s="86">
        <v>153.22999999999999</v>
      </c>
      <c r="Q2042" s="83" t="s">
        <v>107</v>
      </c>
      <c r="R2042" s="83" t="s">
        <v>10</v>
      </c>
      <c r="S2042" s="83" t="s">
        <v>10</v>
      </c>
      <c r="T2042" s="82" t="s">
        <v>163</v>
      </c>
      <c r="U2042" s="82" t="s">
        <v>124</v>
      </c>
      <c r="AC2042" s="187" t="str">
        <f t="shared" si="683"/>
        <v/>
      </c>
      <c r="AD2042" s="187" t="str">
        <f t="shared" si="684"/>
        <v/>
      </c>
      <c r="AE2042" s="187" t="str">
        <f t="shared" si="685"/>
        <v/>
      </c>
      <c r="AF2042" s="187" t="str">
        <f t="shared" si="686"/>
        <v/>
      </c>
      <c r="AG2042" s="187" t="str">
        <f t="shared" si="687"/>
        <v/>
      </c>
      <c r="AH2042" s="187" t="str">
        <f t="shared" si="688"/>
        <v/>
      </c>
      <c r="AI2042" s="187" t="str">
        <f t="shared" si="689"/>
        <v/>
      </c>
      <c r="AJ2042" s="187" t="str">
        <f t="shared" si="690"/>
        <v/>
      </c>
      <c r="AK2042" s="187" t="str">
        <f t="shared" si="691"/>
        <v/>
      </c>
      <c r="AN2042" s="187" t="str">
        <f t="shared" si="692"/>
        <v/>
      </c>
      <c r="AO2042" s="187" t="str">
        <f t="shared" si="693"/>
        <v/>
      </c>
      <c r="AP2042" s="187" t="str">
        <f t="shared" si="694"/>
        <v/>
      </c>
      <c r="AT2042" s="187" t="str">
        <f t="shared" si="695"/>
        <v/>
      </c>
      <c r="AU2042" s="187" t="str">
        <f t="shared" si="696"/>
        <v/>
      </c>
      <c r="AV2042" s="187" t="str">
        <f t="shared" si="697"/>
        <v/>
      </c>
      <c r="AW2042" s="187" t="str">
        <f t="shared" si="698"/>
        <v/>
      </c>
      <c r="AX2042" s="187" t="str">
        <f t="shared" si="699"/>
        <v/>
      </c>
      <c r="AY2042" s="187" t="str">
        <f t="shared" si="680"/>
        <v/>
      </c>
      <c r="AZ2042" s="187" t="str">
        <f t="shared" si="700"/>
        <v/>
      </c>
      <c r="BA2042" s="187" t="str">
        <f t="shared" si="682"/>
        <v xml:space="preserve"> </v>
      </c>
      <c r="BB2042" s="187" t="str">
        <f>IFERROR(IF(AW2042="","",VLOOKUP(AW2042,SUSS!R:S,2,FALSE)),AY2042*SUSS!$M$2)</f>
        <v/>
      </c>
      <c r="BC2042" s="187" t="str">
        <f t="shared" si="681"/>
        <v/>
      </c>
    </row>
    <row r="2043" spans="14:55" ht="29.25" thickBot="1">
      <c r="N2043" s="183" t="s">
        <v>198</v>
      </c>
      <c r="O2043" s="82">
        <v>76</v>
      </c>
      <c r="P2043" s="86">
        <v>654.39</v>
      </c>
      <c r="Q2043" s="83" t="s">
        <v>11</v>
      </c>
      <c r="R2043" s="83" t="s">
        <v>108</v>
      </c>
      <c r="S2043" s="83" t="s">
        <v>109</v>
      </c>
      <c r="T2043" s="82" t="s">
        <v>173</v>
      </c>
      <c r="U2043" s="82" t="s">
        <v>124</v>
      </c>
      <c r="AC2043" s="187" t="str">
        <f t="shared" si="683"/>
        <v/>
      </c>
      <c r="AD2043" s="187" t="str">
        <f t="shared" si="684"/>
        <v/>
      </c>
      <c r="AE2043" s="187" t="str">
        <f t="shared" si="685"/>
        <v/>
      </c>
      <c r="AF2043" s="187" t="str">
        <f t="shared" si="686"/>
        <v/>
      </c>
      <c r="AG2043" s="187" t="str">
        <f t="shared" si="687"/>
        <v/>
      </c>
      <c r="AH2043" s="187" t="str">
        <f t="shared" si="688"/>
        <v/>
      </c>
      <c r="AI2043" s="187" t="str">
        <f t="shared" si="689"/>
        <v/>
      </c>
      <c r="AJ2043" s="187" t="str">
        <f t="shared" si="690"/>
        <v/>
      </c>
      <c r="AK2043" s="187" t="str">
        <f t="shared" si="691"/>
        <v/>
      </c>
      <c r="AN2043" s="187" t="str">
        <f t="shared" si="692"/>
        <v/>
      </c>
      <c r="AO2043" s="187" t="str">
        <f t="shared" si="693"/>
        <v/>
      </c>
      <c r="AP2043" s="187" t="str">
        <f t="shared" si="694"/>
        <v/>
      </c>
      <c r="AT2043" s="187" t="str">
        <f t="shared" si="695"/>
        <v>N006554</v>
      </c>
      <c r="AU2043" s="187">
        <f t="shared" si="696"/>
        <v>76</v>
      </c>
      <c r="AV2043" s="187">
        <f t="shared" si="697"/>
        <v>654.39</v>
      </c>
      <c r="AW2043" s="187" t="str">
        <f t="shared" si="698"/>
        <v>2018/5</v>
      </c>
      <c r="AX2043" s="187" t="str">
        <f t="shared" si="699"/>
        <v>2018/5 Contribuciones Seg. Social</v>
      </c>
      <c r="AY2043" s="187">
        <f t="shared" si="680"/>
        <v>4206.41</v>
      </c>
      <c r="AZ2043" s="187">
        <f t="shared" si="700"/>
        <v>0.15556971384149429</v>
      </c>
      <c r="BA2043" s="187" t="str">
        <f t="shared" si="682"/>
        <v>N006554 76</v>
      </c>
      <c r="BB2043" s="187">
        <f>IFERROR(IF(AW2043="","",VLOOKUP(AW2043,SUSS!R:S,2,FALSE)),AY2043*SUSS!$M$2)</f>
        <v>504.76919999999996</v>
      </c>
      <c r="BC2043" s="187">
        <f t="shared" si="681"/>
        <v>78.526799999999994</v>
      </c>
    </row>
    <row r="2044" spans="14:55" ht="15.75" thickBot="1">
      <c r="N2044" s="183" t="s">
        <v>198</v>
      </c>
      <c r="O2044" s="82">
        <v>77</v>
      </c>
      <c r="P2044" s="85">
        <v>3529.96</v>
      </c>
      <c r="Q2044" s="83" t="s">
        <v>102</v>
      </c>
      <c r="R2044" s="83" t="s">
        <v>10</v>
      </c>
      <c r="S2044" s="83" t="s">
        <v>83</v>
      </c>
      <c r="T2044" s="82" t="s">
        <v>206</v>
      </c>
      <c r="U2044" s="82" t="s">
        <v>124</v>
      </c>
      <c r="AC2044" s="187" t="str">
        <f t="shared" si="683"/>
        <v/>
      </c>
      <c r="AD2044" s="187" t="str">
        <f t="shared" si="684"/>
        <v/>
      </c>
      <c r="AE2044" s="187" t="str">
        <f t="shared" si="685"/>
        <v/>
      </c>
      <c r="AF2044" s="187" t="str">
        <f t="shared" si="686"/>
        <v/>
      </c>
      <c r="AG2044" s="187" t="str">
        <f t="shared" si="687"/>
        <v/>
      </c>
      <c r="AH2044" s="187" t="str">
        <f t="shared" si="688"/>
        <v/>
      </c>
      <c r="AI2044" s="187" t="str">
        <f t="shared" si="689"/>
        <v/>
      </c>
      <c r="AJ2044" s="187" t="str">
        <f t="shared" si="690"/>
        <v/>
      </c>
      <c r="AK2044" s="187" t="str">
        <f t="shared" si="691"/>
        <v/>
      </c>
      <c r="AN2044" s="187" t="str">
        <f t="shared" si="692"/>
        <v/>
      </c>
      <c r="AO2044" s="187" t="str">
        <f t="shared" si="693"/>
        <v/>
      </c>
      <c r="AP2044" s="187" t="str">
        <f t="shared" si="694"/>
        <v/>
      </c>
      <c r="AT2044" s="187" t="str">
        <f t="shared" si="695"/>
        <v/>
      </c>
      <c r="AU2044" s="187" t="str">
        <f t="shared" si="696"/>
        <v/>
      </c>
      <c r="AV2044" s="187" t="str">
        <f t="shared" si="697"/>
        <v/>
      </c>
      <c r="AW2044" s="187" t="str">
        <f t="shared" si="698"/>
        <v/>
      </c>
      <c r="AX2044" s="187" t="str">
        <f t="shared" si="699"/>
        <v/>
      </c>
      <c r="AY2044" s="187" t="str">
        <f t="shared" si="680"/>
        <v/>
      </c>
      <c r="AZ2044" s="187" t="str">
        <f t="shared" si="700"/>
        <v/>
      </c>
      <c r="BA2044" s="187" t="str">
        <f t="shared" si="682"/>
        <v xml:space="preserve"> </v>
      </c>
      <c r="BB2044" s="187" t="str">
        <f>IFERROR(IF(AW2044="","",VLOOKUP(AW2044,SUSS!R:S,2,FALSE)),AY2044*SUSS!$M$2)</f>
        <v/>
      </c>
      <c r="BC2044" s="187" t="str">
        <f t="shared" si="681"/>
        <v/>
      </c>
    </row>
    <row r="2045" spans="14:55" ht="15.75" thickBot="1">
      <c r="N2045" s="183" t="s">
        <v>198</v>
      </c>
      <c r="O2045" s="82">
        <v>77</v>
      </c>
      <c r="P2045" s="85">
        <v>12979.64</v>
      </c>
      <c r="Q2045" s="83" t="s">
        <v>82</v>
      </c>
      <c r="R2045" s="83" t="s">
        <v>10</v>
      </c>
      <c r="S2045" s="83" t="s">
        <v>10</v>
      </c>
      <c r="T2045" s="82" t="s">
        <v>214</v>
      </c>
      <c r="U2045" s="82" t="s">
        <v>124</v>
      </c>
      <c r="AC2045" s="187" t="str">
        <f t="shared" si="683"/>
        <v/>
      </c>
      <c r="AD2045" s="187" t="str">
        <f t="shared" si="684"/>
        <v/>
      </c>
      <c r="AE2045" s="187" t="str">
        <f t="shared" si="685"/>
        <v/>
      </c>
      <c r="AF2045" s="187" t="str">
        <f t="shared" si="686"/>
        <v/>
      </c>
      <c r="AG2045" s="187" t="str">
        <f t="shared" si="687"/>
        <v/>
      </c>
      <c r="AH2045" s="187" t="str">
        <f t="shared" si="688"/>
        <v/>
      </c>
      <c r="AI2045" s="187" t="str">
        <f t="shared" si="689"/>
        <v/>
      </c>
      <c r="AJ2045" s="187" t="str">
        <f t="shared" si="690"/>
        <v/>
      </c>
      <c r="AK2045" s="187" t="str">
        <f t="shared" si="691"/>
        <v/>
      </c>
      <c r="AN2045" s="187" t="str">
        <f t="shared" si="692"/>
        <v/>
      </c>
      <c r="AO2045" s="187" t="str">
        <f t="shared" si="693"/>
        <v/>
      </c>
      <c r="AP2045" s="187" t="str">
        <f t="shared" si="694"/>
        <v/>
      </c>
      <c r="AT2045" s="187" t="str">
        <f t="shared" si="695"/>
        <v/>
      </c>
      <c r="AU2045" s="187" t="str">
        <f t="shared" si="696"/>
        <v/>
      </c>
      <c r="AV2045" s="187" t="str">
        <f t="shared" si="697"/>
        <v/>
      </c>
      <c r="AW2045" s="187" t="str">
        <f t="shared" si="698"/>
        <v/>
      </c>
      <c r="AX2045" s="187" t="str">
        <f t="shared" si="699"/>
        <v/>
      </c>
      <c r="AY2045" s="187" t="str">
        <f t="shared" si="680"/>
        <v/>
      </c>
      <c r="AZ2045" s="187" t="str">
        <f t="shared" si="700"/>
        <v/>
      </c>
      <c r="BA2045" s="187" t="str">
        <f t="shared" si="682"/>
        <v xml:space="preserve"> </v>
      </c>
      <c r="BB2045" s="187" t="str">
        <f>IFERROR(IF(AW2045="","",VLOOKUP(AW2045,SUSS!R:S,2,FALSE)),AY2045*SUSS!$M$2)</f>
        <v/>
      </c>
      <c r="BC2045" s="187" t="str">
        <f t="shared" si="681"/>
        <v/>
      </c>
    </row>
    <row r="2046" spans="14:55" ht="15.75" thickBot="1">
      <c r="N2046" s="183" t="s">
        <v>198</v>
      </c>
      <c r="O2046" s="82">
        <v>77</v>
      </c>
      <c r="P2046" s="86">
        <v>153.22999999999999</v>
      </c>
      <c r="Q2046" s="83" t="s">
        <v>107</v>
      </c>
      <c r="R2046" s="83" t="s">
        <v>10</v>
      </c>
      <c r="S2046" s="83" t="s">
        <v>10</v>
      </c>
      <c r="T2046" s="82" t="s">
        <v>163</v>
      </c>
      <c r="U2046" s="82" t="s">
        <v>124</v>
      </c>
      <c r="AC2046" s="187" t="str">
        <f t="shared" si="683"/>
        <v/>
      </c>
      <c r="AD2046" s="187" t="str">
        <f t="shared" si="684"/>
        <v/>
      </c>
      <c r="AE2046" s="187" t="str">
        <f t="shared" si="685"/>
        <v/>
      </c>
      <c r="AF2046" s="187" t="str">
        <f t="shared" si="686"/>
        <v/>
      </c>
      <c r="AG2046" s="187" t="str">
        <f t="shared" si="687"/>
        <v/>
      </c>
      <c r="AH2046" s="187" t="str">
        <f t="shared" si="688"/>
        <v/>
      </c>
      <c r="AI2046" s="187" t="str">
        <f t="shared" si="689"/>
        <v/>
      </c>
      <c r="AJ2046" s="187" t="str">
        <f t="shared" si="690"/>
        <v/>
      </c>
      <c r="AK2046" s="187" t="str">
        <f t="shared" si="691"/>
        <v/>
      </c>
      <c r="AN2046" s="187" t="str">
        <f t="shared" si="692"/>
        <v/>
      </c>
      <c r="AO2046" s="187" t="str">
        <f t="shared" si="693"/>
        <v/>
      </c>
      <c r="AP2046" s="187" t="str">
        <f t="shared" si="694"/>
        <v/>
      </c>
      <c r="AT2046" s="187" t="str">
        <f t="shared" si="695"/>
        <v/>
      </c>
      <c r="AU2046" s="187" t="str">
        <f t="shared" si="696"/>
        <v/>
      </c>
      <c r="AV2046" s="187" t="str">
        <f t="shared" si="697"/>
        <v/>
      </c>
      <c r="AW2046" s="187" t="str">
        <f t="shared" si="698"/>
        <v/>
      </c>
      <c r="AX2046" s="187" t="str">
        <f t="shared" si="699"/>
        <v/>
      </c>
      <c r="AY2046" s="187" t="str">
        <f t="shared" si="680"/>
        <v/>
      </c>
      <c r="AZ2046" s="187" t="str">
        <f t="shared" si="700"/>
        <v/>
      </c>
      <c r="BA2046" s="187" t="str">
        <f t="shared" si="682"/>
        <v xml:space="preserve"> </v>
      </c>
      <c r="BB2046" s="187" t="str">
        <f>IFERROR(IF(AW2046="","",VLOOKUP(AW2046,SUSS!R:S,2,FALSE)),AY2046*SUSS!$M$2)</f>
        <v/>
      </c>
      <c r="BC2046" s="187" t="str">
        <f t="shared" si="681"/>
        <v/>
      </c>
    </row>
    <row r="2047" spans="14:55" ht="29.25" thickBot="1">
      <c r="N2047" s="183" t="s">
        <v>198</v>
      </c>
      <c r="O2047" s="82">
        <v>77</v>
      </c>
      <c r="P2047" s="86">
        <v>371.38</v>
      </c>
      <c r="Q2047" s="83" t="s">
        <v>11</v>
      </c>
      <c r="R2047" s="83" t="s">
        <v>108</v>
      </c>
      <c r="S2047" s="83" t="s">
        <v>109</v>
      </c>
      <c r="T2047" s="82" t="s">
        <v>173</v>
      </c>
      <c r="U2047" s="82" t="s">
        <v>124</v>
      </c>
      <c r="AC2047" s="187" t="str">
        <f t="shared" si="683"/>
        <v/>
      </c>
      <c r="AD2047" s="187" t="str">
        <f t="shared" si="684"/>
        <v/>
      </c>
      <c r="AE2047" s="187" t="str">
        <f t="shared" si="685"/>
        <v/>
      </c>
      <c r="AF2047" s="187" t="str">
        <f t="shared" si="686"/>
        <v/>
      </c>
      <c r="AG2047" s="187" t="str">
        <f t="shared" si="687"/>
        <v/>
      </c>
      <c r="AH2047" s="187" t="str">
        <f t="shared" si="688"/>
        <v/>
      </c>
      <c r="AI2047" s="187" t="str">
        <f t="shared" si="689"/>
        <v/>
      </c>
      <c r="AJ2047" s="187" t="str">
        <f t="shared" si="690"/>
        <v/>
      </c>
      <c r="AK2047" s="187" t="str">
        <f t="shared" si="691"/>
        <v/>
      </c>
      <c r="AN2047" s="187" t="str">
        <f t="shared" si="692"/>
        <v/>
      </c>
      <c r="AO2047" s="187" t="str">
        <f t="shared" si="693"/>
        <v/>
      </c>
      <c r="AP2047" s="187" t="str">
        <f t="shared" si="694"/>
        <v/>
      </c>
      <c r="AT2047" s="187" t="str">
        <f t="shared" si="695"/>
        <v>N006554</v>
      </c>
      <c r="AU2047" s="187">
        <f t="shared" si="696"/>
        <v>77</v>
      </c>
      <c r="AV2047" s="187">
        <f t="shared" si="697"/>
        <v>371.38</v>
      </c>
      <c r="AW2047" s="187" t="str">
        <f t="shared" si="698"/>
        <v>2018/5</v>
      </c>
      <c r="AX2047" s="187" t="str">
        <f t="shared" si="699"/>
        <v>2018/5 Contribuciones Seg. Social</v>
      </c>
      <c r="AY2047" s="187">
        <f t="shared" si="680"/>
        <v>4206.41</v>
      </c>
      <c r="AZ2047" s="187">
        <f t="shared" si="700"/>
        <v>8.8289063595797843E-2</v>
      </c>
      <c r="BA2047" s="187" t="str">
        <f t="shared" si="682"/>
        <v>N006554 77</v>
      </c>
      <c r="BB2047" s="187">
        <f>IFERROR(IF(AW2047="","",VLOOKUP(AW2047,SUSS!R:S,2,FALSE)),AY2047*SUSS!$M$2)</f>
        <v>504.76919999999996</v>
      </c>
      <c r="BC2047" s="187">
        <f t="shared" si="681"/>
        <v>44.565599999999996</v>
      </c>
    </row>
    <row r="2048" spans="14:55" ht="29.25" thickBot="1">
      <c r="N2048" s="183" t="s">
        <v>198</v>
      </c>
      <c r="O2048" s="82">
        <v>77</v>
      </c>
      <c r="P2048" s="86">
        <v>235.64</v>
      </c>
      <c r="Q2048" s="83" t="s">
        <v>11</v>
      </c>
      <c r="R2048" s="83" t="s">
        <v>108</v>
      </c>
      <c r="S2048" s="83" t="s">
        <v>83</v>
      </c>
      <c r="T2048" s="82" t="s">
        <v>173</v>
      </c>
      <c r="U2048" s="82" t="s">
        <v>124</v>
      </c>
      <c r="AC2048" s="187" t="str">
        <f t="shared" si="683"/>
        <v/>
      </c>
      <c r="AD2048" s="187" t="str">
        <f t="shared" si="684"/>
        <v/>
      </c>
      <c r="AE2048" s="187" t="str">
        <f t="shared" si="685"/>
        <v/>
      </c>
      <c r="AF2048" s="187" t="str">
        <f t="shared" si="686"/>
        <v/>
      </c>
      <c r="AG2048" s="187" t="str">
        <f t="shared" si="687"/>
        <v/>
      </c>
      <c r="AH2048" s="187" t="str">
        <f t="shared" si="688"/>
        <v/>
      </c>
      <c r="AI2048" s="187" t="str">
        <f t="shared" si="689"/>
        <v/>
      </c>
      <c r="AJ2048" s="187" t="str">
        <f t="shared" si="690"/>
        <v/>
      </c>
      <c r="AK2048" s="187" t="str">
        <f t="shared" si="691"/>
        <v/>
      </c>
      <c r="AN2048" s="187" t="str">
        <f t="shared" si="692"/>
        <v/>
      </c>
      <c r="AO2048" s="187" t="str">
        <f t="shared" si="693"/>
        <v/>
      </c>
      <c r="AP2048" s="187" t="str">
        <f t="shared" si="694"/>
        <v/>
      </c>
      <c r="AT2048" s="187" t="str">
        <f t="shared" si="695"/>
        <v>N006554</v>
      </c>
      <c r="AU2048" s="187">
        <f t="shared" si="696"/>
        <v>77</v>
      </c>
      <c r="AV2048" s="187">
        <f t="shared" si="697"/>
        <v>235.64</v>
      </c>
      <c r="AW2048" s="187" t="str">
        <f t="shared" si="698"/>
        <v>2018/5</v>
      </c>
      <c r="AX2048" s="187" t="str">
        <f t="shared" si="699"/>
        <v>2018/5 Contribuciones Seg. Social</v>
      </c>
      <c r="AY2048" s="187">
        <f t="shared" si="680"/>
        <v>4206.41</v>
      </c>
      <c r="AZ2048" s="187">
        <f t="shared" si="700"/>
        <v>5.601926583476171E-2</v>
      </c>
      <c r="BA2048" s="187" t="str">
        <f t="shared" si="682"/>
        <v>N006554 77</v>
      </c>
      <c r="BB2048" s="187">
        <f>IFERROR(IF(AW2048="","",VLOOKUP(AW2048,SUSS!R:S,2,FALSE)),AY2048*SUSS!$M$2)</f>
        <v>504.76919999999996</v>
      </c>
      <c r="BC2048" s="187">
        <f t="shared" si="681"/>
        <v>28.276799999999998</v>
      </c>
    </row>
    <row r="2049" spans="14:55" ht="29.25" thickBot="1">
      <c r="N2049" s="183" t="s">
        <v>198</v>
      </c>
      <c r="O2049" s="82">
        <v>77</v>
      </c>
      <c r="P2049" s="86">
        <v>47.37</v>
      </c>
      <c r="Q2049" s="83" t="s">
        <v>11</v>
      </c>
      <c r="R2049" s="83" t="s">
        <v>108</v>
      </c>
      <c r="S2049" s="83" t="s">
        <v>109</v>
      </c>
      <c r="T2049" s="82" t="s">
        <v>193</v>
      </c>
      <c r="U2049" s="82" t="s">
        <v>124</v>
      </c>
      <c r="AC2049" s="187" t="str">
        <f t="shared" si="683"/>
        <v/>
      </c>
      <c r="AD2049" s="187" t="str">
        <f t="shared" si="684"/>
        <v/>
      </c>
      <c r="AE2049" s="187" t="str">
        <f t="shared" si="685"/>
        <v/>
      </c>
      <c r="AF2049" s="187" t="str">
        <f t="shared" si="686"/>
        <v/>
      </c>
      <c r="AG2049" s="187" t="str">
        <f t="shared" si="687"/>
        <v/>
      </c>
      <c r="AH2049" s="187" t="str">
        <f t="shared" si="688"/>
        <v/>
      </c>
      <c r="AI2049" s="187" t="str">
        <f t="shared" si="689"/>
        <v/>
      </c>
      <c r="AJ2049" s="187" t="str">
        <f t="shared" si="690"/>
        <v/>
      </c>
      <c r="AK2049" s="187" t="str">
        <f t="shared" si="691"/>
        <v/>
      </c>
      <c r="AN2049" s="187" t="str">
        <f t="shared" si="692"/>
        <v/>
      </c>
      <c r="AO2049" s="187" t="str">
        <f t="shared" si="693"/>
        <v/>
      </c>
      <c r="AP2049" s="187" t="str">
        <f t="shared" si="694"/>
        <v/>
      </c>
      <c r="AT2049" s="187" t="str">
        <f t="shared" si="695"/>
        <v>N006554</v>
      </c>
      <c r="AU2049" s="187">
        <f t="shared" si="696"/>
        <v>77</v>
      </c>
      <c r="AV2049" s="187">
        <f t="shared" si="697"/>
        <v>47.37</v>
      </c>
      <c r="AW2049" s="187" t="str">
        <f t="shared" si="698"/>
        <v>2018/6</v>
      </c>
      <c r="AX2049" s="187" t="str">
        <f t="shared" si="699"/>
        <v>2018/6 Contribuciones Seg. Social</v>
      </c>
      <c r="AY2049" s="187">
        <f t="shared" si="680"/>
        <v>6884.84</v>
      </c>
      <c r="AZ2049" s="187">
        <f t="shared" si="700"/>
        <v>6.880334183510437E-3</v>
      </c>
      <c r="BA2049" s="187" t="str">
        <f t="shared" si="682"/>
        <v>N006554 77</v>
      </c>
      <c r="BB2049" s="187">
        <f>IFERROR(IF(AW2049="","",VLOOKUP(AW2049,SUSS!R:S,2,FALSE)),AY2049*SUSS!$M$2)</f>
        <v>826.18079999999998</v>
      </c>
      <c r="BC2049" s="187">
        <f t="shared" si="681"/>
        <v>5.6843999999999992</v>
      </c>
    </row>
    <row r="2050" spans="14:55" ht="15.75" thickBot="1">
      <c r="N2050" s="183" t="s">
        <v>198</v>
      </c>
      <c r="O2050" s="82">
        <v>78</v>
      </c>
      <c r="P2050" s="85">
        <v>3529.96</v>
      </c>
      <c r="Q2050" s="83" t="s">
        <v>102</v>
      </c>
      <c r="R2050" s="83" t="s">
        <v>10</v>
      </c>
      <c r="S2050" s="83" t="s">
        <v>83</v>
      </c>
      <c r="T2050" s="82" t="s">
        <v>206</v>
      </c>
      <c r="U2050" s="82" t="s">
        <v>124</v>
      </c>
      <c r="AC2050" s="187" t="str">
        <f t="shared" si="683"/>
        <v/>
      </c>
      <c r="AD2050" s="187" t="str">
        <f t="shared" si="684"/>
        <v/>
      </c>
      <c r="AE2050" s="187" t="str">
        <f t="shared" si="685"/>
        <v/>
      </c>
      <c r="AF2050" s="187" t="str">
        <f t="shared" si="686"/>
        <v/>
      </c>
      <c r="AG2050" s="187" t="str">
        <f t="shared" si="687"/>
        <v/>
      </c>
      <c r="AH2050" s="187" t="str">
        <f t="shared" si="688"/>
        <v/>
      </c>
      <c r="AI2050" s="187" t="str">
        <f t="shared" si="689"/>
        <v/>
      </c>
      <c r="AJ2050" s="187" t="str">
        <f t="shared" si="690"/>
        <v/>
      </c>
      <c r="AK2050" s="187" t="str">
        <f t="shared" si="691"/>
        <v/>
      </c>
      <c r="AN2050" s="187" t="str">
        <f t="shared" si="692"/>
        <v/>
      </c>
      <c r="AO2050" s="187" t="str">
        <f t="shared" si="693"/>
        <v/>
      </c>
      <c r="AP2050" s="187" t="str">
        <f t="shared" si="694"/>
        <v/>
      </c>
      <c r="AT2050" s="187" t="str">
        <f t="shared" si="695"/>
        <v/>
      </c>
      <c r="AU2050" s="187" t="str">
        <f t="shared" si="696"/>
        <v/>
      </c>
      <c r="AV2050" s="187" t="str">
        <f t="shared" si="697"/>
        <v/>
      </c>
      <c r="AW2050" s="187" t="str">
        <f t="shared" si="698"/>
        <v/>
      </c>
      <c r="AX2050" s="187" t="str">
        <f t="shared" si="699"/>
        <v/>
      </c>
      <c r="AY2050" s="187" t="str">
        <f t="shared" si="680"/>
        <v/>
      </c>
      <c r="AZ2050" s="187" t="str">
        <f t="shared" si="700"/>
        <v/>
      </c>
      <c r="BA2050" s="187" t="str">
        <f t="shared" si="682"/>
        <v xml:space="preserve"> </v>
      </c>
      <c r="BB2050" s="187" t="str">
        <f>IFERROR(IF(AW2050="","",VLOOKUP(AW2050,SUSS!R:S,2,FALSE)),AY2050*SUSS!$M$2)</f>
        <v/>
      </c>
      <c r="BC2050" s="187" t="str">
        <f t="shared" si="681"/>
        <v/>
      </c>
    </row>
    <row r="2051" spans="14:55" ht="15.75" thickBot="1">
      <c r="N2051" s="183" t="s">
        <v>198</v>
      </c>
      <c r="O2051" s="82">
        <v>78</v>
      </c>
      <c r="P2051" s="85">
        <v>12979.64</v>
      </c>
      <c r="Q2051" s="83" t="s">
        <v>82</v>
      </c>
      <c r="R2051" s="83" t="s">
        <v>10</v>
      </c>
      <c r="S2051" s="83" t="s">
        <v>10</v>
      </c>
      <c r="T2051" s="82" t="s">
        <v>214</v>
      </c>
      <c r="U2051" s="82" t="s">
        <v>124</v>
      </c>
      <c r="AC2051" s="187" t="str">
        <f t="shared" si="683"/>
        <v/>
      </c>
      <c r="AD2051" s="187" t="str">
        <f t="shared" si="684"/>
        <v/>
      </c>
      <c r="AE2051" s="187" t="str">
        <f t="shared" si="685"/>
        <v/>
      </c>
      <c r="AF2051" s="187" t="str">
        <f t="shared" si="686"/>
        <v/>
      </c>
      <c r="AG2051" s="187" t="str">
        <f t="shared" si="687"/>
        <v/>
      </c>
      <c r="AH2051" s="187" t="str">
        <f t="shared" si="688"/>
        <v/>
      </c>
      <c r="AI2051" s="187" t="str">
        <f t="shared" si="689"/>
        <v/>
      </c>
      <c r="AJ2051" s="187" t="str">
        <f t="shared" si="690"/>
        <v/>
      </c>
      <c r="AK2051" s="187" t="str">
        <f t="shared" si="691"/>
        <v/>
      </c>
      <c r="AN2051" s="187" t="str">
        <f t="shared" si="692"/>
        <v/>
      </c>
      <c r="AO2051" s="187" t="str">
        <f t="shared" si="693"/>
        <v/>
      </c>
      <c r="AP2051" s="187" t="str">
        <f t="shared" si="694"/>
        <v/>
      </c>
      <c r="AT2051" s="187" t="str">
        <f t="shared" si="695"/>
        <v/>
      </c>
      <c r="AU2051" s="187" t="str">
        <f t="shared" si="696"/>
        <v/>
      </c>
      <c r="AV2051" s="187" t="str">
        <f t="shared" si="697"/>
        <v/>
      </c>
      <c r="AW2051" s="187" t="str">
        <f t="shared" si="698"/>
        <v/>
      </c>
      <c r="AX2051" s="187" t="str">
        <f t="shared" si="699"/>
        <v/>
      </c>
      <c r="AY2051" s="187" t="str">
        <f t="shared" si="680"/>
        <v/>
      </c>
      <c r="AZ2051" s="187" t="str">
        <f t="shared" si="700"/>
        <v/>
      </c>
      <c r="BA2051" s="187" t="str">
        <f t="shared" si="682"/>
        <v xml:space="preserve"> </v>
      </c>
      <c r="BB2051" s="187" t="str">
        <f>IFERROR(IF(AW2051="","",VLOOKUP(AW2051,SUSS!R:S,2,FALSE)),AY2051*SUSS!$M$2)</f>
        <v/>
      </c>
      <c r="BC2051" s="187" t="str">
        <f t="shared" si="681"/>
        <v/>
      </c>
    </row>
    <row r="2052" spans="14:55" ht="15.75" thickBot="1">
      <c r="N2052" s="183" t="s">
        <v>198</v>
      </c>
      <c r="O2052" s="82">
        <v>78</v>
      </c>
      <c r="P2052" s="86">
        <v>153.22999999999999</v>
      </c>
      <c r="Q2052" s="83" t="s">
        <v>107</v>
      </c>
      <c r="R2052" s="83" t="s">
        <v>10</v>
      </c>
      <c r="S2052" s="83" t="s">
        <v>10</v>
      </c>
      <c r="T2052" s="82" t="s">
        <v>163</v>
      </c>
      <c r="U2052" s="82" t="s">
        <v>124</v>
      </c>
      <c r="AC2052" s="187" t="str">
        <f t="shared" si="683"/>
        <v/>
      </c>
      <c r="AD2052" s="187" t="str">
        <f t="shared" si="684"/>
        <v/>
      </c>
      <c r="AE2052" s="187" t="str">
        <f t="shared" si="685"/>
        <v/>
      </c>
      <c r="AF2052" s="187" t="str">
        <f t="shared" si="686"/>
        <v/>
      </c>
      <c r="AG2052" s="187" t="str">
        <f t="shared" si="687"/>
        <v/>
      </c>
      <c r="AH2052" s="187" t="str">
        <f t="shared" si="688"/>
        <v/>
      </c>
      <c r="AI2052" s="187" t="str">
        <f t="shared" si="689"/>
        <v/>
      </c>
      <c r="AJ2052" s="187" t="str">
        <f t="shared" si="690"/>
        <v/>
      </c>
      <c r="AK2052" s="187" t="str">
        <f t="shared" si="691"/>
        <v/>
      </c>
      <c r="AN2052" s="187" t="str">
        <f t="shared" si="692"/>
        <v/>
      </c>
      <c r="AO2052" s="187" t="str">
        <f t="shared" si="693"/>
        <v/>
      </c>
      <c r="AP2052" s="187" t="str">
        <f t="shared" si="694"/>
        <v/>
      </c>
      <c r="AT2052" s="187" t="str">
        <f t="shared" si="695"/>
        <v/>
      </c>
      <c r="AU2052" s="187" t="str">
        <f t="shared" si="696"/>
        <v/>
      </c>
      <c r="AV2052" s="187" t="str">
        <f t="shared" si="697"/>
        <v/>
      </c>
      <c r="AW2052" s="187" t="str">
        <f t="shared" si="698"/>
        <v/>
      </c>
      <c r="AX2052" s="187" t="str">
        <f t="shared" si="699"/>
        <v/>
      </c>
      <c r="AY2052" s="187" t="str">
        <f t="shared" ref="AY2052:AY2115" si="701">VLOOKUP(AX2052,AO:AP,2,FALSE)</f>
        <v/>
      </c>
      <c r="AZ2052" s="187" t="str">
        <f t="shared" si="700"/>
        <v/>
      </c>
      <c r="BA2052" s="187" t="str">
        <f t="shared" si="682"/>
        <v xml:space="preserve"> </v>
      </c>
      <c r="BB2052" s="187" t="str">
        <f>IFERROR(IF(AW2052="","",VLOOKUP(AW2052,SUSS!R:S,2,FALSE)),AY2052*SUSS!$M$2)</f>
        <v/>
      </c>
      <c r="BC2052" s="187" t="str">
        <f t="shared" si="681"/>
        <v/>
      </c>
    </row>
    <row r="2053" spans="14:55" ht="29.25" thickBot="1">
      <c r="N2053" s="183" t="s">
        <v>198</v>
      </c>
      <c r="O2053" s="82">
        <v>78</v>
      </c>
      <c r="P2053" s="86">
        <v>654.39</v>
      </c>
      <c r="Q2053" s="83" t="s">
        <v>11</v>
      </c>
      <c r="R2053" s="83" t="s">
        <v>108</v>
      </c>
      <c r="S2053" s="83" t="s">
        <v>109</v>
      </c>
      <c r="T2053" s="82" t="s">
        <v>193</v>
      </c>
      <c r="U2053" s="82" t="s">
        <v>124</v>
      </c>
      <c r="AC2053" s="187" t="str">
        <f t="shared" si="683"/>
        <v/>
      </c>
      <c r="AD2053" s="187" t="str">
        <f t="shared" si="684"/>
        <v/>
      </c>
      <c r="AE2053" s="187" t="str">
        <f t="shared" si="685"/>
        <v/>
      </c>
      <c r="AF2053" s="187" t="str">
        <f t="shared" si="686"/>
        <v/>
      </c>
      <c r="AG2053" s="187" t="str">
        <f t="shared" si="687"/>
        <v/>
      </c>
      <c r="AH2053" s="187" t="str">
        <f t="shared" si="688"/>
        <v/>
      </c>
      <c r="AI2053" s="187" t="str">
        <f t="shared" si="689"/>
        <v/>
      </c>
      <c r="AJ2053" s="187" t="str">
        <f t="shared" si="690"/>
        <v/>
      </c>
      <c r="AK2053" s="187" t="str">
        <f t="shared" si="691"/>
        <v/>
      </c>
      <c r="AN2053" s="187" t="str">
        <f t="shared" si="692"/>
        <v/>
      </c>
      <c r="AO2053" s="187" t="str">
        <f t="shared" si="693"/>
        <v/>
      </c>
      <c r="AP2053" s="187" t="str">
        <f t="shared" si="694"/>
        <v/>
      </c>
      <c r="AT2053" s="187" t="str">
        <f t="shared" si="695"/>
        <v>N006554</v>
      </c>
      <c r="AU2053" s="187">
        <f t="shared" si="696"/>
        <v>78</v>
      </c>
      <c r="AV2053" s="187">
        <f t="shared" si="697"/>
        <v>654.39</v>
      </c>
      <c r="AW2053" s="187" t="str">
        <f t="shared" si="698"/>
        <v>2018/6</v>
      </c>
      <c r="AX2053" s="187" t="str">
        <f t="shared" si="699"/>
        <v>2018/6 Contribuciones Seg. Social</v>
      </c>
      <c r="AY2053" s="187">
        <f t="shared" si="701"/>
        <v>6884.84</v>
      </c>
      <c r="AZ2053" s="187">
        <f t="shared" si="700"/>
        <v>9.504796044643013E-2</v>
      </c>
      <c r="BA2053" s="187" t="str">
        <f t="shared" si="682"/>
        <v>N006554 78</v>
      </c>
      <c r="BB2053" s="187">
        <f>IFERROR(IF(AW2053="","",VLOOKUP(AW2053,SUSS!R:S,2,FALSE)),AY2053*SUSS!$M$2)</f>
        <v>826.18079999999998</v>
      </c>
      <c r="BC2053" s="187">
        <f t="shared" ref="BC2053:BC2116" si="702">IFERROR(IF(BB2053&lt;&gt;"",AZ2053*BB2053,""),"VER")</f>
        <v>78.526799999999994</v>
      </c>
    </row>
    <row r="2054" spans="14:55" ht="15.75" thickBot="1">
      <c r="N2054" s="183" t="s">
        <v>198</v>
      </c>
      <c r="O2054" s="82">
        <v>79</v>
      </c>
      <c r="P2054" s="85">
        <v>3529.96</v>
      </c>
      <c r="Q2054" s="83" t="s">
        <v>102</v>
      </c>
      <c r="R2054" s="83" t="s">
        <v>10</v>
      </c>
      <c r="S2054" s="83" t="s">
        <v>83</v>
      </c>
      <c r="T2054" s="82" t="s">
        <v>206</v>
      </c>
      <c r="U2054" s="82" t="s">
        <v>124</v>
      </c>
      <c r="AC2054" s="187" t="str">
        <f t="shared" si="683"/>
        <v/>
      </c>
      <c r="AD2054" s="187" t="str">
        <f t="shared" si="684"/>
        <v/>
      </c>
      <c r="AE2054" s="187" t="str">
        <f t="shared" si="685"/>
        <v/>
      </c>
      <c r="AF2054" s="187" t="str">
        <f t="shared" si="686"/>
        <v/>
      </c>
      <c r="AG2054" s="187" t="str">
        <f t="shared" si="687"/>
        <v/>
      </c>
      <c r="AH2054" s="187" t="str">
        <f t="shared" si="688"/>
        <v/>
      </c>
      <c r="AI2054" s="187" t="str">
        <f t="shared" si="689"/>
        <v/>
      </c>
      <c r="AJ2054" s="187" t="str">
        <f t="shared" si="690"/>
        <v/>
      </c>
      <c r="AK2054" s="187" t="str">
        <f t="shared" si="691"/>
        <v/>
      </c>
      <c r="AN2054" s="187" t="str">
        <f t="shared" si="692"/>
        <v/>
      </c>
      <c r="AO2054" s="187" t="str">
        <f t="shared" si="693"/>
        <v/>
      </c>
      <c r="AP2054" s="187" t="str">
        <f t="shared" si="694"/>
        <v/>
      </c>
      <c r="AT2054" s="187" t="str">
        <f t="shared" si="695"/>
        <v/>
      </c>
      <c r="AU2054" s="187" t="str">
        <f t="shared" si="696"/>
        <v/>
      </c>
      <c r="AV2054" s="187" t="str">
        <f t="shared" si="697"/>
        <v/>
      </c>
      <c r="AW2054" s="187" t="str">
        <f t="shared" si="698"/>
        <v/>
      </c>
      <c r="AX2054" s="187" t="str">
        <f t="shared" si="699"/>
        <v/>
      </c>
      <c r="AY2054" s="187" t="str">
        <f t="shared" si="701"/>
        <v/>
      </c>
      <c r="AZ2054" s="187" t="str">
        <f t="shared" si="700"/>
        <v/>
      </c>
      <c r="BA2054" s="187" t="str">
        <f t="shared" si="682"/>
        <v xml:space="preserve"> </v>
      </c>
      <c r="BB2054" s="187" t="str">
        <f>IFERROR(IF(AW2054="","",VLOOKUP(AW2054,SUSS!R:S,2,FALSE)),AY2054*SUSS!$M$2)</f>
        <v/>
      </c>
      <c r="BC2054" s="187" t="str">
        <f t="shared" si="702"/>
        <v/>
      </c>
    </row>
    <row r="2055" spans="14:55" ht="15.75" thickBot="1">
      <c r="N2055" s="183" t="s">
        <v>198</v>
      </c>
      <c r="O2055" s="82">
        <v>79</v>
      </c>
      <c r="P2055" s="85">
        <v>12979.64</v>
      </c>
      <c r="Q2055" s="83" t="s">
        <v>82</v>
      </c>
      <c r="R2055" s="83" t="s">
        <v>10</v>
      </c>
      <c r="S2055" s="83" t="s">
        <v>10</v>
      </c>
      <c r="T2055" s="82" t="s">
        <v>214</v>
      </c>
      <c r="U2055" s="82" t="s">
        <v>124</v>
      </c>
      <c r="AC2055" s="187" t="str">
        <f t="shared" si="683"/>
        <v/>
      </c>
      <c r="AD2055" s="187" t="str">
        <f t="shared" si="684"/>
        <v/>
      </c>
      <c r="AE2055" s="187" t="str">
        <f t="shared" si="685"/>
        <v/>
      </c>
      <c r="AF2055" s="187" t="str">
        <f t="shared" si="686"/>
        <v/>
      </c>
      <c r="AG2055" s="187" t="str">
        <f t="shared" si="687"/>
        <v/>
      </c>
      <c r="AH2055" s="187" t="str">
        <f t="shared" si="688"/>
        <v/>
      </c>
      <c r="AI2055" s="187" t="str">
        <f t="shared" si="689"/>
        <v/>
      </c>
      <c r="AJ2055" s="187" t="str">
        <f t="shared" si="690"/>
        <v/>
      </c>
      <c r="AK2055" s="187" t="str">
        <f t="shared" si="691"/>
        <v/>
      </c>
      <c r="AN2055" s="187" t="str">
        <f t="shared" si="692"/>
        <v/>
      </c>
      <c r="AO2055" s="187" t="str">
        <f t="shared" si="693"/>
        <v/>
      </c>
      <c r="AP2055" s="187" t="str">
        <f t="shared" si="694"/>
        <v/>
      </c>
      <c r="AT2055" s="187" t="str">
        <f t="shared" si="695"/>
        <v/>
      </c>
      <c r="AU2055" s="187" t="str">
        <f t="shared" si="696"/>
        <v/>
      </c>
      <c r="AV2055" s="187" t="str">
        <f t="shared" si="697"/>
        <v/>
      </c>
      <c r="AW2055" s="187" t="str">
        <f t="shared" si="698"/>
        <v/>
      </c>
      <c r="AX2055" s="187" t="str">
        <f t="shared" si="699"/>
        <v/>
      </c>
      <c r="AY2055" s="187" t="str">
        <f t="shared" si="701"/>
        <v/>
      </c>
      <c r="AZ2055" s="187" t="str">
        <f t="shared" si="700"/>
        <v/>
      </c>
      <c r="BA2055" s="187" t="str">
        <f t="shared" si="682"/>
        <v xml:space="preserve"> </v>
      </c>
      <c r="BB2055" s="187" t="str">
        <f>IFERROR(IF(AW2055="","",VLOOKUP(AW2055,SUSS!R:S,2,FALSE)),AY2055*SUSS!$M$2)</f>
        <v/>
      </c>
      <c r="BC2055" s="187" t="str">
        <f t="shared" si="702"/>
        <v/>
      </c>
    </row>
    <row r="2056" spans="14:55" ht="15.75" thickBot="1">
      <c r="N2056" s="183" t="s">
        <v>198</v>
      </c>
      <c r="O2056" s="82">
        <v>79</v>
      </c>
      <c r="P2056" s="86">
        <v>153.22999999999999</v>
      </c>
      <c r="Q2056" s="83" t="s">
        <v>107</v>
      </c>
      <c r="R2056" s="83" t="s">
        <v>10</v>
      </c>
      <c r="S2056" s="83" t="s">
        <v>10</v>
      </c>
      <c r="T2056" s="82" t="s">
        <v>163</v>
      </c>
      <c r="U2056" s="82" t="s">
        <v>124</v>
      </c>
      <c r="AC2056" s="187" t="str">
        <f t="shared" si="683"/>
        <v/>
      </c>
      <c r="AD2056" s="187" t="str">
        <f t="shared" si="684"/>
        <v/>
      </c>
      <c r="AE2056" s="187" t="str">
        <f t="shared" si="685"/>
        <v/>
      </c>
      <c r="AF2056" s="187" t="str">
        <f t="shared" si="686"/>
        <v/>
      </c>
      <c r="AG2056" s="187" t="str">
        <f t="shared" si="687"/>
        <v/>
      </c>
      <c r="AH2056" s="187" t="str">
        <f t="shared" si="688"/>
        <v/>
      </c>
      <c r="AI2056" s="187" t="str">
        <f t="shared" si="689"/>
        <v/>
      </c>
      <c r="AJ2056" s="187" t="str">
        <f t="shared" si="690"/>
        <v/>
      </c>
      <c r="AK2056" s="187" t="str">
        <f t="shared" si="691"/>
        <v/>
      </c>
      <c r="AN2056" s="187" t="str">
        <f t="shared" si="692"/>
        <v/>
      </c>
      <c r="AO2056" s="187" t="str">
        <f t="shared" si="693"/>
        <v/>
      </c>
      <c r="AP2056" s="187" t="str">
        <f t="shared" si="694"/>
        <v/>
      </c>
      <c r="AT2056" s="187" t="str">
        <f t="shared" si="695"/>
        <v/>
      </c>
      <c r="AU2056" s="187" t="str">
        <f t="shared" si="696"/>
        <v/>
      </c>
      <c r="AV2056" s="187" t="str">
        <f t="shared" si="697"/>
        <v/>
      </c>
      <c r="AW2056" s="187" t="str">
        <f t="shared" si="698"/>
        <v/>
      </c>
      <c r="AX2056" s="187" t="str">
        <f t="shared" si="699"/>
        <v/>
      </c>
      <c r="AY2056" s="187" t="str">
        <f t="shared" si="701"/>
        <v/>
      </c>
      <c r="AZ2056" s="187" t="str">
        <f t="shared" si="700"/>
        <v/>
      </c>
      <c r="BA2056" s="187" t="str">
        <f t="shared" ref="BA2056:BA2119" si="703">AT2056&amp;" "&amp;AU2056</f>
        <v xml:space="preserve"> </v>
      </c>
      <c r="BB2056" s="187" t="str">
        <f>IFERROR(IF(AW2056="","",VLOOKUP(AW2056,SUSS!R:S,2,FALSE)),AY2056*SUSS!$M$2)</f>
        <v/>
      </c>
      <c r="BC2056" s="187" t="str">
        <f t="shared" si="702"/>
        <v/>
      </c>
    </row>
    <row r="2057" spans="14:55" ht="29.25" thickBot="1">
      <c r="N2057" s="183" t="s">
        <v>198</v>
      </c>
      <c r="O2057" s="82">
        <v>79</v>
      </c>
      <c r="P2057" s="86">
        <v>654.39</v>
      </c>
      <c r="Q2057" s="83" t="s">
        <v>11</v>
      </c>
      <c r="R2057" s="83" t="s">
        <v>108</v>
      </c>
      <c r="S2057" s="83" t="s">
        <v>109</v>
      </c>
      <c r="T2057" s="82" t="s">
        <v>193</v>
      </c>
      <c r="U2057" s="82" t="s">
        <v>124</v>
      </c>
      <c r="AC2057" s="187" t="str">
        <f t="shared" si="683"/>
        <v/>
      </c>
      <c r="AD2057" s="187" t="str">
        <f t="shared" si="684"/>
        <v/>
      </c>
      <c r="AE2057" s="187" t="str">
        <f t="shared" si="685"/>
        <v/>
      </c>
      <c r="AF2057" s="187" t="str">
        <f t="shared" si="686"/>
        <v/>
      </c>
      <c r="AG2057" s="187" t="str">
        <f t="shared" si="687"/>
        <v/>
      </c>
      <c r="AH2057" s="187" t="str">
        <f t="shared" si="688"/>
        <v/>
      </c>
      <c r="AI2057" s="187" t="str">
        <f t="shared" si="689"/>
        <v/>
      </c>
      <c r="AJ2057" s="187" t="str">
        <f t="shared" si="690"/>
        <v/>
      </c>
      <c r="AK2057" s="187" t="str">
        <f t="shared" si="691"/>
        <v/>
      </c>
      <c r="AN2057" s="187" t="str">
        <f t="shared" si="692"/>
        <v/>
      </c>
      <c r="AO2057" s="187" t="str">
        <f t="shared" si="693"/>
        <v/>
      </c>
      <c r="AP2057" s="187" t="str">
        <f t="shared" si="694"/>
        <v/>
      </c>
      <c r="AT2057" s="187" t="str">
        <f t="shared" si="695"/>
        <v>N006554</v>
      </c>
      <c r="AU2057" s="187">
        <f t="shared" si="696"/>
        <v>79</v>
      </c>
      <c r="AV2057" s="187">
        <f t="shared" si="697"/>
        <v>654.39</v>
      </c>
      <c r="AW2057" s="187" t="str">
        <f t="shared" si="698"/>
        <v>2018/6</v>
      </c>
      <c r="AX2057" s="187" t="str">
        <f t="shared" si="699"/>
        <v>2018/6 Contribuciones Seg. Social</v>
      </c>
      <c r="AY2057" s="187">
        <f t="shared" si="701"/>
        <v>6884.84</v>
      </c>
      <c r="AZ2057" s="187">
        <f t="shared" si="700"/>
        <v>9.504796044643013E-2</v>
      </c>
      <c r="BA2057" s="187" t="str">
        <f t="shared" si="703"/>
        <v>N006554 79</v>
      </c>
      <c r="BB2057" s="187">
        <f>IFERROR(IF(AW2057="","",VLOOKUP(AW2057,SUSS!R:S,2,FALSE)),AY2057*SUSS!$M$2)</f>
        <v>826.18079999999998</v>
      </c>
      <c r="BC2057" s="187">
        <f t="shared" si="702"/>
        <v>78.526799999999994</v>
      </c>
    </row>
    <row r="2058" spans="14:55" ht="15.75" thickBot="1">
      <c r="N2058" s="183" t="s">
        <v>198</v>
      </c>
      <c r="O2058" s="82">
        <v>80</v>
      </c>
      <c r="P2058" s="85">
        <v>3529.96</v>
      </c>
      <c r="Q2058" s="83" t="s">
        <v>102</v>
      </c>
      <c r="R2058" s="83" t="s">
        <v>10</v>
      </c>
      <c r="S2058" s="83" t="s">
        <v>83</v>
      </c>
      <c r="T2058" s="82" t="s">
        <v>206</v>
      </c>
      <c r="U2058" s="82" t="s">
        <v>124</v>
      </c>
      <c r="AC2058" s="187" t="str">
        <f t="shared" si="683"/>
        <v/>
      </c>
      <c r="AD2058" s="187" t="str">
        <f t="shared" si="684"/>
        <v/>
      </c>
      <c r="AE2058" s="187" t="str">
        <f t="shared" si="685"/>
        <v/>
      </c>
      <c r="AF2058" s="187" t="str">
        <f t="shared" si="686"/>
        <v/>
      </c>
      <c r="AG2058" s="187" t="str">
        <f t="shared" si="687"/>
        <v/>
      </c>
      <c r="AH2058" s="187" t="str">
        <f t="shared" si="688"/>
        <v/>
      </c>
      <c r="AI2058" s="187" t="str">
        <f t="shared" si="689"/>
        <v/>
      </c>
      <c r="AJ2058" s="187" t="str">
        <f t="shared" si="690"/>
        <v/>
      </c>
      <c r="AK2058" s="187" t="str">
        <f t="shared" si="691"/>
        <v/>
      </c>
      <c r="AN2058" s="187" t="str">
        <f t="shared" si="692"/>
        <v/>
      </c>
      <c r="AO2058" s="187" t="str">
        <f t="shared" si="693"/>
        <v/>
      </c>
      <c r="AP2058" s="187" t="str">
        <f t="shared" si="694"/>
        <v/>
      </c>
      <c r="AT2058" s="187" t="str">
        <f t="shared" si="695"/>
        <v/>
      </c>
      <c r="AU2058" s="187" t="str">
        <f t="shared" si="696"/>
        <v/>
      </c>
      <c r="AV2058" s="187" t="str">
        <f t="shared" si="697"/>
        <v/>
      </c>
      <c r="AW2058" s="187" t="str">
        <f t="shared" si="698"/>
        <v/>
      </c>
      <c r="AX2058" s="187" t="str">
        <f t="shared" si="699"/>
        <v/>
      </c>
      <c r="AY2058" s="187" t="str">
        <f t="shared" si="701"/>
        <v/>
      </c>
      <c r="AZ2058" s="187" t="str">
        <f t="shared" si="700"/>
        <v/>
      </c>
      <c r="BA2058" s="187" t="str">
        <f t="shared" si="703"/>
        <v xml:space="preserve"> </v>
      </c>
      <c r="BB2058" s="187" t="str">
        <f>IFERROR(IF(AW2058="","",VLOOKUP(AW2058,SUSS!R:S,2,FALSE)),AY2058*SUSS!$M$2)</f>
        <v/>
      </c>
      <c r="BC2058" s="187" t="str">
        <f t="shared" si="702"/>
        <v/>
      </c>
    </row>
    <row r="2059" spans="14:55" ht="15.75" thickBot="1">
      <c r="N2059" s="183" t="s">
        <v>198</v>
      </c>
      <c r="O2059" s="82">
        <v>80</v>
      </c>
      <c r="P2059" s="85">
        <v>2238.5100000000002</v>
      </c>
      <c r="Q2059" s="83" t="s">
        <v>82</v>
      </c>
      <c r="R2059" s="83" t="s">
        <v>10</v>
      </c>
      <c r="S2059" s="83" t="s">
        <v>10</v>
      </c>
      <c r="T2059" s="82" t="s">
        <v>214</v>
      </c>
      <c r="U2059" s="82" t="s">
        <v>124</v>
      </c>
      <c r="AC2059" s="187" t="str">
        <f t="shared" si="683"/>
        <v/>
      </c>
      <c r="AD2059" s="187" t="str">
        <f t="shared" si="684"/>
        <v/>
      </c>
      <c r="AE2059" s="187" t="str">
        <f t="shared" si="685"/>
        <v/>
      </c>
      <c r="AF2059" s="187" t="str">
        <f t="shared" si="686"/>
        <v/>
      </c>
      <c r="AG2059" s="187" t="str">
        <f t="shared" si="687"/>
        <v/>
      </c>
      <c r="AH2059" s="187" t="str">
        <f t="shared" si="688"/>
        <v/>
      </c>
      <c r="AI2059" s="187" t="str">
        <f t="shared" si="689"/>
        <v/>
      </c>
      <c r="AJ2059" s="187" t="str">
        <f t="shared" si="690"/>
        <v/>
      </c>
      <c r="AK2059" s="187" t="str">
        <f t="shared" si="691"/>
        <v/>
      </c>
      <c r="AN2059" s="187" t="str">
        <f t="shared" si="692"/>
        <v/>
      </c>
      <c r="AO2059" s="187" t="str">
        <f t="shared" si="693"/>
        <v/>
      </c>
      <c r="AP2059" s="187" t="str">
        <f t="shared" si="694"/>
        <v/>
      </c>
      <c r="AT2059" s="187" t="str">
        <f t="shared" si="695"/>
        <v/>
      </c>
      <c r="AU2059" s="187" t="str">
        <f t="shared" si="696"/>
        <v/>
      </c>
      <c r="AV2059" s="187" t="str">
        <f t="shared" si="697"/>
        <v/>
      </c>
      <c r="AW2059" s="187" t="str">
        <f t="shared" si="698"/>
        <v/>
      </c>
      <c r="AX2059" s="187" t="str">
        <f t="shared" si="699"/>
        <v/>
      </c>
      <c r="AY2059" s="187" t="str">
        <f t="shared" si="701"/>
        <v/>
      </c>
      <c r="AZ2059" s="187" t="str">
        <f t="shared" si="700"/>
        <v/>
      </c>
      <c r="BA2059" s="187" t="str">
        <f t="shared" si="703"/>
        <v xml:space="preserve"> </v>
      </c>
      <c r="BB2059" s="187" t="str">
        <f>IFERROR(IF(AW2059="","",VLOOKUP(AW2059,SUSS!R:S,2,FALSE)),AY2059*SUSS!$M$2)</f>
        <v/>
      </c>
      <c r="BC2059" s="187" t="str">
        <f t="shared" si="702"/>
        <v/>
      </c>
    </row>
    <row r="2060" spans="14:55" ht="15.75" thickBot="1">
      <c r="N2060" s="183" t="s">
        <v>198</v>
      </c>
      <c r="O2060" s="82">
        <v>80</v>
      </c>
      <c r="P2060" s="85">
        <v>10741.13</v>
      </c>
      <c r="Q2060" s="83" t="s">
        <v>82</v>
      </c>
      <c r="R2060" s="83" t="s">
        <v>10</v>
      </c>
      <c r="S2060" s="83" t="s">
        <v>83</v>
      </c>
      <c r="T2060" s="82" t="s">
        <v>214</v>
      </c>
      <c r="U2060" s="82" t="s">
        <v>124</v>
      </c>
      <c r="AC2060" s="187" t="str">
        <f t="shared" si="683"/>
        <v/>
      </c>
      <c r="AD2060" s="187" t="str">
        <f t="shared" si="684"/>
        <v/>
      </c>
      <c r="AE2060" s="187" t="str">
        <f t="shared" si="685"/>
        <v/>
      </c>
      <c r="AF2060" s="187" t="str">
        <f t="shared" si="686"/>
        <v/>
      </c>
      <c r="AG2060" s="187" t="str">
        <f t="shared" si="687"/>
        <v/>
      </c>
      <c r="AH2060" s="187" t="str">
        <f t="shared" si="688"/>
        <v/>
      </c>
      <c r="AI2060" s="187" t="str">
        <f t="shared" si="689"/>
        <v/>
      </c>
      <c r="AJ2060" s="187" t="str">
        <f t="shared" si="690"/>
        <v/>
      </c>
      <c r="AK2060" s="187" t="str">
        <f t="shared" si="691"/>
        <v/>
      </c>
      <c r="AN2060" s="187" t="str">
        <f t="shared" si="692"/>
        <v/>
      </c>
      <c r="AO2060" s="187" t="str">
        <f t="shared" si="693"/>
        <v/>
      </c>
      <c r="AP2060" s="187" t="str">
        <f t="shared" si="694"/>
        <v/>
      </c>
      <c r="AT2060" s="187" t="str">
        <f t="shared" si="695"/>
        <v/>
      </c>
      <c r="AU2060" s="187" t="str">
        <f t="shared" si="696"/>
        <v/>
      </c>
      <c r="AV2060" s="187" t="str">
        <f t="shared" si="697"/>
        <v/>
      </c>
      <c r="AW2060" s="187" t="str">
        <f t="shared" si="698"/>
        <v/>
      </c>
      <c r="AX2060" s="187" t="str">
        <f t="shared" si="699"/>
        <v/>
      </c>
      <c r="AY2060" s="187" t="str">
        <f t="shared" si="701"/>
        <v/>
      </c>
      <c r="AZ2060" s="187" t="str">
        <f t="shared" si="700"/>
        <v/>
      </c>
      <c r="BA2060" s="187" t="str">
        <f t="shared" si="703"/>
        <v xml:space="preserve"> </v>
      </c>
      <c r="BB2060" s="187" t="str">
        <f>IFERROR(IF(AW2060="","",VLOOKUP(AW2060,SUSS!R:S,2,FALSE)),AY2060*SUSS!$M$2)</f>
        <v/>
      </c>
      <c r="BC2060" s="187" t="str">
        <f t="shared" si="702"/>
        <v/>
      </c>
    </row>
    <row r="2061" spans="14:55" ht="15.75" thickBot="1">
      <c r="N2061" s="183" t="s">
        <v>198</v>
      </c>
      <c r="O2061" s="82">
        <v>80</v>
      </c>
      <c r="P2061" s="86">
        <v>153.22999999999999</v>
      </c>
      <c r="Q2061" s="83" t="s">
        <v>107</v>
      </c>
      <c r="R2061" s="83" t="s">
        <v>10</v>
      </c>
      <c r="S2061" s="83" t="s">
        <v>10</v>
      </c>
      <c r="T2061" s="82" t="s">
        <v>163</v>
      </c>
      <c r="U2061" s="82" t="s">
        <v>124</v>
      </c>
      <c r="AC2061" s="187" t="str">
        <f t="shared" si="683"/>
        <v/>
      </c>
      <c r="AD2061" s="187" t="str">
        <f t="shared" si="684"/>
        <v/>
      </c>
      <c r="AE2061" s="187" t="str">
        <f t="shared" si="685"/>
        <v/>
      </c>
      <c r="AF2061" s="187" t="str">
        <f t="shared" si="686"/>
        <v/>
      </c>
      <c r="AG2061" s="187" t="str">
        <f t="shared" si="687"/>
        <v/>
      </c>
      <c r="AH2061" s="187" t="str">
        <f t="shared" si="688"/>
        <v/>
      </c>
      <c r="AI2061" s="187" t="str">
        <f t="shared" si="689"/>
        <v/>
      </c>
      <c r="AJ2061" s="187" t="str">
        <f t="shared" si="690"/>
        <v/>
      </c>
      <c r="AK2061" s="187" t="str">
        <f t="shared" si="691"/>
        <v/>
      </c>
      <c r="AN2061" s="187" t="str">
        <f t="shared" si="692"/>
        <v/>
      </c>
      <c r="AO2061" s="187" t="str">
        <f t="shared" si="693"/>
        <v/>
      </c>
      <c r="AP2061" s="187" t="str">
        <f t="shared" si="694"/>
        <v/>
      </c>
      <c r="AT2061" s="187" t="str">
        <f t="shared" si="695"/>
        <v/>
      </c>
      <c r="AU2061" s="187" t="str">
        <f t="shared" si="696"/>
        <v/>
      </c>
      <c r="AV2061" s="187" t="str">
        <f t="shared" si="697"/>
        <v/>
      </c>
      <c r="AW2061" s="187" t="str">
        <f t="shared" si="698"/>
        <v/>
      </c>
      <c r="AX2061" s="187" t="str">
        <f t="shared" si="699"/>
        <v/>
      </c>
      <c r="AY2061" s="187" t="str">
        <f t="shared" si="701"/>
        <v/>
      </c>
      <c r="AZ2061" s="187" t="str">
        <f t="shared" si="700"/>
        <v/>
      </c>
      <c r="BA2061" s="187" t="str">
        <f t="shared" si="703"/>
        <v xml:space="preserve"> </v>
      </c>
      <c r="BB2061" s="187" t="str">
        <f>IFERROR(IF(AW2061="","",VLOOKUP(AW2061,SUSS!R:S,2,FALSE)),AY2061*SUSS!$M$2)</f>
        <v/>
      </c>
      <c r="BC2061" s="187" t="str">
        <f t="shared" si="702"/>
        <v/>
      </c>
    </row>
    <row r="2062" spans="14:55" ht="29.25" thickBot="1">
      <c r="N2062" s="183" t="s">
        <v>198</v>
      </c>
      <c r="O2062" s="82">
        <v>80</v>
      </c>
      <c r="P2062" s="86">
        <v>654.39</v>
      </c>
      <c r="Q2062" s="83" t="s">
        <v>11</v>
      </c>
      <c r="R2062" s="83" t="s">
        <v>108</v>
      </c>
      <c r="S2062" s="83" t="s">
        <v>109</v>
      </c>
      <c r="T2062" s="82" t="s">
        <v>193</v>
      </c>
      <c r="U2062" s="82" t="s">
        <v>124</v>
      </c>
      <c r="AC2062" s="187" t="str">
        <f t="shared" si="683"/>
        <v/>
      </c>
      <c r="AD2062" s="187" t="str">
        <f t="shared" si="684"/>
        <v/>
      </c>
      <c r="AE2062" s="187" t="str">
        <f t="shared" si="685"/>
        <v/>
      </c>
      <c r="AF2062" s="187" t="str">
        <f t="shared" si="686"/>
        <v/>
      </c>
      <c r="AG2062" s="187" t="str">
        <f t="shared" si="687"/>
        <v/>
      </c>
      <c r="AH2062" s="187" t="str">
        <f t="shared" si="688"/>
        <v/>
      </c>
      <c r="AI2062" s="187" t="str">
        <f t="shared" si="689"/>
        <v/>
      </c>
      <c r="AJ2062" s="187" t="str">
        <f t="shared" si="690"/>
        <v/>
      </c>
      <c r="AK2062" s="187" t="str">
        <f t="shared" si="691"/>
        <v/>
      </c>
      <c r="AN2062" s="187" t="str">
        <f t="shared" si="692"/>
        <v/>
      </c>
      <c r="AO2062" s="187" t="str">
        <f t="shared" si="693"/>
        <v/>
      </c>
      <c r="AP2062" s="187" t="str">
        <f t="shared" si="694"/>
        <v/>
      </c>
      <c r="AT2062" s="187" t="str">
        <f t="shared" si="695"/>
        <v>N006554</v>
      </c>
      <c r="AU2062" s="187">
        <f t="shared" si="696"/>
        <v>80</v>
      </c>
      <c r="AV2062" s="187">
        <f t="shared" si="697"/>
        <v>654.39</v>
      </c>
      <c r="AW2062" s="187" t="str">
        <f t="shared" si="698"/>
        <v>2018/6</v>
      </c>
      <c r="AX2062" s="187" t="str">
        <f t="shared" si="699"/>
        <v>2018/6 Contribuciones Seg. Social</v>
      </c>
      <c r="AY2062" s="187">
        <f t="shared" si="701"/>
        <v>6884.84</v>
      </c>
      <c r="AZ2062" s="187">
        <f t="shared" si="700"/>
        <v>9.504796044643013E-2</v>
      </c>
      <c r="BA2062" s="187" t="str">
        <f t="shared" si="703"/>
        <v>N006554 80</v>
      </c>
      <c r="BB2062" s="187">
        <f>IFERROR(IF(AW2062="","",VLOOKUP(AW2062,SUSS!R:S,2,FALSE)),AY2062*SUSS!$M$2)</f>
        <v>826.18079999999998</v>
      </c>
      <c r="BC2062" s="187">
        <f t="shared" si="702"/>
        <v>78.526799999999994</v>
      </c>
    </row>
    <row r="2063" spans="14:55" ht="15.75" thickBot="1">
      <c r="N2063" s="183" t="s">
        <v>198</v>
      </c>
      <c r="O2063" s="82">
        <v>81</v>
      </c>
      <c r="P2063" s="85">
        <v>3529.96</v>
      </c>
      <c r="Q2063" s="83" t="s">
        <v>102</v>
      </c>
      <c r="R2063" s="83" t="s">
        <v>10</v>
      </c>
      <c r="S2063" s="83" t="s">
        <v>83</v>
      </c>
      <c r="T2063" s="82" t="s">
        <v>206</v>
      </c>
      <c r="U2063" s="82" t="s">
        <v>124</v>
      </c>
      <c r="AC2063" s="187" t="str">
        <f t="shared" si="683"/>
        <v/>
      </c>
      <c r="AD2063" s="187" t="str">
        <f t="shared" si="684"/>
        <v/>
      </c>
      <c r="AE2063" s="187" t="str">
        <f t="shared" si="685"/>
        <v/>
      </c>
      <c r="AF2063" s="187" t="str">
        <f t="shared" si="686"/>
        <v/>
      </c>
      <c r="AG2063" s="187" t="str">
        <f t="shared" si="687"/>
        <v/>
      </c>
      <c r="AH2063" s="187" t="str">
        <f t="shared" si="688"/>
        <v/>
      </c>
      <c r="AI2063" s="187" t="str">
        <f t="shared" si="689"/>
        <v/>
      </c>
      <c r="AJ2063" s="187" t="str">
        <f t="shared" si="690"/>
        <v/>
      </c>
      <c r="AK2063" s="187" t="str">
        <f t="shared" si="691"/>
        <v/>
      </c>
      <c r="AN2063" s="187" t="str">
        <f t="shared" si="692"/>
        <v/>
      </c>
      <c r="AO2063" s="187" t="str">
        <f t="shared" si="693"/>
        <v/>
      </c>
      <c r="AP2063" s="187" t="str">
        <f t="shared" si="694"/>
        <v/>
      </c>
      <c r="AT2063" s="187" t="str">
        <f t="shared" si="695"/>
        <v/>
      </c>
      <c r="AU2063" s="187" t="str">
        <f t="shared" si="696"/>
        <v/>
      </c>
      <c r="AV2063" s="187" t="str">
        <f t="shared" si="697"/>
        <v/>
      </c>
      <c r="AW2063" s="187" t="str">
        <f t="shared" si="698"/>
        <v/>
      </c>
      <c r="AX2063" s="187" t="str">
        <f t="shared" si="699"/>
        <v/>
      </c>
      <c r="AY2063" s="187" t="str">
        <f t="shared" si="701"/>
        <v/>
      </c>
      <c r="AZ2063" s="187" t="str">
        <f t="shared" si="700"/>
        <v/>
      </c>
      <c r="BA2063" s="187" t="str">
        <f t="shared" si="703"/>
        <v xml:space="preserve"> </v>
      </c>
      <c r="BB2063" s="187" t="str">
        <f>IFERROR(IF(AW2063="","",VLOOKUP(AW2063,SUSS!R:S,2,FALSE)),AY2063*SUSS!$M$2)</f>
        <v/>
      </c>
      <c r="BC2063" s="187" t="str">
        <f t="shared" si="702"/>
        <v/>
      </c>
    </row>
    <row r="2064" spans="14:55" ht="15.75" thickBot="1">
      <c r="N2064" s="183" t="s">
        <v>198</v>
      </c>
      <c r="O2064" s="82">
        <v>81</v>
      </c>
      <c r="P2064" s="85">
        <v>12979.64</v>
      </c>
      <c r="Q2064" s="83" t="s">
        <v>82</v>
      </c>
      <c r="R2064" s="83" t="s">
        <v>10</v>
      </c>
      <c r="S2064" s="83" t="s">
        <v>83</v>
      </c>
      <c r="T2064" s="82" t="s">
        <v>214</v>
      </c>
      <c r="U2064" s="82" t="s">
        <v>124</v>
      </c>
      <c r="AC2064" s="187" t="str">
        <f t="shared" si="683"/>
        <v/>
      </c>
      <c r="AD2064" s="187" t="str">
        <f t="shared" si="684"/>
        <v/>
      </c>
      <c r="AE2064" s="187" t="str">
        <f t="shared" si="685"/>
        <v/>
      </c>
      <c r="AF2064" s="187" t="str">
        <f t="shared" si="686"/>
        <v/>
      </c>
      <c r="AG2064" s="187" t="str">
        <f t="shared" si="687"/>
        <v/>
      </c>
      <c r="AH2064" s="187" t="str">
        <f t="shared" si="688"/>
        <v/>
      </c>
      <c r="AI2064" s="187" t="str">
        <f t="shared" si="689"/>
        <v/>
      </c>
      <c r="AJ2064" s="187" t="str">
        <f t="shared" si="690"/>
        <v/>
      </c>
      <c r="AK2064" s="187" t="str">
        <f t="shared" si="691"/>
        <v/>
      </c>
      <c r="AN2064" s="187" t="str">
        <f t="shared" si="692"/>
        <v/>
      </c>
      <c r="AO2064" s="187" t="str">
        <f t="shared" si="693"/>
        <v/>
      </c>
      <c r="AP2064" s="187" t="str">
        <f t="shared" si="694"/>
        <v/>
      </c>
      <c r="AT2064" s="187" t="str">
        <f t="shared" si="695"/>
        <v/>
      </c>
      <c r="AU2064" s="187" t="str">
        <f t="shared" si="696"/>
        <v/>
      </c>
      <c r="AV2064" s="187" t="str">
        <f t="shared" si="697"/>
        <v/>
      </c>
      <c r="AW2064" s="187" t="str">
        <f t="shared" si="698"/>
        <v/>
      </c>
      <c r="AX2064" s="187" t="str">
        <f t="shared" si="699"/>
        <v/>
      </c>
      <c r="AY2064" s="187" t="str">
        <f t="shared" si="701"/>
        <v/>
      </c>
      <c r="AZ2064" s="187" t="str">
        <f t="shared" si="700"/>
        <v/>
      </c>
      <c r="BA2064" s="187" t="str">
        <f t="shared" si="703"/>
        <v xml:space="preserve"> </v>
      </c>
      <c r="BB2064" s="187" t="str">
        <f>IFERROR(IF(AW2064="","",VLOOKUP(AW2064,SUSS!R:S,2,FALSE)),AY2064*SUSS!$M$2)</f>
        <v/>
      </c>
      <c r="BC2064" s="187" t="str">
        <f t="shared" si="702"/>
        <v/>
      </c>
    </row>
    <row r="2065" spans="14:55" ht="15.75" thickBot="1">
      <c r="N2065" s="183" t="s">
        <v>198</v>
      </c>
      <c r="O2065" s="82">
        <v>81</v>
      </c>
      <c r="P2065" s="86">
        <v>153.22999999999999</v>
      </c>
      <c r="Q2065" s="83" t="s">
        <v>107</v>
      </c>
      <c r="R2065" s="83" t="s">
        <v>10</v>
      </c>
      <c r="S2065" s="83" t="s">
        <v>10</v>
      </c>
      <c r="T2065" s="82" t="s">
        <v>163</v>
      </c>
      <c r="U2065" s="82" t="s">
        <v>124</v>
      </c>
      <c r="AC2065" s="187" t="str">
        <f t="shared" si="683"/>
        <v/>
      </c>
      <c r="AD2065" s="187" t="str">
        <f t="shared" si="684"/>
        <v/>
      </c>
      <c r="AE2065" s="187" t="str">
        <f t="shared" si="685"/>
        <v/>
      </c>
      <c r="AF2065" s="187" t="str">
        <f t="shared" si="686"/>
        <v/>
      </c>
      <c r="AG2065" s="187" t="str">
        <f t="shared" si="687"/>
        <v/>
      </c>
      <c r="AH2065" s="187" t="str">
        <f t="shared" si="688"/>
        <v/>
      </c>
      <c r="AI2065" s="187" t="str">
        <f t="shared" si="689"/>
        <v/>
      </c>
      <c r="AJ2065" s="187" t="str">
        <f t="shared" si="690"/>
        <v/>
      </c>
      <c r="AK2065" s="187" t="str">
        <f t="shared" si="691"/>
        <v/>
      </c>
      <c r="AN2065" s="187" t="str">
        <f t="shared" si="692"/>
        <v/>
      </c>
      <c r="AO2065" s="187" t="str">
        <f t="shared" si="693"/>
        <v/>
      </c>
      <c r="AP2065" s="187" t="str">
        <f t="shared" si="694"/>
        <v/>
      </c>
      <c r="AT2065" s="187" t="str">
        <f t="shared" si="695"/>
        <v/>
      </c>
      <c r="AU2065" s="187" t="str">
        <f t="shared" si="696"/>
        <v/>
      </c>
      <c r="AV2065" s="187" t="str">
        <f t="shared" si="697"/>
        <v/>
      </c>
      <c r="AW2065" s="187" t="str">
        <f t="shared" si="698"/>
        <v/>
      </c>
      <c r="AX2065" s="187" t="str">
        <f t="shared" si="699"/>
        <v/>
      </c>
      <c r="AY2065" s="187" t="str">
        <f t="shared" si="701"/>
        <v/>
      </c>
      <c r="AZ2065" s="187" t="str">
        <f t="shared" si="700"/>
        <v/>
      </c>
      <c r="BA2065" s="187" t="str">
        <f t="shared" si="703"/>
        <v xml:space="preserve"> </v>
      </c>
      <c r="BB2065" s="187" t="str">
        <f>IFERROR(IF(AW2065="","",VLOOKUP(AW2065,SUSS!R:S,2,FALSE)),AY2065*SUSS!$M$2)</f>
        <v/>
      </c>
      <c r="BC2065" s="187" t="str">
        <f t="shared" si="702"/>
        <v/>
      </c>
    </row>
    <row r="2066" spans="14:55" ht="29.25" thickBot="1">
      <c r="N2066" s="183" t="s">
        <v>198</v>
      </c>
      <c r="O2066" s="82">
        <v>81</v>
      </c>
      <c r="P2066" s="86">
        <v>654.39</v>
      </c>
      <c r="Q2066" s="83" t="s">
        <v>11</v>
      </c>
      <c r="R2066" s="83" t="s">
        <v>108</v>
      </c>
      <c r="S2066" s="83" t="s">
        <v>109</v>
      </c>
      <c r="T2066" s="82" t="s">
        <v>193</v>
      </c>
      <c r="U2066" s="82" t="s">
        <v>124</v>
      </c>
      <c r="AC2066" s="187" t="str">
        <f t="shared" si="683"/>
        <v/>
      </c>
      <c r="AD2066" s="187" t="str">
        <f t="shared" si="684"/>
        <v/>
      </c>
      <c r="AE2066" s="187" t="str">
        <f t="shared" si="685"/>
        <v/>
      </c>
      <c r="AF2066" s="187" t="str">
        <f t="shared" si="686"/>
        <v/>
      </c>
      <c r="AG2066" s="187" t="str">
        <f t="shared" si="687"/>
        <v/>
      </c>
      <c r="AH2066" s="187" t="str">
        <f t="shared" si="688"/>
        <v/>
      </c>
      <c r="AI2066" s="187" t="str">
        <f t="shared" si="689"/>
        <v/>
      </c>
      <c r="AJ2066" s="187" t="str">
        <f t="shared" si="690"/>
        <v/>
      </c>
      <c r="AK2066" s="187" t="str">
        <f t="shared" si="691"/>
        <v/>
      </c>
      <c r="AN2066" s="187" t="str">
        <f t="shared" si="692"/>
        <v/>
      </c>
      <c r="AO2066" s="187" t="str">
        <f t="shared" si="693"/>
        <v/>
      </c>
      <c r="AP2066" s="187" t="str">
        <f t="shared" si="694"/>
        <v/>
      </c>
      <c r="AT2066" s="187" t="str">
        <f t="shared" si="695"/>
        <v>N006554</v>
      </c>
      <c r="AU2066" s="187">
        <f t="shared" si="696"/>
        <v>81</v>
      </c>
      <c r="AV2066" s="187">
        <f t="shared" si="697"/>
        <v>654.39</v>
      </c>
      <c r="AW2066" s="187" t="str">
        <f t="shared" si="698"/>
        <v>2018/6</v>
      </c>
      <c r="AX2066" s="187" t="str">
        <f t="shared" si="699"/>
        <v>2018/6 Contribuciones Seg. Social</v>
      </c>
      <c r="AY2066" s="187">
        <f t="shared" si="701"/>
        <v>6884.84</v>
      </c>
      <c r="AZ2066" s="187">
        <f t="shared" si="700"/>
        <v>9.504796044643013E-2</v>
      </c>
      <c r="BA2066" s="187" t="str">
        <f t="shared" si="703"/>
        <v>N006554 81</v>
      </c>
      <c r="BB2066" s="187">
        <f>IFERROR(IF(AW2066="","",VLOOKUP(AW2066,SUSS!R:S,2,FALSE)),AY2066*SUSS!$M$2)</f>
        <v>826.18079999999998</v>
      </c>
      <c r="BC2066" s="187">
        <f t="shared" si="702"/>
        <v>78.526799999999994</v>
      </c>
    </row>
    <row r="2067" spans="14:55" ht="15.75" thickBot="1">
      <c r="N2067" s="183" t="s">
        <v>198</v>
      </c>
      <c r="O2067" s="82">
        <v>82</v>
      </c>
      <c r="P2067" s="85">
        <v>3529.96</v>
      </c>
      <c r="Q2067" s="83" t="s">
        <v>102</v>
      </c>
      <c r="R2067" s="83" t="s">
        <v>10</v>
      </c>
      <c r="S2067" s="83" t="s">
        <v>83</v>
      </c>
      <c r="T2067" s="82" t="s">
        <v>206</v>
      </c>
      <c r="U2067" s="82" t="s">
        <v>124</v>
      </c>
      <c r="AC2067" s="187" t="str">
        <f t="shared" si="683"/>
        <v/>
      </c>
      <c r="AD2067" s="187" t="str">
        <f t="shared" si="684"/>
        <v/>
      </c>
      <c r="AE2067" s="187" t="str">
        <f t="shared" si="685"/>
        <v/>
      </c>
      <c r="AF2067" s="187" t="str">
        <f t="shared" si="686"/>
        <v/>
      </c>
      <c r="AG2067" s="187" t="str">
        <f t="shared" si="687"/>
        <v/>
      </c>
      <c r="AH2067" s="187" t="str">
        <f t="shared" si="688"/>
        <v/>
      </c>
      <c r="AI2067" s="187" t="str">
        <f t="shared" si="689"/>
        <v/>
      </c>
      <c r="AJ2067" s="187" t="str">
        <f t="shared" si="690"/>
        <v/>
      </c>
      <c r="AK2067" s="187" t="str">
        <f t="shared" si="691"/>
        <v/>
      </c>
      <c r="AN2067" s="187" t="str">
        <f t="shared" si="692"/>
        <v/>
      </c>
      <c r="AO2067" s="187" t="str">
        <f t="shared" si="693"/>
        <v/>
      </c>
      <c r="AP2067" s="187" t="str">
        <f t="shared" si="694"/>
        <v/>
      </c>
      <c r="AT2067" s="187" t="str">
        <f t="shared" si="695"/>
        <v/>
      </c>
      <c r="AU2067" s="187" t="str">
        <f t="shared" si="696"/>
        <v/>
      </c>
      <c r="AV2067" s="187" t="str">
        <f t="shared" si="697"/>
        <v/>
      </c>
      <c r="AW2067" s="187" t="str">
        <f t="shared" si="698"/>
        <v/>
      </c>
      <c r="AX2067" s="187" t="str">
        <f t="shared" si="699"/>
        <v/>
      </c>
      <c r="AY2067" s="187" t="str">
        <f t="shared" si="701"/>
        <v/>
      </c>
      <c r="AZ2067" s="187" t="str">
        <f t="shared" si="700"/>
        <v/>
      </c>
      <c r="BA2067" s="187" t="str">
        <f t="shared" si="703"/>
        <v xml:space="preserve"> </v>
      </c>
      <c r="BB2067" s="187" t="str">
        <f>IFERROR(IF(AW2067="","",VLOOKUP(AW2067,SUSS!R:S,2,FALSE)),AY2067*SUSS!$M$2)</f>
        <v/>
      </c>
      <c r="BC2067" s="187" t="str">
        <f t="shared" si="702"/>
        <v/>
      </c>
    </row>
    <row r="2068" spans="14:55" ht="15.75" thickBot="1">
      <c r="N2068" s="183" t="s">
        <v>198</v>
      </c>
      <c r="O2068" s="82">
        <v>82</v>
      </c>
      <c r="P2068" s="85">
        <v>12979.64</v>
      </c>
      <c r="Q2068" s="83" t="s">
        <v>82</v>
      </c>
      <c r="R2068" s="83" t="s">
        <v>10</v>
      </c>
      <c r="S2068" s="83" t="s">
        <v>83</v>
      </c>
      <c r="T2068" s="82" t="s">
        <v>214</v>
      </c>
      <c r="U2068" s="82" t="s">
        <v>124</v>
      </c>
      <c r="AC2068" s="187" t="str">
        <f t="shared" si="683"/>
        <v/>
      </c>
      <c r="AD2068" s="187" t="str">
        <f t="shared" si="684"/>
        <v/>
      </c>
      <c r="AE2068" s="187" t="str">
        <f t="shared" si="685"/>
        <v/>
      </c>
      <c r="AF2068" s="187" t="str">
        <f t="shared" si="686"/>
        <v/>
      </c>
      <c r="AG2068" s="187" t="str">
        <f t="shared" si="687"/>
        <v/>
      </c>
      <c r="AH2068" s="187" t="str">
        <f t="shared" si="688"/>
        <v/>
      </c>
      <c r="AI2068" s="187" t="str">
        <f t="shared" si="689"/>
        <v/>
      </c>
      <c r="AJ2068" s="187" t="str">
        <f t="shared" si="690"/>
        <v/>
      </c>
      <c r="AK2068" s="187" t="str">
        <f t="shared" si="691"/>
        <v/>
      </c>
      <c r="AN2068" s="187" t="str">
        <f t="shared" si="692"/>
        <v/>
      </c>
      <c r="AO2068" s="187" t="str">
        <f t="shared" si="693"/>
        <v/>
      </c>
      <c r="AP2068" s="187" t="str">
        <f t="shared" si="694"/>
        <v/>
      </c>
      <c r="AT2068" s="187" t="str">
        <f t="shared" si="695"/>
        <v/>
      </c>
      <c r="AU2068" s="187" t="str">
        <f t="shared" si="696"/>
        <v/>
      </c>
      <c r="AV2068" s="187" t="str">
        <f t="shared" si="697"/>
        <v/>
      </c>
      <c r="AW2068" s="187" t="str">
        <f t="shared" si="698"/>
        <v/>
      </c>
      <c r="AX2068" s="187" t="str">
        <f t="shared" si="699"/>
        <v/>
      </c>
      <c r="AY2068" s="187" t="str">
        <f t="shared" si="701"/>
        <v/>
      </c>
      <c r="AZ2068" s="187" t="str">
        <f t="shared" si="700"/>
        <v/>
      </c>
      <c r="BA2068" s="187" t="str">
        <f t="shared" si="703"/>
        <v xml:space="preserve"> </v>
      </c>
      <c r="BB2068" s="187" t="str">
        <f>IFERROR(IF(AW2068="","",VLOOKUP(AW2068,SUSS!R:S,2,FALSE)),AY2068*SUSS!$M$2)</f>
        <v/>
      </c>
      <c r="BC2068" s="187" t="str">
        <f t="shared" si="702"/>
        <v/>
      </c>
    </row>
    <row r="2069" spans="14:55" ht="15.75" thickBot="1">
      <c r="N2069" s="183" t="s">
        <v>198</v>
      </c>
      <c r="O2069" s="82">
        <v>82</v>
      </c>
      <c r="P2069" s="86">
        <v>153.22999999999999</v>
      </c>
      <c r="Q2069" s="83" t="s">
        <v>107</v>
      </c>
      <c r="R2069" s="83" t="s">
        <v>10</v>
      </c>
      <c r="S2069" s="83" t="s">
        <v>10</v>
      </c>
      <c r="T2069" s="82" t="s">
        <v>163</v>
      </c>
      <c r="U2069" s="82" t="s">
        <v>124</v>
      </c>
      <c r="AC2069" s="187" t="str">
        <f t="shared" si="683"/>
        <v/>
      </c>
      <c r="AD2069" s="187" t="str">
        <f t="shared" si="684"/>
        <v/>
      </c>
      <c r="AE2069" s="187" t="str">
        <f t="shared" si="685"/>
        <v/>
      </c>
      <c r="AF2069" s="187" t="str">
        <f t="shared" si="686"/>
        <v/>
      </c>
      <c r="AG2069" s="187" t="str">
        <f t="shared" si="687"/>
        <v/>
      </c>
      <c r="AH2069" s="187" t="str">
        <f t="shared" si="688"/>
        <v/>
      </c>
      <c r="AI2069" s="187" t="str">
        <f t="shared" si="689"/>
        <v/>
      </c>
      <c r="AJ2069" s="187" t="str">
        <f t="shared" si="690"/>
        <v/>
      </c>
      <c r="AK2069" s="187" t="str">
        <f t="shared" si="691"/>
        <v/>
      </c>
      <c r="AN2069" s="187" t="str">
        <f t="shared" si="692"/>
        <v/>
      </c>
      <c r="AO2069" s="187" t="str">
        <f t="shared" si="693"/>
        <v/>
      </c>
      <c r="AP2069" s="187" t="str">
        <f t="shared" si="694"/>
        <v/>
      </c>
      <c r="AT2069" s="187" t="str">
        <f t="shared" si="695"/>
        <v/>
      </c>
      <c r="AU2069" s="187" t="str">
        <f t="shared" si="696"/>
        <v/>
      </c>
      <c r="AV2069" s="187" t="str">
        <f t="shared" si="697"/>
        <v/>
      </c>
      <c r="AW2069" s="187" t="str">
        <f t="shared" si="698"/>
        <v/>
      </c>
      <c r="AX2069" s="187" t="str">
        <f t="shared" si="699"/>
        <v/>
      </c>
      <c r="AY2069" s="187" t="str">
        <f t="shared" si="701"/>
        <v/>
      </c>
      <c r="AZ2069" s="187" t="str">
        <f t="shared" si="700"/>
        <v/>
      </c>
      <c r="BA2069" s="187" t="str">
        <f t="shared" si="703"/>
        <v xml:space="preserve"> </v>
      </c>
      <c r="BB2069" s="187" t="str">
        <f>IFERROR(IF(AW2069="","",VLOOKUP(AW2069,SUSS!R:S,2,FALSE)),AY2069*SUSS!$M$2)</f>
        <v/>
      </c>
      <c r="BC2069" s="187" t="str">
        <f t="shared" si="702"/>
        <v/>
      </c>
    </row>
    <row r="2070" spans="14:55" ht="29.25" thickBot="1">
      <c r="N2070" s="183" t="s">
        <v>198</v>
      </c>
      <c r="O2070" s="82">
        <v>82</v>
      </c>
      <c r="P2070" s="86">
        <v>654.39</v>
      </c>
      <c r="Q2070" s="83" t="s">
        <v>11</v>
      </c>
      <c r="R2070" s="83" t="s">
        <v>108</v>
      </c>
      <c r="S2070" s="83" t="s">
        <v>109</v>
      </c>
      <c r="T2070" s="82" t="s">
        <v>193</v>
      </c>
      <c r="U2070" s="82" t="s">
        <v>124</v>
      </c>
      <c r="AC2070" s="187" t="str">
        <f t="shared" si="683"/>
        <v/>
      </c>
      <c r="AD2070" s="187" t="str">
        <f t="shared" si="684"/>
        <v/>
      </c>
      <c r="AE2070" s="187" t="str">
        <f t="shared" si="685"/>
        <v/>
      </c>
      <c r="AF2070" s="187" t="str">
        <f t="shared" si="686"/>
        <v/>
      </c>
      <c r="AG2070" s="187" t="str">
        <f t="shared" si="687"/>
        <v/>
      </c>
      <c r="AH2070" s="187" t="str">
        <f t="shared" si="688"/>
        <v/>
      </c>
      <c r="AI2070" s="187" t="str">
        <f t="shared" si="689"/>
        <v/>
      </c>
      <c r="AJ2070" s="187" t="str">
        <f t="shared" si="690"/>
        <v/>
      </c>
      <c r="AK2070" s="187" t="str">
        <f t="shared" si="691"/>
        <v/>
      </c>
      <c r="AN2070" s="187" t="str">
        <f t="shared" si="692"/>
        <v/>
      </c>
      <c r="AO2070" s="187" t="str">
        <f t="shared" si="693"/>
        <v/>
      </c>
      <c r="AP2070" s="187" t="str">
        <f t="shared" si="694"/>
        <v/>
      </c>
      <c r="AT2070" s="187" t="str">
        <f t="shared" si="695"/>
        <v>N006554</v>
      </c>
      <c r="AU2070" s="187">
        <f t="shared" si="696"/>
        <v>82</v>
      </c>
      <c r="AV2070" s="187">
        <f t="shared" si="697"/>
        <v>654.39</v>
      </c>
      <c r="AW2070" s="187" t="str">
        <f t="shared" si="698"/>
        <v>2018/6</v>
      </c>
      <c r="AX2070" s="187" t="str">
        <f t="shared" si="699"/>
        <v>2018/6 Contribuciones Seg. Social</v>
      </c>
      <c r="AY2070" s="187">
        <f t="shared" si="701"/>
        <v>6884.84</v>
      </c>
      <c r="AZ2070" s="187">
        <f t="shared" si="700"/>
        <v>9.504796044643013E-2</v>
      </c>
      <c r="BA2070" s="187" t="str">
        <f t="shared" si="703"/>
        <v>N006554 82</v>
      </c>
      <c r="BB2070" s="187">
        <f>IFERROR(IF(AW2070="","",VLOOKUP(AW2070,SUSS!R:S,2,FALSE)),AY2070*SUSS!$M$2)</f>
        <v>826.18079999999998</v>
      </c>
      <c r="BC2070" s="187">
        <f t="shared" si="702"/>
        <v>78.526799999999994</v>
      </c>
    </row>
    <row r="2071" spans="14:55" ht="15.75" thickBot="1">
      <c r="N2071" s="183" t="s">
        <v>198</v>
      </c>
      <c r="O2071" s="82">
        <v>83</v>
      </c>
      <c r="P2071" s="85">
        <v>3529.96</v>
      </c>
      <c r="Q2071" s="83" t="s">
        <v>102</v>
      </c>
      <c r="R2071" s="83" t="s">
        <v>10</v>
      </c>
      <c r="S2071" s="83" t="s">
        <v>83</v>
      </c>
      <c r="T2071" s="82" t="s">
        <v>206</v>
      </c>
      <c r="U2071" s="82" t="s">
        <v>124</v>
      </c>
      <c r="AC2071" s="187" t="str">
        <f t="shared" si="683"/>
        <v/>
      </c>
      <c r="AD2071" s="187" t="str">
        <f t="shared" si="684"/>
        <v/>
      </c>
      <c r="AE2071" s="187" t="str">
        <f t="shared" si="685"/>
        <v/>
      </c>
      <c r="AF2071" s="187" t="str">
        <f t="shared" si="686"/>
        <v/>
      </c>
      <c r="AG2071" s="187" t="str">
        <f t="shared" si="687"/>
        <v/>
      </c>
      <c r="AH2071" s="187" t="str">
        <f t="shared" si="688"/>
        <v/>
      </c>
      <c r="AI2071" s="187" t="str">
        <f t="shared" si="689"/>
        <v/>
      </c>
      <c r="AJ2071" s="187" t="str">
        <f t="shared" si="690"/>
        <v/>
      </c>
      <c r="AK2071" s="187" t="str">
        <f t="shared" si="691"/>
        <v/>
      </c>
      <c r="AN2071" s="187" t="str">
        <f t="shared" si="692"/>
        <v/>
      </c>
      <c r="AO2071" s="187" t="str">
        <f t="shared" si="693"/>
        <v/>
      </c>
      <c r="AP2071" s="187" t="str">
        <f t="shared" si="694"/>
        <v/>
      </c>
      <c r="AT2071" s="187" t="str">
        <f t="shared" si="695"/>
        <v/>
      </c>
      <c r="AU2071" s="187" t="str">
        <f t="shared" si="696"/>
        <v/>
      </c>
      <c r="AV2071" s="187" t="str">
        <f t="shared" si="697"/>
        <v/>
      </c>
      <c r="AW2071" s="187" t="str">
        <f t="shared" si="698"/>
        <v/>
      </c>
      <c r="AX2071" s="187" t="str">
        <f t="shared" si="699"/>
        <v/>
      </c>
      <c r="AY2071" s="187" t="str">
        <f t="shared" si="701"/>
        <v/>
      </c>
      <c r="AZ2071" s="187" t="str">
        <f t="shared" si="700"/>
        <v/>
      </c>
      <c r="BA2071" s="187" t="str">
        <f t="shared" si="703"/>
        <v xml:space="preserve"> </v>
      </c>
      <c r="BB2071" s="187" t="str">
        <f>IFERROR(IF(AW2071="","",VLOOKUP(AW2071,SUSS!R:S,2,FALSE)),AY2071*SUSS!$M$2)</f>
        <v/>
      </c>
      <c r="BC2071" s="187" t="str">
        <f t="shared" si="702"/>
        <v/>
      </c>
    </row>
    <row r="2072" spans="14:55" ht="15.75" thickBot="1">
      <c r="N2072" s="183" t="s">
        <v>198</v>
      </c>
      <c r="O2072" s="82">
        <v>83</v>
      </c>
      <c r="P2072" s="85">
        <v>12979.64</v>
      </c>
      <c r="Q2072" s="83" t="s">
        <v>82</v>
      </c>
      <c r="R2072" s="83" t="s">
        <v>10</v>
      </c>
      <c r="S2072" s="83" t="s">
        <v>83</v>
      </c>
      <c r="T2072" s="82" t="s">
        <v>214</v>
      </c>
      <c r="U2072" s="82" t="s">
        <v>124</v>
      </c>
      <c r="AC2072" s="187" t="str">
        <f t="shared" si="683"/>
        <v/>
      </c>
      <c r="AD2072" s="187" t="str">
        <f t="shared" si="684"/>
        <v/>
      </c>
      <c r="AE2072" s="187" t="str">
        <f t="shared" si="685"/>
        <v/>
      </c>
      <c r="AF2072" s="187" t="str">
        <f t="shared" si="686"/>
        <v/>
      </c>
      <c r="AG2072" s="187" t="str">
        <f t="shared" si="687"/>
        <v/>
      </c>
      <c r="AH2072" s="187" t="str">
        <f t="shared" si="688"/>
        <v/>
      </c>
      <c r="AI2072" s="187" t="str">
        <f t="shared" si="689"/>
        <v/>
      </c>
      <c r="AJ2072" s="187" t="str">
        <f t="shared" si="690"/>
        <v/>
      </c>
      <c r="AK2072" s="187" t="str">
        <f t="shared" si="691"/>
        <v/>
      </c>
      <c r="AN2072" s="187" t="str">
        <f t="shared" si="692"/>
        <v/>
      </c>
      <c r="AO2072" s="187" t="str">
        <f t="shared" si="693"/>
        <v/>
      </c>
      <c r="AP2072" s="187" t="str">
        <f t="shared" si="694"/>
        <v/>
      </c>
      <c r="AT2072" s="187" t="str">
        <f t="shared" si="695"/>
        <v/>
      </c>
      <c r="AU2072" s="187" t="str">
        <f t="shared" si="696"/>
        <v/>
      </c>
      <c r="AV2072" s="187" t="str">
        <f t="shared" si="697"/>
        <v/>
      </c>
      <c r="AW2072" s="187" t="str">
        <f t="shared" si="698"/>
        <v/>
      </c>
      <c r="AX2072" s="187" t="str">
        <f t="shared" si="699"/>
        <v/>
      </c>
      <c r="AY2072" s="187" t="str">
        <f t="shared" si="701"/>
        <v/>
      </c>
      <c r="AZ2072" s="187" t="str">
        <f t="shared" si="700"/>
        <v/>
      </c>
      <c r="BA2072" s="187" t="str">
        <f t="shared" si="703"/>
        <v xml:space="preserve"> </v>
      </c>
      <c r="BB2072" s="187" t="str">
        <f>IFERROR(IF(AW2072="","",VLOOKUP(AW2072,SUSS!R:S,2,FALSE)),AY2072*SUSS!$M$2)</f>
        <v/>
      </c>
      <c r="BC2072" s="187" t="str">
        <f t="shared" si="702"/>
        <v/>
      </c>
    </row>
    <row r="2073" spans="14:55" ht="15.75" thickBot="1">
      <c r="N2073" s="183" t="s">
        <v>198</v>
      </c>
      <c r="O2073" s="82">
        <v>83</v>
      </c>
      <c r="P2073" s="86">
        <v>153.22999999999999</v>
      </c>
      <c r="Q2073" s="83" t="s">
        <v>107</v>
      </c>
      <c r="R2073" s="83" t="s">
        <v>10</v>
      </c>
      <c r="S2073" s="83" t="s">
        <v>10</v>
      </c>
      <c r="T2073" s="82" t="s">
        <v>163</v>
      </c>
      <c r="U2073" s="82" t="s">
        <v>124</v>
      </c>
      <c r="AC2073" s="187" t="str">
        <f t="shared" si="683"/>
        <v/>
      </c>
      <c r="AD2073" s="187" t="str">
        <f t="shared" si="684"/>
        <v/>
      </c>
      <c r="AE2073" s="187" t="str">
        <f t="shared" si="685"/>
        <v/>
      </c>
      <c r="AF2073" s="187" t="str">
        <f t="shared" si="686"/>
        <v/>
      </c>
      <c r="AG2073" s="187" t="str">
        <f t="shared" si="687"/>
        <v/>
      </c>
      <c r="AH2073" s="187" t="str">
        <f t="shared" si="688"/>
        <v/>
      </c>
      <c r="AI2073" s="187" t="str">
        <f t="shared" si="689"/>
        <v/>
      </c>
      <c r="AJ2073" s="187" t="str">
        <f t="shared" si="690"/>
        <v/>
      </c>
      <c r="AK2073" s="187" t="str">
        <f t="shared" si="691"/>
        <v/>
      </c>
      <c r="AN2073" s="187" t="str">
        <f t="shared" si="692"/>
        <v/>
      </c>
      <c r="AO2073" s="187" t="str">
        <f t="shared" si="693"/>
        <v/>
      </c>
      <c r="AP2073" s="187" t="str">
        <f t="shared" si="694"/>
        <v/>
      </c>
      <c r="AT2073" s="187" t="str">
        <f t="shared" si="695"/>
        <v/>
      </c>
      <c r="AU2073" s="187" t="str">
        <f t="shared" si="696"/>
        <v/>
      </c>
      <c r="AV2073" s="187" t="str">
        <f t="shared" si="697"/>
        <v/>
      </c>
      <c r="AW2073" s="187" t="str">
        <f t="shared" si="698"/>
        <v/>
      </c>
      <c r="AX2073" s="187" t="str">
        <f t="shared" si="699"/>
        <v/>
      </c>
      <c r="AY2073" s="187" t="str">
        <f t="shared" si="701"/>
        <v/>
      </c>
      <c r="AZ2073" s="187" t="str">
        <f t="shared" si="700"/>
        <v/>
      </c>
      <c r="BA2073" s="187" t="str">
        <f t="shared" si="703"/>
        <v xml:space="preserve"> </v>
      </c>
      <c r="BB2073" s="187" t="str">
        <f>IFERROR(IF(AW2073="","",VLOOKUP(AW2073,SUSS!R:S,2,FALSE)),AY2073*SUSS!$M$2)</f>
        <v/>
      </c>
      <c r="BC2073" s="187" t="str">
        <f t="shared" si="702"/>
        <v/>
      </c>
    </row>
    <row r="2074" spans="14:55" ht="29.25" thickBot="1">
      <c r="N2074" s="183" t="s">
        <v>198</v>
      </c>
      <c r="O2074" s="82">
        <v>83</v>
      </c>
      <c r="P2074" s="86">
        <v>471.64</v>
      </c>
      <c r="Q2074" s="83" t="s">
        <v>11</v>
      </c>
      <c r="R2074" s="83" t="s">
        <v>108</v>
      </c>
      <c r="S2074" s="83" t="s">
        <v>109</v>
      </c>
      <c r="T2074" s="82" t="s">
        <v>193</v>
      </c>
      <c r="U2074" s="82" t="s">
        <v>124</v>
      </c>
      <c r="AC2074" s="187" t="str">
        <f t="shared" si="683"/>
        <v/>
      </c>
      <c r="AD2074" s="187" t="str">
        <f t="shared" si="684"/>
        <v/>
      </c>
      <c r="AE2074" s="187" t="str">
        <f t="shared" si="685"/>
        <v/>
      </c>
      <c r="AF2074" s="187" t="str">
        <f t="shared" si="686"/>
        <v/>
      </c>
      <c r="AG2074" s="187" t="str">
        <f t="shared" si="687"/>
        <v/>
      </c>
      <c r="AH2074" s="187" t="str">
        <f t="shared" si="688"/>
        <v/>
      </c>
      <c r="AI2074" s="187" t="str">
        <f t="shared" si="689"/>
        <v/>
      </c>
      <c r="AJ2074" s="187" t="str">
        <f t="shared" si="690"/>
        <v/>
      </c>
      <c r="AK2074" s="187" t="str">
        <f t="shared" si="691"/>
        <v/>
      </c>
      <c r="AN2074" s="187" t="str">
        <f t="shared" si="692"/>
        <v/>
      </c>
      <c r="AO2074" s="187" t="str">
        <f t="shared" si="693"/>
        <v/>
      </c>
      <c r="AP2074" s="187" t="str">
        <f t="shared" si="694"/>
        <v/>
      </c>
      <c r="AT2074" s="187" t="str">
        <f t="shared" si="695"/>
        <v>N006554</v>
      </c>
      <c r="AU2074" s="187">
        <f t="shared" si="696"/>
        <v>83</v>
      </c>
      <c r="AV2074" s="187">
        <f t="shared" si="697"/>
        <v>471.64</v>
      </c>
      <c r="AW2074" s="187" t="str">
        <f t="shared" si="698"/>
        <v>2018/6</v>
      </c>
      <c r="AX2074" s="187" t="str">
        <f t="shared" si="699"/>
        <v>2018/6 Contribuciones Seg. Social</v>
      </c>
      <c r="AY2074" s="187">
        <f t="shared" si="701"/>
        <v>6884.84</v>
      </c>
      <c r="AZ2074" s="187">
        <f t="shared" si="700"/>
        <v>6.8504133719883106E-2</v>
      </c>
      <c r="BA2074" s="187" t="str">
        <f t="shared" si="703"/>
        <v>N006554 83</v>
      </c>
      <c r="BB2074" s="187">
        <f>IFERROR(IF(AW2074="","",VLOOKUP(AW2074,SUSS!R:S,2,FALSE)),AY2074*SUSS!$M$2)</f>
        <v>826.18079999999998</v>
      </c>
      <c r="BC2074" s="187">
        <f t="shared" si="702"/>
        <v>56.596800000000002</v>
      </c>
    </row>
    <row r="2075" spans="14:55" ht="29.25" thickBot="1">
      <c r="N2075" s="183" t="s">
        <v>198</v>
      </c>
      <c r="O2075" s="82">
        <v>83</v>
      </c>
      <c r="P2075" s="86">
        <v>182.75</v>
      </c>
      <c r="Q2075" s="83" t="s">
        <v>11</v>
      </c>
      <c r="R2075" s="83" t="s">
        <v>108</v>
      </c>
      <c r="S2075" s="83" t="s">
        <v>83</v>
      </c>
      <c r="T2075" s="82" t="s">
        <v>193</v>
      </c>
      <c r="U2075" s="82" t="s">
        <v>124</v>
      </c>
      <c r="AC2075" s="187" t="str">
        <f t="shared" si="683"/>
        <v/>
      </c>
      <c r="AD2075" s="187" t="str">
        <f t="shared" si="684"/>
        <v/>
      </c>
      <c r="AE2075" s="187" t="str">
        <f t="shared" si="685"/>
        <v/>
      </c>
      <c r="AF2075" s="187" t="str">
        <f t="shared" si="686"/>
        <v/>
      </c>
      <c r="AG2075" s="187" t="str">
        <f t="shared" si="687"/>
        <v/>
      </c>
      <c r="AH2075" s="187" t="str">
        <f t="shared" si="688"/>
        <v/>
      </c>
      <c r="AI2075" s="187" t="str">
        <f t="shared" si="689"/>
        <v/>
      </c>
      <c r="AJ2075" s="187" t="str">
        <f t="shared" si="690"/>
        <v/>
      </c>
      <c r="AK2075" s="187" t="str">
        <f t="shared" si="691"/>
        <v/>
      </c>
      <c r="AN2075" s="187" t="str">
        <f t="shared" si="692"/>
        <v/>
      </c>
      <c r="AO2075" s="187" t="str">
        <f t="shared" si="693"/>
        <v/>
      </c>
      <c r="AP2075" s="187" t="str">
        <f t="shared" si="694"/>
        <v/>
      </c>
      <c r="AT2075" s="187" t="str">
        <f t="shared" si="695"/>
        <v>N006554</v>
      </c>
      <c r="AU2075" s="187">
        <f t="shared" si="696"/>
        <v>83</v>
      </c>
      <c r="AV2075" s="187">
        <f t="shared" si="697"/>
        <v>182.75</v>
      </c>
      <c r="AW2075" s="187" t="str">
        <f t="shared" si="698"/>
        <v>2018/6</v>
      </c>
      <c r="AX2075" s="187" t="str">
        <f t="shared" si="699"/>
        <v>2018/6 Contribuciones Seg. Social</v>
      </c>
      <c r="AY2075" s="187">
        <f t="shared" si="701"/>
        <v>6884.84</v>
      </c>
      <c r="AZ2075" s="187">
        <f t="shared" si="700"/>
        <v>2.654382672654702E-2</v>
      </c>
      <c r="BA2075" s="187" t="str">
        <f t="shared" si="703"/>
        <v>N006554 83</v>
      </c>
      <c r="BB2075" s="187">
        <f>IFERROR(IF(AW2075="","",VLOOKUP(AW2075,SUSS!R:S,2,FALSE)),AY2075*SUSS!$M$2)</f>
        <v>826.18079999999998</v>
      </c>
      <c r="BC2075" s="187">
        <f t="shared" si="702"/>
        <v>21.929999999999996</v>
      </c>
    </row>
    <row r="2076" spans="14:55" ht="15.75" thickBot="1">
      <c r="N2076" s="183" t="s">
        <v>198</v>
      </c>
      <c r="O2076" s="82">
        <v>84</v>
      </c>
      <c r="P2076" s="85">
        <v>3529.96</v>
      </c>
      <c r="Q2076" s="83" t="s">
        <v>102</v>
      </c>
      <c r="R2076" s="83" t="s">
        <v>10</v>
      </c>
      <c r="S2076" s="83" t="s">
        <v>83</v>
      </c>
      <c r="T2076" s="82" t="s">
        <v>206</v>
      </c>
      <c r="U2076" s="82" t="s">
        <v>124</v>
      </c>
      <c r="AC2076" s="187" t="str">
        <f t="shared" si="683"/>
        <v/>
      </c>
      <c r="AD2076" s="187" t="str">
        <f t="shared" si="684"/>
        <v/>
      </c>
      <c r="AE2076" s="187" t="str">
        <f t="shared" si="685"/>
        <v/>
      </c>
      <c r="AF2076" s="187" t="str">
        <f t="shared" si="686"/>
        <v/>
      </c>
      <c r="AG2076" s="187" t="str">
        <f t="shared" si="687"/>
        <v/>
      </c>
      <c r="AH2076" s="187" t="str">
        <f t="shared" si="688"/>
        <v/>
      </c>
      <c r="AI2076" s="187" t="str">
        <f t="shared" si="689"/>
        <v/>
      </c>
      <c r="AJ2076" s="187" t="str">
        <f t="shared" si="690"/>
        <v/>
      </c>
      <c r="AK2076" s="187" t="str">
        <f t="shared" si="691"/>
        <v/>
      </c>
      <c r="AN2076" s="187" t="str">
        <f t="shared" si="692"/>
        <v/>
      </c>
      <c r="AO2076" s="187" t="str">
        <f t="shared" si="693"/>
        <v/>
      </c>
      <c r="AP2076" s="187" t="str">
        <f t="shared" si="694"/>
        <v/>
      </c>
      <c r="AT2076" s="187" t="str">
        <f t="shared" si="695"/>
        <v/>
      </c>
      <c r="AU2076" s="187" t="str">
        <f t="shared" si="696"/>
        <v/>
      </c>
      <c r="AV2076" s="187" t="str">
        <f t="shared" si="697"/>
        <v/>
      </c>
      <c r="AW2076" s="187" t="str">
        <f t="shared" si="698"/>
        <v/>
      </c>
      <c r="AX2076" s="187" t="str">
        <f t="shared" si="699"/>
        <v/>
      </c>
      <c r="AY2076" s="187" t="str">
        <f t="shared" si="701"/>
        <v/>
      </c>
      <c r="AZ2076" s="187" t="str">
        <f t="shared" si="700"/>
        <v/>
      </c>
      <c r="BA2076" s="187" t="str">
        <f t="shared" si="703"/>
        <v xml:space="preserve"> </v>
      </c>
      <c r="BB2076" s="187" t="str">
        <f>IFERROR(IF(AW2076="","",VLOOKUP(AW2076,SUSS!R:S,2,FALSE)),AY2076*SUSS!$M$2)</f>
        <v/>
      </c>
      <c r="BC2076" s="187" t="str">
        <f t="shared" si="702"/>
        <v/>
      </c>
    </row>
    <row r="2077" spans="14:55" ht="15.75" thickBot="1">
      <c r="N2077" s="183" t="s">
        <v>198</v>
      </c>
      <c r="O2077" s="82">
        <v>84</v>
      </c>
      <c r="P2077" s="85">
        <v>8503.59</v>
      </c>
      <c r="Q2077" s="83" t="s">
        <v>82</v>
      </c>
      <c r="R2077" s="83" t="s">
        <v>10</v>
      </c>
      <c r="S2077" s="83" t="s">
        <v>83</v>
      </c>
      <c r="T2077" s="82" t="s">
        <v>214</v>
      </c>
      <c r="U2077" s="82" t="s">
        <v>124</v>
      </c>
      <c r="AC2077" s="187" t="str">
        <f t="shared" si="683"/>
        <v/>
      </c>
      <c r="AD2077" s="187" t="str">
        <f t="shared" si="684"/>
        <v/>
      </c>
      <c r="AE2077" s="187" t="str">
        <f t="shared" si="685"/>
        <v/>
      </c>
      <c r="AF2077" s="187" t="str">
        <f t="shared" si="686"/>
        <v/>
      </c>
      <c r="AG2077" s="187" t="str">
        <f t="shared" si="687"/>
        <v/>
      </c>
      <c r="AH2077" s="187" t="str">
        <f t="shared" si="688"/>
        <v/>
      </c>
      <c r="AI2077" s="187" t="str">
        <f t="shared" si="689"/>
        <v/>
      </c>
      <c r="AJ2077" s="187" t="str">
        <f t="shared" si="690"/>
        <v/>
      </c>
      <c r="AK2077" s="187" t="str">
        <f t="shared" si="691"/>
        <v/>
      </c>
      <c r="AN2077" s="187" t="str">
        <f t="shared" si="692"/>
        <v/>
      </c>
      <c r="AO2077" s="187" t="str">
        <f t="shared" si="693"/>
        <v/>
      </c>
      <c r="AP2077" s="187" t="str">
        <f t="shared" si="694"/>
        <v/>
      </c>
      <c r="AT2077" s="187" t="str">
        <f t="shared" si="695"/>
        <v/>
      </c>
      <c r="AU2077" s="187" t="str">
        <f t="shared" si="696"/>
        <v/>
      </c>
      <c r="AV2077" s="187" t="str">
        <f t="shared" si="697"/>
        <v/>
      </c>
      <c r="AW2077" s="187" t="str">
        <f t="shared" si="698"/>
        <v/>
      </c>
      <c r="AX2077" s="187" t="str">
        <f t="shared" si="699"/>
        <v/>
      </c>
      <c r="AY2077" s="187" t="str">
        <f t="shared" si="701"/>
        <v/>
      </c>
      <c r="AZ2077" s="187" t="str">
        <f t="shared" si="700"/>
        <v/>
      </c>
      <c r="BA2077" s="187" t="str">
        <f t="shared" si="703"/>
        <v xml:space="preserve"> </v>
      </c>
      <c r="BB2077" s="187" t="str">
        <f>IFERROR(IF(AW2077="","",VLOOKUP(AW2077,SUSS!R:S,2,FALSE)),AY2077*SUSS!$M$2)</f>
        <v/>
      </c>
      <c r="BC2077" s="187" t="str">
        <f t="shared" si="702"/>
        <v/>
      </c>
    </row>
    <row r="2078" spans="14:55" ht="15.75" thickBot="1">
      <c r="N2078" s="183" t="s">
        <v>198</v>
      </c>
      <c r="O2078" s="82">
        <v>84</v>
      </c>
      <c r="P2078" s="85">
        <v>4476.05</v>
      </c>
      <c r="Q2078" s="83" t="s">
        <v>82</v>
      </c>
      <c r="R2078" s="83" t="s">
        <v>10</v>
      </c>
      <c r="S2078" s="83" t="s">
        <v>10</v>
      </c>
      <c r="T2078" s="82" t="s">
        <v>118</v>
      </c>
      <c r="U2078" s="82" t="s">
        <v>124</v>
      </c>
      <c r="AC2078" s="187" t="str">
        <f t="shared" ref="AC2078:AC2141" si="704">IF($E2078=$AD$1,IF($G2078=$AE$1,A2078,""),"")</f>
        <v/>
      </c>
      <c r="AD2078" s="187" t="str">
        <f t="shared" ref="AD2078:AD2141" si="705">IF($E2078=$AD$1,IF($G2078=$AE$1,E2078,""),"")</f>
        <v/>
      </c>
      <c r="AE2078" s="187" t="str">
        <f t="shared" ref="AE2078:AE2141" si="706">IF($E2078=$AD$1,IF($G2078=$AE$1,F2078,""),"")</f>
        <v/>
      </c>
      <c r="AF2078" s="187" t="str">
        <f t="shared" ref="AF2078:AF2141" si="707">IF($E2078=$AD$1,IF($G2078=$AE$1,G2078,""),"")</f>
        <v/>
      </c>
      <c r="AG2078" s="187" t="str">
        <f t="shared" ref="AG2078:AG2141" si="708">IF($E2078=$AD$1,IF($G2078=$AE$1,I2078,""),"")</f>
        <v/>
      </c>
      <c r="AH2078" s="187" t="str">
        <f t="shared" ref="AH2078:AH2141" si="709">IF($E2078=$AD$1,IF($G2078=$AE$1,J2078,""),"")</f>
        <v/>
      </c>
      <c r="AI2078" s="187" t="str">
        <f t="shared" ref="AI2078:AI2141" si="710">IF($E2078=$AD$1,IF($G2078=$AE$1,K2078,""),"")</f>
        <v/>
      </c>
      <c r="AJ2078" s="187" t="str">
        <f t="shared" ref="AJ2078:AJ2141" si="711">IF($E2078=$AD$1,IF($G2078=$AE$1,B2078,""),"")</f>
        <v/>
      </c>
      <c r="AK2078" s="187" t="str">
        <f t="shared" ref="AK2078:AK2141" si="712">IF($E2078=$AD$1,IF($G2078=$AE$1,C2078,""),"")</f>
        <v/>
      </c>
      <c r="AN2078" s="187" t="str">
        <f t="shared" ref="AN2078:AN2141" si="713">LEFT(AO2078,7)</f>
        <v/>
      </c>
      <c r="AO2078" s="187" t="str">
        <f t="shared" ref="AO2078:AO2141" si="714">IF(AF2078=$AE$1,AJ2078&amp;"/"&amp;AK2078&amp;" "&amp;AD2078,"")</f>
        <v/>
      </c>
      <c r="AP2078" s="187" t="str">
        <f t="shared" ref="AP2078:AP2141" si="715">IF(AO2078&lt;&gt;"",AI2078,"")</f>
        <v/>
      </c>
      <c r="AT2078" s="187" t="str">
        <f t="shared" ref="AT2078:AT2141" si="716">IF($Q2078=$AD$1,N2078,"")</f>
        <v/>
      </c>
      <c r="AU2078" s="187" t="str">
        <f t="shared" ref="AU2078:AU2141" si="717">IF($Q2078=$AD$1,O2078,"")</f>
        <v/>
      </c>
      <c r="AV2078" s="187" t="str">
        <f t="shared" ref="AV2078:AV2141" si="718">IF($Q2078=$AD$1,P2078,"")</f>
        <v/>
      </c>
      <c r="AW2078" s="187" t="str">
        <f t="shared" ref="AW2078:AW2141" si="719">IF($Q2078=$AD$1,T2078,"")</f>
        <v/>
      </c>
      <c r="AX2078" s="187" t="str">
        <f t="shared" ref="AX2078:AX2141" si="720">IF(AW2078&lt;&gt;"",AW2078&amp;" "&amp;$AD$1,"")</f>
        <v/>
      </c>
      <c r="AY2078" s="187" t="str">
        <f t="shared" si="701"/>
        <v/>
      </c>
      <c r="AZ2078" s="187" t="str">
        <f t="shared" ref="AZ2078:AZ2141" si="721">IF(AY2078="","",AV2078/AY2078)</f>
        <v/>
      </c>
      <c r="BA2078" s="187" t="str">
        <f t="shared" si="703"/>
        <v xml:space="preserve"> </v>
      </c>
      <c r="BB2078" s="187" t="str">
        <f>IFERROR(IF(AW2078="","",VLOOKUP(AW2078,SUSS!R:S,2,FALSE)),AY2078*SUSS!$M$2)</f>
        <v/>
      </c>
      <c r="BC2078" s="187" t="str">
        <f t="shared" si="702"/>
        <v/>
      </c>
    </row>
    <row r="2079" spans="14:55" ht="15.75" thickBot="1">
      <c r="N2079" s="183" t="s">
        <v>198</v>
      </c>
      <c r="O2079" s="82">
        <v>84</v>
      </c>
      <c r="P2079" s="86">
        <v>153.22999999999999</v>
      </c>
      <c r="Q2079" s="83" t="s">
        <v>107</v>
      </c>
      <c r="R2079" s="83" t="s">
        <v>10</v>
      </c>
      <c r="S2079" s="83" t="s">
        <v>10</v>
      </c>
      <c r="T2079" s="82" t="s">
        <v>163</v>
      </c>
      <c r="U2079" s="82" t="s">
        <v>124</v>
      </c>
      <c r="AC2079" s="187" t="str">
        <f t="shared" si="704"/>
        <v/>
      </c>
      <c r="AD2079" s="187" t="str">
        <f t="shared" si="705"/>
        <v/>
      </c>
      <c r="AE2079" s="187" t="str">
        <f t="shared" si="706"/>
        <v/>
      </c>
      <c r="AF2079" s="187" t="str">
        <f t="shared" si="707"/>
        <v/>
      </c>
      <c r="AG2079" s="187" t="str">
        <f t="shared" si="708"/>
        <v/>
      </c>
      <c r="AH2079" s="187" t="str">
        <f t="shared" si="709"/>
        <v/>
      </c>
      <c r="AI2079" s="187" t="str">
        <f t="shared" si="710"/>
        <v/>
      </c>
      <c r="AJ2079" s="187" t="str">
        <f t="shared" si="711"/>
        <v/>
      </c>
      <c r="AK2079" s="187" t="str">
        <f t="shared" si="712"/>
        <v/>
      </c>
      <c r="AN2079" s="187" t="str">
        <f t="shared" si="713"/>
        <v/>
      </c>
      <c r="AO2079" s="187" t="str">
        <f t="shared" si="714"/>
        <v/>
      </c>
      <c r="AP2079" s="187" t="str">
        <f t="shared" si="715"/>
        <v/>
      </c>
      <c r="AT2079" s="187" t="str">
        <f t="shared" si="716"/>
        <v/>
      </c>
      <c r="AU2079" s="187" t="str">
        <f t="shared" si="717"/>
        <v/>
      </c>
      <c r="AV2079" s="187" t="str">
        <f t="shared" si="718"/>
        <v/>
      </c>
      <c r="AW2079" s="187" t="str">
        <f t="shared" si="719"/>
        <v/>
      </c>
      <c r="AX2079" s="187" t="str">
        <f t="shared" si="720"/>
        <v/>
      </c>
      <c r="AY2079" s="187" t="str">
        <f t="shared" si="701"/>
        <v/>
      </c>
      <c r="AZ2079" s="187" t="str">
        <f t="shared" si="721"/>
        <v/>
      </c>
      <c r="BA2079" s="187" t="str">
        <f t="shared" si="703"/>
        <v xml:space="preserve"> </v>
      </c>
      <c r="BB2079" s="187" t="str">
        <f>IFERROR(IF(AW2079="","",VLOOKUP(AW2079,SUSS!R:S,2,FALSE)),AY2079*SUSS!$M$2)</f>
        <v/>
      </c>
      <c r="BC2079" s="187" t="str">
        <f t="shared" si="702"/>
        <v/>
      </c>
    </row>
    <row r="2080" spans="14:55" ht="29.25" thickBot="1">
      <c r="N2080" s="183" t="s">
        <v>198</v>
      </c>
      <c r="O2080" s="82">
        <v>84</v>
      </c>
      <c r="P2080" s="86">
        <v>196.35</v>
      </c>
      <c r="Q2080" s="83" t="s">
        <v>11</v>
      </c>
      <c r="R2080" s="83" t="s">
        <v>108</v>
      </c>
      <c r="S2080" s="83" t="s">
        <v>83</v>
      </c>
      <c r="T2080" s="82" t="s">
        <v>193</v>
      </c>
      <c r="U2080" s="82" t="s">
        <v>124</v>
      </c>
      <c r="AC2080" s="187" t="str">
        <f t="shared" si="704"/>
        <v/>
      </c>
      <c r="AD2080" s="187" t="str">
        <f t="shared" si="705"/>
        <v/>
      </c>
      <c r="AE2080" s="187" t="str">
        <f t="shared" si="706"/>
        <v/>
      </c>
      <c r="AF2080" s="187" t="str">
        <f t="shared" si="707"/>
        <v/>
      </c>
      <c r="AG2080" s="187" t="str">
        <f t="shared" si="708"/>
        <v/>
      </c>
      <c r="AH2080" s="187" t="str">
        <f t="shared" si="709"/>
        <v/>
      </c>
      <c r="AI2080" s="187" t="str">
        <f t="shared" si="710"/>
        <v/>
      </c>
      <c r="AJ2080" s="187" t="str">
        <f t="shared" si="711"/>
        <v/>
      </c>
      <c r="AK2080" s="187" t="str">
        <f t="shared" si="712"/>
        <v/>
      </c>
      <c r="AN2080" s="187" t="str">
        <f t="shared" si="713"/>
        <v/>
      </c>
      <c r="AO2080" s="187" t="str">
        <f t="shared" si="714"/>
        <v/>
      </c>
      <c r="AP2080" s="187" t="str">
        <f t="shared" si="715"/>
        <v/>
      </c>
      <c r="AT2080" s="187" t="str">
        <f t="shared" si="716"/>
        <v>N006554</v>
      </c>
      <c r="AU2080" s="187">
        <f t="shared" si="717"/>
        <v>84</v>
      </c>
      <c r="AV2080" s="187">
        <f t="shared" si="718"/>
        <v>196.35</v>
      </c>
      <c r="AW2080" s="187" t="str">
        <f t="shared" si="719"/>
        <v>2018/6</v>
      </c>
      <c r="AX2080" s="187" t="str">
        <f t="shared" si="720"/>
        <v>2018/6 Contribuciones Seg. Social</v>
      </c>
      <c r="AY2080" s="187">
        <f t="shared" si="701"/>
        <v>6884.84</v>
      </c>
      <c r="AZ2080" s="187">
        <f t="shared" si="721"/>
        <v>2.851918127363889E-2</v>
      </c>
      <c r="BA2080" s="187" t="str">
        <f t="shared" si="703"/>
        <v>N006554 84</v>
      </c>
      <c r="BB2080" s="187">
        <f>IFERROR(IF(AW2080="","",VLOOKUP(AW2080,SUSS!R:S,2,FALSE)),AY2080*SUSS!$M$2)</f>
        <v>826.18079999999998</v>
      </c>
      <c r="BC2080" s="187">
        <f t="shared" si="702"/>
        <v>23.561999999999998</v>
      </c>
    </row>
    <row r="2081" spans="14:55" ht="29.25" thickBot="1">
      <c r="N2081" s="183" t="s">
        <v>198</v>
      </c>
      <c r="O2081" s="82">
        <v>84</v>
      </c>
      <c r="P2081" s="86">
        <v>458.04</v>
      </c>
      <c r="Q2081" s="83" t="s">
        <v>11</v>
      </c>
      <c r="R2081" s="83" t="s">
        <v>108</v>
      </c>
      <c r="S2081" s="83" t="s">
        <v>109</v>
      </c>
      <c r="T2081" s="82" t="s">
        <v>174</v>
      </c>
      <c r="U2081" s="82" t="s">
        <v>124</v>
      </c>
      <c r="AC2081" s="187" t="str">
        <f t="shared" si="704"/>
        <v/>
      </c>
      <c r="AD2081" s="187" t="str">
        <f t="shared" si="705"/>
        <v/>
      </c>
      <c r="AE2081" s="187" t="str">
        <f t="shared" si="706"/>
        <v/>
      </c>
      <c r="AF2081" s="187" t="str">
        <f t="shared" si="707"/>
        <v/>
      </c>
      <c r="AG2081" s="187" t="str">
        <f t="shared" si="708"/>
        <v/>
      </c>
      <c r="AH2081" s="187" t="str">
        <f t="shared" si="709"/>
        <v/>
      </c>
      <c r="AI2081" s="187" t="str">
        <f t="shared" si="710"/>
        <v/>
      </c>
      <c r="AJ2081" s="187" t="str">
        <f t="shared" si="711"/>
        <v/>
      </c>
      <c r="AK2081" s="187" t="str">
        <f t="shared" si="712"/>
        <v/>
      </c>
      <c r="AN2081" s="187" t="str">
        <f t="shared" si="713"/>
        <v/>
      </c>
      <c r="AO2081" s="187" t="str">
        <f t="shared" si="714"/>
        <v/>
      </c>
      <c r="AP2081" s="187" t="str">
        <f t="shared" si="715"/>
        <v/>
      </c>
      <c r="AT2081" s="187" t="str">
        <f t="shared" si="716"/>
        <v>N006554</v>
      </c>
      <c r="AU2081" s="187">
        <f t="shared" si="717"/>
        <v>84</v>
      </c>
      <c r="AV2081" s="187">
        <f t="shared" si="718"/>
        <v>458.04</v>
      </c>
      <c r="AW2081" s="187" t="str">
        <f t="shared" si="719"/>
        <v>2018/8</v>
      </c>
      <c r="AX2081" s="187" t="str">
        <f t="shared" si="720"/>
        <v>2018/8 Contribuciones Seg. Social</v>
      </c>
      <c r="AY2081" s="187">
        <f t="shared" si="701"/>
        <v>3272.08</v>
      </c>
      <c r="AZ2081" s="187">
        <f t="shared" si="721"/>
        <v>0.13998435246082003</v>
      </c>
      <c r="BA2081" s="187" t="str">
        <f t="shared" si="703"/>
        <v>N006554 84</v>
      </c>
      <c r="BB2081" s="187">
        <f>IFERROR(IF(AW2081="","",VLOOKUP(AW2081,SUSS!R:S,2,FALSE)),AY2081*SUSS!$M$2)</f>
        <v>392.64959999999996</v>
      </c>
      <c r="BC2081" s="187">
        <f t="shared" si="702"/>
        <v>54.964799999999997</v>
      </c>
    </row>
    <row r="2082" spans="14:55" ht="15.75" thickBot="1">
      <c r="N2082" s="183" t="s">
        <v>198</v>
      </c>
      <c r="O2082" s="82">
        <v>85</v>
      </c>
      <c r="P2082" s="85">
        <v>3529.96</v>
      </c>
      <c r="Q2082" s="83" t="s">
        <v>102</v>
      </c>
      <c r="R2082" s="83" t="s">
        <v>10</v>
      </c>
      <c r="S2082" s="83" t="s">
        <v>83</v>
      </c>
      <c r="T2082" s="82" t="s">
        <v>206</v>
      </c>
      <c r="U2082" s="82" t="s">
        <v>124</v>
      </c>
      <c r="AC2082" s="187" t="str">
        <f t="shared" si="704"/>
        <v/>
      </c>
      <c r="AD2082" s="187" t="str">
        <f t="shared" si="705"/>
        <v/>
      </c>
      <c r="AE2082" s="187" t="str">
        <f t="shared" si="706"/>
        <v/>
      </c>
      <c r="AF2082" s="187" t="str">
        <f t="shared" si="707"/>
        <v/>
      </c>
      <c r="AG2082" s="187" t="str">
        <f t="shared" si="708"/>
        <v/>
      </c>
      <c r="AH2082" s="187" t="str">
        <f t="shared" si="709"/>
        <v/>
      </c>
      <c r="AI2082" s="187" t="str">
        <f t="shared" si="710"/>
        <v/>
      </c>
      <c r="AJ2082" s="187" t="str">
        <f t="shared" si="711"/>
        <v/>
      </c>
      <c r="AK2082" s="187" t="str">
        <f t="shared" si="712"/>
        <v/>
      </c>
      <c r="AN2082" s="187" t="str">
        <f t="shared" si="713"/>
        <v/>
      </c>
      <c r="AO2082" s="187" t="str">
        <f t="shared" si="714"/>
        <v/>
      </c>
      <c r="AP2082" s="187" t="str">
        <f t="shared" si="715"/>
        <v/>
      </c>
      <c r="AT2082" s="187" t="str">
        <f t="shared" si="716"/>
        <v/>
      </c>
      <c r="AU2082" s="187" t="str">
        <f t="shared" si="717"/>
        <v/>
      </c>
      <c r="AV2082" s="187" t="str">
        <f t="shared" si="718"/>
        <v/>
      </c>
      <c r="AW2082" s="187" t="str">
        <f t="shared" si="719"/>
        <v/>
      </c>
      <c r="AX2082" s="187" t="str">
        <f t="shared" si="720"/>
        <v/>
      </c>
      <c r="AY2082" s="187" t="str">
        <f t="shared" si="701"/>
        <v/>
      </c>
      <c r="AZ2082" s="187" t="str">
        <f t="shared" si="721"/>
        <v/>
      </c>
      <c r="BA2082" s="187" t="str">
        <f t="shared" si="703"/>
        <v xml:space="preserve"> </v>
      </c>
      <c r="BB2082" s="187" t="str">
        <f>IFERROR(IF(AW2082="","",VLOOKUP(AW2082,SUSS!R:S,2,FALSE)),AY2082*SUSS!$M$2)</f>
        <v/>
      </c>
      <c r="BC2082" s="187" t="str">
        <f t="shared" si="702"/>
        <v/>
      </c>
    </row>
    <row r="2083" spans="14:55" ht="15.75" thickBot="1">
      <c r="N2083" s="183" t="s">
        <v>198</v>
      </c>
      <c r="O2083" s="82">
        <v>85</v>
      </c>
      <c r="P2083" s="85">
        <v>12979.64</v>
      </c>
      <c r="Q2083" s="83" t="s">
        <v>82</v>
      </c>
      <c r="R2083" s="83" t="s">
        <v>10</v>
      </c>
      <c r="S2083" s="83" t="s">
        <v>10</v>
      </c>
      <c r="T2083" s="82" t="s">
        <v>118</v>
      </c>
      <c r="U2083" s="82" t="s">
        <v>124</v>
      </c>
      <c r="AC2083" s="187" t="str">
        <f t="shared" si="704"/>
        <v/>
      </c>
      <c r="AD2083" s="187" t="str">
        <f t="shared" si="705"/>
        <v/>
      </c>
      <c r="AE2083" s="187" t="str">
        <f t="shared" si="706"/>
        <v/>
      </c>
      <c r="AF2083" s="187" t="str">
        <f t="shared" si="707"/>
        <v/>
      </c>
      <c r="AG2083" s="187" t="str">
        <f t="shared" si="708"/>
        <v/>
      </c>
      <c r="AH2083" s="187" t="str">
        <f t="shared" si="709"/>
        <v/>
      </c>
      <c r="AI2083" s="187" t="str">
        <f t="shared" si="710"/>
        <v/>
      </c>
      <c r="AJ2083" s="187" t="str">
        <f t="shared" si="711"/>
        <v/>
      </c>
      <c r="AK2083" s="187" t="str">
        <f t="shared" si="712"/>
        <v/>
      </c>
      <c r="AN2083" s="187" t="str">
        <f t="shared" si="713"/>
        <v/>
      </c>
      <c r="AO2083" s="187" t="str">
        <f t="shared" si="714"/>
        <v/>
      </c>
      <c r="AP2083" s="187" t="str">
        <f t="shared" si="715"/>
        <v/>
      </c>
      <c r="AT2083" s="187" t="str">
        <f t="shared" si="716"/>
        <v/>
      </c>
      <c r="AU2083" s="187" t="str">
        <f t="shared" si="717"/>
        <v/>
      </c>
      <c r="AV2083" s="187" t="str">
        <f t="shared" si="718"/>
        <v/>
      </c>
      <c r="AW2083" s="187" t="str">
        <f t="shared" si="719"/>
        <v/>
      </c>
      <c r="AX2083" s="187" t="str">
        <f t="shared" si="720"/>
        <v/>
      </c>
      <c r="AY2083" s="187" t="str">
        <f t="shared" si="701"/>
        <v/>
      </c>
      <c r="AZ2083" s="187" t="str">
        <f t="shared" si="721"/>
        <v/>
      </c>
      <c r="BA2083" s="187" t="str">
        <f t="shared" si="703"/>
        <v xml:space="preserve"> </v>
      </c>
      <c r="BB2083" s="187" t="str">
        <f>IFERROR(IF(AW2083="","",VLOOKUP(AW2083,SUSS!R:S,2,FALSE)),AY2083*SUSS!$M$2)</f>
        <v/>
      </c>
      <c r="BC2083" s="187" t="str">
        <f t="shared" si="702"/>
        <v/>
      </c>
    </row>
    <row r="2084" spans="14:55" ht="15.75" thickBot="1">
      <c r="N2084" s="183" t="s">
        <v>198</v>
      </c>
      <c r="O2084" s="82">
        <v>85</v>
      </c>
      <c r="P2084" s="86">
        <v>153.22999999999999</v>
      </c>
      <c r="Q2084" s="83" t="s">
        <v>107</v>
      </c>
      <c r="R2084" s="83" t="s">
        <v>10</v>
      </c>
      <c r="S2084" s="83" t="s">
        <v>10</v>
      </c>
      <c r="T2084" s="82" t="s">
        <v>163</v>
      </c>
      <c r="U2084" s="82" t="s">
        <v>124</v>
      </c>
      <c r="AC2084" s="187" t="str">
        <f t="shared" si="704"/>
        <v/>
      </c>
      <c r="AD2084" s="187" t="str">
        <f t="shared" si="705"/>
        <v/>
      </c>
      <c r="AE2084" s="187" t="str">
        <f t="shared" si="706"/>
        <v/>
      </c>
      <c r="AF2084" s="187" t="str">
        <f t="shared" si="707"/>
        <v/>
      </c>
      <c r="AG2084" s="187" t="str">
        <f t="shared" si="708"/>
        <v/>
      </c>
      <c r="AH2084" s="187" t="str">
        <f t="shared" si="709"/>
        <v/>
      </c>
      <c r="AI2084" s="187" t="str">
        <f t="shared" si="710"/>
        <v/>
      </c>
      <c r="AJ2084" s="187" t="str">
        <f t="shared" si="711"/>
        <v/>
      </c>
      <c r="AK2084" s="187" t="str">
        <f t="shared" si="712"/>
        <v/>
      </c>
      <c r="AN2084" s="187" t="str">
        <f t="shared" si="713"/>
        <v/>
      </c>
      <c r="AO2084" s="187" t="str">
        <f t="shared" si="714"/>
        <v/>
      </c>
      <c r="AP2084" s="187" t="str">
        <f t="shared" si="715"/>
        <v/>
      </c>
      <c r="AT2084" s="187" t="str">
        <f t="shared" si="716"/>
        <v/>
      </c>
      <c r="AU2084" s="187" t="str">
        <f t="shared" si="717"/>
        <v/>
      </c>
      <c r="AV2084" s="187" t="str">
        <f t="shared" si="718"/>
        <v/>
      </c>
      <c r="AW2084" s="187" t="str">
        <f t="shared" si="719"/>
        <v/>
      </c>
      <c r="AX2084" s="187" t="str">
        <f t="shared" si="720"/>
        <v/>
      </c>
      <c r="AY2084" s="187" t="str">
        <f t="shared" si="701"/>
        <v/>
      </c>
      <c r="AZ2084" s="187" t="str">
        <f t="shared" si="721"/>
        <v/>
      </c>
      <c r="BA2084" s="187" t="str">
        <f t="shared" si="703"/>
        <v xml:space="preserve"> </v>
      </c>
      <c r="BB2084" s="187" t="str">
        <f>IFERROR(IF(AW2084="","",VLOOKUP(AW2084,SUSS!R:S,2,FALSE)),AY2084*SUSS!$M$2)</f>
        <v/>
      </c>
      <c r="BC2084" s="187" t="str">
        <f t="shared" si="702"/>
        <v/>
      </c>
    </row>
    <row r="2085" spans="14:55" ht="29.25" thickBot="1">
      <c r="N2085" s="183" t="s">
        <v>198</v>
      </c>
      <c r="O2085" s="82">
        <v>85</v>
      </c>
      <c r="P2085" s="86">
        <v>654.39</v>
      </c>
      <c r="Q2085" s="83" t="s">
        <v>11</v>
      </c>
      <c r="R2085" s="83" t="s">
        <v>108</v>
      </c>
      <c r="S2085" s="83" t="s">
        <v>109</v>
      </c>
      <c r="T2085" s="82" t="s">
        <v>174</v>
      </c>
      <c r="U2085" s="82" t="s">
        <v>124</v>
      </c>
      <c r="AC2085" s="187" t="str">
        <f t="shared" si="704"/>
        <v/>
      </c>
      <c r="AD2085" s="187" t="str">
        <f t="shared" si="705"/>
        <v/>
      </c>
      <c r="AE2085" s="187" t="str">
        <f t="shared" si="706"/>
        <v/>
      </c>
      <c r="AF2085" s="187" t="str">
        <f t="shared" si="707"/>
        <v/>
      </c>
      <c r="AG2085" s="187" t="str">
        <f t="shared" si="708"/>
        <v/>
      </c>
      <c r="AH2085" s="187" t="str">
        <f t="shared" si="709"/>
        <v/>
      </c>
      <c r="AI2085" s="187" t="str">
        <f t="shared" si="710"/>
        <v/>
      </c>
      <c r="AJ2085" s="187" t="str">
        <f t="shared" si="711"/>
        <v/>
      </c>
      <c r="AK2085" s="187" t="str">
        <f t="shared" si="712"/>
        <v/>
      </c>
      <c r="AN2085" s="187" t="str">
        <f t="shared" si="713"/>
        <v/>
      </c>
      <c r="AO2085" s="187" t="str">
        <f t="shared" si="714"/>
        <v/>
      </c>
      <c r="AP2085" s="187" t="str">
        <f t="shared" si="715"/>
        <v/>
      </c>
      <c r="AT2085" s="187" t="str">
        <f t="shared" si="716"/>
        <v>N006554</v>
      </c>
      <c r="AU2085" s="187">
        <f t="shared" si="717"/>
        <v>85</v>
      </c>
      <c r="AV2085" s="187">
        <f t="shared" si="718"/>
        <v>654.39</v>
      </c>
      <c r="AW2085" s="187" t="str">
        <f t="shared" si="719"/>
        <v>2018/8</v>
      </c>
      <c r="AX2085" s="187" t="str">
        <f t="shared" si="720"/>
        <v>2018/8 Contribuciones Seg. Social</v>
      </c>
      <c r="AY2085" s="187">
        <f t="shared" si="701"/>
        <v>3272.08</v>
      </c>
      <c r="AZ2085" s="187">
        <f t="shared" si="721"/>
        <v>0.19999205398401018</v>
      </c>
      <c r="BA2085" s="187" t="str">
        <f t="shared" si="703"/>
        <v>N006554 85</v>
      </c>
      <c r="BB2085" s="187">
        <f>IFERROR(IF(AW2085="","",VLOOKUP(AW2085,SUSS!R:S,2,FALSE)),AY2085*SUSS!$M$2)</f>
        <v>392.64959999999996</v>
      </c>
      <c r="BC2085" s="187">
        <f t="shared" si="702"/>
        <v>78.526799999999994</v>
      </c>
    </row>
    <row r="2086" spans="14:55" ht="15.75" thickBot="1">
      <c r="N2086" s="183" t="s">
        <v>198</v>
      </c>
      <c r="O2086" s="82">
        <v>86</v>
      </c>
      <c r="P2086" s="85">
        <v>3529.96</v>
      </c>
      <c r="Q2086" s="83" t="s">
        <v>102</v>
      </c>
      <c r="R2086" s="83" t="s">
        <v>10</v>
      </c>
      <c r="S2086" s="83" t="s">
        <v>83</v>
      </c>
      <c r="T2086" s="82" t="s">
        <v>206</v>
      </c>
      <c r="U2086" s="82" t="s">
        <v>124</v>
      </c>
      <c r="AC2086" s="187" t="str">
        <f t="shared" si="704"/>
        <v/>
      </c>
      <c r="AD2086" s="187" t="str">
        <f t="shared" si="705"/>
        <v/>
      </c>
      <c r="AE2086" s="187" t="str">
        <f t="shared" si="706"/>
        <v/>
      </c>
      <c r="AF2086" s="187" t="str">
        <f t="shared" si="707"/>
        <v/>
      </c>
      <c r="AG2086" s="187" t="str">
        <f t="shared" si="708"/>
        <v/>
      </c>
      <c r="AH2086" s="187" t="str">
        <f t="shared" si="709"/>
        <v/>
      </c>
      <c r="AI2086" s="187" t="str">
        <f t="shared" si="710"/>
        <v/>
      </c>
      <c r="AJ2086" s="187" t="str">
        <f t="shared" si="711"/>
        <v/>
      </c>
      <c r="AK2086" s="187" t="str">
        <f t="shared" si="712"/>
        <v/>
      </c>
      <c r="AN2086" s="187" t="str">
        <f t="shared" si="713"/>
        <v/>
      </c>
      <c r="AO2086" s="187" t="str">
        <f t="shared" si="714"/>
        <v/>
      </c>
      <c r="AP2086" s="187" t="str">
        <f t="shared" si="715"/>
        <v/>
      </c>
      <c r="AT2086" s="187" t="str">
        <f t="shared" si="716"/>
        <v/>
      </c>
      <c r="AU2086" s="187" t="str">
        <f t="shared" si="717"/>
        <v/>
      </c>
      <c r="AV2086" s="187" t="str">
        <f t="shared" si="718"/>
        <v/>
      </c>
      <c r="AW2086" s="187" t="str">
        <f t="shared" si="719"/>
        <v/>
      </c>
      <c r="AX2086" s="187" t="str">
        <f t="shared" si="720"/>
        <v/>
      </c>
      <c r="AY2086" s="187" t="str">
        <f t="shared" si="701"/>
        <v/>
      </c>
      <c r="AZ2086" s="187" t="str">
        <f t="shared" si="721"/>
        <v/>
      </c>
      <c r="BA2086" s="187" t="str">
        <f t="shared" si="703"/>
        <v xml:space="preserve"> </v>
      </c>
      <c r="BB2086" s="187" t="str">
        <f>IFERROR(IF(AW2086="","",VLOOKUP(AW2086,SUSS!R:S,2,FALSE)),AY2086*SUSS!$M$2)</f>
        <v/>
      </c>
      <c r="BC2086" s="187" t="str">
        <f t="shared" si="702"/>
        <v/>
      </c>
    </row>
    <row r="2087" spans="14:55" ht="15.75" thickBot="1">
      <c r="N2087" s="183" t="s">
        <v>198</v>
      </c>
      <c r="O2087" s="82">
        <v>86</v>
      </c>
      <c r="P2087" s="85">
        <v>12979.64</v>
      </c>
      <c r="Q2087" s="83" t="s">
        <v>82</v>
      </c>
      <c r="R2087" s="83" t="s">
        <v>10</v>
      </c>
      <c r="S2087" s="83" t="s">
        <v>10</v>
      </c>
      <c r="T2087" s="82" t="s">
        <v>118</v>
      </c>
      <c r="U2087" s="82" t="s">
        <v>124</v>
      </c>
      <c r="AC2087" s="187" t="str">
        <f t="shared" si="704"/>
        <v/>
      </c>
      <c r="AD2087" s="187" t="str">
        <f t="shared" si="705"/>
        <v/>
      </c>
      <c r="AE2087" s="187" t="str">
        <f t="shared" si="706"/>
        <v/>
      </c>
      <c r="AF2087" s="187" t="str">
        <f t="shared" si="707"/>
        <v/>
      </c>
      <c r="AG2087" s="187" t="str">
        <f t="shared" si="708"/>
        <v/>
      </c>
      <c r="AH2087" s="187" t="str">
        <f t="shared" si="709"/>
        <v/>
      </c>
      <c r="AI2087" s="187" t="str">
        <f t="shared" si="710"/>
        <v/>
      </c>
      <c r="AJ2087" s="187" t="str">
        <f t="shared" si="711"/>
        <v/>
      </c>
      <c r="AK2087" s="187" t="str">
        <f t="shared" si="712"/>
        <v/>
      </c>
      <c r="AN2087" s="187" t="str">
        <f t="shared" si="713"/>
        <v/>
      </c>
      <c r="AO2087" s="187" t="str">
        <f t="shared" si="714"/>
        <v/>
      </c>
      <c r="AP2087" s="187" t="str">
        <f t="shared" si="715"/>
        <v/>
      </c>
      <c r="AT2087" s="187" t="str">
        <f t="shared" si="716"/>
        <v/>
      </c>
      <c r="AU2087" s="187" t="str">
        <f t="shared" si="717"/>
        <v/>
      </c>
      <c r="AV2087" s="187" t="str">
        <f t="shared" si="718"/>
        <v/>
      </c>
      <c r="AW2087" s="187" t="str">
        <f t="shared" si="719"/>
        <v/>
      </c>
      <c r="AX2087" s="187" t="str">
        <f t="shared" si="720"/>
        <v/>
      </c>
      <c r="AY2087" s="187" t="str">
        <f t="shared" si="701"/>
        <v/>
      </c>
      <c r="AZ2087" s="187" t="str">
        <f t="shared" si="721"/>
        <v/>
      </c>
      <c r="BA2087" s="187" t="str">
        <f t="shared" si="703"/>
        <v xml:space="preserve"> </v>
      </c>
      <c r="BB2087" s="187" t="str">
        <f>IFERROR(IF(AW2087="","",VLOOKUP(AW2087,SUSS!R:S,2,FALSE)),AY2087*SUSS!$M$2)</f>
        <v/>
      </c>
      <c r="BC2087" s="187" t="str">
        <f t="shared" si="702"/>
        <v/>
      </c>
    </row>
    <row r="2088" spans="14:55" ht="15.75" thickBot="1">
      <c r="N2088" s="183" t="s">
        <v>198</v>
      </c>
      <c r="O2088" s="82">
        <v>86</v>
      </c>
      <c r="P2088" s="86">
        <v>153.22999999999999</v>
      </c>
      <c r="Q2088" s="83" t="s">
        <v>107</v>
      </c>
      <c r="R2088" s="83" t="s">
        <v>10</v>
      </c>
      <c r="S2088" s="83" t="s">
        <v>10</v>
      </c>
      <c r="T2088" s="82" t="s">
        <v>163</v>
      </c>
      <c r="U2088" s="82" t="s">
        <v>124</v>
      </c>
      <c r="AC2088" s="187" t="str">
        <f t="shared" si="704"/>
        <v/>
      </c>
      <c r="AD2088" s="187" t="str">
        <f t="shared" si="705"/>
        <v/>
      </c>
      <c r="AE2088" s="187" t="str">
        <f t="shared" si="706"/>
        <v/>
      </c>
      <c r="AF2088" s="187" t="str">
        <f t="shared" si="707"/>
        <v/>
      </c>
      <c r="AG2088" s="187" t="str">
        <f t="shared" si="708"/>
        <v/>
      </c>
      <c r="AH2088" s="187" t="str">
        <f t="shared" si="709"/>
        <v/>
      </c>
      <c r="AI2088" s="187" t="str">
        <f t="shared" si="710"/>
        <v/>
      </c>
      <c r="AJ2088" s="187" t="str">
        <f t="shared" si="711"/>
        <v/>
      </c>
      <c r="AK2088" s="187" t="str">
        <f t="shared" si="712"/>
        <v/>
      </c>
      <c r="AN2088" s="187" t="str">
        <f t="shared" si="713"/>
        <v/>
      </c>
      <c r="AO2088" s="187" t="str">
        <f t="shared" si="714"/>
        <v/>
      </c>
      <c r="AP2088" s="187" t="str">
        <f t="shared" si="715"/>
        <v/>
      </c>
      <c r="AT2088" s="187" t="str">
        <f t="shared" si="716"/>
        <v/>
      </c>
      <c r="AU2088" s="187" t="str">
        <f t="shared" si="717"/>
        <v/>
      </c>
      <c r="AV2088" s="187" t="str">
        <f t="shared" si="718"/>
        <v/>
      </c>
      <c r="AW2088" s="187" t="str">
        <f t="shared" si="719"/>
        <v/>
      </c>
      <c r="AX2088" s="187" t="str">
        <f t="shared" si="720"/>
        <v/>
      </c>
      <c r="AY2088" s="187" t="str">
        <f t="shared" si="701"/>
        <v/>
      </c>
      <c r="AZ2088" s="187" t="str">
        <f t="shared" si="721"/>
        <v/>
      </c>
      <c r="BA2088" s="187" t="str">
        <f t="shared" si="703"/>
        <v xml:space="preserve"> </v>
      </c>
      <c r="BB2088" s="187" t="str">
        <f>IFERROR(IF(AW2088="","",VLOOKUP(AW2088,SUSS!R:S,2,FALSE)),AY2088*SUSS!$M$2)</f>
        <v/>
      </c>
      <c r="BC2088" s="187" t="str">
        <f t="shared" si="702"/>
        <v/>
      </c>
    </row>
    <row r="2089" spans="14:55" ht="29.25" thickBot="1">
      <c r="N2089" s="183" t="s">
        <v>198</v>
      </c>
      <c r="O2089" s="82">
        <v>86</v>
      </c>
      <c r="P2089" s="86">
        <v>654.39</v>
      </c>
      <c r="Q2089" s="83" t="s">
        <v>11</v>
      </c>
      <c r="R2089" s="83" t="s">
        <v>108</v>
      </c>
      <c r="S2089" s="83" t="s">
        <v>109</v>
      </c>
      <c r="T2089" s="82" t="s">
        <v>174</v>
      </c>
      <c r="U2089" s="82" t="s">
        <v>124</v>
      </c>
      <c r="AC2089" s="187" t="str">
        <f t="shared" si="704"/>
        <v/>
      </c>
      <c r="AD2089" s="187" t="str">
        <f t="shared" si="705"/>
        <v/>
      </c>
      <c r="AE2089" s="187" t="str">
        <f t="shared" si="706"/>
        <v/>
      </c>
      <c r="AF2089" s="187" t="str">
        <f t="shared" si="707"/>
        <v/>
      </c>
      <c r="AG2089" s="187" t="str">
        <f t="shared" si="708"/>
        <v/>
      </c>
      <c r="AH2089" s="187" t="str">
        <f t="shared" si="709"/>
        <v/>
      </c>
      <c r="AI2089" s="187" t="str">
        <f t="shared" si="710"/>
        <v/>
      </c>
      <c r="AJ2089" s="187" t="str">
        <f t="shared" si="711"/>
        <v/>
      </c>
      <c r="AK2089" s="187" t="str">
        <f t="shared" si="712"/>
        <v/>
      </c>
      <c r="AN2089" s="187" t="str">
        <f t="shared" si="713"/>
        <v/>
      </c>
      <c r="AO2089" s="187" t="str">
        <f t="shared" si="714"/>
        <v/>
      </c>
      <c r="AP2089" s="187" t="str">
        <f t="shared" si="715"/>
        <v/>
      </c>
      <c r="AT2089" s="187" t="str">
        <f t="shared" si="716"/>
        <v>N006554</v>
      </c>
      <c r="AU2089" s="187">
        <f t="shared" si="717"/>
        <v>86</v>
      </c>
      <c r="AV2089" s="187">
        <f t="shared" si="718"/>
        <v>654.39</v>
      </c>
      <c r="AW2089" s="187" t="str">
        <f t="shared" si="719"/>
        <v>2018/8</v>
      </c>
      <c r="AX2089" s="187" t="str">
        <f t="shared" si="720"/>
        <v>2018/8 Contribuciones Seg. Social</v>
      </c>
      <c r="AY2089" s="187">
        <f t="shared" si="701"/>
        <v>3272.08</v>
      </c>
      <c r="AZ2089" s="187">
        <f t="shared" si="721"/>
        <v>0.19999205398401018</v>
      </c>
      <c r="BA2089" s="187" t="str">
        <f t="shared" si="703"/>
        <v>N006554 86</v>
      </c>
      <c r="BB2089" s="187">
        <f>IFERROR(IF(AW2089="","",VLOOKUP(AW2089,SUSS!R:S,2,FALSE)),AY2089*SUSS!$M$2)</f>
        <v>392.64959999999996</v>
      </c>
      <c r="BC2089" s="187">
        <f t="shared" si="702"/>
        <v>78.526799999999994</v>
      </c>
    </row>
    <row r="2090" spans="14:55" ht="15.75" thickBot="1">
      <c r="N2090" s="183" t="s">
        <v>198</v>
      </c>
      <c r="O2090" s="82">
        <v>87</v>
      </c>
      <c r="P2090" s="85">
        <v>3529.96</v>
      </c>
      <c r="Q2090" s="83" t="s">
        <v>102</v>
      </c>
      <c r="R2090" s="83" t="s">
        <v>10</v>
      </c>
      <c r="S2090" s="83" t="s">
        <v>83</v>
      </c>
      <c r="T2090" s="82" t="s">
        <v>206</v>
      </c>
      <c r="U2090" s="82" t="s">
        <v>124</v>
      </c>
      <c r="AC2090" s="187" t="str">
        <f t="shared" si="704"/>
        <v/>
      </c>
      <c r="AD2090" s="187" t="str">
        <f t="shared" si="705"/>
        <v/>
      </c>
      <c r="AE2090" s="187" t="str">
        <f t="shared" si="706"/>
        <v/>
      </c>
      <c r="AF2090" s="187" t="str">
        <f t="shared" si="707"/>
        <v/>
      </c>
      <c r="AG2090" s="187" t="str">
        <f t="shared" si="708"/>
        <v/>
      </c>
      <c r="AH2090" s="187" t="str">
        <f t="shared" si="709"/>
        <v/>
      </c>
      <c r="AI2090" s="187" t="str">
        <f t="shared" si="710"/>
        <v/>
      </c>
      <c r="AJ2090" s="187" t="str">
        <f t="shared" si="711"/>
        <v/>
      </c>
      <c r="AK2090" s="187" t="str">
        <f t="shared" si="712"/>
        <v/>
      </c>
      <c r="AN2090" s="187" t="str">
        <f t="shared" si="713"/>
        <v/>
      </c>
      <c r="AO2090" s="187" t="str">
        <f t="shared" si="714"/>
        <v/>
      </c>
      <c r="AP2090" s="187" t="str">
        <f t="shared" si="715"/>
        <v/>
      </c>
      <c r="AT2090" s="187" t="str">
        <f t="shared" si="716"/>
        <v/>
      </c>
      <c r="AU2090" s="187" t="str">
        <f t="shared" si="717"/>
        <v/>
      </c>
      <c r="AV2090" s="187" t="str">
        <f t="shared" si="718"/>
        <v/>
      </c>
      <c r="AW2090" s="187" t="str">
        <f t="shared" si="719"/>
        <v/>
      </c>
      <c r="AX2090" s="187" t="str">
        <f t="shared" si="720"/>
        <v/>
      </c>
      <c r="AY2090" s="187" t="str">
        <f t="shared" si="701"/>
        <v/>
      </c>
      <c r="AZ2090" s="187" t="str">
        <f t="shared" si="721"/>
        <v/>
      </c>
      <c r="BA2090" s="187" t="str">
        <f t="shared" si="703"/>
        <v xml:space="preserve"> </v>
      </c>
      <c r="BB2090" s="187" t="str">
        <f>IFERROR(IF(AW2090="","",VLOOKUP(AW2090,SUSS!R:S,2,FALSE)),AY2090*SUSS!$M$2)</f>
        <v/>
      </c>
      <c r="BC2090" s="187" t="str">
        <f t="shared" si="702"/>
        <v/>
      </c>
    </row>
    <row r="2091" spans="14:55" ht="15.75" thickBot="1">
      <c r="N2091" s="183" t="s">
        <v>198</v>
      </c>
      <c r="O2091" s="82">
        <v>87</v>
      </c>
      <c r="P2091" s="85">
        <v>2583.0700000000002</v>
      </c>
      <c r="Q2091" s="83" t="s">
        <v>82</v>
      </c>
      <c r="R2091" s="83" t="s">
        <v>10</v>
      </c>
      <c r="S2091" s="83" t="s">
        <v>10</v>
      </c>
      <c r="T2091" s="82" t="s">
        <v>118</v>
      </c>
      <c r="U2091" s="82" t="s">
        <v>124</v>
      </c>
      <c r="AC2091" s="187" t="str">
        <f t="shared" si="704"/>
        <v/>
      </c>
      <c r="AD2091" s="187" t="str">
        <f t="shared" si="705"/>
        <v/>
      </c>
      <c r="AE2091" s="187" t="str">
        <f t="shared" si="706"/>
        <v/>
      </c>
      <c r="AF2091" s="187" t="str">
        <f t="shared" si="707"/>
        <v/>
      </c>
      <c r="AG2091" s="187" t="str">
        <f t="shared" si="708"/>
        <v/>
      </c>
      <c r="AH2091" s="187" t="str">
        <f t="shared" si="709"/>
        <v/>
      </c>
      <c r="AI2091" s="187" t="str">
        <f t="shared" si="710"/>
        <v/>
      </c>
      <c r="AJ2091" s="187" t="str">
        <f t="shared" si="711"/>
        <v/>
      </c>
      <c r="AK2091" s="187" t="str">
        <f t="shared" si="712"/>
        <v/>
      </c>
      <c r="AN2091" s="187" t="str">
        <f t="shared" si="713"/>
        <v/>
      </c>
      <c r="AO2091" s="187" t="str">
        <f t="shared" si="714"/>
        <v/>
      </c>
      <c r="AP2091" s="187" t="str">
        <f t="shared" si="715"/>
        <v/>
      </c>
      <c r="AT2091" s="187" t="str">
        <f t="shared" si="716"/>
        <v/>
      </c>
      <c r="AU2091" s="187" t="str">
        <f t="shared" si="717"/>
        <v/>
      </c>
      <c r="AV2091" s="187" t="str">
        <f t="shared" si="718"/>
        <v/>
      </c>
      <c r="AW2091" s="187" t="str">
        <f t="shared" si="719"/>
        <v/>
      </c>
      <c r="AX2091" s="187" t="str">
        <f t="shared" si="720"/>
        <v/>
      </c>
      <c r="AY2091" s="187" t="str">
        <f t="shared" si="701"/>
        <v/>
      </c>
      <c r="AZ2091" s="187" t="str">
        <f t="shared" si="721"/>
        <v/>
      </c>
      <c r="BA2091" s="187" t="str">
        <f t="shared" si="703"/>
        <v xml:space="preserve"> </v>
      </c>
      <c r="BB2091" s="187" t="str">
        <f>IFERROR(IF(AW2091="","",VLOOKUP(AW2091,SUSS!R:S,2,FALSE)),AY2091*SUSS!$M$2)</f>
        <v/>
      </c>
      <c r="BC2091" s="187" t="str">
        <f t="shared" si="702"/>
        <v/>
      </c>
    </row>
    <row r="2092" spans="14:55" ht="15.75" thickBot="1">
      <c r="N2092" s="183" t="s">
        <v>198</v>
      </c>
      <c r="O2092" s="82">
        <v>87</v>
      </c>
      <c r="P2092" s="85">
        <v>10396.57</v>
      </c>
      <c r="Q2092" s="83" t="s">
        <v>82</v>
      </c>
      <c r="R2092" s="83" t="s">
        <v>10</v>
      </c>
      <c r="S2092" s="83" t="s">
        <v>83</v>
      </c>
      <c r="T2092" s="82" t="s">
        <v>118</v>
      </c>
      <c r="U2092" s="82" t="s">
        <v>124</v>
      </c>
      <c r="AC2092" s="187" t="str">
        <f t="shared" si="704"/>
        <v/>
      </c>
      <c r="AD2092" s="187" t="str">
        <f t="shared" si="705"/>
        <v/>
      </c>
      <c r="AE2092" s="187" t="str">
        <f t="shared" si="706"/>
        <v/>
      </c>
      <c r="AF2092" s="187" t="str">
        <f t="shared" si="707"/>
        <v/>
      </c>
      <c r="AG2092" s="187" t="str">
        <f t="shared" si="708"/>
        <v/>
      </c>
      <c r="AH2092" s="187" t="str">
        <f t="shared" si="709"/>
        <v/>
      </c>
      <c r="AI2092" s="187" t="str">
        <f t="shared" si="710"/>
        <v/>
      </c>
      <c r="AJ2092" s="187" t="str">
        <f t="shared" si="711"/>
        <v/>
      </c>
      <c r="AK2092" s="187" t="str">
        <f t="shared" si="712"/>
        <v/>
      </c>
      <c r="AN2092" s="187" t="str">
        <f t="shared" si="713"/>
        <v/>
      </c>
      <c r="AO2092" s="187" t="str">
        <f t="shared" si="714"/>
        <v/>
      </c>
      <c r="AP2092" s="187" t="str">
        <f t="shared" si="715"/>
        <v/>
      </c>
      <c r="AT2092" s="187" t="str">
        <f t="shared" si="716"/>
        <v/>
      </c>
      <c r="AU2092" s="187" t="str">
        <f t="shared" si="717"/>
        <v/>
      </c>
      <c r="AV2092" s="187" t="str">
        <f t="shared" si="718"/>
        <v/>
      </c>
      <c r="AW2092" s="187" t="str">
        <f t="shared" si="719"/>
        <v/>
      </c>
      <c r="AX2092" s="187" t="str">
        <f t="shared" si="720"/>
        <v/>
      </c>
      <c r="AY2092" s="187" t="str">
        <f t="shared" si="701"/>
        <v/>
      </c>
      <c r="AZ2092" s="187" t="str">
        <f t="shared" si="721"/>
        <v/>
      </c>
      <c r="BA2092" s="187" t="str">
        <f t="shared" si="703"/>
        <v xml:space="preserve"> </v>
      </c>
      <c r="BB2092" s="187" t="str">
        <f>IFERROR(IF(AW2092="","",VLOOKUP(AW2092,SUSS!R:S,2,FALSE)),AY2092*SUSS!$M$2)</f>
        <v/>
      </c>
      <c r="BC2092" s="187" t="str">
        <f t="shared" si="702"/>
        <v/>
      </c>
    </row>
    <row r="2093" spans="14:55" ht="15.75" thickBot="1">
      <c r="N2093" s="183" t="s">
        <v>198</v>
      </c>
      <c r="O2093" s="82">
        <v>87</v>
      </c>
      <c r="P2093" s="86">
        <v>153.22999999999999</v>
      </c>
      <c r="Q2093" s="83" t="s">
        <v>107</v>
      </c>
      <c r="R2093" s="83" t="s">
        <v>10</v>
      </c>
      <c r="S2093" s="83" t="s">
        <v>10</v>
      </c>
      <c r="T2093" s="82" t="s">
        <v>163</v>
      </c>
      <c r="U2093" s="82" t="s">
        <v>124</v>
      </c>
      <c r="AC2093" s="187" t="str">
        <f t="shared" si="704"/>
        <v/>
      </c>
      <c r="AD2093" s="187" t="str">
        <f t="shared" si="705"/>
        <v/>
      </c>
      <c r="AE2093" s="187" t="str">
        <f t="shared" si="706"/>
        <v/>
      </c>
      <c r="AF2093" s="187" t="str">
        <f t="shared" si="707"/>
        <v/>
      </c>
      <c r="AG2093" s="187" t="str">
        <f t="shared" si="708"/>
        <v/>
      </c>
      <c r="AH2093" s="187" t="str">
        <f t="shared" si="709"/>
        <v/>
      </c>
      <c r="AI2093" s="187" t="str">
        <f t="shared" si="710"/>
        <v/>
      </c>
      <c r="AJ2093" s="187" t="str">
        <f t="shared" si="711"/>
        <v/>
      </c>
      <c r="AK2093" s="187" t="str">
        <f t="shared" si="712"/>
        <v/>
      </c>
      <c r="AN2093" s="187" t="str">
        <f t="shared" si="713"/>
        <v/>
      </c>
      <c r="AO2093" s="187" t="str">
        <f t="shared" si="714"/>
        <v/>
      </c>
      <c r="AP2093" s="187" t="str">
        <f t="shared" si="715"/>
        <v/>
      </c>
      <c r="AT2093" s="187" t="str">
        <f t="shared" si="716"/>
        <v/>
      </c>
      <c r="AU2093" s="187" t="str">
        <f t="shared" si="717"/>
        <v/>
      </c>
      <c r="AV2093" s="187" t="str">
        <f t="shared" si="718"/>
        <v/>
      </c>
      <c r="AW2093" s="187" t="str">
        <f t="shared" si="719"/>
        <v/>
      </c>
      <c r="AX2093" s="187" t="str">
        <f t="shared" si="720"/>
        <v/>
      </c>
      <c r="AY2093" s="187" t="str">
        <f t="shared" si="701"/>
        <v/>
      </c>
      <c r="AZ2093" s="187" t="str">
        <f t="shared" si="721"/>
        <v/>
      </c>
      <c r="BA2093" s="187" t="str">
        <f t="shared" si="703"/>
        <v xml:space="preserve"> </v>
      </c>
      <c r="BB2093" s="187" t="str">
        <f>IFERROR(IF(AW2093="","",VLOOKUP(AW2093,SUSS!R:S,2,FALSE)),AY2093*SUSS!$M$2)</f>
        <v/>
      </c>
      <c r="BC2093" s="187" t="str">
        <f t="shared" si="702"/>
        <v/>
      </c>
    </row>
    <row r="2094" spans="14:55" ht="29.25" thickBot="1">
      <c r="N2094" s="183" t="s">
        <v>198</v>
      </c>
      <c r="O2094" s="82">
        <v>87</v>
      </c>
      <c r="P2094" s="86">
        <v>351.32</v>
      </c>
      <c r="Q2094" s="83" t="s">
        <v>11</v>
      </c>
      <c r="R2094" s="83" t="s">
        <v>108</v>
      </c>
      <c r="S2094" s="83" t="s">
        <v>109</v>
      </c>
      <c r="T2094" s="82" t="s">
        <v>174</v>
      </c>
      <c r="U2094" s="82" t="s">
        <v>124</v>
      </c>
      <c r="AC2094" s="187" t="str">
        <f t="shared" si="704"/>
        <v/>
      </c>
      <c r="AD2094" s="187" t="str">
        <f t="shared" si="705"/>
        <v/>
      </c>
      <c r="AE2094" s="187" t="str">
        <f t="shared" si="706"/>
        <v/>
      </c>
      <c r="AF2094" s="187" t="str">
        <f t="shared" si="707"/>
        <v/>
      </c>
      <c r="AG2094" s="187" t="str">
        <f t="shared" si="708"/>
        <v/>
      </c>
      <c r="AH2094" s="187" t="str">
        <f t="shared" si="709"/>
        <v/>
      </c>
      <c r="AI2094" s="187" t="str">
        <f t="shared" si="710"/>
        <v/>
      </c>
      <c r="AJ2094" s="187" t="str">
        <f t="shared" si="711"/>
        <v/>
      </c>
      <c r="AK2094" s="187" t="str">
        <f t="shared" si="712"/>
        <v/>
      </c>
      <c r="AN2094" s="187" t="str">
        <f t="shared" si="713"/>
        <v/>
      </c>
      <c r="AO2094" s="187" t="str">
        <f t="shared" si="714"/>
        <v/>
      </c>
      <c r="AP2094" s="187" t="str">
        <f t="shared" si="715"/>
        <v/>
      </c>
      <c r="AT2094" s="187" t="str">
        <f t="shared" si="716"/>
        <v>N006554</v>
      </c>
      <c r="AU2094" s="187">
        <f t="shared" si="717"/>
        <v>87</v>
      </c>
      <c r="AV2094" s="187">
        <f t="shared" si="718"/>
        <v>351.32</v>
      </c>
      <c r="AW2094" s="187" t="str">
        <f t="shared" si="719"/>
        <v>2018/8</v>
      </c>
      <c r="AX2094" s="187" t="str">
        <f t="shared" si="720"/>
        <v>2018/8 Contribuciones Seg. Social</v>
      </c>
      <c r="AY2094" s="187">
        <f t="shared" si="701"/>
        <v>3272.08</v>
      </c>
      <c r="AZ2094" s="187">
        <f t="shared" si="721"/>
        <v>0.10736901298256767</v>
      </c>
      <c r="BA2094" s="187" t="str">
        <f t="shared" si="703"/>
        <v>N006554 87</v>
      </c>
      <c r="BB2094" s="187">
        <f>IFERROR(IF(AW2094="","",VLOOKUP(AW2094,SUSS!R:S,2,FALSE)),AY2094*SUSS!$M$2)</f>
        <v>392.64959999999996</v>
      </c>
      <c r="BC2094" s="187">
        <f t="shared" si="702"/>
        <v>42.1584</v>
      </c>
    </row>
    <row r="2095" spans="14:55" ht="29.25" thickBot="1">
      <c r="N2095" s="183" t="s">
        <v>198</v>
      </c>
      <c r="O2095" s="82">
        <v>87</v>
      </c>
      <c r="P2095" s="86">
        <v>211.81</v>
      </c>
      <c r="Q2095" s="83" t="s">
        <v>11</v>
      </c>
      <c r="R2095" s="83" t="s">
        <v>108</v>
      </c>
      <c r="S2095" s="83" t="s">
        <v>83</v>
      </c>
      <c r="T2095" s="82" t="s">
        <v>174</v>
      </c>
      <c r="U2095" s="82" t="s">
        <v>124</v>
      </c>
      <c r="AC2095" s="187" t="str">
        <f t="shared" si="704"/>
        <v/>
      </c>
      <c r="AD2095" s="187" t="str">
        <f t="shared" si="705"/>
        <v/>
      </c>
      <c r="AE2095" s="187" t="str">
        <f t="shared" si="706"/>
        <v/>
      </c>
      <c r="AF2095" s="187" t="str">
        <f t="shared" si="707"/>
        <v/>
      </c>
      <c r="AG2095" s="187" t="str">
        <f t="shared" si="708"/>
        <v/>
      </c>
      <c r="AH2095" s="187" t="str">
        <f t="shared" si="709"/>
        <v/>
      </c>
      <c r="AI2095" s="187" t="str">
        <f t="shared" si="710"/>
        <v/>
      </c>
      <c r="AJ2095" s="187" t="str">
        <f t="shared" si="711"/>
        <v/>
      </c>
      <c r="AK2095" s="187" t="str">
        <f t="shared" si="712"/>
        <v/>
      </c>
      <c r="AN2095" s="187" t="str">
        <f t="shared" si="713"/>
        <v/>
      </c>
      <c r="AO2095" s="187" t="str">
        <f t="shared" si="714"/>
        <v/>
      </c>
      <c r="AP2095" s="187" t="str">
        <f t="shared" si="715"/>
        <v/>
      </c>
      <c r="AT2095" s="187" t="str">
        <f t="shared" si="716"/>
        <v>N006554</v>
      </c>
      <c r="AU2095" s="187">
        <f t="shared" si="717"/>
        <v>87</v>
      </c>
      <c r="AV2095" s="187">
        <f t="shared" si="718"/>
        <v>211.81</v>
      </c>
      <c r="AW2095" s="187" t="str">
        <f t="shared" si="719"/>
        <v>2018/8</v>
      </c>
      <c r="AX2095" s="187" t="str">
        <f t="shared" si="720"/>
        <v>2018/8 Contribuciones Seg. Social</v>
      </c>
      <c r="AY2095" s="187">
        <f t="shared" si="701"/>
        <v>3272.08</v>
      </c>
      <c r="AZ2095" s="187">
        <f t="shared" si="721"/>
        <v>6.4732524877142372E-2</v>
      </c>
      <c r="BA2095" s="187" t="str">
        <f t="shared" si="703"/>
        <v>N006554 87</v>
      </c>
      <c r="BB2095" s="187">
        <f>IFERROR(IF(AW2095="","",VLOOKUP(AW2095,SUSS!R:S,2,FALSE)),AY2095*SUSS!$M$2)</f>
        <v>392.64959999999996</v>
      </c>
      <c r="BC2095" s="187">
        <f t="shared" si="702"/>
        <v>25.417199999999998</v>
      </c>
    </row>
    <row r="2096" spans="14:55" ht="29.25" thickBot="1">
      <c r="N2096" s="183" t="s">
        <v>198</v>
      </c>
      <c r="O2096" s="82">
        <v>87</v>
      </c>
      <c r="P2096" s="86">
        <v>91.26</v>
      </c>
      <c r="Q2096" s="83" t="s">
        <v>11</v>
      </c>
      <c r="R2096" s="83" t="s">
        <v>108</v>
      </c>
      <c r="S2096" s="83" t="s">
        <v>109</v>
      </c>
      <c r="T2096" s="82" t="s">
        <v>175</v>
      </c>
      <c r="U2096" s="82" t="s">
        <v>124</v>
      </c>
      <c r="AC2096" s="187" t="str">
        <f t="shared" si="704"/>
        <v/>
      </c>
      <c r="AD2096" s="187" t="str">
        <f t="shared" si="705"/>
        <v/>
      </c>
      <c r="AE2096" s="187" t="str">
        <f t="shared" si="706"/>
        <v/>
      </c>
      <c r="AF2096" s="187" t="str">
        <f t="shared" si="707"/>
        <v/>
      </c>
      <c r="AG2096" s="187" t="str">
        <f t="shared" si="708"/>
        <v/>
      </c>
      <c r="AH2096" s="187" t="str">
        <f t="shared" si="709"/>
        <v/>
      </c>
      <c r="AI2096" s="187" t="str">
        <f t="shared" si="710"/>
        <v/>
      </c>
      <c r="AJ2096" s="187" t="str">
        <f t="shared" si="711"/>
        <v/>
      </c>
      <c r="AK2096" s="187" t="str">
        <f t="shared" si="712"/>
        <v/>
      </c>
      <c r="AN2096" s="187" t="str">
        <f t="shared" si="713"/>
        <v/>
      </c>
      <c r="AO2096" s="187" t="str">
        <f t="shared" si="714"/>
        <v/>
      </c>
      <c r="AP2096" s="187" t="str">
        <f t="shared" si="715"/>
        <v/>
      </c>
      <c r="AT2096" s="187" t="str">
        <f t="shared" si="716"/>
        <v>N006554</v>
      </c>
      <c r="AU2096" s="187">
        <f t="shared" si="717"/>
        <v>87</v>
      </c>
      <c r="AV2096" s="187">
        <f t="shared" si="718"/>
        <v>91.26</v>
      </c>
      <c r="AW2096" s="187" t="str">
        <f t="shared" si="719"/>
        <v>2018/9</v>
      </c>
      <c r="AX2096" s="187" t="str">
        <f t="shared" si="720"/>
        <v>2018/9 Contribuciones Seg. Social</v>
      </c>
      <c r="AY2096" s="187">
        <f t="shared" si="701"/>
        <v>4384.88</v>
      </c>
      <c r="AZ2096" s="187">
        <f t="shared" si="721"/>
        <v>2.0812428162230209E-2</v>
      </c>
      <c r="BA2096" s="187" t="str">
        <f t="shared" si="703"/>
        <v>N006554 87</v>
      </c>
      <c r="BB2096" s="187">
        <f>IFERROR(IF(AW2096="","",VLOOKUP(AW2096,SUSS!R:S,2,FALSE)),AY2096*SUSS!$M$2)</f>
        <v>526.18560000000002</v>
      </c>
      <c r="BC2096" s="187">
        <f t="shared" si="702"/>
        <v>10.9512</v>
      </c>
    </row>
    <row r="2097" spans="14:55" ht="15.75" thickBot="1">
      <c r="N2097" s="183" t="s">
        <v>198</v>
      </c>
      <c r="O2097" s="82">
        <v>88</v>
      </c>
      <c r="P2097" s="85">
        <v>3529.96</v>
      </c>
      <c r="Q2097" s="83" t="s">
        <v>102</v>
      </c>
      <c r="R2097" s="83" t="s">
        <v>10</v>
      </c>
      <c r="S2097" s="83" t="s">
        <v>83</v>
      </c>
      <c r="T2097" s="82" t="s">
        <v>206</v>
      </c>
      <c r="U2097" s="82" t="s">
        <v>124</v>
      </c>
      <c r="AC2097" s="187" t="str">
        <f t="shared" si="704"/>
        <v/>
      </c>
      <c r="AD2097" s="187" t="str">
        <f t="shared" si="705"/>
        <v/>
      </c>
      <c r="AE2097" s="187" t="str">
        <f t="shared" si="706"/>
        <v/>
      </c>
      <c r="AF2097" s="187" t="str">
        <f t="shared" si="707"/>
        <v/>
      </c>
      <c r="AG2097" s="187" t="str">
        <f t="shared" si="708"/>
        <v/>
      </c>
      <c r="AH2097" s="187" t="str">
        <f t="shared" si="709"/>
        <v/>
      </c>
      <c r="AI2097" s="187" t="str">
        <f t="shared" si="710"/>
        <v/>
      </c>
      <c r="AJ2097" s="187" t="str">
        <f t="shared" si="711"/>
        <v/>
      </c>
      <c r="AK2097" s="187" t="str">
        <f t="shared" si="712"/>
        <v/>
      </c>
      <c r="AN2097" s="187" t="str">
        <f t="shared" si="713"/>
        <v/>
      </c>
      <c r="AO2097" s="187" t="str">
        <f t="shared" si="714"/>
        <v/>
      </c>
      <c r="AP2097" s="187" t="str">
        <f t="shared" si="715"/>
        <v/>
      </c>
      <c r="AT2097" s="187" t="str">
        <f t="shared" si="716"/>
        <v/>
      </c>
      <c r="AU2097" s="187" t="str">
        <f t="shared" si="717"/>
        <v/>
      </c>
      <c r="AV2097" s="187" t="str">
        <f t="shared" si="718"/>
        <v/>
      </c>
      <c r="AW2097" s="187" t="str">
        <f t="shared" si="719"/>
        <v/>
      </c>
      <c r="AX2097" s="187" t="str">
        <f t="shared" si="720"/>
        <v/>
      </c>
      <c r="AY2097" s="187" t="str">
        <f t="shared" si="701"/>
        <v/>
      </c>
      <c r="AZ2097" s="187" t="str">
        <f t="shared" si="721"/>
        <v/>
      </c>
      <c r="BA2097" s="187" t="str">
        <f t="shared" si="703"/>
        <v xml:space="preserve"> </v>
      </c>
      <c r="BB2097" s="187" t="str">
        <f>IFERROR(IF(AW2097="","",VLOOKUP(AW2097,SUSS!R:S,2,FALSE)),AY2097*SUSS!$M$2)</f>
        <v/>
      </c>
      <c r="BC2097" s="187" t="str">
        <f t="shared" si="702"/>
        <v/>
      </c>
    </row>
    <row r="2098" spans="14:55" ht="15.75" thickBot="1">
      <c r="N2098" s="183" t="s">
        <v>198</v>
      </c>
      <c r="O2098" s="82">
        <v>88</v>
      </c>
      <c r="P2098" s="85">
        <v>12979.64</v>
      </c>
      <c r="Q2098" s="83" t="s">
        <v>82</v>
      </c>
      <c r="R2098" s="83" t="s">
        <v>10</v>
      </c>
      <c r="S2098" s="83" t="s">
        <v>83</v>
      </c>
      <c r="T2098" s="82" t="s">
        <v>118</v>
      </c>
      <c r="U2098" s="82" t="s">
        <v>124</v>
      </c>
      <c r="AC2098" s="187" t="str">
        <f t="shared" si="704"/>
        <v/>
      </c>
      <c r="AD2098" s="187" t="str">
        <f t="shared" si="705"/>
        <v/>
      </c>
      <c r="AE2098" s="187" t="str">
        <f t="shared" si="706"/>
        <v/>
      </c>
      <c r="AF2098" s="187" t="str">
        <f t="shared" si="707"/>
        <v/>
      </c>
      <c r="AG2098" s="187" t="str">
        <f t="shared" si="708"/>
        <v/>
      </c>
      <c r="AH2098" s="187" t="str">
        <f t="shared" si="709"/>
        <v/>
      </c>
      <c r="AI2098" s="187" t="str">
        <f t="shared" si="710"/>
        <v/>
      </c>
      <c r="AJ2098" s="187" t="str">
        <f t="shared" si="711"/>
        <v/>
      </c>
      <c r="AK2098" s="187" t="str">
        <f t="shared" si="712"/>
        <v/>
      </c>
      <c r="AN2098" s="187" t="str">
        <f t="shared" si="713"/>
        <v/>
      </c>
      <c r="AO2098" s="187" t="str">
        <f t="shared" si="714"/>
        <v/>
      </c>
      <c r="AP2098" s="187" t="str">
        <f t="shared" si="715"/>
        <v/>
      </c>
      <c r="AT2098" s="187" t="str">
        <f t="shared" si="716"/>
        <v/>
      </c>
      <c r="AU2098" s="187" t="str">
        <f t="shared" si="717"/>
        <v/>
      </c>
      <c r="AV2098" s="187" t="str">
        <f t="shared" si="718"/>
        <v/>
      </c>
      <c r="AW2098" s="187" t="str">
        <f t="shared" si="719"/>
        <v/>
      </c>
      <c r="AX2098" s="187" t="str">
        <f t="shared" si="720"/>
        <v/>
      </c>
      <c r="AY2098" s="187" t="str">
        <f t="shared" si="701"/>
        <v/>
      </c>
      <c r="AZ2098" s="187" t="str">
        <f t="shared" si="721"/>
        <v/>
      </c>
      <c r="BA2098" s="187" t="str">
        <f t="shared" si="703"/>
        <v xml:space="preserve"> </v>
      </c>
      <c r="BB2098" s="187" t="str">
        <f>IFERROR(IF(AW2098="","",VLOOKUP(AW2098,SUSS!R:S,2,FALSE)),AY2098*SUSS!$M$2)</f>
        <v/>
      </c>
      <c r="BC2098" s="187" t="str">
        <f t="shared" si="702"/>
        <v/>
      </c>
    </row>
    <row r="2099" spans="14:55" ht="15.75" thickBot="1">
      <c r="N2099" s="183" t="s">
        <v>198</v>
      </c>
      <c r="O2099" s="82">
        <v>88</v>
      </c>
      <c r="P2099" s="86">
        <v>153.22999999999999</v>
      </c>
      <c r="Q2099" s="83" t="s">
        <v>107</v>
      </c>
      <c r="R2099" s="83" t="s">
        <v>10</v>
      </c>
      <c r="S2099" s="83" t="s">
        <v>10</v>
      </c>
      <c r="T2099" s="82" t="s">
        <v>163</v>
      </c>
      <c r="U2099" s="82" t="s">
        <v>124</v>
      </c>
      <c r="AC2099" s="187" t="str">
        <f t="shared" si="704"/>
        <v/>
      </c>
      <c r="AD2099" s="187" t="str">
        <f t="shared" si="705"/>
        <v/>
      </c>
      <c r="AE2099" s="187" t="str">
        <f t="shared" si="706"/>
        <v/>
      </c>
      <c r="AF2099" s="187" t="str">
        <f t="shared" si="707"/>
        <v/>
      </c>
      <c r="AG2099" s="187" t="str">
        <f t="shared" si="708"/>
        <v/>
      </c>
      <c r="AH2099" s="187" t="str">
        <f t="shared" si="709"/>
        <v/>
      </c>
      <c r="AI2099" s="187" t="str">
        <f t="shared" si="710"/>
        <v/>
      </c>
      <c r="AJ2099" s="187" t="str">
        <f t="shared" si="711"/>
        <v/>
      </c>
      <c r="AK2099" s="187" t="str">
        <f t="shared" si="712"/>
        <v/>
      </c>
      <c r="AN2099" s="187" t="str">
        <f t="shared" si="713"/>
        <v/>
      </c>
      <c r="AO2099" s="187" t="str">
        <f t="shared" si="714"/>
        <v/>
      </c>
      <c r="AP2099" s="187" t="str">
        <f t="shared" si="715"/>
        <v/>
      </c>
      <c r="AT2099" s="187" t="str">
        <f t="shared" si="716"/>
        <v/>
      </c>
      <c r="AU2099" s="187" t="str">
        <f t="shared" si="717"/>
        <v/>
      </c>
      <c r="AV2099" s="187" t="str">
        <f t="shared" si="718"/>
        <v/>
      </c>
      <c r="AW2099" s="187" t="str">
        <f t="shared" si="719"/>
        <v/>
      </c>
      <c r="AX2099" s="187" t="str">
        <f t="shared" si="720"/>
        <v/>
      </c>
      <c r="AY2099" s="187" t="str">
        <f t="shared" si="701"/>
        <v/>
      </c>
      <c r="AZ2099" s="187" t="str">
        <f t="shared" si="721"/>
        <v/>
      </c>
      <c r="BA2099" s="187" t="str">
        <f t="shared" si="703"/>
        <v xml:space="preserve"> </v>
      </c>
      <c r="BB2099" s="187" t="str">
        <f>IFERROR(IF(AW2099="","",VLOOKUP(AW2099,SUSS!R:S,2,FALSE)),AY2099*SUSS!$M$2)</f>
        <v/>
      </c>
      <c r="BC2099" s="187" t="str">
        <f t="shared" si="702"/>
        <v/>
      </c>
    </row>
    <row r="2100" spans="14:55" ht="29.25" thickBot="1">
      <c r="N2100" s="183" t="s">
        <v>198</v>
      </c>
      <c r="O2100" s="82">
        <v>88</v>
      </c>
      <c r="P2100" s="86">
        <v>654.39</v>
      </c>
      <c r="Q2100" s="83" t="s">
        <v>11</v>
      </c>
      <c r="R2100" s="83" t="s">
        <v>108</v>
      </c>
      <c r="S2100" s="83" t="s">
        <v>109</v>
      </c>
      <c r="T2100" s="82" t="s">
        <v>175</v>
      </c>
      <c r="U2100" s="82" t="s">
        <v>124</v>
      </c>
      <c r="AC2100" s="187" t="str">
        <f t="shared" si="704"/>
        <v/>
      </c>
      <c r="AD2100" s="187" t="str">
        <f t="shared" si="705"/>
        <v/>
      </c>
      <c r="AE2100" s="187" t="str">
        <f t="shared" si="706"/>
        <v/>
      </c>
      <c r="AF2100" s="187" t="str">
        <f t="shared" si="707"/>
        <v/>
      </c>
      <c r="AG2100" s="187" t="str">
        <f t="shared" si="708"/>
        <v/>
      </c>
      <c r="AH2100" s="187" t="str">
        <f t="shared" si="709"/>
        <v/>
      </c>
      <c r="AI2100" s="187" t="str">
        <f t="shared" si="710"/>
        <v/>
      </c>
      <c r="AJ2100" s="187" t="str">
        <f t="shared" si="711"/>
        <v/>
      </c>
      <c r="AK2100" s="187" t="str">
        <f t="shared" si="712"/>
        <v/>
      </c>
      <c r="AN2100" s="187" t="str">
        <f t="shared" si="713"/>
        <v/>
      </c>
      <c r="AO2100" s="187" t="str">
        <f t="shared" si="714"/>
        <v/>
      </c>
      <c r="AP2100" s="187" t="str">
        <f t="shared" si="715"/>
        <v/>
      </c>
      <c r="AT2100" s="187" t="str">
        <f t="shared" si="716"/>
        <v>N006554</v>
      </c>
      <c r="AU2100" s="187">
        <f t="shared" si="717"/>
        <v>88</v>
      </c>
      <c r="AV2100" s="187">
        <f t="shared" si="718"/>
        <v>654.39</v>
      </c>
      <c r="AW2100" s="187" t="str">
        <f t="shared" si="719"/>
        <v>2018/9</v>
      </c>
      <c r="AX2100" s="187" t="str">
        <f t="shared" si="720"/>
        <v>2018/9 Contribuciones Seg. Social</v>
      </c>
      <c r="AY2100" s="187">
        <f t="shared" si="701"/>
        <v>4384.88</v>
      </c>
      <c r="AZ2100" s="187">
        <f t="shared" si="721"/>
        <v>0.1492378354709821</v>
      </c>
      <c r="BA2100" s="187" t="str">
        <f t="shared" si="703"/>
        <v>N006554 88</v>
      </c>
      <c r="BB2100" s="187">
        <f>IFERROR(IF(AW2100="","",VLOOKUP(AW2100,SUSS!R:S,2,FALSE)),AY2100*SUSS!$M$2)</f>
        <v>526.18560000000002</v>
      </c>
      <c r="BC2100" s="187">
        <f t="shared" si="702"/>
        <v>78.526800000000009</v>
      </c>
    </row>
    <row r="2101" spans="14:55" ht="15.75" thickBot="1">
      <c r="N2101" s="183" t="s">
        <v>198</v>
      </c>
      <c r="O2101" s="82">
        <v>89</v>
      </c>
      <c r="P2101" s="85">
        <v>3529.96</v>
      </c>
      <c r="Q2101" s="83" t="s">
        <v>102</v>
      </c>
      <c r="R2101" s="83" t="s">
        <v>10</v>
      </c>
      <c r="S2101" s="83" t="s">
        <v>83</v>
      </c>
      <c r="T2101" s="82" t="s">
        <v>206</v>
      </c>
      <c r="U2101" s="82" t="s">
        <v>124</v>
      </c>
      <c r="AC2101" s="187" t="str">
        <f t="shared" si="704"/>
        <v/>
      </c>
      <c r="AD2101" s="187" t="str">
        <f t="shared" si="705"/>
        <v/>
      </c>
      <c r="AE2101" s="187" t="str">
        <f t="shared" si="706"/>
        <v/>
      </c>
      <c r="AF2101" s="187" t="str">
        <f t="shared" si="707"/>
        <v/>
      </c>
      <c r="AG2101" s="187" t="str">
        <f t="shared" si="708"/>
        <v/>
      </c>
      <c r="AH2101" s="187" t="str">
        <f t="shared" si="709"/>
        <v/>
      </c>
      <c r="AI2101" s="187" t="str">
        <f t="shared" si="710"/>
        <v/>
      </c>
      <c r="AJ2101" s="187" t="str">
        <f t="shared" si="711"/>
        <v/>
      </c>
      <c r="AK2101" s="187" t="str">
        <f t="shared" si="712"/>
        <v/>
      </c>
      <c r="AN2101" s="187" t="str">
        <f t="shared" si="713"/>
        <v/>
      </c>
      <c r="AO2101" s="187" t="str">
        <f t="shared" si="714"/>
        <v/>
      </c>
      <c r="AP2101" s="187" t="str">
        <f t="shared" si="715"/>
        <v/>
      </c>
      <c r="AT2101" s="187" t="str">
        <f t="shared" si="716"/>
        <v/>
      </c>
      <c r="AU2101" s="187" t="str">
        <f t="shared" si="717"/>
        <v/>
      </c>
      <c r="AV2101" s="187" t="str">
        <f t="shared" si="718"/>
        <v/>
      </c>
      <c r="AW2101" s="187" t="str">
        <f t="shared" si="719"/>
        <v/>
      </c>
      <c r="AX2101" s="187" t="str">
        <f t="shared" si="720"/>
        <v/>
      </c>
      <c r="AY2101" s="187" t="str">
        <f t="shared" si="701"/>
        <v/>
      </c>
      <c r="AZ2101" s="187" t="str">
        <f t="shared" si="721"/>
        <v/>
      </c>
      <c r="BA2101" s="187" t="str">
        <f t="shared" si="703"/>
        <v xml:space="preserve"> </v>
      </c>
      <c r="BB2101" s="187" t="str">
        <f>IFERROR(IF(AW2101="","",VLOOKUP(AW2101,SUSS!R:S,2,FALSE)),AY2101*SUSS!$M$2)</f>
        <v/>
      </c>
      <c r="BC2101" s="187" t="str">
        <f t="shared" si="702"/>
        <v/>
      </c>
    </row>
    <row r="2102" spans="14:55" ht="15.75" thickBot="1">
      <c r="N2102" s="183" t="s">
        <v>198</v>
      </c>
      <c r="O2102" s="82">
        <v>89</v>
      </c>
      <c r="P2102" s="85">
        <v>1387.59</v>
      </c>
      <c r="Q2102" s="83" t="s">
        <v>82</v>
      </c>
      <c r="R2102" s="83" t="s">
        <v>10</v>
      </c>
      <c r="S2102" s="83" t="s">
        <v>83</v>
      </c>
      <c r="T2102" s="82" t="s">
        <v>118</v>
      </c>
      <c r="U2102" s="82" t="s">
        <v>124</v>
      </c>
      <c r="AC2102" s="187" t="str">
        <f t="shared" si="704"/>
        <v/>
      </c>
      <c r="AD2102" s="187" t="str">
        <f t="shared" si="705"/>
        <v/>
      </c>
      <c r="AE2102" s="187" t="str">
        <f t="shared" si="706"/>
        <v/>
      </c>
      <c r="AF2102" s="187" t="str">
        <f t="shared" si="707"/>
        <v/>
      </c>
      <c r="AG2102" s="187" t="str">
        <f t="shared" si="708"/>
        <v/>
      </c>
      <c r="AH2102" s="187" t="str">
        <f t="shared" si="709"/>
        <v/>
      </c>
      <c r="AI2102" s="187" t="str">
        <f t="shared" si="710"/>
        <v/>
      </c>
      <c r="AJ2102" s="187" t="str">
        <f t="shared" si="711"/>
        <v/>
      </c>
      <c r="AK2102" s="187" t="str">
        <f t="shared" si="712"/>
        <v/>
      </c>
      <c r="AN2102" s="187" t="str">
        <f t="shared" si="713"/>
        <v/>
      </c>
      <c r="AO2102" s="187" t="str">
        <f t="shared" si="714"/>
        <v/>
      </c>
      <c r="AP2102" s="187" t="str">
        <f t="shared" si="715"/>
        <v/>
      </c>
      <c r="AT2102" s="187" t="str">
        <f t="shared" si="716"/>
        <v/>
      </c>
      <c r="AU2102" s="187" t="str">
        <f t="shared" si="717"/>
        <v/>
      </c>
      <c r="AV2102" s="187" t="str">
        <f t="shared" si="718"/>
        <v/>
      </c>
      <c r="AW2102" s="187" t="str">
        <f t="shared" si="719"/>
        <v/>
      </c>
      <c r="AX2102" s="187" t="str">
        <f t="shared" si="720"/>
        <v/>
      </c>
      <c r="AY2102" s="187" t="str">
        <f t="shared" si="701"/>
        <v/>
      </c>
      <c r="AZ2102" s="187" t="str">
        <f t="shared" si="721"/>
        <v/>
      </c>
      <c r="BA2102" s="187" t="str">
        <f t="shared" si="703"/>
        <v xml:space="preserve"> </v>
      </c>
      <c r="BB2102" s="187" t="str">
        <f>IFERROR(IF(AW2102="","",VLOOKUP(AW2102,SUSS!R:S,2,FALSE)),AY2102*SUSS!$M$2)</f>
        <v/>
      </c>
      <c r="BC2102" s="187" t="str">
        <f t="shared" si="702"/>
        <v/>
      </c>
    </row>
    <row r="2103" spans="14:55" ht="15.75" thickBot="1">
      <c r="N2103" s="183" t="s">
        <v>198</v>
      </c>
      <c r="O2103" s="82">
        <v>89</v>
      </c>
      <c r="P2103" s="85">
        <v>11592.05</v>
      </c>
      <c r="Q2103" s="83" t="s">
        <v>82</v>
      </c>
      <c r="R2103" s="83" t="s">
        <v>10</v>
      </c>
      <c r="S2103" s="83" t="s">
        <v>10</v>
      </c>
      <c r="T2103" s="82" t="s">
        <v>119</v>
      </c>
      <c r="U2103" s="82" t="s">
        <v>124</v>
      </c>
      <c r="AC2103" s="187" t="str">
        <f t="shared" si="704"/>
        <v/>
      </c>
      <c r="AD2103" s="187" t="str">
        <f t="shared" si="705"/>
        <v/>
      </c>
      <c r="AE2103" s="187" t="str">
        <f t="shared" si="706"/>
        <v/>
      </c>
      <c r="AF2103" s="187" t="str">
        <f t="shared" si="707"/>
        <v/>
      </c>
      <c r="AG2103" s="187" t="str">
        <f t="shared" si="708"/>
        <v/>
      </c>
      <c r="AH2103" s="187" t="str">
        <f t="shared" si="709"/>
        <v/>
      </c>
      <c r="AI2103" s="187" t="str">
        <f t="shared" si="710"/>
        <v/>
      </c>
      <c r="AJ2103" s="187" t="str">
        <f t="shared" si="711"/>
        <v/>
      </c>
      <c r="AK2103" s="187" t="str">
        <f t="shared" si="712"/>
        <v/>
      </c>
      <c r="AN2103" s="187" t="str">
        <f t="shared" si="713"/>
        <v/>
      </c>
      <c r="AO2103" s="187" t="str">
        <f t="shared" si="714"/>
        <v/>
      </c>
      <c r="AP2103" s="187" t="str">
        <f t="shared" si="715"/>
        <v/>
      </c>
      <c r="AT2103" s="187" t="str">
        <f t="shared" si="716"/>
        <v/>
      </c>
      <c r="AU2103" s="187" t="str">
        <f t="shared" si="717"/>
        <v/>
      </c>
      <c r="AV2103" s="187" t="str">
        <f t="shared" si="718"/>
        <v/>
      </c>
      <c r="AW2103" s="187" t="str">
        <f t="shared" si="719"/>
        <v/>
      </c>
      <c r="AX2103" s="187" t="str">
        <f t="shared" si="720"/>
        <v/>
      </c>
      <c r="AY2103" s="187" t="str">
        <f t="shared" si="701"/>
        <v/>
      </c>
      <c r="AZ2103" s="187" t="str">
        <f t="shared" si="721"/>
        <v/>
      </c>
      <c r="BA2103" s="187" t="str">
        <f t="shared" si="703"/>
        <v xml:space="preserve"> </v>
      </c>
      <c r="BB2103" s="187" t="str">
        <f>IFERROR(IF(AW2103="","",VLOOKUP(AW2103,SUSS!R:S,2,FALSE)),AY2103*SUSS!$M$2)</f>
        <v/>
      </c>
      <c r="BC2103" s="187" t="str">
        <f t="shared" si="702"/>
        <v/>
      </c>
    </row>
    <row r="2104" spans="14:55" ht="15.75" thickBot="1">
      <c r="N2104" s="183" t="s">
        <v>198</v>
      </c>
      <c r="O2104" s="82">
        <v>89</v>
      </c>
      <c r="P2104" s="86">
        <v>153.22999999999999</v>
      </c>
      <c r="Q2104" s="83" t="s">
        <v>107</v>
      </c>
      <c r="R2104" s="83" t="s">
        <v>10</v>
      </c>
      <c r="S2104" s="83" t="s">
        <v>10</v>
      </c>
      <c r="T2104" s="82" t="s">
        <v>163</v>
      </c>
      <c r="U2104" s="82" t="s">
        <v>124</v>
      </c>
      <c r="AC2104" s="187" t="str">
        <f t="shared" si="704"/>
        <v/>
      </c>
      <c r="AD2104" s="187" t="str">
        <f t="shared" si="705"/>
        <v/>
      </c>
      <c r="AE2104" s="187" t="str">
        <f t="shared" si="706"/>
        <v/>
      </c>
      <c r="AF2104" s="187" t="str">
        <f t="shared" si="707"/>
        <v/>
      </c>
      <c r="AG2104" s="187" t="str">
        <f t="shared" si="708"/>
        <v/>
      </c>
      <c r="AH2104" s="187" t="str">
        <f t="shared" si="709"/>
        <v/>
      </c>
      <c r="AI2104" s="187" t="str">
        <f t="shared" si="710"/>
        <v/>
      </c>
      <c r="AJ2104" s="187" t="str">
        <f t="shared" si="711"/>
        <v/>
      </c>
      <c r="AK2104" s="187" t="str">
        <f t="shared" si="712"/>
        <v/>
      </c>
      <c r="AN2104" s="187" t="str">
        <f t="shared" si="713"/>
        <v/>
      </c>
      <c r="AO2104" s="187" t="str">
        <f t="shared" si="714"/>
        <v/>
      </c>
      <c r="AP2104" s="187" t="str">
        <f t="shared" si="715"/>
        <v/>
      </c>
      <c r="AT2104" s="187" t="str">
        <f t="shared" si="716"/>
        <v/>
      </c>
      <c r="AU2104" s="187" t="str">
        <f t="shared" si="717"/>
        <v/>
      </c>
      <c r="AV2104" s="187" t="str">
        <f t="shared" si="718"/>
        <v/>
      </c>
      <c r="AW2104" s="187" t="str">
        <f t="shared" si="719"/>
        <v/>
      </c>
      <c r="AX2104" s="187" t="str">
        <f t="shared" si="720"/>
        <v/>
      </c>
      <c r="AY2104" s="187" t="str">
        <f t="shared" si="701"/>
        <v/>
      </c>
      <c r="AZ2104" s="187" t="str">
        <f t="shared" si="721"/>
        <v/>
      </c>
      <c r="BA2104" s="187" t="str">
        <f t="shared" si="703"/>
        <v xml:space="preserve"> </v>
      </c>
      <c r="BB2104" s="187" t="str">
        <f>IFERROR(IF(AW2104="","",VLOOKUP(AW2104,SUSS!R:S,2,FALSE)),AY2104*SUSS!$M$2)</f>
        <v/>
      </c>
      <c r="BC2104" s="187" t="str">
        <f t="shared" si="702"/>
        <v/>
      </c>
    </row>
    <row r="2105" spans="14:55" ht="29.25" thickBot="1">
      <c r="N2105" s="183" t="s">
        <v>198</v>
      </c>
      <c r="O2105" s="82">
        <v>89</v>
      </c>
      <c r="P2105" s="86">
        <v>654.39</v>
      </c>
      <c r="Q2105" s="83" t="s">
        <v>11</v>
      </c>
      <c r="R2105" s="83" t="s">
        <v>108</v>
      </c>
      <c r="S2105" s="83" t="s">
        <v>109</v>
      </c>
      <c r="T2105" s="82" t="s">
        <v>175</v>
      </c>
      <c r="U2105" s="82" t="s">
        <v>124</v>
      </c>
      <c r="AC2105" s="187" t="str">
        <f t="shared" si="704"/>
        <v/>
      </c>
      <c r="AD2105" s="187" t="str">
        <f t="shared" si="705"/>
        <v/>
      </c>
      <c r="AE2105" s="187" t="str">
        <f t="shared" si="706"/>
        <v/>
      </c>
      <c r="AF2105" s="187" t="str">
        <f t="shared" si="707"/>
        <v/>
      </c>
      <c r="AG2105" s="187" t="str">
        <f t="shared" si="708"/>
        <v/>
      </c>
      <c r="AH2105" s="187" t="str">
        <f t="shared" si="709"/>
        <v/>
      </c>
      <c r="AI2105" s="187" t="str">
        <f t="shared" si="710"/>
        <v/>
      </c>
      <c r="AJ2105" s="187" t="str">
        <f t="shared" si="711"/>
        <v/>
      </c>
      <c r="AK2105" s="187" t="str">
        <f t="shared" si="712"/>
        <v/>
      </c>
      <c r="AN2105" s="187" t="str">
        <f t="shared" si="713"/>
        <v/>
      </c>
      <c r="AO2105" s="187" t="str">
        <f t="shared" si="714"/>
        <v/>
      </c>
      <c r="AP2105" s="187" t="str">
        <f t="shared" si="715"/>
        <v/>
      </c>
      <c r="AT2105" s="187" t="str">
        <f t="shared" si="716"/>
        <v>N006554</v>
      </c>
      <c r="AU2105" s="187">
        <f t="shared" si="717"/>
        <v>89</v>
      </c>
      <c r="AV2105" s="187">
        <f t="shared" si="718"/>
        <v>654.39</v>
      </c>
      <c r="AW2105" s="187" t="str">
        <f t="shared" si="719"/>
        <v>2018/9</v>
      </c>
      <c r="AX2105" s="187" t="str">
        <f t="shared" si="720"/>
        <v>2018/9 Contribuciones Seg. Social</v>
      </c>
      <c r="AY2105" s="187">
        <f t="shared" si="701"/>
        <v>4384.88</v>
      </c>
      <c r="AZ2105" s="187">
        <f t="shared" si="721"/>
        <v>0.1492378354709821</v>
      </c>
      <c r="BA2105" s="187" t="str">
        <f t="shared" si="703"/>
        <v>N006554 89</v>
      </c>
      <c r="BB2105" s="187">
        <f>IFERROR(IF(AW2105="","",VLOOKUP(AW2105,SUSS!R:S,2,FALSE)),AY2105*SUSS!$M$2)</f>
        <v>526.18560000000002</v>
      </c>
      <c r="BC2105" s="187">
        <f t="shared" si="702"/>
        <v>78.526800000000009</v>
      </c>
    </row>
    <row r="2106" spans="14:55" ht="15.75" thickBot="1">
      <c r="N2106" s="183" t="s">
        <v>198</v>
      </c>
      <c r="O2106" s="82">
        <v>90</v>
      </c>
      <c r="P2106" s="85">
        <v>3529.96</v>
      </c>
      <c r="Q2106" s="83" t="s">
        <v>102</v>
      </c>
      <c r="R2106" s="83" t="s">
        <v>10</v>
      </c>
      <c r="S2106" s="83" t="s">
        <v>83</v>
      </c>
      <c r="T2106" s="82" t="s">
        <v>206</v>
      </c>
      <c r="U2106" s="82" t="s">
        <v>124</v>
      </c>
      <c r="AC2106" s="187" t="str">
        <f t="shared" si="704"/>
        <v/>
      </c>
      <c r="AD2106" s="187" t="str">
        <f t="shared" si="705"/>
        <v/>
      </c>
      <c r="AE2106" s="187" t="str">
        <f t="shared" si="706"/>
        <v/>
      </c>
      <c r="AF2106" s="187" t="str">
        <f t="shared" si="707"/>
        <v/>
      </c>
      <c r="AG2106" s="187" t="str">
        <f t="shared" si="708"/>
        <v/>
      </c>
      <c r="AH2106" s="187" t="str">
        <f t="shared" si="709"/>
        <v/>
      </c>
      <c r="AI2106" s="187" t="str">
        <f t="shared" si="710"/>
        <v/>
      </c>
      <c r="AJ2106" s="187" t="str">
        <f t="shared" si="711"/>
        <v/>
      </c>
      <c r="AK2106" s="187" t="str">
        <f t="shared" si="712"/>
        <v/>
      </c>
      <c r="AN2106" s="187" t="str">
        <f t="shared" si="713"/>
        <v/>
      </c>
      <c r="AO2106" s="187" t="str">
        <f t="shared" si="714"/>
        <v/>
      </c>
      <c r="AP2106" s="187" t="str">
        <f t="shared" si="715"/>
        <v/>
      </c>
      <c r="AT2106" s="187" t="str">
        <f t="shared" si="716"/>
        <v/>
      </c>
      <c r="AU2106" s="187" t="str">
        <f t="shared" si="717"/>
        <v/>
      </c>
      <c r="AV2106" s="187" t="str">
        <f t="shared" si="718"/>
        <v/>
      </c>
      <c r="AW2106" s="187" t="str">
        <f t="shared" si="719"/>
        <v/>
      </c>
      <c r="AX2106" s="187" t="str">
        <f t="shared" si="720"/>
        <v/>
      </c>
      <c r="AY2106" s="187" t="str">
        <f t="shared" si="701"/>
        <v/>
      </c>
      <c r="AZ2106" s="187" t="str">
        <f t="shared" si="721"/>
        <v/>
      </c>
      <c r="BA2106" s="187" t="str">
        <f t="shared" si="703"/>
        <v xml:space="preserve"> </v>
      </c>
      <c r="BB2106" s="187" t="str">
        <f>IFERROR(IF(AW2106="","",VLOOKUP(AW2106,SUSS!R:S,2,FALSE)),AY2106*SUSS!$M$2)</f>
        <v/>
      </c>
      <c r="BC2106" s="187" t="str">
        <f t="shared" si="702"/>
        <v/>
      </c>
    </row>
    <row r="2107" spans="14:55" ht="15.75" thickBot="1">
      <c r="N2107" s="183" t="s">
        <v>198</v>
      </c>
      <c r="O2107" s="82">
        <v>90</v>
      </c>
      <c r="P2107" s="85">
        <v>10625.6</v>
      </c>
      <c r="Q2107" s="83" t="s">
        <v>82</v>
      </c>
      <c r="R2107" s="83" t="s">
        <v>10</v>
      </c>
      <c r="S2107" s="83" t="s">
        <v>10</v>
      </c>
      <c r="T2107" s="82" t="s">
        <v>119</v>
      </c>
      <c r="U2107" s="82" t="s">
        <v>124</v>
      </c>
      <c r="AC2107" s="187" t="str">
        <f t="shared" si="704"/>
        <v/>
      </c>
      <c r="AD2107" s="187" t="str">
        <f t="shared" si="705"/>
        <v/>
      </c>
      <c r="AE2107" s="187" t="str">
        <f t="shared" si="706"/>
        <v/>
      </c>
      <c r="AF2107" s="187" t="str">
        <f t="shared" si="707"/>
        <v/>
      </c>
      <c r="AG2107" s="187" t="str">
        <f t="shared" si="708"/>
        <v/>
      </c>
      <c r="AH2107" s="187" t="str">
        <f t="shared" si="709"/>
        <v/>
      </c>
      <c r="AI2107" s="187" t="str">
        <f t="shared" si="710"/>
        <v/>
      </c>
      <c r="AJ2107" s="187" t="str">
        <f t="shared" si="711"/>
        <v/>
      </c>
      <c r="AK2107" s="187" t="str">
        <f t="shared" si="712"/>
        <v/>
      </c>
      <c r="AN2107" s="187" t="str">
        <f t="shared" si="713"/>
        <v/>
      </c>
      <c r="AO2107" s="187" t="str">
        <f t="shared" si="714"/>
        <v/>
      </c>
      <c r="AP2107" s="187" t="str">
        <f t="shared" si="715"/>
        <v/>
      </c>
      <c r="AT2107" s="187" t="str">
        <f t="shared" si="716"/>
        <v/>
      </c>
      <c r="AU2107" s="187" t="str">
        <f t="shared" si="717"/>
        <v/>
      </c>
      <c r="AV2107" s="187" t="str">
        <f t="shared" si="718"/>
        <v/>
      </c>
      <c r="AW2107" s="187" t="str">
        <f t="shared" si="719"/>
        <v/>
      </c>
      <c r="AX2107" s="187" t="str">
        <f t="shared" si="720"/>
        <v/>
      </c>
      <c r="AY2107" s="187" t="str">
        <f t="shared" si="701"/>
        <v/>
      </c>
      <c r="AZ2107" s="187" t="str">
        <f t="shared" si="721"/>
        <v/>
      </c>
      <c r="BA2107" s="187" t="str">
        <f t="shared" si="703"/>
        <v xml:space="preserve"> </v>
      </c>
      <c r="BB2107" s="187" t="str">
        <f>IFERROR(IF(AW2107="","",VLOOKUP(AW2107,SUSS!R:S,2,FALSE)),AY2107*SUSS!$M$2)</f>
        <v/>
      </c>
      <c r="BC2107" s="187" t="str">
        <f t="shared" si="702"/>
        <v/>
      </c>
    </row>
    <row r="2108" spans="14:55" ht="15.75" thickBot="1">
      <c r="N2108" s="183" t="s">
        <v>198</v>
      </c>
      <c r="O2108" s="82">
        <v>90</v>
      </c>
      <c r="P2108" s="85">
        <v>2354.04</v>
      </c>
      <c r="Q2108" s="83" t="s">
        <v>82</v>
      </c>
      <c r="R2108" s="83" t="s">
        <v>10</v>
      </c>
      <c r="S2108" s="83" t="s">
        <v>83</v>
      </c>
      <c r="T2108" s="82" t="s">
        <v>119</v>
      </c>
      <c r="U2108" s="82" t="s">
        <v>124</v>
      </c>
      <c r="AC2108" s="187" t="str">
        <f t="shared" si="704"/>
        <v/>
      </c>
      <c r="AD2108" s="187" t="str">
        <f t="shared" si="705"/>
        <v/>
      </c>
      <c r="AE2108" s="187" t="str">
        <f t="shared" si="706"/>
        <v/>
      </c>
      <c r="AF2108" s="187" t="str">
        <f t="shared" si="707"/>
        <v/>
      </c>
      <c r="AG2108" s="187" t="str">
        <f t="shared" si="708"/>
        <v/>
      </c>
      <c r="AH2108" s="187" t="str">
        <f t="shared" si="709"/>
        <v/>
      </c>
      <c r="AI2108" s="187" t="str">
        <f t="shared" si="710"/>
        <v/>
      </c>
      <c r="AJ2108" s="187" t="str">
        <f t="shared" si="711"/>
        <v/>
      </c>
      <c r="AK2108" s="187" t="str">
        <f t="shared" si="712"/>
        <v/>
      </c>
      <c r="AN2108" s="187" t="str">
        <f t="shared" si="713"/>
        <v/>
      </c>
      <c r="AO2108" s="187" t="str">
        <f t="shared" si="714"/>
        <v/>
      </c>
      <c r="AP2108" s="187" t="str">
        <f t="shared" si="715"/>
        <v/>
      </c>
      <c r="AT2108" s="187" t="str">
        <f t="shared" si="716"/>
        <v/>
      </c>
      <c r="AU2108" s="187" t="str">
        <f t="shared" si="717"/>
        <v/>
      </c>
      <c r="AV2108" s="187" t="str">
        <f t="shared" si="718"/>
        <v/>
      </c>
      <c r="AW2108" s="187" t="str">
        <f t="shared" si="719"/>
        <v/>
      </c>
      <c r="AX2108" s="187" t="str">
        <f t="shared" si="720"/>
        <v/>
      </c>
      <c r="AY2108" s="187" t="str">
        <f t="shared" si="701"/>
        <v/>
      </c>
      <c r="AZ2108" s="187" t="str">
        <f t="shared" si="721"/>
        <v/>
      </c>
      <c r="BA2108" s="187" t="str">
        <f t="shared" si="703"/>
        <v xml:space="preserve"> </v>
      </c>
      <c r="BB2108" s="187" t="str">
        <f>IFERROR(IF(AW2108="","",VLOOKUP(AW2108,SUSS!R:S,2,FALSE)),AY2108*SUSS!$M$2)</f>
        <v/>
      </c>
      <c r="BC2108" s="187" t="str">
        <f t="shared" si="702"/>
        <v/>
      </c>
    </row>
    <row r="2109" spans="14:55" ht="15.75" thickBot="1">
      <c r="N2109" s="183" t="s">
        <v>198</v>
      </c>
      <c r="O2109" s="82">
        <v>90</v>
      </c>
      <c r="P2109" s="86">
        <v>153.22999999999999</v>
      </c>
      <c r="Q2109" s="83" t="s">
        <v>107</v>
      </c>
      <c r="R2109" s="83" t="s">
        <v>10</v>
      </c>
      <c r="S2109" s="83" t="s">
        <v>10</v>
      </c>
      <c r="T2109" s="82" t="s">
        <v>163</v>
      </c>
      <c r="U2109" s="82" t="s">
        <v>124</v>
      </c>
      <c r="AC2109" s="187" t="str">
        <f t="shared" si="704"/>
        <v/>
      </c>
      <c r="AD2109" s="187" t="str">
        <f t="shared" si="705"/>
        <v/>
      </c>
      <c r="AE2109" s="187" t="str">
        <f t="shared" si="706"/>
        <v/>
      </c>
      <c r="AF2109" s="187" t="str">
        <f t="shared" si="707"/>
        <v/>
      </c>
      <c r="AG2109" s="187" t="str">
        <f t="shared" si="708"/>
        <v/>
      </c>
      <c r="AH2109" s="187" t="str">
        <f t="shared" si="709"/>
        <v/>
      </c>
      <c r="AI2109" s="187" t="str">
        <f t="shared" si="710"/>
        <v/>
      </c>
      <c r="AJ2109" s="187" t="str">
        <f t="shared" si="711"/>
        <v/>
      </c>
      <c r="AK2109" s="187" t="str">
        <f t="shared" si="712"/>
        <v/>
      </c>
      <c r="AN2109" s="187" t="str">
        <f t="shared" si="713"/>
        <v/>
      </c>
      <c r="AO2109" s="187" t="str">
        <f t="shared" si="714"/>
        <v/>
      </c>
      <c r="AP2109" s="187" t="str">
        <f t="shared" si="715"/>
        <v/>
      </c>
      <c r="AT2109" s="187" t="str">
        <f t="shared" si="716"/>
        <v/>
      </c>
      <c r="AU2109" s="187" t="str">
        <f t="shared" si="717"/>
        <v/>
      </c>
      <c r="AV2109" s="187" t="str">
        <f t="shared" si="718"/>
        <v/>
      </c>
      <c r="AW2109" s="187" t="str">
        <f t="shared" si="719"/>
        <v/>
      </c>
      <c r="AX2109" s="187" t="str">
        <f t="shared" si="720"/>
        <v/>
      </c>
      <c r="AY2109" s="187" t="str">
        <f t="shared" si="701"/>
        <v/>
      </c>
      <c r="AZ2109" s="187" t="str">
        <f t="shared" si="721"/>
        <v/>
      </c>
      <c r="BA2109" s="187" t="str">
        <f t="shared" si="703"/>
        <v xml:space="preserve"> </v>
      </c>
      <c r="BB2109" s="187" t="str">
        <f>IFERROR(IF(AW2109="","",VLOOKUP(AW2109,SUSS!R:S,2,FALSE)),AY2109*SUSS!$M$2)</f>
        <v/>
      </c>
      <c r="BC2109" s="187" t="str">
        <f t="shared" si="702"/>
        <v/>
      </c>
    </row>
    <row r="2110" spans="14:55" ht="29.25" thickBot="1">
      <c r="N2110" s="183" t="s">
        <v>198</v>
      </c>
      <c r="O2110" s="82">
        <v>90</v>
      </c>
      <c r="P2110" s="86">
        <v>654.39</v>
      </c>
      <c r="Q2110" s="83" t="s">
        <v>11</v>
      </c>
      <c r="R2110" s="83" t="s">
        <v>108</v>
      </c>
      <c r="S2110" s="83" t="s">
        <v>109</v>
      </c>
      <c r="T2110" s="82" t="s">
        <v>175</v>
      </c>
      <c r="U2110" s="82" t="s">
        <v>124</v>
      </c>
      <c r="AC2110" s="187" t="str">
        <f t="shared" si="704"/>
        <v/>
      </c>
      <c r="AD2110" s="187" t="str">
        <f t="shared" si="705"/>
        <v/>
      </c>
      <c r="AE2110" s="187" t="str">
        <f t="shared" si="706"/>
        <v/>
      </c>
      <c r="AF2110" s="187" t="str">
        <f t="shared" si="707"/>
        <v/>
      </c>
      <c r="AG2110" s="187" t="str">
        <f t="shared" si="708"/>
        <v/>
      </c>
      <c r="AH2110" s="187" t="str">
        <f t="shared" si="709"/>
        <v/>
      </c>
      <c r="AI2110" s="187" t="str">
        <f t="shared" si="710"/>
        <v/>
      </c>
      <c r="AJ2110" s="187" t="str">
        <f t="shared" si="711"/>
        <v/>
      </c>
      <c r="AK2110" s="187" t="str">
        <f t="shared" si="712"/>
        <v/>
      </c>
      <c r="AN2110" s="187" t="str">
        <f t="shared" si="713"/>
        <v/>
      </c>
      <c r="AO2110" s="187" t="str">
        <f t="shared" si="714"/>
        <v/>
      </c>
      <c r="AP2110" s="187" t="str">
        <f t="shared" si="715"/>
        <v/>
      </c>
      <c r="AT2110" s="187" t="str">
        <f t="shared" si="716"/>
        <v>N006554</v>
      </c>
      <c r="AU2110" s="187">
        <f t="shared" si="717"/>
        <v>90</v>
      </c>
      <c r="AV2110" s="187">
        <f t="shared" si="718"/>
        <v>654.39</v>
      </c>
      <c r="AW2110" s="187" t="str">
        <f t="shared" si="719"/>
        <v>2018/9</v>
      </c>
      <c r="AX2110" s="187" t="str">
        <f t="shared" si="720"/>
        <v>2018/9 Contribuciones Seg. Social</v>
      </c>
      <c r="AY2110" s="187">
        <f t="shared" si="701"/>
        <v>4384.88</v>
      </c>
      <c r="AZ2110" s="187">
        <f t="shared" si="721"/>
        <v>0.1492378354709821</v>
      </c>
      <c r="BA2110" s="187" t="str">
        <f t="shared" si="703"/>
        <v>N006554 90</v>
      </c>
      <c r="BB2110" s="187">
        <f>IFERROR(IF(AW2110="","",VLOOKUP(AW2110,SUSS!R:S,2,FALSE)),AY2110*SUSS!$M$2)</f>
        <v>526.18560000000002</v>
      </c>
      <c r="BC2110" s="187">
        <f t="shared" si="702"/>
        <v>78.526800000000009</v>
      </c>
    </row>
    <row r="2111" spans="14:55" ht="15.75" thickBot="1">
      <c r="N2111" s="183" t="s">
        <v>198</v>
      </c>
      <c r="O2111" s="82">
        <v>91</v>
      </c>
      <c r="P2111" s="85">
        <v>3529.96</v>
      </c>
      <c r="Q2111" s="83" t="s">
        <v>102</v>
      </c>
      <c r="R2111" s="83" t="s">
        <v>10</v>
      </c>
      <c r="S2111" s="83" t="s">
        <v>83</v>
      </c>
      <c r="T2111" s="82" t="s">
        <v>206</v>
      </c>
      <c r="U2111" s="82" t="s">
        <v>124</v>
      </c>
      <c r="AC2111" s="187" t="str">
        <f t="shared" si="704"/>
        <v/>
      </c>
      <c r="AD2111" s="187" t="str">
        <f t="shared" si="705"/>
        <v/>
      </c>
      <c r="AE2111" s="187" t="str">
        <f t="shared" si="706"/>
        <v/>
      </c>
      <c r="AF2111" s="187" t="str">
        <f t="shared" si="707"/>
        <v/>
      </c>
      <c r="AG2111" s="187" t="str">
        <f t="shared" si="708"/>
        <v/>
      </c>
      <c r="AH2111" s="187" t="str">
        <f t="shared" si="709"/>
        <v/>
      </c>
      <c r="AI2111" s="187" t="str">
        <f t="shared" si="710"/>
        <v/>
      </c>
      <c r="AJ2111" s="187" t="str">
        <f t="shared" si="711"/>
        <v/>
      </c>
      <c r="AK2111" s="187" t="str">
        <f t="shared" si="712"/>
        <v/>
      </c>
      <c r="AN2111" s="187" t="str">
        <f t="shared" si="713"/>
        <v/>
      </c>
      <c r="AO2111" s="187" t="str">
        <f t="shared" si="714"/>
        <v/>
      </c>
      <c r="AP2111" s="187" t="str">
        <f t="shared" si="715"/>
        <v/>
      </c>
      <c r="AT2111" s="187" t="str">
        <f t="shared" si="716"/>
        <v/>
      </c>
      <c r="AU2111" s="187" t="str">
        <f t="shared" si="717"/>
        <v/>
      </c>
      <c r="AV2111" s="187" t="str">
        <f t="shared" si="718"/>
        <v/>
      </c>
      <c r="AW2111" s="187" t="str">
        <f t="shared" si="719"/>
        <v/>
      </c>
      <c r="AX2111" s="187" t="str">
        <f t="shared" si="720"/>
        <v/>
      </c>
      <c r="AY2111" s="187" t="str">
        <f t="shared" si="701"/>
        <v/>
      </c>
      <c r="AZ2111" s="187" t="str">
        <f t="shared" si="721"/>
        <v/>
      </c>
      <c r="BA2111" s="187" t="str">
        <f t="shared" si="703"/>
        <v xml:space="preserve"> </v>
      </c>
      <c r="BB2111" s="187" t="str">
        <f>IFERROR(IF(AW2111="","",VLOOKUP(AW2111,SUSS!R:S,2,FALSE)),AY2111*SUSS!$M$2)</f>
        <v/>
      </c>
      <c r="BC2111" s="187" t="str">
        <f t="shared" si="702"/>
        <v/>
      </c>
    </row>
    <row r="2112" spans="14:55" ht="15.75" thickBot="1">
      <c r="N2112" s="183" t="s">
        <v>198</v>
      </c>
      <c r="O2112" s="82">
        <v>91</v>
      </c>
      <c r="P2112" s="85">
        <v>12979.64</v>
      </c>
      <c r="Q2112" s="83" t="s">
        <v>82</v>
      </c>
      <c r="R2112" s="83" t="s">
        <v>10</v>
      </c>
      <c r="S2112" s="83" t="s">
        <v>83</v>
      </c>
      <c r="T2112" s="82" t="s">
        <v>119</v>
      </c>
      <c r="U2112" s="82" t="s">
        <v>124</v>
      </c>
      <c r="AC2112" s="187" t="str">
        <f t="shared" si="704"/>
        <v/>
      </c>
      <c r="AD2112" s="187" t="str">
        <f t="shared" si="705"/>
        <v/>
      </c>
      <c r="AE2112" s="187" t="str">
        <f t="shared" si="706"/>
        <v/>
      </c>
      <c r="AF2112" s="187" t="str">
        <f t="shared" si="707"/>
        <v/>
      </c>
      <c r="AG2112" s="187" t="str">
        <f t="shared" si="708"/>
        <v/>
      </c>
      <c r="AH2112" s="187" t="str">
        <f t="shared" si="709"/>
        <v/>
      </c>
      <c r="AI2112" s="187" t="str">
        <f t="shared" si="710"/>
        <v/>
      </c>
      <c r="AJ2112" s="187" t="str">
        <f t="shared" si="711"/>
        <v/>
      </c>
      <c r="AK2112" s="187" t="str">
        <f t="shared" si="712"/>
        <v/>
      </c>
      <c r="AN2112" s="187" t="str">
        <f t="shared" si="713"/>
        <v/>
      </c>
      <c r="AO2112" s="187" t="str">
        <f t="shared" si="714"/>
        <v/>
      </c>
      <c r="AP2112" s="187" t="str">
        <f t="shared" si="715"/>
        <v/>
      </c>
      <c r="AT2112" s="187" t="str">
        <f t="shared" si="716"/>
        <v/>
      </c>
      <c r="AU2112" s="187" t="str">
        <f t="shared" si="717"/>
        <v/>
      </c>
      <c r="AV2112" s="187" t="str">
        <f t="shared" si="718"/>
        <v/>
      </c>
      <c r="AW2112" s="187" t="str">
        <f t="shared" si="719"/>
        <v/>
      </c>
      <c r="AX2112" s="187" t="str">
        <f t="shared" si="720"/>
        <v/>
      </c>
      <c r="AY2112" s="187" t="str">
        <f t="shared" si="701"/>
        <v/>
      </c>
      <c r="AZ2112" s="187" t="str">
        <f t="shared" si="721"/>
        <v/>
      </c>
      <c r="BA2112" s="187" t="str">
        <f t="shared" si="703"/>
        <v xml:space="preserve"> </v>
      </c>
      <c r="BB2112" s="187" t="str">
        <f>IFERROR(IF(AW2112="","",VLOOKUP(AW2112,SUSS!R:S,2,FALSE)),AY2112*SUSS!$M$2)</f>
        <v/>
      </c>
      <c r="BC2112" s="187" t="str">
        <f t="shared" si="702"/>
        <v/>
      </c>
    </row>
    <row r="2113" spans="14:55" ht="15.75" thickBot="1">
      <c r="N2113" s="183" t="s">
        <v>198</v>
      </c>
      <c r="O2113" s="82">
        <v>91</v>
      </c>
      <c r="P2113" s="86">
        <v>153.22999999999999</v>
      </c>
      <c r="Q2113" s="83" t="s">
        <v>107</v>
      </c>
      <c r="R2113" s="83" t="s">
        <v>10</v>
      </c>
      <c r="S2113" s="83" t="s">
        <v>10</v>
      </c>
      <c r="T2113" s="82" t="s">
        <v>163</v>
      </c>
      <c r="U2113" s="82" t="s">
        <v>124</v>
      </c>
      <c r="AC2113" s="187" t="str">
        <f t="shared" si="704"/>
        <v/>
      </c>
      <c r="AD2113" s="187" t="str">
        <f t="shared" si="705"/>
        <v/>
      </c>
      <c r="AE2113" s="187" t="str">
        <f t="shared" si="706"/>
        <v/>
      </c>
      <c r="AF2113" s="187" t="str">
        <f t="shared" si="707"/>
        <v/>
      </c>
      <c r="AG2113" s="187" t="str">
        <f t="shared" si="708"/>
        <v/>
      </c>
      <c r="AH2113" s="187" t="str">
        <f t="shared" si="709"/>
        <v/>
      </c>
      <c r="AI2113" s="187" t="str">
        <f t="shared" si="710"/>
        <v/>
      </c>
      <c r="AJ2113" s="187" t="str">
        <f t="shared" si="711"/>
        <v/>
      </c>
      <c r="AK2113" s="187" t="str">
        <f t="shared" si="712"/>
        <v/>
      </c>
      <c r="AN2113" s="187" t="str">
        <f t="shared" si="713"/>
        <v/>
      </c>
      <c r="AO2113" s="187" t="str">
        <f t="shared" si="714"/>
        <v/>
      </c>
      <c r="AP2113" s="187" t="str">
        <f t="shared" si="715"/>
        <v/>
      </c>
      <c r="AT2113" s="187" t="str">
        <f t="shared" si="716"/>
        <v/>
      </c>
      <c r="AU2113" s="187" t="str">
        <f t="shared" si="717"/>
        <v/>
      </c>
      <c r="AV2113" s="187" t="str">
        <f t="shared" si="718"/>
        <v/>
      </c>
      <c r="AW2113" s="187" t="str">
        <f t="shared" si="719"/>
        <v/>
      </c>
      <c r="AX2113" s="187" t="str">
        <f t="shared" si="720"/>
        <v/>
      </c>
      <c r="AY2113" s="187" t="str">
        <f t="shared" si="701"/>
        <v/>
      </c>
      <c r="AZ2113" s="187" t="str">
        <f t="shared" si="721"/>
        <v/>
      </c>
      <c r="BA2113" s="187" t="str">
        <f t="shared" si="703"/>
        <v xml:space="preserve"> </v>
      </c>
      <c r="BB2113" s="187" t="str">
        <f>IFERROR(IF(AW2113="","",VLOOKUP(AW2113,SUSS!R:S,2,FALSE)),AY2113*SUSS!$M$2)</f>
        <v/>
      </c>
      <c r="BC2113" s="187" t="str">
        <f t="shared" si="702"/>
        <v/>
      </c>
    </row>
    <row r="2114" spans="14:55" ht="29.25" thickBot="1">
      <c r="N2114" s="183" t="s">
        <v>198</v>
      </c>
      <c r="O2114" s="82">
        <v>91</v>
      </c>
      <c r="P2114" s="86">
        <v>397.55</v>
      </c>
      <c r="Q2114" s="83" t="s">
        <v>11</v>
      </c>
      <c r="R2114" s="83" t="s">
        <v>108</v>
      </c>
      <c r="S2114" s="83" t="s">
        <v>109</v>
      </c>
      <c r="T2114" s="82" t="s">
        <v>175</v>
      </c>
      <c r="U2114" s="82" t="s">
        <v>124</v>
      </c>
      <c r="AC2114" s="187" t="str">
        <f t="shared" si="704"/>
        <v/>
      </c>
      <c r="AD2114" s="187" t="str">
        <f t="shared" si="705"/>
        <v/>
      </c>
      <c r="AE2114" s="187" t="str">
        <f t="shared" si="706"/>
        <v/>
      </c>
      <c r="AF2114" s="187" t="str">
        <f t="shared" si="707"/>
        <v/>
      </c>
      <c r="AG2114" s="187" t="str">
        <f t="shared" si="708"/>
        <v/>
      </c>
      <c r="AH2114" s="187" t="str">
        <f t="shared" si="709"/>
        <v/>
      </c>
      <c r="AI2114" s="187" t="str">
        <f t="shared" si="710"/>
        <v/>
      </c>
      <c r="AJ2114" s="187" t="str">
        <f t="shared" si="711"/>
        <v/>
      </c>
      <c r="AK2114" s="187" t="str">
        <f t="shared" si="712"/>
        <v/>
      </c>
      <c r="AN2114" s="187" t="str">
        <f t="shared" si="713"/>
        <v/>
      </c>
      <c r="AO2114" s="187" t="str">
        <f t="shared" si="714"/>
        <v/>
      </c>
      <c r="AP2114" s="187" t="str">
        <f t="shared" si="715"/>
        <v/>
      </c>
      <c r="AT2114" s="187" t="str">
        <f t="shared" si="716"/>
        <v>N006554</v>
      </c>
      <c r="AU2114" s="187">
        <f t="shared" si="717"/>
        <v>91</v>
      </c>
      <c r="AV2114" s="187">
        <f t="shared" si="718"/>
        <v>397.55</v>
      </c>
      <c r="AW2114" s="187" t="str">
        <f t="shared" si="719"/>
        <v>2018/9</v>
      </c>
      <c r="AX2114" s="187" t="str">
        <f t="shared" si="720"/>
        <v>2018/9 Contribuciones Seg. Social</v>
      </c>
      <c r="AY2114" s="187">
        <f t="shared" si="701"/>
        <v>4384.88</v>
      </c>
      <c r="AZ2114" s="187">
        <f t="shared" si="721"/>
        <v>9.0663826604148803E-2</v>
      </c>
      <c r="BA2114" s="187" t="str">
        <f t="shared" si="703"/>
        <v>N006554 91</v>
      </c>
      <c r="BB2114" s="187">
        <f>IFERROR(IF(AW2114="","",VLOOKUP(AW2114,SUSS!R:S,2,FALSE)),AY2114*SUSS!$M$2)</f>
        <v>526.18560000000002</v>
      </c>
      <c r="BC2114" s="187">
        <f t="shared" si="702"/>
        <v>47.706000000000003</v>
      </c>
    </row>
    <row r="2115" spans="14:55" ht="29.25" thickBot="1">
      <c r="N2115" s="183" t="s">
        <v>198</v>
      </c>
      <c r="O2115" s="82">
        <v>91</v>
      </c>
      <c r="P2115" s="86">
        <v>245.2</v>
      </c>
      <c r="Q2115" s="83" t="s">
        <v>11</v>
      </c>
      <c r="R2115" s="83" t="s">
        <v>108</v>
      </c>
      <c r="S2115" s="83" t="s">
        <v>83</v>
      </c>
      <c r="T2115" s="82" t="s">
        <v>175</v>
      </c>
      <c r="U2115" s="82" t="s">
        <v>124</v>
      </c>
      <c r="AC2115" s="187" t="str">
        <f t="shared" si="704"/>
        <v/>
      </c>
      <c r="AD2115" s="187" t="str">
        <f t="shared" si="705"/>
        <v/>
      </c>
      <c r="AE2115" s="187" t="str">
        <f t="shared" si="706"/>
        <v/>
      </c>
      <c r="AF2115" s="187" t="str">
        <f t="shared" si="707"/>
        <v/>
      </c>
      <c r="AG2115" s="187" t="str">
        <f t="shared" si="708"/>
        <v/>
      </c>
      <c r="AH2115" s="187" t="str">
        <f t="shared" si="709"/>
        <v/>
      </c>
      <c r="AI2115" s="187" t="str">
        <f t="shared" si="710"/>
        <v/>
      </c>
      <c r="AJ2115" s="187" t="str">
        <f t="shared" si="711"/>
        <v/>
      </c>
      <c r="AK2115" s="187" t="str">
        <f t="shared" si="712"/>
        <v/>
      </c>
      <c r="AN2115" s="187" t="str">
        <f t="shared" si="713"/>
        <v/>
      </c>
      <c r="AO2115" s="187" t="str">
        <f t="shared" si="714"/>
        <v/>
      </c>
      <c r="AP2115" s="187" t="str">
        <f t="shared" si="715"/>
        <v/>
      </c>
      <c r="AT2115" s="187" t="str">
        <f t="shared" si="716"/>
        <v>N006554</v>
      </c>
      <c r="AU2115" s="187">
        <f t="shared" si="717"/>
        <v>91</v>
      </c>
      <c r="AV2115" s="187">
        <f t="shared" si="718"/>
        <v>245.2</v>
      </c>
      <c r="AW2115" s="187" t="str">
        <f t="shared" si="719"/>
        <v>2018/9</v>
      </c>
      <c r="AX2115" s="187" t="str">
        <f t="shared" si="720"/>
        <v>2018/9 Contribuciones Seg. Social</v>
      </c>
      <c r="AY2115" s="187">
        <f t="shared" si="701"/>
        <v>4384.88</v>
      </c>
      <c r="AZ2115" s="187">
        <f t="shared" si="721"/>
        <v>5.5919432230756599E-2</v>
      </c>
      <c r="BA2115" s="187" t="str">
        <f t="shared" si="703"/>
        <v>N006554 91</v>
      </c>
      <c r="BB2115" s="187">
        <f>IFERROR(IF(AW2115="","",VLOOKUP(AW2115,SUSS!R:S,2,FALSE)),AY2115*SUSS!$M$2)</f>
        <v>526.18560000000002</v>
      </c>
      <c r="BC2115" s="187">
        <f t="shared" si="702"/>
        <v>29.423999999999999</v>
      </c>
    </row>
    <row r="2116" spans="14:55" ht="29.25" thickBot="1">
      <c r="N2116" s="183" t="s">
        <v>198</v>
      </c>
      <c r="O2116" s="82">
        <v>91</v>
      </c>
      <c r="P2116" s="86">
        <v>11.64</v>
      </c>
      <c r="Q2116" s="83" t="s">
        <v>11</v>
      </c>
      <c r="R2116" s="83" t="s">
        <v>108</v>
      </c>
      <c r="S2116" s="83" t="s">
        <v>109</v>
      </c>
      <c r="T2116" s="82" t="s">
        <v>176</v>
      </c>
      <c r="U2116" s="82" t="s">
        <v>124</v>
      </c>
      <c r="AC2116" s="187" t="str">
        <f t="shared" si="704"/>
        <v/>
      </c>
      <c r="AD2116" s="187" t="str">
        <f t="shared" si="705"/>
        <v/>
      </c>
      <c r="AE2116" s="187" t="str">
        <f t="shared" si="706"/>
        <v/>
      </c>
      <c r="AF2116" s="187" t="str">
        <f t="shared" si="707"/>
        <v/>
      </c>
      <c r="AG2116" s="187" t="str">
        <f t="shared" si="708"/>
        <v/>
      </c>
      <c r="AH2116" s="187" t="str">
        <f t="shared" si="709"/>
        <v/>
      </c>
      <c r="AI2116" s="187" t="str">
        <f t="shared" si="710"/>
        <v/>
      </c>
      <c r="AJ2116" s="187" t="str">
        <f t="shared" si="711"/>
        <v/>
      </c>
      <c r="AK2116" s="187" t="str">
        <f t="shared" si="712"/>
        <v/>
      </c>
      <c r="AN2116" s="187" t="str">
        <f t="shared" si="713"/>
        <v/>
      </c>
      <c r="AO2116" s="187" t="str">
        <f t="shared" si="714"/>
        <v/>
      </c>
      <c r="AP2116" s="187" t="str">
        <f t="shared" si="715"/>
        <v/>
      </c>
      <c r="AT2116" s="187" t="str">
        <f t="shared" si="716"/>
        <v>N006554</v>
      </c>
      <c r="AU2116" s="187">
        <f t="shared" si="717"/>
        <v>91</v>
      </c>
      <c r="AV2116" s="187">
        <f t="shared" si="718"/>
        <v>11.64</v>
      </c>
      <c r="AW2116" s="187" t="str">
        <f t="shared" si="719"/>
        <v>2018/10</v>
      </c>
      <c r="AX2116" s="187" t="str">
        <f t="shared" si="720"/>
        <v>2018/10 Contribuciones Seg. Social</v>
      </c>
      <c r="AY2116" s="187">
        <f t="shared" ref="AY2116:AY2179" si="722">VLOOKUP(AX2116,AO:AP,2,FALSE)</f>
        <v>4850.57</v>
      </c>
      <c r="AZ2116" s="187">
        <f t="shared" si="721"/>
        <v>2.3997179712899725E-3</v>
      </c>
      <c r="BA2116" s="187" t="str">
        <f t="shared" si="703"/>
        <v>N006554 91</v>
      </c>
      <c r="BB2116" s="187">
        <f>IFERROR(IF(AW2116="","",VLOOKUP(AW2116,SUSS!R:S,2,FALSE)),AY2116*SUSS!$M$2)</f>
        <v>582.0684</v>
      </c>
      <c r="BC2116" s="187">
        <f t="shared" si="702"/>
        <v>1.3968000000000003</v>
      </c>
    </row>
    <row r="2117" spans="14:55" ht="15.75" thickBot="1">
      <c r="N2117" s="183" t="s">
        <v>198</v>
      </c>
      <c r="O2117" s="82">
        <v>92</v>
      </c>
      <c r="P2117" s="85">
        <v>3529.96</v>
      </c>
      <c r="Q2117" s="83" t="s">
        <v>102</v>
      </c>
      <c r="R2117" s="83" t="s">
        <v>10</v>
      </c>
      <c r="S2117" s="83" t="s">
        <v>83</v>
      </c>
      <c r="T2117" s="82" t="s">
        <v>206</v>
      </c>
      <c r="U2117" s="82" t="s">
        <v>124</v>
      </c>
      <c r="AC2117" s="187" t="str">
        <f t="shared" si="704"/>
        <v/>
      </c>
      <c r="AD2117" s="187" t="str">
        <f t="shared" si="705"/>
        <v/>
      </c>
      <c r="AE2117" s="187" t="str">
        <f t="shared" si="706"/>
        <v/>
      </c>
      <c r="AF2117" s="187" t="str">
        <f t="shared" si="707"/>
        <v/>
      </c>
      <c r="AG2117" s="187" t="str">
        <f t="shared" si="708"/>
        <v/>
      </c>
      <c r="AH2117" s="187" t="str">
        <f t="shared" si="709"/>
        <v/>
      </c>
      <c r="AI2117" s="187" t="str">
        <f t="shared" si="710"/>
        <v/>
      </c>
      <c r="AJ2117" s="187" t="str">
        <f t="shared" si="711"/>
        <v/>
      </c>
      <c r="AK2117" s="187" t="str">
        <f t="shared" si="712"/>
        <v/>
      </c>
      <c r="AN2117" s="187" t="str">
        <f t="shared" si="713"/>
        <v/>
      </c>
      <c r="AO2117" s="187" t="str">
        <f t="shared" si="714"/>
        <v/>
      </c>
      <c r="AP2117" s="187" t="str">
        <f t="shared" si="715"/>
        <v/>
      </c>
      <c r="AT2117" s="187" t="str">
        <f t="shared" si="716"/>
        <v/>
      </c>
      <c r="AU2117" s="187" t="str">
        <f t="shared" si="717"/>
        <v/>
      </c>
      <c r="AV2117" s="187" t="str">
        <f t="shared" si="718"/>
        <v/>
      </c>
      <c r="AW2117" s="187" t="str">
        <f t="shared" si="719"/>
        <v/>
      </c>
      <c r="AX2117" s="187" t="str">
        <f t="shared" si="720"/>
        <v/>
      </c>
      <c r="AY2117" s="187" t="str">
        <f t="shared" si="722"/>
        <v/>
      </c>
      <c r="AZ2117" s="187" t="str">
        <f t="shared" si="721"/>
        <v/>
      </c>
      <c r="BA2117" s="187" t="str">
        <f t="shared" si="703"/>
        <v xml:space="preserve"> </v>
      </c>
      <c r="BB2117" s="187" t="str">
        <f>IFERROR(IF(AW2117="","",VLOOKUP(AW2117,SUSS!R:S,2,FALSE)),AY2117*SUSS!$M$2)</f>
        <v/>
      </c>
      <c r="BC2117" s="187" t="str">
        <f t="shared" ref="BC2117:BC2180" si="723">IFERROR(IF(BB2117&lt;&gt;"",AZ2117*BB2117,""),"VER")</f>
        <v/>
      </c>
    </row>
    <row r="2118" spans="14:55" ht="15.75" thickBot="1">
      <c r="N2118" s="183" t="s">
        <v>198</v>
      </c>
      <c r="O2118" s="82">
        <v>92</v>
      </c>
      <c r="P2118" s="85">
        <v>1329.56</v>
      </c>
      <c r="Q2118" s="83" t="s">
        <v>82</v>
      </c>
      <c r="R2118" s="83" t="s">
        <v>10</v>
      </c>
      <c r="S2118" s="83" t="s">
        <v>83</v>
      </c>
      <c r="T2118" s="82" t="s">
        <v>119</v>
      </c>
      <c r="U2118" s="82" t="s">
        <v>124</v>
      </c>
      <c r="AC2118" s="187" t="str">
        <f t="shared" si="704"/>
        <v/>
      </c>
      <c r="AD2118" s="187" t="str">
        <f t="shared" si="705"/>
        <v/>
      </c>
      <c r="AE2118" s="187" t="str">
        <f t="shared" si="706"/>
        <v/>
      </c>
      <c r="AF2118" s="187" t="str">
        <f t="shared" si="707"/>
        <v/>
      </c>
      <c r="AG2118" s="187" t="str">
        <f t="shared" si="708"/>
        <v/>
      </c>
      <c r="AH2118" s="187" t="str">
        <f t="shared" si="709"/>
        <v/>
      </c>
      <c r="AI2118" s="187" t="str">
        <f t="shared" si="710"/>
        <v/>
      </c>
      <c r="AJ2118" s="187" t="str">
        <f t="shared" si="711"/>
        <v/>
      </c>
      <c r="AK2118" s="187" t="str">
        <f t="shared" si="712"/>
        <v/>
      </c>
      <c r="AN2118" s="187" t="str">
        <f t="shared" si="713"/>
        <v/>
      </c>
      <c r="AO2118" s="187" t="str">
        <f t="shared" si="714"/>
        <v/>
      </c>
      <c r="AP2118" s="187" t="str">
        <f t="shared" si="715"/>
        <v/>
      </c>
      <c r="AT2118" s="187" t="str">
        <f t="shared" si="716"/>
        <v/>
      </c>
      <c r="AU2118" s="187" t="str">
        <f t="shared" si="717"/>
        <v/>
      </c>
      <c r="AV2118" s="187" t="str">
        <f t="shared" si="718"/>
        <v/>
      </c>
      <c r="AW2118" s="187" t="str">
        <f t="shared" si="719"/>
        <v/>
      </c>
      <c r="AX2118" s="187" t="str">
        <f t="shared" si="720"/>
        <v/>
      </c>
      <c r="AY2118" s="187" t="str">
        <f t="shared" si="722"/>
        <v/>
      </c>
      <c r="AZ2118" s="187" t="str">
        <f t="shared" si="721"/>
        <v/>
      </c>
      <c r="BA2118" s="187" t="str">
        <f t="shared" si="703"/>
        <v xml:space="preserve"> </v>
      </c>
      <c r="BB2118" s="187" t="str">
        <f>IFERROR(IF(AW2118="","",VLOOKUP(AW2118,SUSS!R:S,2,FALSE)),AY2118*SUSS!$M$2)</f>
        <v/>
      </c>
      <c r="BC2118" s="187" t="str">
        <f t="shared" si="723"/>
        <v/>
      </c>
    </row>
    <row r="2119" spans="14:55" ht="15.75" thickBot="1">
      <c r="N2119" s="183" t="s">
        <v>198</v>
      </c>
      <c r="O2119" s="82">
        <v>92</v>
      </c>
      <c r="P2119" s="85">
        <v>7879.61</v>
      </c>
      <c r="Q2119" s="83" t="s">
        <v>82</v>
      </c>
      <c r="R2119" s="83" t="s">
        <v>10</v>
      </c>
      <c r="S2119" s="83" t="s">
        <v>10</v>
      </c>
      <c r="T2119" s="82" t="s">
        <v>138</v>
      </c>
      <c r="U2119" s="82" t="s">
        <v>124</v>
      </c>
      <c r="AC2119" s="187" t="str">
        <f t="shared" si="704"/>
        <v/>
      </c>
      <c r="AD2119" s="187" t="str">
        <f t="shared" si="705"/>
        <v/>
      </c>
      <c r="AE2119" s="187" t="str">
        <f t="shared" si="706"/>
        <v/>
      </c>
      <c r="AF2119" s="187" t="str">
        <f t="shared" si="707"/>
        <v/>
      </c>
      <c r="AG2119" s="187" t="str">
        <f t="shared" si="708"/>
        <v/>
      </c>
      <c r="AH2119" s="187" t="str">
        <f t="shared" si="709"/>
        <v/>
      </c>
      <c r="AI2119" s="187" t="str">
        <f t="shared" si="710"/>
        <v/>
      </c>
      <c r="AJ2119" s="187" t="str">
        <f t="shared" si="711"/>
        <v/>
      </c>
      <c r="AK2119" s="187" t="str">
        <f t="shared" si="712"/>
        <v/>
      </c>
      <c r="AN2119" s="187" t="str">
        <f t="shared" si="713"/>
        <v/>
      </c>
      <c r="AO2119" s="187" t="str">
        <f t="shared" si="714"/>
        <v/>
      </c>
      <c r="AP2119" s="187" t="str">
        <f t="shared" si="715"/>
        <v/>
      </c>
      <c r="AT2119" s="187" t="str">
        <f t="shared" si="716"/>
        <v/>
      </c>
      <c r="AU2119" s="187" t="str">
        <f t="shared" si="717"/>
        <v/>
      </c>
      <c r="AV2119" s="187" t="str">
        <f t="shared" si="718"/>
        <v/>
      </c>
      <c r="AW2119" s="187" t="str">
        <f t="shared" si="719"/>
        <v/>
      </c>
      <c r="AX2119" s="187" t="str">
        <f t="shared" si="720"/>
        <v/>
      </c>
      <c r="AY2119" s="187" t="str">
        <f t="shared" si="722"/>
        <v/>
      </c>
      <c r="AZ2119" s="187" t="str">
        <f t="shared" si="721"/>
        <v/>
      </c>
      <c r="BA2119" s="187" t="str">
        <f t="shared" si="703"/>
        <v xml:space="preserve"> </v>
      </c>
      <c r="BB2119" s="187" t="str">
        <f>IFERROR(IF(AW2119="","",VLOOKUP(AW2119,SUSS!R:S,2,FALSE)),AY2119*SUSS!$M$2)</f>
        <v/>
      </c>
      <c r="BC2119" s="187" t="str">
        <f t="shared" si="723"/>
        <v/>
      </c>
    </row>
    <row r="2120" spans="14:55" ht="15.75" thickBot="1">
      <c r="N2120" s="183" t="s">
        <v>198</v>
      </c>
      <c r="O2120" s="82">
        <v>92</v>
      </c>
      <c r="P2120" s="85">
        <v>3770.47</v>
      </c>
      <c r="Q2120" s="83" t="s">
        <v>82</v>
      </c>
      <c r="R2120" s="83" t="s">
        <v>10</v>
      </c>
      <c r="S2120" s="83" t="s">
        <v>83</v>
      </c>
      <c r="T2120" s="82" t="s">
        <v>138</v>
      </c>
      <c r="U2120" s="82" t="s">
        <v>124</v>
      </c>
      <c r="AC2120" s="187" t="str">
        <f t="shared" si="704"/>
        <v/>
      </c>
      <c r="AD2120" s="187" t="str">
        <f t="shared" si="705"/>
        <v/>
      </c>
      <c r="AE2120" s="187" t="str">
        <f t="shared" si="706"/>
        <v/>
      </c>
      <c r="AF2120" s="187" t="str">
        <f t="shared" si="707"/>
        <v/>
      </c>
      <c r="AG2120" s="187" t="str">
        <f t="shared" si="708"/>
        <v/>
      </c>
      <c r="AH2120" s="187" t="str">
        <f t="shared" si="709"/>
        <v/>
      </c>
      <c r="AI2120" s="187" t="str">
        <f t="shared" si="710"/>
        <v/>
      </c>
      <c r="AJ2120" s="187" t="str">
        <f t="shared" si="711"/>
        <v/>
      </c>
      <c r="AK2120" s="187" t="str">
        <f t="shared" si="712"/>
        <v/>
      </c>
      <c r="AN2120" s="187" t="str">
        <f t="shared" si="713"/>
        <v/>
      </c>
      <c r="AO2120" s="187" t="str">
        <f t="shared" si="714"/>
        <v/>
      </c>
      <c r="AP2120" s="187" t="str">
        <f t="shared" si="715"/>
        <v/>
      </c>
      <c r="AT2120" s="187" t="str">
        <f t="shared" si="716"/>
        <v/>
      </c>
      <c r="AU2120" s="187" t="str">
        <f t="shared" si="717"/>
        <v/>
      </c>
      <c r="AV2120" s="187" t="str">
        <f t="shared" si="718"/>
        <v/>
      </c>
      <c r="AW2120" s="187" t="str">
        <f t="shared" si="719"/>
        <v/>
      </c>
      <c r="AX2120" s="187" t="str">
        <f t="shared" si="720"/>
        <v/>
      </c>
      <c r="AY2120" s="187" t="str">
        <f t="shared" si="722"/>
        <v/>
      </c>
      <c r="AZ2120" s="187" t="str">
        <f t="shared" si="721"/>
        <v/>
      </c>
      <c r="BA2120" s="187" t="str">
        <f t="shared" ref="BA2120:BA2183" si="724">AT2120&amp;" "&amp;AU2120</f>
        <v xml:space="preserve"> </v>
      </c>
      <c r="BB2120" s="187" t="str">
        <f>IFERROR(IF(AW2120="","",VLOOKUP(AW2120,SUSS!R:S,2,FALSE)),AY2120*SUSS!$M$2)</f>
        <v/>
      </c>
      <c r="BC2120" s="187" t="str">
        <f t="shared" si="723"/>
        <v/>
      </c>
    </row>
    <row r="2121" spans="14:55" ht="15.75" thickBot="1">
      <c r="N2121" s="183" t="s">
        <v>198</v>
      </c>
      <c r="O2121" s="82">
        <v>92</v>
      </c>
      <c r="P2121" s="86">
        <v>153.22999999999999</v>
      </c>
      <c r="Q2121" s="83" t="s">
        <v>107</v>
      </c>
      <c r="R2121" s="83" t="s">
        <v>10</v>
      </c>
      <c r="S2121" s="83" t="s">
        <v>10</v>
      </c>
      <c r="T2121" s="82" t="s">
        <v>163</v>
      </c>
      <c r="U2121" s="82" t="s">
        <v>124</v>
      </c>
      <c r="AC2121" s="187" t="str">
        <f t="shared" si="704"/>
        <v/>
      </c>
      <c r="AD2121" s="187" t="str">
        <f t="shared" si="705"/>
        <v/>
      </c>
      <c r="AE2121" s="187" t="str">
        <f t="shared" si="706"/>
        <v/>
      </c>
      <c r="AF2121" s="187" t="str">
        <f t="shared" si="707"/>
        <v/>
      </c>
      <c r="AG2121" s="187" t="str">
        <f t="shared" si="708"/>
        <v/>
      </c>
      <c r="AH2121" s="187" t="str">
        <f t="shared" si="709"/>
        <v/>
      </c>
      <c r="AI2121" s="187" t="str">
        <f t="shared" si="710"/>
        <v/>
      </c>
      <c r="AJ2121" s="187" t="str">
        <f t="shared" si="711"/>
        <v/>
      </c>
      <c r="AK2121" s="187" t="str">
        <f t="shared" si="712"/>
        <v/>
      </c>
      <c r="AN2121" s="187" t="str">
        <f t="shared" si="713"/>
        <v/>
      </c>
      <c r="AO2121" s="187" t="str">
        <f t="shared" si="714"/>
        <v/>
      </c>
      <c r="AP2121" s="187" t="str">
        <f t="shared" si="715"/>
        <v/>
      </c>
      <c r="AT2121" s="187" t="str">
        <f t="shared" si="716"/>
        <v/>
      </c>
      <c r="AU2121" s="187" t="str">
        <f t="shared" si="717"/>
        <v/>
      </c>
      <c r="AV2121" s="187" t="str">
        <f t="shared" si="718"/>
        <v/>
      </c>
      <c r="AW2121" s="187" t="str">
        <f t="shared" si="719"/>
        <v/>
      </c>
      <c r="AX2121" s="187" t="str">
        <f t="shared" si="720"/>
        <v/>
      </c>
      <c r="AY2121" s="187" t="str">
        <f t="shared" si="722"/>
        <v/>
      </c>
      <c r="AZ2121" s="187" t="str">
        <f t="shared" si="721"/>
        <v/>
      </c>
      <c r="BA2121" s="187" t="str">
        <f t="shared" si="724"/>
        <v xml:space="preserve"> </v>
      </c>
      <c r="BB2121" s="187" t="str">
        <f>IFERROR(IF(AW2121="","",VLOOKUP(AW2121,SUSS!R:S,2,FALSE)),AY2121*SUSS!$M$2)</f>
        <v/>
      </c>
      <c r="BC2121" s="187" t="str">
        <f t="shared" si="723"/>
        <v/>
      </c>
    </row>
    <row r="2122" spans="14:55" ht="29.25" thickBot="1">
      <c r="N2122" s="183" t="s">
        <v>198</v>
      </c>
      <c r="O2122" s="82">
        <v>92</v>
      </c>
      <c r="P2122" s="86">
        <v>654.39</v>
      </c>
      <c r="Q2122" s="83" t="s">
        <v>11</v>
      </c>
      <c r="R2122" s="83" t="s">
        <v>108</v>
      </c>
      <c r="S2122" s="83" t="s">
        <v>109</v>
      </c>
      <c r="T2122" s="82" t="s">
        <v>176</v>
      </c>
      <c r="U2122" s="82" t="s">
        <v>124</v>
      </c>
      <c r="AC2122" s="187" t="str">
        <f t="shared" si="704"/>
        <v/>
      </c>
      <c r="AD2122" s="187" t="str">
        <f t="shared" si="705"/>
        <v/>
      </c>
      <c r="AE2122" s="187" t="str">
        <f t="shared" si="706"/>
        <v/>
      </c>
      <c r="AF2122" s="187" t="str">
        <f t="shared" si="707"/>
        <v/>
      </c>
      <c r="AG2122" s="187" t="str">
        <f t="shared" si="708"/>
        <v/>
      </c>
      <c r="AH2122" s="187" t="str">
        <f t="shared" si="709"/>
        <v/>
      </c>
      <c r="AI2122" s="187" t="str">
        <f t="shared" si="710"/>
        <v/>
      </c>
      <c r="AJ2122" s="187" t="str">
        <f t="shared" si="711"/>
        <v/>
      </c>
      <c r="AK2122" s="187" t="str">
        <f t="shared" si="712"/>
        <v/>
      </c>
      <c r="AN2122" s="187" t="str">
        <f t="shared" si="713"/>
        <v/>
      </c>
      <c r="AO2122" s="187" t="str">
        <f t="shared" si="714"/>
        <v/>
      </c>
      <c r="AP2122" s="187" t="str">
        <f t="shared" si="715"/>
        <v/>
      </c>
      <c r="AT2122" s="187" t="str">
        <f t="shared" si="716"/>
        <v>N006554</v>
      </c>
      <c r="AU2122" s="187">
        <f t="shared" si="717"/>
        <v>92</v>
      </c>
      <c r="AV2122" s="187">
        <f t="shared" si="718"/>
        <v>654.39</v>
      </c>
      <c r="AW2122" s="187" t="str">
        <f t="shared" si="719"/>
        <v>2018/10</v>
      </c>
      <c r="AX2122" s="187" t="str">
        <f t="shared" si="720"/>
        <v>2018/10 Contribuciones Seg. Social</v>
      </c>
      <c r="AY2122" s="187">
        <f t="shared" si="722"/>
        <v>4850.57</v>
      </c>
      <c r="AZ2122" s="187">
        <f t="shared" si="721"/>
        <v>0.13490991780347464</v>
      </c>
      <c r="BA2122" s="187" t="str">
        <f t="shared" si="724"/>
        <v>N006554 92</v>
      </c>
      <c r="BB2122" s="187">
        <f>IFERROR(IF(AW2122="","",VLOOKUP(AW2122,SUSS!R:S,2,FALSE)),AY2122*SUSS!$M$2)</f>
        <v>582.0684</v>
      </c>
      <c r="BC2122" s="187">
        <f t="shared" si="723"/>
        <v>78.526799999999994</v>
      </c>
    </row>
    <row r="2123" spans="14:55" ht="15.75" thickBot="1">
      <c r="N2123" s="183" t="s">
        <v>198</v>
      </c>
      <c r="O2123" s="82">
        <v>93</v>
      </c>
      <c r="P2123" s="85">
        <v>3529.96</v>
      </c>
      <c r="Q2123" s="83" t="s">
        <v>102</v>
      </c>
      <c r="R2123" s="83" t="s">
        <v>10</v>
      </c>
      <c r="S2123" s="83" t="s">
        <v>83</v>
      </c>
      <c r="T2123" s="82" t="s">
        <v>206</v>
      </c>
      <c r="U2123" s="82" t="s">
        <v>124</v>
      </c>
      <c r="AC2123" s="187" t="str">
        <f t="shared" si="704"/>
        <v/>
      </c>
      <c r="AD2123" s="187" t="str">
        <f t="shared" si="705"/>
        <v/>
      </c>
      <c r="AE2123" s="187" t="str">
        <f t="shared" si="706"/>
        <v/>
      </c>
      <c r="AF2123" s="187" t="str">
        <f t="shared" si="707"/>
        <v/>
      </c>
      <c r="AG2123" s="187" t="str">
        <f t="shared" si="708"/>
        <v/>
      </c>
      <c r="AH2123" s="187" t="str">
        <f t="shared" si="709"/>
        <v/>
      </c>
      <c r="AI2123" s="187" t="str">
        <f t="shared" si="710"/>
        <v/>
      </c>
      <c r="AJ2123" s="187" t="str">
        <f t="shared" si="711"/>
        <v/>
      </c>
      <c r="AK2123" s="187" t="str">
        <f t="shared" si="712"/>
        <v/>
      </c>
      <c r="AN2123" s="187" t="str">
        <f t="shared" si="713"/>
        <v/>
      </c>
      <c r="AO2123" s="187" t="str">
        <f t="shared" si="714"/>
        <v/>
      </c>
      <c r="AP2123" s="187" t="str">
        <f t="shared" si="715"/>
        <v/>
      </c>
      <c r="AT2123" s="187" t="str">
        <f t="shared" si="716"/>
        <v/>
      </c>
      <c r="AU2123" s="187" t="str">
        <f t="shared" si="717"/>
        <v/>
      </c>
      <c r="AV2123" s="187" t="str">
        <f t="shared" si="718"/>
        <v/>
      </c>
      <c r="AW2123" s="187" t="str">
        <f t="shared" si="719"/>
        <v/>
      </c>
      <c r="AX2123" s="187" t="str">
        <f t="shared" si="720"/>
        <v/>
      </c>
      <c r="AY2123" s="187" t="str">
        <f t="shared" si="722"/>
        <v/>
      </c>
      <c r="AZ2123" s="187" t="str">
        <f t="shared" si="721"/>
        <v/>
      </c>
      <c r="BA2123" s="187" t="str">
        <f t="shared" si="724"/>
        <v xml:space="preserve"> </v>
      </c>
      <c r="BB2123" s="187" t="str">
        <f>IFERROR(IF(AW2123="","",VLOOKUP(AW2123,SUSS!R:S,2,FALSE)),AY2123*SUSS!$M$2)</f>
        <v/>
      </c>
      <c r="BC2123" s="187" t="str">
        <f t="shared" si="723"/>
        <v/>
      </c>
    </row>
    <row r="2124" spans="14:55" ht="15.75" thickBot="1">
      <c r="N2124" s="183" t="s">
        <v>198</v>
      </c>
      <c r="O2124" s="82">
        <v>93</v>
      </c>
      <c r="P2124" s="85">
        <v>2139.2399999999998</v>
      </c>
      <c r="Q2124" s="83" t="s">
        <v>82</v>
      </c>
      <c r="R2124" s="83" t="s">
        <v>10</v>
      </c>
      <c r="S2124" s="83" t="s">
        <v>83</v>
      </c>
      <c r="T2124" s="82" t="s">
        <v>138</v>
      </c>
      <c r="U2124" s="82" t="s">
        <v>124</v>
      </c>
      <c r="AC2124" s="187" t="str">
        <f t="shared" si="704"/>
        <v/>
      </c>
      <c r="AD2124" s="187" t="str">
        <f t="shared" si="705"/>
        <v/>
      </c>
      <c r="AE2124" s="187" t="str">
        <f t="shared" si="706"/>
        <v/>
      </c>
      <c r="AF2124" s="187" t="str">
        <f t="shared" si="707"/>
        <v/>
      </c>
      <c r="AG2124" s="187" t="str">
        <f t="shared" si="708"/>
        <v/>
      </c>
      <c r="AH2124" s="187" t="str">
        <f t="shared" si="709"/>
        <v/>
      </c>
      <c r="AI2124" s="187" t="str">
        <f t="shared" si="710"/>
        <v/>
      </c>
      <c r="AJ2124" s="187" t="str">
        <f t="shared" si="711"/>
        <v/>
      </c>
      <c r="AK2124" s="187" t="str">
        <f t="shared" si="712"/>
        <v/>
      </c>
      <c r="AN2124" s="187" t="str">
        <f t="shared" si="713"/>
        <v/>
      </c>
      <c r="AO2124" s="187" t="str">
        <f t="shared" si="714"/>
        <v/>
      </c>
      <c r="AP2124" s="187" t="str">
        <f t="shared" si="715"/>
        <v/>
      </c>
      <c r="AT2124" s="187" t="str">
        <f t="shared" si="716"/>
        <v/>
      </c>
      <c r="AU2124" s="187" t="str">
        <f t="shared" si="717"/>
        <v/>
      </c>
      <c r="AV2124" s="187" t="str">
        <f t="shared" si="718"/>
        <v/>
      </c>
      <c r="AW2124" s="187" t="str">
        <f t="shared" si="719"/>
        <v/>
      </c>
      <c r="AX2124" s="187" t="str">
        <f t="shared" si="720"/>
        <v/>
      </c>
      <c r="AY2124" s="187" t="str">
        <f t="shared" si="722"/>
        <v/>
      </c>
      <c r="AZ2124" s="187" t="str">
        <f t="shared" si="721"/>
        <v/>
      </c>
      <c r="BA2124" s="187" t="str">
        <f t="shared" si="724"/>
        <v xml:space="preserve"> </v>
      </c>
      <c r="BB2124" s="187" t="str">
        <f>IFERROR(IF(AW2124="","",VLOOKUP(AW2124,SUSS!R:S,2,FALSE)),AY2124*SUSS!$M$2)</f>
        <v/>
      </c>
      <c r="BC2124" s="187" t="str">
        <f t="shared" si="723"/>
        <v/>
      </c>
    </row>
    <row r="2125" spans="14:55" ht="15.75" thickBot="1">
      <c r="N2125" s="183" t="s">
        <v>198</v>
      </c>
      <c r="O2125" s="82">
        <v>93</v>
      </c>
      <c r="P2125" s="85">
        <v>10840.4</v>
      </c>
      <c r="Q2125" s="83" t="s">
        <v>82</v>
      </c>
      <c r="R2125" s="83" t="s">
        <v>10</v>
      </c>
      <c r="S2125" s="83" t="s">
        <v>10</v>
      </c>
      <c r="T2125" s="82" t="s">
        <v>144</v>
      </c>
      <c r="U2125" s="82" t="s">
        <v>124</v>
      </c>
      <c r="AC2125" s="187" t="str">
        <f t="shared" si="704"/>
        <v/>
      </c>
      <c r="AD2125" s="187" t="str">
        <f t="shared" si="705"/>
        <v/>
      </c>
      <c r="AE2125" s="187" t="str">
        <f t="shared" si="706"/>
        <v/>
      </c>
      <c r="AF2125" s="187" t="str">
        <f t="shared" si="707"/>
        <v/>
      </c>
      <c r="AG2125" s="187" t="str">
        <f t="shared" si="708"/>
        <v/>
      </c>
      <c r="AH2125" s="187" t="str">
        <f t="shared" si="709"/>
        <v/>
      </c>
      <c r="AI2125" s="187" t="str">
        <f t="shared" si="710"/>
        <v/>
      </c>
      <c r="AJ2125" s="187" t="str">
        <f t="shared" si="711"/>
        <v/>
      </c>
      <c r="AK2125" s="187" t="str">
        <f t="shared" si="712"/>
        <v/>
      </c>
      <c r="AN2125" s="187" t="str">
        <f t="shared" si="713"/>
        <v/>
      </c>
      <c r="AO2125" s="187" t="str">
        <f t="shared" si="714"/>
        <v/>
      </c>
      <c r="AP2125" s="187" t="str">
        <f t="shared" si="715"/>
        <v/>
      </c>
      <c r="AT2125" s="187" t="str">
        <f t="shared" si="716"/>
        <v/>
      </c>
      <c r="AU2125" s="187" t="str">
        <f t="shared" si="717"/>
        <v/>
      </c>
      <c r="AV2125" s="187" t="str">
        <f t="shared" si="718"/>
        <v/>
      </c>
      <c r="AW2125" s="187" t="str">
        <f t="shared" si="719"/>
        <v/>
      </c>
      <c r="AX2125" s="187" t="str">
        <f t="shared" si="720"/>
        <v/>
      </c>
      <c r="AY2125" s="187" t="str">
        <f t="shared" si="722"/>
        <v/>
      </c>
      <c r="AZ2125" s="187" t="str">
        <f t="shared" si="721"/>
        <v/>
      </c>
      <c r="BA2125" s="187" t="str">
        <f t="shared" si="724"/>
        <v xml:space="preserve"> </v>
      </c>
      <c r="BB2125" s="187" t="str">
        <f>IFERROR(IF(AW2125="","",VLOOKUP(AW2125,SUSS!R:S,2,FALSE)),AY2125*SUSS!$M$2)</f>
        <v/>
      </c>
      <c r="BC2125" s="187" t="str">
        <f t="shared" si="723"/>
        <v/>
      </c>
    </row>
    <row r="2126" spans="14:55" ht="15.75" thickBot="1">
      <c r="N2126" s="183" t="s">
        <v>198</v>
      </c>
      <c r="O2126" s="82">
        <v>93</v>
      </c>
      <c r="P2126" s="86">
        <v>153.22999999999999</v>
      </c>
      <c r="Q2126" s="83" t="s">
        <v>107</v>
      </c>
      <c r="R2126" s="83" t="s">
        <v>10</v>
      </c>
      <c r="S2126" s="83" t="s">
        <v>10</v>
      </c>
      <c r="T2126" s="82" t="s">
        <v>163</v>
      </c>
      <c r="U2126" s="82" t="s">
        <v>124</v>
      </c>
      <c r="AC2126" s="187" t="str">
        <f t="shared" si="704"/>
        <v/>
      </c>
      <c r="AD2126" s="187" t="str">
        <f t="shared" si="705"/>
        <v/>
      </c>
      <c r="AE2126" s="187" t="str">
        <f t="shared" si="706"/>
        <v/>
      </c>
      <c r="AF2126" s="187" t="str">
        <f t="shared" si="707"/>
        <v/>
      </c>
      <c r="AG2126" s="187" t="str">
        <f t="shared" si="708"/>
        <v/>
      </c>
      <c r="AH2126" s="187" t="str">
        <f t="shared" si="709"/>
        <v/>
      </c>
      <c r="AI2126" s="187" t="str">
        <f t="shared" si="710"/>
        <v/>
      </c>
      <c r="AJ2126" s="187" t="str">
        <f t="shared" si="711"/>
        <v/>
      </c>
      <c r="AK2126" s="187" t="str">
        <f t="shared" si="712"/>
        <v/>
      </c>
      <c r="AN2126" s="187" t="str">
        <f t="shared" si="713"/>
        <v/>
      </c>
      <c r="AO2126" s="187" t="str">
        <f t="shared" si="714"/>
        <v/>
      </c>
      <c r="AP2126" s="187" t="str">
        <f t="shared" si="715"/>
        <v/>
      </c>
      <c r="AT2126" s="187" t="str">
        <f t="shared" si="716"/>
        <v/>
      </c>
      <c r="AU2126" s="187" t="str">
        <f t="shared" si="717"/>
        <v/>
      </c>
      <c r="AV2126" s="187" t="str">
        <f t="shared" si="718"/>
        <v/>
      </c>
      <c r="AW2126" s="187" t="str">
        <f t="shared" si="719"/>
        <v/>
      </c>
      <c r="AX2126" s="187" t="str">
        <f t="shared" si="720"/>
        <v/>
      </c>
      <c r="AY2126" s="187" t="str">
        <f t="shared" si="722"/>
        <v/>
      </c>
      <c r="AZ2126" s="187" t="str">
        <f t="shared" si="721"/>
        <v/>
      </c>
      <c r="BA2126" s="187" t="str">
        <f t="shared" si="724"/>
        <v xml:space="preserve"> </v>
      </c>
      <c r="BB2126" s="187" t="str">
        <f>IFERROR(IF(AW2126="","",VLOOKUP(AW2126,SUSS!R:S,2,FALSE)),AY2126*SUSS!$M$2)</f>
        <v/>
      </c>
      <c r="BC2126" s="187" t="str">
        <f t="shared" si="723"/>
        <v/>
      </c>
    </row>
    <row r="2127" spans="14:55" ht="29.25" thickBot="1">
      <c r="N2127" s="183" t="s">
        <v>198</v>
      </c>
      <c r="O2127" s="82">
        <v>93</v>
      </c>
      <c r="P2127" s="86">
        <v>654.39</v>
      </c>
      <c r="Q2127" s="83" t="s">
        <v>11</v>
      </c>
      <c r="R2127" s="83" t="s">
        <v>108</v>
      </c>
      <c r="S2127" s="83" t="s">
        <v>109</v>
      </c>
      <c r="T2127" s="82" t="s">
        <v>176</v>
      </c>
      <c r="U2127" s="82" t="s">
        <v>124</v>
      </c>
      <c r="AC2127" s="187" t="str">
        <f t="shared" si="704"/>
        <v/>
      </c>
      <c r="AD2127" s="187" t="str">
        <f t="shared" si="705"/>
        <v/>
      </c>
      <c r="AE2127" s="187" t="str">
        <f t="shared" si="706"/>
        <v/>
      </c>
      <c r="AF2127" s="187" t="str">
        <f t="shared" si="707"/>
        <v/>
      </c>
      <c r="AG2127" s="187" t="str">
        <f t="shared" si="708"/>
        <v/>
      </c>
      <c r="AH2127" s="187" t="str">
        <f t="shared" si="709"/>
        <v/>
      </c>
      <c r="AI2127" s="187" t="str">
        <f t="shared" si="710"/>
        <v/>
      </c>
      <c r="AJ2127" s="187" t="str">
        <f t="shared" si="711"/>
        <v/>
      </c>
      <c r="AK2127" s="187" t="str">
        <f t="shared" si="712"/>
        <v/>
      </c>
      <c r="AN2127" s="187" t="str">
        <f t="shared" si="713"/>
        <v/>
      </c>
      <c r="AO2127" s="187" t="str">
        <f t="shared" si="714"/>
        <v/>
      </c>
      <c r="AP2127" s="187" t="str">
        <f t="shared" si="715"/>
        <v/>
      </c>
      <c r="AT2127" s="187" t="str">
        <f t="shared" si="716"/>
        <v>N006554</v>
      </c>
      <c r="AU2127" s="187">
        <f t="shared" si="717"/>
        <v>93</v>
      </c>
      <c r="AV2127" s="187">
        <f t="shared" si="718"/>
        <v>654.39</v>
      </c>
      <c r="AW2127" s="187" t="str">
        <f t="shared" si="719"/>
        <v>2018/10</v>
      </c>
      <c r="AX2127" s="187" t="str">
        <f t="shared" si="720"/>
        <v>2018/10 Contribuciones Seg. Social</v>
      </c>
      <c r="AY2127" s="187">
        <f t="shared" si="722"/>
        <v>4850.57</v>
      </c>
      <c r="AZ2127" s="187">
        <f t="shared" si="721"/>
        <v>0.13490991780347464</v>
      </c>
      <c r="BA2127" s="187" t="str">
        <f t="shared" si="724"/>
        <v>N006554 93</v>
      </c>
      <c r="BB2127" s="187">
        <f>IFERROR(IF(AW2127="","",VLOOKUP(AW2127,SUSS!R:S,2,FALSE)),AY2127*SUSS!$M$2)</f>
        <v>582.0684</v>
      </c>
      <c r="BC2127" s="187">
        <f t="shared" si="723"/>
        <v>78.526799999999994</v>
      </c>
    </row>
    <row r="2128" spans="14:55" ht="15.75" thickBot="1">
      <c r="N2128" s="183" t="s">
        <v>198</v>
      </c>
      <c r="O2128" s="82">
        <v>94</v>
      </c>
      <c r="P2128" s="85">
        <v>3529.96</v>
      </c>
      <c r="Q2128" s="83" t="s">
        <v>102</v>
      </c>
      <c r="R2128" s="83" t="s">
        <v>10</v>
      </c>
      <c r="S2128" s="83" t="s">
        <v>83</v>
      </c>
      <c r="T2128" s="82" t="s">
        <v>206</v>
      </c>
      <c r="U2128" s="82" t="s">
        <v>124</v>
      </c>
      <c r="AC2128" s="187" t="str">
        <f t="shared" si="704"/>
        <v/>
      </c>
      <c r="AD2128" s="187" t="str">
        <f t="shared" si="705"/>
        <v/>
      </c>
      <c r="AE2128" s="187" t="str">
        <f t="shared" si="706"/>
        <v/>
      </c>
      <c r="AF2128" s="187" t="str">
        <f t="shared" si="707"/>
        <v/>
      </c>
      <c r="AG2128" s="187" t="str">
        <f t="shared" si="708"/>
        <v/>
      </c>
      <c r="AH2128" s="187" t="str">
        <f t="shared" si="709"/>
        <v/>
      </c>
      <c r="AI2128" s="187" t="str">
        <f t="shared" si="710"/>
        <v/>
      </c>
      <c r="AJ2128" s="187" t="str">
        <f t="shared" si="711"/>
        <v/>
      </c>
      <c r="AK2128" s="187" t="str">
        <f t="shared" si="712"/>
        <v/>
      </c>
      <c r="AN2128" s="187" t="str">
        <f t="shared" si="713"/>
        <v/>
      </c>
      <c r="AO2128" s="187" t="str">
        <f t="shared" si="714"/>
        <v/>
      </c>
      <c r="AP2128" s="187" t="str">
        <f t="shared" si="715"/>
        <v/>
      </c>
      <c r="AT2128" s="187" t="str">
        <f t="shared" si="716"/>
        <v/>
      </c>
      <c r="AU2128" s="187" t="str">
        <f t="shared" si="717"/>
        <v/>
      </c>
      <c r="AV2128" s="187" t="str">
        <f t="shared" si="718"/>
        <v/>
      </c>
      <c r="AW2128" s="187" t="str">
        <f t="shared" si="719"/>
        <v/>
      </c>
      <c r="AX2128" s="187" t="str">
        <f t="shared" si="720"/>
        <v/>
      </c>
      <c r="AY2128" s="187" t="str">
        <f t="shared" si="722"/>
        <v/>
      </c>
      <c r="AZ2128" s="187" t="str">
        <f t="shared" si="721"/>
        <v/>
      </c>
      <c r="BA2128" s="187" t="str">
        <f t="shared" si="724"/>
        <v xml:space="preserve"> </v>
      </c>
      <c r="BB2128" s="187" t="str">
        <f>IFERROR(IF(AW2128="","",VLOOKUP(AW2128,SUSS!R:S,2,FALSE)),AY2128*SUSS!$M$2)</f>
        <v/>
      </c>
      <c r="BC2128" s="187" t="str">
        <f t="shared" si="723"/>
        <v/>
      </c>
    </row>
    <row r="2129" spans="14:55" ht="15.75" thickBot="1">
      <c r="N2129" s="183" t="s">
        <v>198</v>
      </c>
      <c r="O2129" s="82">
        <v>94</v>
      </c>
      <c r="P2129" s="85">
        <v>12979.64</v>
      </c>
      <c r="Q2129" s="83" t="s">
        <v>82</v>
      </c>
      <c r="R2129" s="83" t="s">
        <v>10</v>
      </c>
      <c r="S2129" s="83" t="s">
        <v>10</v>
      </c>
      <c r="T2129" s="82" t="s">
        <v>144</v>
      </c>
      <c r="U2129" s="82" t="s">
        <v>124</v>
      </c>
      <c r="AC2129" s="187" t="str">
        <f t="shared" si="704"/>
        <v/>
      </c>
      <c r="AD2129" s="187" t="str">
        <f t="shared" si="705"/>
        <v/>
      </c>
      <c r="AE2129" s="187" t="str">
        <f t="shared" si="706"/>
        <v/>
      </c>
      <c r="AF2129" s="187" t="str">
        <f t="shared" si="707"/>
        <v/>
      </c>
      <c r="AG2129" s="187" t="str">
        <f t="shared" si="708"/>
        <v/>
      </c>
      <c r="AH2129" s="187" t="str">
        <f t="shared" si="709"/>
        <v/>
      </c>
      <c r="AI2129" s="187" t="str">
        <f t="shared" si="710"/>
        <v/>
      </c>
      <c r="AJ2129" s="187" t="str">
        <f t="shared" si="711"/>
        <v/>
      </c>
      <c r="AK2129" s="187" t="str">
        <f t="shared" si="712"/>
        <v/>
      </c>
      <c r="AN2129" s="187" t="str">
        <f t="shared" si="713"/>
        <v/>
      </c>
      <c r="AO2129" s="187" t="str">
        <f t="shared" si="714"/>
        <v/>
      </c>
      <c r="AP2129" s="187" t="str">
        <f t="shared" si="715"/>
        <v/>
      </c>
      <c r="AT2129" s="187" t="str">
        <f t="shared" si="716"/>
        <v/>
      </c>
      <c r="AU2129" s="187" t="str">
        <f t="shared" si="717"/>
        <v/>
      </c>
      <c r="AV2129" s="187" t="str">
        <f t="shared" si="718"/>
        <v/>
      </c>
      <c r="AW2129" s="187" t="str">
        <f t="shared" si="719"/>
        <v/>
      </c>
      <c r="AX2129" s="187" t="str">
        <f t="shared" si="720"/>
        <v/>
      </c>
      <c r="AY2129" s="187" t="str">
        <f t="shared" si="722"/>
        <v/>
      </c>
      <c r="AZ2129" s="187" t="str">
        <f t="shared" si="721"/>
        <v/>
      </c>
      <c r="BA2129" s="187" t="str">
        <f t="shared" si="724"/>
        <v xml:space="preserve"> </v>
      </c>
      <c r="BB2129" s="187" t="str">
        <f>IFERROR(IF(AW2129="","",VLOOKUP(AW2129,SUSS!R:S,2,FALSE)),AY2129*SUSS!$M$2)</f>
        <v/>
      </c>
      <c r="BC2129" s="187" t="str">
        <f t="shared" si="723"/>
        <v/>
      </c>
    </row>
    <row r="2130" spans="14:55" ht="15.75" thickBot="1">
      <c r="N2130" s="183" t="s">
        <v>198</v>
      </c>
      <c r="O2130" s="82">
        <v>94</v>
      </c>
      <c r="P2130" s="86">
        <v>153.22999999999999</v>
      </c>
      <c r="Q2130" s="83" t="s">
        <v>107</v>
      </c>
      <c r="R2130" s="83" t="s">
        <v>10</v>
      </c>
      <c r="S2130" s="83" t="s">
        <v>10</v>
      </c>
      <c r="T2130" s="82" t="s">
        <v>163</v>
      </c>
      <c r="U2130" s="82" t="s">
        <v>124</v>
      </c>
      <c r="AC2130" s="187" t="str">
        <f t="shared" si="704"/>
        <v/>
      </c>
      <c r="AD2130" s="187" t="str">
        <f t="shared" si="705"/>
        <v/>
      </c>
      <c r="AE2130" s="187" t="str">
        <f t="shared" si="706"/>
        <v/>
      </c>
      <c r="AF2130" s="187" t="str">
        <f t="shared" si="707"/>
        <v/>
      </c>
      <c r="AG2130" s="187" t="str">
        <f t="shared" si="708"/>
        <v/>
      </c>
      <c r="AH2130" s="187" t="str">
        <f t="shared" si="709"/>
        <v/>
      </c>
      <c r="AI2130" s="187" t="str">
        <f t="shared" si="710"/>
        <v/>
      </c>
      <c r="AJ2130" s="187" t="str">
        <f t="shared" si="711"/>
        <v/>
      </c>
      <c r="AK2130" s="187" t="str">
        <f t="shared" si="712"/>
        <v/>
      </c>
      <c r="AN2130" s="187" t="str">
        <f t="shared" si="713"/>
        <v/>
      </c>
      <c r="AO2130" s="187" t="str">
        <f t="shared" si="714"/>
        <v/>
      </c>
      <c r="AP2130" s="187" t="str">
        <f t="shared" si="715"/>
        <v/>
      </c>
      <c r="AT2130" s="187" t="str">
        <f t="shared" si="716"/>
        <v/>
      </c>
      <c r="AU2130" s="187" t="str">
        <f t="shared" si="717"/>
        <v/>
      </c>
      <c r="AV2130" s="187" t="str">
        <f t="shared" si="718"/>
        <v/>
      </c>
      <c r="AW2130" s="187" t="str">
        <f t="shared" si="719"/>
        <v/>
      </c>
      <c r="AX2130" s="187" t="str">
        <f t="shared" si="720"/>
        <v/>
      </c>
      <c r="AY2130" s="187" t="str">
        <f t="shared" si="722"/>
        <v/>
      </c>
      <c r="AZ2130" s="187" t="str">
        <f t="shared" si="721"/>
        <v/>
      </c>
      <c r="BA2130" s="187" t="str">
        <f t="shared" si="724"/>
        <v xml:space="preserve"> </v>
      </c>
      <c r="BB2130" s="187" t="str">
        <f>IFERROR(IF(AW2130="","",VLOOKUP(AW2130,SUSS!R:S,2,FALSE)),AY2130*SUSS!$M$2)</f>
        <v/>
      </c>
      <c r="BC2130" s="187" t="str">
        <f t="shared" si="723"/>
        <v/>
      </c>
    </row>
    <row r="2131" spans="14:55" ht="29.25" thickBot="1">
      <c r="N2131" s="183" t="s">
        <v>198</v>
      </c>
      <c r="O2131" s="82">
        <v>94</v>
      </c>
      <c r="P2131" s="86">
        <v>654.39</v>
      </c>
      <c r="Q2131" s="83" t="s">
        <v>11</v>
      </c>
      <c r="R2131" s="83" t="s">
        <v>108</v>
      </c>
      <c r="S2131" s="83" t="s">
        <v>109</v>
      </c>
      <c r="T2131" s="82" t="s">
        <v>176</v>
      </c>
      <c r="U2131" s="82" t="s">
        <v>124</v>
      </c>
      <c r="AC2131" s="187" t="str">
        <f t="shared" si="704"/>
        <v/>
      </c>
      <c r="AD2131" s="187" t="str">
        <f t="shared" si="705"/>
        <v/>
      </c>
      <c r="AE2131" s="187" t="str">
        <f t="shared" si="706"/>
        <v/>
      </c>
      <c r="AF2131" s="187" t="str">
        <f t="shared" si="707"/>
        <v/>
      </c>
      <c r="AG2131" s="187" t="str">
        <f t="shared" si="708"/>
        <v/>
      </c>
      <c r="AH2131" s="187" t="str">
        <f t="shared" si="709"/>
        <v/>
      </c>
      <c r="AI2131" s="187" t="str">
        <f t="shared" si="710"/>
        <v/>
      </c>
      <c r="AJ2131" s="187" t="str">
        <f t="shared" si="711"/>
        <v/>
      </c>
      <c r="AK2131" s="187" t="str">
        <f t="shared" si="712"/>
        <v/>
      </c>
      <c r="AN2131" s="187" t="str">
        <f t="shared" si="713"/>
        <v/>
      </c>
      <c r="AO2131" s="187" t="str">
        <f t="shared" si="714"/>
        <v/>
      </c>
      <c r="AP2131" s="187" t="str">
        <f t="shared" si="715"/>
        <v/>
      </c>
      <c r="AT2131" s="187" t="str">
        <f t="shared" si="716"/>
        <v>N006554</v>
      </c>
      <c r="AU2131" s="187">
        <f t="shared" si="717"/>
        <v>94</v>
      </c>
      <c r="AV2131" s="187">
        <f t="shared" si="718"/>
        <v>654.39</v>
      </c>
      <c r="AW2131" s="187" t="str">
        <f t="shared" si="719"/>
        <v>2018/10</v>
      </c>
      <c r="AX2131" s="187" t="str">
        <f t="shared" si="720"/>
        <v>2018/10 Contribuciones Seg. Social</v>
      </c>
      <c r="AY2131" s="187">
        <f t="shared" si="722"/>
        <v>4850.57</v>
      </c>
      <c r="AZ2131" s="187">
        <f t="shared" si="721"/>
        <v>0.13490991780347464</v>
      </c>
      <c r="BA2131" s="187" t="str">
        <f t="shared" si="724"/>
        <v>N006554 94</v>
      </c>
      <c r="BB2131" s="187">
        <f>IFERROR(IF(AW2131="","",VLOOKUP(AW2131,SUSS!R:S,2,FALSE)),AY2131*SUSS!$M$2)</f>
        <v>582.0684</v>
      </c>
      <c r="BC2131" s="187">
        <f t="shared" si="723"/>
        <v>78.526799999999994</v>
      </c>
    </row>
    <row r="2132" spans="14:55" ht="15.75" thickBot="1">
      <c r="N2132" s="183" t="s">
        <v>198</v>
      </c>
      <c r="O2132" s="82">
        <v>95</v>
      </c>
      <c r="P2132" s="85">
        <v>3529.96</v>
      </c>
      <c r="Q2132" s="83" t="s">
        <v>102</v>
      </c>
      <c r="R2132" s="83" t="s">
        <v>10</v>
      </c>
      <c r="S2132" s="83" t="s">
        <v>83</v>
      </c>
      <c r="T2132" s="82" t="s">
        <v>206</v>
      </c>
      <c r="U2132" s="82" t="s">
        <v>124</v>
      </c>
      <c r="AC2132" s="187" t="str">
        <f t="shared" si="704"/>
        <v/>
      </c>
      <c r="AD2132" s="187" t="str">
        <f t="shared" si="705"/>
        <v/>
      </c>
      <c r="AE2132" s="187" t="str">
        <f t="shared" si="706"/>
        <v/>
      </c>
      <c r="AF2132" s="187" t="str">
        <f t="shared" si="707"/>
        <v/>
      </c>
      <c r="AG2132" s="187" t="str">
        <f t="shared" si="708"/>
        <v/>
      </c>
      <c r="AH2132" s="187" t="str">
        <f t="shared" si="709"/>
        <v/>
      </c>
      <c r="AI2132" s="187" t="str">
        <f t="shared" si="710"/>
        <v/>
      </c>
      <c r="AJ2132" s="187" t="str">
        <f t="shared" si="711"/>
        <v/>
      </c>
      <c r="AK2132" s="187" t="str">
        <f t="shared" si="712"/>
        <v/>
      </c>
      <c r="AN2132" s="187" t="str">
        <f t="shared" si="713"/>
        <v/>
      </c>
      <c r="AO2132" s="187" t="str">
        <f t="shared" si="714"/>
        <v/>
      </c>
      <c r="AP2132" s="187" t="str">
        <f t="shared" si="715"/>
        <v/>
      </c>
      <c r="AT2132" s="187" t="str">
        <f t="shared" si="716"/>
        <v/>
      </c>
      <c r="AU2132" s="187" t="str">
        <f t="shared" si="717"/>
        <v/>
      </c>
      <c r="AV2132" s="187" t="str">
        <f t="shared" si="718"/>
        <v/>
      </c>
      <c r="AW2132" s="187" t="str">
        <f t="shared" si="719"/>
        <v/>
      </c>
      <c r="AX2132" s="187" t="str">
        <f t="shared" si="720"/>
        <v/>
      </c>
      <c r="AY2132" s="187" t="str">
        <f t="shared" si="722"/>
        <v/>
      </c>
      <c r="AZ2132" s="187" t="str">
        <f t="shared" si="721"/>
        <v/>
      </c>
      <c r="BA2132" s="187" t="str">
        <f t="shared" si="724"/>
        <v xml:space="preserve"> </v>
      </c>
      <c r="BB2132" s="187" t="str">
        <f>IFERROR(IF(AW2132="","",VLOOKUP(AW2132,SUSS!R:S,2,FALSE)),AY2132*SUSS!$M$2)</f>
        <v/>
      </c>
      <c r="BC2132" s="187" t="str">
        <f t="shared" si="723"/>
        <v/>
      </c>
    </row>
    <row r="2133" spans="14:55" ht="15.75" thickBot="1">
      <c r="N2133" s="183" t="s">
        <v>198</v>
      </c>
      <c r="O2133" s="82">
        <v>95</v>
      </c>
      <c r="P2133" s="85">
        <v>1905.75</v>
      </c>
      <c r="Q2133" s="83" t="s">
        <v>82</v>
      </c>
      <c r="R2133" s="83" t="s">
        <v>10</v>
      </c>
      <c r="S2133" s="83" t="s">
        <v>10</v>
      </c>
      <c r="T2133" s="82" t="s">
        <v>144</v>
      </c>
      <c r="U2133" s="82" t="s">
        <v>124</v>
      </c>
      <c r="AC2133" s="187" t="str">
        <f t="shared" si="704"/>
        <v/>
      </c>
      <c r="AD2133" s="187" t="str">
        <f t="shared" si="705"/>
        <v/>
      </c>
      <c r="AE2133" s="187" t="str">
        <f t="shared" si="706"/>
        <v/>
      </c>
      <c r="AF2133" s="187" t="str">
        <f t="shared" si="707"/>
        <v/>
      </c>
      <c r="AG2133" s="187" t="str">
        <f t="shared" si="708"/>
        <v/>
      </c>
      <c r="AH2133" s="187" t="str">
        <f t="shared" si="709"/>
        <v/>
      </c>
      <c r="AI2133" s="187" t="str">
        <f t="shared" si="710"/>
        <v/>
      </c>
      <c r="AJ2133" s="187" t="str">
        <f t="shared" si="711"/>
        <v/>
      </c>
      <c r="AK2133" s="187" t="str">
        <f t="shared" si="712"/>
        <v/>
      </c>
      <c r="AN2133" s="187" t="str">
        <f t="shared" si="713"/>
        <v/>
      </c>
      <c r="AO2133" s="187" t="str">
        <f t="shared" si="714"/>
        <v/>
      </c>
      <c r="AP2133" s="187" t="str">
        <f t="shared" si="715"/>
        <v/>
      </c>
      <c r="AT2133" s="187" t="str">
        <f t="shared" si="716"/>
        <v/>
      </c>
      <c r="AU2133" s="187" t="str">
        <f t="shared" si="717"/>
        <v/>
      </c>
      <c r="AV2133" s="187" t="str">
        <f t="shared" si="718"/>
        <v/>
      </c>
      <c r="AW2133" s="187" t="str">
        <f t="shared" si="719"/>
        <v/>
      </c>
      <c r="AX2133" s="187" t="str">
        <f t="shared" si="720"/>
        <v/>
      </c>
      <c r="AY2133" s="187" t="str">
        <f t="shared" si="722"/>
        <v/>
      </c>
      <c r="AZ2133" s="187" t="str">
        <f t="shared" si="721"/>
        <v/>
      </c>
      <c r="BA2133" s="187" t="str">
        <f t="shared" si="724"/>
        <v xml:space="preserve"> </v>
      </c>
      <c r="BB2133" s="187" t="str">
        <f>IFERROR(IF(AW2133="","",VLOOKUP(AW2133,SUSS!R:S,2,FALSE)),AY2133*SUSS!$M$2)</f>
        <v/>
      </c>
      <c r="BC2133" s="187" t="str">
        <f t="shared" si="723"/>
        <v/>
      </c>
    </row>
    <row r="2134" spans="14:55" ht="15.75" thickBot="1">
      <c r="N2134" s="183" t="s">
        <v>198</v>
      </c>
      <c r="O2134" s="82">
        <v>95</v>
      </c>
      <c r="P2134" s="85">
        <v>11073.89</v>
      </c>
      <c r="Q2134" s="83" t="s">
        <v>82</v>
      </c>
      <c r="R2134" s="83" t="s">
        <v>10</v>
      </c>
      <c r="S2134" s="83" t="s">
        <v>83</v>
      </c>
      <c r="T2134" s="82" t="s">
        <v>144</v>
      </c>
      <c r="U2134" s="82" t="s">
        <v>124</v>
      </c>
      <c r="AC2134" s="187" t="str">
        <f t="shared" si="704"/>
        <v/>
      </c>
      <c r="AD2134" s="187" t="str">
        <f t="shared" si="705"/>
        <v/>
      </c>
      <c r="AE2134" s="187" t="str">
        <f t="shared" si="706"/>
        <v/>
      </c>
      <c r="AF2134" s="187" t="str">
        <f t="shared" si="707"/>
        <v/>
      </c>
      <c r="AG2134" s="187" t="str">
        <f t="shared" si="708"/>
        <v/>
      </c>
      <c r="AH2134" s="187" t="str">
        <f t="shared" si="709"/>
        <v/>
      </c>
      <c r="AI2134" s="187" t="str">
        <f t="shared" si="710"/>
        <v/>
      </c>
      <c r="AJ2134" s="187" t="str">
        <f t="shared" si="711"/>
        <v/>
      </c>
      <c r="AK2134" s="187" t="str">
        <f t="shared" si="712"/>
        <v/>
      </c>
      <c r="AN2134" s="187" t="str">
        <f t="shared" si="713"/>
        <v/>
      </c>
      <c r="AO2134" s="187" t="str">
        <f t="shared" si="714"/>
        <v/>
      </c>
      <c r="AP2134" s="187" t="str">
        <f t="shared" si="715"/>
        <v/>
      </c>
      <c r="AT2134" s="187" t="str">
        <f t="shared" si="716"/>
        <v/>
      </c>
      <c r="AU2134" s="187" t="str">
        <f t="shared" si="717"/>
        <v/>
      </c>
      <c r="AV2134" s="187" t="str">
        <f t="shared" si="718"/>
        <v/>
      </c>
      <c r="AW2134" s="187" t="str">
        <f t="shared" si="719"/>
        <v/>
      </c>
      <c r="AX2134" s="187" t="str">
        <f t="shared" si="720"/>
        <v/>
      </c>
      <c r="AY2134" s="187" t="str">
        <f t="shared" si="722"/>
        <v/>
      </c>
      <c r="AZ2134" s="187" t="str">
        <f t="shared" si="721"/>
        <v/>
      </c>
      <c r="BA2134" s="187" t="str">
        <f t="shared" si="724"/>
        <v xml:space="preserve"> </v>
      </c>
      <c r="BB2134" s="187" t="str">
        <f>IFERROR(IF(AW2134="","",VLOOKUP(AW2134,SUSS!R:S,2,FALSE)),AY2134*SUSS!$M$2)</f>
        <v/>
      </c>
      <c r="BC2134" s="187" t="str">
        <f t="shared" si="723"/>
        <v/>
      </c>
    </row>
    <row r="2135" spans="14:55" ht="15.75" thickBot="1">
      <c r="N2135" s="183" t="s">
        <v>198</v>
      </c>
      <c r="O2135" s="82">
        <v>95</v>
      </c>
      <c r="P2135" s="86">
        <v>153.22999999999999</v>
      </c>
      <c r="Q2135" s="83" t="s">
        <v>107</v>
      </c>
      <c r="R2135" s="83" t="s">
        <v>10</v>
      </c>
      <c r="S2135" s="83" t="s">
        <v>10</v>
      </c>
      <c r="T2135" s="82" t="s">
        <v>163</v>
      </c>
      <c r="U2135" s="82" t="s">
        <v>124</v>
      </c>
      <c r="AC2135" s="187" t="str">
        <f t="shared" si="704"/>
        <v/>
      </c>
      <c r="AD2135" s="187" t="str">
        <f t="shared" si="705"/>
        <v/>
      </c>
      <c r="AE2135" s="187" t="str">
        <f t="shared" si="706"/>
        <v/>
      </c>
      <c r="AF2135" s="187" t="str">
        <f t="shared" si="707"/>
        <v/>
      </c>
      <c r="AG2135" s="187" t="str">
        <f t="shared" si="708"/>
        <v/>
      </c>
      <c r="AH2135" s="187" t="str">
        <f t="shared" si="709"/>
        <v/>
      </c>
      <c r="AI2135" s="187" t="str">
        <f t="shared" si="710"/>
        <v/>
      </c>
      <c r="AJ2135" s="187" t="str">
        <f t="shared" si="711"/>
        <v/>
      </c>
      <c r="AK2135" s="187" t="str">
        <f t="shared" si="712"/>
        <v/>
      </c>
      <c r="AN2135" s="187" t="str">
        <f t="shared" si="713"/>
        <v/>
      </c>
      <c r="AO2135" s="187" t="str">
        <f t="shared" si="714"/>
        <v/>
      </c>
      <c r="AP2135" s="187" t="str">
        <f t="shared" si="715"/>
        <v/>
      </c>
      <c r="AT2135" s="187" t="str">
        <f t="shared" si="716"/>
        <v/>
      </c>
      <c r="AU2135" s="187" t="str">
        <f t="shared" si="717"/>
        <v/>
      </c>
      <c r="AV2135" s="187" t="str">
        <f t="shared" si="718"/>
        <v/>
      </c>
      <c r="AW2135" s="187" t="str">
        <f t="shared" si="719"/>
        <v/>
      </c>
      <c r="AX2135" s="187" t="str">
        <f t="shared" si="720"/>
        <v/>
      </c>
      <c r="AY2135" s="187" t="str">
        <f t="shared" si="722"/>
        <v/>
      </c>
      <c r="AZ2135" s="187" t="str">
        <f t="shared" si="721"/>
        <v/>
      </c>
      <c r="BA2135" s="187" t="str">
        <f t="shared" si="724"/>
        <v xml:space="preserve"> </v>
      </c>
      <c r="BB2135" s="187" t="str">
        <f>IFERROR(IF(AW2135="","",VLOOKUP(AW2135,SUSS!R:S,2,FALSE)),AY2135*SUSS!$M$2)</f>
        <v/>
      </c>
      <c r="BC2135" s="187" t="str">
        <f t="shared" si="723"/>
        <v/>
      </c>
    </row>
    <row r="2136" spans="14:55" ht="29.25" thickBot="1">
      <c r="N2136" s="183" t="s">
        <v>198</v>
      </c>
      <c r="O2136" s="82">
        <v>95</v>
      </c>
      <c r="P2136" s="86">
        <v>654.39</v>
      </c>
      <c r="Q2136" s="83" t="s">
        <v>11</v>
      </c>
      <c r="R2136" s="83" t="s">
        <v>108</v>
      </c>
      <c r="S2136" s="83" t="s">
        <v>109</v>
      </c>
      <c r="T2136" s="82" t="s">
        <v>176</v>
      </c>
      <c r="U2136" s="82" t="s">
        <v>124</v>
      </c>
      <c r="AC2136" s="187" t="str">
        <f t="shared" si="704"/>
        <v/>
      </c>
      <c r="AD2136" s="187" t="str">
        <f t="shared" si="705"/>
        <v/>
      </c>
      <c r="AE2136" s="187" t="str">
        <f t="shared" si="706"/>
        <v/>
      </c>
      <c r="AF2136" s="187" t="str">
        <f t="shared" si="707"/>
        <v/>
      </c>
      <c r="AG2136" s="187" t="str">
        <f t="shared" si="708"/>
        <v/>
      </c>
      <c r="AH2136" s="187" t="str">
        <f t="shared" si="709"/>
        <v/>
      </c>
      <c r="AI2136" s="187" t="str">
        <f t="shared" si="710"/>
        <v/>
      </c>
      <c r="AJ2136" s="187" t="str">
        <f t="shared" si="711"/>
        <v/>
      </c>
      <c r="AK2136" s="187" t="str">
        <f t="shared" si="712"/>
        <v/>
      </c>
      <c r="AN2136" s="187" t="str">
        <f t="shared" si="713"/>
        <v/>
      </c>
      <c r="AO2136" s="187" t="str">
        <f t="shared" si="714"/>
        <v/>
      </c>
      <c r="AP2136" s="187" t="str">
        <f t="shared" si="715"/>
        <v/>
      </c>
      <c r="AT2136" s="187" t="str">
        <f t="shared" si="716"/>
        <v>N006554</v>
      </c>
      <c r="AU2136" s="187">
        <f t="shared" si="717"/>
        <v>95</v>
      </c>
      <c r="AV2136" s="187">
        <f t="shared" si="718"/>
        <v>654.39</v>
      </c>
      <c r="AW2136" s="187" t="str">
        <f t="shared" si="719"/>
        <v>2018/10</v>
      </c>
      <c r="AX2136" s="187" t="str">
        <f t="shared" si="720"/>
        <v>2018/10 Contribuciones Seg. Social</v>
      </c>
      <c r="AY2136" s="187">
        <f t="shared" si="722"/>
        <v>4850.57</v>
      </c>
      <c r="AZ2136" s="187">
        <f t="shared" si="721"/>
        <v>0.13490991780347464</v>
      </c>
      <c r="BA2136" s="187" t="str">
        <f t="shared" si="724"/>
        <v>N006554 95</v>
      </c>
      <c r="BB2136" s="187">
        <f>IFERROR(IF(AW2136="","",VLOOKUP(AW2136,SUSS!R:S,2,FALSE)),AY2136*SUSS!$M$2)</f>
        <v>582.0684</v>
      </c>
      <c r="BC2136" s="187">
        <f t="shared" si="723"/>
        <v>78.526799999999994</v>
      </c>
    </row>
    <row r="2137" spans="14:55" ht="15.75" thickBot="1">
      <c r="N2137" s="183" t="s">
        <v>198</v>
      </c>
      <c r="O2137" s="82">
        <v>96</v>
      </c>
      <c r="P2137" s="85">
        <v>3529.96</v>
      </c>
      <c r="Q2137" s="83" t="s">
        <v>102</v>
      </c>
      <c r="R2137" s="83" t="s">
        <v>10</v>
      </c>
      <c r="S2137" s="83" t="s">
        <v>83</v>
      </c>
      <c r="T2137" s="82" t="s">
        <v>206</v>
      </c>
      <c r="U2137" s="82" t="s">
        <v>124</v>
      </c>
      <c r="AC2137" s="187" t="str">
        <f t="shared" si="704"/>
        <v/>
      </c>
      <c r="AD2137" s="187" t="str">
        <f t="shared" si="705"/>
        <v/>
      </c>
      <c r="AE2137" s="187" t="str">
        <f t="shared" si="706"/>
        <v/>
      </c>
      <c r="AF2137" s="187" t="str">
        <f t="shared" si="707"/>
        <v/>
      </c>
      <c r="AG2137" s="187" t="str">
        <f t="shared" si="708"/>
        <v/>
      </c>
      <c r="AH2137" s="187" t="str">
        <f t="shared" si="709"/>
        <v/>
      </c>
      <c r="AI2137" s="187" t="str">
        <f t="shared" si="710"/>
        <v/>
      </c>
      <c r="AJ2137" s="187" t="str">
        <f t="shared" si="711"/>
        <v/>
      </c>
      <c r="AK2137" s="187" t="str">
        <f t="shared" si="712"/>
        <v/>
      </c>
      <c r="AN2137" s="187" t="str">
        <f t="shared" si="713"/>
        <v/>
      </c>
      <c r="AO2137" s="187" t="str">
        <f t="shared" si="714"/>
        <v/>
      </c>
      <c r="AP2137" s="187" t="str">
        <f t="shared" si="715"/>
        <v/>
      </c>
      <c r="AT2137" s="187" t="str">
        <f t="shared" si="716"/>
        <v/>
      </c>
      <c r="AU2137" s="187" t="str">
        <f t="shared" si="717"/>
        <v/>
      </c>
      <c r="AV2137" s="187" t="str">
        <f t="shared" si="718"/>
        <v/>
      </c>
      <c r="AW2137" s="187" t="str">
        <f t="shared" si="719"/>
        <v/>
      </c>
      <c r="AX2137" s="187" t="str">
        <f t="shared" si="720"/>
        <v/>
      </c>
      <c r="AY2137" s="187" t="str">
        <f t="shared" si="722"/>
        <v/>
      </c>
      <c r="AZ2137" s="187" t="str">
        <f t="shared" si="721"/>
        <v/>
      </c>
      <c r="BA2137" s="187" t="str">
        <f t="shared" si="724"/>
        <v xml:space="preserve"> </v>
      </c>
      <c r="BB2137" s="187" t="str">
        <f>IFERROR(IF(AW2137="","",VLOOKUP(AW2137,SUSS!R:S,2,FALSE)),AY2137*SUSS!$M$2)</f>
        <v/>
      </c>
      <c r="BC2137" s="187" t="str">
        <f t="shared" si="723"/>
        <v/>
      </c>
    </row>
    <row r="2138" spans="14:55" ht="15.75" thickBot="1">
      <c r="N2138" s="183" t="s">
        <v>198</v>
      </c>
      <c r="O2138" s="82">
        <v>96</v>
      </c>
      <c r="P2138" s="85">
        <v>8220.4500000000007</v>
      </c>
      <c r="Q2138" s="83" t="s">
        <v>82</v>
      </c>
      <c r="R2138" s="83" t="s">
        <v>10</v>
      </c>
      <c r="S2138" s="83" t="s">
        <v>83</v>
      </c>
      <c r="T2138" s="82" t="s">
        <v>144</v>
      </c>
      <c r="U2138" s="82" t="s">
        <v>124</v>
      </c>
      <c r="AC2138" s="187" t="str">
        <f t="shared" si="704"/>
        <v/>
      </c>
      <c r="AD2138" s="187" t="str">
        <f t="shared" si="705"/>
        <v/>
      </c>
      <c r="AE2138" s="187" t="str">
        <f t="shared" si="706"/>
        <v/>
      </c>
      <c r="AF2138" s="187" t="str">
        <f t="shared" si="707"/>
        <v/>
      </c>
      <c r="AG2138" s="187" t="str">
        <f t="shared" si="708"/>
        <v/>
      </c>
      <c r="AH2138" s="187" t="str">
        <f t="shared" si="709"/>
        <v/>
      </c>
      <c r="AI2138" s="187" t="str">
        <f t="shared" si="710"/>
        <v/>
      </c>
      <c r="AJ2138" s="187" t="str">
        <f t="shared" si="711"/>
        <v/>
      </c>
      <c r="AK2138" s="187" t="str">
        <f t="shared" si="712"/>
        <v/>
      </c>
      <c r="AN2138" s="187" t="str">
        <f t="shared" si="713"/>
        <v/>
      </c>
      <c r="AO2138" s="187" t="str">
        <f t="shared" si="714"/>
        <v/>
      </c>
      <c r="AP2138" s="187" t="str">
        <f t="shared" si="715"/>
        <v/>
      </c>
      <c r="AT2138" s="187" t="str">
        <f t="shared" si="716"/>
        <v/>
      </c>
      <c r="AU2138" s="187" t="str">
        <f t="shared" si="717"/>
        <v/>
      </c>
      <c r="AV2138" s="187" t="str">
        <f t="shared" si="718"/>
        <v/>
      </c>
      <c r="AW2138" s="187" t="str">
        <f t="shared" si="719"/>
        <v/>
      </c>
      <c r="AX2138" s="187" t="str">
        <f t="shared" si="720"/>
        <v/>
      </c>
      <c r="AY2138" s="187" t="str">
        <f t="shared" si="722"/>
        <v/>
      </c>
      <c r="AZ2138" s="187" t="str">
        <f t="shared" si="721"/>
        <v/>
      </c>
      <c r="BA2138" s="187" t="str">
        <f t="shared" si="724"/>
        <v xml:space="preserve"> </v>
      </c>
      <c r="BB2138" s="187" t="str">
        <f>IFERROR(IF(AW2138="","",VLOOKUP(AW2138,SUSS!R:S,2,FALSE)),AY2138*SUSS!$M$2)</f>
        <v/>
      </c>
      <c r="BC2138" s="187" t="str">
        <f t="shared" si="723"/>
        <v/>
      </c>
    </row>
    <row r="2139" spans="14:55" ht="15.75" thickBot="1">
      <c r="N2139" s="183" t="s">
        <v>198</v>
      </c>
      <c r="O2139" s="82">
        <v>96</v>
      </c>
      <c r="P2139" s="85">
        <v>4759.1899999999996</v>
      </c>
      <c r="Q2139" s="83" t="s">
        <v>82</v>
      </c>
      <c r="R2139" s="83" t="s">
        <v>10</v>
      </c>
      <c r="S2139" s="83" t="s">
        <v>10</v>
      </c>
      <c r="T2139" s="82" t="s">
        <v>91</v>
      </c>
      <c r="U2139" s="82" t="s">
        <v>124</v>
      </c>
      <c r="AC2139" s="187" t="str">
        <f t="shared" si="704"/>
        <v/>
      </c>
      <c r="AD2139" s="187" t="str">
        <f t="shared" si="705"/>
        <v/>
      </c>
      <c r="AE2139" s="187" t="str">
        <f t="shared" si="706"/>
        <v/>
      </c>
      <c r="AF2139" s="187" t="str">
        <f t="shared" si="707"/>
        <v/>
      </c>
      <c r="AG2139" s="187" t="str">
        <f t="shared" si="708"/>
        <v/>
      </c>
      <c r="AH2139" s="187" t="str">
        <f t="shared" si="709"/>
        <v/>
      </c>
      <c r="AI2139" s="187" t="str">
        <f t="shared" si="710"/>
        <v/>
      </c>
      <c r="AJ2139" s="187" t="str">
        <f t="shared" si="711"/>
        <v/>
      </c>
      <c r="AK2139" s="187" t="str">
        <f t="shared" si="712"/>
        <v/>
      </c>
      <c r="AN2139" s="187" t="str">
        <f t="shared" si="713"/>
        <v/>
      </c>
      <c r="AO2139" s="187" t="str">
        <f t="shared" si="714"/>
        <v/>
      </c>
      <c r="AP2139" s="187" t="str">
        <f t="shared" si="715"/>
        <v/>
      </c>
      <c r="AT2139" s="187" t="str">
        <f t="shared" si="716"/>
        <v/>
      </c>
      <c r="AU2139" s="187" t="str">
        <f t="shared" si="717"/>
        <v/>
      </c>
      <c r="AV2139" s="187" t="str">
        <f t="shared" si="718"/>
        <v/>
      </c>
      <c r="AW2139" s="187" t="str">
        <f t="shared" si="719"/>
        <v/>
      </c>
      <c r="AX2139" s="187" t="str">
        <f t="shared" si="720"/>
        <v/>
      </c>
      <c r="AY2139" s="187" t="str">
        <f t="shared" si="722"/>
        <v/>
      </c>
      <c r="AZ2139" s="187" t="str">
        <f t="shared" si="721"/>
        <v/>
      </c>
      <c r="BA2139" s="187" t="str">
        <f t="shared" si="724"/>
        <v xml:space="preserve"> </v>
      </c>
      <c r="BB2139" s="187" t="str">
        <f>IFERROR(IF(AW2139="","",VLOOKUP(AW2139,SUSS!R:S,2,FALSE)),AY2139*SUSS!$M$2)</f>
        <v/>
      </c>
      <c r="BC2139" s="187" t="str">
        <f t="shared" si="723"/>
        <v/>
      </c>
    </row>
    <row r="2140" spans="14:55" ht="15.75" thickBot="1">
      <c r="N2140" s="183" t="s">
        <v>198</v>
      </c>
      <c r="O2140" s="82">
        <v>96</v>
      </c>
      <c r="P2140" s="86">
        <v>153.22999999999999</v>
      </c>
      <c r="Q2140" s="83" t="s">
        <v>107</v>
      </c>
      <c r="R2140" s="83" t="s">
        <v>10</v>
      </c>
      <c r="S2140" s="83" t="s">
        <v>10</v>
      </c>
      <c r="T2140" s="82" t="s">
        <v>163</v>
      </c>
      <c r="U2140" s="82" t="s">
        <v>124</v>
      </c>
      <c r="AC2140" s="187" t="str">
        <f t="shared" si="704"/>
        <v/>
      </c>
      <c r="AD2140" s="187" t="str">
        <f t="shared" si="705"/>
        <v/>
      </c>
      <c r="AE2140" s="187" t="str">
        <f t="shared" si="706"/>
        <v/>
      </c>
      <c r="AF2140" s="187" t="str">
        <f t="shared" si="707"/>
        <v/>
      </c>
      <c r="AG2140" s="187" t="str">
        <f t="shared" si="708"/>
        <v/>
      </c>
      <c r="AH2140" s="187" t="str">
        <f t="shared" si="709"/>
        <v/>
      </c>
      <c r="AI2140" s="187" t="str">
        <f t="shared" si="710"/>
        <v/>
      </c>
      <c r="AJ2140" s="187" t="str">
        <f t="shared" si="711"/>
        <v/>
      </c>
      <c r="AK2140" s="187" t="str">
        <f t="shared" si="712"/>
        <v/>
      </c>
      <c r="AN2140" s="187" t="str">
        <f t="shared" si="713"/>
        <v/>
      </c>
      <c r="AO2140" s="187" t="str">
        <f t="shared" si="714"/>
        <v/>
      </c>
      <c r="AP2140" s="187" t="str">
        <f t="shared" si="715"/>
        <v/>
      </c>
      <c r="AT2140" s="187" t="str">
        <f t="shared" si="716"/>
        <v/>
      </c>
      <c r="AU2140" s="187" t="str">
        <f t="shared" si="717"/>
        <v/>
      </c>
      <c r="AV2140" s="187" t="str">
        <f t="shared" si="718"/>
        <v/>
      </c>
      <c r="AW2140" s="187" t="str">
        <f t="shared" si="719"/>
        <v/>
      </c>
      <c r="AX2140" s="187" t="str">
        <f t="shared" si="720"/>
        <v/>
      </c>
      <c r="AY2140" s="187" t="str">
        <f t="shared" si="722"/>
        <v/>
      </c>
      <c r="AZ2140" s="187" t="str">
        <f t="shared" si="721"/>
        <v/>
      </c>
      <c r="BA2140" s="187" t="str">
        <f t="shared" si="724"/>
        <v xml:space="preserve"> </v>
      </c>
      <c r="BB2140" s="187" t="str">
        <f>IFERROR(IF(AW2140="","",VLOOKUP(AW2140,SUSS!R:S,2,FALSE)),AY2140*SUSS!$M$2)</f>
        <v/>
      </c>
      <c r="BC2140" s="187" t="str">
        <f t="shared" si="723"/>
        <v/>
      </c>
    </row>
    <row r="2141" spans="14:55" ht="29.25" thickBot="1">
      <c r="N2141" s="183" t="s">
        <v>198</v>
      </c>
      <c r="O2141" s="82">
        <v>96</v>
      </c>
      <c r="P2141" s="86">
        <v>72.2</v>
      </c>
      <c r="Q2141" s="83" t="s">
        <v>11</v>
      </c>
      <c r="R2141" s="83" t="s">
        <v>108</v>
      </c>
      <c r="S2141" s="83" t="s">
        <v>109</v>
      </c>
      <c r="T2141" s="82" t="s">
        <v>176</v>
      </c>
      <c r="U2141" s="82" t="s">
        <v>124</v>
      </c>
      <c r="AC2141" s="187" t="str">
        <f t="shared" si="704"/>
        <v/>
      </c>
      <c r="AD2141" s="187" t="str">
        <f t="shared" si="705"/>
        <v/>
      </c>
      <c r="AE2141" s="187" t="str">
        <f t="shared" si="706"/>
        <v/>
      </c>
      <c r="AF2141" s="187" t="str">
        <f t="shared" si="707"/>
        <v/>
      </c>
      <c r="AG2141" s="187" t="str">
        <f t="shared" si="708"/>
        <v/>
      </c>
      <c r="AH2141" s="187" t="str">
        <f t="shared" si="709"/>
        <v/>
      </c>
      <c r="AI2141" s="187" t="str">
        <f t="shared" si="710"/>
        <v/>
      </c>
      <c r="AJ2141" s="187" t="str">
        <f t="shared" si="711"/>
        <v/>
      </c>
      <c r="AK2141" s="187" t="str">
        <f t="shared" si="712"/>
        <v/>
      </c>
      <c r="AN2141" s="187" t="str">
        <f t="shared" si="713"/>
        <v/>
      </c>
      <c r="AO2141" s="187" t="str">
        <f t="shared" si="714"/>
        <v/>
      </c>
      <c r="AP2141" s="187" t="str">
        <f t="shared" si="715"/>
        <v/>
      </c>
      <c r="AT2141" s="187" t="str">
        <f t="shared" si="716"/>
        <v>N006554</v>
      </c>
      <c r="AU2141" s="187">
        <f t="shared" si="717"/>
        <v>96</v>
      </c>
      <c r="AV2141" s="187">
        <f t="shared" si="718"/>
        <v>72.2</v>
      </c>
      <c r="AW2141" s="187" t="str">
        <f t="shared" si="719"/>
        <v>2018/10</v>
      </c>
      <c r="AX2141" s="187" t="str">
        <f t="shared" si="720"/>
        <v>2018/10 Contribuciones Seg. Social</v>
      </c>
      <c r="AY2141" s="187">
        <f t="shared" si="722"/>
        <v>4850.57</v>
      </c>
      <c r="AZ2141" s="187">
        <f t="shared" si="721"/>
        <v>1.4884848584805498E-2</v>
      </c>
      <c r="BA2141" s="187" t="str">
        <f t="shared" si="724"/>
        <v>N006554 96</v>
      </c>
      <c r="BB2141" s="187">
        <f>IFERROR(IF(AW2141="","",VLOOKUP(AW2141,SUSS!R:S,2,FALSE)),AY2141*SUSS!$M$2)</f>
        <v>582.0684</v>
      </c>
      <c r="BC2141" s="187">
        <f t="shared" si="723"/>
        <v>8.6640000000000015</v>
      </c>
    </row>
    <row r="2142" spans="14:55" ht="29.25" thickBot="1">
      <c r="N2142" s="183" t="s">
        <v>198</v>
      </c>
      <c r="O2142" s="82">
        <v>96</v>
      </c>
      <c r="P2142" s="86">
        <v>270.14</v>
      </c>
      <c r="Q2142" s="83" t="s">
        <v>11</v>
      </c>
      <c r="R2142" s="83" t="s">
        <v>108</v>
      </c>
      <c r="S2142" s="83" t="s">
        <v>83</v>
      </c>
      <c r="T2142" s="82" t="s">
        <v>176</v>
      </c>
      <c r="U2142" s="82" t="s">
        <v>124</v>
      </c>
      <c r="AC2142" s="187" t="str">
        <f t="shared" ref="AC2142:AC2205" si="725">IF($E2142=$AD$1,IF($G2142=$AE$1,A2142,""),"")</f>
        <v/>
      </c>
      <c r="AD2142" s="187" t="str">
        <f t="shared" ref="AD2142:AD2205" si="726">IF($E2142=$AD$1,IF($G2142=$AE$1,E2142,""),"")</f>
        <v/>
      </c>
      <c r="AE2142" s="187" t="str">
        <f t="shared" ref="AE2142:AE2205" si="727">IF($E2142=$AD$1,IF($G2142=$AE$1,F2142,""),"")</f>
        <v/>
      </c>
      <c r="AF2142" s="187" t="str">
        <f t="shared" ref="AF2142:AF2205" si="728">IF($E2142=$AD$1,IF($G2142=$AE$1,G2142,""),"")</f>
        <v/>
      </c>
      <c r="AG2142" s="187" t="str">
        <f t="shared" ref="AG2142:AG2205" si="729">IF($E2142=$AD$1,IF($G2142=$AE$1,I2142,""),"")</f>
        <v/>
      </c>
      <c r="AH2142" s="187" t="str">
        <f t="shared" ref="AH2142:AH2205" si="730">IF($E2142=$AD$1,IF($G2142=$AE$1,J2142,""),"")</f>
        <v/>
      </c>
      <c r="AI2142" s="187" t="str">
        <f t="shared" ref="AI2142:AI2205" si="731">IF($E2142=$AD$1,IF($G2142=$AE$1,K2142,""),"")</f>
        <v/>
      </c>
      <c r="AJ2142" s="187" t="str">
        <f t="shared" ref="AJ2142:AJ2205" si="732">IF($E2142=$AD$1,IF($G2142=$AE$1,B2142,""),"")</f>
        <v/>
      </c>
      <c r="AK2142" s="187" t="str">
        <f t="shared" ref="AK2142:AK2205" si="733">IF($E2142=$AD$1,IF($G2142=$AE$1,C2142,""),"")</f>
        <v/>
      </c>
      <c r="AN2142" s="187" t="str">
        <f t="shared" ref="AN2142:AN2205" si="734">LEFT(AO2142,7)</f>
        <v/>
      </c>
      <c r="AO2142" s="187" t="str">
        <f t="shared" ref="AO2142:AO2205" si="735">IF(AF2142=$AE$1,AJ2142&amp;"/"&amp;AK2142&amp;" "&amp;AD2142,"")</f>
        <v/>
      </c>
      <c r="AP2142" s="187" t="str">
        <f t="shared" ref="AP2142:AP2205" si="736">IF(AO2142&lt;&gt;"",AI2142,"")</f>
        <v/>
      </c>
      <c r="AT2142" s="187" t="str">
        <f t="shared" ref="AT2142:AT2205" si="737">IF($Q2142=$AD$1,N2142,"")</f>
        <v>N006554</v>
      </c>
      <c r="AU2142" s="187">
        <f t="shared" ref="AU2142:AU2205" si="738">IF($Q2142=$AD$1,O2142,"")</f>
        <v>96</v>
      </c>
      <c r="AV2142" s="187">
        <f t="shared" ref="AV2142:AV2205" si="739">IF($Q2142=$AD$1,P2142,"")</f>
        <v>270.14</v>
      </c>
      <c r="AW2142" s="187" t="str">
        <f t="shared" ref="AW2142:AW2205" si="740">IF($Q2142=$AD$1,T2142,"")</f>
        <v>2018/10</v>
      </c>
      <c r="AX2142" s="187" t="str">
        <f t="shared" ref="AX2142:AX2205" si="741">IF(AW2142&lt;&gt;"",AW2142&amp;" "&amp;$AD$1,"")</f>
        <v>2018/10 Contribuciones Seg. Social</v>
      </c>
      <c r="AY2142" s="187">
        <f t="shared" si="722"/>
        <v>4850.57</v>
      </c>
      <c r="AZ2142" s="187">
        <f t="shared" ref="AZ2142:AZ2205" si="742">IF(AY2142="","",AV2142/AY2142)</f>
        <v>5.5692423776999407E-2</v>
      </c>
      <c r="BA2142" s="187" t="str">
        <f t="shared" si="724"/>
        <v>N006554 96</v>
      </c>
      <c r="BB2142" s="187">
        <f>IFERROR(IF(AW2142="","",VLOOKUP(AW2142,SUSS!R:S,2,FALSE)),AY2142*SUSS!$M$2)</f>
        <v>582.0684</v>
      </c>
      <c r="BC2142" s="187">
        <f t="shared" si="723"/>
        <v>32.416800000000002</v>
      </c>
    </row>
    <row r="2143" spans="14:55" ht="29.25" thickBot="1">
      <c r="N2143" s="183" t="s">
        <v>198</v>
      </c>
      <c r="O2143" s="82">
        <v>96</v>
      </c>
      <c r="P2143" s="86">
        <v>312.05</v>
      </c>
      <c r="Q2143" s="83" t="s">
        <v>11</v>
      </c>
      <c r="R2143" s="83" t="s">
        <v>108</v>
      </c>
      <c r="S2143" s="83" t="s">
        <v>109</v>
      </c>
      <c r="T2143" s="82" t="s">
        <v>177</v>
      </c>
      <c r="U2143" s="82" t="s">
        <v>124</v>
      </c>
      <c r="AC2143" s="187" t="str">
        <f t="shared" si="725"/>
        <v/>
      </c>
      <c r="AD2143" s="187" t="str">
        <f t="shared" si="726"/>
        <v/>
      </c>
      <c r="AE2143" s="187" t="str">
        <f t="shared" si="727"/>
        <v/>
      </c>
      <c r="AF2143" s="187" t="str">
        <f t="shared" si="728"/>
        <v/>
      </c>
      <c r="AG2143" s="187" t="str">
        <f t="shared" si="729"/>
        <v/>
      </c>
      <c r="AH2143" s="187" t="str">
        <f t="shared" si="730"/>
        <v/>
      </c>
      <c r="AI2143" s="187" t="str">
        <f t="shared" si="731"/>
        <v/>
      </c>
      <c r="AJ2143" s="187" t="str">
        <f t="shared" si="732"/>
        <v/>
      </c>
      <c r="AK2143" s="187" t="str">
        <f t="shared" si="733"/>
        <v/>
      </c>
      <c r="AN2143" s="187" t="str">
        <f t="shared" si="734"/>
        <v/>
      </c>
      <c r="AO2143" s="187" t="str">
        <f t="shared" si="735"/>
        <v/>
      </c>
      <c r="AP2143" s="187" t="str">
        <f t="shared" si="736"/>
        <v/>
      </c>
      <c r="AT2143" s="187" t="str">
        <f t="shared" si="737"/>
        <v>N006554</v>
      </c>
      <c r="AU2143" s="187">
        <f t="shared" si="738"/>
        <v>96</v>
      </c>
      <c r="AV2143" s="187">
        <f t="shared" si="739"/>
        <v>312.05</v>
      </c>
      <c r="AW2143" s="187" t="str">
        <f t="shared" si="740"/>
        <v>2018/11</v>
      </c>
      <c r="AX2143" s="187" t="str">
        <f t="shared" si="741"/>
        <v>2018/11 Contribuciones Seg. Social</v>
      </c>
      <c r="AY2143" s="187">
        <f t="shared" si="722"/>
        <v>4850.57</v>
      </c>
      <c r="AZ2143" s="187">
        <f t="shared" si="742"/>
        <v>6.433264544166975E-2</v>
      </c>
      <c r="BA2143" s="187" t="str">
        <f t="shared" si="724"/>
        <v>N006554 96</v>
      </c>
      <c r="BB2143" s="187">
        <f>IFERROR(IF(AW2143="","",VLOOKUP(AW2143,SUSS!R:S,2,FALSE)),AY2143*SUSS!$M$2)</f>
        <v>582.0684</v>
      </c>
      <c r="BC2143" s="187">
        <f t="shared" si="723"/>
        <v>37.446000000000005</v>
      </c>
    </row>
    <row r="2144" spans="14:55" ht="15.75" thickBot="1">
      <c r="N2144" s="183" t="s">
        <v>198</v>
      </c>
      <c r="O2144" s="82">
        <v>97</v>
      </c>
      <c r="P2144" s="85">
        <v>3529.96</v>
      </c>
      <c r="Q2144" s="83" t="s">
        <v>102</v>
      </c>
      <c r="R2144" s="83" t="s">
        <v>10</v>
      </c>
      <c r="S2144" s="83" t="s">
        <v>83</v>
      </c>
      <c r="T2144" s="82" t="s">
        <v>206</v>
      </c>
      <c r="U2144" s="82" t="s">
        <v>124</v>
      </c>
      <c r="AC2144" s="187" t="str">
        <f t="shared" si="725"/>
        <v/>
      </c>
      <c r="AD2144" s="187" t="str">
        <f t="shared" si="726"/>
        <v/>
      </c>
      <c r="AE2144" s="187" t="str">
        <f t="shared" si="727"/>
        <v/>
      </c>
      <c r="AF2144" s="187" t="str">
        <f t="shared" si="728"/>
        <v/>
      </c>
      <c r="AG2144" s="187" t="str">
        <f t="shared" si="729"/>
        <v/>
      </c>
      <c r="AH2144" s="187" t="str">
        <f t="shared" si="730"/>
        <v/>
      </c>
      <c r="AI2144" s="187" t="str">
        <f t="shared" si="731"/>
        <v/>
      </c>
      <c r="AJ2144" s="187" t="str">
        <f t="shared" si="732"/>
        <v/>
      </c>
      <c r="AK2144" s="187" t="str">
        <f t="shared" si="733"/>
        <v/>
      </c>
      <c r="AN2144" s="187" t="str">
        <f t="shared" si="734"/>
        <v/>
      </c>
      <c r="AO2144" s="187" t="str">
        <f t="shared" si="735"/>
        <v/>
      </c>
      <c r="AP2144" s="187" t="str">
        <f t="shared" si="736"/>
        <v/>
      </c>
      <c r="AT2144" s="187" t="str">
        <f t="shared" si="737"/>
        <v/>
      </c>
      <c r="AU2144" s="187" t="str">
        <f t="shared" si="738"/>
        <v/>
      </c>
      <c r="AV2144" s="187" t="str">
        <f t="shared" si="739"/>
        <v/>
      </c>
      <c r="AW2144" s="187" t="str">
        <f t="shared" si="740"/>
        <v/>
      </c>
      <c r="AX2144" s="187" t="str">
        <f t="shared" si="741"/>
        <v/>
      </c>
      <c r="AY2144" s="187" t="str">
        <f t="shared" si="722"/>
        <v/>
      </c>
      <c r="AZ2144" s="187" t="str">
        <f t="shared" si="742"/>
        <v/>
      </c>
      <c r="BA2144" s="187" t="str">
        <f t="shared" si="724"/>
        <v xml:space="preserve"> </v>
      </c>
      <c r="BB2144" s="187" t="str">
        <f>IFERROR(IF(AW2144="","",VLOOKUP(AW2144,SUSS!R:S,2,FALSE)),AY2144*SUSS!$M$2)</f>
        <v/>
      </c>
      <c r="BC2144" s="187" t="str">
        <f t="shared" si="723"/>
        <v/>
      </c>
    </row>
    <row r="2145" spans="14:55" ht="15.75" thickBot="1">
      <c r="N2145" s="183" t="s">
        <v>198</v>
      </c>
      <c r="O2145" s="82">
        <v>97</v>
      </c>
      <c r="P2145" s="85">
        <v>9007.4</v>
      </c>
      <c r="Q2145" s="83" t="s">
        <v>82</v>
      </c>
      <c r="R2145" s="83" t="s">
        <v>10</v>
      </c>
      <c r="S2145" s="83" t="s">
        <v>10</v>
      </c>
      <c r="T2145" s="82" t="s">
        <v>91</v>
      </c>
      <c r="U2145" s="82" t="s">
        <v>124</v>
      </c>
      <c r="AC2145" s="187" t="str">
        <f t="shared" si="725"/>
        <v/>
      </c>
      <c r="AD2145" s="187" t="str">
        <f t="shared" si="726"/>
        <v/>
      </c>
      <c r="AE2145" s="187" t="str">
        <f t="shared" si="727"/>
        <v/>
      </c>
      <c r="AF2145" s="187" t="str">
        <f t="shared" si="728"/>
        <v/>
      </c>
      <c r="AG2145" s="187" t="str">
        <f t="shared" si="729"/>
        <v/>
      </c>
      <c r="AH2145" s="187" t="str">
        <f t="shared" si="730"/>
        <v/>
      </c>
      <c r="AI2145" s="187" t="str">
        <f t="shared" si="731"/>
        <v/>
      </c>
      <c r="AJ2145" s="187" t="str">
        <f t="shared" si="732"/>
        <v/>
      </c>
      <c r="AK2145" s="187" t="str">
        <f t="shared" si="733"/>
        <v/>
      </c>
      <c r="AN2145" s="187" t="str">
        <f t="shared" si="734"/>
        <v/>
      </c>
      <c r="AO2145" s="187" t="str">
        <f t="shared" si="735"/>
        <v/>
      </c>
      <c r="AP2145" s="187" t="str">
        <f t="shared" si="736"/>
        <v/>
      </c>
      <c r="AT2145" s="187" t="str">
        <f t="shared" si="737"/>
        <v/>
      </c>
      <c r="AU2145" s="187" t="str">
        <f t="shared" si="738"/>
        <v/>
      </c>
      <c r="AV2145" s="187" t="str">
        <f t="shared" si="739"/>
        <v/>
      </c>
      <c r="AW2145" s="187" t="str">
        <f t="shared" si="740"/>
        <v/>
      </c>
      <c r="AX2145" s="187" t="str">
        <f t="shared" si="741"/>
        <v/>
      </c>
      <c r="AY2145" s="187" t="str">
        <f t="shared" si="722"/>
        <v/>
      </c>
      <c r="AZ2145" s="187" t="str">
        <f t="shared" si="742"/>
        <v/>
      </c>
      <c r="BA2145" s="187" t="str">
        <f t="shared" si="724"/>
        <v xml:space="preserve"> </v>
      </c>
      <c r="BB2145" s="187" t="str">
        <f>IFERROR(IF(AW2145="","",VLOOKUP(AW2145,SUSS!R:S,2,FALSE)),AY2145*SUSS!$M$2)</f>
        <v/>
      </c>
      <c r="BC2145" s="187" t="str">
        <f t="shared" si="723"/>
        <v/>
      </c>
    </row>
    <row r="2146" spans="14:55" ht="15.75" thickBot="1">
      <c r="N2146" s="183" t="s">
        <v>198</v>
      </c>
      <c r="O2146" s="82">
        <v>97</v>
      </c>
      <c r="P2146" s="85">
        <v>1223.8900000000001</v>
      </c>
      <c r="Q2146" s="83" t="s">
        <v>82</v>
      </c>
      <c r="R2146" s="83" t="s">
        <v>10</v>
      </c>
      <c r="S2146" s="83" t="s">
        <v>83</v>
      </c>
      <c r="T2146" s="82" t="s">
        <v>91</v>
      </c>
      <c r="U2146" s="82" t="s">
        <v>124</v>
      </c>
      <c r="AC2146" s="187" t="str">
        <f t="shared" si="725"/>
        <v/>
      </c>
      <c r="AD2146" s="187" t="str">
        <f t="shared" si="726"/>
        <v/>
      </c>
      <c r="AE2146" s="187" t="str">
        <f t="shared" si="727"/>
        <v/>
      </c>
      <c r="AF2146" s="187" t="str">
        <f t="shared" si="728"/>
        <v/>
      </c>
      <c r="AG2146" s="187" t="str">
        <f t="shared" si="729"/>
        <v/>
      </c>
      <c r="AH2146" s="187" t="str">
        <f t="shared" si="730"/>
        <v/>
      </c>
      <c r="AI2146" s="187" t="str">
        <f t="shared" si="731"/>
        <v/>
      </c>
      <c r="AJ2146" s="187" t="str">
        <f t="shared" si="732"/>
        <v/>
      </c>
      <c r="AK2146" s="187" t="str">
        <f t="shared" si="733"/>
        <v/>
      </c>
      <c r="AN2146" s="187" t="str">
        <f t="shared" si="734"/>
        <v/>
      </c>
      <c r="AO2146" s="187" t="str">
        <f t="shared" si="735"/>
        <v/>
      </c>
      <c r="AP2146" s="187" t="str">
        <f t="shared" si="736"/>
        <v/>
      </c>
      <c r="AT2146" s="187" t="str">
        <f t="shared" si="737"/>
        <v/>
      </c>
      <c r="AU2146" s="187" t="str">
        <f t="shared" si="738"/>
        <v/>
      </c>
      <c r="AV2146" s="187" t="str">
        <f t="shared" si="739"/>
        <v/>
      </c>
      <c r="AW2146" s="187" t="str">
        <f t="shared" si="740"/>
        <v/>
      </c>
      <c r="AX2146" s="187" t="str">
        <f t="shared" si="741"/>
        <v/>
      </c>
      <c r="AY2146" s="187" t="str">
        <f t="shared" si="722"/>
        <v/>
      </c>
      <c r="AZ2146" s="187" t="str">
        <f t="shared" si="742"/>
        <v/>
      </c>
      <c r="BA2146" s="187" t="str">
        <f t="shared" si="724"/>
        <v xml:space="preserve"> </v>
      </c>
      <c r="BB2146" s="187" t="str">
        <f>IFERROR(IF(AW2146="","",VLOOKUP(AW2146,SUSS!R:S,2,FALSE)),AY2146*SUSS!$M$2)</f>
        <v/>
      </c>
      <c r="BC2146" s="187" t="str">
        <f t="shared" si="723"/>
        <v/>
      </c>
    </row>
    <row r="2147" spans="14:55" ht="15.75" thickBot="1">
      <c r="N2147" s="183" t="s">
        <v>198</v>
      </c>
      <c r="O2147" s="82">
        <v>97</v>
      </c>
      <c r="P2147" s="85">
        <v>2217.7600000000002</v>
      </c>
      <c r="Q2147" s="83" t="s">
        <v>82</v>
      </c>
      <c r="R2147" s="83" t="s">
        <v>10</v>
      </c>
      <c r="S2147" s="83" t="s">
        <v>84</v>
      </c>
      <c r="T2147" s="82" t="s">
        <v>91</v>
      </c>
      <c r="U2147" s="82" t="s">
        <v>124</v>
      </c>
      <c r="AC2147" s="187" t="str">
        <f t="shared" si="725"/>
        <v/>
      </c>
      <c r="AD2147" s="187" t="str">
        <f t="shared" si="726"/>
        <v/>
      </c>
      <c r="AE2147" s="187" t="str">
        <f t="shared" si="727"/>
        <v/>
      </c>
      <c r="AF2147" s="187" t="str">
        <f t="shared" si="728"/>
        <v/>
      </c>
      <c r="AG2147" s="187" t="str">
        <f t="shared" si="729"/>
        <v/>
      </c>
      <c r="AH2147" s="187" t="str">
        <f t="shared" si="730"/>
        <v/>
      </c>
      <c r="AI2147" s="187" t="str">
        <f t="shared" si="731"/>
        <v/>
      </c>
      <c r="AJ2147" s="187" t="str">
        <f t="shared" si="732"/>
        <v/>
      </c>
      <c r="AK2147" s="187" t="str">
        <f t="shared" si="733"/>
        <v/>
      </c>
      <c r="AN2147" s="187" t="str">
        <f t="shared" si="734"/>
        <v/>
      </c>
      <c r="AO2147" s="187" t="str">
        <f t="shared" si="735"/>
        <v/>
      </c>
      <c r="AP2147" s="187" t="str">
        <f t="shared" si="736"/>
        <v/>
      </c>
      <c r="AT2147" s="187" t="str">
        <f t="shared" si="737"/>
        <v/>
      </c>
      <c r="AU2147" s="187" t="str">
        <f t="shared" si="738"/>
        <v/>
      </c>
      <c r="AV2147" s="187" t="str">
        <f t="shared" si="739"/>
        <v/>
      </c>
      <c r="AW2147" s="187" t="str">
        <f t="shared" si="740"/>
        <v/>
      </c>
      <c r="AX2147" s="187" t="str">
        <f t="shared" si="741"/>
        <v/>
      </c>
      <c r="AY2147" s="187" t="str">
        <f t="shared" si="722"/>
        <v/>
      </c>
      <c r="AZ2147" s="187" t="str">
        <f t="shared" si="742"/>
        <v/>
      </c>
      <c r="BA2147" s="187" t="str">
        <f t="shared" si="724"/>
        <v xml:space="preserve"> </v>
      </c>
      <c r="BB2147" s="187" t="str">
        <f>IFERROR(IF(AW2147="","",VLOOKUP(AW2147,SUSS!R:S,2,FALSE)),AY2147*SUSS!$M$2)</f>
        <v/>
      </c>
      <c r="BC2147" s="187" t="str">
        <f t="shared" si="723"/>
        <v/>
      </c>
    </row>
    <row r="2148" spans="14:55" ht="15.75" thickBot="1">
      <c r="N2148" s="183" t="s">
        <v>198</v>
      </c>
      <c r="O2148" s="82">
        <v>97</v>
      </c>
      <c r="P2148" s="86">
        <v>530.59</v>
      </c>
      <c r="Q2148" s="83" t="s">
        <v>82</v>
      </c>
      <c r="R2148" s="83" t="s">
        <v>10</v>
      </c>
      <c r="S2148" s="83" t="s">
        <v>10</v>
      </c>
      <c r="T2148" s="82" t="s">
        <v>92</v>
      </c>
      <c r="U2148" s="82" t="s">
        <v>124</v>
      </c>
      <c r="AC2148" s="187" t="str">
        <f t="shared" si="725"/>
        <v/>
      </c>
      <c r="AD2148" s="187" t="str">
        <f t="shared" si="726"/>
        <v/>
      </c>
      <c r="AE2148" s="187" t="str">
        <f t="shared" si="727"/>
        <v/>
      </c>
      <c r="AF2148" s="187" t="str">
        <f t="shared" si="728"/>
        <v/>
      </c>
      <c r="AG2148" s="187" t="str">
        <f t="shared" si="729"/>
        <v/>
      </c>
      <c r="AH2148" s="187" t="str">
        <f t="shared" si="730"/>
        <v/>
      </c>
      <c r="AI2148" s="187" t="str">
        <f t="shared" si="731"/>
        <v/>
      </c>
      <c r="AJ2148" s="187" t="str">
        <f t="shared" si="732"/>
        <v/>
      </c>
      <c r="AK2148" s="187" t="str">
        <f t="shared" si="733"/>
        <v/>
      </c>
      <c r="AN2148" s="187" t="str">
        <f t="shared" si="734"/>
        <v/>
      </c>
      <c r="AO2148" s="187" t="str">
        <f t="shared" si="735"/>
        <v/>
      </c>
      <c r="AP2148" s="187" t="str">
        <f t="shared" si="736"/>
        <v/>
      </c>
      <c r="AT2148" s="187" t="str">
        <f t="shared" si="737"/>
        <v/>
      </c>
      <c r="AU2148" s="187" t="str">
        <f t="shared" si="738"/>
        <v/>
      </c>
      <c r="AV2148" s="187" t="str">
        <f t="shared" si="739"/>
        <v/>
      </c>
      <c r="AW2148" s="187" t="str">
        <f t="shared" si="740"/>
        <v/>
      </c>
      <c r="AX2148" s="187" t="str">
        <f t="shared" si="741"/>
        <v/>
      </c>
      <c r="AY2148" s="187" t="str">
        <f t="shared" si="722"/>
        <v/>
      </c>
      <c r="AZ2148" s="187" t="str">
        <f t="shared" si="742"/>
        <v/>
      </c>
      <c r="BA2148" s="187" t="str">
        <f t="shared" si="724"/>
        <v xml:space="preserve"> </v>
      </c>
      <c r="BB2148" s="187" t="str">
        <f>IFERROR(IF(AW2148="","",VLOOKUP(AW2148,SUSS!R:S,2,FALSE)),AY2148*SUSS!$M$2)</f>
        <v/>
      </c>
      <c r="BC2148" s="187" t="str">
        <f t="shared" si="723"/>
        <v/>
      </c>
    </row>
    <row r="2149" spans="14:55" ht="15.75" thickBot="1">
      <c r="N2149" s="183" t="s">
        <v>198</v>
      </c>
      <c r="O2149" s="82">
        <v>97</v>
      </c>
      <c r="P2149" s="86">
        <v>153.22999999999999</v>
      </c>
      <c r="Q2149" s="83" t="s">
        <v>107</v>
      </c>
      <c r="R2149" s="83" t="s">
        <v>10</v>
      </c>
      <c r="S2149" s="83" t="s">
        <v>10</v>
      </c>
      <c r="T2149" s="82" t="s">
        <v>163</v>
      </c>
      <c r="U2149" s="82" t="s">
        <v>124</v>
      </c>
      <c r="AC2149" s="187" t="str">
        <f t="shared" si="725"/>
        <v/>
      </c>
      <c r="AD2149" s="187" t="str">
        <f t="shared" si="726"/>
        <v/>
      </c>
      <c r="AE2149" s="187" t="str">
        <f t="shared" si="727"/>
        <v/>
      </c>
      <c r="AF2149" s="187" t="str">
        <f t="shared" si="728"/>
        <v/>
      </c>
      <c r="AG2149" s="187" t="str">
        <f t="shared" si="729"/>
        <v/>
      </c>
      <c r="AH2149" s="187" t="str">
        <f t="shared" si="730"/>
        <v/>
      </c>
      <c r="AI2149" s="187" t="str">
        <f t="shared" si="731"/>
        <v/>
      </c>
      <c r="AJ2149" s="187" t="str">
        <f t="shared" si="732"/>
        <v/>
      </c>
      <c r="AK2149" s="187" t="str">
        <f t="shared" si="733"/>
        <v/>
      </c>
      <c r="AN2149" s="187" t="str">
        <f t="shared" si="734"/>
        <v/>
      </c>
      <c r="AO2149" s="187" t="str">
        <f t="shared" si="735"/>
        <v/>
      </c>
      <c r="AP2149" s="187" t="str">
        <f t="shared" si="736"/>
        <v/>
      </c>
      <c r="AT2149" s="187" t="str">
        <f t="shared" si="737"/>
        <v/>
      </c>
      <c r="AU2149" s="187" t="str">
        <f t="shared" si="738"/>
        <v/>
      </c>
      <c r="AV2149" s="187" t="str">
        <f t="shared" si="739"/>
        <v/>
      </c>
      <c r="AW2149" s="187" t="str">
        <f t="shared" si="740"/>
        <v/>
      </c>
      <c r="AX2149" s="187" t="str">
        <f t="shared" si="741"/>
        <v/>
      </c>
      <c r="AY2149" s="187" t="str">
        <f t="shared" si="722"/>
        <v/>
      </c>
      <c r="AZ2149" s="187" t="str">
        <f t="shared" si="742"/>
        <v/>
      </c>
      <c r="BA2149" s="187" t="str">
        <f t="shared" si="724"/>
        <v xml:space="preserve"> </v>
      </c>
      <c r="BB2149" s="187" t="str">
        <f>IFERROR(IF(AW2149="","",VLOOKUP(AW2149,SUSS!R:S,2,FALSE)),AY2149*SUSS!$M$2)</f>
        <v/>
      </c>
      <c r="BC2149" s="187" t="str">
        <f t="shared" si="723"/>
        <v/>
      </c>
    </row>
    <row r="2150" spans="14:55" ht="29.25" thickBot="1">
      <c r="N2150" s="183" t="s">
        <v>198</v>
      </c>
      <c r="O2150" s="82">
        <v>97</v>
      </c>
      <c r="P2150" s="86">
        <v>654.39</v>
      </c>
      <c r="Q2150" s="83" t="s">
        <v>11</v>
      </c>
      <c r="R2150" s="83" t="s">
        <v>108</v>
      </c>
      <c r="S2150" s="83" t="s">
        <v>109</v>
      </c>
      <c r="T2150" s="82" t="s">
        <v>177</v>
      </c>
      <c r="U2150" s="82" t="s">
        <v>124</v>
      </c>
      <c r="AC2150" s="187" t="str">
        <f t="shared" si="725"/>
        <v/>
      </c>
      <c r="AD2150" s="187" t="str">
        <f t="shared" si="726"/>
        <v/>
      </c>
      <c r="AE2150" s="187" t="str">
        <f t="shared" si="727"/>
        <v/>
      </c>
      <c r="AF2150" s="187" t="str">
        <f t="shared" si="728"/>
        <v/>
      </c>
      <c r="AG2150" s="187" t="str">
        <f t="shared" si="729"/>
        <v/>
      </c>
      <c r="AH2150" s="187" t="str">
        <f t="shared" si="730"/>
        <v/>
      </c>
      <c r="AI2150" s="187" t="str">
        <f t="shared" si="731"/>
        <v/>
      </c>
      <c r="AJ2150" s="187" t="str">
        <f t="shared" si="732"/>
        <v/>
      </c>
      <c r="AK2150" s="187" t="str">
        <f t="shared" si="733"/>
        <v/>
      </c>
      <c r="AN2150" s="187" t="str">
        <f t="shared" si="734"/>
        <v/>
      </c>
      <c r="AO2150" s="187" t="str">
        <f t="shared" si="735"/>
        <v/>
      </c>
      <c r="AP2150" s="187" t="str">
        <f t="shared" si="736"/>
        <v/>
      </c>
      <c r="AT2150" s="187" t="str">
        <f t="shared" si="737"/>
        <v>N006554</v>
      </c>
      <c r="AU2150" s="187">
        <f t="shared" si="738"/>
        <v>97</v>
      </c>
      <c r="AV2150" s="187">
        <f t="shared" si="739"/>
        <v>654.39</v>
      </c>
      <c r="AW2150" s="187" t="str">
        <f t="shared" si="740"/>
        <v>2018/11</v>
      </c>
      <c r="AX2150" s="187" t="str">
        <f t="shared" si="741"/>
        <v>2018/11 Contribuciones Seg. Social</v>
      </c>
      <c r="AY2150" s="187">
        <f t="shared" si="722"/>
        <v>4850.57</v>
      </c>
      <c r="AZ2150" s="187">
        <f t="shared" si="742"/>
        <v>0.13490991780347464</v>
      </c>
      <c r="BA2150" s="187" t="str">
        <f t="shared" si="724"/>
        <v>N006554 97</v>
      </c>
      <c r="BB2150" s="187">
        <f>IFERROR(IF(AW2150="","",VLOOKUP(AW2150,SUSS!R:S,2,FALSE)),AY2150*SUSS!$M$2)</f>
        <v>582.0684</v>
      </c>
      <c r="BC2150" s="187">
        <f t="shared" si="723"/>
        <v>78.526799999999994</v>
      </c>
    </row>
    <row r="2151" spans="14:55" ht="15.75" thickBot="1">
      <c r="N2151" s="183" t="s">
        <v>198</v>
      </c>
      <c r="O2151" s="82">
        <v>98</v>
      </c>
      <c r="P2151" s="85">
        <v>3529.96</v>
      </c>
      <c r="Q2151" s="83" t="s">
        <v>102</v>
      </c>
      <c r="R2151" s="83" t="s">
        <v>10</v>
      </c>
      <c r="S2151" s="83" t="s">
        <v>83</v>
      </c>
      <c r="T2151" s="82" t="s">
        <v>206</v>
      </c>
      <c r="U2151" s="82" t="s">
        <v>124</v>
      </c>
      <c r="AC2151" s="187" t="str">
        <f t="shared" si="725"/>
        <v/>
      </c>
      <c r="AD2151" s="187" t="str">
        <f t="shared" si="726"/>
        <v/>
      </c>
      <c r="AE2151" s="187" t="str">
        <f t="shared" si="727"/>
        <v/>
      </c>
      <c r="AF2151" s="187" t="str">
        <f t="shared" si="728"/>
        <v/>
      </c>
      <c r="AG2151" s="187" t="str">
        <f t="shared" si="729"/>
        <v/>
      </c>
      <c r="AH2151" s="187" t="str">
        <f t="shared" si="730"/>
        <v/>
      </c>
      <c r="AI2151" s="187" t="str">
        <f t="shared" si="731"/>
        <v/>
      </c>
      <c r="AJ2151" s="187" t="str">
        <f t="shared" si="732"/>
        <v/>
      </c>
      <c r="AK2151" s="187" t="str">
        <f t="shared" si="733"/>
        <v/>
      </c>
      <c r="AN2151" s="187" t="str">
        <f t="shared" si="734"/>
        <v/>
      </c>
      <c r="AO2151" s="187" t="str">
        <f t="shared" si="735"/>
        <v/>
      </c>
      <c r="AP2151" s="187" t="str">
        <f t="shared" si="736"/>
        <v/>
      </c>
      <c r="AT2151" s="187" t="str">
        <f t="shared" si="737"/>
        <v/>
      </c>
      <c r="AU2151" s="187" t="str">
        <f t="shared" si="738"/>
        <v/>
      </c>
      <c r="AV2151" s="187" t="str">
        <f t="shared" si="739"/>
        <v/>
      </c>
      <c r="AW2151" s="187" t="str">
        <f t="shared" si="740"/>
        <v/>
      </c>
      <c r="AX2151" s="187" t="str">
        <f t="shared" si="741"/>
        <v/>
      </c>
      <c r="AY2151" s="187" t="str">
        <f t="shared" si="722"/>
        <v/>
      </c>
      <c r="AZ2151" s="187" t="str">
        <f t="shared" si="742"/>
        <v/>
      </c>
      <c r="BA2151" s="187" t="str">
        <f t="shared" si="724"/>
        <v xml:space="preserve"> </v>
      </c>
      <c r="BB2151" s="187" t="str">
        <f>IFERROR(IF(AW2151="","",VLOOKUP(AW2151,SUSS!R:S,2,FALSE)),AY2151*SUSS!$M$2)</f>
        <v/>
      </c>
      <c r="BC2151" s="187" t="str">
        <f t="shared" si="723"/>
        <v/>
      </c>
    </row>
    <row r="2152" spans="14:55" ht="15.75" thickBot="1">
      <c r="N2152" s="183" t="s">
        <v>198</v>
      </c>
      <c r="O2152" s="82">
        <v>98</v>
      </c>
      <c r="P2152" s="85">
        <v>12979.64</v>
      </c>
      <c r="Q2152" s="83" t="s">
        <v>82</v>
      </c>
      <c r="R2152" s="83" t="s">
        <v>10</v>
      </c>
      <c r="S2152" s="83" t="s">
        <v>10</v>
      </c>
      <c r="T2152" s="82" t="s">
        <v>92</v>
      </c>
      <c r="U2152" s="82" t="s">
        <v>124</v>
      </c>
      <c r="AC2152" s="187" t="str">
        <f t="shared" si="725"/>
        <v/>
      </c>
      <c r="AD2152" s="187" t="str">
        <f t="shared" si="726"/>
        <v/>
      </c>
      <c r="AE2152" s="187" t="str">
        <f t="shared" si="727"/>
        <v/>
      </c>
      <c r="AF2152" s="187" t="str">
        <f t="shared" si="728"/>
        <v/>
      </c>
      <c r="AG2152" s="187" t="str">
        <f t="shared" si="729"/>
        <v/>
      </c>
      <c r="AH2152" s="187" t="str">
        <f t="shared" si="730"/>
        <v/>
      </c>
      <c r="AI2152" s="187" t="str">
        <f t="shared" si="731"/>
        <v/>
      </c>
      <c r="AJ2152" s="187" t="str">
        <f t="shared" si="732"/>
        <v/>
      </c>
      <c r="AK2152" s="187" t="str">
        <f t="shared" si="733"/>
        <v/>
      </c>
      <c r="AN2152" s="187" t="str">
        <f t="shared" si="734"/>
        <v/>
      </c>
      <c r="AO2152" s="187" t="str">
        <f t="shared" si="735"/>
        <v/>
      </c>
      <c r="AP2152" s="187" t="str">
        <f t="shared" si="736"/>
        <v/>
      </c>
      <c r="AT2152" s="187" t="str">
        <f t="shared" si="737"/>
        <v/>
      </c>
      <c r="AU2152" s="187" t="str">
        <f t="shared" si="738"/>
        <v/>
      </c>
      <c r="AV2152" s="187" t="str">
        <f t="shared" si="739"/>
        <v/>
      </c>
      <c r="AW2152" s="187" t="str">
        <f t="shared" si="740"/>
        <v/>
      </c>
      <c r="AX2152" s="187" t="str">
        <f t="shared" si="741"/>
        <v/>
      </c>
      <c r="AY2152" s="187" t="str">
        <f t="shared" si="722"/>
        <v/>
      </c>
      <c r="AZ2152" s="187" t="str">
        <f t="shared" si="742"/>
        <v/>
      </c>
      <c r="BA2152" s="187" t="str">
        <f t="shared" si="724"/>
        <v xml:space="preserve"> </v>
      </c>
      <c r="BB2152" s="187" t="str">
        <f>IFERROR(IF(AW2152="","",VLOOKUP(AW2152,SUSS!R:S,2,FALSE)),AY2152*SUSS!$M$2)</f>
        <v/>
      </c>
      <c r="BC2152" s="187" t="str">
        <f t="shared" si="723"/>
        <v/>
      </c>
    </row>
    <row r="2153" spans="14:55" ht="15.75" thickBot="1">
      <c r="N2153" s="183" t="s">
        <v>198</v>
      </c>
      <c r="O2153" s="82">
        <v>98</v>
      </c>
      <c r="P2153" s="86">
        <v>153.22999999999999</v>
      </c>
      <c r="Q2153" s="83" t="s">
        <v>107</v>
      </c>
      <c r="R2153" s="83" t="s">
        <v>10</v>
      </c>
      <c r="S2153" s="83" t="s">
        <v>10</v>
      </c>
      <c r="T2153" s="82" t="s">
        <v>163</v>
      </c>
      <c r="U2153" s="82" t="s">
        <v>124</v>
      </c>
      <c r="AC2153" s="187" t="str">
        <f t="shared" si="725"/>
        <v/>
      </c>
      <c r="AD2153" s="187" t="str">
        <f t="shared" si="726"/>
        <v/>
      </c>
      <c r="AE2153" s="187" t="str">
        <f t="shared" si="727"/>
        <v/>
      </c>
      <c r="AF2153" s="187" t="str">
        <f t="shared" si="728"/>
        <v/>
      </c>
      <c r="AG2153" s="187" t="str">
        <f t="shared" si="729"/>
        <v/>
      </c>
      <c r="AH2153" s="187" t="str">
        <f t="shared" si="730"/>
        <v/>
      </c>
      <c r="AI2153" s="187" t="str">
        <f t="shared" si="731"/>
        <v/>
      </c>
      <c r="AJ2153" s="187" t="str">
        <f t="shared" si="732"/>
        <v/>
      </c>
      <c r="AK2153" s="187" t="str">
        <f t="shared" si="733"/>
        <v/>
      </c>
      <c r="AN2153" s="187" t="str">
        <f t="shared" si="734"/>
        <v/>
      </c>
      <c r="AO2153" s="187" t="str">
        <f t="shared" si="735"/>
        <v/>
      </c>
      <c r="AP2153" s="187" t="str">
        <f t="shared" si="736"/>
        <v/>
      </c>
      <c r="AT2153" s="187" t="str">
        <f t="shared" si="737"/>
        <v/>
      </c>
      <c r="AU2153" s="187" t="str">
        <f t="shared" si="738"/>
        <v/>
      </c>
      <c r="AV2153" s="187" t="str">
        <f t="shared" si="739"/>
        <v/>
      </c>
      <c r="AW2153" s="187" t="str">
        <f t="shared" si="740"/>
        <v/>
      </c>
      <c r="AX2153" s="187" t="str">
        <f t="shared" si="741"/>
        <v/>
      </c>
      <c r="AY2153" s="187" t="str">
        <f t="shared" si="722"/>
        <v/>
      </c>
      <c r="AZ2153" s="187" t="str">
        <f t="shared" si="742"/>
        <v/>
      </c>
      <c r="BA2153" s="187" t="str">
        <f t="shared" si="724"/>
        <v xml:space="preserve"> </v>
      </c>
      <c r="BB2153" s="187" t="str">
        <f>IFERROR(IF(AW2153="","",VLOOKUP(AW2153,SUSS!R:S,2,FALSE)),AY2153*SUSS!$M$2)</f>
        <v/>
      </c>
      <c r="BC2153" s="187" t="str">
        <f t="shared" si="723"/>
        <v/>
      </c>
    </row>
    <row r="2154" spans="14:55" ht="29.25" thickBot="1">
      <c r="N2154" s="183" t="s">
        <v>198</v>
      </c>
      <c r="O2154" s="82">
        <v>98</v>
      </c>
      <c r="P2154" s="86">
        <v>654.39</v>
      </c>
      <c r="Q2154" s="83" t="s">
        <v>11</v>
      </c>
      <c r="R2154" s="83" t="s">
        <v>108</v>
      </c>
      <c r="S2154" s="83" t="s">
        <v>109</v>
      </c>
      <c r="T2154" s="82" t="s">
        <v>177</v>
      </c>
      <c r="U2154" s="82" t="s">
        <v>124</v>
      </c>
      <c r="AC2154" s="187" t="str">
        <f t="shared" si="725"/>
        <v/>
      </c>
      <c r="AD2154" s="187" t="str">
        <f t="shared" si="726"/>
        <v/>
      </c>
      <c r="AE2154" s="187" t="str">
        <f t="shared" si="727"/>
        <v/>
      </c>
      <c r="AF2154" s="187" t="str">
        <f t="shared" si="728"/>
        <v/>
      </c>
      <c r="AG2154" s="187" t="str">
        <f t="shared" si="729"/>
        <v/>
      </c>
      <c r="AH2154" s="187" t="str">
        <f t="shared" si="730"/>
        <v/>
      </c>
      <c r="AI2154" s="187" t="str">
        <f t="shared" si="731"/>
        <v/>
      </c>
      <c r="AJ2154" s="187" t="str">
        <f t="shared" si="732"/>
        <v/>
      </c>
      <c r="AK2154" s="187" t="str">
        <f t="shared" si="733"/>
        <v/>
      </c>
      <c r="AN2154" s="187" t="str">
        <f t="shared" si="734"/>
        <v/>
      </c>
      <c r="AO2154" s="187" t="str">
        <f t="shared" si="735"/>
        <v/>
      </c>
      <c r="AP2154" s="187" t="str">
        <f t="shared" si="736"/>
        <v/>
      </c>
      <c r="AT2154" s="187" t="str">
        <f t="shared" si="737"/>
        <v>N006554</v>
      </c>
      <c r="AU2154" s="187">
        <f t="shared" si="738"/>
        <v>98</v>
      </c>
      <c r="AV2154" s="187">
        <f t="shared" si="739"/>
        <v>654.39</v>
      </c>
      <c r="AW2154" s="187" t="str">
        <f t="shared" si="740"/>
        <v>2018/11</v>
      </c>
      <c r="AX2154" s="187" t="str">
        <f t="shared" si="741"/>
        <v>2018/11 Contribuciones Seg. Social</v>
      </c>
      <c r="AY2154" s="187">
        <f t="shared" si="722"/>
        <v>4850.57</v>
      </c>
      <c r="AZ2154" s="187">
        <f t="shared" si="742"/>
        <v>0.13490991780347464</v>
      </c>
      <c r="BA2154" s="187" t="str">
        <f t="shared" si="724"/>
        <v>N006554 98</v>
      </c>
      <c r="BB2154" s="187">
        <f>IFERROR(IF(AW2154="","",VLOOKUP(AW2154,SUSS!R:S,2,FALSE)),AY2154*SUSS!$M$2)</f>
        <v>582.0684</v>
      </c>
      <c r="BC2154" s="187">
        <f t="shared" si="723"/>
        <v>78.526799999999994</v>
      </c>
    </row>
    <row r="2155" spans="14:55" ht="15.75" thickBot="1">
      <c r="N2155" s="183" t="s">
        <v>198</v>
      </c>
      <c r="O2155" s="82">
        <v>99</v>
      </c>
      <c r="P2155" s="85">
        <v>3529.96</v>
      </c>
      <c r="Q2155" s="83" t="s">
        <v>102</v>
      </c>
      <c r="R2155" s="83" t="s">
        <v>10</v>
      </c>
      <c r="S2155" s="83" t="s">
        <v>83</v>
      </c>
      <c r="T2155" s="82" t="s">
        <v>206</v>
      </c>
      <c r="U2155" s="82" t="s">
        <v>124</v>
      </c>
      <c r="AC2155" s="187" t="str">
        <f t="shared" si="725"/>
        <v/>
      </c>
      <c r="AD2155" s="187" t="str">
        <f t="shared" si="726"/>
        <v/>
      </c>
      <c r="AE2155" s="187" t="str">
        <f t="shared" si="727"/>
        <v/>
      </c>
      <c r="AF2155" s="187" t="str">
        <f t="shared" si="728"/>
        <v/>
      </c>
      <c r="AG2155" s="187" t="str">
        <f t="shared" si="729"/>
        <v/>
      </c>
      <c r="AH2155" s="187" t="str">
        <f t="shared" si="730"/>
        <v/>
      </c>
      <c r="AI2155" s="187" t="str">
        <f t="shared" si="731"/>
        <v/>
      </c>
      <c r="AJ2155" s="187" t="str">
        <f t="shared" si="732"/>
        <v/>
      </c>
      <c r="AK2155" s="187" t="str">
        <f t="shared" si="733"/>
        <v/>
      </c>
      <c r="AN2155" s="187" t="str">
        <f t="shared" si="734"/>
        <v/>
      </c>
      <c r="AO2155" s="187" t="str">
        <f t="shared" si="735"/>
        <v/>
      </c>
      <c r="AP2155" s="187" t="str">
        <f t="shared" si="736"/>
        <v/>
      </c>
      <c r="AT2155" s="187" t="str">
        <f t="shared" si="737"/>
        <v/>
      </c>
      <c r="AU2155" s="187" t="str">
        <f t="shared" si="738"/>
        <v/>
      </c>
      <c r="AV2155" s="187" t="str">
        <f t="shared" si="739"/>
        <v/>
      </c>
      <c r="AW2155" s="187" t="str">
        <f t="shared" si="740"/>
        <v/>
      </c>
      <c r="AX2155" s="187" t="str">
        <f t="shared" si="741"/>
        <v/>
      </c>
      <c r="AY2155" s="187" t="str">
        <f t="shared" si="722"/>
        <v/>
      </c>
      <c r="AZ2155" s="187" t="str">
        <f t="shared" si="742"/>
        <v/>
      </c>
      <c r="BA2155" s="187" t="str">
        <f t="shared" si="724"/>
        <v xml:space="preserve"> </v>
      </c>
      <c r="BB2155" s="187" t="str">
        <f>IFERROR(IF(AW2155="","",VLOOKUP(AW2155,SUSS!R:S,2,FALSE)),AY2155*SUSS!$M$2)</f>
        <v/>
      </c>
      <c r="BC2155" s="187" t="str">
        <f t="shared" si="723"/>
        <v/>
      </c>
    </row>
    <row r="2156" spans="14:55" ht="15.75" thickBot="1">
      <c r="N2156" s="183" t="s">
        <v>198</v>
      </c>
      <c r="O2156" s="82">
        <v>99</v>
      </c>
      <c r="P2156" s="85">
        <v>12979.64</v>
      </c>
      <c r="Q2156" s="83" t="s">
        <v>82</v>
      </c>
      <c r="R2156" s="83" t="s">
        <v>10</v>
      </c>
      <c r="S2156" s="83" t="s">
        <v>10</v>
      </c>
      <c r="T2156" s="82" t="s">
        <v>92</v>
      </c>
      <c r="U2156" s="82" t="s">
        <v>124</v>
      </c>
      <c r="AC2156" s="187" t="str">
        <f t="shared" si="725"/>
        <v/>
      </c>
      <c r="AD2156" s="187" t="str">
        <f t="shared" si="726"/>
        <v/>
      </c>
      <c r="AE2156" s="187" t="str">
        <f t="shared" si="727"/>
        <v/>
      </c>
      <c r="AF2156" s="187" t="str">
        <f t="shared" si="728"/>
        <v/>
      </c>
      <c r="AG2156" s="187" t="str">
        <f t="shared" si="729"/>
        <v/>
      </c>
      <c r="AH2156" s="187" t="str">
        <f t="shared" si="730"/>
        <v/>
      </c>
      <c r="AI2156" s="187" t="str">
        <f t="shared" si="731"/>
        <v/>
      </c>
      <c r="AJ2156" s="187" t="str">
        <f t="shared" si="732"/>
        <v/>
      </c>
      <c r="AK2156" s="187" t="str">
        <f t="shared" si="733"/>
        <v/>
      </c>
      <c r="AN2156" s="187" t="str">
        <f t="shared" si="734"/>
        <v/>
      </c>
      <c r="AO2156" s="187" t="str">
        <f t="shared" si="735"/>
        <v/>
      </c>
      <c r="AP2156" s="187" t="str">
        <f t="shared" si="736"/>
        <v/>
      </c>
      <c r="AT2156" s="187" t="str">
        <f t="shared" si="737"/>
        <v/>
      </c>
      <c r="AU2156" s="187" t="str">
        <f t="shared" si="738"/>
        <v/>
      </c>
      <c r="AV2156" s="187" t="str">
        <f t="shared" si="739"/>
        <v/>
      </c>
      <c r="AW2156" s="187" t="str">
        <f t="shared" si="740"/>
        <v/>
      </c>
      <c r="AX2156" s="187" t="str">
        <f t="shared" si="741"/>
        <v/>
      </c>
      <c r="AY2156" s="187" t="str">
        <f t="shared" si="722"/>
        <v/>
      </c>
      <c r="AZ2156" s="187" t="str">
        <f t="shared" si="742"/>
        <v/>
      </c>
      <c r="BA2156" s="187" t="str">
        <f t="shared" si="724"/>
        <v xml:space="preserve"> </v>
      </c>
      <c r="BB2156" s="187" t="str">
        <f>IFERROR(IF(AW2156="","",VLOOKUP(AW2156,SUSS!R:S,2,FALSE)),AY2156*SUSS!$M$2)</f>
        <v/>
      </c>
      <c r="BC2156" s="187" t="str">
        <f t="shared" si="723"/>
        <v/>
      </c>
    </row>
    <row r="2157" spans="14:55" ht="15.75" thickBot="1">
      <c r="N2157" s="183" t="s">
        <v>198</v>
      </c>
      <c r="O2157" s="82">
        <v>99</v>
      </c>
      <c r="P2157" s="86">
        <v>153.22999999999999</v>
      </c>
      <c r="Q2157" s="83" t="s">
        <v>107</v>
      </c>
      <c r="R2157" s="83" t="s">
        <v>10</v>
      </c>
      <c r="S2157" s="83" t="s">
        <v>10</v>
      </c>
      <c r="T2157" s="82" t="s">
        <v>163</v>
      </c>
      <c r="U2157" s="82" t="s">
        <v>124</v>
      </c>
      <c r="AC2157" s="187" t="str">
        <f t="shared" si="725"/>
        <v/>
      </c>
      <c r="AD2157" s="187" t="str">
        <f t="shared" si="726"/>
        <v/>
      </c>
      <c r="AE2157" s="187" t="str">
        <f t="shared" si="727"/>
        <v/>
      </c>
      <c r="AF2157" s="187" t="str">
        <f t="shared" si="728"/>
        <v/>
      </c>
      <c r="AG2157" s="187" t="str">
        <f t="shared" si="729"/>
        <v/>
      </c>
      <c r="AH2157" s="187" t="str">
        <f t="shared" si="730"/>
        <v/>
      </c>
      <c r="AI2157" s="187" t="str">
        <f t="shared" si="731"/>
        <v/>
      </c>
      <c r="AJ2157" s="187" t="str">
        <f t="shared" si="732"/>
        <v/>
      </c>
      <c r="AK2157" s="187" t="str">
        <f t="shared" si="733"/>
        <v/>
      </c>
      <c r="AN2157" s="187" t="str">
        <f t="shared" si="734"/>
        <v/>
      </c>
      <c r="AO2157" s="187" t="str">
        <f t="shared" si="735"/>
        <v/>
      </c>
      <c r="AP2157" s="187" t="str">
        <f t="shared" si="736"/>
        <v/>
      </c>
      <c r="AT2157" s="187" t="str">
        <f t="shared" si="737"/>
        <v/>
      </c>
      <c r="AU2157" s="187" t="str">
        <f t="shared" si="738"/>
        <v/>
      </c>
      <c r="AV2157" s="187" t="str">
        <f t="shared" si="739"/>
        <v/>
      </c>
      <c r="AW2157" s="187" t="str">
        <f t="shared" si="740"/>
        <v/>
      </c>
      <c r="AX2157" s="187" t="str">
        <f t="shared" si="741"/>
        <v/>
      </c>
      <c r="AY2157" s="187" t="str">
        <f t="shared" si="722"/>
        <v/>
      </c>
      <c r="AZ2157" s="187" t="str">
        <f t="shared" si="742"/>
        <v/>
      </c>
      <c r="BA2157" s="187" t="str">
        <f t="shared" si="724"/>
        <v xml:space="preserve"> </v>
      </c>
      <c r="BB2157" s="187" t="str">
        <f>IFERROR(IF(AW2157="","",VLOOKUP(AW2157,SUSS!R:S,2,FALSE)),AY2157*SUSS!$M$2)</f>
        <v/>
      </c>
      <c r="BC2157" s="187" t="str">
        <f t="shared" si="723"/>
        <v/>
      </c>
    </row>
    <row r="2158" spans="14:55" ht="29.25" thickBot="1">
      <c r="N2158" s="183" t="s">
        <v>198</v>
      </c>
      <c r="O2158" s="82">
        <v>99</v>
      </c>
      <c r="P2158" s="86">
        <v>654.39</v>
      </c>
      <c r="Q2158" s="83" t="s">
        <v>11</v>
      </c>
      <c r="R2158" s="83" t="s">
        <v>108</v>
      </c>
      <c r="S2158" s="83" t="s">
        <v>109</v>
      </c>
      <c r="T2158" s="82" t="s">
        <v>177</v>
      </c>
      <c r="U2158" s="82" t="s">
        <v>124</v>
      </c>
      <c r="AC2158" s="187" t="str">
        <f t="shared" si="725"/>
        <v/>
      </c>
      <c r="AD2158" s="187" t="str">
        <f t="shared" si="726"/>
        <v/>
      </c>
      <c r="AE2158" s="187" t="str">
        <f t="shared" si="727"/>
        <v/>
      </c>
      <c r="AF2158" s="187" t="str">
        <f t="shared" si="728"/>
        <v/>
      </c>
      <c r="AG2158" s="187" t="str">
        <f t="shared" si="729"/>
        <v/>
      </c>
      <c r="AH2158" s="187" t="str">
        <f t="shared" si="730"/>
        <v/>
      </c>
      <c r="AI2158" s="187" t="str">
        <f t="shared" si="731"/>
        <v/>
      </c>
      <c r="AJ2158" s="187" t="str">
        <f t="shared" si="732"/>
        <v/>
      </c>
      <c r="AK2158" s="187" t="str">
        <f t="shared" si="733"/>
        <v/>
      </c>
      <c r="AN2158" s="187" t="str">
        <f t="shared" si="734"/>
        <v/>
      </c>
      <c r="AO2158" s="187" t="str">
        <f t="shared" si="735"/>
        <v/>
      </c>
      <c r="AP2158" s="187" t="str">
        <f t="shared" si="736"/>
        <v/>
      </c>
      <c r="AT2158" s="187" t="str">
        <f t="shared" si="737"/>
        <v>N006554</v>
      </c>
      <c r="AU2158" s="187">
        <f t="shared" si="738"/>
        <v>99</v>
      </c>
      <c r="AV2158" s="187">
        <f t="shared" si="739"/>
        <v>654.39</v>
      </c>
      <c r="AW2158" s="187" t="str">
        <f t="shared" si="740"/>
        <v>2018/11</v>
      </c>
      <c r="AX2158" s="187" t="str">
        <f t="shared" si="741"/>
        <v>2018/11 Contribuciones Seg. Social</v>
      </c>
      <c r="AY2158" s="187">
        <f t="shared" si="722"/>
        <v>4850.57</v>
      </c>
      <c r="AZ2158" s="187">
        <f t="shared" si="742"/>
        <v>0.13490991780347464</v>
      </c>
      <c r="BA2158" s="187" t="str">
        <f t="shared" si="724"/>
        <v>N006554 99</v>
      </c>
      <c r="BB2158" s="187">
        <f>IFERROR(IF(AW2158="","",VLOOKUP(AW2158,SUSS!R:S,2,FALSE)),AY2158*SUSS!$M$2)</f>
        <v>582.0684</v>
      </c>
      <c r="BC2158" s="187">
        <f t="shared" si="723"/>
        <v>78.526799999999994</v>
      </c>
    </row>
    <row r="2159" spans="14:55" ht="15.75" thickBot="1">
      <c r="N2159" s="183" t="s">
        <v>198</v>
      </c>
      <c r="O2159" s="82">
        <v>100</v>
      </c>
      <c r="P2159" s="85">
        <v>3529.96</v>
      </c>
      <c r="Q2159" s="83" t="s">
        <v>102</v>
      </c>
      <c r="R2159" s="83" t="s">
        <v>10</v>
      </c>
      <c r="S2159" s="83" t="s">
        <v>83</v>
      </c>
      <c r="T2159" s="82" t="s">
        <v>206</v>
      </c>
      <c r="U2159" s="82" t="s">
        <v>124</v>
      </c>
      <c r="AC2159" s="187" t="str">
        <f t="shared" si="725"/>
        <v/>
      </c>
      <c r="AD2159" s="187" t="str">
        <f t="shared" si="726"/>
        <v/>
      </c>
      <c r="AE2159" s="187" t="str">
        <f t="shared" si="727"/>
        <v/>
      </c>
      <c r="AF2159" s="187" t="str">
        <f t="shared" si="728"/>
        <v/>
      </c>
      <c r="AG2159" s="187" t="str">
        <f t="shared" si="729"/>
        <v/>
      </c>
      <c r="AH2159" s="187" t="str">
        <f t="shared" si="730"/>
        <v/>
      </c>
      <c r="AI2159" s="187" t="str">
        <f t="shared" si="731"/>
        <v/>
      </c>
      <c r="AJ2159" s="187" t="str">
        <f t="shared" si="732"/>
        <v/>
      </c>
      <c r="AK2159" s="187" t="str">
        <f t="shared" si="733"/>
        <v/>
      </c>
      <c r="AN2159" s="187" t="str">
        <f t="shared" si="734"/>
        <v/>
      </c>
      <c r="AO2159" s="187" t="str">
        <f t="shared" si="735"/>
        <v/>
      </c>
      <c r="AP2159" s="187" t="str">
        <f t="shared" si="736"/>
        <v/>
      </c>
      <c r="AT2159" s="187" t="str">
        <f t="shared" si="737"/>
        <v/>
      </c>
      <c r="AU2159" s="187" t="str">
        <f t="shared" si="738"/>
        <v/>
      </c>
      <c r="AV2159" s="187" t="str">
        <f t="shared" si="739"/>
        <v/>
      </c>
      <c r="AW2159" s="187" t="str">
        <f t="shared" si="740"/>
        <v/>
      </c>
      <c r="AX2159" s="187" t="str">
        <f t="shared" si="741"/>
        <v/>
      </c>
      <c r="AY2159" s="187" t="str">
        <f t="shared" si="722"/>
        <v/>
      </c>
      <c r="AZ2159" s="187" t="str">
        <f t="shared" si="742"/>
        <v/>
      </c>
      <c r="BA2159" s="187" t="str">
        <f t="shared" si="724"/>
        <v xml:space="preserve"> </v>
      </c>
      <c r="BB2159" s="187" t="str">
        <f>IFERROR(IF(AW2159="","",VLOOKUP(AW2159,SUSS!R:S,2,FALSE)),AY2159*SUSS!$M$2)</f>
        <v/>
      </c>
      <c r="BC2159" s="187" t="str">
        <f t="shared" si="723"/>
        <v/>
      </c>
    </row>
    <row r="2160" spans="14:55" ht="15.75" thickBot="1">
      <c r="N2160" s="183" t="s">
        <v>198</v>
      </c>
      <c r="O2160" s="82">
        <v>100</v>
      </c>
      <c r="P2160" s="85">
        <v>12979.64</v>
      </c>
      <c r="Q2160" s="83" t="s">
        <v>82</v>
      </c>
      <c r="R2160" s="83" t="s">
        <v>10</v>
      </c>
      <c r="S2160" s="83" t="s">
        <v>10</v>
      </c>
      <c r="T2160" s="82" t="s">
        <v>92</v>
      </c>
      <c r="U2160" s="82" t="s">
        <v>124</v>
      </c>
      <c r="AC2160" s="187" t="str">
        <f t="shared" si="725"/>
        <v/>
      </c>
      <c r="AD2160" s="187" t="str">
        <f t="shared" si="726"/>
        <v/>
      </c>
      <c r="AE2160" s="187" t="str">
        <f t="shared" si="727"/>
        <v/>
      </c>
      <c r="AF2160" s="187" t="str">
        <f t="shared" si="728"/>
        <v/>
      </c>
      <c r="AG2160" s="187" t="str">
        <f t="shared" si="729"/>
        <v/>
      </c>
      <c r="AH2160" s="187" t="str">
        <f t="shared" si="730"/>
        <v/>
      </c>
      <c r="AI2160" s="187" t="str">
        <f t="shared" si="731"/>
        <v/>
      </c>
      <c r="AJ2160" s="187" t="str">
        <f t="shared" si="732"/>
        <v/>
      </c>
      <c r="AK2160" s="187" t="str">
        <f t="shared" si="733"/>
        <v/>
      </c>
      <c r="AN2160" s="187" t="str">
        <f t="shared" si="734"/>
        <v/>
      </c>
      <c r="AO2160" s="187" t="str">
        <f t="shared" si="735"/>
        <v/>
      </c>
      <c r="AP2160" s="187" t="str">
        <f t="shared" si="736"/>
        <v/>
      </c>
      <c r="AT2160" s="187" t="str">
        <f t="shared" si="737"/>
        <v/>
      </c>
      <c r="AU2160" s="187" t="str">
        <f t="shared" si="738"/>
        <v/>
      </c>
      <c r="AV2160" s="187" t="str">
        <f t="shared" si="739"/>
        <v/>
      </c>
      <c r="AW2160" s="187" t="str">
        <f t="shared" si="740"/>
        <v/>
      </c>
      <c r="AX2160" s="187" t="str">
        <f t="shared" si="741"/>
        <v/>
      </c>
      <c r="AY2160" s="187" t="str">
        <f t="shared" si="722"/>
        <v/>
      </c>
      <c r="AZ2160" s="187" t="str">
        <f t="shared" si="742"/>
        <v/>
      </c>
      <c r="BA2160" s="187" t="str">
        <f t="shared" si="724"/>
        <v xml:space="preserve"> </v>
      </c>
      <c r="BB2160" s="187" t="str">
        <f>IFERROR(IF(AW2160="","",VLOOKUP(AW2160,SUSS!R:S,2,FALSE)),AY2160*SUSS!$M$2)</f>
        <v/>
      </c>
      <c r="BC2160" s="187" t="str">
        <f t="shared" si="723"/>
        <v/>
      </c>
    </row>
    <row r="2161" spans="14:55" ht="15.75" thickBot="1">
      <c r="N2161" s="183" t="s">
        <v>198</v>
      </c>
      <c r="O2161" s="82">
        <v>100</v>
      </c>
      <c r="P2161" s="86">
        <v>153.22999999999999</v>
      </c>
      <c r="Q2161" s="83" t="s">
        <v>107</v>
      </c>
      <c r="R2161" s="83" t="s">
        <v>10</v>
      </c>
      <c r="S2161" s="83" t="s">
        <v>10</v>
      </c>
      <c r="T2161" s="82" t="s">
        <v>163</v>
      </c>
      <c r="U2161" s="82" t="s">
        <v>124</v>
      </c>
      <c r="AC2161" s="187" t="str">
        <f t="shared" si="725"/>
        <v/>
      </c>
      <c r="AD2161" s="187" t="str">
        <f t="shared" si="726"/>
        <v/>
      </c>
      <c r="AE2161" s="187" t="str">
        <f t="shared" si="727"/>
        <v/>
      </c>
      <c r="AF2161" s="187" t="str">
        <f t="shared" si="728"/>
        <v/>
      </c>
      <c r="AG2161" s="187" t="str">
        <f t="shared" si="729"/>
        <v/>
      </c>
      <c r="AH2161" s="187" t="str">
        <f t="shared" si="730"/>
        <v/>
      </c>
      <c r="AI2161" s="187" t="str">
        <f t="shared" si="731"/>
        <v/>
      </c>
      <c r="AJ2161" s="187" t="str">
        <f t="shared" si="732"/>
        <v/>
      </c>
      <c r="AK2161" s="187" t="str">
        <f t="shared" si="733"/>
        <v/>
      </c>
      <c r="AN2161" s="187" t="str">
        <f t="shared" si="734"/>
        <v/>
      </c>
      <c r="AO2161" s="187" t="str">
        <f t="shared" si="735"/>
        <v/>
      </c>
      <c r="AP2161" s="187" t="str">
        <f t="shared" si="736"/>
        <v/>
      </c>
      <c r="AT2161" s="187" t="str">
        <f t="shared" si="737"/>
        <v/>
      </c>
      <c r="AU2161" s="187" t="str">
        <f t="shared" si="738"/>
        <v/>
      </c>
      <c r="AV2161" s="187" t="str">
        <f t="shared" si="739"/>
        <v/>
      </c>
      <c r="AW2161" s="187" t="str">
        <f t="shared" si="740"/>
        <v/>
      </c>
      <c r="AX2161" s="187" t="str">
        <f t="shared" si="741"/>
        <v/>
      </c>
      <c r="AY2161" s="187" t="str">
        <f t="shared" si="722"/>
        <v/>
      </c>
      <c r="AZ2161" s="187" t="str">
        <f t="shared" si="742"/>
        <v/>
      </c>
      <c r="BA2161" s="187" t="str">
        <f t="shared" si="724"/>
        <v xml:space="preserve"> </v>
      </c>
      <c r="BB2161" s="187" t="str">
        <f>IFERROR(IF(AW2161="","",VLOOKUP(AW2161,SUSS!R:S,2,FALSE)),AY2161*SUSS!$M$2)</f>
        <v/>
      </c>
      <c r="BC2161" s="187" t="str">
        <f t="shared" si="723"/>
        <v/>
      </c>
    </row>
    <row r="2162" spans="14:55" ht="29.25" thickBot="1">
      <c r="N2162" s="183" t="s">
        <v>198</v>
      </c>
      <c r="O2162" s="82">
        <v>100</v>
      </c>
      <c r="P2162" s="86">
        <v>426.18</v>
      </c>
      <c r="Q2162" s="83" t="s">
        <v>11</v>
      </c>
      <c r="R2162" s="83" t="s">
        <v>108</v>
      </c>
      <c r="S2162" s="83" t="s">
        <v>109</v>
      </c>
      <c r="T2162" s="82" t="s">
        <v>177</v>
      </c>
      <c r="U2162" s="82" t="s">
        <v>124</v>
      </c>
      <c r="AC2162" s="187" t="str">
        <f t="shared" si="725"/>
        <v/>
      </c>
      <c r="AD2162" s="187" t="str">
        <f t="shared" si="726"/>
        <v/>
      </c>
      <c r="AE2162" s="187" t="str">
        <f t="shared" si="727"/>
        <v/>
      </c>
      <c r="AF2162" s="187" t="str">
        <f t="shared" si="728"/>
        <v/>
      </c>
      <c r="AG2162" s="187" t="str">
        <f t="shared" si="729"/>
        <v/>
      </c>
      <c r="AH2162" s="187" t="str">
        <f t="shared" si="730"/>
        <v/>
      </c>
      <c r="AI2162" s="187" t="str">
        <f t="shared" si="731"/>
        <v/>
      </c>
      <c r="AJ2162" s="187" t="str">
        <f t="shared" si="732"/>
        <v/>
      </c>
      <c r="AK2162" s="187" t="str">
        <f t="shared" si="733"/>
        <v/>
      </c>
      <c r="AN2162" s="187" t="str">
        <f t="shared" si="734"/>
        <v/>
      </c>
      <c r="AO2162" s="187" t="str">
        <f t="shared" si="735"/>
        <v/>
      </c>
      <c r="AP2162" s="187" t="str">
        <f t="shared" si="736"/>
        <v/>
      </c>
      <c r="AT2162" s="187" t="str">
        <f t="shared" si="737"/>
        <v>N006554</v>
      </c>
      <c r="AU2162" s="187">
        <f t="shared" si="738"/>
        <v>100</v>
      </c>
      <c r="AV2162" s="187">
        <f t="shared" si="739"/>
        <v>426.18</v>
      </c>
      <c r="AW2162" s="187" t="str">
        <f t="shared" si="740"/>
        <v>2018/11</v>
      </c>
      <c r="AX2162" s="187" t="str">
        <f t="shared" si="741"/>
        <v>2018/11 Contribuciones Seg. Social</v>
      </c>
      <c r="AY2162" s="187">
        <f t="shared" si="722"/>
        <v>4850.57</v>
      </c>
      <c r="AZ2162" s="187">
        <f t="shared" si="742"/>
        <v>8.7861838917900378E-2</v>
      </c>
      <c r="BA2162" s="187" t="str">
        <f t="shared" si="724"/>
        <v>N006554 100</v>
      </c>
      <c r="BB2162" s="187">
        <f>IFERROR(IF(AW2162="","",VLOOKUP(AW2162,SUSS!R:S,2,FALSE)),AY2162*SUSS!$M$2)</f>
        <v>582.0684</v>
      </c>
      <c r="BC2162" s="187">
        <f t="shared" si="723"/>
        <v>51.141600000000004</v>
      </c>
    </row>
    <row r="2163" spans="14:55" ht="29.25" thickBot="1">
      <c r="N2163" s="183" t="s">
        <v>198</v>
      </c>
      <c r="O2163" s="82">
        <v>100</v>
      </c>
      <c r="P2163" s="86">
        <v>228.21</v>
      </c>
      <c r="Q2163" s="83" t="s">
        <v>11</v>
      </c>
      <c r="R2163" s="83" t="s">
        <v>108</v>
      </c>
      <c r="S2163" s="83" t="s">
        <v>83</v>
      </c>
      <c r="T2163" s="82" t="s">
        <v>177</v>
      </c>
      <c r="U2163" s="82" t="s">
        <v>124</v>
      </c>
      <c r="AC2163" s="187" t="str">
        <f t="shared" si="725"/>
        <v/>
      </c>
      <c r="AD2163" s="187" t="str">
        <f t="shared" si="726"/>
        <v/>
      </c>
      <c r="AE2163" s="187" t="str">
        <f t="shared" si="727"/>
        <v/>
      </c>
      <c r="AF2163" s="187" t="str">
        <f t="shared" si="728"/>
        <v/>
      </c>
      <c r="AG2163" s="187" t="str">
        <f t="shared" si="729"/>
        <v/>
      </c>
      <c r="AH2163" s="187" t="str">
        <f t="shared" si="730"/>
        <v/>
      </c>
      <c r="AI2163" s="187" t="str">
        <f t="shared" si="731"/>
        <v/>
      </c>
      <c r="AJ2163" s="187" t="str">
        <f t="shared" si="732"/>
        <v/>
      </c>
      <c r="AK2163" s="187" t="str">
        <f t="shared" si="733"/>
        <v/>
      </c>
      <c r="AN2163" s="187" t="str">
        <f t="shared" si="734"/>
        <v/>
      </c>
      <c r="AO2163" s="187" t="str">
        <f t="shared" si="735"/>
        <v/>
      </c>
      <c r="AP2163" s="187" t="str">
        <f t="shared" si="736"/>
        <v/>
      </c>
      <c r="AT2163" s="187" t="str">
        <f t="shared" si="737"/>
        <v>N006554</v>
      </c>
      <c r="AU2163" s="187">
        <f t="shared" si="738"/>
        <v>100</v>
      </c>
      <c r="AV2163" s="187">
        <f t="shared" si="739"/>
        <v>228.21</v>
      </c>
      <c r="AW2163" s="187" t="str">
        <f t="shared" si="740"/>
        <v>2018/11</v>
      </c>
      <c r="AX2163" s="187" t="str">
        <f t="shared" si="741"/>
        <v>2018/11 Contribuciones Seg. Social</v>
      </c>
      <c r="AY2163" s="187">
        <f t="shared" si="722"/>
        <v>4850.57</v>
      </c>
      <c r="AZ2163" s="187">
        <f t="shared" si="742"/>
        <v>4.7048078885574274E-2</v>
      </c>
      <c r="BA2163" s="187" t="str">
        <f t="shared" si="724"/>
        <v>N006554 100</v>
      </c>
      <c r="BB2163" s="187">
        <f>IFERROR(IF(AW2163="","",VLOOKUP(AW2163,SUSS!R:S,2,FALSE)),AY2163*SUSS!$M$2)</f>
        <v>582.0684</v>
      </c>
      <c r="BC2163" s="187">
        <f t="shared" si="723"/>
        <v>27.385200000000001</v>
      </c>
    </row>
    <row r="2164" spans="14:55" ht="15.75" thickBot="1">
      <c r="N2164" s="183" t="s">
        <v>198</v>
      </c>
      <c r="O2164" s="82">
        <v>101</v>
      </c>
      <c r="P2164" s="85">
        <v>3529.96</v>
      </c>
      <c r="Q2164" s="83" t="s">
        <v>102</v>
      </c>
      <c r="R2164" s="83" t="s">
        <v>10</v>
      </c>
      <c r="S2164" s="83" t="s">
        <v>83</v>
      </c>
      <c r="T2164" s="82" t="s">
        <v>206</v>
      </c>
      <c r="U2164" s="82" t="s">
        <v>124</v>
      </c>
      <c r="AC2164" s="187" t="str">
        <f t="shared" si="725"/>
        <v/>
      </c>
      <c r="AD2164" s="187" t="str">
        <f t="shared" si="726"/>
        <v/>
      </c>
      <c r="AE2164" s="187" t="str">
        <f t="shared" si="727"/>
        <v/>
      </c>
      <c r="AF2164" s="187" t="str">
        <f t="shared" si="728"/>
        <v/>
      </c>
      <c r="AG2164" s="187" t="str">
        <f t="shared" si="729"/>
        <v/>
      </c>
      <c r="AH2164" s="187" t="str">
        <f t="shared" si="730"/>
        <v/>
      </c>
      <c r="AI2164" s="187" t="str">
        <f t="shared" si="731"/>
        <v/>
      </c>
      <c r="AJ2164" s="187" t="str">
        <f t="shared" si="732"/>
        <v/>
      </c>
      <c r="AK2164" s="187" t="str">
        <f t="shared" si="733"/>
        <v/>
      </c>
      <c r="AN2164" s="187" t="str">
        <f t="shared" si="734"/>
        <v/>
      </c>
      <c r="AO2164" s="187" t="str">
        <f t="shared" si="735"/>
        <v/>
      </c>
      <c r="AP2164" s="187" t="str">
        <f t="shared" si="736"/>
        <v/>
      </c>
      <c r="AT2164" s="187" t="str">
        <f t="shared" si="737"/>
        <v/>
      </c>
      <c r="AU2164" s="187" t="str">
        <f t="shared" si="738"/>
        <v/>
      </c>
      <c r="AV2164" s="187" t="str">
        <f t="shared" si="739"/>
        <v/>
      </c>
      <c r="AW2164" s="187" t="str">
        <f t="shared" si="740"/>
        <v/>
      </c>
      <c r="AX2164" s="187" t="str">
        <f t="shared" si="741"/>
        <v/>
      </c>
      <c r="AY2164" s="187" t="str">
        <f t="shared" si="722"/>
        <v/>
      </c>
      <c r="AZ2164" s="187" t="str">
        <f t="shared" si="742"/>
        <v/>
      </c>
      <c r="BA2164" s="187" t="str">
        <f t="shared" si="724"/>
        <v xml:space="preserve"> </v>
      </c>
      <c r="BB2164" s="187" t="str">
        <f>IFERROR(IF(AW2164="","",VLOOKUP(AW2164,SUSS!R:S,2,FALSE)),AY2164*SUSS!$M$2)</f>
        <v/>
      </c>
      <c r="BC2164" s="187" t="str">
        <f t="shared" si="723"/>
        <v/>
      </c>
    </row>
    <row r="2165" spans="14:55" ht="15.75" thickBot="1">
      <c r="N2165" s="183" t="s">
        <v>198</v>
      </c>
      <c r="O2165" s="82">
        <v>101</v>
      </c>
      <c r="P2165" s="85">
        <v>9851.24</v>
      </c>
      <c r="Q2165" s="83" t="s">
        <v>82</v>
      </c>
      <c r="R2165" s="83" t="s">
        <v>10</v>
      </c>
      <c r="S2165" s="83" t="s">
        <v>10</v>
      </c>
      <c r="T2165" s="82" t="s">
        <v>92</v>
      </c>
      <c r="U2165" s="82" t="s">
        <v>124</v>
      </c>
      <c r="AC2165" s="187" t="str">
        <f t="shared" si="725"/>
        <v/>
      </c>
      <c r="AD2165" s="187" t="str">
        <f t="shared" si="726"/>
        <v/>
      </c>
      <c r="AE2165" s="187" t="str">
        <f t="shared" si="727"/>
        <v/>
      </c>
      <c r="AF2165" s="187" t="str">
        <f t="shared" si="728"/>
        <v/>
      </c>
      <c r="AG2165" s="187" t="str">
        <f t="shared" si="729"/>
        <v/>
      </c>
      <c r="AH2165" s="187" t="str">
        <f t="shared" si="730"/>
        <v/>
      </c>
      <c r="AI2165" s="187" t="str">
        <f t="shared" si="731"/>
        <v/>
      </c>
      <c r="AJ2165" s="187" t="str">
        <f t="shared" si="732"/>
        <v/>
      </c>
      <c r="AK2165" s="187" t="str">
        <f t="shared" si="733"/>
        <v/>
      </c>
      <c r="AN2165" s="187" t="str">
        <f t="shared" si="734"/>
        <v/>
      </c>
      <c r="AO2165" s="187" t="str">
        <f t="shared" si="735"/>
        <v/>
      </c>
      <c r="AP2165" s="187" t="str">
        <f t="shared" si="736"/>
        <v/>
      </c>
      <c r="AT2165" s="187" t="str">
        <f t="shared" si="737"/>
        <v/>
      </c>
      <c r="AU2165" s="187" t="str">
        <f t="shared" si="738"/>
        <v/>
      </c>
      <c r="AV2165" s="187" t="str">
        <f t="shared" si="739"/>
        <v/>
      </c>
      <c r="AW2165" s="187" t="str">
        <f t="shared" si="740"/>
        <v/>
      </c>
      <c r="AX2165" s="187" t="str">
        <f t="shared" si="741"/>
        <v/>
      </c>
      <c r="AY2165" s="187" t="str">
        <f t="shared" si="722"/>
        <v/>
      </c>
      <c r="AZ2165" s="187" t="str">
        <f t="shared" si="742"/>
        <v/>
      </c>
      <c r="BA2165" s="187" t="str">
        <f t="shared" si="724"/>
        <v xml:space="preserve"> </v>
      </c>
      <c r="BB2165" s="187" t="str">
        <f>IFERROR(IF(AW2165="","",VLOOKUP(AW2165,SUSS!R:S,2,FALSE)),AY2165*SUSS!$M$2)</f>
        <v/>
      </c>
      <c r="BC2165" s="187" t="str">
        <f t="shared" si="723"/>
        <v/>
      </c>
    </row>
    <row r="2166" spans="14:55" ht="15.75" thickBot="1">
      <c r="N2166" s="183" t="s">
        <v>198</v>
      </c>
      <c r="O2166" s="82">
        <v>101</v>
      </c>
      <c r="P2166" s="85">
        <v>3128.4</v>
      </c>
      <c r="Q2166" s="83" t="s">
        <v>82</v>
      </c>
      <c r="R2166" s="83" t="s">
        <v>10</v>
      </c>
      <c r="S2166" s="83" t="s">
        <v>83</v>
      </c>
      <c r="T2166" s="82" t="s">
        <v>92</v>
      </c>
      <c r="U2166" s="82" t="s">
        <v>124</v>
      </c>
      <c r="AC2166" s="187" t="str">
        <f t="shared" si="725"/>
        <v/>
      </c>
      <c r="AD2166" s="187" t="str">
        <f t="shared" si="726"/>
        <v/>
      </c>
      <c r="AE2166" s="187" t="str">
        <f t="shared" si="727"/>
        <v/>
      </c>
      <c r="AF2166" s="187" t="str">
        <f t="shared" si="728"/>
        <v/>
      </c>
      <c r="AG2166" s="187" t="str">
        <f t="shared" si="729"/>
        <v/>
      </c>
      <c r="AH2166" s="187" t="str">
        <f t="shared" si="730"/>
        <v/>
      </c>
      <c r="AI2166" s="187" t="str">
        <f t="shared" si="731"/>
        <v/>
      </c>
      <c r="AJ2166" s="187" t="str">
        <f t="shared" si="732"/>
        <v/>
      </c>
      <c r="AK2166" s="187" t="str">
        <f t="shared" si="733"/>
        <v/>
      </c>
      <c r="AN2166" s="187" t="str">
        <f t="shared" si="734"/>
        <v/>
      </c>
      <c r="AO2166" s="187" t="str">
        <f t="shared" si="735"/>
        <v/>
      </c>
      <c r="AP2166" s="187" t="str">
        <f t="shared" si="736"/>
        <v/>
      </c>
      <c r="AT2166" s="187" t="str">
        <f t="shared" si="737"/>
        <v/>
      </c>
      <c r="AU2166" s="187" t="str">
        <f t="shared" si="738"/>
        <v/>
      </c>
      <c r="AV2166" s="187" t="str">
        <f t="shared" si="739"/>
        <v/>
      </c>
      <c r="AW2166" s="187" t="str">
        <f t="shared" si="740"/>
        <v/>
      </c>
      <c r="AX2166" s="187" t="str">
        <f t="shared" si="741"/>
        <v/>
      </c>
      <c r="AY2166" s="187" t="str">
        <f t="shared" si="722"/>
        <v/>
      </c>
      <c r="AZ2166" s="187" t="str">
        <f t="shared" si="742"/>
        <v/>
      </c>
      <c r="BA2166" s="187" t="str">
        <f t="shared" si="724"/>
        <v xml:space="preserve"> </v>
      </c>
      <c r="BB2166" s="187" t="str">
        <f>IFERROR(IF(AW2166="","",VLOOKUP(AW2166,SUSS!R:S,2,FALSE)),AY2166*SUSS!$M$2)</f>
        <v/>
      </c>
      <c r="BC2166" s="187" t="str">
        <f t="shared" si="723"/>
        <v/>
      </c>
    </row>
    <row r="2167" spans="14:55" ht="15.75" thickBot="1">
      <c r="N2167" s="183" t="s">
        <v>198</v>
      </c>
      <c r="O2167" s="82">
        <v>101</v>
      </c>
      <c r="P2167" s="86">
        <v>153.22999999999999</v>
      </c>
      <c r="Q2167" s="83" t="s">
        <v>107</v>
      </c>
      <c r="R2167" s="83" t="s">
        <v>10</v>
      </c>
      <c r="S2167" s="83" t="s">
        <v>10</v>
      </c>
      <c r="T2167" s="82" t="s">
        <v>163</v>
      </c>
      <c r="U2167" s="82" t="s">
        <v>124</v>
      </c>
      <c r="AC2167" s="187" t="str">
        <f t="shared" si="725"/>
        <v/>
      </c>
      <c r="AD2167" s="187" t="str">
        <f t="shared" si="726"/>
        <v/>
      </c>
      <c r="AE2167" s="187" t="str">
        <f t="shared" si="727"/>
        <v/>
      </c>
      <c r="AF2167" s="187" t="str">
        <f t="shared" si="728"/>
        <v/>
      </c>
      <c r="AG2167" s="187" t="str">
        <f t="shared" si="729"/>
        <v/>
      </c>
      <c r="AH2167" s="187" t="str">
        <f t="shared" si="730"/>
        <v/>
      </c>
      <c r="AI2167" s="187" t="str">
        <f t="shared" si="731"/>
        <v/>
      </c>
      <c r="AJ2167" s="187" t="str">
        <f t="shared" si="732"/>
        <v/>
      </c>
      <c r="AK2167" s="187" t="str">
        <f t="shared" si="733"/>
        <v/>
      </c>
      <c r="AN2167" s="187" t="str">
        <f t="shared" si="734"/>
        <v/>
      </c>
      <c r="AO2167" s="187" t="str">
        <f t="shared" si="735"/>
        <v/>
      </c>
      <c r="AP2167" s="187" t="str">
        <f t="shared" si="736"/>
        <v/>
      </c>
      <c r="AT2167" s="187" t="str">
        <f t="shared" si="737"/>
        <v/>
      </c>
      <c r="AU2167" s="187" t="str">
        <f t="shared" si="738"/>
        <v/>
      </c>
      <c r="AV2167" s="187" t="str">
        <f t="shared" si="739"/>
        <v/>
      </c>
      <c r="AW2167" s="187" t="str">
        <f t="shared" si="740"/>
        <v/>
      </c>
      <c r="AX2167" s="187" t="str">
        <f t="shared" si="741"/>
        <v/>
      </c>
      <c r="AY2167" s="187" t="str">
        <f t="shared" si="722"/>
        <v/>
      </c>
      <c r="AZ2167" s="187" t="str">
        <f t="shared" si="742"/>
        <v/>
      </c>
      <c r="BA2167" s="187" t="str">
        <f t="shared" si="724"/>
        <v xml:space="preserve"> </v>
      </c>
      <c r="BB2167" s="187" t="str">
        <f>IFERROR(IF(AW2167="","",VLOOKUP(AW2167,SUSS!R:S,2,FALSE)),AY2167*SUSS!$M$2)</f>
        <v/>
      </c>
      <c r="BC2167" s="187" t="str">
        <f t="shared" si="723"/>
        <v/>
      </c>
    </row>
    <row r="2168" spans="14:55" ht="29.25" thickBot="1">
      <c r="N2168" s="183" t="s">
        <v>198</v>
      </c>
      <c r="O2168" s="82">
        <v>101</v>
      </c>
      <c r="P2168" s="86">
        <v>41.93</v>
      </c>
      <c r="Q2168" s="83" t="s">
        <v>11</v>
      </c>
      <c r="R2168" s="83" t="s">
        <v>108</v>
      </c>
      <c r="S2168" s="83" t="s">
        <v>83</v>
      </c>
      <c r="T2168" s="82" t="s">
        <v>177</v>
      </c>
      <c r="U2168" s="82" t="s">
        <v>124</v>
      </c>
      <c r="AC2168" s="187" t="str">
        <f t="shared" si="725"/>
        <v/>
      </c>
      <c r="AD2168" s="187" t="str">
        <f t="shared" si="726"/>
        <v/>
      </c>
      <c r="AE2168" s="187" t="str">
        <f t="shared" si="727"/>
        <v/>
      </c>
      <c r="AF2168" s="187" t="str">
        <f t="shared" si="728"/>
        <v/>
      </c>
      <c r="AG2168" s="187" t="str">
        <f t="shared" si="729"/>
        <v/>
      </c>
      <c r="AH2168" s="187" t="str">
        <f t="shared" si="730"/>
        <v/>
      </c>
      <c r="AI2168" s="187" t="str">
        <f t="shared" si="731"/>
        <v/>
      </c>
      <c r="AJ2168" s="187" t="str">
        <f t="shared" si="732"/>
        <v/>
      </c>
      <c r="AK2168" s="187" t="str">
        <f t="shared" si="733"/>
        <v/>
      </c>
      <c r="AN2168" s="187" t="str">
        <f t="shared" si="734"/>
        <v/>
      </c>
      <c r="AO2168" s="187" t="str">
        <f t="shared" si="735"/>
        <v/>
      </c>
      <c r="AP2168" s="187" t="str">
        <f t="shared" si="736"/>
        <v/>
      </c>
      <c r="AT2168" s="187" t="str">
        <f t="shared" si="737"/>
        <v>N006554</v>
      </c>
      <c r="AU2168" s="187">
        <f t="shared" si="738"/>
        <v>101</v>
      </c>
      <c r="AV2168" s="187">
        <f t="shared" si="739"/>
        <v>41.93</v>
      </c>
      <c r="AW2168" s="187" t="str">
        <f t="shared" si="740"/>
        <v>2018/11</v>
      </c>
      <c r="AX2168" s="187" t="str">
        <f t="shared" si="741"/>
        <v>2018/11 Contribuciones Seg. Social</v>
      </c>
      <c r="AY2168" s="187">
        <f t="shared" si="722"/>
        <v>4850.57</v>
      </c>
      <c r="AZ2168" s="187">
        <f t="shared" si="742"/>
        <v>8.6443448914251316E-3</v>
      </c>
      <c r="BA2168" s="187" t="str">
        <f t="shared" si="724"/>
        <v>N006554 101</v>
      </c>
      <c r="BB2168" s="187">
        <f>IFERROR(IF(AW2168="","",VLOOKUP(AW2168,SUSS!R:S,2,FALSE)),AY2168*SUSS!$M$2)</f>
        <v>582.0684</v>
      </c>
      <c r="BC2168" s="187">
        <f t="shared" si="723"/>
        <v>5.0316000000000001</v>
      </c>
    </row>
    <row r="2169" spans="14:55" ht="29.25" thickBot="1">
      <c r="N2169" s="183" t="s">
        <v>198</v>
      </c>
      <c r="O2169" s="82">
        <v>101</v>
      </c>
      <c r="P2169" s="86">
        <v>612.46</v>
      </c>
      <c r="Q2169" s="83" t="s">
        <v>11</v>
      </c>
      <c r="R2169" s="83" t="s">
        <v>108</v>
      </c>
      <c r="S2169" s="83" t="s">
        <v>109</v>
      </c>
      <c r="T2169" s="82" t="s">
        <v>178</v>
      </c>
      <c r="U2169" s="82" t="s">
        <v>124</v>
      </c>
      <c r="AC2169" s="187" t="str">
        <f t="shared" si="725"/>
        <v/>
      </c>
      <c r="AD2169" s="187" t="str">
        <f t="shared" si="726"/>
        <v/>
      </c>
      <c r="AE2169" s="187" t="str">
        <f t="shared" si="727"/>
        <v/>
      </c>
      <c r="AF2169" s="187" t="str">
        <f t="shared" si="728"/>
        <v/>
      </c>
      <c r="AG2169" s="187" t="str">
        <f t="shared" si="729"/>
        <v/>
      </c>
      <c r="AH2169" s="187" t="str">
        <f t="shared" si="730"/>
        <v/>
      </c>
      <c r="AI2169" s="187" t="str">
        <f t="shared" si="731"/>
        <v/>
      </c>
      <c r="AJ2169" s="187" t="str">
        <f t="shared" si="732"/>
        <v/>
      </c>
      <c r="AK2169" s="187" t="str">
        <f t="shared" si="733"/>
        <v/>
      </c>
      <c r="AN2169" s="187" t="str">
        <f t="shared" si="734"/>
        <v/>
      </c>
      <c r="AO2169" s="187" t="str">
        <f t="shared" si="735"/>
        <v/>
      </c>
      <c r="AP2169" s="187" t="str">
        <f t="shared" si="736"/>
        <v/>
      </c>
      <c r="AT2169" s="187" t="str">
        <f t="shared" si="737"/>
        <v>N006554</v>
      </c>
      <c r="AU2169" s="187">
        <f t="shared" si="738"/>
        <v>101</v>
      </c>
      <c r="AV2169" s="187">
        <f t="shared" si="739"/>
        <v>612.46</v>
      </c>
      <c r="AW2169" s="187" t="str">
        <f t="shared" si="740"/>
        <v>2018/12</v>
      </c>
      <c r="AX2169" s="187" t="str">
        <f t="shared" si="741"/>
        <v>2018/12 Contribuciones Seg. Social</v>
      </c>
      <c r="AY2169" s="187">
        <f t="shared" si="722"/>
        <v>7538.05</v>
      </c>
      <c r="AZ2169" s="187">
        <f t="shared" si="742"/>
        <v>8.1249129416758978E-2</v>
      </c>
      <c r="BA2169" s="187" t="str">
        <f t="shared" si="724"/>
        <v>N006554 101</v>
      </c>
      <c r="BB2169" s="187">
        <f>IFERROR(IF(AW2169="","",VLOOKUP(AW2169,SUSS!R:S,2,FALSE)),AY2169*SUSS!$M$2)</f>
        <v>904.56600000000003</v>
      </c>
      <c r="BC2169" s="187">
        <f t="shared" si="723"/>
        <v>73.495199999999997</v>
      </c>
    </row>
    <row r="2170" spans="14:55" ht="15.75" thickBot="1">
      <c r="N2170" s="183" t="s">
        <v>198</v>
      </c>
      <c r="O2170" s="82">
        <v>102</v>
      </c>
      <c r="P2170" s="85">
        <v>3529.96</v>
      </c>
      <c r="Q2170" s="83" t="s">
        <v>102</v>
      </c>
      <c r="R2170" s="83" t="s">
        <v>10</v>
      </c>
      <c r="S2170" s="83" t="s">
        <v>83</v>
      </c>
      <c r="T2170" s="82" t="s">
        <v>206</v>
      </c>
      <c r="U2170" s="82" t="s">
        <v>124</v>
      </c>
      <c r="AC2170" s="187" t="str">
        <f t="shared" si="725"/>
        <v/>
      </c>
      <c r="AD2170" s="187" t="str">
        <f t="shared" si="726"/>
        <v/>
      </c>
      <c r="AE2170" s="187" t="str">
        <f t="shared" si="727"/>
        <v/>
      </c>
      <c r="AF2170" s="187" t="str">
        <f t="shared" si="728"/>
        <v/>
      </c>
      <c r="AG2170" s="187" t="str">
        <f t="shared" si="729"/>
        <v/>
      </c>
      <c r="AH2170" s="187" t="str">
        <f t="shared" si="730"/>
        <v/>
      </c>
      <c r="AI2170" s="187" t="str">
        <f t="shared" si="731"/>
        <v/>
      </c>
      <c r="AJ2170" s="187" t="str">
        <f t="shared" si="732"/>
        <v/>
      </c>
      <c r="AK2170" s="187" t="str">
        <f t="shared" si="733"/>
        <v/>
      </c>
      <c r="AN2170" s="187" t="str">
        <f t="shared" si="734"/>
        <v/>
      </c>
      <c r="AO2170" s="187" t="str">
        <f t="shared" si="735"/>
        <v/>
      </c>
      <c r="AP2170" s="187" t="str">
        <f t="shared" si="736"/>
        <v/>
      </c>
      <c r="AT2170" s="187" t="str">
        <f t="shared" si="737"/>
        <v/>
      </c>
      <c r="AU2170" s="187" t="str">
        <f t="shared" si="738"/>
        <v/>
      </c>
      <c r="AV2170" s="187" t="str">
        <f t="shared" si="739"/>
        <v/>
      </c>
      <c r="AW2170" s="187" t="str">
        <f t="shared" si="740"/>
        <v/>
      </c>
      <c r="AX2170" s="187" t="str">
        <f t="shared" si="741"/>
        <v/>
      </c>
      <c r="AY2170" s="187" t="str">
        <f t="shared" si="722"/>
        <v/>
      </c>
      <c r="AZ2170" s="187" t="str">
        <f t="shared" si="742"/>
        <v/>
      </c>
      <c r="BA2170" s="187" t="str">
        <f t="shared" si="724"/>
        <v xml:space="preserve"> </v>
      </c>
      <c r="BB2170" s="187" t="str">
        <f>IFERROR(IF(AW2170="","",VLOOKUP(AW2170,SUSS!R:S,2,FALSE)),AY2170*SUSS!$M$2)</f>
        <v/>
      </c>
      <c r="BC2170" s="187" t="str">
        <f t="shared" si="723"/>
        <v/>
      </c>
    </row>
    <row r="2171" spans="14:55" ht="15.75" thickBot="1">
      <c r="N2171" s="183" t="s">
        <v>198</v>
      </c>
      <c r="O2171" s="82">
        <v>102</v>
      </c>
      <c r="P2171" s="85">
        <v>1087.29</v>
      </c>
      <c r="Q2171" s="83" t="s">
        <v>82</v>
      </c>
      <c r="R2171" s="83" t="s">
        <v>10</v>
      </c>
      <c r="S2171" s="83" t="s">
        <v>83</v>
      </c>
      <c r="T2171" s="82" t="s">
        <v>92</v>
      </c>
      <c r="U2171" s="82" t="s">
        <v>124</v>
      </c>
      <c r="AC2171" s="187" t="str">
        <f t="shared" si="725"/>
        <v/>
      </c>
      <c r="AD2171" s="187" t="str">
        <f t="shared" si="726"/>
        <v/>
      </c>
      <c r="AE2171" s="187" t="str">
        <f t="shared" si="727"/>
        <v/>
      </c>
      <c r="AF2171" s="187" t="str">
        <f t="shared" si="728"/>
        <v/>
      </c>
      <c r="AG2171" s="187" t="str">
        <f t="shared" si="729"/>
        <v/>
      </c>
      <c r="AH2171" s="187" t="str">
        <f t="shared" si="730"/>
        <v/>
      </c>
      <c r="AI2171" s="187" t="str">
        <f t="shared" si="731"/>
        <v/>
      </c>
      <c r="AJ2171" s="187" t="str">
        <f t="shared" si="732"/>
        <v/>
      </c>
      <c r="AK2171" s="187" t="str">
        <f t="shared" si="733"/>
        <v/>
      </c>
      <c r="AN2171" s="187" t="str">
        <f t="shared" si="734"/>
        <v/>
      </c>
      <c r="AO2171" s="187" t="str">
        <f t="shared" si="735"/>
        <v/>
      </c>
      <c r="AP2171" s="187" t="str">
        <f t="shared" si="736"/>
        <v/>
      </c>
      <c r="AT2171" s="187" t="str">
        <f t="shared" si="737"/>
        <v/>
      </c>
      <c r="AU2171" s="187" t="str">
        <f t="shared" si="738"/>
        <v/>
      </c>
      <c r="AV2171" s="187" t="str">
        <f t="shared" si="739"/>
        <v/>
      </c>
      <c r="AW2171" s="187" t="str">
        <f t="shared" si="740"/>
        <v/>
      </c>
      <c r="AX2171" s="187" t="str">
        <f t="shared" si="741"/>
        <v/>
      </c>
      <c r="AY2171" s="187" t="str">
        <f t="shared" si="722"/>
        <v/>
      </c>
      <c r="AZ2171" s="187" t="str">
        <f t="shared" si="742"/>
        <v/>
      </c>
      <c r="BA2171" s="187" t="str">
        <f t="shared" si="724"/>
        <v xml:space="preserve"> </v>
      </c>
      <c r="BB2171" s="187" t="str">
        <f>IFERROR(IF(AW2171="","",VLOOKUP(AW2171,SUSS!R:S,2,FALSE)),AY2171*SUSS!$M$2)</f>
        <v/>
      </c>
      <c r="BC2171" s="187" t="str">
        <f t="shared" si="723"/>
        <v/>
      </c>
    </row>
    <row r="2172" spans="14:55" ht="15.75" thickBot="1">
      <c r="N2172" s="183" t="s">
        <v>198</v>
      </c>
      <c r="O2172" s="82">
        <v>102</v>
      </c>
      <c r="P2172" s="85">
        <v>8114.5</v>
      </c>
      <c r="Q2172" s="83" t="s">
        <v>82</v>
      </c>
      <c r="R2172" s="83" t="s">
        <v>10</v>
      </c>
      <c r="S2172" s="83" t="s">
        <v>84</v>
      </c>
      <c r="T2172" s="82" t="s">
        <v>92</v>
      </c>
      <c r="U2172" s="82" t="s">
        <v>124</v>
      </c>
      <c r="AC2172" s="187" t="str">
        <f t="shared" si="725"/>
        <v/>
      </c>
      <c r="AD2172" s="187" t="str">
        <f t="shared" si="726"/>
        <v/>
      </c>
      <c r="AE2172" s="187" t="str">
        <f t="shared" si="727"/>
        <v/>
      </c>
      <c r="AF2172" s="187" t="str">
        <f t="shared" si="728"/>
        <v/>
      </c>
      <c r="AG2172" s="187" t="str">
        <f t="shared" si="729"/>
        <v/>
      </c>
      <c r="AH2172" s="187" t="str">
        <f t="shared" si="730"/>
        <v/>
      </c>
      <c r="AI2172" s="187" t="str">
        <f t="shared" si="731"/>
        <v/>
      </c>
      <c r="AJ2172" s="187" t="str">
        <f t="shared" si="732"/>
        <v/>
      </c>
      <c r="AK2172" s="187" t="str">
        <f t="shared" si="733"/>
        <v/>
      </c>
      <c r="AN2172" s="187" t="str">
        <f t="shared" si="734"/>
        <v/>
      </c>
      <c r="AO2172" s="187" t="str">
        <f t="shared" si="735"/>
        <v/>
      </c>
      <c r="AP2172" s="187" t="str">
        <f t="shared" si="736"/>
        <v/>
      </c>
      <c r="AT2172" s="187" t="str">
        <f t="shared" si="737"/>
        <v/>
      </c>
      <c r="AU2172" s="187" t="str">
        <f t="shared" si="738"/>
        <v/>
      </c>
      <c r="AV2172" s="187" t="str">
        <f t="shared" si="739"/>
        <v/>
      </c>
      <c r="AW2172" s="187" t="str">
        <f t="shared" si="740"/>
        <v/>
      </c>
      <c r="AX2172" s="187" t="str">
        <f t="shared" si="741"/>
        <v/>
      </c>
      <c r="AY2172" s="187" t="str">
        <f t="shared" si="722"/>
        <v/>
      </c>
      <c r="AZ2172" s="187" t="str">
        <f t="shared" si="742"/>
        <v/>
      </c>
      <c r="BA2172" s="187" t="str">
        <f t="shared" si="724"/>
        <v xml:space="preserve"> </v>
      </c>
      <c r="BB2172" s="187" t="str">
        <f>IFERROR(IF(AW2172="","",VLOOKUP(AW2172,SUSS!R:S,2,FALSE)),AY2172*SUSS!$M$2)</f>
        <v/>
      </c>
      <c r="BC2172" s="187" t="str">
        <f t="shared" si="723"/>
        <v/>
      </c>
    </row>
    <row r="2173" spans="14:55" ht="15.75" thickBot="1">
      <c r="N2173" s="183" t="s">
        <v>198</v>
      </c>
      <c r="O2173" s="82">
        <v>102</v>
      </c>
      <c r="P2173" s="85">
        <v>3777.85</v>
      </c>
      <c r="Q2173" s="83" t="s">
        <v>82</v>
      </c>
      <c r="R2173" s="83" t="s">
        <v>10</v>
      </c>
      <c r="S2173" s="83" t="s">
        <v>10</v>
      </c>
      <c r="T2173" s="82" t="s">
        <v>93</v>
      </c>
      <c r="U2173" s="82" t="s">
        <v>124</v>
      </c>
      <c r="AC2173" s="187" t="str">
        <f t="shared" si="725"/>
        <v/>
      </c>
      <c r="AD2173" s="187" t="str">
        <f t="shared" si="726"/>
        <v/>
      </c>
      <c r="AE2173" s="187" t="str">
        <f t="shared" si="727"/>
        <v/>
      </c>
      <c r="AF2173" s="187" t="str">
        <f t="shared" si="728"/>
        <v/>
      </c>
      <c r="AG2173" s="187" t="str">
        <f t="shared" si="729"/>
        <v/>
      </c>
      <c r="AH2173" s="187" t="str">
        <f t="shared" si="730"/>
        <v/>
      </c>
      <c r="AI2173" s="187" t="str">
        <f t="shared" si="731"/>
        <v/>
      </c>
      <c r="AJ2173" s="187" t="str">
        <f t="shared" si="732"/>
        <v/>
      </c>
      <c r="AK2173" s="187" t="str">
        <f t="shared" si="733"/>
        <v/>
      </c>
      <c r="AN2173" s="187" t="str">
        <f t="shared" si="734"/>
        <v/>
      </c>
      <c r="AO2173" s="187" t="str">
        <f t="shared" si="735"/>
        <v/>
      </c>
      <c r="AP2173" s="187" t="str">
        <f t="shared" si="736"/>
        <v/>
      </c>
      <c r="AT2173" s="187" t="str">
        <f t="shared" si="737"/>
        <v/>
      </c>
      <c r="AU2173" s="187" t="str">
        <f t="shared" si="738"/>
        <v/>
      </c>
      <c r="AV2173" s="187" t="str">
        <f t="shared" si="739"/>
        <v/>
      </c>
      <c r="AW2173" s="187" t="str">
        <f t="shared" si="740"/>
        <v/>
      </c>
      <c r="AX2173" s="187" t="str">
        <f t="shared" si="741"/>
        <v/>
      </c>
      <c r="AY2173" s="187" t="str">
        <f t="shared" si="722"/>
        <v/>
      </c>
      <c r="AZ2173" s="187" t="str">
        <f t="shared" si="742"/>
        <v/>
      </c>
      <c r="BA2173" s="187" t="str">
        <f t="shared" si="724"/>
        <v xml:space="preserve"> </v>
      </c>
      <c r="BB2173" s="187" t="str">
        <f>IFERROR(IF(AW2173="","",VLOOKUP(AW2173,SUSS!R:S,2,FALSE)),AY2173*SUSS!$M$2)</f>
        <v/>
      </c>
      <c r="BC2173" s="187" t="str">
        <f t="shared" si="723"/>
        <v/>
      </c>
    </row>
    <row r="2174" spans="14:55" ht="15.75" thickBot="1">
      <c r="N2174" s="183" t="s">
        <v>198</v>
      </c>
      <c r="O2174" s="82">
        <v>102</v>
      </c>
      <c r="P2174" s="86">
        <v>153.22999999999999</v>
      </c>
      <c r="Q2174" s="83" t="s">
        <v>107</v>
      </c>
      <c r="R2174" s="83" t="s">
        <v>10</v>
      </c>
      <c r="S2174" s="83" t="s">
        <v>10</v>
      </c>
      <c r="T2174" s="82" t="s">
        <v>163</v>
      </c>
      <c r="U2174" s="82" t="s">
        <v>124</v>
      </c>
      <c r="AC2174" s="187" t="str">
        <f t="shared" si="725"/>
        <v/>
      </c>
      <c r="AD2174" s="187" t="str">
        <f t="shared" si="726"/>
        <v/>
      </c>
      <c r="AE2174" s="187" t="str">
        <f t="shared" si="727"/>
        <v/>
      </c>
      <c r="AF2174" s="187" t="str">
        <f t="shared" si="728"/>
        <v/>
      </c>
      <c r="AG2174" s="187" t="str">
        <f t="shared" si="729"/>
        <v/>
      </c>
      <c r="AH2174" s="187" t="str">
        <f t="shared" si="730"/>
        <v/>
      </c>
      <c r="AI2174" s="187" t="str">
        <f t="shared" si="731"/>
        <v/>
      </c>
      <c r="AJ2174" s="187" t="str">
        <f t="shared" si="732"/>
        <v/>
      </c>
      <c r="AK2174" s="187" t="str">
        <f t="shared" si="733"/>
        <v/>
      </c>
      <c r="AN2174" s="187" t="str">
        <f t="shared" si="734"/>
        <v/>
      </c>
      <c r="AO2174" s="187" t="str">
        <f t="shared" si="735"/>
        <v/>
      </c>
      <c r="AP2174" s="187" t="str">
        <f t="shared" si="736"/>
        <v/>
      </c>
      <c r="AT2174" s="187" t="str">
        <f t="shared" si="737"/>
        <v/>
      </c>
      <c r="AU2174" s="187" t="str">
        <f t="shared" si="738"/>
        <v/>
      </c>
      <c r="AV2174" s="187" t="str">
        <f t="shared" si="739"/>
        <v/>
      </c>
      <c r="AW2174" s="187" t="str">
        <f t="shared" si="740"/>
        <v/>
      </c>
      <c r="AX2174" s="187" t="str">
        <f t="shared" si="741"/>
        <v/>
      </c>
      <c r="AY2174" s="187" t="str">
        <f t="shared" si="722"/>
        <v/>
      </c>
      <c r="AZ2174" s="187" t="str">
        <f t="shared" si="742"/>
        <v/>
      </c>
      <c r="BA2174" s="187" t="str">
        <f t="shared" si="724"/>
        <v xml:space="preserve"> </v>
      </c>
      <c r="BB2174" s="187" t="str">
        <f>IFERROR(IF(AW2174="","",VLOOKUP(AW2174,SUSS!R:S,2,FALSE)),AY2174*SUSS!$M$2)</f>
        <v/>
      </c>
      <c r="BC2174" s="187" t="str">
        <f t="shared" si="723"/>
        <v/>
      </c>
    </row>
    <row r="2175" spans="14:55" ht="29.25" thickBot="1">
      <c r="N2175" s="183" t="s">
        <v>198</v>
      </c>
      <c r="O2175" s="82">
        <v>102</v>
      </c>
      <c r="P2175" s="86">
        <v>654.39</v>
      </c>
      <c r="Q2175" s="83" t="s">
        <v>11</v>
      </c>
      <c r="R2175" s="83" t="s">
        <v>108</v>
      </c>
      <c r="S2175" s="83" t="s">
        <v>109</v>
      </c>
      <c r="T2175" s="82" t="s">
        <v>178</v>
      </c>
      <c r="U2175" s="82" t="s">
        <v>124</v>
      </c>
      <c r="AC2175" s="187" t="str">
        <f t="shared" si="725"/>
        <v/>
      </c>
      <c r="AD2175" s="187" t="str">
        <f t="shared" si="726"/>
        <v/>
      </c>
      <c r="AE2175" s="187" t="str">
        <f t="shared" si="727"/>
        <v/>
      </c>
      <c r="AF2175" s="187" t="str">
        <f t="shared" si="728"/>
        <v/>
      </c>
      <c r="AG2175" s="187" t="str">
        <f t="shared" si="729"/>
        <v/>
      </c>
      <c r="AH2175" s="187" t="str">
        <f t="shared" si="730"/>
        <v/>
      </c>
      <c r="AI2175" s="187" t="str">
        <f t="shared" si="731"/>
        <v/>
      </c>
      <c r="AJ2175" s="187" t="str">
        <f t="shared" si="732"/>
        <v/>
      </c>
      <c r="AK2175" s="187" t="str">
        <f t="shared" si="733"/>
        <v/>
      </c>
      <c r="AN2175" s="187" t="str">
        <f t="shared" si="734"/>
        <v/>
      </c>
      <c r="AO2175" s="187" t="str">
        <f t="shared" si="735"/>
        <v/>
      </c>
      <c r="AP2175" s="187" t="str">
        <f t="shared" si="736"/>
        <v/>
      </c>
      <c r="AT2175" s="187" t="str">
        <f t="shared" si="737"/>
        <v>N006554</v>
      </c>
      <c r="AU2175" s="187">
        <f t="shared" si="738"/>
        <v>102</v>
      </c>
      <c r="AV2175" s="187">
        <f t="shared" si="739"/>
        <v>654.39</v>
      </c>
      <c r="AW2175" s="187" t="str">
        <f t="shared" si="740"/>
        <v>2018/12</v>
      </c>
      <c r="AX2175" s="187" t="str">
        <f t="shared" si="741"/>
        <v>2018/12 Contribuciones Seg. Social</v>
      </c>
      <c r="AY2175" s="187">
        <f t="shared" si="722"/>
        <v>7538.05</v>
      </c>
      <c r="AZ2175" s="187">
        <f t="shared" si="742"/>
        <v>8.6811575938074162E-2</v>
      </c>
      <c r="BA2175" s="187" t="str">
        <f t="shared" si="724"/>
        <v>N006554 102</v>
      </c>
      <c r="BB2175" s="187">
        <f>IFERROR(IF(AW2175="","",VLOOKUP(AW2175,SUSS!R:S,2,FALSE)),AY2175*SUSS!$M$2)</f>
        <v>904.56600000000003</v>
      </c>
      <c r="BC2175" s="187">
        <f t="shared" si="723"/>
        <v>78.526799999999994</v>
      </c>
    </row>
    <row r="2176" spans="14:55" ht="15.75" thickBot="1">
      <c r="N2176" s="183" t="s">
        <v>198</v>
      </c>
      <c r="O2176" s="82">
        <v>103</v>
      </c>
      <c r="P2176" s="85">
        <v>3529.96</v>
      </c>
      <c r="Q2176" s="83" t="s">
        <v>102</v>
      </c>
      <c r="R2176" s="83" t="s">
        <v>10</v>
      </c>
      <c r="S2176" s="83" t="s">
        <v>83</v>
      </c>
      <c r="T2176" s="82" t="s">
        <v>206</v>
      </c>
      <c r="U2176" s="82" t="s">
        <v>124</v>
      </c>
      <c r="AC2176" s="187" t="str">
        <f t="shared" si="725"/>
        <v/>
      </c>
      <c r="AD2176" s="187" t="str">
        <f t="shared" si="726"/>
        <v/>
      </c>
      <c r="AE2176" s="187" t="str">
        <f t="shared" si="727"/>
        <v/>
      </c>
      <c r="AF2176" s="187" t="str">
        <f t="shared" si="728"/>
        <v/>
      </c>
      <c r="AG2176" s="187" t="str">
        <f t="shared" si="729"/>
        <v/>
      </c>
      <c r="AH2176" s="187" t="str">
        <f t="shared" si="730"/>
        <v/>
      </c>
      <c r="AI2176" s="187" t="str">
        <f t="shared" si="731"/>
        <v/>
      </c>
      <c r="AJ2176" s="187" t="str">
        <f t="shared" si="732"/>
        <v/>
      </c>
      <c r="AK2176" s="187" t="str">
        <f t="shared" si="733"/>
        <v/>
      </c>
      <c r="AN2176" s="187" t="str">
        <f t="shared" si="734"/>
        <v/>
      </c>
      <c r="AO2176" s="187" t="str">
        <f t="shared" si="735"/>
        <v/>
      </c>
      <c r="AP2176" s="187" t="str">
        <f t="shared" si="736"/>
        <v/>
      </c>
      <c r="AT2176" s="187" t="str">
        <f t="shared" si="737"/>
        <v/>
      </c>
      <c r="AU2176" s="187" t="str">
        <f t="shared" si="738"/>
        <v/>
      </c>
      <c r="AV2176" s="187" t="str">
        <f t="shared" si="739"/>
        <v/>
      </c>
      <c r="AW2176" s="187" t="str">
        <f t="shared" si="740"/>
        <v/>
      </c>
      <c r="AX2176" s="187" t="str">
        <f t="shared" si="741"/>
        <v/>
      </c>
      <c r="AY2176" s="187" t="str">
        <f t="shared" si="722"/>
        <v/>
      </c>
      <c r="AZ2176" s="187" t="str">
        <f t="shared" si="742"/>
        <v/>
      </c>
      <c r="BA2176" s="187" t="str">
        <f t="shared" si="724"/>
        <v xml:space="preserve"> </v>
      </c>
      <c r="BB2176" s="187" t="str">
        <f>IFERROR(IF(AW2176="","",VLOOKUP(AW2176,SUSS!R:S,2,FALSE)),AY2176*SUSS!$M$2)</f>
        <v/>
      </c>
      <c r="BC2176" s="187" t="str">
        <f t="shared" si="723"/>
        <v/>
      </c>
    </row>
    <row r="2177" spans="14:55" ht="15.75" thickBot="1">
      <c r="N2177" s="183" t="s">
        <v>198</v>
      </c>
      <c r="O2177" s="82">
        <v>103</v>
      </c>
      <c r="P2177" s="85">
        <v>12979.64</v>
      </c>
      <c r="Q2177" s="83" t="s">
        <v>82</v>
      </c>
      <c r="R2177" s="83" t="s">
        <v>10</v>
      </c>
      <c r="S2177" s="83" t="s">
        <v>10</v>
      </c>
      <c r="T2177" s="82" t="s">
        <v>93</v>
      </c>
      <c r="U2177" s="82" t="s">
        <v>124</v>
      </c>
      <c r="AC2177" s="187" t="str">
        <f t="shared" si="725"/>
        <v/>
      </c>
      <c r="AD2177" s="187" t="str">
        <f t="shared" si="726"/>
        <v/>
      </c>
      <c r="AE2177" s="187" t="str">
        <f t="shared" si="727"/>
        <v/>
      </c>
      <c r="AF2177" s="187" t="str">
        <f t="shared" si="728"/>
        <v/>
      </c>
      <c r="AG2177" s="187" t="str">
        <f t="shared" si="729"/>
        <v/>
      </c>
      <c r="AH2177" s="187" t="str">
        <f t="shared" si="730"/>
        <v/>
      </c>
      <c r="AI2177" s="187" t="str">
        <f t="shared" si="731"/>
        <v/>
      </c>
      <c r="AJ2177" s="187" t="str">
        <f t="shared" si="732"/>
        <v/>
      </c>
      <c r="AK2177" s="187" t="str">
        <f t="shared" si="733"/>
        <v/>
      </c>
      <c r="AN2177" s="187" t="str">
        <f t="shared" si="734"/>
        <v/>
      </c>
      <c r="AO2177" s="187" t="str">
        <f t="shared" si="735"/>
        <v/>
      </c>
      <c r="AP2177" s="187" t="str">
        <f t="shared" si="736"/>
        <v/>
      </c>
      <c r="AT2177" s="187" t="str">
        <f t="shared" si="737"/>
        <v/>
      </c>
      <c r="AU2177" s="187" t="str">
        <f t="shared" si="738"/>
        <v/>
      </c>
      <c r="AV2177" s="187" t="str">
        <f t="shared" si="739"/>
        <v/>
      </c>
      <c r="AW2177" s="187" t="str">
        <f t="shared" si="740"/>
        <v/>
      </c>
      <c r="AX2177" s="187" t="str">
        <f t="shared" si="741"/>
        <v/>
      </c>
      <c r="AY2177" s="187" t="str">
        <f t="shared" si="722"/>
        <v/>
      </c>
      <c r="AZ2177" s="187" t="str">
        <f t="shared" si="742"/>
        <v/>
      </c>
      <c r="BA2177" s="187" t="str">
        <f t="shared" si="724"/>
        <v xml:space="preserve"> </v>
      </c>
      <c r="BB2177" s="187" t="str">
        <f>IFERROR(IF(AW2177="","",VLOOKUP(AW2177,SUSS!R:S,2,FALSE)),AY2177*SUSS!$M$2)</f>
        <v/>
      </c>
      <c r="BC2177" s="187" t="str">
        <f t="shared" si="723"/>
        <v/>
      </c>
    </row>
    <row r="2178" spans="14:55" ht="15.75" thickBot="1">
      <c r="N2178" s="183" t="s">
        <v>198</v>
      </c>
      <c r="O2178" s="82">
        <v>103</v>
      </c>
      <c r="P2178" s="86">
        <v>153.22999999999999</v>
      </c>
      <c r="Q2178" s="83" t="s">
        <v>107</v>
      </c>
      <c r="R2178" s="83" t="s">
        <v>10</v>
      </c>
      <c r="S2178" s="83" t="s">
        <v>10</v>
      </c>
      <c r="T2178" s="82" t="s">
        <v>163</v>
      </c>
      <c r="U2178" s="82" t="s">
        <v>124</v>
      </c>
      <c r="AC2178" s="187" t="str">
        <f t="shared" si="725"/>
        <v/>
      </c>
      <c r="AD2178" s="187" t="str">
        <f t="shared" si="726"/>
        <v/>
      </c>
      <c r="AE2178" s="187" t="str">
        <f t="shared" si="727"/>
        <v/>
      </c>
      <c r="AF2178" s="187" t="str">
        <f t="shared" si="728"/>
        <v/>
      </c>
      <c r="AG2178" s="187" t="str">
        <f t="shared" si="729"/>
        <v/>
      </c>
      <c r="AH2178" s="187" t="str">
        <f t="shared" si="730"/>
        <v/>
      </c>
      <c r="AI2178" s="187" t="str">
        <f t="shared" si="731"/>
        <v/>
      </c>
      <c r="AJ2178" s="187" t="str">
        <f t="shared" si="732"/>
        <v/>
      </c>
      <c r="AK2178" s="187" t="str">
        <f t="shared" si="733"/>
        <v/>
      </c>
      <c r="AN2178" s="187" t="str">
        <f t="shared" si="734"/>
        <v/>
      </c>
      <c r="AO2178" s="187" t="str">
        <f t="shared" si="735"/>
        <v/>
      </c>
      <c r="AP2178" s="187" t="str">
        <f t="shared" si="736"/>
        <v/>
      </c>
      <c r="AT2178" s="187" t="str">
        <f t="shared" si="737"/>
        <v/>
      </c>
      <c r="AU2178" s="187" t="str">
        <f t="shared" si="738"/>
        <v/>
      </c>
      <c r="AV2178" s="187" t="str">
        <f t="shared" si="739"/>
        <v/>
      </c>
      <c r="AW2178" s="187" t="str">
        <f t="shared" si="740"/>
        <v/>
      </c>
      <c r="AX2178" s="187" t="str">
        <f t="shared" si="741"/>
        <v/>
      </c>
      <c r="AY2178" s="187" t="str">
        <f t="shared" si="722"/>
        <v/>
      </c>
      <c r="AZ2178" s="187" t="str">
        <f t="shared" si="742"/>
        <v/>
      </c>
      <c r="BA2178" s="187" t="str">
        <f t="shared" si="724"/>
        <v xml:space="preserve"> </v>
      </c>
      <c r="BB2178" s="187" t="str">
        <f>IFERROR(IF(AW2178="","",VLOOKUP(AW2178,SUSS!R:S,2,FALSE)),AY2178*SUSS!$M$2)</f>
        <v/>
      </c>
      <c r="BC2178" s="187" t="str">
        <f t="shared" si="723"/>
        <v/>
      </c>
    </row>
    <row r="2179" spans="14:55" ht="29.25" thickBot="1">
      <c r="N2179" s="183" t="s">
        <v>198</v>
      </c>
      <c r="O2179" s="82">
        <v>103</v>
      </c>
      <c r="P2179" s="86">
        <v>654.39</v>
      </c>
      <c r="Q2179" s="83" t="s">
        <v>11</v>
      </c>
      <c r="R2179" s="83" t="s">
        <v>108</v>
      </c>
      <c r="S2179" s="83" t="s">
        <v>109</v>
      </c>
      <c r="T2179" s="82" t="s">
        <v>178</v>
      </c>
      <c r="U2179" s="82" t="s">
        <v>124</v>
      </c>
      <c r="AC2179" s="187" t="str">
        <f t="shared" si="725"/>
        <v/>
      </c>
      <c r="AD2179" s="187" t="str">
        <f t="shared" si="726"/>
        <v/>
      </c>
      <c r="AE2179" s="187" t="str">
        <f t="shared" si="727"/>
        <v/>
      </c>
      <c r="AF2179" s="187" t="str">
        <f t="shared" si="728"/>
        <v/>
      </c>
      <c r="AG2179" s="187" t="str">
        <f t="shared" si="729"/>
        <v/>
      </c>
      <c r="AH2179" s="187" t="str">
        <f t="shared" si="730"/>
        <v/>
      </c>
      <c r="AI2179" s="187" t="str">
        <f t="shared" si="731"/>
        <v/>
      </c>
      <c r="AJ2179" s="187" t="str">
        <f t="shared" si="732"/>
        <v/>
      </c>
      <c r="AK2179" s="187" t="str">
        <f t="shared" si="733"/>
        <v/>
      </c>
      <c r="AN2179" s="187" t="str">
        <f t="shared" si="734"/>
        <v/>
      </c>
      <c r="AO2179" s="187" t="str">
        <f t="shared" si="735"/>
        <v/>
      </c>
      <c r="AP2179" s="187" t="str">
        <f t="shared" si="736"/>
        <v/>
      </c>
      <c r="AT2179" s="187" t="str">
        <f t="shared" si="737"/>
        <v>N006554</v>
      </c>
      <c r="AU2179" s="187">
        <f t="shared" si="738"/>
        <v>103</v>
      </c>
      <c r="AV2179" s="187">
        <f t="shared" si="739"/>
        <v>654.39</v>
      </c>
      <c r="AW2179" s="187" t="str">
        <f t="shared" si="740"/>
        <v>2018/12</v>
      </c>
      <c r="AX2179" s="187" t="str">
        <f t="shared" si="741"/>
        <v>2018/12 Contribuciones Seg. Social</v>
      </c>
      <c r="AY2179" s="187">
        <f t="shared" si="722"/>
        <v>7538.05</v>
      </c>
      <c r="AZ2179" s="187">
        <f t="shared" si="742"/>
        <v>8.6811575938074162E-2</v>
      </c>
      <c r="BA2179" s="187" t="str">
        <f t="shared" si="724"/>
        <v>N006554 103</v>
      </c>
      <c r="BB2179" s="187">
        <f>IFERROR(IF(AW2179="","",VLOOKUP(AW2179,SUSS!R:S,2,FALSE)),AY2179*SUSS!$M$2)</f>
        <v>904.56600000000003</v>
      </c>
      <c r="BC2179" s="187">
        <f t="shared" si="723"/>
        <v>78.526799999999994</v>
      </c>
    </row>
    <row r="2180" spans="14:55" ht="15.75" thickBot="1">
      <c r="N2180" s="183" t="s">
        <v>198</v>
      </c>
      <c r="O2180" s="82">
        <v>104</v>
      </c>
      <c r="P2180" s="85">
        <v>3529.96</v>
      </c>
      <c r="Q2180" s="83" t="s">
        <v>102</v>
      </c>
      <c r="R2180" s="83" t="s">
        <v>10</v>
      </c>
      <c r="S2180" s="83" t="s">
        <v>83</v>
      </c>
      <c r="T2180" s="82" t="s">
        <v>206</v>
      </c>
      <c r="U2180" s="82" t="s">
        <v>124</v>
      </c>
      <c r="AC2180" s="187" t="str">
        <f t="shared" si="725"/>
        <v/>
      </c>
      <c r="AD2180" s="187" t="str">
        <f t="shared" si="726"/>
        <v/>
      </c>
      <c r="AE2180" s="187" t="str">
        <f t="shared" si="727"/>
        <v/>
      </c>
      <c r="AF2180" s="187" t="str">
        <f t="shared" si="728"/>
        <v/>
      </c>
      <c r="AG2180" s="187" t="str">
        <f t="shared" si="729"/>
        <v/>
      </c>
      <c r="AH2180" s="187" t="str">
        <f t="shared" si="730"/>
        <v/>
      </c>
      <c r="AI2180" s="187" t="str">
        <f t="shared" si="731"/>
        <v/>
      </c>
      <c r="AJ2180" s="187" t="str">
        <f t="shared" si="732"/>
        <v/>
      </c>
      <c r="AK2180" s="187" t="str">
        <f t="shared" si="733"/>
        <v/>
      </c>
      <c r="AN2180" s="187" t="str">
        <f t="shared" si="734"/>
        <v/>
      </c>
      <c r="AO2180" s="187" t="str">
        <f t="shared" si="735"/>
        <v/>
      </c>
      <c r="AP2180" s="187" t="str">
        <f t="shared" si="736"/>
        <v/>
      </c>
      <c r="AT2180" s="187" t="str">
        <f t="shared" si="737"/>
        <v/>
      </c>
      <c r="AU2180" s="187" t="str">
        <f t="shared" si="738"/>
        <v/>
      </c>
      <c r="AV2180" s="187" t="str">
        <f t="shared" si="739"/>
        <v/>
      </c>
      <c r="AW2180" s="187" t="str">
        <f t="shared" si="740"/>
        <v/>
      </c>
      <c r="AX2180" s="187" t="str">
        <f t="shared" si="741"/>
        <v/>
      </c>
      <c r="AY2180" s="187" t="str">
        <f t="shared" ref="AY2180:AY2243" si="743">VLOOKUP(AX2180,AO:AP,2,FALSE)</f>
        <v/>
      </c>
      <c r="AZ2180" s="187" t="str">
        <f t="shared" si="742"/>
        <v/>
      </c>
      <c r="BA2180" s="187" t="str">
        <f t="shared" si="724"/>
        <v xml:space="preserve"> </v>
      </c>
      <c r="BB2180" s="187" t="str">
        <f>IFERROR(IF(AW2180="","",VLOOKUP(AW2180,SUSS!R:S,2,FALSE)),AY2180*SUSS!$M$2)</f>
        <v/>
      </c>
      <c r="BC2180" s="187" t="str">
        <f t="shared" si="723"/>
        <v/>
      </c>
    </row>
    <row r="2181" spans="14:55" ht="15.75" thickBot="1">
      <c r="N2181" s="183" t="s">
        <v>198</v>
      </c>
      <c r="O2181" s="82">
        <v>104</v>
      </c>
      <c r="P2181" s="85">
        <v>12979.64</v>
      </c>
      <c r="Q2181" s="83" t="s">
        <v>82</v>
      </c>
      <c r="R2181" s="83" t="s">
        <v>10</v>
      </c>
      <c r="S2181" s="83" t="s">
        <v>10</v>
      </c>
      <c r="T2181" s="82" t="s">
        <v>93</v>
      </c>
      <c r="U2181" s="82" t="s">
        <v>124</v>
      </c>
      <c r="AC2181" s="187" t="str">
        <f t="shared" si="725"/>
        <v/>
      </c>
      <c r="AD2181" s="187" t="str">
        <f t="shared" si="726"/>
        <v/>
      </c>
      <c r="AE2181" s="187" t="str">
        <f t="shared" si="727"/>
        <v/>
      </c>
      <c r="AF2181" s="187" t="str">
        <f t="shared" si="728"/>
        <v/>
      </c>
      <c r="AG2181" s="187" t="str">
        <f t="shared" si="729"/>
        <v/>
      </c>
      <c r="AH2181" s="187" t="str">
        <f t="shared" si="730"/>
        <v/>
      </c>
      <c r="AI2181" s="187" t="str">
        <f t="shared" si="731"/>
        <v/>
      </c>
      <c r="AJ2181" s="187" t="str">
        <f t="shared" si="732"/>
        <v/>
      </c>
      <c r="AK2181" s="187" t="str">
        <f t="shared" si="733"/>
        <v/>
      </c>
      <c r="AN2181" s="187" t="str">
        <f t="shared" si="734"/>
        <v/>
      </c>
      <c r="AO2181" s="187" t="str">
        <f t="shared" si="735"/>
        <v/>
      </c>
      <c r="AP2181" s="187" t="str">
        <f t="shared" si="736"/>
        <v/>
      </c>
      <c r="AT2181" s="187" t="str">
        <f t="shared" si="737"/>
        <v/>
      </c>
      <c r="AU2181" s="187" t="str">
        <f t="shared" si="738"/>
        <v/>
      </c>
      <c r="AV2181" s="187" t="str">
        <f t="shared" si="739"/>
        <v/>
      </c>
      <c r="AW2181" s="187" t="str">
        <f t="shared" si="740"/>
        <v/>
      </c>
      <c r="AX2181" s="187" t="str">
        <f t="shared" si="741"/>
        <v/>
      </c>
      <c r="AY2181" s="187" t="str">
        <f t="shared" si="743"/>
        <v/>
      </c>
      <c r="AZ2181" s="187" t="str">
        <f t="shared" si="742"/>
        <v/>
      </c>
      <c r="BA2181" s="187" t="str">
        <f t="shared" si="724"/>
        <v xml:space="preserve"> </v>
      </c>
      <c r="BB2181" s="187" t="str">
        <f>IFERROR(IF(AW2181="","",VLOOKUP(AW2181,SUSS!R:S,2,FALSE)),AY2181*SUSS!$M$2)</f>
        <v/>
      </c>
      <c r="BC2181" s="187" t="str">
        <f t="shared" ref="BC2181:BC2244" si="744">IFERROR(IF(BB2181&lt;&gt;"",AZ2181*BB2181,""),"VER")</f>
        <v/>
      </c>
    </row>
    <row r="2182" spans="14:55" ht="15.75" thickBot="1">
      <c r="N2182" s="183" t="s">
        <v>198</v>
      </c>
      <c r="O2182" s="82">
        <v>104</v>
      </c>
      <c r="P2182" s="86">
        <v>153.22999999999999</v>
      </c>
      <c r="Q2182" s="83" t="s">
        <v>107</v>
      </c>
      <c r="R2182" s="83" t="s">
        <v>10</v>
      </c>
      <c r="S2182" s="83" t="s">
        <v>10</v>
      </c>
      <c r="T2182" s="82" t="s">
        <v>163</v>
      </c>
      <c r="U2182" s="82" t="s">
        <v>124</v>
      </c>
      <c r="AC2182" s="187" t="str">
        <f t="shared" si="725"/>
        <v/>
      </c>
      <c r="AD2182" s="187" t="str">
        <f t="shared" si="726"/>
        <v/>
      </c>
      <c r="AE2182" s="187" t="str">
        <f t="shared" si="727"/>
        <v/>
      </c>
      <c r="AF2182" s="187" t="str">
        <f t="shared" si="728"/>
        <v/>
      </c>
      <c r="AG2182" s="187" t="str">
        <f t="shared" si="729"/>
        <v/>
      </c>
      <c r="AH2182" s="187" t="str">
        <f t="shared" si="730"/>
        <v/>
      </c>
      <c r="AI2182" s="187" t="str">
        <f t="shared" si="731"/>
        <v/>
      </c>
      <c r="AJ2182" s="187" t="str">
        <f t="shared" si="732"/>
        <v/>
      </c>
      <c r="AK2182" s="187" t="str">
        <f t="shared" si="733"/>
        <v/>
      </c>
      <c r="AN2182" s="187" t="str">
        <f t="shared" si="734"/>
        <v/>
      </c>
      <c r="AO2182" s="187" t="str">
        <f t="shared" si="735"/>
        <v/>
      </c>
      <c r="AP2182" s="187" t="str">
        <f t="shared" si="736"/>
        <v/>
      </c>
      <c r="AT2182" s="187" t="str">
        <f t="shared" si="737"/>
        <v/>
      </c>
      <c r="AU2182" s="187" t="str">
        <f t="shared" si="738"/>
        <v/>
      </c>
      <c r="AV2182" s="187" t="str">
        <f t="shared" si="739"/>
        <v/>
      </c>
      <c r="AW2182" s="187" t="str">
        <f t="shared" si="740"/>
        <v/>
      </c>
      <c r="AX2182" s="187" t="str">
        <f t="shared" si="741"/>
        <v/>
      </c>
      <c r="AY2182" s="187" t="str">
        <f t="shared" si="743"/>
        <v/>
      </c>
      <c r="AZ2182" s="187" t="str">
        <f t="shared" si="742"/>
        <v/>
      </c>
      <c r="BA2182" s="187" t="str">
        <f t="shared" si="724"/>
        <v xml:space="preserve"> </v>
      </c>
      <c r="BB2182" s="187" t="str">
        <f>IFERROR(IF(AW2182="","",VLOOKUP(AW2182,SUSS!R:S,2,FALSE)),AY2182*SUSS!$M$2)</f>
        <v/>
      </c>
      <c r="BC2182" s="187" t="str">
        <f t="shared" si="744"/>
        <v/>
      </c>
    </row>
    <row r="2183" spans="14:55" ht="29.25" thickBot="1">
      <c r="N2183" s="183" t="s">
        <v>198</v>
      </c>
      <c r="O2183" s="82">
        <v>104</v>
      </c>
      <c r="P2183" s="86">
        <v>654.39</v>
      </c>
      <c r="Q2183" s="83" t="s">
        <v>11</v>
      </c>
      <c r="R2183" s="83" t="s">
        <v>108</v>
      </c>
      <c r="S2183" s="83" t="s">
        <v>109</v>
      </c>
      <c r="T2183" s="82" t="s">
        <v>178</v>
      </c>
      <c r="U2183" s="82" t="s">
        <v>124</v>
      </c>
      <c r="AC2183" s="187" t="str">
        <f t="shared" si="725"/>
        <v/>
      </c>
      <c r="AD2183" s="187" t="str">
        <f t="shared" si="726"/>
        <v/>
      </c>
      <c r="AE2183" s="187" t="str">
        <f t="shared" si="727"/>
        <v/>
      </c>
      <c r="AF2183" s="187" t="str">
        <f t="shared" si="728"/>
        <v/>
      </c>
      <c r="AG2183" s="187" t="str">
        <f t="shared" si="729"/>
        <v/>
      </c>
      <c r="AH2183" s="187" t="str">
        <f t="shared" si="730"/>
        <v/>
      </c>
      <c r="AI2183" s="187" t="str">
        <f t="shared" si="731"/>
        <v/>
      </c>
      <c r="AJ2183" s="187" t="str">
        <f t="shared" si="732"/>
        <v/>
      </c>
      <c r="AK2183" s="187" t="str">
        <f t="shared" si="733"/>
        <v/>
      </c>
      <c r="AN2183" s="187" t="str">
        <f t="shared" si="734"/>
        <v/>
      </c>
      <c r="AO2183" s="187" t="str">
        <f t="shared" si="735"/>
        <v/>
      </c>
      <c r="AP2183" s="187" t="str">
        <f t="shared" si="736"/>
        <v/>
      </c>
      <c r="AT2183" s="187" t="str">
        <f t="shared" si="737"/>
        <v>N006554</v>
      </c>
      <c r="AU2183" s="187">
        <f t="shared" si="738"/>
        <v>104</v>
      </c>
      <c r="AV2183" s="187">
        <f t="shared" si="739"/>
        <v>654.39</v>
      </c>
      <c r="AW2183" s="187" t="str">
        <f t="shared" si="740"/>
        <v>2018/12</v>
      </c>
      <c r="AX2183" s="187" t="str">
        <f t="shared" si="741"/>
        <v>2018/12 Contribuciones Seg. Social</v>
      </c>
      <c r="AY2183" s="187">
        <f t="shared" si="743"/>
        <v>7538.05</v>
      </c>
      <c r="AZ2183" s="187">
        <f t="shared" si="742"/>
        <v>8.6811575938074162E-2</v>
      </c>
      <c r="BA2183" s="187" t="str">
        <f t="shared" si="724"/>
        <v>N006554 104</v>
      </c>
      <c r="BB2183" s="187">
        <f>IFERROR(IF(AW2183="","",VLOOKUP(AW2183,SUSS!R:S,2,FALSE)),AY2183*SUSS!$M$2)</f>
        <v>904.56600000000003</v>
      </c>
      <c r="BC2183" s="187">
        <f t="shared" si="744"/>
        <v>78.526799999999994</v>
      </c>
    </row>
    <row r="2184" spans="14:55" ht="15.75" thickBot="1">
      <c r="N2184" s="183" t="s">
        <v>198</v>
      </c>
      <c r="O2184" s="82">
        <v>105</v>
      </c>
      <c r="P2184" s="85">
        <v>3529.96</v>
      </c>
      <c r="Q2184" s="83" t="s">
        <v>102</v>
      </c>
      <c r="R2184" s="83" t="s">
        <v>10</v>
      </c>
      <c r="S2184" s="83" t="s">
        <v>83</v>
      </c>
      <c r="T2184" s="82" t="s">
        <v>206</v>
      </c>
      <c r="U2184" s="82" t="s">
        <v>124</v>
      </c>
      <c r="AC2184" s="187" t="str">
        <f t="shared" si="725"/>
        <v/>
      </c>
      <c r="AD2184" s="187" t="str">
        <f t="shared" si="726"/>
        <v/>
      </c>
      <c r="AE2184" s="187" t="str">
        <f t="shared" si="727"/>
        <v/>
      </c>
      <c r="AF2184" s="187" t="str">
        <f t="shared" si="728"/>
        <v/>
      </c>
      <c r="AG2184" s="187" t="str">
        <f t="shared" si="729"/>
        <v/>
      </c>
      <c r="AH2184" s="187" t="str">
        <f t="shared" si="730"/>
        <v/>
      </c>
      <c r="AI2184" s="187" t="str">
        <f t="shared" si="731"/>
        <v/>
      </c>
      <c r="AJ2184" s="187" t="str">
        <f t="shared" si="732"/>
        <v/>
      </c>
      <c r="AK2184" s="187" t="str">
        <f t="shared" si="733"/>
        <v/>
      </c>
      <c r="AN2184" s="187" t="str">
        <f t="shared" si="734"/>
        <v/>
      </c>
      <c r="AO2184" s="187" t="str">
        <f t="shared" si="735"/>
        <v/>
      </c>
      <c r="AP2184" s="187" t="str">
        <f t="shared" si="736"/>
        <v/>
      </c>
      <c r="AT2184" s="187" t="str">
        <f t="shared" si="737"/>
        <v/>
      </c>
      <c r="AU2184" s="187" t="str">
        <f t="shared" si="738"/>
        <v/>
      </c>
      <c r="AV2184" s="187" t="str">
        <f t="shared" si="739"/>
        <v/>
      </c>
      <c r="AW2184" s="187" t="str">
        <f t="shared" si="740"/>
        <v/>
      </c>
      <c r="AX2184" s="187" t="str">
        <f t="shared" si="741"/>
        <v/>
      </c>
      <c r="AY2184" s="187" t="str">
        <f t="shared" si="743"/>
        <v/>
      </c>
      <c r="AZ2184" s="187" t="str">
        <f t="shared" si="742"/>
        <v/>
      </c>
      <c r="BA2184" s="187" t="str">
        <f t="shared" ref="BA2184:BA2247" si="745">AT2184&amp;" "&amp;AU2184</f>
        <v xml:space="preserve"> </v>
      </c>
      <c r="BB2184" s="187" t="str">
        <f>IFERROR(IF(AW2184="","",VLOOKUP(AW2184,SUSS!R:S,2,FALSE)),AY2184*SUSS!$M$2)</f>
        <v/>
      </c>
      <c r="BC2184" s="187" t="str">
        <f t="shared" si="744"/>
        <v/>
      </c>
    </row>
    <row r="2185" spans="14:55" ht="15.75" thickBot="1">
      <c r="N2185" s="183" t="s">
        <v>198</v>
      </c>
      <c r="O2185" s="82">
        <v>105</v>
      </c>
      <c r="P2185" s="85">
        <v>12979.64</v>
      </c>
      <c r="Q2185" s="83" t="s">
        <v>82</v>
      </c>
      <c r="R2185" s="83" t="s">
        <v>10</v>
      </c>
      <c r="S2185" s="83" t="s">
        <v>10</v>
      </c>
      <c r="T2185" s="82" t="s">
        <v>93</v>
      </c>
      <c r="U2185" s="82" t="s">
        <v>124</v>
      </c>
      <c r="AC2185" s="187" t="str">
        <f t="shared" si="725"/>
        <v/>
      </c>
      <c r="AD2185" s="187" t="str">
        <f t="shared" si="726"/>
        <v/>
      </c>
      <c r="AE2185" s="187" t="str">
        <f t="shared" si="727"/>
        <v/>
      </c>
      <c r="AF2185" s="187" t="str">
        <f t="shared" si="728"/>
        <v/>
      </c>
      <c r="AG2185" s="187" t="str">
        <f t="shared" si="729"/>
        <v/>
      </c>
      <c r="AH2185" s="187" t="str">
        <f t="shared" si="730"/>
        <v/>
      </c>
      <c r="AI2185" s="187" t="str">
        <f t="shared" si="731"/>
        <v/>
      </c>
      <c r="AJ2185" s="187" t="str">
        <f t="shared" si="732"/>
        <v/>
      </c>
      <c r="AK2185" s="187" t="str">
        <f t="shared" si="733"/>
        <v/>
      </c>
      <c r="AN2185" s="187" t="str">
        <f t="shared" si="734"/>
        <v/>
      </c>
      <c r="AO2185" s="187" t="str">
        <f t="shared" si="735"/>
        <v/>
      </c>
      <c r="AP2185" s="187" t="str">
        <f t="shared" si="736"/>
        <v/>
      </c>
      <c r="AT2185" s="187" t="str">
        <f t="shared" si="737"/>
        <v/>
      </c>
      <c r="AU2185" s="187" t="str">
        <f t="shared" si="738"/>
        <v/>
      </c>
      <c r="AV2185" s="187" t="str">
        <f t="shared" si="739"/>
        <v/>
      </c>
      <c r="AW2185" s="187" t="str">
        <f t="shared" si="740"/>
        <v/>
      </c>
      <c r="AX2185" s="187" t="str">
        <f t="shared" si="741"/>
        <v/>
      </c>
      <c r="AY2185" s="187" t="str">
        <f t="shared" si="743"/>
        <v/>
      </c>
      <c r="AZ2185" s="187" t="str">
        <f t="shared" si="742"/>
        <v/>
      </c>
      <c r="BA2185" s="187" t="str">
        <f t="shared" si="745"/>
        <v xml:space="preserve"> </v>
      </c>
      <c r="BB2185" s="187" t="str">
        <f>IFERROR(IF(AW2185="","",VLOOKUP(AW2185,SUSS!R:S,2,FALSE)),AY2185*SUSS!$M$2)</f>
        <v/>
      </c>
      <c r="BC2185" s="187" t="str">
        <f t="shared" si="744"/>
        <v/>
      </c>
    </row>
    <row r="2186" spans="14:55" ht="15.75" thickBot="1">
      <c r="N2186" s="183" t="s">
        <v>198</v>
      </c>
      <c r="O2186" s="82">
        <v>105</v>
      </c>
      <c r="P2186" s="86">
        <v>153.22999999999999</v>
      </c>
      <c r="Q2186" s="83" t="s">
        <v>107</v>
      </c>
      <c r="R2186" s="83" t="s">
        <v>10</v>
      </c>
      <c r="S2186" s="83" t="s">
        <v>10</v>
      </c>
      <c r="T2186" s="82" t="s">
        <v>163</v>
      </c>
      <c r="U2186" s="82" t="s">
        <v>124</v>
      </c>
      <c r="AC2186" s="187" t="str">
        <f t="shared" si="725"/>
        <v/>
      </c>
      <c r="AD2186" s="187" t="str">
        <f t="shared" si="726"/>
        <v/>
      </c>
      <c r="AE2186" s="187" t="str">
        <f t="shared" si="727"/>
        <v/>
      </c>
      <c r="AF2186" s="187" t="str">
        <f t="shared" si="728"/>
        <v/>
      </c>
      <c r="AG2186" s="187" t="str">
        <f t="shared" si="729"/>
        <v/>
      </c>
      <c r="AH2186" s="187" t="str">
        <f t="shared" si="730"/>
        <v/>
      </c>
      <c r="AI2186" s="187" t="str">
        <f t="shared" si="731"/>
        <v/>
      </c>
      <c r="AJ2186" s="187" t="str">
        <f t="shared" si="732"/>
        <v/>
      </c>
      <c r="AK2186" s="187" t="str">
        <f t="shared" si="733"/>
        <v/>
      </c>
      <c r="AN2186" s="187" t="str">
        <f t="shared" si="734"/>
        <v/>
      </c>
      <c r="AO2186" s="187" t="str">
        <f t="shared" si="735"/>
        <v/>
      </c>
      <c r="AP2186" s="187" t="str">
        <f t="shared" si="736"/>
        <v/>
      </c>
      <c r="AT2186" s="187" t="str">
        <f t="shared" si="737"/>
        <v/>
      </c>
      <c r="AU2186" s="187" t="str">
        <f t="shared" si="738"/>
        <v/>
      </c>
      <c r="AV2186" s="187" t="str">
        <f t="shared" si="739"/>
        <v/>
      </c>
      <c r="AW2186" s="187" t="str">
        <f t="shared" si="740"/>
        <v/>
      </c>
      <c r="AX2186" s="187" t="str">
        <f t="shared" si="741"/>
        <v/>
      </c>
      <c r="AY2186" s="187" t="str">
        <f t="shared" si="743"/>
        <v/>
      </c>
      <c r="AZ2186" s="187" t="str">
        <f t="shared" si="742"/>
        <v/>
      </c>
      <c r="BA2186" s="187" t="str">
        <f t="shared" si="745"/>
        <v xml:space="preserve"> </v>
      </c>
      <c r="BB2186" s="187" t="str">
        <f>IFERROR(IF(AW2186="","",VLOOKUP(AW2186,SUSS!R:S,2,FALSE)),AY2186*SUSS!$M$2)</f>
        <v/>
      </c>
      <c r="BC2186" s="187" t="str">
        <f t="shared" si="744"/>
        <v/>
      </c>
    </row>
    <row r="2187" spans="14:55" ht="29.25" thickBot="1">
      <c r="N2187" s="183" t="s">
        <v>198</v>
      </c>
      <c r="O2187" s="82">
        <v>105</v>
      </c>
      <c r="P2187" s="86">
        <v>654.39</v>
      </c>
      <c r="Q2187" s="83" t="s">
        <v>11</v>
      </c>
      <c r="R2187" s="83" t="s">
        <v>108</v>
      </c>
      <c r="S2187" s="83" t="s">
        <v>109</v>
      </c>
      <c r="T2187" s="82" t="s">
        <v>178</v>
      </c>
      <c r="U2187" s="82" t="s">
        <v>124</v>
      </c>
      <c r="AC2187" s="187" t="str">
        <f t="shared" si="725"/>
        <v/>
      </c>
      <c r="AD2187" s="187" t="str">
        <f t="shared" si="726"/>
        <v/>
      </c>
      <c r="AE2187" s="187" t="str">
        <f t="shared" si="727"/>
        <v/>
      </c>
      <c r="AF2187" s="187" t="str">
        <f t="shared" si="728"/>
        <v/>
      </c>
      <c r="AG2187" s="187" t="str">
        <f t="shared" si="729"/>
        <v/>
      </c>
      <c r="AH2187" s="187" t="str">
        <f t="shared" si="730"/>
        <v/>
      </c>
      <c r="AI2187" s="187" t="str">
        <f t="shared" si="731"/>
        <v/>
      </c>
      <c r="AJ2187" s="187" t="str">
        <f t="shared" si="732"/>
        <v/>
      </c>
      <c r="AK2187" s="187" t="str">
        <f t="shared" si="733"/>
        <v/>
      </c>
      <c r="AN2187" s="187" t="str">
        <f t="shared" si="734"/>
        <v/>
      </c>
      <c r="AO2187" s="187" t="str">
        <f t="shared" si="735"/>
        <v/>
      </c>
      <c r="AP2187" s="187" t="str">
        <f t="shared" si="736"/>
        <v/>
      </c>
      <c r="AT2187" s="187" t="str">
        <f t="shared" si="737"/>
        <v>N006554</v>
      </c>
      <c r="AU2187" s="187">
        <f t="shared" si="738"/>
        <v>105</v>
      </c>
      <c r="AV2187" s="187">
        <f t="shared" si="739"/>
        <v>654.39</v>
      </c>
      <c r="AW2187" s="187" t="str">
        <f t="shared" si="740"/>
        <v>2018/12</v>
      </c>
      <c r="AX2187" s="187" t="str">
        <f t="shared" si="741"/>
        <v>2018/12 Contribuciones Seg. Social</v>
      </c>
      <c r="AY2187" s="187">
        <f t="shared" si="743"/>
        <v>7538.05</v>
      </c>
      <c r="AZ2187" s="187">
        <f t="shared" si="742"/>
        <v>8.6811575938074162E-2</v>
      </c>
      <c r="BA2187" s="187" t="str">
        <f t="shared" si="745"/>
        <v>N006554 105</v>
      </c>
      <c r="BB2187" s="187">
        <f>IFERROR(IF(AW2187="","",VLOOKUP(AW2187,SUSS!R:S,2,FALSE)),AY2187*SUSS!$M$2)</f>
        <v>904.56600000000003</v>
      </c>
      <c r="BC2187" s="187">
        <f t="shared" si="744"/>
        <v>78.526799999999994</v>
      </c>
    </row>
    <row r="2188" spans="14:55" ht="15.75" thickBot="1">
      <c r="N2188" s="183" t="s">
        <v>198</v>
      </c>
      <c r="O2188" s="82">
        <v>106</v>
      </c>
      <c r="P2188" s="85">
        <v>3529.96</v>
      </c>
      <c r="Q2188" s="83" t="s">
        <v>102</v>
      </c>
      <c r="R2188" s="83" t="s">
        <v>10</v>
      </c>
      <c r="S2188" s="83" t="s">
        <v>83</v>
      </c>
      <c r="T2188" s="82" t="s">
        <v>206</v>
      </c>
      <c r="U2188" s="82" t="s">
        <v>124</v>
      </c>
      <c r="AC2188" s="187" t="str">
        <f t="shared" si="725"/>
        <v/>
      </c>
      <c r="AD2188" s="187" t="str">
        <f t="shared" si="726"/>
        <v/>
      </c>
      <c r="AE2188" s="187" t="str">
        <f t="shared" si="727"/>
        <v/>
      </c>
      <c r="AF2188" s="187" t="str">
        <f t="shared" si="728"/>
        <v/>
      </c>
      <c r="AG2188" s="187" t="str">
        <f t="shared" si="729"/>
        <v/>
      </c>
      <c r="AH2188" s="187" t="str">
        <f t="shared" si="730"/>
        <v/>
      </c>
      <c r="AI2188" s="187" t="str">
        <f t="shared" si="731"/>
        <v/>
      </c>
      <c r="AJ2188" s="187" t="str">
        <f t="shared" si="732"/>
        <v/>
      </c>
      <c r="AK2188" s="187" t="str">
        <f t="shared" si="733"/>
        <v/>
      </c>
      <c r="AN2188" s="187" t="str">
        <f t="shared" si="734"/>
        <v/>
      </c>
      <c r="AO2188" s="187" t="str">
        <f t="shared" si="735"/>
        <v/>
      </c>
      <c r="AP2188" s="187" t="str">
        <f t="shared" si="736"/>
        <v/>
      </c>
      <c r="AT2188" s="187" t="str">
        <f t="shared" si="737"/>
        <v/>
      </c>
      <c r="AU2188" s="187" t="str">
        <f t="shared" si="738"/>
        <v/>
      </c>
      <c r="AV2188" s="187" t="str">
        <f t="shared" si="739"/>
        <v/>
      </c>
      <c r="AW2188" s="187" t="str">
        <f t="shared" si="740"/>
        <v/>
      </c>
      <c r="AX2188" s="187" t="str">
        <f t="shared" si="741"/>
        <v/>
      </c>
      <c r="AY2188" s="187" t="str">
        <f t="shared" si="743"/>
        <v/>
      </c>
      <c r="AZ2188" s="187" t="str">
        <f t="shared" si="742"/>
        <v/>
      </c>
      <c r="BA2188" s="187" t="str">
        <f t="shared" si="745"/>
        <v xml:space="preserve"> </v>
      </c>
      <c r="BB2188" s="187" t="str">
        <f>IFERROR(IF(AW2188="","",VLOOKUP(AW2188,SUSS!R:S,2,FALSE)),AY2188*SUSS!$M$2)</f>
        <v/>
      </c>
      <c r="BC2188" s="187" t="str">
        <f t="shared" si="744"/>
        <v/>
      </c>
    </row>
    <row r="2189" spans="14:55" ht="15.75" thickBot="1">
      <c r="N2189" s="183" t="s">
        <v>198</v>
      </c>
      <c r="O2189" s="82">
        <v>106</v>
      </c>
      <c r="P2189" s="85">
        <v>12979.64</v>
      </c>
      <c r="Q2189" s="83" t="s">
        <v>82</v>
      </c>
      <c r="R2189" s="83" t="s">
        <v>10</v>
      </c>
      <c r="S2189" s="83" t="s">
        <v>10</v>
      </c>
      <c r="T2189" s="82" t="s">
        <v>93</v>
      </c>
      <c r="U2189" s="82" t="s">
        <v>124</v>
      </c>
      <c r="AC2189" s="187" t="str">
        <f t="shared" si="725"/>
        <v/>
      </c>
      <c r="AD2189" s="187" t="str">
        <f t="shared" si="726"/>
        <v/>
      </c>
      <c r="AE2189" s="187" t="str">
        <f t="shared" si="727"/>
        <v/>
      </c>
      <c r="AF2189" s="187" t="str">
        <f t="shared" si="728"/>
        <v/>
      </c>
      <c r="AG2189" s="187" t="str">
        <f t="shared" si="729"/>
        <v/>
      </c>
      <c r="AH2189" s="187" t="str">
        <f t="shared" si="730"/>
        <v/>
      </c>
      <c r="AI2189" s="187" t="str">
        <f t="shared" si="731"/>
        <v/>
      </c>
      <c r="AJ2189" s="187" t="str">
        <f t="shared" si="732"/>
        <v/>
      </c>
      <c r="AK2189" s="187" t="str">
        <f t="shared" si="733"/>
        <v/>
      </c>
      <c r="AN2189" s="187" t="str">
        <f t="shared" si="734"/>
        <v/>
      </c>
      <c r="AO2189" s="187" t="str">
        <f t="shared" si="735"/>
        <v/>
      </c>
      <c r="AP2189" s="187" t="str">
        <f t="shared" si="736"/>
        <v/>
      </c>
      <c r="AT2189" s="187" t="str">
        <f t="shared" si="737"/>
        <v/>
      </c>
      <c r="AU2189" s="187" t="str">
        <f t="shared" si="738"/>
        <v/>
      </c>
      <c r="AV2189" s="187" t="str">
        <f t="shared" si="739"/>
        <v/>
      </c>
      <c r="AW2189" s="187" t="str">
        <f t="shared" si="740"/>
        <v/>
      </c>
      <c r="AX2189" s="187" t="str">
        <f t="shared" si="741"/>
        <v/>
      </c>
      <c r="AY2189" s="187" t="str">
        <f t="shared" si="743"/>
        <v/>
      </c>
      <c r="AZ2189" s="187" t="str">
        <f t="shared" si="742"/>
        <v/>
      </c>
      <c r="BA2189" s="187" t="str">
        <f t="shared" si="745"/>
        <v xml:space="preserve"> </v>
      </c>
      <c r="BB2189" s="187" t="str">
        <f>IFERROR(IF(AW2189="","",VLOOKUP(AW2189,SUSS!R:S,2,FALSE)),AY2189*SUSS!$M$2)</f>
        <v/>
      </c>
      <c r="BC2189" s="187" t="str">
        <f t="shared" si="744"/>
        <v/>
      </c>
    </row>
    <row r="2190" spans="14:55" ht="15.75" thickBot="1">
      <c r="N2190" s="183" t="s">
        <v>198</v>
      </c>
      <c r="O2190" s="82">
        <v>106</v>
      </c>
      <c r="P2190" s="86">
        <v>153.22999999999999</v>
      </c>
      <c r="Q2190" s="83" t="s">
        <v>107</v>
      </c>
      <c r="R2190" s="83" t="s">
        <v>10</v>
      </c>
      <c r="S2190" s="83" t="s">
        <v>10</v>
      </c>
      <c r="T2190" s="82" t="s">
        <v>163</v>
      </c>
      <c r="U2190" s="82" t="s">
        <v>124</v>
      </c>
      <c r="AC2190" s="187" t="str">
        <f t="shared" si="725"/>
        <v/>
      </c>
      <c r="AD2190" s="187" t="str">
        <f t="shared" si="726"/>
        <v/>
      </c>
      <c r="AE2190" s="187" t="str">
        <f t="shared" si="727"/>
        <v/>
      </c>
      <c r="AF2190" s="187" t="str">
        <f t="shared" si="728"/>
        <v/>
      </c>
      <c r="AG2190" s="187" t="str">
        <f t="shared" si="729"/>
        <v/>
      </c>
      <c r="AH2190" s="187" t="str">
        <f t="shared" si="730"/>
        <v/>
      </c>
      <c r="AI2190" s="187" t="str">
        <f t="shared" si="731"/>
        <v/>
      </c>
      <c r="AJ2190" s="187" t="str">
        <f t="shared" si="732"/>
        <v/>
      </c>
      <c r="AK2190" s="187" t="str">
        <f t="shared" si="733"/>
        <v/>
      </c>
      <c r="AN2190" s="187" t="str">
        <f t="shared" si="734"/>
        <v/>
      </c>
      <c r="AO2190" s="187" t="str">
        <f t="shared" si="735"/>
        <v/>
      </c>
      <c r="AP2190" s="187" t="str">
        <f t="shared" si="736"/>
        <v/>
      </c>
      <c r="AT2190" s="187" t="str">
        <f t="shared" si="737"/>
        <v/>
      </c>
      <c r="AU2190" s="187" t="str">
        <f t="shared" si="738"/>
        <v/>
      </c>
      <c r="AV2190" s="187" t="str">
        <f t="shared" si="739"/>
        <v/>
      </c>
      <c r="AW2190" s="187" t="str">
        <f t="shared" si="740"/>
        <v/>
      </c>
      <c r="AX2190" s="187" t="str">
        <f t="shared" si="741"/>
        <v/>
      </c>
      <c r="AY2190" s="187" t="str">
        <f t="shared" si="743"/>
        <v/>
      </c>
      <c r="AZ2190" s="187" t="str">
        <f t="shared" si="742"/>
        <v/>
      </c>
      <c r="BA2190" s="187" t="str">
        <f t="shared" si="745"/>
        <v xml:space="preserve"> </v>
      </c>
      <c r="BB2190" s="187" t="str">
        <f>IFERROR(IF(AW2190="","",VLOOKUP(AW2190,SUSS!R:S,2,FALSE)),AY2190*SUSS!$M$2)</f>
        <v/>
      </c>
      <c r="BC2190" s="187" t="str">
        <f t="shared" si="744"/>
        <v/>
      </c>
    </row>
    <row r="2191" spans="14:55" ht="29.25" thickBot="1">
      <c r="N2191" s="183" t="s">
        <v>198</v>
      </c>
      <c r="O2191" s="82">
        <v>106</v>
      </c>
      <c r="P2191" s="86">
        <v>654.39</v>
      </c>
      <c r="Q2191" s="83" t="s">
        <v>11</v>
      </c>
      <c r="R2191" s="83" t="s">
        <v>108</v>
      </c>
      <c r="S2191" s="83" t="s">
        <v>109</v>
      </c>
      <c r="T2191" s="82" t="s">
        <v>178</v>
      </c>
      <c r="U2191" s="82" t="s">
        <v>124</v>
      </c>
      <c r="AC2191" s="187" t="str">
        <f t="shared" si="725"/>
        <v/>
      </c>
      <c r="AD2191" s="187" t="str">
        <f t="shared" si="726"/>
        <v/>
      </c>
      <c r="AE2191" s="187" t="str">
        <f t="shared" si="727"/>
        <v/>
      </c>
      <c r="AF2191" s="187" t="str">
        <f t="shared" si="728"/>
        <v/>
      </c>
      <c r="AG2191" s="187" t="str">
        <f t="shared" si="729"/>
        <v/>
      </c>
      <c r="AH2191" s="187" t="str">
        <f t="shared" si="730"/>
        <v/>
      </c>
      <c r="AI2191" s="187" t="str">
        <f t="shared" si="731"/>
        <v/>
      </c>
      <c r="AJ2191" s="187" t="str">
        <f t="shared" si="732"/>
        <v/>
      </c>
      <c r="AK2191" s="187" t="str">
        <f t="shared" si="733"/>
        <v/>
      </c>
      <c r="AN2191" s="187" t="str">
        <f t="shared" si="734"/>
        <v/>
      </c>
      <c r="AO2191" s="187" t="str">
        <f t="shared" si="735"/>
        <v/>
      </c>
      <c r="AP2191" s="187" t="str">
        <f t="shared" si="736"/>
        <v/>
      </c>
      <c r="AT2191" s="187" t="str">
        <f t="shared" si="737"/>
        <v>N006554</v>
      </c>
      <c r="AU2191" s="187">
        <f t="shared" si="738"/>
        <v>106</v>
      </c>
      <c r="AV2191" s="187">
        <f t="shared" si="739"/>
        <v>654.39</v>
      </c>
      <c r="AW2191" s="187" t="str">
        <f t="shared" si="740"/>
        <v>2018/12</v>
      </c>
      <c r="AX2191" s="187" t="str">
        <f t="shared" si="741"/>
        <v>2018/12 Contribuciones Seg. Social</v>
      </c>
      <c r="AY2191" s="187">
        <f t="shared" si="743"/>
        <v>7538.05</v>
      </c>
      <c r="AZ2191" s="187">
        <f t="shared" si="742"/>
        <v>8.6811575938074162E-2</v>
      </c>
      <c r="BA2191" s="187" t="str">
        <f t="shared" si="745"/>
        <v>N006554 106</v>
      </c>
      <c r="BB2191" s="187">
        <f>IFERROR(IF(AW2191="","",VLOOKUP(AW2191,SUSS!R:S,2,FALSE)),AY2191*SUSS!$M$2)</f>
        <v>904.56600000000003</v>
      </c>
      <c r="BC2191" s="187">
        <f t="shared" si="744"/>
        <v>78.526799999999994</v>
      </c>
    </row>
    <row r="2192" spans="14:55" ht="15.75" thickBot="1">
      <c r="N2192" s="183" t="s">
        <v>198</v>
      </c>
      <c r="O2192" s="82">
        <v>107</v>
      </c>
      <c r="P2192" s="85">
        <v>3529.96</v>
      </c>
      <c r="Q2192" s="83" t="s">
        <v>102</v>
      </c>
      <c r="R2192" s="83" t="s">
        <v>10</v>
      </c>
      <c r="S2192" s="83" t="s">
        <v>83</v>
      </c>
      <c r="T2192" s="82" t="s">
        <v>206</v>
      </c>
      <c r="U2192" s="82" t="s">
        <v>124</v>
      </c>
      <c r="AC2192" s="187" t="str">
        <f t="shared" si="725"/>
        <v/>
      </c>
      <c r="AD2192" s="187" t="str">
        <f t="shared" si="726"/>
        <v/>
      </c>
      <c r="AE2192" s="187" t="str">
        <f t="shared" si="727"/>
        <v/>
      </c>
      <c r="AF2192" s="187" t="str">
        <f t="shared" si="728"/>
        <v/>
      </c>
      <c r="AG2192" s="187" t="str">
        <f t="shared" si="729"/>
        <v/>
      </c>
      <c r="AH2192" s="187" t="str">
        <f t="shared" si="730"/>
        <v/>
      </c>
      <c r="AI2192" s="187" t="str">
        <f t="shared" si="731"/>
        <v/>
      </c>
      <c r="AJ2192" s="187" t="str">
        <f t="shared" si="732"/>
        <v/>
      </c>
      <c r="AK2192" s="187" t="str">
        <f t="shared" si="733"/>
        <v/>
      </c>
      <c r="AN2192" s="187" t="str">
        <f t="shared" si="734"/>
        <v/>
      </c>
      <c r="AO2192" s="187" t="str">
        <f t="shared" si="735"/>
        <v/>
      </c>
      <c r="AP2192" s="187" t="str">
        <f t="shared" si="736"/>
        <v/>
      </c>
      <c r="AT2192" s="187" t="str">
        <f t="shared" si="737"/>
        <v/>
      </c>
      <c r="AU2192" s="187" t="str">
        <f t="shared" si="738"/>
        <v/>
      </c>
      <c r="AV2192" s="187" t="str">
        <f t="shared" si="739"/>
        <v/>
      </c>
      <c r="AW2192" s="187" t="str">
        <f t="shared" si="740"/>
        <v/>
      </c>
      <c r="AX2192" s="187" t="str">
        <f t="shared" si="741"/>
        <v/>
      </c>
      <c r="AY2192" s="187" t="str">
        <f t="shared" si="743"/>
        <v/>
      </c>
      <c r="AZ2192" s="187" t="str">
        <f t="shared" si="742"/>
        <v/>
      </c>
      <c r="BA2192" s="187" t="str">
        <f t="shared" si="745"/>
        <v xml:space="preserve"> </v>
      </c>
      <c r="BB2192" s="187" t="str">
        <f>IFERROR(IF(AW2192="","",VLOOKUP(AW2192,SUSS!R:S,2,FALSE)),AY2192*SUSS!$M$2)</f>
        <v/>
      </c>
      <c r="BC2192" s="187" t="str">
        <f t="shared" si="744"/>
        <v/>
      </c>
    </row>
    <row r="2193" spans="14:55" ht="15.75" thickBot="1">
      <c r="N2193" s="183" t="s">
        <v>198</v>
      </c>
      <c r="O2193" s="82">
        <v>107</v>
      </c>
      <c r="P2193" s="86">
        <v>32.159999999999997</v>
      </c>
      <c r="Q2193" s="83" t="s">
        <v>82</v>
      </c>
      <c r="R2193" s="83" t="s">
        <v>10</v>
      </c>
      <c r="S2193" s="83" t="s">
        <v>10</v>
      </c>
      <c r="T2193" s="82" t="s">
        <v>93</v>
      </c>
      <c r="U2193" s="82" t="s">
        <v>124</v>
      </c>
      <c r="AC2193" s="187" t="str">
        <f t="shared" si="725"/>
        <v/>
      </c>
      <c r="AD2193" s="187" t="str">
        <f t="shared" si="726"/>
        <v/>
      </c>
      <c r="AE2193" s="187" t="str">
        <f t="shared" si="727"/>
        <v/>
      </c>
      <c r="AF2193" s="187" t="str">
        <f t="shared" si="728"/>
        <v/>
      </c>
      <c r="AG2193" s="187" t="str">
        <f t="shared" si="729"/>
        <v/>
      </c>
      <c r="AH2193" s="187" t="str">
        <f t="shared" si="730"/>
        <v/>
      </c>
      <c r="AI2193" s="187" t="str">
        <f t="shared" si="731"/>
        <v/>
      </c>
      <c r="AJ2193" s="187" t="str">
        <f t="shared" si="732"/>
        <v/>
      </c>
      <c r="AK2193" s="187" t="str">
        <f t="shared" si="733"/>
        <v/>
      </c>
      <c r="AN2193" s="187" t="str">
        <f t="shared" si="734"/>
        <v/>
      </c>
      <c r="AO2193" s="187" t="str">
        <f t="shared" si="735"/>
        <v/>
      </c>
      <c r="AP2193" s="187" t="str">
        <f t="shared" si="736"/>
        <v/>
      </c>
      <c r="AT2193" s="187" t="str">
        <f t="shared" si="737"/>
        <v/>
      </c>
      <c r="AU2193" s="187" t="str">
        <f t="shared" si="738"/>
        <v/>
      </c>
      <c r="AV2193" s="187" t="str">
        <f t="shared" si="739"/>
        <v/>
      </c>
      <c r="AW2193" s="187" t="str">
        <f t="shared" si="740"/>
        <v/>
      </c>
      <c r="AX2193" s="187" t="str">
        <f t="shared" si="741"/>
        <v/>
      </c>
      <c r="AY2193" s="187" t="str">
        <f t="shared" si="743"/>
        <v/>
      </c>
      <c r="AZ2193" s="187" t="str">
        <f t="shared" si="742"/>
        <v/>
      </c>
      <c r="BA2193" s="187" t="str">
        <f t="shared" si="745"/>
        <v xml:space="preserve"> </v>
      </c>
      <c r="BB2193" s="187" t="str">
        <f>IFERROR(IF(AW2193="","",VLOOKUP(AW2193,SUSS!R:S,2,FALSE)),AY2193*SUSS!$M$2)</f>
        <v/>
      </c>
      <c r="BC2193" s="187" t="str">
        <f t="shared" si="744"/>
        <v/>
      </c>
    </row>
    <row r="2194" spans="14:55" ht="15.75" thickBot="1">
      <c r="N2194" s="183" t="s">
        <v>198</v>
      </c>
      <c r="O2194" s="82">
        <v>107</v>
      </c>
      <c r="P2194" s="85">
        <v>4577.6000000000004</v>
      </c>
      <c r="Q2194" s="83" t="s">
        <v>82</v>
      </c>
      <c r="R2194" s="83" t="s">
        <v>10</v>
      </c>
      <c r="S2194" s="83" t="s">
        <v>83</v>
      </c>
      <c r="T2194" s="82" t="s">
        <v>93</v>
      </c>
      <c r="U2194" s="82" t="s">
        <v>124</v>
      </c>
      <c r="AC2194" s="187" t="str">
        <f t="shared" si="725"/>
        <v/>
      </c>
      <c r="AD2194" s="187" t="str">
        <f t="shared" si="726"/>
        <v/>
      </c>
      <c r="AE2194" s="187" t="str">
        <f t="shared" si="727"/>
        <v/>
      </c>
      <c r="AF2194" s="187" t="str">
        <f t="shared" si="728"/>
        <v/>
      </c>
      <c r="AG2194" s="187" t="str">
        <f t="shared" si="729"/>
        <v/>
      </c>
      <c r="AH2194" s="187" t="str">
        <f t="shared" si="730"/>
        <v/>
      </c>
      <c r="AI2194" s="187" t="str">
        <f t="shared" si="731"/>
        <v/>
      </c>
      <c r="AJ2194" s="187" t="str">
        <f t="shared" si="732"/>
        <v/>
      </c>
      <c r="AK2194" s="187" t="str">
        <f t="shared" si="733"/>
        <v/>
      </c>
      <c r="AN2194" s="187" t="str">
        <f t="shared" si="734"/>
        <v/>
      </c>
      <c r="AO2194" s="187" t="str">
        <f t="shared" si="735"/>
        <v/>
      </c>
      <c r="AP2194" s="187" t="str">
        <f t="shared" si="736"/>
        <v/>
      </c>
      <c r="AT2194" s="187" t="str">
        <f t="shared" si="737"/>
        <v/>
      </c>
      <c r="AU2194" s="187" t="str">
        <f t="shared" si="738"/>
        <v/>
      </c>
      <c r="AV2194" s="187" t="str">
        <f t="shared" si="739"/>
        <v/>
      </c>
      <c r="AW2194" s="187" t="str">
        <f t="shared" si="740"/>
        <v/>
      </c>
      <c r="AX2194" s="187" t="str">
        <f t="shared" si="741"/>
        <v/>
      </c>
      <c r="AY2194" s="187" t="str">
        <f t="shared" si="743"/>
        <v/>
      </c>
      <c r="AZ2194" s="187" t="str">
        <f t="shared" si="742"/>
        <v/>
      </c>
      <c r="BA2194" s="187" t="str">
        <f t="shared" si="745"/>
        <v xml:space="preserve"> </v>
      </c>
      <c r="BB2194" s="187" t="str">
        <f>IFERROR(IF(AW2194="","",VLOOKUP(AW2194,SUSS!R:S,2,FALSE)),AY2194*SUSS!$M$2)</f>
        <v/>
      </c>
      <c r="BC2194" s="187" t="str">
        <f t="shared" si="744"/>
        <v/>
      </c>
    </row>
    <row r="2195" spans="14:55" ht="15.75" thickBot="1">
      <c r="N2195" s="183" t="s">
        <v>198</v>
      </c>
      <c r="O2195" s="82">
        <v>107</v>
      </c>
      <c r="P2195" s="85">
        <v>8369.8799999999992</v>
      </c>
      <c r="Q2195" s="83" t="s">
        <v>82</v>
      </c>
      <c r="R2195" s="83" t="s">
        <v>10</v>
      </c>
      <c r="S2195" s="83" t="s">
        <v>84</v>
      </c>
      <c r="T2195" s="82" t="s">
        <v>93</v>
      </c>
      <c r="U2195" s="82" t="s">
        <v>124</v>
      </c>
      <c r="AC2195" s="187" t="str">
        <f t="shared" si="725"/>
        <v/>
      </c>
      <c r="AD2195" s="187" t="str">
        <f t="shared" si="726"/>
        <v/>
      </c>
      <c r="AE2195" s="187" t="str">
        <f t="shared" si="727"/>
        <v/>
      </c>
      <c r="AF2195" s="187" t="str">
        <f t="shared" si="728"/>
        <v/>
      </c>
      <c r="AG2195" s="187" t="str">
        <f t="shared" si="729"/>
        <v/>
      </c>
      <c r="AH2195" s="187" t="str">
        <f t="shared" si="730"/>
        <v/>
      </c>
      <c r="AI2195" s="187" t="str">
        <f t="shared" si="731"/>
        <v/>
      </c>
      <c r="AJ2195" s="187" t="str">
        <f t="shared" si="732"/>
        <v/>
      </c>
      <c r="AK2195" s="187" t="str">
        <f t="shared" si="733"/>
        <v/>
      </c>
      <c r="AN2195" s="187" t="str">
        <f t="shared" si="734"/>
        <v/>
      </c>
      <c r="AO2195" s="187" t="str">
        <f t="shared" si="735"/>
        <v/>
      </c>
      <c r="AP2195" s="187" t="str">
        <f t="shared" si="736"/>
        <v/>
      </c>
      <c r="AT2195" s="187" t="str">
        <f t="shared" si="737"/>
        <v/>
      </c>
      <c r="AU2195" s="187" t="str">
        <f t="shared" si="738"/>
        <v/>
      </c>
      <c r="AV2195" s="187" t="str">
        <f t="shared" si="739"/>
        <v/>
      </c>
      <c r="AW2195" s="187" t="str">
        <f t="shared" si="740"/>
        <v/>
      </c>
      <c r="AX2195" s="187" t="str">
        <f t="shared" si="741"/>
        <v/>
      </c>
      <c r="AY2195" s="187" t="str">
        <f t="shared" si="743"/>
        <v/>
      </c>
      <c r="AZ2195" s="187" t="str">
        <f t="shared" si="742"/>
        <v/>
      </c>
      <c r="BA2195" s="187" t="str">
        <f t="shared" si="745"/>
        <v xml:space="preserve"> </v>
      </c>
      <c r="BB2195" s="187" t="str">
        <f>IFERROR(IF(AW2195="","",VLOOKUP(AW2195,SUSS!R:S,2,FALSE)),AY2195*SUSS!$M$2)</f>
        <v/>
      </c>
      <c r="BC2195" s="187" t="str">
        <f t="shared" si="744"/>
        <v/>
      </c>
    </row>
    <row r="2196" spans="14:55" ht="15.75" thickBot="1">
      <c r="N2196" s="183" t="s">
        <v>198</v>
      </c>
      <c r="O2196" s="82">
        <v>107</v>
      </c>
      <c r="P2196" s="86">
        <v>153.22999999999999</v>
      </c>
      <c r="Q2196" s="83" t="s">
        <v>107</v>
      </c>
      <c r="R2196" s="83" t="s">
        <v>10</v>
      </c>
      <c r="S2196" s="83" t="s">
        <v>10</v>
      </c>
      <c r="T2196" s="82" t="s">
        <v>163</v>
      </c>
      <c r="U2196" s="82" t="s">
        <v>124</v>
      </c>
      <c r="AC2196" s="187" t="str">
        <f t="shared" si="725"/>
        <v/>
      </c>
      <c r="AD2196" s="187" t="str">
        <f t="shared" si="726"/>
        <v/>
      </c>
      <c r="AE2196" s="187" t="str">
        <f t="shared" si="727"/>
        <v/>
      </c>
      <c r="AF2196" s="187" t="str">
        <f t="shared" si="728"/>
        <v/>
      </c>
      <c r="AG2196" s="187" t="str">
        <f t="shared" si="729"/>
        <v/>
      </c>
      <c r="AH2196" s="187" t="str">
        <f t="shared" si="730"/>
        <v/>
      </c>
      <c r="AI2196" s="187" t="str">
        <f t="shared" si="731"/>
        <v/>
      </c>
      <c r="AJ2196" s="187" t="str">
        <f t="shared" si="732"/>
        <v/>
      </c>
      <c r="AK2196" s="187" t="str">
        <f t="shared" si="733"/>
        <v/>
      </c>
      <c r="AN2196" s="187" t="str">
        <f t="shared" si="734"/>
        <v/>
      </c>
      <c r="AO2196" s="187" t="str">
        <f t="shared" si="735"/>
        <v/>
      </c>
      <c r="AP2196" s="187" t="str">
        <f t="shared" si="736"/>
        <v/>
      </c>
      <c r="AT2196" s="187" t="str">
        <f t="shared" si="737"/>
        <v/>
      </c>
      <c r="AU2196" s="187" t="str">
        <f t="shared" si="738"/>
        <v/>
      </c>
      <c r="AV2196" s="187" t="str">
        <f t="shared" si="739"/>
        <v/>
      </c>
      <c r="AW2196" s="187" t="str">
        <f t="shared" si="740"/>
        <v/>
      </c>
      <c r="AX2196" s="187" t="str">
        <f t="shared" si="741"/>
        <v/>
      </c>
      <c r="AY2196" s="187" t="str">
        <f t="shared" si="743"/>
        <v/>
      </c>
      <c r="AZ2196" s="187" t="str">
        <f t="shared" si="742"/>
        <v/>
      </c>
      <c r="BA2196" s="187" t="str">
        <f t="shared" si="745"/>
        <v xml:space="preserve"> </v>
      </c>
      <c r="BB2196" s="187" t="str">
        <f>IFERROR(IF(AW2196="","",VLOOKUP(AW2196,SUSS!R:S,2,FALSE)),AY2196*SUSS!$M$2)</f>
        <v/>
      </c>
      <c r="BC2196" s="187" t="str">
        <f t="shared" si="744"/>
        <v/>
      </c>
    </row>
    <row r="2197" spans="14:55" ht="29.25" thickBot="1">
      <c r="N2197" s="183" t="s">
        <v>198</v>
      </c>
      <c r="O2197" s="82">
        <v>107</v>
      </c>
      <c r="P2197" s="86">
        <v>256.41000000000003</v>
      </c>
      <c r="Q2197" s="83" t="s">
        <v>11</v>
      </c>
      <c r="R2197" s="83" t="s">
        <v>108</v>
      </c>
      <c r="S2197" s="83" t="s">
        <v>109</v>
      </c>
      <c r="T2197" s="82" t="s">
        <v>178</v>
      </c>
      <c r="U2197" s="82" t="s">
        <v>124</v>
      </c>
      <c r="AC2197" s="187" t="str">
        <f t="shared" si="725"/>
        <v/>
      </c>
      <c r="AD2197" s="187" t="str">
        <f t="shared" si="726"/>
        <v/>
      </c>
      <c r="AE2197" s="187" t="str">
        <f t="shared" si="727"/>
        <v/>
      </c>
      <c r="AF2197" s="187" t="str">
        <f t="shared" si="728"/>
        <v/>
      </c>
      <c r="AG2197" s="187" t="str">
        <f t="shared" si="729"/>
        <v/>
      </c>
      <c r="AH2197" s="187" t="str">
        <f t="shared" si="730"/>
        <v/>
      </c>
      <c r="AI2197" s="187" t="str">
        <f t="shared" si="731"/>
        <v/>
      </c>
      <c r="AJ2197" s="187" t="str">
        <f t="shared" si="732"/>
        <v/>
      </c>
      <c r="AK2197" s="187" t="str">
        <f t="shared" si="733"/>
        <v/>
      </c>
      <c r="AN2197" s="187" t="str">
        <f t="shared" si="734"/>
        <v/>
      </c>
      <c r="AO2197" s="187" t="str">
        <f t="shared" si="735"/>
        <v/>
      </c>
      <c r="AP2197" s="187" t="str">
        <f t="shared" si="736"/>
        <v/>
      </c>
      <c r="AT2197" s="187" t="str">
        <f t="shared" si="737"/>
        <v>N006554</v>
      </c>
      <c r="AU2197" s="187">
        <f t="shared" si="738"/>
        <v>107</v>
      </c>
      <c r="AV2197" s="187">
        <f t="shared" si="739"/>
        <v>256.41000000000003</v>
      </c>
      <c r="AW2197" s="187" t="str">
        <f t="shared" si="740"/>
        <v>2018/12</v>
      </c>
      <c r="AX2197" s="187" t="str">
        <f t="shared" si="741"/>
        <v>2018/12 Contribuciones Seg. Social</v>
      </c>
      <c r="AY2197" s="187">
        <f t="shared" si="743"/>
        <v>7538.05</v>
      </c>
      <c r="AZ2197" s="187">
        <f t="shared" si="742"/>
        <v>3.4015428393284738E-2</v>
      </c>
      <c r="BA2197" s="187" t="str">
        <f t="shared" si="745"/>
        <v>N006554 107</v>
      </c>
      <c r="BB2197" s="187">
        <f>IFERROR(IF(AW2197="","",VLOOKUP(AW2197,SUSS!R:S,2,FALSE)),AY2197*SUSS!$M$2)</f>
        <v>904.56600000000003</v>
      </c>
      <c r="BC2197" s="187">
        <f t="shared" si="744"/>
        <v>30.769200000000005</v>
      </c>
    </row>
    <row r="2198" spans="14:55" ht="29.25" thickBot="1">
      <c r="N2198" s="183" t="s">
        <v>198</v>
      </c>
      <c r="O2198" s="82">
        <v>107</v>
      </c>
      <c r="P2198" s="86">
        <v>397.98</v>
      </c>
      <c r="Q2198" s="83" t="s">
        <v>11</v>
      </c>
      <c r="R2198" s="83" t="s">
        <v>108</v>
      </c>
      <c r="S2198" s="83" t="s">
        <v>83</v>
      </c>
      <c r="T2198" s="82" t="s">
        <v>178</v>
      </c>
      <c r="U2198" s="82" t="s">
        <v>124</v>
      </c>
      <c r="AC2198" s="187" t="str">
        <f t="shared" si="725"/>
        <v/>
      </c>
      <c r="AD2198" s="187" t="str">
        <f t="shared" si="726"/>
        <v/>
      </c>
      <c r="AE2198" s="187" t="str">
        <f t="shared" si="727"/>
        <v/>
      </c>
      <c r="AF2198" s="187" t="str">
        <f t="shared" si="728"/>
        <v/>
      </c>
      <c r="AG2198" s="187" t="str">
        <f t="shared" si="729"/>
        <v/>
      </c>
      <c r="AH2198" s="187" t="str">
        <f t="shared" si="730"/>
        <v/>
      </c>
      <c r="AI2198" s="187" t="str">
        <f t="shared" si="731"/>
        <v/>
      </c>
      <c r="AJ2198" s="187" t="str">
        <f t="shared" si="732"/>
        <v/>
      </c>
      <c r="AK2198" s="187" t="str">
        <f t="shared" si="733"/>
        <v/>
      </c>
      <c r="AN2198" s="187" t="str">
        <f t="shared" si="734"/>
        <v/>
      </c>
      <c r="AO2198" s="187" t="str">
        <f t="shared" si="735"/>
        <v/>
      </c>
      <c r="AP2198" s="187" t="str">
        <f t="shared" si="736"/>
        <v/>
      </c>
      <c r="AT2198" s="187" t="str">
        <f t="shared" si="737"/>
        <v>N006554</v>
      </c>
      <c r="AU2198" s="187">
        <f t="shared" si="738"/>
        <v>107</v>
      </c>
      <c r="AV2198" s="187">
        <f t="shared" si="739"/>
        <v>397.98</v>
      </c>
      <c r="AW2198" s="187" t="str">
        <f t="shared" si="740"/>
        <v>2018/12</v>
      </c>
      <c r="AX2198" s="187" t="str">
        <f t="shared" si="741"/>
        <v>2018/12 Contribuciones Seg. Social</v>
      </c>
      <c r="AY2198" s="187">
        <f t="shared" si="743"/>
        <v>7538.05</v>
      </c>
      <c r="AZ2198" s="187">
        <f t="shared" si="742"/>
        <v>5.2796147544789437E-2</v>
      </c>
      <c r="BA2198" s="187" t="str">
        <f t="shared" si="745"/>
        <v>N006554 107</v>
      </c>
      <c r="BB2198" s="187">
        <f>IFERROR(IF(AW2198="","",VLOOKUP(AW2198,SUSS!R:S,2,FALSE)),AY2198*SUSS!$M$2)</f>
        <v>904.56600000000003</v>
      </c>
      <c r="BC2198" s="187">
        <f t="shared" si="744"/>
        <v>47.757600000000004</v>
      </c>
    </row>
    <row r="2199" spans="14:55" ht="15.75" thickBot="1">
      <c r="N2199" s="183" t="s">
        <v>198</v>
      </c>
      <c r="O2199" s="82">
        <v>108</v>
      </c>
      <c r="P2199" s="85">
        <v>3529.96</v>
      </c>
      <c r="Q2199" s="83" t="s">
        <v>102</v>
      </c>
      <c r="R2199" s="83" t="s">
        <v>10</v>
      </c>
      <c r="S2199" s="83" t="s">
        <v>83</v>
      </c>
      <c r="T2199" s="82" t="s">
        <v>206</v>
      </c>
      <c r="U2199" s="82" t="s">
        <v>124</v>
      </c>
      <c r="AC2199" s="187" t="str">
        <f t="shared" si="725"/>
        <v/>
      </c>
      <c r="AD2199" s="187" t="str">
        <f t="shared" si="726"/>
        <v/>
      </c>
      <c r="AE2199" s="187" t="str">
        <f t="shared" si="727"/>
        <v/>
      </c>
      <c r="AF2199" s="187" t="str">
        <f t="shared" si="728"/>
        <v/>
      </c>
      <c r="AG2199" s="187" t="str">
        <f t="shared" si="729"/>
        <v/>
      </c>
      <c r="AH2199" s="187" t="str">
        <f t="shared" si="730"/>
        <v/>
      </c>
      <c r="AI2199" s="187" t="str">
        <f t="shared" si="731"/>
        <v/>
      </c>
      <c r="AJ2199" s="187" t="str">
        <f t="shared" si="732"/>
        <v/>
      </c>
      <c r="AK2199" s="187" t="str">
        <f t="shared" si="733"/>
        <v/>
      </c>
      <c r="AN2199" s="187" t="str">
        <f t="shared" si="734"/>
        <v/>
      </c>
      <c r="AO2199" s="187" t="str">
        <f t="shared" si="735"/>
        <v/>
      </c>
      <c r="AP2199" s="187" t="str">
        <f t="shared" si="736"/>
        <v/>
      </c>
      <c r="AT2199" s="187" t="str">
        <f t="shared" si="737"/>
        <v/>
      </c>
      <c r="AU2199" s="187" t="str">
        <f t="shared" si="738"/>
        <v/>
      </c>
      <c r="AV2199" s="187" t="str">
        <f t="shared" si="739"/>
        <v/>
      </c>
      <c r="AW2199" s="187" t="str">
        <f t="shared" si="740"/>
        <v/>
      </c>
      <c r="AX2199" s="187" t="str">
        <f t="shared" si="741"/>
        <v/>
      </c>
      <c r="AY2199" s="187" t="str">
        <f t="shared" si="743"/>
        <v/>
      </c>
      <c r="AZ2199" s="187" t="str">
        <f t="shared" si="742"/>
        <v/>
      </c>
      <c r="BA2199" s="187" t="str">
        <f t="shared" si="745"/>
        <v xml:space="preserve"> </v>
      </c>
      <c r="BB2199" s="187" t="str">
        <f>IFERROR(IF(AW2199="","",VLOOKUP(AW2199,SUSS!R:S,2,FALSE)),AY2199*SUSS!$M$2)</f>
        <v/>
      </c>
      <c r="BC2199" s="187" t="str">
        <f t="shared" si="744"/>
        <v/>
      </c>
    </row>
    <row r="2200" spans="14:55" ht="15.75" thickBot="1">
      <c r="N2200" s="183" t="s">
        <v>198</v>
      </c>
      <c r="O2200" s="82">
        <v>108</v>
      </c>
      <c r="P2200" s="86">
        <v>984.66</v>
      </c>
      <c r="Q2200" s="83" t="s">
        <v>82</v>
      </c>
      <c r="R2200" s="83" t="s">
        <v>10</v>
      </c>
      <c r="S2200" s="83" t="s">
        <v>84</v>
      </c>
      <c r="T2200" s="82" t="s">
        <v>93</v>
      </c>
      <c r="U2200" s="82" t="s">
        <v>124</v>
      </c>
      <c r="AC2200" s="187" t="str">
        <f t="shared" si="725"/>
        <v/>
      </c>
      <c r="AD2200" s="187" t="str">
        <f t="shared" si="726"/>
        <v/>
      </c>
      <c r="AE2200" s="187" t="str">
        <f t="shared" si="727"/>
        <v/>
      </c>
      <c r="AF2200" s="187" t="str">
        <f t="shared" si="728"/>
        <v/>
      </c>
      <c r="AG2200" s="187" t="str">
        <f t="shared" si="729"/>
        <v/>
      </c>
      <c r="AH2200" s="187" t="str">
        <f t="shared" si="730"/>
        <v/>
      </c>
      <c r="AI2200" s="187" t="str">
        <f t="shared" si="731"/>
        <v/>
      </c>
      <c r="AJ2200" s="187" t="str">
        <f t="shared" si="732"/>
        <v/>
      </c>
      <c r="AK2200" s="187" t="str">
        <f t="shared" si="733"/>
        <v/>
      </c>
      <c r="AN2200" s="187" t="str">
        <f t="shared" si="734"/>
        <v/>
      </c>
      <c r="AO2200" s="187" t="str">
        <f t="shared" si="735"/>
        <v/>
      </c>
      <c r="AP2200" s="187" t="str">
        <f t="shared" si="736"/>
        <v/>
      </c>
      <c r="AT2200" s="187" t="str">
        <f t="shared" si="737"/>
        <v/>
      </c>
      <c r="AU2200" s="187" t="str">
        <f t="shared" si="738"/>
        <v/>
      </c>
      <c r="AV2200" s="187" t="str">
        <f t="shared" si="739"/>
        <v/>
      </c>
      <c r="AW2200" s="187" t="str">
        <f t="shared" si="740"/>
        <v/>
      </c>
      <c r="AX2200" s="187" t="str">
        <f t="shared" si="741"/>
        <v/>
      </c>
      <c r="AY2200" s="187" t="str">
        <f t="shared" si="743"/>
        <v/>
      </c>
      <c r="AZ2200" s="187" t="str">
        <f t="shared" si="742"/>
        <v/>
      </c>
      <c r="BA2200" s="187" t="str">
        <f t="shared" si="745"/>
        <v xml:space="preserve"> </v>
      </c>
      <c r="BB2200" s="187" t="str">
        <f>IFERROR(IF(AW2200="","",VLOOKUP(AW2200,SUSS!R:S,2,FALSE)),AY2200*SUSS!$M$2)</f>
        <v/>
      </c>
      <c r="BC2200" s="187" t="str">
        <f t="shared" si="744"/>
        <v/>
      </c>
    </row>
    <row r="2201" spans="14:55" ht="15.75" thickBot="1">
      <c r="N2201" s="183" t="s">
        <v>198</v>
      </c>
      <c r="O2201" s="82">
        <v>108</v>
      </c>
      <c r="P2201" s="85">
        <v>11994.98</v>
      </c>
      <c r="Q2201" s="83" t="s">
        <v>82</v>
      </c>
      <c r="R2201" s="83" t="s">
        <v>10</v>
      </c>
      <c r="S2201" s="83" t="s">
        <v>10</v>
      </c>
      <c r="T2201" s="82" t="s">
        <v>94</v>
      </c>
      <c r="U2201" s="82" t="s">
        <v>124</v>
      </c>
      <c r="AC2201" s="187" t="str">
        <f t="shared" si="725"/>
        <v/>
      </c>
      <c r="AD2201" s="187" t="str">
        <f t="shared" si="726"/>
        <v/>
      </c>
      <c r="AE2201" s="187" t="str">
        <f t="shared" si="727"/>
        <v/>
      </c>
      <c r="AF2201" s="187" t="str">
        <f t="shared" si="728"/>
        <v/>
      </c>
      <c r="AG2201" s="187" t="str">
        <f t="shared" si="729"/>
        <v/>
      </c>
      <c r="AH2201" s="187" t="str">
        <f t="shared" si="730"/>
        <v/>
      </c>
      <c r="AI2201" s="187" t="str">
        <f t="shared" si="731"/>
        <v/>
      </c>
      <c r="AJ2201" s="187" t="str">
        <f t="shared" si="732"/>
        <v/>
      </c>
      <c r="AK2201" s="187" t="str">
        <f t="shared" si="733"/>
        <v/>
      </c>
      <c r="AN2201" s="187" t="str">
        <f t="shared" si="734"/>
        <v/>
      </c>
      <c r="AO2201" s="187" t="str">
        <f t="shared" si="735"/>
        <v/>
      </c>
      <c r="AP2201" s="187" t="str">
        <f t="shared" si="736"/>
        <v/>
      </c>
      <c r="AT2201" s="187" t="str">
        <f t="shared" si="737"/>
        <v/>
      </c>
      <c r="AU2201" s="187" t="str">
        <f t="shared" si="738"/>
        <v/>
      </c>
      <c r="AV2201" s="187" t="str">
        <f t="shared" si="739"/>
        <v/>
      </c>
      <c r="AW2201" s="187" t="str">
        <f t="shared" si="740"/>
        <v/>
      </c>
      <c r="AX2201" s="187" t="str">
        <f t="shared" si="741"/>
        <v/>
      </c>
      <c r="AY2201" s="187" t="str">
        <f t="shared" si="743"/>
        <v/>
      </c>
      <c r="AZ2201" s="187" t="str">
        <f t="shared" si="742"/>
        <v/>
      </c>
      <c r="BA2201" s="187" t="str">
        <f t="shared" si="745"/>
        <v xml:space="preserve"> </v>
      </c>
      <c r="BB2201" s="187" t="str">
        <f>IFERROR(IF(AW2201="","",VLOOKUP(AW2201,SUSS!R:S,2,FALSE)),AY2201*SUSS!$M$2)</f>
        <v/>
      </c>
      <c r="BC2201" s="187" t="str">
        <f t="shared" si="744"/>
        <v/>
      </c>
    </row>
    <row r="2202" spans="14:55" ht="15.75" thickBot="1">
      <c r="N2202" s="183" t="s">
        <v>198</v>
      </c>
      <c r="O2202" s="82">
        <v>108</v>
      </c>
      <c r="P2202" s="86">
        <v>153.22999999999999</v>
      </c>
      <c r="Q2202" s="83" t="s">
        <v>107</v>
      </c>
      <c r="R2202" s="83" t="s">
        <v>10</v>
      </c>
      <c r="S2202" s="83" t="s">
        <v>10</v>
      </c>
      <c r="T2202" s="82" t="s">
        <v>163</v>
      </c>
      <c r="U2202" s="82" t="s">
        <v>124</v>
      </c>
      <c r="AC2202" s="187" t="str">
        <f t="shared" si="725"/>
        <v/>
      </c>
      <c r="AD2202" s="187" t="str">
        <f t="shared" si="726"/>
        <v/>
      </c>
      <c r="AE2202" s="187" t="str">
        <f t="shared" si="727"/>
        <v/>
      </c>
      <c r="AF2202" s="187" t="str">
        <f t="shared" si="728"/>
        <v/>
      </c>
      <c r="AG2202" s="187" t="str">
        <f t="shared" si="729"/>
        <v/>
      </c>
      <c r="AH2202" s="187" t="str">
        <f t="shared" si="730"/>
        <v/>
      </c>
      <c r="AI2202" s="187" t="str">
        <f t="shared" si="731"/>
        <v/>
      </c>
      <c r="AJ2202" s="187" t="str">
        <f t="shared" si="732"/>
        <v/>
      </c>
      <c r="AK2202" s="187" t="str">
        <f t="shared" si="733"/>
        <v/>
      </c>
      <c r="AN2202" s="187" t="str">
        <f t="shared" si="734"/>
        <v/>
      </c>
      <c r="AO2202" s="187" t="str">
        <f t="shared" si="735"/>
        <v/>
      </c>
      <c r="AP2202" s="187" t="str">
        <f t="shared" si="736"/>
        <v/>
      </c>
      <c r="AT2202" s="187" t="str">
        <f t="shared" si="737"/>
        <v/>
      </c>
      <c r="AU2202" s="187" t="str">
        <f t="shared" si="738"/>
        <v/>
      </c>
      <c r="AV2202" s="187" t="str">
        <f t="shared" si="739"/>
        <v/>
      </c>
      <c r="AW2202" s="187" t="str">
        <f t="shared" si="740"/>
        <v/>
      </c>
      <c r="AX2202" s="187" t="str">
        <f t="shared" si="741"/>
        <v/>
      </c>
      <c r="AY2202" s="187" t="str">
        <f t="shared" si="743"/>
        <v/>
      </c>
      <c r="AZ2202" s="187" t="str">
        <f t="shared" si="742"/>
        <v/>
      </c>
      <c r="BA2202" s="187" t="str">
        <f t="shared" si="745"/>
        <v xml:space="preserve"> </v>
      </c>
      <c r="BB2202" s="187" t="str">
        <f>IFERROR(IF(AW2202="","",VLOOKUP(AW2202,SUSS!R:S,2,FALSE)),AY2202*SUSS!$M$2)</f>
        <v/>
      </c>
      <c r="BC2202" s="187" t="str">
        <f t="shared" si="744"/>
        <v/>
      </c>
    </row>
    <row r="2203" spans="14:55" ht="29.25" thickBot="1">
      <c r="N2203" s="183" t="s">
        <v>198</v>
      </c>
      <c r="O2203" s="82">
        <v>108</v>
      </c>
      <c r="P2203" s="86">
        <v>16.100000000000001</v>
      </c>
      <c r="Q2203" s="83" t="s">
        <v>11</v>
      </c>
      <c r="R2203" s="83" t="s">
        <v>108</v>
      </c>
      <c r="S2203" s="83" t="s">
        <v>83</v>
      </c>
      <c r="T2203" s="82" t="s">
        <v>178</v>
      </c>
      <c r="U2203" s="82" t="s">
        <v>124</v>
      </c>
      <c r="AC2203" s="187" t="str">
        <f t="shared" si="725"/>
        <v/>
      </c>
      <c r="AD2203" s="187" t="str">
        <f t="shared" si="726"/>
        <v/>
      </c>
      <c r="AE2203" s="187" t="str">
        <f t="shared" si="727"/>
        <v/>
      </c>
      <c r="AF2203" s="187" t="str">
        <f t="shared" si="728"/>
        <v/>
      </c>
      <c r="AG2203" s="187" t="str">
        <f t="shared" si="729"/>
        <v/>
      </c>
      <c r="AH2203" s="187" t="str">
        <f t="shared" si="730"/>
        <v/>
      </c>
      <c r="AI2203" s="187" t="str">
        <f t="shared" si="731"/>
        <v/>
      </c>
      <c r="AJ2203" s="187" t="str">
        <f t="shared" si="732"/>
        <v/>
      </c>
      <c r="AK2203" s="187" t="str">
        <f t="shared" si="733"/>
        <v/>
      </c>
      <c r="AN2203" s="187" t="str">
        <f t="shared" si="734"/>
        <v/>
      </c>
      <c r="AO2203" s="187" t="str">
        <f t="shared" si="735"/>
        <v/>
      </c>
      <c r="AP2203" s="187" t="str">
        <f t="shared" si="736"/>
        <v/>
      </c>
      <c r="AT2203" s="187" t="str">
        <f t="shared" si="737"/>
        <v>N006554</v>
      </c>
      <c r="AU2203" s="187">
        <f t="shared" si="738"/>
        <v>108</v>
      </c>
      <c r="AV2203" s="187">
        <f t="shared" si="739"/>
        <v>16.100000000000001</v>
      </c>
      <c r="AW2203" s="187" t="str">
        <f t="shared" si="740"/>
        <v>2018/12</v>
      </c>
      <c r="AX2203" s="187" t="str">
        <f t="shared" si="741"/>
        <v>2018/12 Contribuciones Seg. Social</v>
      </c>
      <c r="AY2203" s="187">
        <f t="shared" si="743"/>
        <v>7538.05</v>
      </c>
      <c r="AZ2203" s="187">
        <f t="shared" si="742"/>
        <v>2.1358308846452334E-3</v>
      </c>
      <c r="BA2203" s="187" t="str">
        <f t="shared" si="745"/>
        <v>N006554 108</v>
      </c>
      <c r="BB2203" s="187">
        <f>IFERROR(IF(AW2203="","",VLOOKUP(AW2203,SUSS!R:S,2,FALSE)),AY2203*SUSS!$M$2)</f>
        <v>904.56600000000003</v>
      </c>
      <c r="BC2203" s="187">
        <f t="shared" si="744"/>
        <v>1.9320000000000002</v>
      </c>
    </row>
    <row r="2204" spans="14:55" ht="29.25" thickBot="1">
      <c r="N2204" s="183" t="s">
        <v>198</v>
      </c>
      <c r="O2204" s="82">
        <v>108</v>
      </c>
      <c r="P2204" s="86">
        <v>638.29</v>
      </c>
      <c r="Q2204" s="83" t="s">
        <v>11</v>
      </c>
      <c r="R2204" s="83" t="s">
        <v>108</v>
      </c>
      <c r="S2204" s="83" t="s">
        <v>109</v>
      </c>
      <c r="T2204" s="82" t="s">
        <v>180</v>
      </c>
      <c r="U2204" s="82" t="s">
        <v>124</v>
      </c>
      <c r="AC2204" s="187" t="str">
        <f t="shared" si="725"/>
        <v/>
      </c>
      <c r="AD2204" s="187" t="str">
        <f t="shared" si="726"/>
        <v/>
      </c>
      <c r="AE2204" s="187" t="str">
        <f t="shared" si="727"/>
        <v/>
      </c>
      <c r="AF2204" s="187" t="str">
        <f t="shared" si="728"/>
        <v/>
      </c>
      <c r="AG2204" s="187" t="str">
        <f t="shared" si="729"/>
        <v/>
      </c>
      <c r="AH2204" s="187" t="str">
        <f t="shared" si="730"/>
        <v/>
      </c>
      <c r="AI2204" s="187" t="str">
        <f t="shared" si="731"/>
        <v/>
      </c>
      <c r="AJ2204" s="187" t="str">
        <f t="shared" si="732"/>
        <v/>
      </c>
      <c r="AK2204" s="187" t="str">
        <f t="shared" si="733"/>
        <v/>
      </c>
      <c r="AN2204" s="187" t="str">
        <f t="shared" si="734"/>
        <v/>
      </c>
      <c r="AO2204" s="187" t="str">
        <f t="shared" si="735"/>
        <v/>
      </c>
      <c r="AP2204" s="187" t="str">
        <f t="shared" si="736"/>
        <v/>
      </c>
      <c r="AT2204" s="187" t="str">
        <f t="shared" si="737"/>
        <v>N006554</v>
      </c>
      <c r="AU2204" s="187">
        <f t="shared" si="738"/>
        <v>108</v>
      </c>
      <c r="AV2204" s="187">
        <f t="shared" si="739"/>
        <v>638.29</v>
      </c>
      <c r="AW2204" s="187" t="str">
        <f t="shared" si="740"/>
        <v>2019/1</v>
      </c>
      <c r="AX2204" s="187" t="str">
        <f t="shared" si="741"/>
        <v>2019/1 Contribuciones Seg. Social</v>
      </c>
      <c r="AY2204" s="187">
        <f t="shared" si="743"/>
        <v>4456.3500000000004</v>
      </c>
      <c r="AZ2204" s="187">
        <f t="shared" si="742"/>
        <v>0.14323156843605189</v>
      </c>
      <c r="BA2204" s="187" t="str">
        <f t="shared" si="745"/>
        <v>N006554 108</v>
      </c>
      <c r="BB2204" s="187">
        <f>IFERROR(IF(AW2204="","",VLOOKUP(AW2204,SUSS!R:S,2,FALSE)),AY2204*SUSS!$M$2)</f>
        <v>534.76200000000006</v>
      </c>
      <c r="BC2204" s="187">
        <f t="shared" si="744"/>
        <v>76.594799999999992</v>
      </c>
    </row>
    <row r="2205" spans="14:55" ht="15.75" thickBot="1">
      <c r="N2205" s="183" t="s">
        <v>198</v>
      </c>
      <c r="O2205" s="82">
        <v>109</v>
      </c>
      <c r="P2205" s="85">
        <v>3529.96</v>
      </c>
      <c r="Q2205" s="83" t="s">
        <v>102</v>
      </c>
      <c r="R2205" s="83" t="s">
        <v>10</v>
      </c>
      <c r="S2205" s="83" t="s">
        <v>83</v>
      </c>
      <c r="T2205" s="82" t="s">
        <v>206</v>
      </c>
      <c r="U2205" s="82" t="s">
        <v>124</v>
      </c>
      <c r="AC2205" s="187" t="str">
        <f t="shared" si="725"/>
        <v/>
      </c>
      <c r="AD2205" s="187" t="str">
        <f t="shared" si="726"/>
        <v/>
      </c>
      <c r="AE2205" s="187" t="str">
        <f t="shared" si="727"/>
        <v/>
      </c>
      <c r="AF2205" s="187" t="str">
        <f t="shared" si="728"/>
        <v/>
      </c>
      <c r="AG2205" s="187" t="str">
        <f t="shared" si="729"/>
        <v/>
      </c>
      <c r="AH2205" s="187" t="str">
        <f t="shared" si="730"/>
        <v/>
      </c>
      <c r="AI2205" s="187" t="str">
        <f t="shared" si="731"/>
        <v/>
      </c>
      <c r="AJ2205" s="187" t="str">
        <f t="shared" si="732"/>
        <v/>
      </c>
      <c r="AK2205" s="187" t="str">
        <f t="shared" si="733"/>
        <v/>
      </c>
      <c r="AN2205" s="187" t="str">
        <f t="shared" si="734"/>
        <v/>
      </c>
      <c r="AO2205" s="187" t="str">
        <f t="shared" si="735"/>
        <v/>
      </c>
      <c r="AP2205" s="187" t="str">
        <f t="shared" si="736"/>
        <v/>
      </c>
      <c r="AT2205" s="187" t="str">
        <f t="shared" si="737"/>
        <v/>
      </c>
      <c r="AU2205" s="187" t="str">
        <f t="shared" si="738"/>
        <v/>
      </c>
      <c r="AV2205" s="187" t="str">
        <f t="shared" si="739"/>
        <v/>
      </c>
      <c r="AW2205" s="187" t="str">
        <f t="shared" si="740"/>
        <v/>
      </c>
      <c r="AX2205" s="187" t="str">
        <f t="shared" si="741"/>
        <v/>
      </c>
      <c r="AY2205" s="187" t="str">
        <f t="shared" si="743"/>
        <v/>
      </c>
      <c r="AZ2205" s="187" t="str">
        <f t="shared" si="742"/>
        <v/>
      </c>
      <c r="BA2205" s="187" t="str">
        <f t="shared" si="745"/>
        <v xml:space="preserve"> </v>
      </c>
      <c r="BB2205" s="187" t="str">
        <f>IFERROR(IF(AW2205="","",VLOOKUP(AW2205,SUSS!R:S,2,FALSE)),AY2205*SUSS!$M$2)</f>
        <v/>
      </c>
      <c r="BC2205" s="187" t="str">
        <f t="shared" si="744"/>
        <v/>
      </c>
    </row>
    <row r="2206" spans="14:55" ht="15.75" thickBot="1">
      <c r="N2206" s="183" t="s">
        <v>198</v>
      </c>
      <c r="O2206" s="82">
        <v>109</v>
      </c>
      <c r="P2206" s="85">
        <v>12979.64</v>
      </c>
      <c r="Q2206" s="83" t="s">
        <v>82</v>
      </c>
      <c r="R2206" s="83" t="s">
        <v>10</v>
      </c>
      <c r="S2206" s="83" t="s">
        <v>10</v>
      </c>
      <c r="T2206" s="82" t="s">
        <v>94</v>
      </c>
      <c r="U2206" s="82" t="s">
        <v>124</v>
      </c>
      <c r="AC2206" s="187" t="str">
        <f t="shared" ref="AC2206:AC2269" si="746">IF($E2206=$AD$1,IF($G2206=$AE$1,A2206,""),"")</f>
        <v/>
      </c>
      <c r="AD2206" s="187" t="str">
        <f t="shared" ref="AD2206:AD2269" si="747">IF($E2206=$AD$1,IF($G2206=$AE$1,E2206,""),"")</f>
        <v/>
      </c>
      <c r="AE2206" s="187" t="str">
        <f t="shared" ref="AE2206:AE2269" si="748">IF($E2206=$AD$1,IF($G2206=$AE$1,F2206,""),"")</f>
        <v/>
      </c>
      <c r="AF2206" s="187" t="str">
        <f t="shared" ref="AF2206:AF2269" si="749">IF($E2206=$AD$1,IF($G2206=$AE$1,G2206,""),"")</f>
        <v/>
      </c>
      <c r="AG2206" s="187" t="str">
        <f t="shared" ref="AG2206:AG2269" si="750">IF($E2206=$AD$1,IF($G2206=$AE$1,I2206,""),"")</f>
        <v/>
      </c>
      <c r="AH2206" s="187" t="str">
        <f t="shared" ref="AH2206:AH2269" si="751">IF($E2206=$AD$1,IF($G2206=$AE$1,J2206,""),"")</f>
        <v/>
      </c>
      <c r="AI2206" s="187" t="str">
        <f t="shared" ref="AI2206:AI2269" si="752">IF($E2206=$AD$1,IF($G2206=$AE$1,K2206,""),"")</f>
        <v/>
      </c>
      <c r="AJ2206" s="187" t="str">
        <f t="shared" ref="AJ2206:AJ2269" si="753">IF($E2206=$AD$1,IF($G2206=$AE$1,B2206,""),"")</f>
        <v/>
      </c>
      <c r="AK2206" s="187" t="str">
        <f t="shared" ref="AK2206:AK2269" si="754">IF($E2206=$AD$1,IF($G2206=$AE$1,C2206,""),"")</f>
        <v/>
      </c>
      <c r="AN2206" s="187" t="str">
        <f t="shared" ref="AN2206:AN2269" si="755">LEFT(AO2206,7)</f>
        <v/>
      </c>
      <c r="AO2206" s="187" t="str">
        <f t="shared" ref="AO2206:AO2269" si="756">IF(AF2206=$AE$1,AJ2206&amp;"/"&amp;AK2206&amp;" "&amp;AD2206,"")</f>
        <v/>
      </c>
      <c r="AP2206" s="187" t="str">
        <f t="shared" ref="AP2206:AP2269" si="757">IF(AO2206&lt;&gt;"",AI2206,"")</f>
        <v/>
      </c>
      <c r="AT2206" s="187" t="str">
        <f t="shared" ref="AT2206:AT2269" si="758">IF($Q2206=$AD$1,N2206,"")</f>
        <v/>
      </c>
      <c r="AU2206" s="187" t="str">
        <f t="shared" ref="AU2206:AU2269" si="759">IF($Q2206=$AD$1,O2206,"")</f>
        <v/>
      </c>
      <c r="AV2206" s="187" t="str">
        <f t="shared" ref="AV2206:AV2269" si="760">IF($Q2206=$AD$1,P2206,"")</f>
        <v/>
      </c>
      <c r="AW2206" s="187" t="str">
        <f t="shared" ref="AW2206:AW2269" si="761">IF($Q2206=$AD$1,T2206,"")</f>
        <v/>
      </c>
      <c r="AX2206" s="187" t="str">
        <f t="shared" ref="AX2206:AX2269" si="762">IF(AW2206&lt;&gt;"",AW2206&amp;" "&amp;$AD$1,"")</f>
        <v/>
      </c>
      <c r="AY2206" s="187" t="str">
        <f t="shared" si="743"/>
        <v/>
      </c>
      <c r="AZ2206" s="187" t="str">
        <f t="shared" ref="AZ2206:AZ2269" si="763">IF(AY2206="","",AV2206/AY2206)</f>
        <v/>
      </c>
      <c r="BA2206" s="187" t="str">
        <f t="shared" si="745"/>
        <v xml:space="preserve"> </v>
      </c>
      <c r="BB2206" s="187" t="str">
        <f>IFERROR(IF(AW2206="","",VLOOKUP(AW2206,SUSS!R:S,2,FALSE)),AY2206*SUSS!$M$2)</f>
        <v/>
      </c>
      <c r="BC2206" s="187" t="str">
        <f t="shared" si="744"/>
        <v/>
      </c>
    </row>
    <row r="2207" spans="14:55" ht="15.75" thickBot="1">
      <c r="N2207" s="183" t="s">
        <v>198</v>
      </c>
      <c r="O2207" s="82">
        <v>109</v>
      </c>
      <c r="P2207" s="86">
        <v>153.22999999999999</v>
      </c>
      <c r="Q2207" s="83" t="s">
        <v>107</v>
      </c>
      <c r="R2207" s="83" t="s">
        <v>10</v>
      </c>
      <c r="S2207" s="83" t="s">
        <v>10</v>
      </c>
      <c r="T2207" s="82" t="s">
        <v>163</v>
      </c>
      <c r="U2207" s="82" t="s">
        <v>124</v>
      </c>
      <c r="AC2207" s="187" t="str">
        <f t="shared" si="746"/>
        <v/>
      </c>
      <c r="AD2207" s="187" t="str">
        <f t="shared" si="747"/>
        <v/>
      </c>
      <c r="AE2207" s="187" t="str">
        <f t="shared" si="748"/>
        <v/>
      </c>
      <c r="AF2207" s="187" t="str">
        <f t="shared" si="749"/>
        <v/>
      </c>
      <c r="AG2207" s="187" t="str">
        <f t="shared" si="750"/>
        <v/>
      </c>
      <c r="AH2207" s="187" t="str">
        <f t="shared" si="751"/>
        <v/>
      </c>
      <c r="AI2207" s="187" t="str">
        <f t="shared" si="752"/>
        <v/>
      </c>
      <c r="AJ2207" s="187" t="str">
        <f t="shared" si="753"/>
        <v/>
      </c>
      <c r="AK2207" s="187" t="str">
        <f t="shared" si="754"/>
        <v/>
      </c>
      <c r="AN2207" s="187" t="str">
        <f t="shared" si="755"/>
        <v/>
      </c>
      <c r="AO2207" s="187" t="str">
        <f t="shared" si="756"/>
        <v/>
      </c>
      <c r="AP2207" s="187" t="str">
        <f t="shared" si="757"/>
        <v/>
      </c>
      <c r="AT2207" s="187" t="str">
        <f t="shared" si="758"/>
        <v/>
      </c>
      <c r="AU2207" s="187" t="str">
        <f t="shared" si="759"/>
        <v/>
      </c>
      <c r="AV2207" s="187" t="str">
        <f t="shared" si="760"/>
        <v/>
      </c>
      <c r="AW2207" s="187" t="str">
        <f t="shared" si="761"/>
        <v/>
      </c>
      <c r="AX2207" s="187" t="str">
        <f t="shared" si="762"/>
        <v/>
      </c>
      <c r="AY2207" s="187" t="str">
        <f t="shared" si="743"/>
        <v/>
      </c>
      <c r="AZ2207" s="187" t="str">
        <f t="shared" si="763"/>
        <v/>
      </c>
      <c r="BA2207" s="187" t="str">
        <f t="shared" si="745"/>
        <v xml:space="preserve"> </v>
      </c>
      <c r="BB2207" s="187" t="str">
        <f>IFERROR(IF(AW2207="","",VLOOKUP(AW2207,SUSS!R:S,2,FALSE)),AY2207*SUSS!$M$2)</f>
        <v/>
      </c>
      <c r="BC2207" s="187" t="str">
        <f t="shared" si="744"/>
        <v/>
      </c>
    </row>
    <row r="2208" spans="14:55" ht="29.25" thickBot="1">
      <c r="N2208" s="183" t="s">
        <v>198</v>
      </c>
      <c r="O2208" s="82">
        <v>109</v>
      </c>
      <c r="P2208" s="86">
        <v>654.39</v>
      </c>
      <c r="Q2208" s="83" t="s">
        <v>11</v>
      </c>
      <c r="R2208" s="83" t="s">
        <v>108</v>
      </c>
      <c r="S2208" s="83" t="s">
        <v>109</v>
      </c>
      <c r="T2208" s="82" t="s">
        <v>180</v>
      </c>
      <c r="U2208" s="82" t="s">
        <v>124</v>
      </c>
      <c r="AC2208" s="187" t="str">
        <f t="shared" si="746"/>
        <v/>
      </c>
      <c r="AD2208" s="187" t="str">
        <f t="shared" si="747"/>
        <v/>
      </c>
      <c r="AE2208" s="187" t="str">
        <f t="shared" si="748"/>
        <v/>
      </c>
      <c r="AF2208" s="187" t="str">
        <f t="shared" si="749"/>
        <v/>
      </c>
      <c r="AG2208" s="187" t="str">
        <f t="shared" si="750"/>
        <v/>
      </c>
      <c r="AH2208" s="187" t="str">
        <f t="shared" si="751"/>
        <v/>
      </c>
      <c r="AI2208" s="187" t="str">
        <f t="shared" si="752"/>
        <v/>
      </c>
      <c r="AJ2208" s="187" t="str">
        <f t="shared" si="753"/>
        <v/>
      </c>
      <c r="AK2208" s="187" t="str">
        <f t="shared" si="754"/>
        <v/>
      </c>
      <c r="AN2208" s="187" t="str">
        <f t="shared" si="755"/>
        <v/>
      </c>
      <c r="AO2208" s="187" t="str">
        <f t="shared" si="756"/>
        <v/>
      </c>
      <c r="AP2208" s="187" t="str">
        <f t="shared" si="757"/>
        <v/>
      </c>
      <c r="AT2208" s="187" t="str">
        <f t="shared" si="758"/>
        <v>N006554</v>
      </c>
      <c r="AU2208" s="187">
        <f t="shared" si="759"/>
        <v>109</v>
      </c>
      <c r="AV2208" s="187">
        <f t="shared" si="760"/>
        <v>654.39</v>
      </c>
      <c r="AW2208" s="187" t="str">
        <f t="shared" si="761"/>
        <v>2019/1</v>
      </c>
      <c r="AX2208" s="187" t="str">
        <f t="shared" si="762"/>
        <v>2019/1 Contribuciones Seg. Social</v>
      </c>
      <c r="AY2208" s="187">
        <f t="shared" si="743"/>
        <v>4456.3500000000004</v>
      </c>
      <c r="AZ2208" s="187">
        <f t="shared" si="763"/>
        <v>0.14684439058871049</v>
      </c>
      <c r="BA2208" s="187" t="str">
        <f t="shared" si="745"/>
        <v>N006554 109</v>
      </c>
      <c r="BB2208" s="187">
        <f>IFERROR(IF(AW2208="","",VLOOKUP(AW2208,SUSS!R:S,2,FALSE)),AY2208*SUSS!$M$2)</f>
        <v>534.76200000000006</v>
      </c>
      <c r="BC2208" s="187">
        <f t="shared" si="744"/>
        <v>78.526800000000009</v>
      </c>
    </row>
    <row r="2209" spans="14:55" ht="15.75" thickBot="1">
      <c r="N2209" s="183" t="s">
        <v>198</v>
      </c>
      <c r="O2209" s="82">
        <v>110</v>
      </c>
      <c r="P2209" s="85">
        <v>3529.96</v>
      </c>
      <c r="Q2209" s="83" t="s">
        <v>102</v>
      </c>
      <c r="R2209" s="83" t="s">
        <v>10</v>
      </c>
      <c r="S2209" s="83" t="s">
        <v>83</v>
      </c>
      <c r="T2209" s="82" t="s">
        <v>206</v>
      </c>
      <c r="U2209" s="82" t="s">
        <v>124</v>
      </c>
      <c r="AC2209" s="187" t="str">
        <f t="shared" si="746"/>
        <v/>
      </c>
      <c r="AD2209" s="187" t="str">
        <f t="shared" si="747"/>
        <v/>
      </c>
      <c r="AE2209" s="187" t="str">
        <f t="shared" si="748"/>
        <v/>
      </c>
      <c r="AF2209" s="187" t="str">
        <f t="shared" si="749"/>
        <v/>
      </c>
      <c r="AG2209" s="187" t="str">
        <f t="shared" si="750"/>
        <v/>
      </c>
      <c r="AH2209" s="187" t="str">
        <f t="shared" si="751"/>
        <v/>
      </c>
      <c r="AI2209" s="187" t="str">
        <f t="shared" si="752"/>
        <v/>
      </c>
      <c r="AJ2209" s="187" t="str">
        <f t="shared" si="753"/>
        <v/>
      </c>
      <c r="AK2209" s="187" t="str">
        <f t="shared" si="754"/>
        <v/>
      </c>
      <c r="AN2209" s="187" t="str">
        <f t="shared" si="755"/>
        <v/>
      </c>
      <c r="AO2209" s="187" t="str">
        <f t="shared" si="756"/>
        <v/>
      </c>
      <c r="AP2209" s="187" t="str">
        <f t="shared" si="757"/>
        <v/>
      </c>
      <c r="AT2209" s="187" t="str">
        <f t="shared" si="758"/>
        <v/>
      </c>
      <c r="AU2209" s="187" t="str">
        <f t="shared" si="759"/>
        <v/>
      </c>
      <c r="AV2209" s="187" t="str">
        <f t="shared" si="760"/>
        <v/>
      </c>
      <c r="AW2209" s="187" t="str">
        <f t="shared" si="761"/>
        <v/>
      </c>
      <c r="AX2209" s="187" t="str">
        <f t="shared" si="762"/>
        <v/>
      </c>
      <c r="AY2209" s="187" t="str">
        <f t="shared" si="743"/>
        <v/>
      </c>
      <c r="AZ2209" s="187" t="str">
        <f t="shared" si="763"/>
        <v/>
      </c>
      <c r="BA2209" s="187" t="str">
        <f t="shared" si="745"/>
        <v xml:space="preserve"> </v>
      </c>
      <c r="BB2209" s="187" t="str">
        <f>IFERROR(IF(AW2209="","",VLOOKUP(AW2209,SUSS!R:S,2,FALSE)),AY2209*SUSS!$M$2)</f>
        <v/>
      </c>
      <c r="BC2209" s="187" t="str">
        <f t="shared" si="744"/>
        <v/>
      </c>
    </row>
    <row r="2210" spans="14:55" ht="15.75" thickBot="1">
      <c r="N2210" s="183" t="s">
        <v>198</v>
      </c>
      <c r="O2210" s="82">
        <v>110</v>
      </c>
      <c r="P2210" s="85">
        <v>12979.64</v>
      </c>
      <c r="Q2210" s="83" t="s">
        <v>82</v>
      </c>
      <c r="R2210" s="83" t="s">
        <v>10</v>
      </c>
      <c r="S2210" s="83" t="s">
        <v>10</v>
      </c>
      <c r="T2210" s="82" t="s">
        <v>94</v>
      </c>
      <c r="U2210" s="82" t="s">
        <v>124</v>
      </c>
      <c r="AC2210" s="187" t="str">
        <f t="shared" si="746"/>
        <v/>
      </c>
      <c r="AD2210" s="187" t="str">
        <f t="shared" si="747"/>
        <v/>
      </c>
      <c r="AE2210" s="187" t="str">
        <f t="shared" si="748"/>
        <v/>
      </c>
      <c r="AF2210" s="187" t="str">
        <f t="shared" si="749"/>
        <v/>
      </c>
      <c r="AG2210" s="187" t="str">
        <f t="shared" si="750"/>
        <v/>
      </c>
      <c r="AH2210" s="187" t="str">
        <f t="shared" si="751"/>
        <v/>
      </c>
      <c r="AI2210" s="187" t="str">
        <f t="shared" si="752"/>
        <v/>
      </c>
      <c r="AJ2210" s="187" t="str">
        <f t="shared" si="753"/>
        <v/>
      </c>
      <c r="AK2210" s="187" t="str">
        <f t="shared" si="754"/>
        <v/>
      </c>
      <c r="AN2210" s="187" t="str">
        <f t="shared" si="755"/>
        <v/>
      </c>
      <c r="AO2210" s="187" t="str">
        <f t="shared" si="756"/>
        <v/>
      </c>
      <c r="AP2210" s="187" t="str">
        <f t="shared" si="757"/>
        <v/>
      </c>
      <c r="AT2210" s="187" t="str">
        <f t="shared" si="758"/>
        <v/>
      </c>
      <c r="AU2210" s="187" t="str">
        <f t="shared" si="759"/>
        <v/>
      </c>
      <c r="AV2210" s="187" t="str">
        <f t="shared" si="760"/>
        <v/>
      </c>
      <c r="AW2210" s="187" t="str">
        <f t="shared" si="761"/>
        <v/>
      </c>
      <c r="AX2210" s="187" t="str">
        <f t="shared" si="762"/>
        <v/>
      </c>
      <c r="AY2210" s="187" t="str">
        <f t="shared" si="743"/>
        <v/>
      </c>
      <c r="AZ2210" s="187" t="str">
        <f t="shared" si="763"/>
        <v/>
      </c>
      <c r="BA2210" s="187" t="str">
        <f t="shared" si="745"/>
        <v xml:space="preserve"> </v>
      </c>
      <c r="BB2210" s="187" t="str">
        <f>IFERROR(IF(AW2210="","",VLOOKUP(AW2210,SUSS!R:S,2,FALSE)),AY2210*SUSS!$M$2)</f>
        <v/>
      </c>
      <c r="BC2210" s="187" t="str">
        <f t="shared" si="744"/>
        <v/>
      </c>
    </row>
    <row r="2211" spans="14:55" ht="15.75" thickBot="1">
      <c r="N2211" s="183" t="s">
        <v>198</v>
      </c>
      <c r="O2211" s="82">
        <v>110</v>
      </c>
      <c r="P2211" s="86">
        <v>153.22999999999999</v>
      </c>
      <c r="Q2211" s="83" t="s">
        <v>107</v>
      </c>
      <c r="R2211" s="83" t="s">
        <v>10</v>
      </c>
      <c r="S2211" s="83" t="s">
        <v>10</v>
      </c>
      <c r="T2211" s="82" t="s">
        <v>163</v>
      </c>
      <c r="U2211" s="82" t="s">
        <v>124</v>
      </c>
      <c r="AC2211" s="187" t="str">
        <f t="shared" si="746"/>
        <v/>
      </c>
      <c r="AD2211" s="187" t="str">
        <f t="shared" si="747"/>
        <v/>
      </c>
      <c r="AE2211" s="187" t="str">
        <f t="shared" si="748"/>
        <v/>
      </c>
      <c r="AF2211" s="187" t="str">
        <f t="shared" si="749"/>
        <v/>
      </c>
      <c r="AG2211" s="187" t="str">
        <f t="shared" si="750"/>
        <v/>
      </c>
      <c r="AH2211" s="187" t="str">
        <f t="shared" si="751"/>
        <v/>
      </c>
      <c r="AI2211" s="187" t="str">
        <f t="shared" si="752"/>
        <v/>
      </c>
      <c r="AJ2211" s="187" t="str">
        <f t="shared" si="753"/>
        <v/>
      </c>
      <c r="AK2211" s="187" t="str">
        <f t="shared" si="754"/>
        <v/>
      </c>
      <c r="AN2211" s="187" t="str">
        <f t="shared" si="755"/>
        <v/>
      </c>
      <c r="AO2211" s="187" t="str">
        <f t="shared" si="756"/>
        <v/>
      </c>
      <c r="AP2211" s="187" t="str">
        <f t="shared" si="757"/>
        <v/>
      </c>
      <c r="AT2211" s="187" t="str">
        <f t="shared" si="758"/>
        <v/>
      </c>
      <c r="AU2211" s="187" t="str">
        <f t="shared" si="759"/>
        <v/>
      </c>
      <c r="AV2211" s="187" t="str">
        <f t="shared" si="760"/>
        <v/>
      </c>
      <c r="AW2211" s="187" t="str">
        <f t="shared" si="761"/>
        <v/>
      </c>
      <c r="AX2211" s="187" t="str">
        <f t="shared" si="762"/>
        <v/>
      </c>
      <c r="AY2211" s="187" t="str">
        <f t="shared" si="743"/>
        <v/>
      </c>
      <c r="AZ2211" s="187" t="str">
        <f t="shared" si="763"/>
        <v/>
      </c>
      <c r="BA2211" s="187" t="str">
        <f t="shared" si="745"/>
        <v xml:space="preserve"> </v>
      </c>
      <c r="BB2211" s="187" t="str">
        <f>IFERROR(IF(AW2211="","",VLOOKUP(AW2211,SUSS!R:S,2,FALSE)),AY2211*SUSS!$M$2)</f>
        <v/>
      </c>
      <c r="BC2211" s="187" t="str">
        <f t="shared" si="744"/>
        <v/>
      </c>
    </row>
    <row r="2212" spans="14:55" ht="29.25" thickBot="1">
      <c r="N2212" s="183" t="s">
        <v>198</v>
      </c>
      <c r="O2212" s="82">
        <v>110</v>
      </c>
      <c r="P2212" s="86">
        <v>654.39</v>
      </c>
      <c r="Q2212" s="83" t="s">
        <v>11</v>
      </c>
      <c r="R2212" s="83" t="s">
        <v>108</v>
      </c>
      <c r="S2212" s="83" t="s">
        <v>109</v>
      </c>
      <c r="T2212" s="82" t="s">
        <v>180</v>
      </c>
      <c r="U2212" s="82" t="s">
        <v>124</v>
      </c>
      <c r="AC2212" s="187" t="str">
        <f t="shared" si="746"/>
        <v/>
      </c>
      <c r="AD2212" s="187" t="str">
        <f t="shared" si="747"/>
        <v/>
      </c>
      <c r="AE2212" s="187" t="str">
        <f t="shared" si="748"/>
        <v/>
      </c>
      <c r="AF2212" s="187" t="str">
        <f t="shared" si="749"/>
        <v/>
      </c>
      <c r="AG2212" s="187" t="str">
        <f t="shared" si="750"/>
        <v/>
      </c>
      <c r="AH2212" s="187" t="str">
        <f t="shared" si="751"/>
        <v/>
      </c>
      <c r="AI2212" s="187" t="str">
        <f t="shared" si="752"/>
        <v/>
      </c>
      <c r="AJ2212" s="187" t="str">
        <f t="shared" si="753"/>
        <v/>
      </c>
      <c r="AK2212" s="187" t="str">
        <f t="shared" si="754"/>
        <v/>
      </c>
      <c r="AN2212" s="187" t="str">
        <f t="shared" si="755"/>
        <v/>
      </c>
      <c r="AO2212" s="187" t="str">
        <f t="shared" si="756"/>
        <v/>
      </c>
      <c r="AP2212" s="187" t="str">
        <f t="shared" si="757"/>
        <v/>
      </c>
      <c r="AT2212" s="187" t="str">
        <f t="shared" si="758"/>
        <v>N006554</v>
      </c>
      <c r="AU2212" s="187">
        <f t="shared" si="759"/>
        <v>110</v>
      </c>
      <c r="AV2212" s="187">
        <f t="shared" si="760"/>
        <v>654.39</v>
      </c>
      <c r="AW2212" s="187" t="str">
        <f t="shared" si="761"/>
        <v>2019/1</v>
      </c>
      <c r="AX2212" s="187" t="str">
        <f t="shared" si="762"/>
        <v>2019/1 Contribuciones Seg. Social</v>
      </c>
      <c r="AY2212" s="187">
        <f t="shared" si="743"/>
        <v>4456.3500000000004</v>
      </c>
      <c r="AZ2212" s="187">
        <f t="shared" si="763"/>
        <v>0.14684439058871049</v>
      </c>
      <c r="BA2212" s="187" t="str">
        <f t="shared" si="745"/>
        <v>N006554 110</v>
      </c>
      <c r="BB2212" s="187">
        <f>IFERROR(IF(AW2212="","",VLOOKUP(AW2212,SUSS!R:S,2,FALSE)),AY2212*SUSS!$M$2)</f>
        <v>534.76200000000006</v>
      </c>
      <c r="BC2212" s="187">
        <f t="shared" si="744"/>
        <v>78.526800000000009</v>
      </c>
    </row>
    <row r="2213" spans="14:55" ht="15.75" thickBot="1">
      <c r="N2213" s="183" t="s">
        <v>198</v>
      </c>
      <c r="O2213" s="82">
        <v>111</v>
      </c>
      <c r="P2213" s="85">
        <v>3529.96</v>
      </c>
      <c r="Q2213" s="83" t="s">
        <v>102</v>
      </c>
      <c r="R2213" s="83" t="s">
        <v>10</v>
      </c>
      <c r="S2213" s="83" t="s">
        <v>83</v>
      </c>
      <c r="T2213" s="82" t="s">
        <v>206</v>
      </c>
      <c r="U2213" s="82" t="s">
        <v>124</v>
      </c>
      <c r="AC2213" s="187" t="str">
        <f t="shared" si="746"/>
        <v/>
      </c>
      <c r="AD2213" s="187" t="str">
        <f t="shared" si="747"/>
        <v/>
      </c>
      <c r="AE2213" s="187" t="str">
        <f t="shared" si="748"/>
        <v/>
      </c>
      <c r="AF2213" s="187" t="str">
        <f t="shared" si="749"/>
        <v/>
      </c>
      <c r="AG2213" s="187" t="str">
        <f t="shared" si="750"/>
        <v/>
      </c>
      <c r="AH2213" s="187" t="str">
        <f t="shared" si="751"/>
        <v/>
      </c>
      <c r="AI2213" s="187" t="str">
        <f t="shared" si="752"/>
        <v/>
      </c>
      <c r="AJ2213" s="187" t="str">
        <f t="shared" si="753"/>
        <v/>
      </c>
      <c r="AK2213" s="187" t="str">
        <f t="shared" si="754"/>
        <v/>
      </c>
      <c r="AN2213" s="187" t="str">
        <f t="shared" si="755"/>
        <v/>
      </c>
      <c r="AO2213" s="187" t="str">
        <f t="shared" si="756"/>
        <v/>
      </c>
      <c r="AP2213" s="187" t="str">
        <f t="shared" si="757"/>
        <v/>
      </c>
      <c r="AT2213" s="187" t="str">
        <f t="shared" si="758"/>
        <v/>
      </c>
      <c r="AU2213" s="187" t="str">
        <f t="shared" si="759"/>
        <v/>
      </c>
      <c r="AV2213" s="187" t="str">
        <f t="shared" si="760"/>
        <v/>
      </c>
      <c r="AW2213" s="187" t="str">
        <f t="shared" si="761"/>
        <v/>
      </c>
      <c r="AX2213" s="187" t="str">
        <f t="shared" si="762"/>
        <v/>
      </c>
      <c r="AY2213" s="187" t="str">
        <f t="shared" si="743"/>
        <v/>
      </c>
      <c r="AZ2213" s="187" t="str">
        <f t="shared" si="763"/>
        <v/>
      </c>
      <c r="BA2213" s="187" t="str">
        <f t="shared" si="745"/>
        <v xml:space="preserve"> </v>
      </c>
      <c r="BB2213" s="187" t="str">
        <f>IFERROR(IF(AW2213="","",VLOOKUP(AW2213,SUSS!R:S,2,FALSE)),AY2213*SUSS!$M$2)</f>
        <v/>
      </c>
      <c r="BC2213" s="187" t="str">
        <f t="shared" si="744"/>
        <v/>
      </c>
    </row>
    <row r="2214" spans="14:55" ht="15.75" thickBot="1">
      <c r="N2214" s="183" t="s">
        <v>198</v>
      </c>
      <c r="O2214" s="82">
        <v>111</v>
      </c>
      <c r="P2214" s="85">
        <v>12979.64</v>
      </c>
      <c r="Q2214" s="83" t="s">
        <v>82</v>
      </c>
      <c r="R2214" s="83" t="s">
        <v>10</v>
      </c>
      <c r="S2214" s="83" t="s">
        <v>10</v>
      </c>
      <c r="T2214" s="82" t="s">
        <v>94</v>
      </c>
      <c r="U2214" s="82" t="s">
        <v>124</v>
      </c>
      <c r="AC2214" s="187" t="str">
        <f t="shared" si="746"/>
        <v/>
      </c>
      <c r="AD2214" s="187" t="str">
        <f t="shared" si="747"/>
        <v/>
      </c>
      <c r="AE2214" s="187" t="str">
        <f t="shared" si="748"/>
        <v/>
      </c>
      <c r="AF2214" s="187" t="str">
        <f t="shared" si="749"/>
        <v/>
      </c>
      <c r="AG2214" s="187" t="str">
        <f t="shared" si="750"/>
        <v/>
      </c>
      <c r="AH2214" s="187" t="str">
        <f t="shared" si="751"/>
        <v/>
      </c>
      <c r="AI2214" s="187" t="str">
        <f t="shared" si="752"/>
        <v/>
      </c>
      <c r="AJ2214" s="187" t="str">
        <f t="shared" si="753"/>
        <v/>
      </c>
      <c r="AK2214" s="187" t="str">
        <f t="shared" si="754"/>
        <v/>
      </c>
      <c r="AN2214" s="187" t="str">
        <f t="shared" si="755"/>
        <v/>
      </c>
      <c r="AO2214" s="187" t="str">
        <f t="shared" si="756"/>
        <v/>
      </c>
      <c r="AP2214" s="187" t="str">
        <f t="shared" si="757"/>
        <v/>
      </c>
      <c r="AT2214" s="187" t="str">
        <f t="shared" si="758"/>
        <v/>
      </c>
      <c r="AU2214" s="187" t="str">
        <f t="shared" si="759"/>
        <v/>
      </c>
      <c r="AV2214" s="187" t="str">
        <f t="shared" si="760"/>
        <v/>
      </c>
      <c r="AW2214" s="187" t="str">
        <f t="shared" si="761"/>
        <v/>
      </c>
      <c r="AX2214" s="187" t="str">
        <f t="shared" si="762"/>
        <v/>
      </c>
      <c r="AY2214" s="187" t="str">
        <f t="shared" si="743"/>
        <v/>
      </c>
      <c r="AZ2214" s="187" t="str">
        <f t="shared" si="763"/>
        <v/>
      </c>
      <c r="BA2214" s="187" t="str">
        <f t="shared" si="745"/>
        <v xml:space="preserve"> </v>
      </c>
      <c r="BB2214" s="187" t="str">
        <f>IFERROR(IF(AW2214="","",VLOOKUP(AW2214,SUSS!R:S,2,FALSE)),AY2214*SUSS!$M$2)</f>
        <v/>
      </c>
      <c r="BC2214" s="187" t="str">
        <f t="shared" si="744"/>
        <v/>
      </c>
    </row>
    <row r="2215" spans="14:55" ht="15.75" thickBot="1">
      <c r="N2215" s="183" t="s">
        <v>198</v>
      </c>
      <c r="O2215" s="82">
        <v>111</v>
      </c>
      <c r="P2215" s="86">
        <v>153.22999999999999</v>
      </c>
      <c r="Q2215" s="83" t="s">
        <v>107</v>
      </c>
      <c r="R2215" s="83" t="s">
        <v>10</v>
      </c>
      <c r="S2215" s="83" t="s">
        <v>10</v>
      </c>
      <c r="T2215" s="82" t="s">
        <v>163</v>
      </c>
      <c r="U2215" s="82" t="s">
        <v>124</v>
      </c>
      <c r="AC2215" s="187" t="str">
        <f t="shared" si="746"/>
        <v/>
      </c>
      <c r="AD2215" s="187" t="str">
        <f t="shared" si="747"/>
        <v/>
      </c>
      <c r="AE2215" s="187" t="str">
        <f t="shared" si="748"/>
        <v/>
      </c>
      <c r="AF2215" s="187" t="str">
        <f t="shared" si="749"/>
        <v/>
      </c>
      <c r="AG2215" s="187" t="str">
        <f t="shared" si="750"/>
        <v/>
      </c>
      <c r="AH2215" s="187" t="str">
        <f t="shared" si="751"/>
        <v/>
      </c>
      <c r="AI2215" s="187" t="str">
        <f t="shared" si="752"/>
        <v/>
      </c>
      <c r="AJ2215" s="187" t="str">
        <f t="shared" si="753"/>
        <v/>
      </c>
      <c r="AK2215" s="187" t="str">
        <f t="shared" si="754"/>
        <v/>
      </c>
      <c r="AN2215" s="187" t="str">
        <f t="shared" si="755"/>
        <v/>
      </c>
      <c r="AO2215" s="187" t="str">
        <f t="shared" si="756"/>
        <v/>
      </c>
      <c r="AP2215" s="187" t="str">
        <f t="shared" si="757"/>
        <v/>
      </c>
      <c r="AT2215" s="187" t="str">
        <f t="shared" si="758"/>
        <v/>
      </c>
      <c r="AU2215" s="187" t="str">
        <f t="shared" si="759"/>
        <v/>
      </c>
      <c r="AV2215" s="187" t="str">
        <f t="shared" si="760"/>
        <v/>
      </c>
      <c r="AW2215" s="187" t="str">
        <f t="shared" si="761"/>
        <v/>
      </c>
      <c r="AX2215" s="187" t="str">
        <f t="shared" si="762"/>
        <v/>
      </c>
      <c r="AY2215" s="187" t="str">
        <f t="shared" si="743"/>
        <v/>
      </c>
      <c r="AZ2215" s="187" t="str">
        <f t="shared" si="763"/>
        <v/>
      </c>
      <c r="BA2215" s="187" t="str">
        <f t="shared" si="745"/>
        <v xml:space="preserve"> </v>
      </c>
      <c r="BB2215" s="187" t="str">
        <f>IFERROR(IF(AW2215="","",VLOOKUP(AW2215,SUSS!R:S,2,FALSE)),AY2215*SUSS!$M$2)</f>
        <v/>
      </c>
      <c r="BC2215" s="187" t="str">
        <f t="shared" si="744"/>
        <v/>
      </c>
    </row>
    <row r="2216" spans="14:55" ht="29.25" thickBot="1">
      <c r="N2216" s="183" t="s">
        <v>198</v>
      </c>
      <c r="O2216" s="82">
        <v>111</v>
      </c>
      <c r="P2216" s="86">
        <v>654.39</v>
      </c>
      <c r="Q2216" s="83" t="s">
        <v>11</v>
      </c>
      <c r="R2216" s="83" t="s">
        <v>108</v>
      </c>
      <c r="S2216" s="83" t="s">
        <v>109</v>
      </c>
      <c r="T2216" s="82" t="s">
        <v>180</v>
      </c>
      <c r="U2216" s="82" t="s">
        <v>124</v>
      </c>
      <c r="AC2216" s="187" t="str">
        <f t="shared" si="746"/>
        <v/>
      </c>
      <c r="AD2216" s="187" t="str">
        <f t="shared" si="747"/>
        <v/>
      </c>
      <c r="AE2216" s="187" t="str">
        <f t="shared" si="748"/>
        <v/>
      </c>
      <c r="AF2216" s="187" t="str">
        <f t="shared" si="749"/>
        <v/>
      </c>
      <c r="AG2216" s="187" t="str">
        <f t="shared" si="750"/>
        <v/>
      </c>
      <c r="AH2216" s="187" t="str">
        <f t="shared" si="751"/>
        <v/>
      </c>
      <c r="AI2216" s="187" t="str">
        <f t="shared" si="752"/>
        <v/>
      </c>
      <c r="AJ2216" s="187" t="str">
        <f t="shared" si="753"/>
        <v/>
      </c>
      <c r="AK2216" s="187" t="str">
        <f t="shared" si="754"/>
        <v/>
      </c>
      <c r="AN2216" s="187" t="str">
        <f t="shared" si="755"/>
        <v/>
      </c>
      <c r="AO2216" s="187" t="str">
        <f t="shared" si="756"/>
        <v/>
      </c>
      <c r="AP2216" s="187" t="str">
        <f t="shared" si="757"/>
        <v/>
      </c>
      <c r="AT2216" s="187" t="str">
        <f t="shared" si="758"/>
        <v>N006554</v>
      </c>
      <c r="AU2216" s="187">
        <f t="shared" si="759"/>
        <v>111</v>
      </c>
      <c r="AV2216" s="187">
        <f t="shared" si="760"/>
        <v>654.39</v>
      </c>
      <c r="AW2216" s="187" t="str">
        <f t="shared" si="761"/>
        <v>2019/1</v>
      </c>
      <c r="AX2216" s="187" t="str">
        <f t="shared" si="762"/>
        <v>2019/1 Contribuciones Seg. Social</v>
      </c>
      <c r="AY2216" s="187">
        <f t="shared" si="743"/>
        <v>4456.3500000000004</v>
      </c>
      <c r="AZ2216" s="187">
        <f t="shared" si="763"/>
        <v>0.14684439058871049</v>
      </c>
      <c r="BA2216" s="187" t="str">
        <f t="shared" si="745"/>
        <v>N006554 111</v>
      </c>
      <c r="BB2216" s="187">
        <f>IFERROR(IF(AW2216="","",VLOOKUP(AW2216,SUSS!R:S,2,FALSE)),AY2216*SUSS!$M$2)</f>
        <v>534.76200000000006</v>
      </c>
      <c r="BC2216" s="187">
        <f t="shared" si="744"/>
        <v>78.526800000000009</v>
      </c>
    </row>
    <row r="2217" spans="14:55" ht="15.75" thickBot="1">
      <c r="N2217" s="183" t="s">
        <v>198</v>
      </c>
      <c r="O2217" s="82">
        <v>112</v>
      </c>
      <c r="P2217" s="85">
        <v>3529.96</v>
      </c>
      <c r="Q2217" s="83" t="s">
        <v>102</v>
      </c>
      <c r="R2217" s="83" t="s">
        <v>10</v>
      </c>
      <c r="S2217" s="83" t="s">
        <v>83</v>
      </c>
      <c r="T2217" s="82" t="s">
        <v>206</v>
      </c>
      <c r="U2217" s="82" t="s">
        <v>124</v>
      </c>
      <c r="AC2217" s="187" t="str">
        <f t="shared" si="746"/>
        <v/>
      </c>
      <c r="AD2217" s="187" t="str">
        <f t="shared" si="747"/>
        <v/>
      </c>
      <c r="AE2217" s="187" t="str">
        <f t="shared" si="748"/>
        <v/>
      </c>
      <c r="AF2217" s="187" t="str">
        <f t="shared" si="749"/>
        <v/>
      </c>
      <c r="AG2217" s="187" t="str">
        <f t="shared" si="750"/>
        <v/>
      </c>
      <c r="AH2217" s="187" t="str">
        <f t="shared" si="751"/>
        <v/>
      </c>
      <c r="AI2217" s="187" t="str">
        <f t="shared" si="752"/>
        <v/>
      </c>
      <c r="AJ2217" s="187" t="str">
        <f t="shared" si="753"/>
        <v/>
      </c>
      <c r="AK2217" s="187" t="str">
        <f t="shared" si="754"/>
        <v/>
      </c>
      <c r="AN2217" s="187" t="str">
        <f t="shared" si="755"/>
        <v/>
      </c>
      <c r="AO2217" s="187" t="str">
        <f t="shared" si="756"/>
        <v/>
      </c>
      <c r="AP2217" s="187" t="str">
        <f t="shared" si="757"/>
        <v/>
      </c>
      <c r="AT2217" s="187" t="str">
        <f t="shared" si="758"/>
        <v/>
      </c>
      <c r="AU2217" s="187" t="str">
        <f t="shared" si="759"/>
        <v/>
      </c>
      <c r="AV2217" s="187" t="str">
        <f t="shared" si="760"/>
        <v/>
      </c>
      <c r="AW2217" s="187" t="str">
        <f t="shared" si="761"/>
        <v/>
      </c>
      <c r="AX2217" s="187" t="str">
        <f t="shared" si="762"/>
        <v/>
      </c>
      <c r="AY2217" s="187" t="str">
        <f t="shared" si="743"/>
        <v/>
      </c>
      <c r="AZ2217" s="187" t="str">
        <f t="shared" si="763"/>
        <v/>
      </c>
      <c r="BA2217" s="187" t="str">
        <f t="shared" si="745"/>
        <v xml:space="preserve"> </v>
      </c>
      <c r="BB2217" s="187" t="str">
        <f>IFERROR(IF(AW2217="","",VLOOKUP(AW2217,SUSS!R:S,2,FALSE)),AY2217*SUSS!$M$2)</f>
        <v/>
      </c>
      <c r="BC2217" s="187" t="str">
        <f t="shared" si="744"/>
        <v/>
      </c>
    </row>
    <row r="2218" spans="14:55" ht="15.75" thickBot="1">
      <c r="N2218" s="183" t="s">
        <v>198</v>
      </c>
      <c r="O2218" s="82">
        <v>112</v>
      </c>
      <c r="P2218" s="85">
        <v>6578.73</v>
      </c>
      <c r="Q2218" s="83" t="s">
        <v>82</v>
      </c>
      <c r="R2218" s="83" t="s">
        <v>10</v>
      </c>
      <c r="S2218" s="83" t="s">
        <v>10</v>
      </c>
      <c r="T2218" s="82" t="s">
        <v>94</v>
      </c>
      <c r="U2218" s="82" t="s">
        <v>124</v>
      </c>
      <c r="AC2218" s="187" t="str">
        <f t="shared" si="746"/>
        <v/>
      </c>
      <c r="AD2218" s="187" t="str">
        <f t="shared" si="747"/>
        <v/>
      </c>
      <c r="AE2218" s="187" t="str">
        <f t="shared" si="748"/>
        <v/>
      </c>
      <c r="AF2218" s="187" t="str">
        <f t="shared" si="749"/>
        <v/>
      </c>
      <c r="AG2218" s="187" t="str">
        <f t="shared" si="750"/>
        <v/>
      </c>
      <c r="AH2218" s="187" t="str">
        <f t="shared" si="751"/>
        <v/>
      </c>
      <c r="AI2218" s="187" t="str">
        <f t="shared" si="752"/>
        <v/>
      </c>
      <c r="AJ2218" s="187" t="str">
        <f t="shared" si="753"/>
        <v/>
      </c>
      <c r="AK2218" s="187" t="str">
        <f t="shared" si="754"/>
        <v/>
      </c>
      <c r="AN2218" s="187" t="str">
        <f t="shared" si="755"/>
        <v/>
      </c>
      <c r="AO2218" s="187" t="str">
        <f t="shared" si="756"/>
        <v/>
      </c>
      <c r="AP2218" s="187" t="str">
        <f t="shared" si="757"/>
        <v/>
      </c>
      <c r="AT2218" s="187" t="str">
        <f t="shared" si="758"/>
        <v/>
      </c>
      <c r="AU2218" s="187" t="str">
        <f t="shared" si="759"/>
        <v/>
      </c>
      <c r="AV2218" s="187" t="str">
        <f t="shared" si="760"/>
        <v/>
      </c>
      <c r="AW2218" s="187" t="str">
        <f t="shared" si="761"/>
        <v/>
      </c>
      <c r="AX2218" s="187" t="str">
        <f t="shared" si="762"/>
        <v/>
      </c>
      <c r="AY2218" s="187" t="str">
        <f t="shared" si="743"/>
        <v/>
      </c>
      <c r="AZ2218" s="187" t="str">
        <f t="shared" si="763"/>
        <v/>
      </c>
      <c r="BA2218" s="187" t="str">
        <f t="shared" si="745"/>
        <v xml:space="preserve"> </v>
      </c>
      <c r="BB2218" s="187" t="str">
        <f>IFERROR(IF(AW2218="","",VLOOKUP(AW2218,SUSS!R:S,2,FALSE)),AY2218*SUSS!$M$2)</f>
        <v/>
      </c>
      <c r="BC2218" s="187" t="str">
        <f t="shared" si="744"/>
        <v/>
      </c>
    </row>
    <row r="2219" spans="14:55" ht="15.75" thickBot="1">
      <c r="N2219" s="183" t="s">
        <v>198</v>
      </c>
      <c r="O2219" s="82">
        <v>112</v>
      </c>
      <c r="P2219" s="85">
        <v>4487.9399999999996</v>
      </c>
      <c r="Q2219" s="83" t="s">
        <v>82</v>
      </c>
      <c r="R2219" s="83" t="s">
        <v>10</v>
      </c>
      <c r="S2219" s="83" t="s">
        <v>83</v>
      </c>
      <c r="T2219" s="82" t="s">
        <v>94</v>
      </c>
      <c r="U2219" s="82" t="s">
        <v>124</v>
      </c>
      <c r="AC2219" s="187" t="str">
        <f t="shared" si="746"/>
        <v/>
      </c>
      <c r="AD2219" s="187" t="str">
        <f t="shared" si="747"/>
        <v/>
      </c>
      <c r="AE2219" s="187" t="str">
        <f t="shared" si="748"/>
        <v/>
      </c>
      <c r="AF2219" s="187" t="str">
        <f t="shared" si="749"/>
        <v/>
      </c>
      <c r="AG2219" s="187" t="str">
        <f t="shared" si="750"/>
        <v/>
      </c>
      <c r="AH2219" s="187" t="str">
        <f t="shared" si="751"/>
        <v/>
      </c>
      <c r="AI2219" s="187" t="str">
        <f t="shared" si="752"/>
        <v/>
      </c>
      <c r="AJ2219" s="187" t="str">
        <f t="shared" si="753"/>
        <v/>
      </c>
      <c r="AK2219" s="187" t="str">
        <f t="shared" si="754"/>
        <v/>
      </c>
      <c r="AN2219" s="187" t="str">
        <f t="shared" si="755"/>
        <v/>
      </c>
      <c r="AO2219" s="187" t="str">
        <f t="shared" si="756"/>
        <v/>
      </c>
      <c r="AP2219" s="187" t="str">
        <f t="shared" si="757"/>
        <v/>
      </c>
      <c r="AT2219" s="187" t="str">
        <f t="shared" si="758"/>
        <v/>
      </c>
      <c r="AU2219" s="187" t="str">
        <f t="shared" si="759"/>
        <v/>
      </c>
      <c r="AV2219" s="187" t="str">
        <f t="shared" si="760"/>
        <v/>
      </c>
      <c r="AW2219" s="187" t="str">
        <f t="shared" si="761"/>
        <v/>
      </c>
      <c r="AX2219" s="187" t="str">
        <f t="shared" si="762"/>
        <v/>
      </c>
      <c r="AY2219" s="187" t="str">
        <f t="shared" si="743"/>
        <v/>
      </c>
      <c r="AZ2219" s="187" t="str">
        <f t="shared" si="763"/>
        <v/>
      </c>
      <c r="BA2219" s="187" t="str">
        <f t="shared" si="745"/>
        <v xml:space="preserve"> </v>
      </c>
      <c r="BB2219" s="187" t="str">
        <f>IFERROR(IF(AW2219="","",VLOOKUP(AW2219,SUSS!R:S,2,FALSE)),AY2219*SUSS!$M$2)</f>
        <v/>
      </c>
      <c r="BC2219" s="187" t="str">
        <f t="shared" si="744"/>
        <v/>
      </c>
    </row>
    <row r="2220" spans="14:55" ht="15.75" thickBot="1">
      <c r="N2220" s="183" t="s">
        <v>198</v>
      </c>
      <c r="O2220" s="82">
        <v>112</v>
      </c>
      <c r="P2220" s="85">
        <v>1912.97</v>
      </c>
      <c r="Q2220" s="83" t="s">
        <v>82</v>
      </c>
      <c r="R2220" s="83" t="s">
        <v>10</v>
      </c>
      <c r="S2220" s="83" t="s">
        <v>84</v>
      </c>
      <c r="T2220" s="82" t="s">
        <v>94</v>
      </c>
      <c r="U2220" s="82" t="s">
        <v>124</v>
      </c>
      <c r="AC2220" s="187" t="str">
        <f t="shared" si="746"/>
        <v/>
      </c>
      <c r="AD2220" s="187" t="str">
        <f t="shared" si="747"/>
        <v/>
      </c>
      <c r="AE2220" s="187" t="str">
        <f t="shared" si="748"/>
        <v/>
      </c>
      <c r="AF2220" s="187" t="str">
        <f t="shared" si="749"/>
        <v/>
      </c>
      <c r="AG2220" s="187" t="str">
        <f t="shared" si="750"/>
        <v/>
      </c>
      <c r="AH2220" s="187" t="str">
        <f t="shared" si="751"/>
        <v/>
      </c>
      <c r="AI2220" s="187" t="str">
        <f t="shared" si="752"/>
        <v/>
      </c>
      <c r="AJ2220" s="187" t="str">
        <f t="shared" si="753"/>
        <v/>
      </c>
      <c r="AK2220" s="187" t="str">
        <f t="shared" si="754"/>
        <v/>
      </c>
      <c r="AN2220" s="187" t="str">
        <f t="shared" si="755"/>
        <v/>
      </c>
      <c r="AO2220" s="187" t="str">
        <f t="shared" si="756"/>
        <v/>
      </c>
      <c r="AP2220" s="187" t="str">
        <f t="shared" si="757"/>
        <v/>
      </c>
      <c r="AT2220" s="187" t="str">
        <f t="shared" si="758"/>
        <v/>
      </c>
      <c r="AU2220" s="187" t="str">
        <f t="shared" si="759"/>
        <v/>
      </c>
      <c r="AV2220" s="187" t="str">
        <f t="shared" si="760"/>
        <v/>
      </c>
      <c r="AW2220" s="187" t="str">
        <f t="shared" si="761"/>
        <v/>
      </c>
      <c r="AX2220" s="187" t="str">
        <f t="shared" si="762"/>
        <v/>
      </c>
      <c r="AY2220" s="187" t="str">
        <f t="shared" si="743"/>
        <v/>
      </c>
      <c r="AZ2220" s="187" t="str">
        <f t="shared" si="763"/>
        <v/>
      </c>
      <c r="BA2220" s="187" t="str">
        <f t="shared" si="745"/>
        <v xml:space="preserve"> </v>
      </c>
      <c r="BB2220" s="187" t="str">
        <f>IFERROR(IF(AW2220="","",VLOOKUP(AW2220,SUSS!R:S,2,FALSE)),AY2220*SUSS!$M$2)</f>
        <v/>
      </c>
      <c r="BC2220" s="187" t="str">
        <f t="shared" si="744"/>
        <v/>
      </c>
    </row>
    <row r="2221" spans="14:55" ht="15.75" thickBot="1">
      <c r="N2221" s="183" t="s">
        <v>198</v>
      </c>
      <c r="O2221" s="82">
        <v>112</v>
      </c>
      <c r="P2221" s="86">
        <v>153.22999999999999</v>
      </c>
      <c r="Q2221" s="83" t="s">
        <v>107</v>
      </c>
      <c r="R2221" s="83" t="s">
        <v>10</v>
      </c>
      <c r="S2221" s="83" t="s">
        <v>10</v>
      </c>
      <c r="T2221" s="82" t="s">
        <v>163</v>
      </c>
      <c r="U2221" s="82" t="s">
        <v>124</v>
      </c>
      <c r="AC2221" s="187" t="str">
        <f t="shared" si="746"/>
        <v/>
      </c>
      <c r="AD2221" s="187" t="str">
        <f t="shared" si="747"/>
        <v/>
      </c>
      <c r="AE2221" s="187" t="str">
        <f t="shared" si="748"/>
        <v/>
      </c>
      <c r="AF2221" s="187" t="str">
        <f t="shared" si="749"/>
        <v/>
      </c>
      <c r="AG2221" s="187" t="str">
        <f t="shared" si="750"/>
        <v/>
      </c>
      <c r="AH2221" s="187" t="str">
        <f t="shared" si="751"/>
        <v/>
      </c>
      <c r="AI2221" s="187" t="str">
        <f t="shared" si="752"/>
        <v/>
      </c>
      <c r="AJ2221" s="187" t="str">
        <f t="shared" si="753"/>
        <v/>
      </c>
      <c r="AK2221" s="187" t="str">
        <f t="shared" si="754"/>
        <v/>
      </c>
      <c r="AN2221" s="187" t="str">
        <f t="shared" si="755"/>
        <v/>
      </c>
      <c r="AO2221" s="187" t="str">
        <f t="shared" si="756"/>
        <v/>
      </c>
      <c r="AP2221" s="187" t="str">
        <f t="shared" si="757"/>
        <v/>
      </c>
      <c r="AT2221" s="187" t="str">
        <f t="shared" si="758"/>
        <v/>
      </c>
      <c r="AU2221" s="187" t="str">
        <f t="shared" si="759"/>
        <v/>
      </c>
      <c r="AV2221" s="187" t="str">
        <f t="shared" si="760"/>
        <v/>
      </c>
      <c r="AW2221" s="187" t="str">
        <f t="shared" si="761"/>
        <v/>
      </c>
      <c r="AX2221" s="187" t="str">
        <f t="shared" si="762"/>
        <v/>
      </c>
      <c r="AY2221" s="187" t="str">
        <f t="shared" si="743"/>
        <v/>
      </c>
      <c r="AZ2221" s="187" t="str">
        <f t="shared" si="763"/>
        <v/>
      </c>
      <c r="BA2221" s="187" t="str">
        <f t="shared" si="745"/>
        <v xml:space="preserve"> </v>
      </c>
      <c r="BB2221" s="187" t="str">
        <f>IFERROR(IF(AW2221="","",VLOOKUP(AW2221,SUSS!R:S,2,FALSE)),AY2221*SUSS!$M$2)</f>
        <v/>
      </c>
      <c r="BC2221" s="187" t="str">
        <f t="shared" si="744"/>
        <v/>
      </c>
    </row>
    <row r="2222" spans="14:55" ht="29.25" thickBot="1">
      <c r="N2222" s="183" t="s">
        <v>198</v>
      </c>
      <c r="O2222" s="82">
        <v>112</v>
      </c>
      <c r="P2222" s="86">
        <v>51.23</v>
      </c>
      <c r="Q2222" s="83" t="s">
        <v>11</v>
      </c>
      <c r="R2222" s="83" t="s">
        <v>108</v>
      </c>
      <c r="S2222" s="83" t="s">
        <v>109</v>
      </c>
      <c r="T2222" s="82" t="s">
        <v>180</v>
      </c>
      <c r="U2222" s="82" t="s">
        <v>124</v>
      </c>
      <c r="AC2222" s="187" t="str">
        <f t="shared" si="746"/>
        <v/>
      </c>
      <c r="AD2222" s="187" t="str">
        <f t="shared" si="747"/>
        <v/>
      </c>
      <c r="AE2222" s="187" t="str">
        <f t="shared" si="748"/>
        <v/>
      </c>
      <c r="AF2222" s="187" t="str">
        <f t="shared" si="749"/>
        <v/>
      </c>
      <c r="AG2222" s="187" t="str">
        <f t="shared" si="750"/>
        <v/>
      </c>
      <c r="AH2222" s="187" t="str">
        <f t="shared" si="751"/>
        <v/>
      </c>
      <c r="AI2222" s="187" t="str">
        <f t="shared" si="752"/>
        <v/>
      </c>
      <c r="AJ2222" s="187" t="str">
        <f t="shared" si="753"/>
        <v/>
      </c>
      <c r="AK2222" s="187" t="str">
        <f t="shared" si="754"/>
        <v/>
      </c>
      <c r="AN2222" s="187" t="str">
        <f t="shared" si="755"/>
        <v/>
      </c>
      <c r="AO2222" s="187" t="str">
        <f t="shared" si="756"/>
        <v/>
      </c>
      <c r="AP2222" s="187" t="str">
        <f t="shared" si="757"/>
        <v/>
      </c>
      <c r="AT2222" s="187" t="str">
        <f t="shared" si="758"/>
        <v>N006554</v>
      </c>
      <c r="AU2222" s="187">
        <f t="shared" si="759"/>
        <v>112</v>
      </c>
      <c r="AV2222" s="187">
        <f t="shared" si="760"/>
        <v>51.23</v>
      </c>
      <c r="AW2222" s="187" t="str">
        <f t="shared" si="761"/>
        <v>2019/1</v>
      </c>
      <c r="AX2222" s="187" t="str">
        <f t="shared" si="762"/>
        <v>2019/1 Contribuciones Seg. Social</v>
      </c>
      <c r="AY2222" s="187">
        <f t="shared" si="743"/>
        <v>4456.3500000000004</v>
      </c>
      <c r="AZ2222" s="187">
        <f t="shared" si="763"/>
        <v>1.149595520998126E-2</v>
      </c>
      <c r="BA2222" s="187" t="str">
        <f t="shared" si="745"/>
        <v>N006554 112</v>
      </c>
      <c r="BB2222" s="187">
        <f>IFERROR(IF(AW2222="","",VLOOKUP(AW2222,SUSS!R:S,2,FALSE)),AY2222*SUSS!$M$2)</f>
        <v>534.76200000000006</v>
      </c>
      <c r="BC2222" s="187">
        <f t="shared" si="744"/>
        <v>6.1475999999999997</v>
      </c>
    </row>
    <row r="2223" spans="14:55" ht="29.25" thickBot="1">
      <c r="N2223" s="183" t="s">
        <v>198</v>
      </c>
      <c r="O2223" s="82">
        <v>112</v>
      </c>
      <c r="P2223" s="86">
        <v>265.27</v>
      </c>
      <c r="Q2223" s="83" t="s">
        <v>11</v>
      </c>
      <c r="R2223" s="83" t="s">
        <v>108</v>
      </c>
      <c r="S2223" s="83" t="s">
        <v>83</v>
      </c>
      <c r="T2223" s="82" t="s">
        <v>180</v>
      </c>
      <c r="U2223" s="82" t="s">
        <v>124</v>
      </c>
      <c r="AC2223" s="187" t="str">
        <f t="shared" si="746"/>
        <v/>
      </c>
      <c r="AD2223" s="187" t="str">
        <f t="shared" si="747"/>
        <v/>
      </c>
      <c r="AE2223" s="187" t="str">
        <f t="shared" si="748"/>
        <v/>
      </c>
      <c r="AF2223" s="187" t="str">
        <f t="shared" si="749"/>
        <v/>
      </c>
      <c r="AG2223" s="187" t="str">
        <f t="shared" si="750"/>
        <v/>
      </c>
      <c r="AH2223" s="187" t="str">
        <f t="shared" si="751"/>
        <v/>
      </c>
      <c r="AI2223" s="187" t="str">
        <f t="shared" si="752"/>
        <v/>
      </c>
      <c r="AJ2223" s="187" t="str">
        <f t="shared" si="753"/>
        <v/>
      </c>
      <c r="AK2223" s="187" t="str">
        <f t="shared" si="754"/>
        <v/>
      </c>
      <c r="AN2223" s="187" t="str">
        <f t="shared" si="755"/>
        <v/>
      </c>
      <c r="AO2223" s="187" t="str">
        <f t="shared" si="756"/>
        <v/>
      </c>
      <c r="AP2223" s="187" t="str">
        <f t="shared" si="757"/>
        <v/>
      </c>
      <c r="AT2223" s="187" t="str">
        <f t="shared" si="758"/>
        <v>N006554</v>
      </c>
      <c r="AU2223" s="187">
        <f t="shared" si="759"/>
        <v>112</v>
      </c>
      <c r="AV2223" s="187">
        <f t="shared" si="760"/>
        <v>265.27</v>
      </c>
      <c r="AW2223" s="187" t="str">
        <f t="shared" si="761"/>
        <v>2019/1</v>
      </c>
      <c r="AX2223" s="187" t="str">
        <f t="shared" si="762"/>
        <v>2019/1 Contribuciones Seg. Social</v>
      </c>
      <c r="AY2223" s="187">
        <f t="shared" si="743"/>
        <v>4456.3500000000004</v>
      </c>
      <c r="AZ2223" s="187">
        <f t="shared" si="763"/>
        <v>5.952629394010793E-2</v>
      </c>
      <c r="BA2223" s="187" t="str">
        <f t="shared" si="745"/>
        <v>N006554 112</v>
      </c>
      <c r="BB2223" s="187">
        <f>IFERROR(IF(AW2223="","",VLOOKUP(AW2223,SUSS!R:S,2,FALSE)),AY2223*SUSS!$M$2)</f>
        <v>534.76200000000006</v>
      </c>
      <c r="BC2223" s="187">
        <f t="shared" si="744"/>
        <v>31.8324</v>
      </c>
    </row>
    <row r="2224" spans="14:55" ht="29.25" thickBot="1">
      <c r="N2224" s="183" t="s">
        <v>198</v>
      </c>
      <c r="O2224" s="82">
        <v>112</v>
      </c>
      <c r="P2224" s="86">
        <v>337.89</v>
      </c>
      <c r="Q2224" s="83" t="s">
        <v>11</v>
      </c>
      <c r="R2224" s="83" t="s">
        <v>108</v>
      </c>
      <c r="S2224" s="83" t="s">
        <v>109</v>
      </c>
      <c r="T2224" s="82" t="s">
        <v>181</v>
      </c>
      <c r="U2224" s="82" t="s">
        <v>124</v>
      </c>
      <c r="AC2224" s="187" t="str">
        <f t="shared" si="746"/>
        <v/>
      </c>
      <c r="AD2224" s="187" t="str">
        <f t="shared" si="747"/>
        <v/>
      </c>
      <c r="AE2224" s="187" t="str">
        <f t="shared" si="748"/>
        <v/>
      </c>
      <c r="AF2224" s="187" t="str">
        <f t="shared" si="749"/>
        <v/>
      </c>
      <c r="AG2224" s="187" t="str">
        <f t="shared" si="750"/>
        <v/>
      </c>
      <c r="AH2224" s="187" t="str">
        <f t="shared" si="751"/>
        <v/>
      </c>
      <c r="AI2224" s="187" t="str">
        <f t="shared" si="752"/>
        <v/>
      </c>
      <c r="AJ2224" s="187" t="str">
        <f t="shared" si="753"/>
        <v/>
      </c>
      <c r="AK2224" s="187" t="str">
        <f t="shared" si="754"/>
        <v/>
      </c>
      <c r="AN2224" s="187" t="str">
        <f t="shared" si="755"/>
        <v/>
      </c>
      <c r="AO2224" s="187" t="str">
        <f t="shared" si="756"/>
        <v/>
      </c>
      <c r="AP2224" s="187" t="str">
        <f t="shared" si="757"/>
        <v/>
      </c>
      <c r="AT2224" s="187" t="str">
        <f t="shared" si="758"/>
        <v>N006554</v>
      </c>
      <c r="AU2224" s="187">
        <f t="shared" si="759"/>
        <v>112</v>
      </c>
      <c r="AV2224" s="187">
        <f t="shared" si="760"/>
        <v>337.89</v>
      </c>
      <c r="AW2224" s="187" t="str">
        <f t="shared" si="761"/>
        <v>2019/2</v>
      </c>
      <c r="AX2224" s="187" t="str">
        <f t="shared" si="762"/>
        <v>2019/2 Contribuciones Seg. Social</v>
      </c>
      <c r="AY2224" s="187">
        <f t="shared" si="743"/>
        <v>5835.93</v>
      </c>
      <c r="AZ2224" s="187">
        <f t="shared" si="763"/>
        <v>5.7898227017801784E-2</v>
      </c>
      <c r="BA2224" s="187" t="str">
        <f t="shared" si="745"/>
        <v>N006554 112</v>
      </c>
      <c r="BB2224" s="187">
        <f>IFERROR(IF(AW2224="","",VLOOKUP(AW2224,SUSS!R:S,2,FALSE)),AY2224*SUSS!$M$2)</f>
        <v>700.3116</v>
      </c>
      <c r="BC2224" s="187">
        <f t="shared" si="744"/>
        <v>40.546799999999998</v>
      </c>
    </row>
    <row r="2225" spans="14:55" ht="15.75" thickBot="1">
      <c r="N2225" s="183" t="s">
        <v>198</v>
      </c>
      <c r="O2225" s="82">
        <v>113</v>
      </c>
      <c r="P2225" s="85">
        <v>3529.96</v>
      </c>
      <c r="Q2225" s="83" t="s">
        <v>102</v>
      </c>
      <c r="R2225" s="83" t="s">
        <v>10</v>
      </c>
      <c r="S2225" s="83" t="s">
        <v>83</v>
      </c>
      <c r="T2225" s="82" t="s">
        <v>206</v>
      </c>
      <c r="U2225" s="82" t="s">
        <v>124</v>
      </c>
      <c r="AC2225" s="187" t="str">
        <f t="shared" si="746"/>
        <v/>
      </c>
      <c r="AD2225" s="187" t="str">
        <f t="shared" si="747"/>
        <v/>
      </c>
      <c r="AE2225" s="187" t="str">
        <f t="shared" si="748"/>
        <v/>
      </c>
      <c r="AF2225" s="187" t="str">
        <f t="shared" si="749"/>
        <v/>
      </c>
      <c r="AG2225" s="187" t="str">
        <f t="shared" si="750"/>
        <v/>
      </c>
      <c r="AH2225" s="187" t="str">
        <f t="shared" si="751"/>
        <v/>
      </c>
      <c r="AI2225" s="187" t="str">
        <f t="shared" si="752"/>
        <v/>
      </c>
      <c r="AJ2225" s="187" t="str">
        <f t="shared" si="753"/>
        <v/>
      </c>
      <c r="AK2225" s="187" t="str">
        <f t="shared" si="754"/>
        <v/>
      </c>
      <c r="AN2225" s="187" t="str">
        <f t="shared" si="755"/>
        <v/>
      </c>
      <c r="AO2225" s="187" t="str">
        <f t="shared" si="756"/>
        <v/>
      </c>
      <c r="AP2225" s="187" t="str">
        <f t="shared" si="757"/>
        <v/>
      </c>
      <c r="AT2225" s="187" t="str">
        <f t="shared" si="758"/>
        <v/>
      </c>
      <c r="AU2225" s="187" t="str">
        <f t="shared" si="759"/>
        <v/>
      </c>
      <c r="AV2225" s="187" t="str">
        <f t="shared" si="760"/>
        <v/>
      </c>
      <c r="AW2225" s="187" t="str">
        <f t="shared" si="761"/>
        <v/>
      </c>
      <c r="AX2225" s="187" t="str">
        <f t="shared" si="762"/>
        <v/>
      </c>
      <c r="AY2225" s="187" t="str">
        <f t="shared" si="743"/>
        <v/>
      </c>
      <c r="AZ2225" s="187" t="str">
        <f t="shared" si="763"/>
        <v/>
      </c>
      <c r="BA2225" s="187" t="str">
        <f t="shared" si="745"/>
        <v xml:space="preserve"> </v>
      </c>
      <c r="BB2225" s="187" t="str">
        <f>IFERROR(IF(AW2225="","",VLOOKUP(AW2225,SUSS!R:S,2,FALSE)),AY2225*SUSS!$M$2)</f>
        <v/>
      </c>
      <c r="BC2225" s="187" t="str">
        <f t="shared" si="744"/>
        <v/>
      </c>
    </row>
    <row r="2226" spans="14:55" ht="15.75" thickBot="1">
      <c r="N2226" s="183" t="s">
        <v>198</v>
      </c>
      <c r="O2226" s="82">
        <v>113</v>
      </c>
      <c r="P2226" s="85">
        <v>7977.24</v>
      </c>
      <c r="Q2226" s="83" t="s">
        <v>82</v>
      </c>
      <c r="R2226" s="83" t="s">
        <v>10</v>
      </c>
      <c r="S2226" s="83" t="s">
        <v>84</v>
      </c>
      <c r="T2226" s="82" t="s">
        <v>94</v>
      </c>
      <c r="U2226" s="82" t="s">
        <v>124</v>
      </c>
      <c r="AC2226" s="187" t="str">
        <f t="shared" si="746"/>
        <v/>
      </c>
      <c r="AD2226" s="187" t="str">
        <f t="shared" si="747"/>
        <v/>
      </c>
      <c r="AE2226" s="187" t="str">
        <f t="shared" si="748"/>
        <v/>
      </c>
      <c r="AF2226" s="187" t="str">
        <f t="shared" si="749"/>
        <v/>
      </c>
      <c r="AG2226" s="187" t="str">
        <f t="shared" si="750"/>
        <v/>
      </c>
      <c r="AH2226" s="187" t="str">
        <f t="shared" si="751"/>
        <v/>
      </c>
      <c r="AI2226" s="187" t="str">
        <f t="shared" si="752"/>
        <v/>
      </c>
      <c r="AJ2226" s="187" t="str">
        <f t="shared" si="753"/>
        <v/>
      </c>
      <c r="AK2226" s="187" t="str">
        <f t="shared" si="754"/>
        <v/>
      </c>
      <c r="AN2226" s="187" t="str">
        <f t="shared" si="755"/>
        <v/>
      </c>
      <c r="AO2226" s="187" t="str">
        <f t="shared" si="756"/>
        <v/>
      </c>
      <c r="AP2226" s="187" t="str">
        <f t="shared" si="757"/>
        <v/>
      </c>
      <c r="AT2226" s="187" t="str">
        <f t="shared" si="758"/>
        <v/>
      </c>
      <c r="AU2226" s="187" t="str">
        <f t="shared" si="759"/>
        <v/>
      </c>
      <c r="AV2226" s="187" t="str">
        <f t="shared" si="760"/>
        <v/>
      </c>
      <c r="AW2226" s="187" t="str">
        <f t="shared" si="761"/>
        <v/>
      </c>
      <c r="AX2226" s="187" t="str">
        <f t="shared" si="762"/>
        <v/>
      </c>
      <c r="AY2226" s="187" t="str">
        <f t="shared" si="743"/>
        <v/>
      </c>
      <c r="AZ2226" s="187" t="str">
        <f t="shared" si="763"/>
        <v/>
      </c>
      <c r="BA2226" s="187" t="str">
        <f t="shared" si="745"/>
        <v xml:space="preserve"> </v>
      </c>
      <c r="BB2226" s="187" t="str">
        <f>IFERROR(IF(AW2226="","",VLOOKUP(AW2226,SUSS!R:S,2,FALSE)),AY2226*SUSS!$M$2)</f>
        <v/>
      </c>
      <c r="BC2226" s="187" t="str">
        <f t="shared" si="744"/>
        <v/>
      </c>
    </row>
    <row r="2227" spans="14:55" ht="15.75" thickBot="1">
      <c r="N2227" s="183" t="s">
        <v>198</v>
      </c>
      <c r="O2227" s="82">
        <v>113</v>
      </c>
      <c r="P2227" s="85">
        <v>5002.3999999999996</v>
      </c>
      <c r="Q2227" s="83" t="s">
        <v>82</v>
      </c>
      <c r="R2227" s="83" t="s">
        <v>10</v>
      </c>
      <c r="S2227" s="83" t="s">
        <v>10</v>
      </c>
      <c r="T2227" s="82" t="s">
        <v>95</v>
      </c>
      <c r="U2227" s="82" t="s">
        <v>124</v>
      </c>
      <c r="AC2227" s="187" t="str">
        <f t="shared" si="746"/>
        <v/>
      </c>
      <c r="AD2227" s="187" t="str">
        <f t="shared" si="747"/>
        <v/>
      </c>
      <c r="AE2227" s="187" t="str">
        <f t="shared" si="748"/>
        <v/>
      </c>
      <c r="AF2227" s="187" t="str">
        <f t="shared" si="749"/>
        <v/>
      </c>
      <c r="AG2227" s="187" t="str">
        <f t="shared" si="750"/>
        <v/>
      </c>
      <c r="AH2227" s="187" t="str">
        <f t="shared" si="751"/>
        <v/>
      </c>
      <c r="AI2227" s="187" t="str">
        <f t="shared" si="752"/>
        <v/>
      </c>
      <c r="AJ2227" s="187" t="str">
        <f t="shared" si="753"/>
        <v/>
      </c>
      <c r="AK2227" s="187" t="str">
        <f t="shared" si="754"/>
        <v/>
      </c>
      <c r="AN2227" s="187" t="str">
        <f t="shared" si="755"/>
        <v/>
      </c>
      <c r="AO2227" s="187" t="str">
        <f t="shared" si="756"/>
        <v/>
      </c>
      <c r="AP2227" s="187" t="str">
        <f t="shared" si="757"/>
        <v/>
      </c>
      <c r="AT2227" s="187" t="str">
        <f t="shared" si="758"/>
        <v/>
      </c>
      <c r="AU2227" s="187" t="str">
        <f t="shared" si="759"/>
        <v/>
      </c>
      <c r="AV2227" s="187" t="str">
        <f t="shared" si="760"/>
        <v/>
      </c>
      <c r="AW2227" s="187" t="str">
        <f t="shared" si="761"/>
        <v/>
      </c>
      <c r="AX2227" s="187" t="str">
        <f t="shared" si="762"/>
        <v/>
      </c>
      <c r="AY2227" s="187" t="str">
        <f t="shared" si="743"/>
        <v/>
      </c>
      <c r="AZ2227" s="187" t="str">
        <f t="shared" si="763"/>
        <v/>
      </c>
      <c r="BA2227" s="187" t="str">
        <f t="shared" si="745"/>
        <v xml:space="preserve"> </v>
      </c>
      <c r="BB2227" s="187" t="str">
        <f>IFERROR(IF(AW2227="","",VLOOKUP(AW2227,SUSS!R:S,2,FALSE)),AY2227*SUSS!$M$2)</f>
        <v/>
      </c>
      <c r="BC2227" s="187" t="str">
        <f t="shared" si="744"/>
        <v/>
      </c>
    </row>
    <row r="2228" spans="14:55" ht="15.75" thickBot="1">
      <c r="N2228" s="183" t="s">
        <v>198</v>
      </c>
      <c r="O2228" s="82">
        <v>113</v>
      </c>
      <c r="P2228" s="86">
        <v>153.22999999999999</v>
      </c>
      <c r="Q2228" s="83" t="s">
        <v>107</v>
      </c>
      <c r="R2228" s="83" t="s">
        <v>10</v>
      </c>
      <c r="S2228" s="83" t="s">
        <v>10</v>
      </c>
      <c r="T2228" s="82" t="s">
        <v>163</v>
      </c>
      <c r="U2228" s="82" t="s">
        <v>124</v>
      </c>
      <c r="AC2228" s="187" t="str">
        <f t="shared" si="746"/>
        <v/>
      </c>
      <c r="AD2228" s="187" t="str">
        <f t="shared" si="747"/>
        <v/>
      </c>
      <c r="AE2228" s="187" t="str">
        <f t="shared" si="748"/>
        <v/>
      </c>
      <c r="AF2228" s="187" t="str">
        <f t="shared" si="749"/>
        <v/>
      </c>
      <c r="AG2228" s="187" t="str">
        <f t="shared" si="750"/>
        <v/>
      </c>
      <c r="AH2228" s="187" t="str">
        <f t="shared" si="751"/>
        <v/>
      </c>
      <c r="AI2228" s="187" t="str">
        <f t="shared" si="752"/>
        <v/>
      </c>
      <c r="AJ2228" s="187" t="str">
        <f t="shared" si="753"/>
        <v/>
      </c>
      <c r="AK2228" s="187" t="str">
        <f t="shared" si="754"/>
        <v/>
      </c>
      <c r="AN2228" s="187" t="str">
        <f t="shared" si="755"/>
        <v/>
      </c>
      <c r="AO2228" s="187" t="str">
        <f t="shared" si="756"/>
        <v/>
      </c>
      <c r="AP2228" s="187" t="str">
        <f t="shared" si="757"/>
        <v/>
      </c>
      <c r="AT2228" s="187" t="str">
        <f t="shared" si="758"/>
        <v/>
      </c>
      <c r="AU2228" s="187" t="str">
        <f t="shared" si="759"/>
        <v/>
      </c>
      <c r="AV2228" s="187" t="str">
        <f t="shared" si="760"/>
        <v/>
      </c>
      <c r="AW2228" s="187" t="str">
        <f t="shared" si="761"/>
        <v/>
      </c>
      <c r="AX2228" s="187" t="str">
        <f t="shared" si="762"/>
        <v/>
      </c>
      <c r="AY2228" s="187" t="str">
        <f t="shared" si="743"/>
        <v/>
      </c>
      <c r="AZ2228" s="187" t="str">
        <f t="shared" si="763"/>
        <v/>
      </c>
      <c r="BA2228" s="187" t="str">
        <f t="shared" si="745"/>
        <v xml:space="preserve"> </v>
      </c>
      <c r="BB2228" s="187" t="str">
        <f>IFERROR(IF(AW2228="","",VLOOKUP(AW2228,SUSS!R:S,2,FALSE)),AY2228*SUSS!$M$2)</f>
        <v/>
      </c>
      <c r="BC2228" s="187" t="str">
        <f t="shared" si="744"/>
        <v/>
      </c>
    </row>
    <row r="2229" spans="14:55" ht="29.25" thickBot="1">
      <c r="N2229" s="183" t="s">
        <v>198</v>
      </c>
      <c r="O2229" s="82">
        <v>113</v>
      </c>
      <c r="P2229" s="86">
        <v>654.39</v>
      </c>
      <c r="Q2229" s="83" t="s">
        <v>11</v>
      </c>
      <c r="R2229" s="83" t="s">
        <v>108</v>
      </c>
      <c r="S2229" s="83" t="s">
        <v>109</v>
      </c>
      <c r="T2229" s="82" t="s">
        <v>181</v>
      </c>
      <c r="U2229" s="82" t="s">
        <v>124</v>
      </c>
      <c r="AC2229" s="187" t="str">
        <f t="shared" si="746"/>
        <v/>
      </c>
      <c r="AD2229" s="187" t="str">
        <f t="shared" si="747"/>
        <v/>
      </c>
      <c r="AE2229" s="187" t="str">
        <f t="shared" si="748"/>
        <v/>
      </c>
      <c r="AF2229" s="187" t="str">
        <f t="shared" si="749"/>
        <v/>
      </c>
      <c r="AG2229" s="187" t="str">
        <f t="shared" si="750"/>
        <v/>
      </c>
      <c r="AH2229" s="187" t="str">
        <f t="shared" si="751"/>
        <v/>
      </c>
      <c r="AI2229" s="187" t="str">
        <f t="shared" si="752"/>
        <v/>
      </c>
      <c r="AJ2229" s="187" t="str">
        <f t="shared" si="753"/>
        <v/>
      </c>
      <c r="AK2229" s="187" t="str">
        <f t="shared" si="754"/>
        <v/>
      </c>
      <c r="AN2229" s="187" t="str">
        <f t="shared" si="755"/>
        <v/>
      </c>
      <c r="AO2229" s="187" t="str">
        <f t="shared" si="756"/>
        <v/>
      </c>
      <c r="AP2229" s="187" t="str">
        <f t="shared" si="757"/>
        <v/>
      </c>
      <c r="AT2229" s="187" t="str">
        <f t="shared" si="758"/>
        <v>N006554</v>
      </c>
      <c r="AU2229" s="187">
        <f t="shared" si="759"/>
        <v>113</v>
      </c>
      <c r="AV2229" s="187">
        <f t="shared" si="760"/>
        <v>654.39</v>
      </c>
      <c r="AW2229" s="187" t="str">
        <f t="shared" si="761"/>
        <v>2019/2</v>
      </c>
      <c r="AX2229" s="187" t="str">
        <f t="shared" si="762"/>
        <v>2019/2 Contribuciones Seg. Social</v>
      </c>
      <c r="AY2229" s="187">
        <f t="shared" si="743"/>
        <v>5835.93</v>
      </c>
      <c r="AZ2229" s="187">
        <f t="shared" si="763"/>
        <v>0.11213122844173935</v>
      </c>
      <c r="BA2229" s="187" t="str">
        <f t="shared" si="745"/>
        <v>N006554 113</v>
      </c>
      <c r="BB2229" s="187">
        <f>IFERROR(IF(AW2229="","",VLOOKUP(AW2229,SUSS!R:S,2,FALSE)),AY2229*SUSS!$M$2)</f>
        <v>700.3116</v>
      </c>
      <c r="BC2229" s="187">
        <f t="shared" si="744"/>
        <v>78.526799999999994</v>
      </c>
    </row>
    <row r="2230" spans="14:55" ht="15.75" thickBot="1">
      <c r="N2230" s="183" t="s">
        <v>198</v>
      </c>
      <c r="O2230" s="82">
        <v>114</v>
      </c>
      <c r="P2230" s="85">
        <v>3529.96</v>
      </c>
      <c r="Q2230" s="83" t="s">
        <v>102</v>
      </c>
      <c r="R2230" s="83" t="s">
        <v>10</v>
      </c>
      <c r="S2230" s="83" t="s">
        <v>83</v>
      </c>
      <c r="T2230" s="82" t="s">
        <v>206</v>
      </c>
      <c r="U2230" s="82" t="s">
        <v>124</v>
      </c>
      <c r="AC2230" s="187" t="str">
        <f t="shared" si="746"/>
        <v/>
      </c>
      <c r="AD2230" s="187" t="str">
        <f t="shared" si="747"/>
        <v/>
      </c>
      <c r="AE2230" s="187" t="str">
        <f t="shared" si="748"/>
        <v/>
      </c>
      <c r="AF2230" s="187" t="str">
        <f t="shared" si="749"/>
        <v/>
      </c>
      <c r="AG2230" s="187" t="str">
        <f t="shared" si="750"/>
        <v/>
      </c>
      <c r="AH2230" s="187" t="str">
        <f t="shared" si="751"/>
        <v/>
      </c>
      <c r="AI2230" s="187" t="str">
        <f t="shared" si="752"/>
        <v/>
      </c>
      <c r="AJ2230" s="187" t="str">
        <f t="shared" si="753"/>
        <v/>
      </c>
      <c r="AK2230" s="187" t="str">
        <f t="shared" si="754"/>
        <v/>
      </c>
      <c r="AN2230" s="187" t="str">
        <f t="shared" si="755"/>
        <v/>
      </c>
      <c r="AO2230" s="187" t="str">
        <f t="shared" si="756"/>
        <v/>
      </c>
      <c r="AP2230" s="187" t="str">
        <f t="shared" si="757"/>
        <v/>
      </c>
      <c r="AT2230" s="187" t="str">
        <f t="shared" si="758"/>
        <v/>
      </c>
      <c r="AU2230" s="187" t="str">
        <f t="shared" si="759"/>
        <v/>
      </c>
      <c r="AV2230" s="187" t="str">
        <f t="shared" si="760"/>
        <v/>
      </c>
      <c r="AW2230" s="187" t="str">
        <f t="shared" si="761"/>
        <v/>
      </c>
      <c r="AX2230" s="187" t="str">
        <f t="shared" si="762"/>
        <v/>
      </c>
      <c r="AY2230" s="187" t="str">
        <f t="shared" si="743"/>
        <v/>
      </c>
      <c r="AZ2230" s="187" t="str">
        <f t="shared" si="763"/>
        <v/>
      </c>
      <c r="BA2230" s="187" t="str">
        <f t="shared" si="745"/>
        <v xml:space="preserve"> </v>
      </c>
      <c r="BB2230" s="187" t="str">
        <f>IFERROR(IF(AW2230="","",VLOOKUP(AW2230,SUSS!R:S,2,FALSE)),AY2230*SUSS!$M$2)</f>
        <v/>
      </c>
      <c r="BC2230" s="187" t="str">
        <f t="shared" si="744"/>
        <v/>
      </c>
    </row>
    <row r="2231" spans="14:55" ht="15.75" thickBot="1">
      <c r="N2231" s="183" t="s">
        <v>198</v>
      </c>
      <c r="O2231" s="82">
        <v>114</v>
      </c>
      <c r="P2231" s="85">
        <v>12979.64</v>
      </c>
      <c r="Q2231" s="83" t="s">
        <v>82</v>
      </c>
      <c r="R2231" s="83" t="s">
        <v>10</v>
      </c>
      <c r="S2231" s="83" t="s">
        <v>10</v>
      </c>
      <c r="T2231" s="82" t="s">
        <v>95</v>
      </c>
      <c r="U2231" s="82" t="s">
        <v>124</v>
      </c>
      <c r="AC2231" s="187" t="str">
        <f t="shared" si="746"/>
        <v/>
      </c>
      <c r="AD2231" s="187" t="str">
        <f t="shared" si="747"/>
        <v/>
      </c>
      <c r="AE2231" s="187" t="str">
        <f t="shared" si="748"/>
        <v/>
      </c>
      <c r="AF2231" s="187" t="str">
        <f t="shared" si="749"/>
        <v/>
      </c>
      <c r="AG2231" s="187" t="str">
        <f t="shared" si="750"/>
        <v/>
      </c>
      <c r="AH2231" s="187" t="str">
        <f t="shared" si="751"/>
        <v/>
      </c>
      <c r="AI2231" s="187" t="str">
        <f t="shared" si="752"/>
        <v/>
      </c>
      <c r="AJ2231" s="187" t="str">
        <f t="shared" si="753"/>
        <v/>
      </c>
      <c r="AK2231" s="187" t="str">
        <f t="shared" si="754"/>
        <v/>
      </c>
      <c r="AN2231" s="187" t="str">
        <f t="shared" si="755"/>
        <v/>
      </c>
      <c r="AO2231" s="187" t="str">
        <f t="shared" si="756"/>
        <v/>
      </c>
      <c r="AP2231" s="187" t="str">
        <f t="shared" si="757"/>
        <v/>
      </c>
      <c r="AT2231" s="187" t="str">
        <f t="shared" si="758"/>
        <v/>
      </c>
      <c r="AU2231" s="187" t="str">
        <f t="shared" si="759"/>
        <v/>
      </c>
      <c r="AV2231" s="187" t="str">
        <f t="shared" si="760"/>
        <v/>
      </c>
      <c r="AW2231" s="187" t="str">
        <f t="shared" si="761"/>
        <v/>
      </c>
      <c r="AX2231" s="187" t="str">
        <f t="shared" si="762"/>
        <v/>
      </c>
      <c r="AY2231" s="187" t="str">
        <f t="shared" si="743"/>
        <v/>
      </c>
      <c r="AZ2231" s="187" t="str">
        <f t="shared" si="763"/>
        <v/>
      </c>
      <c r="BA2231" s="187" t="str">
        <f t="shared" si="745"/>
        <v xml:space="preserve"> </v>
      </c>
      <c r="BB2231" s="187" t="str">
        <f>IFERROR(IF(AW2231="","",VLOOKUP(AW2231,SUSS!R:S,2,FALSE)),AY2231*SUSS!$M$2)</f>
        <v/>
      </c>
      <c r="BC2231" s="187" t="str">
        <f t="shared" si="744"/>
        <v/>
      </c>
    </row>
    <row r="2232" spans="14:55" ht="15.75" thickBot="1">
      <c r="N2232" s="183" t="s">
        <v>198</v>
      </c>
      <c r="O2232" s="82">
        <v>114</v>
      </c>
      <c r="P2232" s="86">
        <v>30.53</v>
      </c>
      <c r="Q2232" s="83" t="s">
        <v>107</v>
      </c>
      <c r="R2232" s="83" t="s">
        <v>10</v>
      </c>
      <c r="S2232" s="83" t="s">
        <v>83</v>
      </c>
      <c r="T2232" s="82" t="s">
        <v>163</v>
      </c>
      <c r="U2232" s="82" t="s">
        <v>124</v>
      </c>
      <c r="AC2232" s="187" t="str">
        <f t="shared" si="746"/>
        <v/>
      </c>
      <c r="AD2232" s="187" t="str">
        <f t="shared" si="747"/>
        <v/>
      </c>
      <c r="AE2232" s="187" t="str">
        <f t="shared" si="748"/>
        <v/>
      </c>
      <c r="AF2232" s="187" t="str">
        <f t="shared" si="749"/>
        <v/>
      </c>
      <c r="AG2232" s="187" t="str">
        <f t="shared" si="750"/>
        <v/>
      </c>
      <c r="AH2232" s="187" t="str">
        <f t="shared" si="751"/>
        <v/>
      </c>
      <c r="AI2232" s="187" t="str">
        <f t="shared" si="752"/>
        <v/>
      </c>
      <c r="AJ2232" s="187" t="str">
        <f t="shared" si="753"/>
        <v/>
      </c>
      <c r="AK2232" s="187" t="str">
        <f t="shared" si="754"/>
        <v/>
      </c>
      <c r="AN2232" s="187" t="str">
        <f t="shared" si="755"/>
        <v/>
      </c>
      <c r="AO2232" s="187" t="str">
        <f t="shared" si="756"/>
        <v/>
      </c>
      <c r="AP2232" s="187" t="str">
        <f t="shared" si="757"/>
        <v/>
      </c>
      <c r="AT2232" s="187" t="str">
        <f t="shared" si="758"/>
        <v/>
      </c>
      <c r="AU2232" s="187" t="str">
        <f t="shared" si="759"/>
        <v/>
      </c>
      <c r="AV2232" s="187" t="str">
        <f t="shared" si="760"/>
        <v/>
      </c>
      <c r="AW2232" s="187" t="str">
        <f t="shared" si="761"/>
        <v/>
      </c>
      <c r="AX2232" s="187" t="str">
        <f t="shared" si="762"/>
        <v/>
      </c>
      <c r="AY2232" s="187" t="str">
        <f t="shared" si="743"/>
        <v/>
      </c>
      <c r="AZ2232" s="187" t="str">
        <f t="shared" si="763"/>
        <v/>
      </c>
      <c r="BA2232" s="187" t="str">
        <f t="shared" si="745"/>
        <v xml:space="preserve"> </v>
      </c>
      <c r="BB2232" s="187" t="str">
        <f>IFERROR(IF(AW2232="","",VLOOKUP(AW2232,SUSS!R:S,2,FALSE)),AY2232*SUSS!$M$2)</f>
        <v/>
      </c>
      <c r="BC2232" s="187" t="str">
        <f t="shared" si="744"/>
        <v/>
      </c>
    </row>
    <row r="2233" spans="14:55" ht="15.75" thickBot="1">
      <c r="N2233" s="183" t="s">
        <v>198</v>
      </c>
      <c r="O2233" s="82">
        <v>114</v>
      </c>
      <c r="P2233" s="86">
        <v>122.7</v>
      </c>
      <c r="Q2233" s="83" t="s">
        <v>107</v>
      </c>
      <c r="R2233" s="83" t="s">
        <v>10</v>
      </c>
      <c r="S2233" s="83" t="s">
        <v>10</v>
      </c>
      <c r="T2233" s="82" t="s">
        <v>163</v>
      </c>
      <c r="U2233" s="82" t="s">
        <v>124</v>
      </c>
      <c r="AC2233" s="187" t="str">
        <f t="shared" si="746"/>
        <v/>
      </c>
      <c r="AD2233" s="187" t="str">
        <f t="shared" si="747"/>
        <v/>
      </c>
      <c r="AE2233" s="187" t="str">
        <f t="shared" si="748"/>
        <v/>
      </c>
      <c r="AF2233" s="187" t="str">
        <f t="shared" si="749"/>
        <v/>
      </c>
      <c r="AG2233" s="187" t="str">
        <f t="shared" si="750"/>
        <v/>
      </c>
      <c r="AH2233" s="187" t="str">
        <f t="shared" si="751"/>
        <v/>
      </c>
      <c r="AI2233" s="187" t="str">
        <f t="shared" si="752"/>
        <v/>
      </c>
      <c r="AJ2233" s="187" t="str">
        <f t="shared" si="753"/>
        <v/>
      </c>
      <c r="AK2233" s="187" t="str">
        <f t="shared" si="754"/>
        <v/>
      </c>
      <c r="AN2233" s="187" t="str">
        <f t="shared" si="755"/>
        <v/>
      </c>
      <c r="AO2233" s="187" t="str">
        <f t="shared" si="756"/>
        <v/>
      </c>
      <c r="AP2233" s="187" t="str">
        <f t="shared" si="757"/>
        <v/>
      </c>
      <c r="AT2233" s="187" t="str">
        <f t="shared" si="758"/>
        <v/>
      </c>
      <c r="AU2233" s="187" t="str">
        <f t="shared" si="759"/>
        <v/>
      </c>
      <c r="AV2233" s="187" t="str">
        <f t="shared" si="760"/>
        <v/>
      </c>
      <c r="AW2233" s="187" t="str">
        <f t="shared" si="761"/>
        <v/>
      </c>
      <c r="AX2233" s="187" t="str">
        <f t="shared" si="762"/>
        <v/>
      </c>
      <c r="AY2233" s="187" t="str">
        <f t="shared" si="743"/>
        <v/>
      </c>
      <c r="AZ2233" s="187" t="str">
        <f t="shared" si="763"/>
        <v/>
      </c>
      <c r="BA2233" s="187" t="str">
        <f t="shared" si="745"/>
        <v xml:space="preserve"> </v>
      </c>
      <c r="BB2233" s="187" t="str">
        <f>IFERROR(IF(AW2233="","",VLOOKUP(AW2233,SUSS!R:S,2,FALSE)),AY2233*SUSS!$M$2)</f>
        <v/>
      </c>
      <c r="BC2233" s="187" t="str">
        <f t="shared" si="744"/>
        <v/>
      </c>
    </row>
    <row r="2234" spans="14:55" ht="29.25" thickBot="1">
      <c r="N2234" s="183" t="s">
        <v>198</v>
      </c>
      <c r="O2234" s="82">
        <v>114</v>
      </c>
      <c r="P2234" s="86">
        <v>654.39</v>
      </c>
      <c r="Q2234" s="83" t="s">
        <v>11</v>
      </c>
      <c r="R2234" s="83" t="s">
        <v>108</v>
      </c>
      <c r="S2234" s="83" t="s">
        <v>109</v>
      </c>
      <c r="T2234" s="82" t="s">
        <v>181</v>
      </c>
      <c r="U2234" s="82" t="s">
        <v>124</v>
      </c>
      <c r="AC2234" s="187" t="str">
        <f t="shared" si="746"/>
        <v/>
      </c>
      <c r="AD2234" s="187" t="str">
        <f t="shared" si="747"/>
        <v/>
      </c>
      <c r="AE2234" s="187" t="str">
        <f t="shared" si="748"/>
        <v/>
      </c>
      <c r="AF2234" s="187" t="str">
        <f t="shared" si="749"/>
        <v/>
      </c>
      <c r="AG2234" s="187" t="str">
        <f t="shared" si="750"/>
        <v/>
      </c>
      <c r="AH2234" s="187" t="str">
        <f t="shared" si="751"/>
        <v/>
      </c>
      <c r="AI2234" s="187" t="str">
        <f t="shared" si="752"/>
        <v/>
      </c>
      <c r="AJ2234" s="187" t="str">
        <f t="shared" si="753"/>
        <v/>
      </c>
      <c r="AK2234" s="187" t="str">
        <f t="shared" si="754"/>
        <v/>
      </c>
      <c r="AN2234" s="187" t="str">
        <f t="shared" si="755"/>
        <v/>
      </c>
      <c r="AO2234" s="187" t="str">
        <f t="shared" si="756"/>
        <v/>
      </c>
      <c r="AP2234" s="187" t="str">
        <f t="shared" si="757"/>
        <v/>
      </c>
      <c r="AT2234" s="187" t="str">
        <f t="shared" si="758"/>
        <v>N006554</v>
      </c>
      <c r="AU2234" s="187">
        <f t="shared" si="759"/>
        <v>114</v>
      </c>
      <c r="AV2234" s="187">
        <f t="shared" si="760"/>
        <v>654.39</v>
      </c>
      <c r="AW2234" s="187" t="str">
        <f t="shared" si="761"/>
        <v>2019/2</v>
      </c>
      <c r="AX2234" s="187" t="str">
        <f t="shared" si="762"/>
        <v>2019/2 Contribuciones Seg. Social</v>
      </c>
      <c r="AY2234" s="187">
        <f t="shared" si="743"/>
        <v>5835.93</v>
      </c>
      <c r="AZ2234" s="187">
        <f t="shared" si="763"/>
        <v>0.11213122844173935</v>
      </c>
      <c r="BA2234" s="187" t="str">
        <f t="shared" si="745"/>
        <v>N006554 114</v>
      </c>
      <c r="BB2234" s="187">
        <f>IFERROR(IF(AW2234="","",VLOOKUP(AW2234,SUSS!R:S,2,FALSE)),AY2234*SUSS!$M$2)</f>
        <v>700.3116</v>
      </c>
      <c r="BC2234" s="187">
        <f t="shared" si="744"/>
        <v>78.526799999999994</v>
      </c>
    </row>
    <row r="2235" spans="14:55" ht="15.75" thickBot="1">
      <c r="N2235" s="183" t="s">
        <v>198</v>
      </c>
      <c r="O2235" s="82">
        <v>115</v>
      </c>
      <c r="P2235" s="85">
        <v>3529.96</v>
      </c>
      <c r="Q2235" s="83" t="s">
        <v>102</v>
      </c>
      <c r="R2235" s="83" t="s">
        <v>10</v>
      </c>
      <c r="S2235" s="83" t="s">
        <v>83</v>
      </c>
      <c r="T2235" s="82" t="s">
        <v>206</v>
      </c>
      <c r="U2235" s="82" t="s">
        <v>124</v>
      </c>
      <c r="AC2235" s="187" t="str">
        <f t="shared" si="746"/>
        <v/>
      </c>
      <c r="AD2235" s="187" t="str">
        <f t="shared" si="747"/>
        <v/>
      </c>
      <c r="AE2235" s="187" t="str">
        <f t="shared" si="748"/>
        <v/>
      </c>
      <c r="AF2235" s="187" t="str">
        <f t="shared" si="749"/>
        <v/>
      </c>
      <c r="AG2235" s="187" t="str">
        <f t="shared" si="750"/>
        <v/>
      </c>
      <c r="AH2235" s="187" t="str">
        <f t="shared" si="751"/>
        <v/>
      </c>
      <c r="AI2235" s="187" t="str">
        <f t="shared" si="752"/>
        <v/>
      </c>
      <c r="AJ2235" s="187" t="str">
        <f t="shared" si="753"/>
        <v/>
      </c>
      <c r="AK2235" s="187" t="str">
        <f t="shared" si="754"/>
        <v/>
      </c>
      <c r="AN2235" s="187" t="str">
        <f t="shared" si="755"/>
        <v/>
      </c>
      <c r="AO2235" s="187" t="str">
        <f t="shared" si="756"/>
        <v/>
      </c>
      <c r="AP2235" s="187" t="str">
        <f t="shared" si="757"/>
        <v/>
      </c>
      <c r="AT2235" s="187" t="str">
        <f t="shared" si="758"/>
        <v/>
      </c>
      <c r="AU2235" s="187" t="str">
        <f t="shared" si="759"/>
        <v/>
      </c>
      <c r="AV2235" s="187" t="str">
        <f t="shared" si="760"/>
        <v/>
      </c>
      <c r="AW2235" s="187" t="str">
        <f t="shared" si="761"/>
        <v/>
      </c>
      <c r="AX2235" s="187" t="str">
        <f t="shared" si="762"/>
        <v/>
      </c>
      <c r="AY2235" s="187" t="str">
        <f t="shared" si="743"/>
        <v/>
      </c>
      <c r="AZ2235" s="187" t="str">
        <f t="shared" si="763"/>
        <v/>
      </c>
      <c r="BA2235" s="187" t="str">
        <f t="shared" si="745"/>
        <v xml:space="preserve"> </v>
      </c>
      <c r="BB2235" s="187" t="str">
        <f>IFERROR(IF(AW2235="","",VLOOKUP(AW2235,SUSS!R:S,2,FALSE)),AY2235*SUSS!$M$2)</f>
        <v/>
      </c>
      <c r="BC2235" s="187" t="str">
        <f t="shared" si="744"/>
        <v/>
      </c>
    </row>
    <row r="2236" spans="14:55" ht="15.75" thickBot="1">
      <c r="N2236" s="183" t="s">
        <v>198</v>
      </c>
      <c r="O2236" s="82">
        <v>115</v>
      </c>
      <c r="P2236" s="85">
        <v>12979.64</v>
      </c>
      <c r="Q2236" s="83" t="s">
        <v>82</v>
      </c>
      <c r="R2236" s="83" t="s">
        <v>10</v>
      </c>
      <c r="S2236" s="83" t="s">
        <v>10</v>
      </c>
      <c r="T2236" s="82" t="s">
        <v>95</v>
      </c>
      <c r="U2236" s="82" t="s">
        <v>124</v>
      </c>
      <c r="AC2236" s="187" t="str">
        <f t="shared" si="746"/>
        <v/>
      </c>
      <c r="AD2236" s="187" t="str">
        <f t="shared" si="747"/>
        <v/>
      </c>
      <c r="AE2236" s="187" t="str">
        <f t="shared" si="748"/>
        <v/>
      </c>
      <c r="AF2236" s="187" t="str">
        <f t="shared" si="749"/>
        <v/>
      </c>
      <c r="AG2236" s="187" t="str">
        <f t="shared" si="750"/>
        <v/>
      </c>
      <c r="AH2236" s="187" t="str">
        <f t="shared" si="751"/>
        <v/>
      </c>
      <c r="AI2236" s="187" t="str">
        <f t="shared" si="752"/>
        <v/>
      </c>
      <c r="AJ2236" s="187" t="str">
        <f t="shared" si="753"/>
        <v/>
      </c>
      <c r="AK2236" s="187" t="str">
        <f t="shared" si="754"/>
        <v/>
      </c>
      <c r="AN2236" s="187" t="str">
        <f t="shared" si="755"/>
        <v/>
      </c>
      <c r="AO2236" s="187" t="str">
        <f t="shared" si="756"/>
        <v/>
      </c>
      <c r="AP2236" s="187" t="str">
        <f t="shared" si="757"/>
        <v/>
      </c>
      <c r="AT2236" s="187" t="str">
        <f t="shared" si="758"/>
        <v/>
      </c>
      <c r="AU2236" s="187" t="str">
        <f t="shared" si="759"/>
        <v/>
      </c>
      <c r="AV2236" s="187" t="str">
        <f t="shared" si="760"/>
        <v/>
      </c>
      <c r="AW2236" s="187" t="str">
        <f t="shared" si="761"/>
        <v/>
      </c>
      <c r="AX2236" s="187" t="str">
        <f t="shared" si="762"/>
        <v/>
      </c>
      <c r="AY2236" s="187" t="str">
        <f t="shared" si="743"/>
        <v/>
      </c>
      <c r="AZ2236" s="187" t="str">
        <f t="shared" si="763"/>
        <v/>
      </c>
      <c r="BA2236" s="187" t="str">
        <f t="shared" si="745"/>
        <v xml:space="preserve"> </v>
      </c>
      <c r="BB2236" s="187" t="str">
        <f>IFERROR(IF(AW2236="","",VLOOKUP(AW2236,SUSS!R:S,2,FALSE)),AY2236*SUSS!$M$2)</f>
        <v/>
      </c>
      <c r="BC2236" s="187" t="str">
        <f t="shared" si="744"/>
        <v/>
      </c>
    </row>
    <row r="2237" spans="14:55" ht="15.75" thickBot="1">
      <c r="N2237" s="183" t="s">
        <v>198</v>
      </c>
      <c r="O2237" s="82">
        <v>115</v>
      </c>
      <c r="P2237" s="86">
        <v>153.22999999999999</v>
      </c>
      <c r="Q2237" s="83" t="s">
        <v>107</v>
      </c>
      <c r="R2237" s="83" t="s">
        <v>10</v>
      </c>
      <c r="S2237" s="83" t="s">
        <v>83</v>
      </c>
      <c r="T2237" s="82" t="s">
        <v>163</v>
      </c>
      <c r="U2237" s="82" t="s">
        <v>124</v>
      </c>
      <c r="AC2237" s="187" t="str">
        <f t="shared" si="746"/>
        <v/>
      </c>
      <c r="AD2237" s="187" t="str">
        <f t="shared" si="747"/>
        <v/>
      </c>
      <c r="AE2237" s="187" t="str">
        <f t="shared" si="748"/>
        <v/>
      </c>
      <c r="AF2237" s="187" t="str">
        <f t="shared" si="749"/>
        <v/>
      </c>
      <c r="AG2237" s="187" t="str">
        <f t="shared" si="750"/>
        <v/>
      </c>
      <c r="AH2237" s="187" t="str">
        <f t="shared" si="751"/>
        <v/>
      </c>
      <c r="AI2237" s="187" t="str">
        <f t="shared" si="752"/>
        <v/>
      </c>
      <c r="AJ2237" s="187" t="str">
        <f t="shared" si="753"/>
        <v/>
      </c>
      <c r="AK2237" s="187" t="str">
        <f t="shared" si="754"/>
        <v/>
      </c>
      <c r="AN2237" s="187" t="str">
        <f t="shared" si="755"/>
        <v/>
      </c>
      <c r="AO2237" s="187" t="str">
        <f t="shared" si="756"/>
        <v/>
      </c>
      <c r="AP2237" s="187" t="str">
        <f t="shared" si="757"/>
        <v/>
      </c>
      <c r="AT2237" s="187" t="str">
        <f t="shared" si="758"/>
        <v/>
      </c>
      <c r="AU2237" s="187" t="str">
        <f t="shared" si="759"/>
        <v/>
      </c>
      <c r="AV2237" s="187" t="str">
        <f t="shared" si="760"/>
        <v/>
      </c>
      <c r="AW2237" s="187" t="str">
        <f t="shared" si="761"/>
        <v/>
      </c>
      <c r="AX2237" s="187" t="str">
        <f t="shared" si="762"/>
        <v/>
      </c>
      <c r="AY2237" s="187" t="str">
        <f t="shared" si="743"/>
        <v/>
      </c>
      <c r="AZ2237" s="187" t="str">
        <f t="shared" si="763"/>
        <v/>
      </c>
      <c r="BA2237" s="187" t="str">
        <f t="shared" si="745"/>
        <v xml:space="preserve"> </v>
      </c>
      <c r="BB2237" s="187" t="str">
        <f>IFERROR(IF(AW2237="","",VLOOKUP(AW2237,SUSS!R:S,2,FALSE)),AY2237*SUSS!$M$2)</f>
        <v/>
      </c>
      <c r="BC2237" s="187" t="str">
        <f t="shared" si="744"/>
        <v/>
      </c>
    </row>
    <row r="2238" spans="14:55" ht="29.25" thickBot="1">
      <c r="N2238" s="183" t="s">
        <v>198</v>
      </c>
      <c r="O2238" s="82">
        <v>115</v>
      </c>
      <c r="P2238" s="86">
        <v>654.39</v>
      </c>
      <c r="Q2238" s="83" t="s">
        <v>11</v>
      </c>
      <c r="R2238" s="83" t="s">
        <v>108</v>
      </c>
      <c r="S2238" s="83" t="s">
        <v>109</v>
      </c>
      <c r="T2238" s="82" t="s">
        <v>181</v>
      </c>
      <c r="U2238" s="82" t="s">
        <v>124</v>
      </c>
      <c r="AC2238" s="187" t="str">
        <f t="shared" si="746"/>
        <v/>
      </c>
      <c r="AD2238" s="187" t="str">
        <f t="shared" si="747"/>
        <v/>
      </c>
      <c r="AE2238" s="187" t="str">
        <f t="shared" si="748"/>
        <v/>
      </c>
      <c r="AF2238" s="187" t="str">
        <f t="shared" si="749"/>
        <v/>
      </c>
      <c r="AG2238" s="187" t="str">
        <f t="shared" si="750"/>
        <v/>
      </c>
      <c r="AH2238" s="187" t="str">
        <f t="shared" si="751"/>
        <v/>
      </c>
      <c r="AI2238" s="187" t="str">
        <f t="shared" si="752"/>
        <v/>
      </c>
      <c r="AJ2238" s="187" t="str">
        <f t="shared" si="753"/>
        <v/>
      </c>
      <c r="AK2238" s="187" t="str">
        <f t="shared" si="754"/>
        <v/>
      </c>
      <c r="AN2238" s="187" t="str">
        <f t="shared" si="755"/>
        <v/>
      </c>
      <c r="AO2238" s="187" t="str">
        <f t="shared" si="756"/>
        <v/>
      </c>
      <c r="AP2238" s="187" t="str">
        <f t="shared" si="757"/>
        <v/>
      </c>
      <c r="AT2238" s="187" t="str">
        <f t="shared" si="758"/>
        <v>N006554</v>
      </c>
      <c r="AU2238" s="187">
        <f t="shared" si="759"/>
        <v>115</v>
      </c>
      <c r="AV2238" s="187">
        <f t="shared" si="760"/>
        <v>654.39</v>
      </c>
      <c r="AW2238" s="187" t="str">
        <f t="shared" si="761"/>
        <v>2019/2</v>
      </c>
      <c r="AX2238" s="187" t="str">
        <f t="shared" si="762"/>
        <v>2019/2 Contribuciones Seg. Social</v>
      </c>
      <c r="AY2238" s="187">
        <f t="shared" si="743"/>
        <v>5835.93</v>
      </c>
      <c r="AZ2238" s="187">
        <f t="shared" si="763"/>
        <v>0.11213122844173935</v>
      </c>
      <c r="BA2238" s="187" t="str">
        <f t="shared" si="745"/>
        <v>N006554 115</v>
      </c>
      <c r="BB2238" s="187">
        <f>IFERROR(IF(AW2238="","",VLOOKUP(AW2238,SUSS!R:S,2,FALSE)),AY2238*SUSS!$M$2)</f>
        <v>700.3116</v>
      </c>
      <c r="BC2238" s="187">
        <f t="shared" si="744"/>
        <v>78.526799999999994</v>
      </c>
    </row>
    <row r="2239" spans="14:55" ht="15.75" thickBot="1">
      <c r="N2239" s="183" t="s">
        <v>198</v>
      </c>
      <c r="O2239" s="82">
        <v>116</v>
      </c>
      <c r="P2239" s="85">
        <v>3529.96</v>
      </c>
      <c r="Q2239" s="83" t="s">
        <v>102</v>
      </c>
      <c r="R2239" s="83" t="s">
        <v>10</v>
      </c>
      <c r="S2239" s="83" t="s">
        <v>83</v>
      </c>
      <c r="T2239" s="82" t="s">
        <v>206</v>
      </c>
      <c r="U2239" s="82" t="s">
        <v>124</v>
      </c>
      <c r="AC2239" s="187" t="str">
        <f t="shared" si="746"/>
        <v/>
      </c>
      <c r="AD2239" s="187" t="str">
        <f t="shared" si="747"/>
        <v/>
      </c>
      <c r="AE2239" s="187" t="str">
        <f t="shared" si="748"/>
        <v/>
      </c>
      <c r="AF2239" s="187" t="str">
        <f t="shared" si="749"/>
        <v/>
      </c>
      <c r="AG2239" s="187" t="str">
        <f t="shared" si="750"/>
        <v/>
      </c>
      <c r="AH2239" s="187" t="str">
        <f t="shared" si="751"/>
        <v/>
      </c>
      <c r="AI2239" s="187" t="str">
        <f t="shared" si="752"/>
        <v/>
      </c>
      <c r="AJ2239" s="187" t="str">
        <f t="shared" si="753"/>
        <v/>
      </c>
      <c r="AK2239" s="187" t="str">
        <f t="shared" si="754"/>
        <v/>
      </c>
      <c r="AN2239" s="187" t="str">
        <f t="shared" si="755"/>
        <v/>
      </c>
      <c r="AO2239" s="187" t="str">
        <f t="shared" si="756"/>
        <v/>
      </c>
      <c r="AP2239" s="187" t="str">
        <f t="shared" si="757"/>
        <v/>
      </c>
      <c r="AT2239" s="187" t="str">
        <f t="shared" si="758"/>
        <v/>
      </c>
      <c r="AU2239" s="187" t="str">
        <f t="shared" si="759"/>
        <v/>
      </c>
      <c r="AV2239" s="187" t="str">
        <f t="shared" si="760"/>
        <v/>
      </c>
      <c r="AW2239" s="187" t="str">
        <f t="shared" si="761"/>
        <v/>
      </c>
      <c r="AX2239" s="187" t="str">
        <f t="shared" si="762"/>
        <v/>
      </c>
      <c r="AY2239" s="187" t="str">
        <f t="shared" si="743"/>
        <v/>
      </c>
      <c r="AZ2239" s="187" t="str">
        <f t="shared" si="763"/>
        <v/>
      </c>
      <c r="BA2239" s="187" t="str">
        <f t="shared" si="745"/>
        <v xml:space="preserve"> </v>
      </c>
      <c r="BB2239" s="187" t="str">
        <f>IFERROR(IF(AW2239="","",VLOOKUP(AW2239,SUSS!R:S,2,FALSE)),AY2239*SUSS!$M$2)</f>
        <v/>
      </c>
      <c r="BC2239" s="187" t="str">
        <f t="shared" si="744"/>
        <v/>
      </c>
    </row>
    <row r="2240" spans="14:55" ht="15.75" thickBot="1">
      <c r="N2240" s="183" t="s">
        <v>198</v>
      </c>
      <c r="O2240" s="82">
        <v>116</v>
      </c>
      <c r="P2240" s="85">
        <v>12979.64</v>
      </c>
      <c r="Q2240" s="83" t="s">
        <v>82</v>
      </c>
      <c r="R2240" s="83" t="s">
        <v>10</v>
      </c>
      <c r="S2240" s="83" t="s">
        <v>10</v>
      </c>
      <c r="T2240" s="82" t="s">
        <v>95</v>
      </c>
      <c r="U2240" s="82" t="s">
        <v>124</v>
      </c>
      <c r="AC2240" s="187" t="str">
        <f t="shared" si="746"/>
        <v/>
      </c>
      <c r="AD2240" s="187" t="str">
        <f t="shared" si="747"/>
        <v/>
      </c>
      <c r="AE2240" s="187" t="str">
        <f t="shared" si="748"/>
        <v/>
      </c>
      <c r="AF2240" s="187" t="str">
        <f t="shared" si="749"/>
        <v/>
      </c>
      <c r="AG2240" s="187" t="str">
        <f t="shared" si="750"/>
        <v/>
      </c>
      <c r="AH2240" s="187" t="str">
        <f t="shared" si="751"/>
        <v/>
      </c>
      <c r="AI2240" s="187" t="str">
        <f t="shared" si="752"/>
        <v/>
      </c>
      <c r="AJ2240" s="187" t="str">
        <f t="shared" si="753"/>
        <v/>
      </c>
      <c r="AK2240" s="187" t="str">
        <f t="shared" si="754"/>
        <v/>
      </c>
      <c r="AN2240" s="187" t="str">
        <f t="shared" si="755"/>
        <v/>
      </c>
      <c r="AO2240" s="187" t="str">
        <f t="shared" si="756"/>
        <v/>
      </c>
      <c r="AP2240" s="187" t="str">
        <f t="shared" si="757"/>
        <v/>
      </c>
      <c r="AT2240" s="187" t="str">
        <f t="shared" si="758"/>
        <v/>
      </c>
      <c r="AU2240" s="187" t="str">
        <f t="shared" si="759"/>
        <v/>
      </c>
      <c r="AV2240" s="187" t="str">
        <f t="shared" si="760"/>
        <v/>
      </c>
      <c r="AW2240" s="187" t="str">
        <f t="shared" si="761"/>
        <v/>
      </c>
      <c r="AX2240" s="187" t="str">
        <f t="shared" si="762"/>
        <v/>
      </c>
      <c r="AY2240" s="187" t="str">
        <f t="shared" si="743"/>
        <v/>
      </c>
      <c r="AZ2240" s="187" t="str">
        <f t="shared" si="763"/>
        <v/>
      </c>
      <c r="BA2240" s="187" t="str">
        <f t="shared" si="745"/>
        <v xml:space="preserve"> </v>
      </c>
      <c r="BB2240" s="187" t="str">
        <f>IFERROR(IF(AW2240="","",VLOOKUP(AW2240,SUSS!R:S,2,FALSE)),AY2240*SUSS!$M$2)</f>
        <v/>
      </c>
      <c r="BC2240" s="187" t="str">
        <f t="shared" si="744"/>
        <v/>
      </c>
    </row>
    <row r="2241" spans="14:55" ht="15.75" thickBot="1">
      <c r="N2241" s="183" t="s">
        <v>198</v>
      </c>
      <c r="O2241" s="82">
        <v>116</v>
      </c>
      <c r="P2241" s="86">
        <v>153.22999999999999</v>
      </c>
      <c r="Q2241" s="83" t="s">
        <v>107</v>
      </c>
      <c r="R2241" s="83" t="s">
        <v>10</v>
      </c>
      <c r="S2241" s="83" t="s">
        <v>83</v>
      </c>
      <c r="T2241" s="82" t="s">
        <v>163</v>
      </c>
      <c r="U2241" s="82" t="s">
        <v>124</v>
      </c>
      <c r="AC2241" s="187" t="str">
        <f t="shared" si="746"/>
        <v/>
      </c>
      <c r="AD2241" s="187" t="str">
        <f t="shared" si="747"/>
        <v/>
      </c>
      <c r="AE2241" s="187" t="str">
        <f t="shared" si="748"/>
        <v/>
      </c>
      <c r="AF2241" s="187" t="str">
        <f t="shared" si="749"/>
        <v/>
      </c>
      <c r="AG2241" s="187" t="str">
        <f t="shared" si="750"/>
        <v/>
      </c>
      <c r="AH2241" s="187" t="str">
        <f t="shared" si="751"/>
        <v/>
      </c>
      <c r="AI2241" s="187" t="str">
        <f t="shared" si="752"/>
        <v/>
      </c>
      <c r="AJ2241" s="187" t="str">
        <f t="shared" si="753"/>
        <v/>
      </c>
      <c r="AK2241" s="187" t="str">
        <f t="shared" si="754"/>
        <v/>
      </c>
      <c r="AN2241" s="187" t="str">
        <f t="shared" si="755"/>
        <v/>
      </c>
      <c r="AO2241" s="187" t="str">
        <f t="shared" si="756"/>
        <v/>
      </c>
      <c r="AP2241" s="187" t="str">
        <f t="shared" si="757"/>
        <v/>
      </c>
      <c r="AT2241" s="187" t="str">
        <f t="shared" si="758"/>
        <v/>
      </c>
      <c r="AU2241" s="187" t="str">
        <f t="shared" si="759"/>
        <v/>
      </c>
      <c r="AV2241" s="187" t="str">
        <f t="shared" si="760"/>
        <v/>
      </c>
      <c r="AW2241" s="187" t="str">
        <f t="shared" si="761"/>
        <v/>
      </c>
      <c r="AX2241" s="187" t="str">
        <f t="shared" si="762"/>
        <v/>
      </c>
      <c r="AY2241" s="187" t="str">
        <f t="shared" si="743"/>
        <v/>
      </c>
      <c r="AZ2241" s="187" t="str">
        <f t="shared" si="763"/>
        <v/>
      </c>
      <c r="BA2241" s="187" t="str">
        <f t="shared" si="745"/>
        <v xml:space="preserve"> </v>
      </c>
      <c r="BB2241" s="187" t="str">
        <f>IFERROR(IF(AW2241="","",VLOOKUP(AW2241,SUSS!R:S,2,FALSE)),AY2241*SUSS!$M$2)</f>
        <v/>
      </c>
      <c r="BC2241" s="187" t="str">
        <f t="shared" si="744"/>
        <v/>
      </c>
    </row>
    <row r="2242" spans="14:55" ht="29.25" thickBot="1">
      <c r="N2242" s="183" t="s">
        <v>198</v>
      </c>
      <c r="O2242" s="82">
        <v>116</v>
      </c>
      <c r="P2242" s="86">
        <v>654.39</v>
      </c>
      <c r="Q2242" s="83" t="s">
        <v>11</v>
      </c>
      <c r="R2242" s="83" t="s">
        <v>108</v>
      </c>
      <c r="S2242" s="83" t="s">
        <v>109</v>
      </c>
      <c r="T2242" s="82" t="s">
        <v>181</v>
      </c>
      <c r="U2242" s="82" t="s">
        <v>124</v>
      </c>
      <c r="AC2242" s="187" t="str">
        <f t="shared" si="746"/>
        <v/>
      </c>
      <c r="AD2242" s="187" t="str">
        <f t="shared" si="747"/>
        <v/>
      </c>
      <c r="AE2242" s="187" t="str">
        <f t="shared" si="748"/>
        <v/>
      </c>
      <c r="AF2242" s="187" t="str">
        <f t="shared" si="749"/>
        <v/>
      </c>
      <c r="AG2242" s="187" t="str">
        <f t="shared" si="750"/>
        <v/>
      </c>
      <c r="AH2242" s="187" t="str">
        <f t="shared" si="751"/>
        <v/>
      </c>
      <c r="AI2242" s="187" t="str">
        <f t="shared" si="752"/>
        <v/>
      </c>
      <c r="AJ2242" s="187" t="str">
        <f t="shared" si="753"/>
        <v/>
      </c>
      <c r="AK2242" s="187" t="str">
        <f t="shared" si="754"/>
        <v/>
      </c>
      <c r="AN2242" s="187" t="str">
        <f t="shared" si="755"/>
        <v/>
      </c>
      <c r="AO2242" s="187" t="str">
        <f t="shared" si="756"/>
        <v/>
      </c>
      <c r="AP2242" s="187" t="str">
        <f t="shared" si="757"/>
        <v/>
      </c>
      <c r="AT2242" s="187" t="str">
        <f t="shared" si="758"/>
        <v>N006554</v>
      </c>
      <c r="AU2242" s="187">
        <f t="shared" si="759"/>
        <v>116</v>
      </c>
      <c r="AV2242" s="187">
        <f t="shared" si="760"/>
        <v>654.39</v>
      </c>
      <c r="AW2242" s="187" t="str">
        <f t="shared" si="761"/>
        <v>2019/2</v>
      </c>
      <c r="AX2242" s="187" t="str">
        <f t="shared" si="762"/>
        <v>2019/2 Contribuciones Seg. Social</v>
      </c>
      <c r="AY2242" s="187">
        <f t="shared" si="743"/>
        <v>5835.93</v>
      </c>
      <c r="AZ2242" s="187">
        <f t="shared" si="763"/>
        <v>0.11213122844173935</v>
      </c>
      <c r="BA2242" s="187" t="str">
        <f t="shared" si="745"/>
        <v>N006554 116</v>
      </c>
      <c r="BB2242" s="187">
        <f>IFERROR(IF(AW2242="","",VLOOKUP(AW2242,SUSS!R:S,2,FALSE)),AY2242*SUSS!$M$2)</f>
        <v>700.3116</v>
      </c>
      <c r="BC2242" s="187">
        <f t="shared" si="744"/>
        <v>78.526799999999994</v>
      </c>
    </row>
    <row r="2243" spans="14:55" ht="15.75" thickBot="1">
      <c r="N2243" s="183" t="s">
        <v>198</v>
      </c>
      <c r="O2243" s="82">
        <v>117</v>
      </c>
      <c r="P2243" s="85">
        <v>3529.96</v>
      </c>
      <c r="Q2243" s="83" t="s">
        <v>102</v>
      </c>
      <c r="R2243" s="83" t="s">
        <v>10</v>
      </c>
      <c r="S2243" s="83" t="s">
        <v>83</v>
      </c>
      <c r="T2243" s="82" t="s">
        <v>206</v>
      </c>
      <c r="U2243" s="82" t="s">
        <v>124</v>
      </c>
      <c r="AC2243" s="187" t="str">
        <f t="shared" si="746"/>
        <v/>
      </c>
      <c r="AD2243" s="187" t="str">
        <f t="shared" si="747"/>
        <v/>
      </c>
      <c r="AE2243" s="187" t="str">
        <f t="shared" si="748"/>
        <v/>
      </c>
      <c r="AF2243" s="187" t="str">
        <f t="shared" si="749"/>
        <v/>
      </c>
      <c r="AG2243" s="187" t="str">
        <f t="shared" si="750"/>
        <v/>
      </c>
      <c r="AH2243" s="187" t="str">
        <f t="shared" si="751"/>
        <v/>
      </c>
      <c r="AI2243" s="187" t="str">
        <f t="shared" si="752"/>
        <v/>
      </c>
      <c r="AJ2243" s="187" t="str">
        <f t="shared" si="753"/>
        <v/>
      </c>
      <c r="AK2243" s="187" t="str">
        <f t="shared" si="754"/>
        <v/>
      </c>
      <c r="AN2243" s="187" t="str">
        <f t="shared" si="755"/>
        <v/>
      </c>
      <c r="AO2243" s="187" t="str">
        <f t="shared" si="756"/>
        <v/>
      </c>
      <c r="AP2243" s="187" t="str">
        <f t="shared" si="757"/>
        <v/>
      </c>
      <c r="AT2243" s="187" t="str">
        <f t="shared" si="758"/>
        <v/>
      </c>
      <c r="AU2243" s="187" t="str">
        <f t="shared" si="759"/>
        <v/>
      </c>
      <c r="AV2243" s="187" t="str">
        <f t="shared" si="760"/>
        <v/>
      </c>
      <c r="AW2243" s="187" t="str">
        <f t="shared" si="761"/>
        <v/>
      </c>
      <c r="AX2243" s="187" t="str">
        <f t="shared" si="762"/>
        <v/>
      </c>
      <c r="AY2243" s="187" t="str">
        <f t="shared" si="743"/>
        <v/>
      </c>
      <c r="AZ2243" s="187" t="str">
        <f t="shared" si="763"/>
        <v/>
      </c>
      <c r="BA2243" s="187" t="str">
        <f t="shared" si="745"/>
        <v xml:space="preserve"> </v>
      </c>
      <c r="BB2243" s="187" t="str">
        <f>IFERROR(IF(AW2243="","",VLOOKUP(AW2243,SUSS!R:S,2,FALSE)),AY2243*SUSS!$M$2)</f>
        <v/>
      </c>
      <c r="BC2243" s="187" t="str">
        <f t="shared" si="744"/>
        <v/>
      </c>
    </row>
    <row r="2244" spans="14:55" ht="15.75" thickBot="1">
      <c r="N2244" s="183" t="s">
        <v>198</v>
      </c>
      <c r="O2244" s="82">
        <v>117</v>
      </c>
      <c r="P2244" s="85">
        <v>6626.93</v>
      </c>
      <c r="Q2244" s="83" t="s">
        <v>82</v>
      </c>
      <c r="R2244" s="83" t="s">
        <v>10</v>
      </c>
      <c r="S2244" s="83" t="s">
        <v>10</v>
      </c>
      <c r="T2244" s="82" t="s">
        <v>95</v>
      </c>
      <c r="U2244" s="82" t="s">
        <v>124</v>
      </c>
      <c r="AC2244" s="187" t="str">
        <f t="shared" si="746"/>
        <v/>
      </c>
      <c r="AD2244" s="187" t="str">
        <f t="shared" si="747"/>
        <v/>
      </c>
      <c r="AE2244" s="187" t="str">
        <f t="shared" si="748"/>
        <v/>
      </c>
      <c r="AF2244" s="187" t="str">
        <f t="shared" si="749"/>
        <v/>
      </c>
      <c r="AG2244" s="187" t="str">
        <f t="shared" si="750"/>
        <v/>
      </c>
      <c r="AH2244" s="187" t="str">
        <f t="shared" si="751"/>
        <v/>
      </c>
      <c r="AI2244" s="187" t="str">
        <f t="shared" si="752"/>
        <v/>
      </c>
      <c r="AJ2244" s="187" t="str">
        <f t="shared" si="753"/>
        <v/>
      </c>
      <c r="AK2244" s="187" t="str">
        <f t="shared" si="754"/>
        <v/>
      </c>
      <c r="AN2244" s="187" t="str">
        <f t="shared" si="755"/>
        <v/>
      </c>
      <c r="AO2244" s="187" t="str">
        <f t="shared" si="756"/>
        <v/>
      </c>
      <c r="AP2244" s="187" t="str">
        <f t="shared" si="757"/>
        <v/>
      </c>
      <c r="AT2244" s="187" t="str">
        <f t="shared" si="758"/>
        <v/>
      </c>
      <c r="AU2244" s="187" t="str">
        <f t="shared" si="759"/>
        <v/>
      </c>
      <c r="AV2244" s="187" t="str">
        <f t="shared" si="760"/>
        <v/>
      </c>
      <c r="AW2244" s="187" t="str">
        <f t="shared" si="761"/>
        <v/>
      </c>
      <c r="AX2244" s="187" t="str">
        <f t="shared" si="762"/>
        <v/>
      </c>
      <c r="AY2244" s="187" t="str">
        <f t="shared" ref="AY2244:AY2307" si="764">VLOOKUP(AX2244,AO:AP,2,FALSE)</f>
        <v/>
      </c>
      <c r="AZ2244" s="187" t="str">
        <f t="shared" si="763"/>
        <v/>
      </c>
      <c r="BA2244" s="187" t="str">
        <f t="shared" si="745"/>
        <v xml:space="preserve"> </v>
      </c>
      <c r="BB2244" s="187" t="str">
        <f>IFERROR(IF(AW2244="","",VLOOKUP(AW2244,SUSS!R:S,2,FALSE)),AY2244*SUSS!$M$2)</f>
        <v/>
      </c>
      <c r="BC2244" s="187" t="str">
        <f t="shared" si="744"/>
        <v/>
      </c>
    </row>
    <row r="2245" spans="14:55" ht="15.75" thickBot="1">
      <c r="N2245" s="183" t="s">
        <v>198</v>
      </c>
      <c r="O2245" s="82">
        <v>117</v>
      </c>
      <c r="P2245" s="85">
        <v>3768.41</v>
      </c>
      <c r="Q2245" s="83" t="s">
        <v>82</v>
      </c>
      <c r="R2245" s="83" t="s">
        <v>10</v>
      </c>
      <c r="S2245" s="83" t="s">
        <v>83</v>
      </c>
      <c r="T2245" s="82" t="s">
        <v>95</v>
      </c>
      <c r="U2245" s="82" t="s">
        <v>124</v>
      </c>
      <c r="AC2245" s="187" t="str">
        <f t="shared" si="746"/>
        <v/>
      </c>
      <c r="AD2245" s="187" t="str">
        <f t="shared" si="747"/>
        <v/>
      </c>
      <c r="AE2245" s="187" t="str">
        <f t="shared" si="748"/>
        <v/>
      </c>
      <c r="AF2245" s="187" t="str">
        <f t="shared" si="749"/>
        <v/>
      </c>
      <c r="AG2245" s="187" t="str">
        <f t="shared" si="750"/>
        <v/>
      </c>
      <c r="AH2245" s="187" t="str">
        <f t="shared" si="751"/>
        <v/>
      </c>
      <c r="AI2245" s="187" t="str">
        <f t="shared" si="752"/>
        <v/>
      </c>
      <c r="AJ2245" s="187" t="str">
        <f t="shared" si="753"/>
        <v/>
      </c>
      <c r="AK2245" s="187" t="str">
        <f t="shared" si="754"/>
        <v/>
      </c>
      <c r="AN2245" s="187" t="str">
        <f t="shared" si="755"/>
        <v/>
      </c>
      <c r="AO2245" s="187" t="str">
        <f t="shared" si="756"/>
        <v/>
      </c>
      <c r="AP2245" s="187" t="str">
        <f t="shared" si="757"/>
        <v/>
      </c>
      <c r="AT2245" s="187" t="str">
        <f t="shared" si="758"/>
        <v/>
      </c>
      <c r="AU2245" s="187" t="str">
        <f t="shared" si="759"/>
        <v/>
      </c>
      <c r="AV2245" s="187" t="str">
        <f t="shared" si="760"/>
        <v/>
      </c>
      <c r="AW2245" s="187" t="str">
        <f t="shared" si="761"/>
        <v/>
      </c>
      <c r="AX2245" s="187" t="str">
        <f t="shared" si="762"/>
        <v/>
      </c>
      <c r="AY2245" s="187" t="str">
        <f t="shared" si="764"/>
        <v/>
      </c>
      <c r="AZ2245" s="187" t="str">
        <f t="shared" si="763"/>
        <v/>
      </c>
      <c r="BA2245" s="187" t="str">
        <f t="shared" si="745"/>
        <v xml:space="preserve"> </v>
      </c>
      <c r="BB2245" s="187" t="str">
        <f>IFERROR(IF(AW2245="","",VLOOKUP(AW2245,SUSS!R:S,2,FALSE)),AY2245*SUSS!$M$2)</f>
        <v/>
      </c>
      <c r="BC2245" s="187" t="str">
        <f t="shared" ref="BC2245:BC2308" si="765">IFERROR(IF(BB2245&lt;&gt;"",AZ2245*BB2245,""),"VER")</f>
        <v/>
      </c>
    </row>
    <row r="2246" spans="14:55" ht="15.75" thickBot="1">
      <c r="N2246" s="183" t="s">
        <v>198</v>
      </c>
      <c r="O2246" s="82">
        <v>117</v>
      </c>
      <c r="P2246" s="85">
        <v>2584.3000000000002</v>
      </c>
      <c r="Q2246" s="83" t="s">
        <v>82</v>
      </c>
      <c r="R2246" s="83" t="s">
        <v>10</v>
      </c>
      <c r="S2246" s="83" t="s">
        <v>84</v>
      </c>
      <c r="T2246" s="82" t="s">
        <v>95</v>
      </c>
      <c r="U2246" s="82" t="s">
        <v>124</v>
      </c>
      <c r="AC2246" s="187" t="str">
        <f t="shared" si="746"/>
        <v/>
      </c>
      <c r="AD2246" s="187" t="str">
        <f t="shared" si="747"/>
        <v/>
      </c>
      <c r="AE2246" s="187" t="str">
        <f t="shared" si="748"/>
        <v/>
      </c>
      <c r="AF2246" s="187" t="str">
        <f t="shared" si="749"/>
        <v/>
      </c>
      <c r="AG2246" s="187" t="str">
        <f t="shared" si="750"/>
        <v/>
      </c>
      <c r="AH2246" s="187" t="str">
        <f t="shared" si="751"/>
        <v/>
      </c>
      <c r="AI2246" s="187" t="str">
        <f t="shared" si="752"/>
        <v/>
      </c>
      <c r="AJ2246" s="187" t="str">
        <f t="shared" si="753"/>
        <v/>
      </c>
      <c r="AK2246" s="187" t="str">
        <f t="shared" si="754"/>
        <v/>
      </c>
      <c r="AN2246" s="187" t="str">
        <f t="shared" si="755"/>
        <v/>
      </c>
      <c r="AO2246" s="187" t="str">
        <f t="shared" si="756"/>
        <v/>
      </c>
      <c r="AP2246" s="187" t="str">
        <f t="shared" si="757"/>
        <v/>
      </c>
      <c r="AT2246" s="187" t="str">
        <f t="shared" si="758"/>
        <v/>
      </c>
      <c r="AU2246" s="187" t="str">
        <f t="shared" si="759"/>
        <v/>
      </c>
      <c r="AV2246" s="187" t="str">
        <f t="shared" si="760"/>
        <v/>
      </c>
      <c r="AW2246" s="187" t="str">
        <f t="shared" si="761"/>
        <v/>
      </c>
      <c r="AX2246" s="187" t="str">
        <f t="shared" si="762"/>
        <v/>
      </c>
      <c r="AY2246" s="187" t="str">
        <f t="shared" si="764"/>
        <v/>
      </c>
      <c r="AZ2246" s="187" t="str">
        <f t="shared" si="763"/>
        <v/>
      </c>
      <c r="BA2246" s="187" t="str">
        <f t="shared" si="745"/>
        <v xml:space="preserve"> </v>
      </c>
      <c r="BB2246" s="187" t="str">
        <f>IFERROR(IF(AW2246="","",VLOOKUP(AW2246,SUSS!R:S,2,FALSE)),AY2246*SUSS!$M$2)</f>
        <v/>
      </c>
      <c r="BC2246" s="187" t="str">
        <f t="shared" si="765"/>
        <v/>
      </c>
    </row>
    <row r="2247" spans="14:55" ht="15.75" thickBot="1">
      <c r="N2247" s="183" t="s">
        <v>198</v>
      </c>
      <c r="O2247" s="82">
        <v>117</v>
      </c>
      <c r="P2247" s="86">
        <v>153.22999999999999</v>
      </c>
      <c r="Q2247" s="83" t="s">
        <v>107</v>
      </c>
      <c r="R2247" s="83" t="s">
        <v>10</v>
      </c>
      <c r="S2247" s="83" t="s">
        <v>83</v>
      </c>
      <c r="T2247" s="82" t="s">
        <v>163</v>
      </c>
      <c r="U2247" s="82" t="s">
        <v>124</v>
      </c>
      <c r="AC2247" s="187" t="str">
        <f t="shared" si="746"/>
        <v/>
      </c>
      <c r="AD2247" s="187" t="str">
        <f t="shared" si="747"/>
        <v/>
      </c>
      <c r="AE2247" s="187" t="str">
        <f t="shared" si="748"/>
        <v/>
      </c>
      <c r="AF2247" s="187" t="str">
        <f t="shared" si="749"/>
        <v/>
      </c>
      <c r="AG2247" s="187" t="str">
        <f t="shared" si="750"/>
        <v/>
      </c>
      <c r="AH2247" s="187" t="str">
        <f t="shared" si="751"/>
        <v/>
      </c>
      <c r="AI2247" s="187" t="str">
        <f t="shared" si="752"/>
        <v/>
      </c>
      <c r="AJ2247" s="187" t="str">
        <f t="shared" si="753"/>
        <v/>
      </c>
      <c r="AK2247" s="187" t="str">
        <f t="shared" si="754"/>
        <v/>
      </c>
      <c r="AN2247" s="187" t="str">
        <f t="shared" si="755"/>
        <v/>
      </c>
      <c r="AO2247" s="187" t="str">
        <f t="shared" si="756"/>
        <v/>
      </c>
      <c r="AP2247" s="187" t="str">
        <f t="shared" si="757"/>
        <v/>
      </c>
      <c r="AT2247" s="187" t="str">
        <f t="shared" si="758"/>
        <v/>
      </c>
      <c r="AU2247" s="187" t="str">
        <f t="shared" si="759"/>
        <v/>
      </c>
      <c r="AV2247" s="187" t="str">
        <f t="shared" si="760"/>
        <v/>
      </c>
      <c r="AW2247" s="187" t="str">
        <f t="shared" si="761"/>
        <v/>
      </c>
      <c r="AX2247" s="187" t="str">
        <f t="shared" si="762"/>
        <v/>
      </c>
      <c r="AY2247" s="187" t="str">
        <f t="shared" si="764"/>
        <v/>
      </c>
      <c r="AZ2247" s="187" t="str">
        <f t="shared" si="763"/>
        <v/>
      </c>
      <c r="BA2247" s="187" t="str">
        <f t="shared" si="745"/>
        <v xml:space="preserve"> </v>
      </c>
      <c r="BB2247" s="187" t="str">
        <f>IFERROR(IF(AW2247="","",VLOOKUP(AW2247,SUSS!R:S,2,FALSE)),AY2247*SUSS!$M$2)</f>
        <v/>
      </c>
      <c r="BC2247" s="187" t="str">
        <f t="shared" si="765"/>
        <v/>
      </c>
    </row>
    <row r="2248" spans="14:55" ht="29.25" thickBot="1">
      <c r="N2248" s="183" t="s">
        <v>198</v>
      </c>
      <c r="O2248" s="82">
        <v>117</v>
      </c>
      <c r="P2248" s="86">
        <v>427.54</v>
      </c>
      <c r="Q2248" s="83" t="s">
        <v>11</v>
      </c>
      <c r="R2248" s="83" t="s">
        <v>108</v>
      </c>
      <c r="S2248" s="83" t="s">
        <v>109</v>
      </c>
      <c r="T2248" s="82" t="s">
        <v>181</v>
      </c>
      <c r="U2248" s="82" t="s">
        <v>124</v>
      </c>
      <c r="AC2248" s="187" t="str">
        <f t="shared" si="746"/>
        <v/>
      </c>
      <c r="AD2248" s="187" t="str">
        <f t="shared" si="747"/>
        <v/>
      </c>
      <c r="AE2248" s="187" t="str">
        <f t="shared" si="748"/>
        <v/>
      </c>
      <c r="AF2248" s="187" t="str">
        <f t="shared" si="749"/>
        <v/>
      </c>
      <c r="AG2248" s="187" t="str">
        <f t="shared" si="750"/>
        <v/>
      </c>
      <c r="AH2248" s="187" t="str">
        <f t="shared" si="751"/>
        <v/>
      </c>
      <c r="AI2248" s="187" t="str">
        <f t="shared" si="752"/>
        <v/>
      </c>
      <c r="AJ2248" s="187" t="str">
        <f t="shared" si="753"/>
        <v/>
      </c>
      <c r="AK2248" s="187" t="str">
        <f t="shared" si="754"/>
        <v/>
      </c>
      <c r="AN2248" s="187" t="str">
        <f t="shared" si="755"/>
        <v/>
      </c>
      <c r="AO2248" s="187" t="str">
        <f t="shared" si="756"/>
        <v/>
      </c>
      <c r="AP2248" s="187" t="str">
        <f t="shared" si="757"/>
        <v/>
      </c>
      <c r="AT2248" s="187" t="str">
        <f t="shared" si="758"/>
        <v>N006554</v>
      </c>
      <c r="AU2248" s="187">
        <f t="shared" si="759"/>
        <v>117</v>
      </c>
      <c r="AV2248" s="187">
        <f t="shared" si="760"/>
        <v>427.54</v>
      </c>
      <c r="AW2248" s="187" t="str">
        <f t="shared" si="761"/>
        <v>2019/2</v>
      </c>
      <c r="AX2248" s="187" t="str">
        <f t="shared" si="762"/>
        <v>2019/2 Contribuciones Seg. Social</v>
      </c>
      <c r="AY2248" s="187">
        <f t="shared" si="764"/>
        <v>5835.93</v>
      </c>
      <c r="AZ2248" s="187">
        <f t="shared" si="763"/>
        <v>7.3259960280537981E-2</v>
      </c>
      <c r="BA2248" s="187" t="str">
        <f t="shared" ref="BA2248:BA2311" si="766">AT2248&amp;" "&amp;AU2248</f>
        <v>N006554 117</v>
      </c>
      <c r="BB2248" s="187">
        <f>IFERROR(IF(AW2248="","",VLOOKUP(AW2248,SUSS!R:S,2,FALSE)),AY2248*SUSS!$M$2)</f>
        <v>700.3116</v>
      </c>
      <c r="BC2248" s="187">
        <f t="shared" si="765"/>
        <v>51.3048</v>
      </c>
    </row>
    <row r="2249" spans="14:55" ht="29.25" thickBot="1">
      <c r="N2249" s="183" t="s">
        <v>198</v>
      </c>
      <c r="O2249" s="82">
        <v>117</v>
      </c>
      <c r="P2249" s="86">
        <v>226.85</v>
      </c>
      <c r="Q2249" s="83" t="s">
        <v>11</v>
      </c>
      <c r="R2249" s="83" t="s">
        <v>108</v>
      </c>
      <c r="S2249" s="83" t="s">
        <v>83</v>
      </c>
      <c r="T2249" s="82" t="s">
        <v>181</v>
      </c>
      <c r="U2249" s="82" t="s">
        <v>124</v>
      </c>
      <c r="AC2249" s="187" t="str">
        <f t="shared" si="746"/>
        <v/>
      </c>
      <c r="AD2249" s="187" t="str">
        <f t="shared" si="747"/>
        <v/>
      </c>
      <c r="AE2249" s="187" t="str">
        <f t="shared" si="748"/>
        <v/>
      </c>
      <c r="AF2249" s="187" t="str">
        <f t="shared" si="749"/>
        <v/>
      </c>
      <c r="AG2249" s="187" t="str">
        <f t="shared" si="750"/>
        <v/>
      </c>
      <c r="AH2249" s="187" t="str">
        <f t="shared" si="751"/>
        <v/>
      </c>
      <c r="AI2249" s="187" t="str">
        <f t="shared" si="752"/>
        <v/>
      </c>
      <c r="AJ2249" s="187" t="str">
        <f t="shared" si="753"/>
        <v/>
      </c>
      <c r="AK2249" s="187" t="str">
        <f t="shared" si="754"/>
        <v/>
      </c>
      <c r="AN2249" s="187" t="str">
        <f t="shared" si="755"/>
        <v/>
      </c>
      <c r="AO2249" s="187" t="str">
        <f t="shared" si="756"/>
        <v/>
      </c>
      <c r="AP2249" s="187" t="str">
        <f t="shared" si="757"/>
        <v/>
      </c>
      <c r="AT2249" s="187" t="str">
        <f t="shared" si="758"/>
        <v>N006554</v>
      </c>
      <c r="AU2249" s="187">
        <f t="shared" si="759"/>
        <v>117</v>
      </c>
      <c r="AV2249" s="187">
        <f t="shared" si="760"/>
        <v>226.85</v>
      </c>
      <c r="AW2249" s="187" t="str">
        <f t="shared" si="761"/>
        <v>2019/2</v>
      </c>
      <c r="AX2249" s="187" t="str">
        <f t="shared" si="762"/>
        <v>2019/2 Contribuciones Seg. Social</v>
      </c>
      <c r="AY2249" s="187">
        <f t="shared" si="764"/>
        <v>5835.93</v>
      </c>
      <c r="AZ2249" s="187">
        <f t="shared" si="763"/>
        <v>3.8871268161201379E-2</v>
      </c>
      <c r="BA2249" s="187" t="str">
        <f t="shared" si="766"/>
        <v>N006554 117</v>
      </c>
      <c r="BB2249" s="187">
        <f>IFERROR(IF(AW2249="","",VLOOKUP(AW2249,SUSS!R:S,2,FALSE)),AY2249*SUSS!$M$2)</f>
        <v>700.3116</v>
      </c>
      <c r="BC2249" s="187">
        <f t="shared" si="765"/>
        <v>27.221999999999994</v>
      </c>
    </row>
    <row r="2250" spans="14:55" ht="15.75" thickBot="1">
      <c r="N2250" s="183" t="s">
        <v>198</v>
      </c>
      <c r="O2250" s="82">
        <v>118</v>
      </c>
      <c r="P2250" s="85">
        <v>3529.96</v>
      </c>
      <c r="Q2250" s="83" t="s">
        <v>102</v>
      </c>
      <c r="R2250" s="83" t="s">
        <v>10</v>
      </c>
      <c r="S2250" s="83" t="s">
        <v>83</v>
      </c>
      <c r="T2250" s="82" t="s">
        <v>206</v>
      </c>
      <c r="U2250" s="82" t="s">
        <v>124</v>
      </c>
      <c r="AC2250" s="187" t="str">
        <f t="shared" si="746"/>
        <v/>
      </c>
      <c r="AD2250" s="187" t="str">
        <f t="shared" si="747"/>
        <v/>
      </c>
      <c r="AE2250" s="187" t="str">
        <f t="shared" si="748"/>
        <v/>
      </c>
      <c r="AF2250" s="187" t="str">
        <f t="shared" si="749"/>
        <v/>
      </c>
      <c r="AG2250" s="187" t="str">
        <f t="shared" si="750"/>
        <v/>
      </c>
      <c r="AH2250" s="187" t="str">
        <f t="shared" si="751"/>
        <v/>
      </c>
      <c r="AI2250" s="187" t="str">
        <f t="shared" si="752"/>
        <v/>
      </c>
      <c r="AJ2250" s="187" t="str">
        <f t="shared" si="753"/>
        <v/>
      </c>
      <c r="AK2250" s="187" t="str">
        <f t="shared" si="754"/>
        <v/>
      </c>
      <c r="AN2250" s="187" t="str">
        <f t="shared" si="755"/>
        <v/>
      </c>
      <c r="AO2250" s="187" t="str">
        <f t="shared" si="756"/>
        <v/>
      </c>
      <c r="AP2250" s="187" t="str">
        <f t="shared" si="757"/>
        <v/>
      </c>
      <c r="AT2250" s="187" t="str">
        <f t="shared" si="758"/>
        <v/>
      </c>
      <c r="AU2250" s="187" t="str">
        <f t="shared" si="759"/>
        <v/>
      </c>
      <c r="AV2250" s="187" t="str">
        <f t="shared" si="760"/>
        <v/>
      </c>
      <c r="AW2250" s="187" t="str">
        <f t="shared" si="761"/>
        <v/>
      </c>
      <c r="AX2250" s="187" t="str">
        <f t="shared" si="762"/>
        <v/>
      </c>
      <c r="AY2250" s="187" t="str">
        <f t="shared" si="764"/>
        <v/>
      </c>
      <c r="AZ2250" s="187" t="str">
        <f t="shared" si="763"/>
        <v/>
      </c>
      <c r="BA2250" s="187" t="str">
        <f t="shared" si="766"/>
        <v xml:space="preserve"> </v>
      </c>
      <c r="BB2250" s="187" t="str">
        <f>IFERROR(IF(AW2250="","",VLOOKUP(AW2250,SUSS!R:S,2,FALSE)),AY2250*SUSS!$M$2)</f>
        <v/>
      </c>
      <c r="BC2250" s="187" t="str">
        <f t="shared" si="765"/>
        <v/>
      </c>
    </row>
    <row r="2251" spans="14:55" ht="15.75" thickBot="1">
      <c r="N2251" s="183" t="s">
        <v>198</v>
      </c>
      <c r="O2251" s="82">
        <v>118</v>
      </c>
      <c r="P2251" s="85">
        <v>6289.35</v>
      </c>
      <c r="Q2251" s="83" t="s">
        <v>82</v>
      </c>
      <c r="R2251" s="83" t="s">
        <v>10</v>
      </c>
      <c r="S2251" s="83" t="s">
        <v>84</v>
      </c>
      <c r="T2251" s="82" t="s">
        <v>95</v>
      </c>
      <c r="U2251" s="82" t="s">
        <v>124</v>
      </c>
      <c r="AC2251" s="187" t="str">
        <f t="shared" si="746"/>
        <v/>
      </c>
      <c r="AD2251" s="187" t="str">
        <f t="shared" si="747"/>
        <v/>
      </c>
      <c r="AE2251" s="187" t="str">
        <f t="shared" si="748"/>
        <v/>
      </c>
      <c r="AF2251" s="187" t="str">
        <f t="shared" si="749"/>
        <v/>
      </c>
      <c r="AG2251" s="187" t="str">
        <f t="shared" si="750"/>
        <v/>
      </c>
      <c r="AH2251" s="187" t="str">
        <f t="shared" si="751"/>
        <v/>
      </c>
      <c r="AI2251" s="187" t="str">
        <f t="shared" si="752"/>
        <v/>
      </c>
      <c r="AJ2251" s="187" t="str">
        <f t="shared" si="753"/>
        <v/>
      </c>
      <c r="AK2251" s="187" t="str">
        <f t="shared" si="754"/>
        <v/>
      </c>
      <c r="AN2251" s="187" t="str">
        <f t="shared" si="755"/>
        <v/>
      </c>
      <c r="AO2251" s="187" t="str">
        <f t="shared" si="756"/>
        <v/>
      </c>
      <c r="AP2251" s="187" t="str">
        <f t="shared" si="757"/>
        <v/>
      </c>
      <c r="AT2251" s="187" t="str">
        <f t="shared" si="758"/>
        <v/>
      </c>
      <c r="AU2251" s="187" t="str">
        <f t="shared" si="759"/>
        <v/>
      </c>
      <c r="AV2251" s="187" t="str">
        <f t="shared" si="760"/>
        <v/>
      </c>
      <c r="AW2251" s="187" t="str">
        <f t="shared" si="761"/>
        <v/>
      </c>
      <c r="AX2251" s="187" t="str">
        <f t="shared" si="762"/>
        <v/>
      </c>
      <c r="AY2251" s="187" t="str">
        <f t="shared" si="764"/>
        <v/>
      </c>
      <c r="AZ2251" s="187" t="str">
        <f t="shared" si="763"/>
        <v/>
      </c>
      <c r="BA2251" s="187" t="str">
        <f t="shared" si="766"/>
        <v xml:space="preserve"> </v>
      </c>
      <c r="BB2251" s="187" t="str">
        <f>IFERROR(IF(AW2251="","",VLOOKUP(AW2251,SUSS!R:S,2,FALSE)),AY2251*SUSS!$M$2)</f>
        <v/>
      </c>
      <c r="BC2251" s="187" t="str">
        <f t="shared" si="765"/>
        <v/>
      </c>
    </row>
    <row r="2252" spans="14:55" ht="15.75" thickBot="1">
      <c r="N2252" s="183" t="s">
        <v>198</v>
      </c>
      <c r="O2252" s="82">
        <v>118</v>
      </c>
      <c r="P2252" s="86">
        <v>153.22999999999999</v>
      </c>
      <c r="Q2252" s="83" t="s">
        <v>107</v>
      </c>
      <c r="R2252" s="83" t="s">
        <v>10</v>
      </c>
      <c r="S2252" s="83" t="s">
        <v>83</v>
      </c>
      <c r="T2252" s="82" t="s">
        <v>163</v>
      </c>
      <c r="U2252" s="82" t="s">
        <v>124</v>
      </c>
      <c r="AC2252" s="187" t="str">
        <f t="shared" si="746"/>
        <v/>
      </c>
      <c r="AD2252" s="187" t="str">
        <f t="shared" si="747"/>
        <v/>
      </c>
      <c r="AE2252" s="187" t="str">
        <f t="shared" si="748"/>
        <v/>
      </c>
      <c r="AF2252" s="187" t="str">
        <f t="shared" si="749"/>
        <v/>
      </c>
      <c r="AG2252" s="187" t="str">
        <f t="shared" si="750"/>
        <v/>
      </c>
      <c r="AH2252" s="187" t="str">
        <f t="shared" si="751"/>
        <v/>
      </c>
      <c r="AI2252" s="187" t="str">
        <f t="shared" si="752"/>
        <v/>
      </c>
      <c r="AJ2252" s="187" t="str">
        <f t="shared" si="753"/>
        <v/>
      </c>
      <c r="AK2252" s="187" t="str">
        <f t="shared" si="754"/>
        <v/>
      </c>
      <c r="AN2252" s="187" t="str">
        <f t="shared" si="755"/>
        <v/>
      </c>
      <c r="AO2252" s="187" t="str">
        <f t="shared" si="756"/>
        <v/>
      </c>
      <c r="AP2252" s="187" t="str">
        <f t="shared" si="757"/>
        <v/>
      </c>
      <c r="AT2252" s="187" t="str">
        <f t="shared" si="758"/>
        <v/>
      </c>
      <c r="AU2252" s="187" t="str">
        <f t="shared" si="759"/>
        <v/>
      </c>
      <c r="AV2252" s="187" t="str">
        <f t="shared" si="760"/>
        <v/>
      </c>
      <c r="AW2252" s="187" t="str">
        <f t="shared" si="761"/>
        <v/>
      </c>
      <c r="AX2252" s="187" t="str">
        <f t="shared" si="762"/>
        <v/>
      </c>
      <c r="AY2252" s="187" t="str">
        <f t="shared" si="764"/>
        <v/>
      </c>
      <c r="AZ2252" s="187" t="str">
        <f t="shared" si="763"/>
        <v/>
      </c>
      <c r="BA2252" s="187" t="str">
        <f t="shared" si="766"/>
        <v xml:space="preserve"> </v>
      </c>
      <c r="BB2252" s="187" t="str">
        <f>IFERROR(IF(AW2252="","",VLOOKUP(AW2252,SUSS!R:S,2,FALSE)),AY2252*SUSS!$M$2)</f>
        <v/>
      </c>
      <c r="BC2252" s="187" t="str">
        <f t="shared" si="765"/>
        <v/>
      </c>
    </row>
    <row r="2253" spans="14:55" ht="29.25" thickBot="1">
      <c r="N2253" s="183" t="s">
        <v>198</v>
      </c>
      <c r="O2253" s="82">
        <v>118</v>
      </c>
      <c r="P2253" s="86">
        <v>111.45</v>
      </c>
      <c r="Q2253" s="83" t="s">
        <v>11</v>
      </c>
      <c r="R2253" s="83" t="s">
        <v>108</v>
      </c>
      <c r="S2253" s="83" t="s">
        <v>83</v>
      </c>
      <c r="T2253" s="82" t="s">
        <v>181</v>
      </c>
      <c r="U2253" s="82" t="s">
        <v>124</v>
      </c>
      <c r="AC2253" s="187" t="str">
        <f t="shared" si="746"/>
        <v/>
      </c>
      <c r="AD2253" s="187" t="str">
        <f t="shared" si="747"/>
        <v/>
      </c>
      <c r="AE2253" s="187" t="str">
        <f t="shared" si="748"/>
        <v/>
      </c>
      <c r="AF2253" s="187" t="str">
        <f t="shared" si="749"/>
        <v/>
      </c>
      <c r="AG2253" s="187" t="str">
        <f t="shared" si="750"/>
        <v/>
      </c>
      <c r="AH2253" s="187" t="str">
        <f t="shared" si="751"/>
        <v/>
      </c>
      <c r="AI2253" s="187" t="str">
        <f t="shared" si="752"/>
        <v/>
      </c>
      <c r="AJ2253" s="187" t="str">
        <f t="shared" si="753"/>
        <v/>
      </c>
      <c r="AK2253" s="187" t="str">
        <f t="shared" si="754"/>
        <v/>
      </c>
      <c r="AN2253" s="187" t="str">
        <f t="shared" si="755"/>
        <v/>
      </c>
      <c r="AO2253" s="187" t="str">
        <f t="shared" si="756"/>
        <v/>
      </c>
      <c r="AP2253" s="187" t="str">
        <f t="shared" si="757"/>
        <v/>
      </c>
      <c r="AT2253" s="187" t="str">
        <f t="shared" si="758"/>
        <v>N006554</v>
      </c>
      <c r="AU2253" s="187">
        <f t="shared" si="759"/>
        <v>118</v>
      </c>
      <c r="AV2253" s="187">
        <f t="shared" si="760"/>
        <v>111.45</v>
      </c>
      <c r="AW2253" s="187" t="str">
        <f t="shared" si="761"/>
        <v>2019/2</v>
      </c>
      <c r="AX2253" s="187" t="str">
        <f t="shared" si="762"/>
        <v>2019/2 Contribuciones Seg. Social</v>
      </c>
      <c r="AY2253" s="187">
        <f t="shared" si="764"/>
        <v>5835.93</v>
      </c>
      <c r="AZ2253" s="187">
        <f t="shared" si="763"/>
        <v>1.9097213297623514E-2</v>
      </c>
      <c r="BA2253" s="187" t="str">
        <f t="shared" si="766"/>
        <v>N006554 118</v>
      </c>
      <c r="BB2253" s="187">
        <f>IFERROR(IF(AW2253="","",VLOOKUP(AW2253,SUSS!R:S,2,FALSE)),AY2253*SUSS!$M$2)</f>
        <v>700.3116</v>
      </c>
      <c r="BC2253" s="187">
        <f t="shared" si="765"/>
        <v>13.373999999999999</v>
      </c>
    </row>
    <row r="2254" spans="14:55" ht="29.25" thickBot="1">
      <c r="N2254" s="183" t="s">
        <v>198</v>
      </c>
      <c r="O2254" s="82">
        <v>118</v>
      </c>
      <c r="P2254" s="86">
        <v>542.94000000000005</v>
      </c>
      <c r="Q2254" s="83" t="s">
        <v>11</v>
      </c>
      <c r="R2254" s="83" t="s">
        <v>108</v>
      </c>
      <c r="S2254" s="83" t="s">
        <v>109</v>
      </c>
      <c r="T2254" s="82" t="s">
        <v>185</v>
      </c>
      <c r="U2254" s="82" t="s">
        <v>124</v>
      </c>
      <c r="AC2254" s="187" t="str">
        <f t="shared" si="746"/>
        <v/>
      </c>
      <c r="AD2254" s="187" t="str">
        <f t="shared" si="747"/>
        <v/>
      </c>
      <c r="AE2254" s="187" t="str">
        <f t="shared" si="748"/>
        <v/>
      </c>
      <c r="AF2254" s="187" t="str">
        <f t="shared" si="749"/>
        <v/>
      </c>
      <c r="AG2254" s="187" t="str">
        <f t="shared" si="750"/>
        <v/>
      </c>
      <c r="AH2254" s="187" t="str">
        <f t="shared" si="751"/>
        <v/>
      </c>
      <c r="AI2254" s="187" t="str">
        <f t="shared" si="752"/>
        <v/>
      </c>
      <c r="AJ2254" s="187" t="str">
        <f t="shared" si="753"/>
        <v/>
      </c>
      <c r="AK2254" s="187" t="str">
        <f t="shared" si="754"/>
        <v/>
      </c>
      <c r="AN2254" s="187" t="str">
        <f t="shared" si="755"/>
        <v/>
      </c>
      <c r="AO2254" s="187" t="str">
        <f t="shared" si="756"/>
        <v/>
      </c>
      <c r="AP2254" s="187" t="str">
        <f t="shared" si="757"/>
        <v/>
      </c>
      <c r="AT2254" s="187" t="str">
        <f t="shared" si="758"/>
        <v>N006554</v>
      </c>
      <c r="AU2254" s="187">
        <f t="shared" si="759"/>
        <v>118</v>
      </c>
      <c r="AV2254" s="187">
        <f t="shared" si="760"/>
        <v>542.94000000000005</v>
      </c>
      <c r="AW2254" s="187" t="str">
        <f t="shared" si="761"/>
        <v>2019/3</v>
      </c>
      <c r="AX2254" s="187" t="str">
        <f t="shared" si="762"/>
        <v>2019/3 Contribuciones Seg. Social</v>
      </c>
      <c r="AY2254" s="187">
        <f t="shared" si="764"/>
        <v>2634.32</v>
      </c>
      <c r="AZ2254" s="187">
        <f t="shared" si="763"/>
        <v>0.20610252361140638</v>
      </c>
      <c r="BA2254" s="187" t="str">
        <f t="shared" si="766"/>
        <v>N006554 118</v>
      </c>
      <c r="BB2254" s="187">
        <f>IFERROR(IF(AW2254="","",VLOOKUP(AW2254,SUSS!R:S,2,FALSE)),AY2254*SUSS!$M$2)</f>
        <v>316.11840000000001</v>
      </c>
      <c r="BC2254" s="187">
        <f t="shared" si="765"/>
        <v>65.152800000000013</v>
      </c>
    </row>
    <row r="2255" spans="14:55" ht="15.75" thickBot="1">
      <c r="N2255" s="183" t="s">
        <v>198</v>
      </c>
      <c r="O2255" s="82">
        <v>118</v>
      </c>
      <c r="P2255" s="85">
        <v>6690.29</v>
      </c>
      <c r="Q2255" s="83" t="s">
        <v>82</v>
      </c>
      <c r="R2255" s="83" t="s">
        <v>10</v>
      </c>
      <c r="S2255" s="83" t="s">
        <v>10</v>
      </c>
      <c r="T2255" s="82" t="s">
        <v>215</v>
      </c>
      <c r="U2255" s="82" t="s">
        <v>124</v>
      </c>
      <c r="AC2255" s="187" t="str">
        <f t="shared" si="746"/>
        <v/>
      </c>
      <c r="AD2255" s="187" t="str">
        <f t="shared" si="747"/>
        <v/>
      </c>
      <c r="AE2255" s="187" t="str">
        <f t="shared" si="748"/>
        <v/>
      </c>
      <c r="AF2255" s="187" t="str">
        <f t="shared" si="749"/>
        <v/>
      </c>
      <c r="AG2255" s="187" t="str">
        <f t="shared" si="750"/>
        <v/>
      </c>
      <c r="AH2255" s="187" t="str">
        <f t="shared" si="751"/>
        <v/>
      </c>
      <c r="AI2255" s="187" t="str">
        <f t="shared" si="752"/>
        <v/>
      </c>
      <c r="AJ2255" s="187" t="str">
        <f t="shared" si="753"/>
        <v/>
      </c>
      <c r="AK2255" s="187" t="str">
        <f t="shared" si="754"/>
        <v/>
      </c>
      <c r="AN2255" s="187" t="str">
        <f t="shared" si="755"/>
        <v/>
      </c>
      <c r="AO2255" s="187" t="str">
        <f t="shared" si="756"/>
        <v/>
      </c>
      <c r="AP2255" s="187" t="str">
        <f t="shared" si="757"/>
        <v/>
      </c>
      <c r="AT2255" s="187" t="str">
        <f t="shared" si="758"/>
        <v/>
      </c>
      <c r="AU2255" s="187" t="str">
        <f t="shared" si="759"/>
        <v/>
      </c>
      <c r="AV2255" s="187" t="str">
        <f t="shared" si="760"/>
        <v/>
      </c>
      <c r="AW2255" s="187" t="str">
        <f t="shared" si="761"/>
        <v/>
      </c>
      <c r="AX2255" s="187" t="str">
        <f t="shared" si="762"/>
        <v/>
      </c>
      <c r="AY2255" s="187" t="str">
        <f t="shared" si="764"/>
        <v/>
      </c>
      <c r="AZ2255" s="187" t="str">
        <f t="shared" si="763"/>
        <v/>
      </c>
      <c r="BA2255" s="187" t="str">
        <f t="shared" si="766"/>
        <v xml:space="preserve"> </v>
      </c>
      <c r="BB2255" s="187" t="str">
        <f>IFERROR(IF(AW2255="","",VLOOKUP(AW2255,SUSS!R:S,2,FALSE)),AY2255*SUSS!$M$2)</f>
        <v/>
      </c>
      <c r="BC2255" s="187" t="str">
        <f t="shared" si="765"/>
        <v/>
      </c>
    </row>
    <row r="2256" spans="14:55" ht="15.75" thickBot="1">
      <c r="N2256" s="183" t="s">
        <v>198</v>
      </c>
      <c r="O2256" s="82">
        <v>119</v>
      </c>
      <c r="P2256" s="85">
        <v>3529.96</v>
      </c>
      <c r="Q2256" s="83" t="s">
        <v>102</v>
      </c>
      <c r="R2256" s="83" t="s">
        <v>10</v>
      </c>
      <c r="S2256" s="83" t="s">
        <v>83</v>
      </c>
      <c r="T2256" s="82" t="s">
        <v>206</v>
      </c>
      <c r="U2256" s="82" t="s">
        <v>124</v>
      </c>
      <c r="AC2256" s="187" t="str">
        <f t="shared" si="746"/>
        <v/>
      </c>
      <c r="AD2256" s="187" t="str">
        <f t="shared" si="747"/>
        <v/>
      </c>
      <c r="AE2256" s="187" t="str">
        <f t="shared" si="748"/>
        <v/>
      </c>
      <c r="AF2256" s="187" t="str">
        <f t="shared" si="749"/>
        <v/>
      </c>
      <c r="AG2256" s="187" t="str">
        <f t="shared" si="750"/>
        <v/>
      </c>
      <c r="AH2256" s="187" t="str">
        <f t="shared" si="751"/>
        <v/>
      </c>
      <c r="AI2256" s="187" t="str">
        <f t="shared" si="752"/>
        <v/>
      </c>
      <c r="AJ2256" s="187" t="str">
        <f t="shared" si="753"/>
        <v/>
      </c>
      <c r="AK2256" s="187" t="str">
        <f t="shared" si="754"/>
        <v/>
      </c>
      <c r="AN2256" s="187" t="str">
        <f t="shared" si="755"/>
        <v/>
      </c>
      <c r="AO2256" s="187" t="str">
        <f t="shared" si="756"/>
        <v/>
      </c>
      <c r="AP2256" s="187" t="str">
        <f t="shared" si="757"/>
        <v/>
      </c>
      <c r="AT2256" s="187" t="str">
        <f t="shared" si="758"/>
        <v/>
      </c>
      <c r="AU2256" s="187" t="str">
        <f t="shared" si="759"/>
        <v/>
      </c>
      <c r="AV2256" s="187" t="str">
        <f t="shared" si="760"/>
        <v/>
      </c>
      <c r="AW2256" s="187" t="str">
        <f t="shared" si="761"/>
        <v/>
      </c>
      <c r="AX2256" s="187" t="str">
        <f t="shared" si="762"/>
        <v/>
      </c>
      <c r="AY2256" s="187" t="str">
        <f t="shared" si="764"/>
        <v/>
      </c>
      <c r="AZ2256" s="187" t="str">
        <f t="shared" si="763"/>
        <v/>
      </c>
      <c r="BA2256" s="187" t="str">
        <f t="shared" si="766"/>
        <v xml:space="preserve"> </v>
      </c>
      <c r="BB2256" s="187" t="str">
        <f>IFERROR(IF(AW2256="","",VLOOKUP(AW2256,SUSS!R:S,2,FALSE)),AY2256*SUSS!$M$2)</f>
        <v/>
      </c>
      <c r="BC2256" s="187" t="str">
        <f t="shared" si="765"/>
        <v/>
      </c>
    </row>
    <row r="2257" spans="14:55" ht="15.75" thickBot="1">
      <c r="N2257" s="183" t="s">
        <v>198</v>
      </c>
      <c r="O2257" s="82">
        <v>119</v>
      </c>
      <c r="P2257" s="86">
        <v>153.22999999999999</v>
      </c>
      <c r="Q2257" s="83" t="s">
        <v>107</v>
      </c>
      <c r="R2257" s="83" t="s">
        <v>10</v>
      </c>
      <c r="S2257" s="83" t="s">
        <v>83</v>
      </c>
      <c r="T2257" s="82" t="s">
        <v>163</v>
      </c>
      <c r="U2257" s="82" t="s">
        <v>124</v>
      </c>
      <c r="AC2257" s="187" t="str">
        <f t="shared" si="746"/>
        <v/>
      </c>
      <c r="AD2257" s="187" t="str">
        <f t="shared" si="747"/>
        <v/>
      </c>
      <c r="AE2257" s="187" t="str">
        <f t="shared" si="748"/>
        <v/>
      </c>
      <c r="AF2257" s="187" t="str">
        <f t="shared" si="749"/>
        <v/>
      </c>
      <c r="AG2257" s="187" t="str">
        <f t="shared" si="750"/>
        <v/>
      </c>
      <c r="AH2257" s="187" t="str">
        <f t="shared" si="751"/>
        <v/>
      </c>
      <c r="AI2257" s="187" t="str">
        <f t="shared" si="752"/>
        <v/>
      </c>
      <c r="AJ2257" s="187" t="str">
        <f t="shared" si="753"/>
        <v/>
      </c>
      <c r="AK2257" s="187" t="str">
        <f t="shared" si="754"/>
        <v/>
      </c>
      <c r="AN2257" s="187" t="str">
        <f t="shared" si="755"/>
        <v/>
      </c>
      <c r="AO2257" s="187" t="str">
        <f t="shared" si="756"/>
        <v/>
      </c>
      <c r="AP2257" s="187" t="str">
        <f t="shared" si="757"/>
        <v/>
      </c>
      <c r="AT2257" s="187" t="str">
        <f t="shared" si="758"/>
        <v/>
      </c>
      <c r="AU2257" s="187" t="str">
        <f t="shared" si="759"/>
        <v/>
      </c>
      <c r="AV2257" s="187" t="str">
        <f t="shared" si="760"/>
        <v/>
      </c>
      <c r="AW2257" s="187" t="str">
        <f t="shared" si="761"/>
        <v/>
      </c>
      <c r="AX2257" s="187" t="str">
        <f t="shared" si="762"/>
        <v/>
      </c>
      <c r="AY2257" s="187" t="str">
        <f t="shared" si="764"/>
        <v/>
      </c>
      <c r="AZ2257" s="187" t="str">
        <f t="shared" si="763"/>
        <v/>
      </c>
      <c r="BA2257" s="187" t="str">
        <f t="shared" si="766"/>
        <v xml:space="preserve"> </v>
      </c>
      <c r="BB2257" s="187" t="str">
        <f>IFERROR(IF(AW2257="","",VLOOKUP(AW2257,SUSS!R:S,2,FALSE)),AY2257*SUSS!$M$2)</f>
        <v/>
      </c>
      <c r="BC2257" s="187" t="str">
        <f t="shared" si="765"/>
        <v/>
      </c>
    </row>
    <row r="2258" spans="14:55" ht="29.25" thickBot="1">
      <c r="N2258" s="183" t="s">
        <v>198</v>
      </c>
      <c r="O2258" s="82">
        <v>119</v>
      </c>
      <c r="P2258" s="86">
        <v>654.39</v>
      </c>
      <c r="Q2258" s="83" t="s">
        <v>11</v>
      </c>
      <c r="R2258" s="83" t="s">
        <v>108</v>
      </c>
      <c r="S2258" s="83" t="s">
        <v>109</v>
      </c>
      <c r="T2258" s="82" t="s">
        <v>185</v>
      </c>
      <c r="U2258" s="82" t="s">
        <v>124</v>
      </c>
      <c r="AC2258" s="187" t="str">
        <f t="shared" si="746"/>
        <v/>
      </c>
      <c r="AD2258" s="187" t="str">
        <f t="shared" si="747"/>
        <v/>
      </c>
      <c r="AE2258" s="187" t="str">
        <f t="shared" si="748"/>
        <v/>
      </c>
      <c r="AF2258" s="187" t="str">
        <f t="shared" si="749"/>
        <v/>
      </c>
      <c r="AG2258" s="187" t="str">
        <f t="shared" si="750"/>
        <v/>
      </c>
      <c r="AH2258" s="187" t="str">
        <f t="shared" si="751"/>
        <v/>
      </c>
      <c r="AI2258" s="187" t="str">
        <f t="shared" si="752"/>
        <v/>
      </c>
      <c r="AJ2258" s="187" t="str">
        <f t="shared" si="753"/>
        <v/>
      </c>
      <c r="AK2258" s="187" t="str">
        <f t="shared" si="754"/>
        <v/>
      </c>
      <c r="AN2258" s="187" t="str">
        <f t="shared" si="755"/>
        <v/>
      </c>
      <c r="AO2258" s="187" t="str">
        <f t="shared" si="756"/>
        <v/>
      </c>
      <c r="AP2258" s="187" t="str">
        <f t="shared" si="757"/>
        <v/>
      </c>
      <c r="AT2258" s="187" t="str">
        <f t="shared" si="758"/>
        <v>N006554</v>
      </c>
      <c r="AU2258" s="187">
        <f t="shared" si="759"/>
        <v>119</v>
      </c>
      <c r="AV2258" s="187">
        <f t="shared" si="760"/>
        <v>654.39</v>
      </c>
      <c r="AW2258" s="187" t="str">
        <f t="shared" si="761"/>
        <v>2019/3</v>
      </c>
      <c r="AX2258" s="187" t="str">
        <f t="shared" si="762"/>
        <v>2019/3 Contribuciones Seg. Social</v>
      </c>
      <c r="AY2258" s="187">
        <f t="shared" si="764"/>
        <v>2634.32</v>
      </c>
      <c r="AZ2258" s="187">
        <f t="shared" si="763"/>
        <v>0.24840945670989095</v>
      </c>
      <c r="BA2258" s="187" t="str">
        <f t="shared" si="766"/>
        <v>N006554 119</v>
      </c>
      <c r="BB2258" s="187">
        <f>IFERROR(IF(AW2258="","",VLOOKUP(AW2258,SUSS!R:S,2,FALSE)),AY2258*SUSS!$M$2)</f>
        <v>316.11840000000001</v>
      </c>
      <c r="BC2258" s="187">
        <f t="shared" si="765"/>
        <v>78.526799999999994</v>
      </c>
    </row>
    <row r="2259" spans="14:55" ht="15.75" thickBot="1">
      <c r="N2259" s="183" t="s">
        <v>198</v>
      </c>
      <c r="O2259" s="82">
        <v>119</v>
      </c>
      <c r="P2259" s="85">
        <v>12979.64</v>
      </c>
      <c r="Q2259" s="83" t="s">
        <v>82</v>
      </c>
      <c r="R2259" s="83" t="s">
        <v>10</v>
      </c>
      <c r="S2259" s="83" t="s">
        <v>10</v>
      </c>
      <c r="T2259" s="82" t="s">
        <v>215</v>
      </c>
      <c r="U2259" s="82" t="s">
        <v>124</v>
      </c>
      <c r="AC2259" s="187" t="str">
        <f t="shared" si="746"/>
        <v/>
      </c>
      <c r="AD2259" s="187" t="str">
        <f t="shared" si="747"/>
        <v/>
      </c>
      <c r="AE2259" s="187" t="str">
        <f t="shared" si="748"/>
        <v/>
      </c>
      <c r="AF2259" s="187" t="str">
        <f t="shared" si="749"/>
        <v/>
      </c>
      <c r="AG2259" s="187" t="str">
        <f t="shared" si="750"/>
        <v/>
      </c>
      <c r="AH2259" s="187" t="str">
        <f t="shared" si="751"/>
        <v/>
      </c>
      <c r="AI2259" s="187" t="str">
        <f t="shared" si="752"/>
        <v/>
      </c>
      <c r="AJ2259" s="187" t="str">
        <f t="shared" si="753"/>
        <v/>
      </c>
      <c r="AK2259" s="187" t="str">
        <f t="shared" si="754"/>
        <v/>
      </c>
      <c r="AN2259" s="187" t="str">
        <f t="shared" si="755"/>
        <v/>
      </c>
      <c r="AO2259" s="187" t="str">
        <f t="shared" si="756"/>
        <v/>
      </c>
      <c r="AP2259" s="187" t="str">
        <f t="shared" si="757"/>
        <v/>
      </c>
      <c r="AT2259" s="187" t="str">
        <f t="shared" si="758"/>
        <v/>
      </c>
      <c r="AU2259" s="187" t="str">
        <f t="shared" si="759"/>
        <v/>
      </c>
      <c r="AV2259" s="187" t="str">
        <f t="shared" si="760"/>
        <v/>
      </c>
      <c r="AW2259" s="187" t="str">
        <f t="shared" si="761"/>
        <v/>
      </c>
      <c r="AX2259" s="187" t="str">
        <f t="shared" si="762"/>
        <v/>
      </c>
      <c r="AY2259" s="187" t="str">
        <f t="shared" si="764"/>
        <v/>
      </c>
      <c r="AZ2259" s="187" t="str">
        <f t="shared" si="763"/>
        <v/>
      </c>
      <c r="BA2259" s="187" t="str">
        <f t="shared" si="766"/>
        <v xml:space="preserve"> </v>
      </c>
      <c r="BB2259" s="187" t="str">
        <f>IFERROR(IF(AW2259="","",VLOOKUP(AW2259,SUSS!R:S,2,FALSE)),AY2259*SUSS!$M$2)</f>
        <v/>
      </c>
      <c r="BC2259" s="187" t="str">
        <f t="shared" si="765"/>
        <v/>
      </c>
    </row>
    <row r="2260" spans="14:55" ht="15.75" thickBot="1">
      <c r="N2260" s="183" t="s">
        <v>198</v>
      </c>
      <c r="O2260" s="82">
        <v>120</v>
      </c>
      <c r="P2260" s="85">
        <v>3130.3</v>
      </c>
      <c r="Q2260" s="83" t="s">
        <v>102</v>
      </c>
      <c r="R2260" s="83" t="s">
        <v>10</v>
      </c>
      <c r="S2260" s="83" t="s">
        <v>83</v>
      </c>
      <c r="T2260" s="82" t="s">
        <v>206</v>
      </c>
      <c r="U2260" s="82" t="s">
        <v>124</v>
      </c>
      <c r="AC2260" s="187" t="str">
        <f t="shared" si="746"/>
        <v/>
      </c>
      <c r="AD2260" s="187" t="str">
        <f t="shared" si="747"/>
        <v/>
      </c>
      <c r="AE2260" s="187" t="str">
        <f t="shared" si="748"/>
        <v/>
      </c>
      <c r="AF2260" s="187" t="str">
        <f t="shared" si="749"/>
        <v/>
      </c>
      <c r="AG2260" s="187" t="str">
        <f t="shared" si="750"/>
        <v/>
      </c>
      <c r="AH2260" s="187" t="str">
        <f t="shared" si="751"/>
        <v/>
      </c>
      <c r="AI2260" s="187" t="str">
        <f t="shared" si="752"/>
        <v/>
      </c>
      <c r="AJ2260" s="187" t="str">
        <f t="shared" si="753"/>
        <v/>
      </c>
      <c r="AK2260" s="187" t="str">
        <f t="shared" si="754"/>
        <v/>
      </c>
      <c r="AN2260" s="187" t="str">
        <f t="shared" si="755"/>
        <v/>
      </c>
      <c r="AO2260" s="187" t="str">
        <f t="shared" si="756"/>
        <v/>
      </c>
      <c r="AP2260" s="187" t="str">
        <f t="shared" si="757"/>
        <v/>
      </c>
      <c r="AT2260" s="187" t="str">
        <f t="shared" si="758"/>
        <v/>
      </c>
      <c r="AU2260" s="187" t="str">
        <f t="shared" si="759"/>
        <v/>
      </c>
      <c r="AV2260" s="187" t="str">
        <f t="shared" si="760"/>
        <v/>
      </c>
      <c r="AW2260" s="187" t="str">
        <f t="shared" si="761"/>
        <v/>
      </c>
      <c r="AX2260" s="187" t="str">
        <f t="shared" si="762"/>
        <v/>
      </c>
      <c r="AY2260" s="187" t="str">
        <f t="shared" si="764"/>
        <v/>
      </c>
      <c r="AZ2260" s="187" t="str">
        <f t="shared" si="763"/>
        <v/>
      </c>
      <c r="BA2260" s="187" t="str">
        <f t="shared" si="766"/>
        <v xml:space="preserve"> </v>
      </c>
      <c r="BB2260" s="187" t="str">
        <f>IFERROR(IF(AW2260="","",VLOOKUP(AW2260,SUSS!R:S,2,FALSE)),AY2260*SUSS!$M$2)</f>
        <v/>
      </c>
      <c r="BC2260" s="187" t="str">
        <f t="shared" si="765"/>
        <v/>
      </c>
    </row>
    <row r="2261" spans="14:55" ht="15.75" thickBot="1">
      <c r="N2261" s="183" t="s">
        <v>198</v>
      </c>
      <c r="O2261" s="82">
        <v>120</v>
      </c>
      <c r="P2261" s="86">
        <v>153.65</v>
      </c>
      <c r="Q2261" s="83" t="s">
        <v>107</v>
      </c>
      <c r="R2261" s="83" t="s">
        <v>10</v>
      </c>
      <c r="S2261" s="83" t="s">
        <v>83</v>
      </c>
      <c r="T2261" s="82" t="s">
        <v>163</v>
      </c>
      <c r="U2261" s="82" t="s">
        <v>124</v>
      </c>
      <c r="AC2261" s="187" t="str">
        <f t="shared" si="746"/>
        <v/>
      </c>
      <c r="AD2261" s="187" t="str">
        <f t="shared" si="747"/>
        <v/>
      </c>
      <c r="AE2261" s="187" t="str">
        <f t="shared" si="748"/>
        <v/>
      </c>
      <c r="AF2261" s="187" t="str">
        <f t="shared" si="749"/>
        <v/>
      </c>
      <c r="AG2261" s="187" t="str">
        <f t="shared" si="750"/>
        <v/>
      </c>
      <c r="AH2261" s="187" t="str">
        <f t="shared" si="751"/>
        <v/>
      </c>
      <c r="AI2261" s="187" t="str">
        <f t="shared" si="752"/>
        <v/>
      </c>
      <c r="AJ2261" s="187" t="str">
        <f t="shared" si="753"/>
        <v/>
      </c>
      <c r="AK2261" s="187" t="str">
        <f t="shared" si="754"/>
        <v/>
      </c>
      <c r="AN2261" s="187" t="str">
        <f t="shared" si="755"/>
        <v/>
      </c>
      <c r="AO2261" s="187" t="str">
        <f t="shared" si="756"/>
        <v/>
      </c>
      <c r="AP2261" s="187" t="str">
        <f t="shared" si="757"/>
        <v/>
      </c>
      <c r="AT2261" s="187" t="str">
        <f t="shared" si="758"/>
        <v/>
      </c>
      <c r="AU2261" s="187" t="str">
        <f t="shared" si="759"/>
        <v/>
      </c>
      <c r="AV2261" s="187" t="str">
        <f t="shared" si="760"/>
        <v/>
      </c>
      <c r="AW2261" s="187" t="str">
        <f t="shared" si="761"/>
        <v/>
      </c>
      <c r="AX2261" s="187" t="str">
        <f t="shared" si="762"/>
        <v/>
      </c>
      <c r="AY2261" s="187" t="str">
        <f t="shared" si="764"/>
        <v/>
      </c>
      <c r="AZ2261" s="187" t="str">
        <f t="shared" si="763"/>
        <v/>
      </c>
      <c r="BA2261" s="187" t="str">
        <f t="shared" si="766"/>
        <v xml:space="preserve"> </v>
      </c>
      <c r="BB2261" s="187" t="str">
        <f>IFERROR(IF(AW2261="","",VLOOKUP(AW2261,SUSS!R:S,2,FALSE)),AY2261*SUSS!$M$2)</f>
        <v/>
      </c>
      <c r="BC2261" s="187" t="str">
        <f t="shared" si="765"/>
        <v/>
      </c>
    </row>
    <row r="2262" spans="14:55" ht="15.75" thickBot="1">
      <c r="N2262" s="183" t="s">
        <v>198</v>
      </c>
      <c r="O2262" s="82">
        <v>120</v>
      </c>
      <c r="P2262" s="86">
        <v>400</v>
      </c>
      <c r="Q2262" s="83" t="s">
        <v>102</v>
      </c>
      <c r="R2262" s="83" t="s">
        <v>10</v>
      </c>
      <c r="S2262" s="83" t="s">
        <v>105</v>
      </c>
      <c r="T2262" s="82" t="s">
        <v>163</v>
      </c>
      <c r="U2262" s="82" t="s">
        <v>124</v>
      </c>
      <c r="AC2262" s="187" t="str">
        <f t="shared" si="746"/>
        <v/>
      </c>
      <c r="AD2262" s="187" t="str">
        <f t="shared" si="747"/>
        <v/>
      </c>
      <c r="AE2262" s="187" t="str">
        <f t="shared" si="748"/>
        <v/>
      </c>
      <c r="AF2262" s="187" t="str">
        <f t="shared" si="749"/>
        <v/>
      </c>
      <c r="AG2262" s="187" t="str">
        <f t="shared" si="750"/>
        <v/>
      </c>
      <c r="AH2262" s="187" t="str">
        <f t="shared" si="751"/>
        <v/>
      </c>
      <c r="AI2262" s="187" t="str">
        <f t="shared" si="752"/>
        <v/>
      </c>
      <c r="AJ2262" s="187" t="str">
        <f t="shared" si="753"/>
        <v/>
      </c>
      <c r="AK2262" s="187" t="str">
        <f t="shared" si="754"/>
        <v/>
      </c>
      <c r="AN2262" s="187" t="str">
        <f t="shared" si="755"/>
        <v/>
      </c>
      <c r="AO2262" s="187" t="str">
        <f t="shared" si="756"/>
        <v/>
      </c>
      <c r="AP2262" s="187" t="str">
        <f t="shared" si="757"/>
        <v/>
      </c>
      <c r="AT2262" s="187" t="str">
        <f t="shared" si="758"/>
        <v/>
      </c>
      <c r="AU2262" s="187" t="str">
        <f t="shared" si="759"/>
        <v/>
      </c>
      <c r="AV2262" s="187" t="str">
        <f t="shared" si="760"/>
        <v/>
      </c>
      <c r="AW2262" s="187" t="str">
        <f t="shared" si="761"/>
        <v/>
      </c>
      <c r="AX2262" s="187" t="str">
        <f t="shared" si="762"/>
        <v/>
      </c>
      <c r="AY2262" s="187" t="str">
        <f t="shared" si="764"/>
        <v/>
      </c>
      <c r="AZ2262" s="187" t="str">
        <f t="shared" si="763"/>
        <v/>
      </c>
      <c r="BA2262" s="187" t="str">
        <f t="shared" si="766"/>
        <v xml:space="preserve"> </v>
      </c>
      <c r="BB2262" s="187" t="str">
        <f>IFERROR(IF(AW2262="","",VLOOKUP(AW2262,SUSS!R:S,2,FALSE)),AY2262*SUSS!$M$2)</f>
        <v/>
      </c>
      <c r="BC2262" s="187" t="str">
        <f t="shared" si="765"/>
        <v/>
      </c>
    </row>
    <row r="2263" spans="14:55" ht="29.25" thickBot="1">
      <c r="N2263" s="183" t="s">
        <v>198</v>
      </c>
      <c r="O2263" s="82">
        <v>120</v>
      </c>
      <c r="P2263" s="86">
        <v>486.34</v>
      </c>
      <c r="Q2263" s="83" t="s">
        <v>11</v>
      </c>
      <c r="R2263" s="83" t="s">
        <v>108</v>
      </c>
      <c r="S2263" s="83" t="s">
        <v>109</v>
      </c>
      <c r="T2263" s="82" t="s">
        <v>185</v>
      </c>
      <c r="U2263" s="82" t="s">
        <v>124</v>
      </c>
      <c r="AC2263" s="187" t="str">
        <f t="shared" si="746"/>
        <v/>
      </c>
      <c r="AD2263" s="187" t="str">
        <f t="shared" si="747"/>
        <v/>
      </c>
      <c r="AE2263" s="187" t="str">
        <f t="shared" si="748"/>
        <v/>
      </c>
      <c r="AF2263" s="187" t="str">
        <f t="shared" si="749"/>
        <v/>
      </c>
      <c r="AG2263" s="187" t="str">
        <f t="shared" si="750"/>
        <v/>
      </c>
      <c r="AH2263" s="187" t="str">
        <f t="shared" si="751"/>
        <v/>
      </c>
      <c r="AI2263" s="187" t="str">
        <f t="shared" si="752"/>
        <v/>
      </c>
      <c r="AJ2263" s="187" t="str">
        <f t="shared" si="753"/>
        <v/>
      </c>
      <c r="AK2263" s="187" t="str">
        <f t="shared" si="754"/>
        <v/>
      </c>
      <c r="AN2263" s="187" t="str">
        <f t="shared" si="755"/>
        <v/>
      </c>
      <c r="AO2263" s="187" t="str">
        <f t="shared" si="756"/>
        <v/>
      </c>
      <c r="AP2263" s="187" t="str">
        <f t="shared" si="757"/>
        <v/>
      </c>
      <c r="AT2263" s="187" t="str">
        <f t="shared" si="758"/>
        <v>N006554</v>
      </c>
      <c r="AU2263" s="187">
        <f t="shared" si="759"/>
        <v>120</v>
      </c>
      <c r="AV2263" s="187">
        <f t="shared" si="760"/>
        <v>486.34</v>
      </c>
      <c r="AW2263" s="187" t="str">
        <f t="shared" si="761"/>
        <v>2019/3</v>
      </c>
      <c r="AX2263" s="187" t="str">
        <f t="shared" si="762"/>
        <v>2019/3 Contribuciones Seg. Social</v>
      </c>
      <c r="AY2263" s="187">
        <f t="shared" si="764"/>
        <v>2634.32</v>
      </c>
      <c r="AZ2263" s="187">
        <f t="shared" si="763"/>
        <v>0.18461690303379996</v>
      </c>
      <c r="BA2263" s="187" t="str">
        <f t="shared" si="766"/>
        <v>N006554 120</v>
      </c>
      <c r="BB2263" s="187">
        <f>IFERROR(IF(AW2263="","",VLOOKUP(AW2263,SUSS!R:S,2,FALSE)),AY2263*SUSS!$M$2)</f>
        <v>316.11840000000001</v>
      </c>
      <c r="BC2263" s="187">
        <f t="shared" si="765"/>
        <v>58.36079999999999</v>
      </c>
    </row>
    <row r="2264" spans="14:55" ht="29.25" thickBot="1">
      <c r="N2264" s="183" t="s">
        <v>198</v>
      </c>
      <c r="O2264" s="82">
        <v>120</v>
      </c>
      <c r="P2264" s="86">
        <v>168.37</v>
      </c>
      <c r="Q2264" s="83" t="s">
        <v>11</v>
      </c>
      <c r="R2264" s="83" t="s">
        <v>108</v>
      </c>
      <c r="S2264" s="83" t="s">
        <v>83</v>
      </c>
      <c r="T2264" s="82" t="s">
        <v>185</v>
      </c>
      <c r="U2264" s="82" t="s">
        <v>124</v>
      </c>
      <c r="AC2264" s="187" t="str">
        <f t="shared" si="746"/>
        <v/>
      </c>
      <c r="AD2264" s="187" t="str">
        <f t="shared" si="747"/>
        <v/>
      </c>
      <c r="AE2264" s="187" t="str">
        <f t="shared" si="748"/>
        <v/>
      </c>
      <c r="AF2264" s="187" t="str">
        <f t="shared" si="749"/>
        <v/>
      </c>
      <c r="AG2264" s="187" t="str">
        <f t="shared" si="750"/>
        <v/>
      </c>
      <c r="AH2264" s="187" t="str">
        <f t="shared" si="751"/>
        <v/>
      </c>
      <c r="AI2264" s="187" t="str">
        <f t="shared" si="752"/>
        <v/>
      </c>
      <c r="AJ2264" s="187" t="str">
        <f t="shared" si="753"/>
        <v/>
      </c>
      <c r="AK2264" s="187" t="str">
        <f t="shared" si="754"/>
        <v/>
      </c>
      <c r="AN2264" s="187" t="str">
        <f t="shared" si="755"/>
        <v/>
      </c>
      <c r="AO2264" s="187" t="str">
        <f t="shared" si="756"/>
        <v/>
      </c>
      <c r="AP2264" s="187" t="str">
        <f t="shared" si="757"/>
        <v/>
      </c>
      <c r="AT2264" s="187" t="str">
        <f t="shared" si="758"/>
        <v>N006554</v>
      </c>
      <c r="AU2264" s="187">
        <f t="shared" si="759"/>
        <v>120</v>
      </c>
      <c r="AV2264" s="187">
        <f t="shared" si="760"/>
        <v>168.37</v>
      </c>
      <c r="AW2264" s="187" t="str">
        <f t="shared" si="761"/>
        <v>2019/3</v>
      </c>
      <c r="AX2264" s="187" t="str">
        <f t="shared" si="762"/>
        <v>2019/3 Contribuciones Seg. Social</v>
      </c>
      <c r="AY2264" s="187">
        <f t="shared" si="764"/>
        <v>2634.32</v>
      </c>
      <c r="AZ2264" s="187">
        <f t="shared" si="763"/>
        <v>6.3914027149321262E-2</v>
      </c>
      <c r="BA2264" s="187" t="str">
        <f t="shared" si="766"/>
        <v>N006554 120</v>
      </c>
      <c r="BB2264" s="187">
        <f>IFERROR(IF(AW2264="","",VLOOKUP(AW2264,SUSS!R:S,2,FALSE)),AY2264*SUSS!$M$2)</f>
        <v>316.11840000000001</v>
      </c>
      <c r="BC2264" s="187">
        <f t="shared" si="765"/>
        <v>20.2044</v>
      </c>
    </row>
    <row r="2265" spans="14:55" ht="15.75" thickBot="1">
      <c r="N2265" s="183" t="s">
        <v>198</v>
      </c>
      <c r="O2265" s="82">
        <v>120</v>
      </c>
      <c r="P2265" s="85">
        <v>10011.82</v>
      </c>
      <c r="Q2265" s="83" t="s">
        <v>82</v>
      </c>
      <c r="R2265" s="83" t="s">
        <v>10</v>
      </c>
      <c r="S2265" s="83" t="s">
        <v>10</v>
      </c>
      <c r="T2265" s="82" t="s">
        <v>215</v>
      </c>
      <c r="U2265" s="82" t="s">
        <v>124</v>
      </c>
      <c r="AC2265" s="187" t="str">
        <f t="shared" si="746"/>
        <v/>
      </c>
      <c r="AD2265" s="187" t="str">
        <f t="shared" si="747"/>
        <v/>
      </c>
      <c r="AE2265" s="187" t="str">
        <f t="shared" si="748"/>
        <v/>
      </c>
      <c r="AF2265" s="187" t="str">
        <f t="shared" si="749"/>
        <v/>
      </c>
      <c r="AG2265" s="187" t="str">
        <f t="shared" si="750"/>
        <v/>
      </c>
      <c r="AH2265" s="187" t="str">
        <f t="shared" si="751"/>
        <v/>
      </c>
      <c r="AI2265" s="187" t="str">
        <f t="shared" si="752"/>
        <v/>
      </c>
      <c r="AJ2265" s="187" t="str">
        <f t="shared" si="753"/>
        <v/>
      </c>
      <c r="AK2265" s="187" t="str">
        <f t="shared" si="754"/>
        <v/>
      </c>
      <c r="AN2265" s="187" t="str">
        <f t="shared" si="755"/>
        <v/>
      </c>
      <c r="AO2265" s="187" t="str">
        <f t="shared" si="756"/>
        <v/>
      </c>
      <c r="AP2265" s="187" t="str">
        <f t="shared" si="757"/>
        <v/>
      </c>
      <c r="AT2265" s="187" t="str">
        <f t="shared" si="758"/>
        <v/>
      </c>
      <c r="AU2265" s="187" t="str">
        <f t="shared" si="759"/>
        <v/>
      </c>
      <c r="AV2265" s="187" t="str">
        <f t="shared" si="760"/>
        <v/>
      </c>
      <c r="AW2265" s="187" t="str">
        <f t="shared" si="761"/>
        <v/>
      </c>
      <c r="AX2265" s="187" t="str">
        <f t="shared" si="762"/>
        <v/>
      </c>
      <c r="AY2265" s="187" t="str">
        <f t="shared" si="764"/>
        <v/>
      </c>
      <c r="AZ2265" s="187" t="str">
        <f t="shared" si="763"/>
        <v/>
      </c>
      <c r="BA2265" s="187" t="str">
        <f t="shared" si="766"/>
        <v xml:space="preserve"> </v>
      </c>
      <c r="BB2265" s="187" t="str">
        <f>IFERROR(IF(AW2265="","",VLOOKUP(AW2265,SUSS!R:S,2,FALSE)),AY2265*SUSS!$M$2)</f>
        <v/>
      </c>
      <c r="BC2265" s="187" t="str">
        <f t="shared" si="765"/>
        <v/>
      </c>
    </row>
    <row r="2266" spans="14:55" ht="15.75" thickBot="1">
      <c r="N2266" s="183" t="s">
        <v>198</v>
      </c>
      <c r="O2266" s="82">
        <v>120</v>
      </c>
      <c r="P2266" s="85">
        <v>2968.18</v>
      </c>
      <c r="Q2266" s="83" t="s">
        <v>82</v>
      </c>
      <c r="R2266" s="83" t="s">
        <v>10</v>
      </c>
      <c r="S2266" s="83" t="s">
        <v>83</v>
      </c>
      <c r="T2266" s="82" t="s">
        <v>215</v>
      </c>
      <c r="U2266" s="82" t="s">
        <v>124</v>
      </c>
      <c r="AC2266" s="187" t="str">
        <f t="shared" si="746"/>
        <v/>
      </c>
      <c r="AD2266" s="187" t="str">
        <f t="shared" si="747"/>
        <v/>
      </c>
      <c r="AE2266" s="187" t="str">
        <f t="shared" si="748"/>
        <v/>
      </c>
      <c r="AF2266" s="187" t="str">
        <f t="shared" si="749"/>
        <v/>
      </c>
      <c r="AG2266" s="187" t="str">
        <f t="shared" si="750"/>
        <v/>
      </c>
      <c r="AH2266" s="187" t="str">
        <f t="shared" si="751"/>
        <v/>
      </c>
      <c r="AI2266" s="187" t="str">
        <f t="shared" si="752"/>
        <v/>
      </c>
      <c r="AJ2266" s="187" t="str">
        <f t="shared" si="753"/>
        <v/>
      </c>
      <c r="AK2266" s="187" t="str">
        <f t="shared" si="754"/>
        <v/>
      </c>
      <c r="AN2266" s="187" t="str">
        <f t="shared" si="755"/>
        <v/>
      </c>
      <c r="AO2266" s="187" t="str">
        <f t="shared" si="756"/>
        <v/>
      </c>
      <c r="AP2266" s="187" t="str">
        <f t="shared" si="757"/>
        <v/>
      </c>
      <c r="AT2266" s="187" t="str">
        <f t="shared" si="758"/>
        <v/>
      </c>
      <c r="AU2266" s="187" t="str">
        <f t="shared" si="759"/>
        <v/>
      </c>
      <c r="AV2266" s="187" t="str">
        <f t="shared" si="760"/>
        <v/>
      </c>
      <c r="AW2266" s="187" t="str">
        <f t="shared" si="761"/>
        <v/>
      </c>
      <c r="AX2266" s="187" t="str">
        <f t="shared" si="762"/>
        <v/>
      </c>
      <c r="AY2266" s="187" t="str">
        <f t="shared" si="764"/>
        <v/>
      </c>
      <c r="AZ2266" s="187" t="str">
        <f t="shared" si="763"/>
        <v/>
      </c>
      <c r="BA2266" s="187" t="str">
        <f t="shared" si="766"/>
        <v xml:space="preserve"> </v>
      </c>
      <c r="BB2266" s="187" t="str">
        <f>IFERROR(IF(AW2266="","",VLOOKUP(AW2266,SUSS!R:S,2,FALSE)),AY2266*SUSS!$M$2)</f>
        <v/>
      </c>
      <c r="BC2266" s="187" t="str">
        <f t="shared" si="765"/>
        <v/>
      </c>
    </row>
    <row r="2267" spans="14:55" ht="46.5" thickBot="1">
      <c r="N2267" s="183" t="s">
        <v>216</v>
      </c>
      <c r="O2267" s="184" t="s">
        <v>17</v>
      </c>
      <c r="P2267" s="185"/>
      <c r="Q2267" s="185"/>
      <c r="R2267" s="185"/>
      <c r="S2267" s="185"/>
      <c r="T2267" s="185"/>
      <c r="U2267" s="185"/>
      <c r="AC2267" s="187" t="str">
        <f t="shared" si="746"/>
        <v/>
      </c>
      <c r="AD2267" s="187" t="str">
        <f t="shared" si="747"/>
        <v/>
      </c>
      <c r="AE2267" s="187" t="str">
        <f t="shared" si="748"/>
        <v/>
      </c>
      <c r="AF2267" s="187" t="str">
        <f t="shared" si="749"/>
        <v/>
      </c>
      <c r="AG2267" s="187" t="str">
        <f t="shared" si="750"/>
        <v/>
      </c>
      <c r="AH2267" s="187" t="str">
        <f t="shared" si="751"/>
        <v/>
      </c>
      <c r="AI2267" s="187" t="str">
        <f t="shared" si="752"/>
        <v/>
      </c>
      <c r="AJ2267" s="187" t="str">
        <f t="shared" si="753"/>
        <v/>
      </c>
      <c r="AK2267" s="187" t="str">
        <f t="shared" si="754"/>
        <v/>
      </c>
      <c r="AN2267" s="187" t="str">
        <f t="shared" si="755"/>
        <v/>
      </c>
      <c r="AO2267" s="187" t="str">
        <f t="shared" si="756"/>
        <v/>
      </c>
      <c r="AP2267" s="187" t="str">
        <f t="shared" si="757"/>
        <v/>
      </c>
      <c r="AT2267" s="187" t="str">
        <f t="shared" si="758"/>
        <v/>
      </c>
      <c r="AU2267" s="187" t="str">
        <f t="shared" si="759"/>
        <v/>
      </c>
      <c r="AV2267" s="187" t="str">
        <f t="shared" si="760"/>
        <v/>
      </c>
      <c r="AW2267" s="187" t="str">
        <f t="shared" si="761"/>
        <v/>
      </c>
      <c r="AX2267" s="187" t="str">
        <f t="shared" si="762"/>
        <v/>
      </c>
      <c r="AY2267" s="187" t="str">
        <f t="shared" si="764"/>
        <v/>
      </c>
      <c r="AZ2267" s="187" t="str">
        <f t="shared" si="763"/>
        <v/>
      </c>
      <c r="BA2267" s="187" t="str">
        <f t="shared" si="766"/>
        <v xml:space="preserve"> </v>
      </c>
      <c r="BB2267" s="187" t="str">
        <f>IFERROR(IF(AW2267="","",VLOOKUP(AW2267,SUSS!R:S,2,FALSE)),AY2267*SUSS!$M$2)</f>
        <v/>
      </c>
      <c r="BC2267" s="187" t="str">
        <f t="shared" si="765"/>
        <v/>
      </c>
    </row>
    <row r="2268" spans="14:55" ht="15.75" thickBot="1">
      <c r="N2268" s="183" t="s">
        <v>216</v>
      </c>
      <c r="O2268" s="87" t="s">
        <v>13</v>
      </c>
      <c r="P2268" s="87" t="s">
        <v>14</v>
      </c>
      <c r="Q2268" s="87" t="s">
        <v>3</v>
      </c>
      <c r="R2268" s="87" t="s">
        <v>4</v>
      </c>
      <c r="S2268" s="87" t="s">
        <v>5</v>
      </c>
      <c r="T2268" s="87" t="s">
        <v>15</v>
      </c>
      <c r="U2268" s="87" t="s">
        <v>16</v>
      </c>
      <c r="AC2268" s="187" t="str">
        <f t="shared" si="746"/>
        <v/>
      </c>
      <c r="AD2268" s="187" t="str">
        <f t="shared" si="747"/>
        <v/>
      </c>
      <c r="AE2268" s="187" t="str">
        <f t="shared" si="748"/>
        <v/>
      </c>
      <c r="AF2268" s="187" t="str">
        <f t="shared" si="749"/>
        <v/>
      </c>
      <c r="AG2268" s="187" t="str">
        <f t="shared" si="750"/>
        <v/>
      </c>
      <c r="AH2268" s="187" t="str">
        <f t="shared" si="751"/>
        <v/>
      </c>
      <c r="AI2268" s="187" t="str">
        <f t="shared" si="752"/>
        <v/>
      </c>
      <c r="AJ2268" s="187" t="str">
        <f t="shared" si="753"/>
        <v/>
      </c>
      <c r="AK2268" s="187" t="str">
        <f t="shared" si="754"/>
        <v/>
      </c>
      <c r="AN2268" s="187" t="str">
        <f t="shared" si="755"/>
        <v/>
      </c>
      <c r="AO2268" s="187" t="str">
        <f t="shared" si="756"/>
        <v/>
      </c>
      <c r="AP2268" s="187" t="str">
        <f t="shared" si="757"/>
        <v/>
      </c>
      <c r="AT2268" s="187" t="str">
        <f t="shared" si="758"/>
        <v/>
      </c>
      <c r="AU2268" s="187" t="str">
        <f t="shared" si="759"/>
        <v/>
      </c>
      <c r="AV2268" s="187" t="str">
        <f t="shared" si="760"/>
        <v/>
      </c>
      <c r="AW2268" s="187" t="str">
        <f t="shared" si="761"/>
        <v/>
      </c>
      <c r="AX2268" s="187" t="str">
        <f t="shared" si="762"/>
        <v/>
      </c>
      <c r="AY2268" s="187" t="str">
        <f t="shared" si="764"/>
        <v/>
      </c>
      <c r="AZ2268" s="187" t="str">
        <f t="shared" si="763"/>
        <v/>
      </c>
      <c r="BA2268" s="187" t="str">
        <f t="shared" si="766"/>
        <v xml:space="preserve"> </v>
      </c>
      <c r="BB2268" s="187" t="str">
        <f>IFERROR(IF(AW2268="","",VLOOKUP(AW2268,SUSS!R:S,2,FALSE)),AY2268*SUSS!$M$2)</f>
        <v/>
      </c>
      <c r="BC2268" s="187" t="str">
        <f t="shared" si="765"/>
        <v/>
      </c>
    </row>
    <row r="2269" spans="14:55" ht="15.75" thickBot="1">
      <c r="N2269" s="183" t="s">
        <v>216</v>
      </c>
      <c r="O2269" s="77">
        <v>1</v>
      </c>
      <c r="P2269" s="80">
        <v>14322.29</v>
      </c>
      <c r="Q2269" s="78" t="s">
        <v>82</v>
      </c>
      <c r="R2269" s="78" t="s">
        <v>10</v>
      </c>
      <c r="S2269" s="78" t="s">
        <v>10</v>
      </c>
      <c r="T2269" s="77" t="s">
        <v>218</v>
      </c>
      <c r="U2269" s="77" t="s">
        <v>124</v>
      </c>
      <c r="AC2269" s="187" t="str">
        <f t="shared" si="746"/>
        <v/>
      </c>
      <c r="AD2269" s="187" t="str">
        <f t="shared" si="747"/>
        <v/>
      </c>
      <c r="AE2269" s="187" t="str">
        <f t="shared" si="748"/>
        <v/>
      </c>
      <c r="AF2269" s="187" t="str">
        <f t="shared" si="749"/>
        <v/>
      </c>
      <c r="AG2269" s="187" t="str">
        <f t="shared" si="750"/>
        <v/>
      </c>
      <c r="AH2269" s="187" t="str">
        <f t="shared" si="751"/>
        <v/>
      </c>
      <c r="AI2269" s="187" t="str">
        <f t="shared" si="752"/>
        <v/>
      </c>
      <c r="AJ2269" s="187" t="str">
        <f t="shared" si="753"/>
        <v/>
      </c>
      <c r="AK2269" s="187" t="str">
        <f t="shared" si="754"/>
        <v/>
      </c>
      <c r="AN2269" s="187" t="str">
        <f t="shared" si="755"/>
        <v/>
      </c>
      <c r="AO2269" s="187" t="str">
        <f t="shared" si="756"/>
        <v/>
      </c>
      <c r="AP2269" s="187" t="str">
        <f t="shared" si="757"/>
        <v/>
      </c>
      <c r="AT2269" s="187" t="str">
        <f t="shared" si="758"/>
        <v/>
      </c>
      <c r="AU2269" s="187" t="str">
        <f t="shared" si="759"/>
        <v/>
      </c>
      <c r="AV2269" s="187" t="str">
        <f t="shared" si="760"/>
        <v/>
      </c>
      <c r="AW2269" s="187" t="str">
        <f t="shared" si="761"/>
        <v/>
      </c>
      <c r="AX2269" s="187" t="str">
        <f t="shared" si="762"/>
        <v/>
      </c>
      <c r="AY2269" s="187" t="str">
        <f t="shared" si="764"/>
        <v/>
      </c>
      <c r="AZ2269" s="187" t="str">
        <f t="shared" si="763"/>
        <v/>
      </c>
      <c r="BA2269" s="187" t="str">
        <f t="shared" si="766"/>
        <v xml:space="preserve"> </v>
      </c>
      <c r="BB2269" s="187" t="str">
        <f>IFERROR(IF(AW2269="","",VLOOKUP(AW2269,SUSS!R:S,2,FALSE)),AY2269*SUSS!$M$2)</f>
        <v/>
      </c>
      <c r="BC2269" s="187" t="str">
        <f t="shared" si="765"/>
        <v/>
      </c>
    </row>
    <row r="2270" spans="14:55" ht="15.75" thickBot="1">
      <c r="N2270" s="183" t="s">
        <v>216</v>
      </c>
      <c r="O2270" s="82">
        <v>2</v>
      </c>
      <c r="P2270" s="85">
        <v>14322.29</v>
      </c>
      <c r="Q2270" s="83" t="s">
        <v>82</v>
      </c>
      <c r="R2270" s="83" t="s">
        <v>10</v>
      </c>
      <c r="S2270" s="83" t="s">
        <v>10</v>
      </c>
      <c r="T2270" s="82" t="s">
        <v>218</v>
      </c>
      <c r="U2270" s="82" t="s">
        <v>124</v>
      </c>
      <c r="AC2270" s="187" t="str">
        <f t="shared" ref="AC2270:AC2333" si="767">IF($E2270=$AD$1,IF($G2270=$AE$1,A2270,""),"")</f>
        <v/>
      </c>
      <c r="AD2270" s="187" t="str">
        <f t="shared" ref="AD2270:AD2333" si="768">IF($E2270=$AD$1,IF($G2270=$AE$1,E2270,""),"")</f>
        <v/>
      </c>
      <c r="AE2270" s="187" t="str">
        <f t="shared" ref="AE2270:AE2333" si="769">IF($E2270=$AD$1,IF($G2270=$AE$1,F2270,""),"")</f>
        <v/>
      </c>
      <c r="AF2270" s="187" t="str">
        <f t="shared" ref="AF2270:AF2333" si="770">IF($E2270=$AD$1,IF($G2270=$AE$1,G2270,""),"")</f>
        <v/>
      </c>
      <c r="AG2270" s="187" t="str">
        <f t="shared" ref="AG2270:AG2333" si="771">IF($E2270=$AD$1,IF($G2270=$AE$1,I2270,""),"")</f>
        <v/>
      </c>
      <c r="AH2270" s="187" t="str">
        <f t="shared" ref="AH2270:AH2333" si="772">IF($E2270=$AD$1,IF($G2270=$AE$1,J2270,""),"")</f>
        <v/>
      </c>
      <c r="AI2270" s="187" t="str">
        <f t="shared" ref="AI2270:AI2333" si="773">IF($E2270=$AD$1,IF($G2270=$AE$1,K2270,""),"")</f>
        <v/>
      </c>
      <c r="AJ2270" s="187" t="str">
        <f t="shared" ref="AJ2270:AJ2333" si="774">IF($E2270=$AD$1,IF($G2270=$AE$1,B2270,""),"")</f>
        <v/>
      </c>
      <c r="AK2270" s="187" t="str">
        <f t="shared" ref="AK2270:AK2333" si="775">IF($E2270=$AD$1,IF($G2270=$AE$1,C2270,""),"")</f>
        <v/>
      </c>
      <c r="AN2270" s="187" t="str">
        <f t="shared" ref="AN2270:AN2333" si="776">LEFT(AO2270,7)</f>
        <v/>
      </c>
      <c r="AO2270" s="187" t="str">
        <f t="shared" ref="AO2270:AO2333" si="777">IF(AF2270=$AE$1,AJ2270&amp;"/"&amp;AK2270&amp;" "&amp;AD2270,"")</f>
        <v/>
      </c>
      <c r="AP2270" s="187" t="str">
        <f t="shared" ref="AP2270:AP2333" si="778">IF(AO2270&lt;&gt;"",AI2270,"")</f>
        <v/>
      </c>
      <c r="AT2270" s="187" t="str">
        <f t="shared" ref="AT2270:AT2333" si="779">IF($Q2270=$AD$1,N2270,"")</f>
        <v/>
      </c>
      <c r="AU2270" s="187" t="str">
        <f t="shared" ref="AU2270:AU2333" si="780">IF($Q2270=$AD$1,O2270,"")</f>
        <v/>
      </c>
      <c r="AV2270" s="187" t="str">
        <f t="shared" ref="AV2270:AV2333" si="781">IF($Q2270=$AD$1,P2270,"")</f>
        <v/>
      </c>
      <c r="AW2270" s="187" t="str">
        <f t="shared" ref="AW2270:AW2333" si="782">IF($Q2270=$AD$1,T2270,"")</f>
        <v/>
      </c>
      <c r="AX2270" s="187" t="str">
        <f t="shared" ref="AX2270:AX2333" si="783">IF(AW2270&lt;&gt;"",AW2270&amp;" "&amp;$AD$1,"")</f>
        <v/>
      </c>
      <c r="AY2270" s="187" t="str">
        <f t="shared" si="764"/>
        <v/>
      </c>
      <c r="AZ2270" s="187" t="str">
        <f t="shared" ref="AZ2270:AZ2333" si="784">IF(AY2270="","",AV2270/AY2270)</f>
        <v/>
      </c>
      <c r="BA2270" s="187" t="str">
        <f t="shared" si="766"/>
        <v xml:space="preserve"> </v>
      </c>
      <c r="BB2270" s="187" t="str">
        <f>IFERROR(IF(AW2270="","",VLOOKUP(AW2270,SUSS!R:S,2,FALSE)),AY2270*SUSS!$M$2)</f>
        <v/>
      </c>
      <c r="BC2270" s="187" t="str">
        <f t="shared" si="765"/>
        <v/>
      </c>
    </row>
    <row r="2271" spans="14:55" ht="15.75" thickBot="1">
      <c r="N2271" s="183" t="s">
        <v>216</v>
      </c>
      <c r="O2271" s="82">
        <v>3</v>
      </c>
      <c r="P2271" s="85">
        <v>14322.29</v>
      </c>
      <c r="Q2271" s="83" t="s">
        <v>82</v>
      </c>
      <c r="R2271" s="83" t="s">
        <v>10</v>
      </c>
      <c r="S2271" s="83" t="s">
        <v>10</v>
      </c>
      <c r="T2271" s="82" t="s">
        <v>218</v>
      </c>
      <c r="U2271" s="82" t="s">
        <v>124</v>
      </c>
      <c r="AC2271" s="187" t="str">
        <f t="shared" si="767"/>
        <v/>
      </c>
      <c r="AD2271" s="187" t="str">
        <f t="shared" si="768"/>
        <v/>
      </c>
      <c r="AE2271" s="187" t="str">
        <f t="shared" si="769"/>
        <v/>
      </c>
      <c r="AF2271" s="187" t="str">
        <f t="shared" si="770"/>
        <v/>
      </c>
      <c r="AG2271" s="187" t="str">
        <f t="shared" si="771"/>
        <v/>
      </c>
      <c r="AH2271" s="187" t="str">
        <f t="shared" si="772"/>
        <v/>
      </c>
      <c r="AI2271" s="187" t="str">
        <f t="shared" si="773"/>
        <v/>
      </c>
      <c r="AJ2271" s="187" t="str">
        <f t="shared" si="774"/>
        <v/>
      </c>
      <c r="AK2271" s="187" t="str">
        <f t="shared" si="775"/>
        <v/>
      </c>
      <c r="AN2271" s="187" t="str">
        <f t="shared" si="776"/>
        <v/>
      </c>
      <c r="AO2271" s="187" t="str">
        <f t="shared" si="777"/>
        <v/>
      </c>
      <c r="AP2271" s="187" t="str">
        <f t="shared" si="778"/>
        <v/>
      </c>
      <c r="AT2271" s="187" t="str">
        <f t="shared" si="779"/>
        <v/>
      </c>
      <c r="AU2271" s="187" t="str">
        <f t="shared" si="780"/>
        <v/>
      </c>
      <c r="AV2271" s="187" t="str">
        <f t="shared" si="781"/>
        <v/>
      </c>
      <c r="AW2271" s="187" t="str">
        <f t="shared" si="782"/>
        <v/>
      </c>
      <c r="AX2271" s="187" t="str">
        <f t="shared" si="783"/>
        <v/>
      </c>
      <c r="AY2271" s="187" t="str">
        <f t="shared" si="764"/>
        <v/>
      </c>
      <c r="AZ2271" s="187" t="str">
        <f t="shared" si="784"/>
        <v/>
      </c>
      <c r="BA2271" s="187" t="str">
        <f t="shared" si="766"/>
        <v xml:space="preserve"> </v>
      </c>
      <c r="BB2271" s="187" t="str">
        <f>IFERROR(IF(AW2271="","",VLOOKUP(AW2271,SUSS!R:S,2,FALSE)),AY2271*SUSS!$M$2)</f>
        <v/>
      </c>
      <c r="BC2271" s="187" t="str">
        <f t="shared" si="765"/>
        <v/>
      </c>
    </row>
    <row r="2272" spans="14:55" ht="15.75" thickBot="1">
      <c r="N2272" s="183" t="s">
        <v>216</v>
      </c>
      <c r="O2272" s="82">
        <v>4</v>
      </c>
      <c r="P2272" s="85">
        <v>14322.29</v>
      </c>
      <c r="Q2272" s="83" t="s">
        <v>82</v>
      </c>
      <c r="R2272" s="83" t="s">
        <v>10</v>
      </c>
      <c r="S2272" s="83" t="s">
        <v>10</v>
      </c>
      <c r="T2272" s="82" t="s">
        <v>218</v>
      </c>
      <c r="U2272" s="82" t="s">
        <v>124</v>
      </c>
      <c r="AC2272" s="187" t="str">
        <f t="shared" si="767"/>
        <v/>
      </c>
      <c r="AD2272" s="187" t="str">
        <f t="shared" si="768"/>
        <v/>
      </c>
      <c r="AE2272" s="187" t="str">
        <f t="shared" si="769"/>
        <v/>
      </c>
      <c r="AF2272" s="187" t="str">
        <f t="shared" si="770"/>
        <v/>
      </c>
      <c r="AG2272" s="187" t="str">
        <f t="shared" si="771"/>
        <v/>
      </c>
      <c r="AH2272" s="187" t="str">
        <f t="shared" si="772"/>
        <v/>
      </c>
      <c r="AI2272" s="187" t="str">
        <f t="shared" si="773"/>
        <v/>
      </c>
      <c r="AJ2272" s="187" t="str">
        <f t="shared" si="774"/>
        <v/>
      </c>
      <c r="AK2272" s="187" t="str">
        <f t="shared" si="775"/>
        <v/>
      </c>
      <c r="AN2272" s="187" t="str">
        <f t="shared" si="776"/>
        <v/>
      </c>
      <c r="AO2272" s="187" t="str">
        <f t="shared" si="777"/>
        <v/>
      </c>
      <c r="AP2272" s="187" t="str">
        <f t="shared" si="778"/>
        <v/>
      </c>
      <c r="AT2272" s="187" t="str">
        <f t="shared" si="779"/>
        <v/>
      </c>
      <c r="AU2272" s="187" t="str">
        <f t="shared" si="780"/>
        <v/>
      </c>
      <c r="AV2272" s="187" t="str">
        <f t="shared" si="781"/>
        <v/>
      </c>
      <c r="AW2272" s="187" t="str">
        <f t="shared" si="782"/>
        <v/>
      </c>
      <c r="AX2272" s="187" t="str">
        <f t="shared" si="783"/>
        <v/>
      </c>
      <c r="AY2272" s="187" t="str">
        <f t="shared" si="764"/>
        <v/>
      </c>
      <c r="AZ2272" s="187" t="str">
        <f t="shared" si="784"/>
        <v/>
      </c>
      <c r="BA2272" s="187" t="str">
        <f t="shared" si="766"/>
        <v xml:space="preserve"> </v>
      </c>
      <c r="BB2272" s="187" t="str">
        <f>IFERROR(IF(AW2272="","",VLOOKUP(AW2272,SUSS!R:S,2,FALSE)),AY2272*SUSS!$M$2)</f>
        <v/>
      </c>
      <c r="BC2272" s="187" t="str">
        <f t="shared" si="765"/>
        <v/>
      </c>
    </row>
    <row r="2273" spans="14:55" ht="15.75" thickBot="1">
      <c r="N2273" s="183" t="s">
        <v>216</v>
      </c>
      <c r="O2273" s="82">
        <v>5</v>
      </c>
      <c r="P2273" s="85">
        <v>14322.29</v>
      </c>
      <c r="Q2273" s="83" t="s">
        <v>82</v>
      </c>
      <c r="R2273" s="83" t="s">
        <v>10</v>
      </c>
      <c r="S2273" s="83" t="s">
        <v>10</v>
      </c>
      <c r="T2273" s="82" t="s">
        <v>218</v>
      </c>
      <c r="U2273" s="82" t="s">
        <v>124</v>
      </c>
      <c r="AC2273" s="187" t="str">
        <f t="shared" si="767"/>
        <v/>
      </c>
      <c r="AD2273" s="187" t="str">
        <f t="shared" si="768"/>
        <v/>
      </c>
      <c r="AE2273" s="187" t="str">
        <f t="shared" si="769"/>
        <v/>
      </c>
      <c r="AF2273" s="187" t="str">
        <f t="shared" si="770"/>
        <v/>
      </c>
      <c r="AG2273" s="187" t="str">
        <f t="shared" si="771"/>
        <v/>
      </c>
      <c r="AH2273" s="187" t="str">
        <f t="shared" si="772"/>
        <v/>
      </c>
      <c r="AI2273" s="187" t="str">
        <f t="shared" si="773"/>
        <v/>
      </c>
      <c r="AJ2273" s="187" t="str">
        <f t="shared" si="774"/>
        <v/>
      </c>
      <c r="AK2273" s="187" t="str">
        <f t="shared" si="775"/>
        <v/>
      </c>
      <c r="AN2273" s="187" t="str">
        <f t="shared" si="776"/>
        <v/>
      </c>
      <c r="AO2273" s="187" t="str">
        <f t="shared" si="777"/>
        <v/>
      </c>
      <c r="AP2273" s="187" t="str">
        <f t="shared" si="778"/>
        <v/>
      </c>
      <c r="AT2273" s="187" t="str">
        <f t="shared" si="779"/>
        <v/>
      </c>
      <c r="AU2273" s="187" t="str">
        <f t="shared" si="780"/>
        <v/>
      </c>
      <c r="AV2273" s="187" t="str">
        <f t="shared" si="781"/>
        <v/>
      </c>
      <c r="AW2273" s="187" t="str">
        <f t="shared" si="782"/>
        <v/>
      </c>
      <c r="AX2273" s="187" t="str">
        <f t="shared" si="783"/>
        <v/>
      </c>
      <c r="AY2273" s="187" t="str">
        <f t="shared" si="764"/>
        <v/>
      </c>
      <c r="AZ2273" s="187" t="str">
        <f t="shared" si="784"/>
        <v/>
      </c>
      <c r="BA2273" s="187" t="str">
        <f t="shared" si="766"/>
        <v xml:space="preserve"> </v>
      </c>
      <c r="BB2273" s="187" t="str">
        <f>IFERROR(IF(AW2273="","",VLOOKUP(AW2273,SUSS!R:S,2,FALSE)),AY2273*SUSS!$M$2)</f>
        <v/>
      </c>
      <c r="BC2273" s="187" t="str">
        <f t="shared" si="765"/>
        <v/>
      </c>
    </row>
    <row r="2274" spans="14:55" ht="15.75" thickBot="1">
      <c r="N2274" s="183" t="s">
        <v>216</v>
      </c>
      <c r="O2274" s="82">
        <v>6</v>
      </c>
      <c r="P2274" s="85">
        <v>14322.29</v>
      </c>
      <c r="Q2274" s="83" t="s">
        <v>82</v>
      </c>
      <c r="R2274" s="83" t="s">
        <v>10</v>
      </c>
      <c r="S2274" s="83" t="s">
        <v>10</v>
      </c>
      <c r="T2274" s="82" t="s">
        <v>218</v>
      </c>
      <c r="U2274" s="82" t="s">
        <v>124</v>
      </c>
      <c r="AC2274" s="187" t="str">
        <f t="shared" si="767"/>
        <v/>
      </c>
      <c r="AD2274" s="187" t="str">
        <f t="shared" si="768"/>
        <v/>
      </c>
      <c r="AE2274" s="187" t="str">
        <f t="shared" si="769"/>
        <v/>
      </c>
      <c r="AF2274" s="187" t="str">
        <f t="shared" si="770"/>
        <v/>
      </c>
      <c r="AG2274" s="187" t="str">
        <f t="shared" si="771"/>
        <v/>
      </c>
      <c r="AH2274" s="187" t="str">
        <f t="shared" si="772"/>
        <v/>
      </c>
      <c r="AI2274" s="187" t="str">
        <f t="shared" si="773"/>
        <v/>
      </c>
      <c r="AJ2274" s="187" t="str">
        <f t="shared" si="774"/>
        <v/>
      </c>
      <c r="AK2274" s="187" t="str">
        <f t="shared" si="775"/>
        <v/>
      </c>
      <c r="AN2274" s="187" t="str">
        <f t="shared" si="776"/>
        <v/>
      </c>
      <c r="AO2274" s="187" t="str">
        <f t="shared" si="777"/>
        <v/>
      </c>
      <c r="AP2274" s="187" t="str">
        <f t="shared" si="778"/>
        <v/>
      </c>
      <c r="AT2274" s="187" t="str">
        <f t="shared" si="779"/>
        <v/>
      </c>
      <c r="AU2274" s="187" t="str">
        <f t="shared" si="780"/>
        <v/>
      </c>
      <c r="AV2274" s="187" t="str">
        <f t="shared" si="781"/>
        <v/>
      </c>
      <c r="AW2274" s="187" t="str">
        <f t="shared" si="782"/>
        <v/>
      </c>
      <c r="AX2274" s="187" t="str">
        <f t="shared" si="783"/>
        <v/>
      </c>
      <c r="AY2274" s="187" t="str">
        <f t="shared" si="764"/>
        <v/>
      </c>
      <c r="AZ2274" s="187" t="str">
        <f t="shared" si="784"/>
        <v/>
      </c>
      <c r="BA2274" s="187" t="str">
        <f t="shared" si="766"/>
        <v xml:space="preserve"> </v>
      </c>
      <c r="BB2274" s="187" t="str">
        <f>IFERROR(IF(AW2274="","",VLOOKUP(AW2274,SUSS!R:S,2,FALSE)),AY2274*SUSS!$M$2)</f>
        <v/>
      </c>
      <c r="BC2274" s="187" t="str">
        <f t="shared" si="765"/>
        <v/>
      </c>
    </row>
    <row r="2275" spans="14:55" ht="15.75" thickBot="1">
      <c r="N2275" s="183" t="s">
        <v>216</v>
      </c>
      <c r="O2275" s="82">
        <v>7</v>
      </c>
      <c r="P2275" s="85">
        <v>14322.29</v>
      </c>
      <c r="Q2275" s="83" t="s">
        <v>82</v>
      </c>
      <c r="R2275" s="83" t="s">
        <v>10</v>
      </c>
      <c r="S2275" s="83" t="s">
        <v>10</v>
      </c>
      <c r="T2275" s="82" t="s">
        <v>218</v>
      </c>
      <c r="U2275" s="82" t="s">
        <v>124</v>
      </c>
      <c r="AC2275" s="187" t="str">
        <f t="shared" si="767"/>
        <v/>
      </c>
      <c r="AD2275" s="187" t="str">
        <f t="shared" si="768"/>
        <v/>
      </c>
      <c r="AE2275" s="187" t="str">
        <f t="shared" si="769"/>
        <v/>
      </c>
      <c r="AF2275" s="187" t="str">
        <f t="shared" si="770"/>
        <v/>
      </c>
      <c r="AG2275" s="187" t="str">
        <f t="shared" si="771"/>
        <v/>
      </c>
      <c r="AH2275" s="187" t="str">
        <f t="shared" si="772"/>
        <v/>
      </c>
      <c r="AI2275" s="187" t="str">
        <f t="shared" si="773"/>
        <v/>
      </c>
      <c r="AJ2275" s="187" t="str">
        <f t="shared" si="774"/>
        <v/>
      </c>
      <c r="AK2275" s="187" t="str">
        <f t="shared" si="775"/>
        <v/>
      </c>
      <c r="AN2275" s="187" t="str">
        <f t="shared" si="776"/>
        <v/>
      </c>
      <c r="AO2275" s="187" t="str">
        <f t="shared" si="777"/>
        <v/>
      </c>
      <c r="AP2275" s="187" t="str">
        <f t="shared" si="778"/>
        <v/>
      </c>
      <c r="AT2275" s="187" t="str">
        <f t="shared" si="779"/>
        <v/>
      </c>
      <c r="AU2275" s="187" t="str">
        <f t="shared" si="780"/>
        <v/>
      </c>
      <c r="AV2275" s="187" t="str">
        <f t="shared" si="781"/>
        <v/>
      </c>
      <c r="AW2275" s="187" t="str">
        <f t="shared" si="782"/>
        <v/>
      </c>
      <c r="AX2275" s="187" t="str">
        <f t="shared" si="783"/>
        <v/>
      </c>
      <c r="AY2275" s="187" t="str">
        <f t="shared" si="764"/>
        <v/>
      </c>
      <c r="AZ2275" s="187" t="str">
        <f t="shared" si="784"/>
        <v/>
      </c>
      <c r="BA2275" s="187" t="str">
        <f t="shared" si="766"/>
        <v xml:space="preserve"> </v>
      </c>
      <c r="BB2275" s="187" t="str">
        <f>IFERROR(IF(AW2275="","",VLOOKUP(AW2275,SUSS!R:S,2,FALSE)),AY2275*SUSS!$M$2)</f>
        <v/>
      </c>
      <c r="BC2275" s="187" t="str">
        <f t="shared" si="765"/>
        <v/>
      </c>
    </row>
    <row r="2276" spans="14:55" ht="15.75" thickBot="1">
      <c r="N2276" s="183" t="s">
        <v>216</v>
      </c>
      <c r="O2276" s="82">
        <v>8</v>
      </c>
      <c r="P2276" s="85">
        <v>14322.29</v>
      </c>
      <c r="Q2276" s="83" t="s">
        <v>82</v>
      </c>
      <c r="R2276" s="83" t="s">
        <v>10</v>
      </c>
      <c r="S2276" s="83" t="s">
        <v>10</v>
      </c>
      <c r="T2276" s="82" t="s">
        <v>218</v>
      </c>
      <c r="U2276" s="82" t="s">
        <v>124</v>
      </c>
      <c r="AC2276" s="187" t="str">
        <f t="shared" si="767"/>
        <v/>
      </c>
      <c r="AD2276" s="187" t="str">
        <f t="shared" si="768"/>
        <v/>
      </c>
      <c r="AE2276" s="187" t="str">
        <f t="shared" si="769"/>
        <v/>
      </c>
      <c r="AF2276" s="187" t="str">
        <f t="shared" si="770"/>
        <v/>
      </c>
      <c r="AG2276" s="187" t="str">
        <f t="shared" si="771"/>
        <v/>
      </c>
      <c r="AH2276" s="187" t="str">
        <f t="shared" si="772"/>
        <v/>
      </c>
      <c r="AI2276" s="187" t="str">
        <f t="shared" si="773"/>
        <v/>
      </c>
      <c r="AJ2276" s="187" t="str">
        <f t="shared" si="774"/>
        <v/>
      </c>
      <c r="AK2276" s="187" t="str">
        <f t="shared" si="775"/>
        <v/>
      </c>
      <c r="AN2276" s="187" t="str">
        <f t="shared" si="776"/>
        <v/>
      </c>
      <c r="AO2276" s="187" t="str">
        <f t="shared" si="777"/>
        <v/>
      </c>
      <c r="AP2276" s="187" t="str">
        <f t="shared" si="778"/>
        <v/>
      </c>
      <c r="AT2276" s="187" t="str">
        <f t="shared" si="779"/>
        <v/>
      </c>
      <c r="AU2276" s="187" t="str">
        <f t="shared" si="780"/>
        <v/>
      </c>
      <c r="AV2276" s="187" t="str">
        <f t="shared" si="781"/>
        <v/>
      </c>
      <c r="AW2276" s="187" t="str">
        <f t="shared" si="782"/>
        <v/>
      </c>
      <c r="AX2276" s="187" t="str">
        <f t="shared" si="783"/>
        <v/>
      </c>
      <c r="AY2276" s="187" t="str">
        <f t="shared" si="764"/>
        <v/>
      </c>
      <c r="AZ2276" s="187" t="str">
        <f t="shared" si="784"/>
        <v/>
      </c>
      <c r="BA2276" s="187" t="str">
        <f t="shared" si="766"/>
        <v xml:space="preserve"> </v>
      </c>
      <c r="BB2276" s="187" t="str">
        <f>IFERROR(IF(AW2276="","",VLOOKUP(AW2276,SUSS!R:S,2,FALSE)),AY2276*SUSS!$M$2)</f>
        <v/>
      </c>
      <c r="BC2276" s="187" t="str">
        <f t="shared" si="765"/>
        <v/>
      </c>
    </row>
    <row r="2277" spans="14:55" ht="15.75" thickBot="1">
      <c r="N2277" s="183" t="s">
        <v>216</v>
      </c>
      <c r="O2277" s="82">
        <v>9</v>
      </c>
      <c r="P2277" s="85">
        <v>14322.29</v>
      </c>
      <c r="Q2277" s="83" t="s">
        <v>82</v>
      </c>
      <c r="R2277" s="83" t="s">
        <v>10</v>
      </c>
      <c r="S2277" s="83" t="s">
        <v>10</v>
      </c>
      <c r="T2277" s="82" t="s">
        <v>218</v>
      </c>
      <c r="U2277" s="82" t="s">
        <v>124</v>
      </c>
      <c r="AC2277" s="187" t="str">
        <f t="shared" si="767"/>
        <v/>
      </c>
      <c r="AD2277" s="187" t="str">
        <f t="shared" si="768"/>
        <v/>
      </c>
      <c r="AE2277" s="187" t="str">
        <f t="shared" si="769"/>
        <v/>
      </c>
      <c r="AF2277" s="187" t="str">
        <f t="shared" si="770"/>
        <v/>
      </c>
      <c r="AG2277" s="187" t="str">
        <f t="shared" si="771"/>
        <v/>
      </c>
      <c r="AH2277" s="187" t="str">
        <f t="shared" si="772"/>
        <v/>
      </c>
      <c r="AI2277" s="187" t="str">
        <f t="shared" si="773"/>
        <v/>
      </c>
      <c r="AJ2277" s="187" t="str">
        <f t="shared" si="774"/>
        <v/>
      </c>
      <c r="AK2277" s="187" t="str">
        <f t="shared" si="775"/>
        <v/>
      </c>
      <c r="AN2277" s="187" t="str">
        <f t="shared" si="776"/>
        <v/>
      </c>
      <c r="AO2277" s="187" t="str">
        <f t="shared" si="777"/>
        <v/>
      </c>
      <c r="AP2277" s="187" t="str">
        <f t="shared" si="778"/>
        <v/>
      </c>
      <c r="AT2277" s="187" t="str">
        <f t="shared" si="779"/>
        <v/>
      </c>
      <c r="AU2277" s="187" t="str">
        <f t="shared" si="780"/>
        <v/>
      </c>
      <c r="AV2277" s="187" t="str">
        <f t="shared" si="781"/>
        <v/>
      </c>
      <c r="AW2277" s="187" t="str">
        <f t="shared" si="782"/>
        <v/>
      </c>
      <c r="AX2277" s="187" t="str">
        <f t="shared" si="783"/>
        <v/>
      </c>
      <c r="AY2277" s="187" t="str">
        <f t="shared" si="764"/>
        <v/>
      </c>
      <c r="AZ2277" s="187" t="str">
        <f t="shared" si="784"/>
        <v/>
      </c>
      <c r="BA2277" s="187" t="str">
        <f t="shared" si="766"/>
        <v xml:space="preserve"> </v>
      </c>
      <c r="BB2277" s="187" t="str">
        <f>IFERROR(IF(AW2277="","",VLOOKUP(AW2277,SUSS!R:S,2,FALSE)),AY2277*SUSS!$M$2)</f>
        <v/>
      </c>
      <c r="BC2277" s="187" t="str">
        <f t="shared" si="765"/>
        <v/>
      </c>
    </row>
    <row r="2278" spans="14:55" ht="15.75" thickBot="1">
      <c r="N2278" s="183" t="s">
        <v>216</v>
      </c>
      <c r="O2278" s="82">
        <v>10</v>
      </c>
      <c r="P2278" s="85">
        <v>14322.29</v>
      </c>
      <c r="Q2278" s="83" t="s">
        <v>82</v>
      </c>
      <c r="R2278" s="83" t="s">
        <v>10</v>
      </c>
      <c r="S2278" s="83" t="s">
        <v>10</v>
      </c>
      <c r="T2278" s="82" t="s">
        <v>218</v>
      </c>
      <c r="U2278" s="82" t="s">
        <v>124</v>
      </c>
      <c r="AC2278" s="187" t="str">
        <f t="shared" si="767"/>
        <v/>
      </c>
      <c r="AD2278" s="187" t="str">
        <f t="shared" si="768"/>
        <v/>
      </c>
      <c r="AE2278" s="187" t="str">
        <f t="shared" si="769"/>
        <v/>
      </c>
      <c r="AF2278" s="187" t="str">
        <f t="shared" si="770"/>
        <v/>
      </c>
      <c r="AG2278" s="187" t="str">
        <f t="shared" si="771"/>
        <v/>
      </c>
      <c r="AH2278" s="187" t="str">
        <f t="shared" si="772"/>
        <v/>
      </c>
      <c r="AI2278" s="187" t="str">
        <f t="shared" si="773"/>
        <v/>
      </c>
      <c r="AJ2278" s="187" t="str">
        <f t="shared" si="774"/>
        <v/>
      </c>
      <c r="AK2278" s="187" t="str">
        <f t="shared" si="775"/>
        <v/>
      </c>
      <c r="AN2278" s="187" t="str">
        <f t="shared" si="776"/>
        <v/>
      </c>
      <c r="AO2278" s="187" t="str">
        <f t="shared" si="777"/>
        <v/>
      </c>
      <c r="AP2278" s="187" t="str">
        <f t="shared" si="778"/>
        <v/>
      </c>
      <c r="AT2278" s="187" t="str">
        <f t="shared" si="779"/>
        <v/>
      </c>
      <c r="AU2278" s="187" t="str">
        <f t="shared" si="780"/>
        <v/>
      </c>
      <c r="AV2278" s="187" t="str">
        <f t="shared" si="781"/>
        <v/>
      </c>
      <c r="AW2278" s="187" t="str">
        <f t="shared" si="782"/>
        <v/>
      </c>
      <c r="AX2278" s="187" t="str">
        <f t="shared" si="783"/>
        <v/>
      </c>
      <c r="AY2278" s="187" t="str">
        <f t="shared" si="764"/>
        <v/>
      </c>
      <c r="AZ2278" s="187" t="str">
        <f t="shared" si="784"/>
        <v/>
      </c>
      <c r="BA2278" s="187" t="str">
        <f t="shared" si="766"/>
        <v xml:space="preserve"> </v>
      </c>
      <c r="BB2278" s="187" t="str">
        <f>IFERROR(IF(AW2278="","",VLOOKUP(AW2278,SUSS!R:S,2,FALSE)),AY2278*SUSS!$M$2)</f>
        <v/>
      </c>
      <c r="BC2278" s="187" t="str">
        <f t="shared" si="765"/>
        <v/>
      </c>
    </row>
    <row r="2279" spans="14:55" ht="15.75" thickBot="1">
      <c r="N2279" s="183" t="s">
        <v>216</v>
      </c>
      <c r="O2279" s="82">
        <v>11</v>
      </c>
      <c r="P2279" s="85">
        <v>14322.29</v>
      </c>
      <c r="Q2279" s="83" t="s">
        <v>82</v>
      </c>
      <c r="R2279" s="83" t="s">
        <v>10</v>
      </c>
      <c r="S2279" s="83" t="s">
        <v>10</v>
      </c>
      <c r="T2279" s="82" t="s">
        <v>218</v>
      </c>
      <c r="U2279" s="82" t="s">
        <v>124</v>
      </c>
      <c r="AC2279" s="187" t="str">
        <f t="shared" si="767"/>
        <v/>
      </c>
      <c r="AD2279" s="187" t="str">
        <f t="shared" si="768"/>
        <v/>
      </c>
      <c r="AE2279" s="187" t="str">
        <f t="shared" si="769"/>
        <v/>
      </c>
      <c r="AF2279" s="187" t="str">
        <f t="shared" si="770"/>
        <v/>
      </c>
      <c r="AG2279" s="187" t="str">
        <f t="shared" si="771"/>
        <v/>
      </c>
      <c r="AH2279" s="187" t="str">
        <f t="shared" si="772"/>
        <v/>
      </c>
      <c r="AI2279" s="187" t="str">
        <f t="shared" si="773"/>
        <v/>
      </c>
      <c r="AJ2279" s="187" t="str">
        <f t="shared" si="774"/>
        <v/>
      </c>
      <c r="AK2279" s="187" t="str">
        <f t="shared" si="775"/>
        <v/>
      </c>
      <c r="AN2279" s="187" t="str">
        <f t="shared" si="776"/>
        <v/>
      </c>
      <c r="AO2279" s="187" t="str">
        <f t="shared" si="777"/>
        <v/>
      </c>
      <c r="AP2279" s="187" t="str">
        <f t="shared" si="778"/>
        <v/>
      </c>
      <c r="AT2279" s="187" t="str">
        <f t="shared" si="779"/>
        <v/>
      </c>
      <c r="AU2279" s="187" t="str">
        <f t="shared" si="780"/>
        <v/>
      </c>
      <c r="AV2279" s="187" t="str">
        <f t="shared" si="781"/>
        <v/>
      </c>
      <c r="AW2279" s="187" t="str">
        <f t="shared" si="782"/>
        <v/>
      </c>
      <c r="AX2279" s="187" t="str">
        <f t="shared" si="783"/>
        <v/>
      </c>
      <c r="AY2279" s="187" t="str">
        <f t="shared" si="764"/>
        <v/>
      </c>
      <c r="AZ2279" s="187" t="str">
        <f t="shared" si="784"/>
        <v/>
      </c>
      <c r="BA2279" s="187" t="str">
        <f t="shared" si="766"/>
        <v xml:space="preserve"> </v>
      </c>
      <c r="BB2279" s="187" t="str">
        <f>IFERROR(IF(AW2279="","",VLOOKUP(AW2279,SUSS!R:S,2,FALSE)),AY2279*SUSS!$M$2)</f>
        <v/>
      </c>
      <c r="BC2279" s="187" t="str">
        <f t="shared" si="765"/>
        <v/>
      </c>
    </row>
    <row r="2280" spans="14:55" ht="15.75" thickBot="1">
      <c r="N2280" s="183" t="s">
        <v>216</v>
      </c>
      <c r="O2280" s="82">
        <v>12</v>
      </c>
      <c r="P2280" s="85">
        <v>14322.29</v>
      </c>
      <c r="Q2280" s="83" t="s">
        <v>82</v>
      </c>
      <c r="R2280" s="83" t="s">
        <v>10</v>
      </c>
      <c r="S2280" s="83" t="s">
        <v>10</v>
      </c>
      <c r="T2280" s="82" t="s">
        <v>218</v>
      </c>
      <c r="U2280" s="82" t="s">
        <v>124</v>
      </c>
      <c r="AC2280" s="187" t="str">
        <f t="shared" si="767"/>
        <v/>
      </c>
      <c r="AD2280" s="187" t="str">
        <f t="shared" si="768"/>
        <v/>
      </c>
      <c r="AE2280" s="187" t="str">
        <f t="shared" si="769"/>
        <v/>
      </c>
      <c r="AF2280" s="187" t="str">
        <f t="shared" si="770"/>
        <v/>
      </c>
      <c r="AG2280" s="187" t="str">
        <f t="shared" si="771"/>
        <v/>
      </c>
      <c r="AH2280" s="187" t="str">
        <f t="shared" si="772"/>
        <v/>
      </c>
      <c r="AI2280" s="187" t="str">
        <f t="shared" si="773"/>
        <v/>
      </c>
      <c r="AJ2280" s="187" t="str">
        <f t="shared" si="774"/>
        <v/>
      </c>
      <c r="AK2280" s="187" t="str">
        <f t="shared" si="775"/>
        <v/>
      </c>
      <c r="AN2280" s="187" t="str">
        <f t="shared" si="776"/>
        <v/>
      </c>
      <c r="AO2280" s="187" t="str">
        <f t="shared" si="777"/>
        <v/>
      </c>
      <c r="AP2280" s="187" t="str">
        <f t="shared" si="778"/>
        <v/>
      </c>
      <c r="AT2280" s="187" t="str">
        <f t="shared" si="779"/>
        <v/>
      </c>
      <c r="AU2280" s="187" t="str">
        <f t="shared" si="780"/>
        <v/>
      </c>
      <c r="AV2280" s="187" t="str">
        <f t="shared" si="781"/>
        <v/>
      </c>
      <c r="AW2280" s="187" t="str">
        <f t="shared" si="782"/>
        <v/>
      </c>
      <c r="AX2280" s="187" t="str">
        <f t="shared" si="783"/>
        <v/>
      </c>
      <c r="AY2280" s="187" t="str">
        <f t="shared" si="764"/>
        <v/>
      </c>
      <c r="AZ2280" s="187" t="str">
        <f t="shared" si="784"/>
        <v/>
      </c>
      <c r="BA2280" s="187" t="str">
        <f t="shared" si="766"/>
        <v xml:space="preserve"> </v>
      </c>
      <c r="BB2280" s="187" t="str">
        <f>IFERROR(IF(AW2280="","",VLOOKUP(AW2280,SUSS!R:S,2,FALSE)),AY2280*SUSS!$M$2)</f>
        <v/>
      </c>
      <c r="BC2280" s="187" t="str">
        <f t="shared" si="765"/>
        <v/>
      </c>
    </row>
    <row r="2281" spans="14:55" ht="15.75" thickBot="1">
      <c r="N2281" s="183" t="s">
        <v>216</v>
      </c>
      <c r="O2281" s="82">
        <v>13</v>
      </c>
      <c r="P2281" s="85">
        <v>14322.29</v>
      </c>
      <c r="Q2281" s="83" t="s">
        <v>82</v>
      </c>
      <c r="R2281" s="83" t="s">
        <v>10</v>
      </c>
      <c r="S2281" s="83" t="s">
        <v>10</v>
      </c>
      <c r="T2281" s="82" t="s">
        <v>218</v>
      </c>
      <c r="U2281" s="82" t="s">
        <v>124</v>
      </c>
      <c r="AC2281" s="187" t="str">
        <f t="shared" si="767"/>
        <v/>
      </c>
      <c r="AD2281" s="187" t="str">
        <f t="shared" si="768"/>
        <v/>
      </c>
      <c r="AE2281" s="187" t="str">
        <f t="shared" si="769"/>
        <v/>
      </c>
      <c r="AF2281" s="187" t="str">
        <f t="shared" si="770"/>
        <v/>
      </c>
      <c r="AG2281" s="187" t="str">
        <f t="shared" si="771"/>
        <v/>
      </c>
      <c r="AH2281" s="187" t="str">
        <f t="shared" si="772"/>
        <v/>
      </c>
      <c r="AI2281" s="187" t="str">
        <f t="shared" si="773"/>
        <v/>
      </c>
      <c r="AJ2281" s="187" t="str">
        <f t="shared" si="774"/>
        <v/>
      </c>
      <c r="AK2281" s="187" t="str">
        <f t="shared" si="775"/>
        <v/>
      </c>
      <c r="AN2281" s="187" t="str">
        <f t="shared" si="776"/>
        <v/>
      </c>
      <c r="AO2281" s="187" t="str">
        <f t="shared" si="777"/>
        <v/>
      </c>
      <c r="AP2281" s="187" t="str">
        <f t="shared" si="778"/>
        <v/>
      </c>
      <c r="AT2281" s="187" t="str">
        <f t="shared" si="779"/>
        <v/>
      </c>
      <c r="AU2281" s="187" t="str">
        <f t="shared" si="780"/>
        <v/>
      </c>
      <c r="AV2281" s="187" t="str">
        <f t="shared" si="781"/>
        <v/>
      </c>
      <c r="AW2281" s="187" t="str">
        <f t="shared" si="782"/>
        <v/>
      </c>
      <c r="AX2281" s="187" t="str">
        <f t="shared" si="783"/>
        <v/>
      </c>
      <c r="AY2281" s="187" t="str">
        <f t="shared" si="764"/>
        <v/>
      </c>
      <c r="AZ2281" s="187" t="str">
        <f t="shared" si="784"/>
        <v/>
      </c>
      <c r="BA2281" s="187" t="str">
        <f t="shared" si="766"/>
        <v xml:space="preserve"> </v>
      </c>
      <c r="BB2281" s="187" t="str">
        <f>IFERROR(IF(AW2281="","",VLOOKUP(AW2281,SUSS!R:S,2,FALSE)),AY2281*SUSS!$M$2)</f>
        <v/>
      </c>
      <c r="BC2281" s="187" t="str">
        <f t="shared" si="765"/>
        <v/>
      </c>
    </row>
    <row r="2282" spans="14:55" ht="15.75" thickBot="1">
      <c r="N2282" s="183" t="s">
        <v>216</v>
      </c>
      <c r="O2282" s="82">
        <v>14</v>
      </c>
      <c r="P2282" s="85">
        <v>14322.29</v>
      </c>
      <c r="Q2282" s="83" t="s">
        <v>82</v>
      </c>
      <c r="R2282" s="83" t="s">
        <v>10</v>
      </c>
      <c r="S2282" s="83" t="s">
        <v>10</v>
      </c>
      <c r="T2282" s="82" t="s">
        <v>218</v>
      </c>
      <c r="U2282" s="82" t="s">
        <v>124</v>
      </c>
      <c r="AC2282" s="187" t="str">
        <f t="shared" si="767"/>
        <v/>
      </c>
      <c r="AD2282" s="187" t="str">
        <f t="shared" si="768"/>
        <v/>
      </c>
      <c r="AE2282" s="187" t="str">
        <f t="shared" si="769"/>
        <v/>
      </c>
      <c r="AF2282" s="187" t="str">
        <f t="shared" si="770"/>
        <v/>
      </c>
      <c r="AG2282" s="187" t="str">
        <f t="shared" si="771"/>
        <v/>
      </c>
      <c r="AH2282" s="187" t="str">
        <f t="shared" si="772"/>
        <v/>
      </c>
      <c r="AI2282" s="187" t="str">
        <f t="shared" si="773"/>
        <v/>
      </c>
      <c r="AJ2282" s="187" t="str">
        <f t="shared" si="774"/>
        <v/>
      </c>
      <c r="AK2282" s="187" t="str">
        <f t="shared" si="775"/>
        <v/>
      </c>
      <c r="AN2282" s="187" t="str">
        <f t="shared" si="776"/>
        <v/>
      </c>
      <c r="AO2282" s="187" t="str">
        <f t="shared" si="777"/>
        <v/>
      </c>
      <c r="AP2282" s="187" t="str">
        <f t="shared" si="778"/>
        <v/>
      </c>
      <c r="AT2282" s="187" t="str">
        <f t="shared" si="779"/>
        <v/>
      </c>
      <c r="AU2282" s="187" t="str">
        <f t="shared" si="780"/>
        <v/>
      </c>
      <c r="AV2282" s="187" t="str">
        <f t="shared" si="781"/>
        <v/>
      </c>
      <c r="AW2282" s="187" t="str">
        <f t="shared" si="782"/>
        <v/>
      </c>
      <c r="AX2282" s="187" t="str">
        <f t="shared" si="783"/>
        <v/>
      </c>
      <c r="AY2282" s="187" t="str">
        <f t="shared" si="764"/>
        <v/>
      </c>
      <c r="AZ2282" s="187" t="str">
        <f t="shared" si="784"/>
        <v/>
      </c>
      <c r="BA2282" s="187" t="str">
        <f t="shared" si="766"/>
        <v xml:space="preserve"> </v>
      </c>
      <c r="BB2282" s="187" t="str">
        <f>IFERROR(IF(AW2282="","",VLOOKUP(AW2282,SUSS!R:S,2,FALSE)),AY2282*SUSS!$M$2)</f>
        <v/>
      </c>
      <c r="BC2282" s="187" t="str">
        <f t="shared" si="765"/>
        <v/>
      </c>
    </row>
    <row r="2283" spans="14:55" ht="15.75" thickBot="1">
      <c r="N2283" s="183" t="s">
        <v>216</v>
      </c>
      <c r="O2283" s="82">
        <v>15</v>
      </c>
      <c r="P2283" s="85">
        <v>14322.29</v>
      </c>
      <c r="Q2283" s="83" t="s">
        <v>82</v>
      </c>
      <c r="R2283" s="83" t="s">
        <v>10</v>
      </c>
      <c r="S2283" s="83" t="s">
        <v>10</v>
      </c>
      <c r="T2283" s="82" t="s">
        <v>218</v>
      </c>
      <c r="U2283" s="82" t="s">
        <v>124</v>
      </c>
      <c r="AC2283" s="187" t="str">
        <f t="shared" si="767"/>
        <v/>
      </c>
      <c r="AD2283" s="187" t="str">
        <f t="shared" si="768"/>
        <v/>
      </c>
      <c r="AE2283" s="187" t="str">
        <f t="shared" si="769"/>
        <v/>
      </c>
      <c r="AF2283" s="187" t="str">
        <f t="shared" si="770"/>
        <v/>
      </c>
      <c r="AG2283" s="187" t="str">
        <f t="shared" si="771"/>
        <v/>
      </c>
      <c r="AH2283" s="187" t="str">
        <f t="shared" si="772"/>
        <v/>
      </c>
      <c r="AI2283" s="187" t="str">
        <f t="shared" si="773"/>
        <v/>
      </c>
      <c r="AJ2283" s="187" t="str">
        <f t="shared" si="774"/>
        <v/>
      </c>
      <c r="AK2283" s="187" t="str">
        <f t="shared" si="775"/>
        <v/>
      </c>
      <c r="AN2283" s="187" t="str">
        <f t="shared" si="776"/>
        <v/>
      </c>
      <c r="AO2283" s="187" t="str">
        <f t="shared" si="777"/>
        <v/>
      </c>
      <c r="AP2283" s="187" t="str">
        <f t="shared" si="778"/>
        <v/>
      </c>
      <c r="AT2283" s="187" t="str">
        <f t="shared" si="779"/>
        <v/>
      </c>
      <c r="AU2283" s="187" t="str">
        <f t="shared" si="780"/>
        <v/>
      </c>
      <c r="AV2283" s="187" t="str">
        <f t="shared" si="781"/>
        <v/>
      </c>
      <c r="AW2283" s="187" t="str">
        <f t="shared" si="782"/>
        <v/>
      </c>
      <c r="AX2283" s="187" t="str">
        <f t="shared" si="783"/>
        <v/>
      </c>
      <c r="AY2283" s="187" t="str">
        <f t="shared" si="764"/>
        <v/>
      </c>
      <c r="AZ2283" s="187" t="str">
        <f t="shared" si="784"/>
        <v/>
      </c>
      <c r="BA2283" s="187" t="str">
        <f t="shared" si="766"/>
        <v xml:space="preserve"> </v>
      </c>
      <c r="BB2283" s="187" t="str">
        <f>IFERROR(IF(AW2283="","",VLOOKUP(AW2283,SUSS!R:S,2,FALSE)),AY2283*SUSS!$M$2)</f>
        <v/>
      </c>
      <c r="BC2283" s="187" t="str">
        <f t="shared" si="765"/>
        <v/>
      </c>
    </row>
    <row r="2284" spans="14:55" ht="15.75" thickBot="1">
      <c r="N2284" s="183" t="s">
        <v>216</v>
      </c>
      <c r="O2284" s="82">
        <v>16</v>
      </c>
      <c r="P2284" s="85">
        <v>14322.29</v>
      </c>
      <c r="Q2284" s="83" t="s">
        <v>82</v>
      </c>
      <c r="R2284" s="83" t="s">
        <v>10</v>
      </c>
      <c r="S2284" s="83" t="s">
        <v>10</v>
      </c>
      <c r="T2284" s="82" t="s">
        <v>218</v>
      </c>
      <c r="U2284" s="82" t="s">
        <v>124</v>
      </c>
      <c r="AC2284" s="187" t="str">
        <f t="shared" si="767"/>
        <v/>
      </c>
      <c r="AD2284" s="187" t="str">
        <f t="shared" si="768"/>
        <v/>
      </c>
      <c r="AE2284" s="187" t="str">
        <f t="shared" si="769"/>
        <v/>
      </c>
      <c r="AF2284" s="187" t="str">
        <f t="shared" si="770"/>
        <v/>
      </c>
      <c r="AG2284" s="187" t="str">
        <f t="shared" si="771"/>
        <v/>
      </c>
      <c r="AH2284" s="187" t="str">
        <f t="shared" si="772"/>
        <v/>
      </c>
      <c r="AI2284" s="187" t="str">
        <f t="shared" si="773"/>
        <v/>
      </c>
      <c r="AJ2284" s="187" t="str">
        <f t="shared" si="774"/>
        <v/>
      </c>
      <c r="AK2284" s="187" t="str">
        <f t="shared" si="775"/>
        <v/>
      </c>
      <c r="AN2284" s="187" t="str">
        <f t="shared" si="776"/>
        <v/>
      </c>
      <c r="AO2284" s="187" t="str">
        <f t="shared" si="777"/>
        <v/>
      </c>
      <c r="AP2284" s="187" t="str">
        <f t="shared" si="778"/>
        <v/>
      </c>
      <c r="AT2284" s="187" t="str">
        <f t="shared" si="779"/>
        <v/>
      </c>
      <c r="AU2284" s="187" t="str">
        <f t="shared" si="780"/>
        <v/>
      </c>
      <c r="AV2284" s="187" t="str">
        <f t="shared" si="781"/>
        <v/>
      </c>
      <c r="AW2284" s="187" t="str">
        <f t="shared" si="782"/>
        <v/>
      </c>
      <c r="AX2284" s="187" t="str">
        <f t="shared" si="783"/>
        <v/>
      </c>
      <c r="AY2284" s="187" t="str">
        <f t="shared" si="764"/>
        <v/>
      </c>
      <c r="AZ2284" s="187" t="str">
        <f t="shared" si="784"/>
        <v/>
      </c>
      <c r="BA2284" s="187" t="str">
        <f t="shared" si="766"/>
        <v xml:space="preserve"> </v>
      </c>
      <c r="BB2284" s="187" t="str">
        <f>IFERROR(IF(AW2284="","",VLOOKUP(AW2284,SUSS!R:S,2,FALSE)),AY2284*SUSS!$M$2)</f>
        <v/>
      </c>
      <c r="BC2284" s="187" t="str">
        <f t="shared" si="765"/>
        <v/>
      </c>
    </row>
    <row r="2285" spans="14:55" ht="15.75" thickBot="1">
      <c r="N2285" s="183" t="s">
        <v>216</v>
      </c>
      <c r="O2285" s="82">
        <v>17</v>
      </c>
      <c r="P2285" s="85">
        <v>14322.29</v>
      </c>
      <c r="Q2285" s="83" t="s">
        <v>82</v>
      </c>
      <c r="R2285" s="83" t="s">
        <v>10</v>
      </c>
      <c r="S2285" s="83" t="s">
        <v>10</v>
      </c>
      <c r="T2285" s="82" t="s">
        <v>218</v>
      </c>
      <c r="U2285" s="82" t="s">
        <v>124</v>
      </c>
      <c r="AC2285" s="187" t="str">
        <f t="shared" si="767"/>
        <v/>
      </c>
      <c r="AD2285" s="187" t="str">
        <f t="shared" si="768"/>
        <v/>
      </c>
      <c r="AE2285" s="187" t="str">
        <f t="shared" si="769"/>
        <v/>
      </c>
      <c r="AF2285" s="187" t="str">
        <f t="shared" si="770"/>
        <v/>
      </c>
      <c r="AG2285" s="187" t="str">
        <f t="shared" si="771"/>
        <v/>
      </c>
      <c r="AH2285" s="187" t="str">
        <f t="shared" si="772"/>
        <v/>
      </c>
      <c r="AI2285" s="187" t="str">
        <f t="shared" si="773"/>
        <v/>
      </c>
      <c r="AJ2285" s="187" t="str">
        <f t="shared" si="774"/>
        <v/>
      </c>
      <c r="AK2285" s="187" t="str">
        <f t="shared" si="775"/>
        <v/>
      </c>
      <c r="AN2285" s="187" t="str">
        <f t="shared" si="776"/>
        <v/>
      </c>
      <c r="AO2285" s="187" t="str">
        <f t="shared" si="777"/>
        <v/>
      </c>
      <c r="AP2285" s="187" t="str">
        <f t="shared" si="778"/>
        <v/>
      </c>
      <c r="AT2285" s="187" t="str">
        <f t="shared" si="779"/>
        <v/>
      </c>
      <c r="AU2285" s="187" t="str">
        <f t="shared" si="780"/>
        <v/>
      </c>
      <c r="AV2285" s="187" t="str">
        <f t="shared" si="781"/>
        <v/>
      </c>
      <c r="AW2285" s="187" t="str">
        <f t="shared" si="782"/>
        <v/>
      </c>
      <c r="AX2285" s="187" t="str">
        <f t="shared" si="783"/>
        <v/>
      </c>
      <c r="AY2285" s="187" t="str">
        <f t="shared" si="764"/>
        <v/>
      </c>
      <c r="AZ2285" s="187" t="str">
        <f t="shared" si="784"/>
        <v/>
      </c>
      <c r="BA2285" s="187" t="str">
        <f t="shared" si="766"/>
        <v xml:space="preserve"> </v>
      </c>
      <c r="BB2285" s="187" t="str">
        <f>IFERROR(IF(AW2285="","",VLOOKUP(AW2285,SUSS!R:S,2,FALSE)),AY2285*SUSS!$M$2)</f>
        <v/>
      </c>
      <c r="BC2285" s="187" t="str">
        <f t="shared" si="765"/>
        <v/>
      </c>
    </row>
    <row r="2286" spans="14:55" ht="15.75" thickBot="1">
      <c r="N2286" s="183" t="s">
        <v>216</v>
      </c>
      <c r="O2286" s="82">
        <v>18</v>
      </c>
      <c r="P2286" s="85">
        <v>14322.29</v>
      </c>
      <c r="Q2286" s="83" t="s">
        <v>82</v>
      </c>
      <c r="R2286" s="83" t="s">
        <v>10</v>
      </c>
      <c r="S2286" s="83" t="s">
        <v>10</v>
      </c>
      <c r="T2286" s="82" t="s">
        <v>218</v>
      </c>
      <c r="U2286" s="82" t="s">
        <v>124</v>
      </c>
      <c r="AC2286" s="187" t="str">
        <f t="shared" si="767"/>
        <v/>
      </c>
      <c r="AD2286" s="187" t="str">
        <f t="shared" si="768"/>
        <v/>
      </c>
      <c r="AE2286" s="187" t="str">
        <f t="shared" si="769"/>
        <v/>
      </c>
      <c r="AF2286" s="187" t="str">
        <f t="shared" si="770"/>
        <v/>
      </c>
      <c r="AG2286" s="187" t="str">
        <f t="shared" si="771"/>
        <v/>
      </c>
      <c r="AH2286" s="187" t="str">
        <f t="shared" si="772"/>
        <v/>
      </c>
      <c r="AI2286" s="187" t="str">
        <f t="shared" si="773"/>
        <v/>
      </c>
      <c r="AJ2286" s="187" t="str">
        <f t="shared" si="774"/>
        <v/>
      </c>
      <c r="AK2286" s="187" t="str">
        <f t="shared" si="775"/>
        <v/>
      </c>
      <c r="AN2286" s="187" t="str">
        <f t="shared" si="776"/>
        <v/>
      </c>
      <c r="AO2286" s="187" t="str">
        <f t="shared" si="777"/>
        <v/>
      </c>
      <c r="AP2286" s="187" t="str">
        <f t="shared" si="778"/>
        <v/>
      </c>
      <c r="AT2286" s="187" t="str">
        <f t="shared" si="779"/>
        <v/>
      </c>
      <c r="AU2286" s="187" t="str">
        <f t="shared" si="780"/>
        <v/>
      </c>
      <c r="AV2286" s="187" t="str">
        <f t="shared" si="781"/>
        <v/>
      </c>
      <c r="AW2286" s="187" t="str">
        <f t="shared" si="782"/>
        <v/>
      </c>
      <c r="AX2286" s="187" t="str">
        <f t="shared" si="783"/>
        <v/>
      </c>
      <c r="AY2286" s="187" t="str">
        <f t="shared" si="764"/>
        <v/>
      </c>
      <c r="AZ2286" s="187" t="str">
        <f t="shared" si="784"/>
        <v/>
      </c>
      <c r="BA2286" s="187" t="str">
        <f t="shared" si="766"/>
        <v xml:space="preserve"> </v>
      </c>
      <c r="BB2286" s="187" t="str">
        <f>IFERROR(IF(AW2286="","",VLOOKUP(AW2286,SUSS!R:S,2,FALSE)),AY2286*SUSS!$M$2)</f>
        <v/>
      </c>
      <c r="BC2286" s="187" t="str">
        <f t="shared" si="765"/>
        <v/>
      </c>
    </row>
    <row r="2287" spans="14:55" ht="15.75" thickBot="1">
      <c r="N2287" s="183" t="s">
        <v>216</v>
      </c>
      <c r="O2287" s="82">
        <v>19</v>
      </c>
      <c r="P2287" s="85">
        <v>14322.29</v>
      </c>
      <c r="Q2287" s="83" t="s">
        <v>82</v>
      </c>
      <c r="R2287" s="83" t="s">
        <v>10</v>
      </c>
      <c r="S2287" s="83" t="s">
        <v>10</v>
      </c>
      <c r="T2287" s="82" t="s">
        <v>218</v>
      </c>
      <c r="U2287" s="82" t="s">
        <v>124</v>
      </c>
      <c r="AC2287" s="187" t="str">
        <f t="shared" si="767"/>
        <v/>
      </c>
      <c r="AD2287" s="187" t="str">
        <f t="shared" si="768"/>
        <v/>
      </c>
      <c r="AE2287" s="187" t="str">
        <f t="shared" si="769"/>
        <v/>
      </c>
      <c r="AF2287" s="187" t="str">
        <f t="shared" si="770"/>
        <v/>
      </c>
      <c r="AG2287" s="187" t="str">
        <f t="shared" si="771"/>
        <v/>
      </c>
      <c r="AH2287" s="187" t="str">
        <f t="shared" si="772"/>
        <v/>
      </c>
      <c r="AI2287" s="187" t="str">
        <f t="shared" si="773"/>
        <v/>
      </c>
      <c r="AJ2287" s="187" t="str">
        <f t="shared" si="774"/>
        <v/>
      </c>
      <c r="AK2287" s="187" t="str">
        <f t="shared" si="775"/>
        <v/>
      </c>
      <c r="AN2287" s="187" t="str">
        <f t="shared" si="776"/>
        <v/>
      </c>
      <c r="AO2287" s="187" t="str">
        <f t="shared" si="777"/>
        <v/>
      </c>
      <c r="AP2287" s="187" t="str">
        <f t="shared" si="778"/>
        <v/>
      </c>
      <c r="AT2287" s="187" t="str">
        <f t="shared" si="779"/>
        <v/>
      </c>
      <c r="AU2287" s="187" t="str">
        <f t="shared" si="780"/>
        <v/>
      </c>
      <c r="AV2287" s="187" t="str">
        <f t="shared" si="781"/>
        <v/>
      </c>
      <c r="AW2287" s="187" t="str">
        <f t="shared" si="782"/>
        <v/>
      </c>
      <c r="AX2287" s="187" t="str">
        <f t="shared" si="783"/>
        <v/>
      </c>
      <c r="AY2287" s="187" t="str">
        <f t="shared" si="764"/>
        <v/>
      </c>
      <c r="AZ2287" s="187" t="str">
        <f t="shared" si="784"/>
        <v/>
      </c>
      <c r="BA2287" s="187" t="str">
        <f t="shared" si="766"/>
        <v xml:space="preserve"> </v>
      </c>
      <c r="BB2287" s="187" t="str">
        <f>IFERROR(IF(AW2287="","",VLOOKUP(AW2287,SUSS!R:S,2,FALSE)),AY2287*SUSS!$M$2)</f>
        <v/>
      </c>
      <c r="BC2287" s="187" t="str">
        <f t="shared" si="765"/>
        <v/>
      </c>
    </row>
    <row r="2288" spans="14:55" ht="15.75" thickBot="1">
      <c r="N2288" s="183" t="s">
        <v>216</v>
      </c>
      <c r="O2288" s="82">
        <v>20</v>
      </c>
      <c r="P2288" s="85">
        <v>14322.29</v>
      </c>
      <c r="Q2288" s="83" t="s">
        <v>82</v>
      </c>
      <c r="R2288" s="83" t="s">
        <v>10</v>
      </c>
      <c r="S2288" s="83" t="s">
        <v>10</v>
      </c>
      <c r="T2288" s="82" t="s">
        <v>218</v>
      </c>
      <c r="U2288" s="82" t="s">
        <v>124</v>
      </c>
      <c r="AC2288" s="187" t="str">
        <f t="shared" si="767"/>
        <v/>
      </c>
      <c r="AD2288" s="187" t="str">
        <f t="shared" si="768"/>
        <v/>
      </c>
      <c r="AE2288" s="187" t="str">
        <f t="shared" si="769"/>
        <v/>
      </c>
      <c r="AF2288" s="187" t="str">
        <f t="shared" si="770"/>
        <v/>
      </c>
      <c r="AG2288" s="187" t="str">
        <f t="shared" si="771"/>
        <v/>
      </c>
      <c r="AH2288" s="187" t="str">
        <f t="shared" si="772"/>
        <v/>
      </c>
      <c r="AI2288" s="187" t="str">
        <f t="shared" si="773"/>
        <v/>
      </c>
      <c r="AJ2288" s="187" t="str">
        <f t="shared" si="774"/>
        <v/>
      </c>
      <c r="AK2288" s="187" t="str">
        <f t="shared" si="775"/>
        <v/>
      </c>
      <c r="AN2288" s="187" t="str">
        <f t="shared" si="776"/>
        <v/>
      </c>
      <c r="AO2288" s="187" t="str">
        <f t="shared" si="777"/>
        <v/>
      </c>
      <c r="AP2288" s="187" t="str">
        <f t="shared" si="778"/>
        <v/>
      </c>
      <c r="AT2288" s="187" t="str">
        <f t="shared" si="779"/>
        <v/>
      </c>
      <c r="AU2288" s="187" t="str">
        <f t="shared" si="780"/>
        <v/>
      </c>
      <c r="AV2288" s="187" t="str">
        <f t="shared" si="781"/>
        <v/>
      </c>
      <c r="AW2288" s="187" t="str">
        <f t="shared" si="782"/>
        <v/>
      </c>
      <c r="AX2288" s="187" t="str">
        <f t="shared" si="783"/>
        <v/>
      </c>
      <c r="AY2288" s="187" t="str">
        <f t="shared" si="764"/>
        <v/>
      </c>
      <c r="AZ2288" s="187" t="str">
        <f t="shared" si="784"/>
        <v/>
      </c>
      <c r="BA2288" s="187" t="str">
        <f t="shared" si="766"/>
        <v xml:space="preserve"> </v>
      </c>
      <c r="BB2288" s="187" t="str">
        <f>IFERROR(IF(AW2288="","",VLOOKUP(AW2288,SUSS!R:S,2,FALSE)),AY2288*SUSS!$M$2)</f>
        <v/>
      </c>
      <c r="BC2288" s="187" t="str">
        <f t="shared" si="765"/>
        <v/>
      </c>
    </row>
    <row r="2289" spans="14:55" ht="15.75" thickBot="1">
      <c r="N2289" s="183" t="s">
        <v>216</v>
      </c>
      <c r="O2289" s="82">
        <v>21</v>
      </c>
      <c r="P2289" s="85">
        <v>14322.29</v>
      </c>
      <c r="Q2289" s="83" t="s">
        <v>82</v>
      </c>
      <c r="R2289" s="83" t="s">
        <v>10</v>
      </c>
      <c r="S2289" s="83" t="s">
        <v>10</v>
      </c>
      <c r="T2289" s="82" t="s">
        <v>218</v>
      </c>
      <c r="U2289" s="82" t="s">
        <v>124</v>
      </c>
      <c r="AC2289" s="187" t="str">
        <f t="shared" si="767"/>
        <v/>
      </c>
      <c r="AD2289" s="187" t="str">
        <f t="shared" si="768"/>
        <v/>
      </c>
      <c r="AE2289" s="187" t="str">
        <f t="shared" si="769"/>
        <v/>
      </c>
      <c r="AF2289" s="187" t="str">
        <f t="shared" si="770"/>
        <v/>
      </c>
      <c r="AG2289" s="187" t="str">
        <f t="shared" si="771"/>
        <v/>
      </c>
      <c r="AH2289" s="187" t="str">
        <f t="shared" si="772"/>
        <v/>
      </c>
      <c r="AI2289" s="187" t="str">
        <f t="shared" si="773"/>
        <v/>
      </c>
      <c r="AJ2289" s="187" t="str">
        <f t="shared" si="774"/>
        <v/>
      </c>
      <c r="AK2289" s="187" t="str">
        <f t="shared" si="775"/>
        <v/>
      </c>
      <c r="AN2289" s="187" t="str">
        <f t="shared" si="776"/>
        <v/>
      </c>
      <c r="AO2289" s="187" t="str">
        <f t="shared" si="777"/>
        <v/>
      </c>
      <c r="AP2289" s="187" t="str">
        <f t="shared" si="778"/>
        <v/>
      </c>
      <c r="AT2289" s="187" t="str">
        <f t="shared" si="779"/>
        <v/>
      </c>
      <c r="AU2289" s="187" t="str">
        <f t="shared" si="780"/>
        <v/>
      </c>
      <c r="AV2289" s="187" t="str">
        <f t="shared" si="781"/>
        <v/>
      </c>
      <c r="AW2289" s="187" t="str">
        <f t="shared" si="782"/>
        <v/>
      </c>
      <c r="AX2289" s="187" t="str">
        <f t="shared" si="783"/>
        <v/>
      </c>
      <c r="AY2289" s="187" t="str">
        <f t="shared" si="764"/>
        <v/>
      </c>
      <c r="AZ2289" s="187" t="str">
        <f t="shared" si="784"/>
        <v/>
      </c>
      <c r="BA2289" s="187" t="str">
        <f t="shared" si="766"/>
        <v xml:space="preserve"> </v>
      </c>
      <c r="BB2289" s="187" t="str">
        <f>IFERROR(IF(AW2289="","",VLOOKUP(AW2289,SUSS!R:S,2,FALSE)),AY2289*SUSS!$M$2)</f>
        <v/>
      </c>
      <c r="BC2289" s="187" t="str">
        <f t="shared" si="765"/>
        <v/>
      </c>
    </row>
    <row r="2290" spans="14:55" ht="15.75" thickBot="1">
      <c r="N2290" s="183" t="s">
        <v>216</v>
      </c>
      <c r="O2290" s="82">
        <v>22</v>
      </c>
      <c r="P2290" s="85">
        <v>14322.29</v>
      </c>
      <c r="Q2290" s="83" t="s">
        <v>82</v>
      </c>
      <c r="R2290" s="83" t="s">
        <v>10</v>
      </c>
      <c r="S2290" s="83" t="s">
        <v>10</v>
      </c>
      <c r="T2290" s="82" t="s">
        <v>218</v>
      </c>
      <c r="U2290" s="82" t="s">
        <v>124</v>
      </c>
      <c r="AC2290" s="187" t="str">
        <f t="shared" si="767"/>
        <v/>
      </c>
      <c r="AD2290" s="187" t="str">
        <f t="shared" si="768"/>
        <v/>
      </c>
      <c r="AE2290" s="187" t="str">
        <f t="shared" si="769"/>
        <v/>
      </c>
      <c r="AF2290" s="187" t="str">
        <f t="shared" si="770"/>
        <v/>
      </c>
      <c r="AG2290" s="187" t="str">
        <f t="shared" si="771"/>
        <v/>
      </c>
      <c r="AH2290" s="187" t="str">
        <f t="shared" si="772"/>
        <v/>
      </c>
      <c r="AI2290" s="187" t="str">
        <f t="shared" si="773"/>
        <v/>
      </c>
      <c r="AJ2290" s="187" t="str">
        <f t="shared" si="774"/>
        <v/>
      </c>
      <c r="AK2290" s="187" t="str">
        <f t="shared" si="775"/>
        <v/>
      </c>
      <c r="AN2290" s="187" t="str">
        <f t="shared" si="776"/>
        <v/>
      </c>
      <c r="AO2290" s="187" t="str">
        <f t="shared" si="777"/>
        <v/>
      </c>
      <c r="AP2290" s="187" t="str">
        <f t="shared" si="778"/>
        <v/>
      </c>
      <c r="AT2290" s="187" t="str">
        <f t="shared" si="779"/>
        <v/>
      </c>
      <c r="AU2290" s="187" t="str">
        <f t="shared" si="780"/>
        <v/>
      </c>
      <c r="AV2290" s="187" t="str">
        <f t="shared" si="781"/>
        <v/>
      </c>
      <c r="AW2290" s="187" t="str">
        <f t="shared" si="782"/>
        <v/>
      </c>
      <c r="AX2290" s="187" t="str">
        <f t="shared" si="783"/>
        <v/>
      </c>
      <c r="AY2290" s="187" t="str">
        <f t="shared" si="764"/>
        <v/>
      </c>
      <c r="AZ2290" s="187" t="str">
        <f t="shared" si="784"/>
        <v/>
      </c>
      <c r="BA2290" s="187" t="str">
        <f t="shared" si="766"/>
        <v xml:space="preserve"> </v>
      </c>
      <c r="BB2290" s="187" t="str">
        <f>IFERROR(IF(AW2290="","",VLOOKUP(AW2290,SUSS!R:S,2,FALSE)),AY2290*SUSS!$M$2)</f>
        <v/>
      </c>
      <c r="BC2290" s="187" t="str">
        <f t="shared" si="765"/>
        <v/>
      </c>
    </row>
    <row r="2291" spans="14:55" ht="15.75" thickBot="1">
      <c r="N2291" s="183" t="s">
        <v>216</v>
      </c>
      <c r="O2291" s="82">
        <v>23</v>
      </c>
      <c r="P2291" s="85">
        <v>14322.29</v>
      </c>
      <c r="Q2291" s="83" t="s">
        <v>82</v>
      </c>
      <c r="R2291" s="83" t="s">
        <v>10</v>
      </c>
      <c r="S2291" s="83" t="s">
        <v>10</v>
      </c>
      <c r="T2291" s="82" t="s">
        <v>218</v>
      </c>
      <c r="U2291" s="82" t="s">
        <v>124</v>
      </c>
      <c r="AC2291" s="187" t="str">
        <f t="shared" si="767"/>
        <v/>
      </c>
      <c r="AD2291" s="187" t="str">
        <f t="shared" si="768"/>
        <v/>
      </c>
      <c r="AE2291" s="187" t="str">
        <f t="shared" si="769"/>
        <v/>
      </c>
      <c r="AF2291" s="187" t="str">
        <f t="shared" si="770"/>
        <v/>
      </c>
      <c r="AG2291" s="187" t="str">
        <f t="shared" si="771"/>
        <v/>
      </c>
      <c r="AH2291" s="187" t="str">
        <f t="shared" si="772"/>
        <v/>
      </c>
      <c r="AI2291" s="187" t="str">
        <f t="shared" si="773"/>
        <v/>
      </c>
      <c r="AJ2291" s="187" t="str">
        <f t="shared" si="774"/>
        <v/>
      </c>
      <c r="AK2291" s="187" t="str">
        <f t="shared" si="775"/>
        <v/>
      </c>
      <c r="AN2291" s="187" t="str">
        <f t="shared" si="776"/>
        <v/>
      </c>
      <c r="AO2291" s="187" t="str">
        <f t="shared" si="777"/>
        <v/>
      </c>
      <c r="AP2291" s="187" t="str">
        <f t="shared" si="778"/>
        <v/>
      </c>
      <c r="AT2291" s="187" t="str">
        <f t="shared" si="779"/>
        <v/>
      </c>
      <c r="AU2291" s="187" t="str">
        <f t="shared" si="780"/>
        <v/>
      </c>
      <c r="AV2291" s="187" t="str">
        <f t="shared" si="781"/>
        <v/>
      </c>
      <c r="AW2291" s="187" t="str">
        <f t="shared" si="782"/>
        <v/>
      </c>
      <c r="AX2291" s="187" t="str">
        <f t="shared" si="783"/>
        <v/>
      </c>
      <c r="AY2291" s="187" t="str">
        <f t="shared" si="764"/>
        <v/>
      </c>
      <c r="AZ2291" s="187" t="str">
        <f t="shared" si="784"/>
        <v/>
      </c>
      <c r="BA2291" s="187" t="str">
        <f t="shared" si="766"/>
        <v xml:space="preserve"> </v>
      </c>
      <c r="BB2291" s="187" t="str">
        <f>IFERROR(IF(AW2291="","",VLOOKUP(AW2291,SUSS!R:S,2,FALSE)),AY2291*SUSS!$M$2)</f>
        <v/>
      </c>
      <c r="BC2291" s="187" t="str">
        <f t="shared" si="765"/>
        <v/>
      </c>
    </row>
    <row r="2292" spans="14:55" ht="15.75" thickBot="1">
      <c r="N2292" s="183" t="s">
        <v>216</v>
      </c>
      <c r="O2292" s="82">
        <v>24</v>
      </c>
      <c r="P2292" s="85">
        <v>14322.29</v>
      </c>
      <c r="Q2292" s="83" t="s">
        <v>82</v>
      </c>
      <c r="R2292" s="83" t="s">
        <v>10</v>
      </c>
      <c r="S2292" s="83" t="s">
        <v>10</v>
      </c>
      <c r="T2292" s="82" t="s">
        <v>218</v>
      </c>
      <c r="U2292" s="82" t="s">
        <v>124</v>
      </c>
      <c r="AC2292" s="187" t="str">
        <f t="shared" si="767"/>
        <v/>
      </c>
      <c r="AD2292" s="187" t="str">
        <f t="shared" si="768"/>
        <v/>
      </c>
      <c r="AE2292" s="187" t="str">
        <f t="shared" si="769"/>
        <v/>
      </c>
      <c r="AF2292" s="187" t="str">
        <f t="shared" si="770"/>
        <v/>
      </c>
      <c r="AG2292" s="187" t="str">
        <f t="shared" si="771"/>
        <v/>
      </c>
      <c r="AH2292" s="187" t="str">
        <f t="shared" si="772"/>
        <v/>
      </c>
      <c r="AI2292" s="187" t="str">
        <f t="shared" si="773"/>
        <v/>
      </c>
      <c r="AJ2292" s="187" t="str">
        <f t="shared" si="774"/>
        <v/>
      </c>
      <c r="AK2292" s="187" t="str">
        <f t="shared" si="775"/>
        <v/>
      </c>
      <c r="AN2292" s="187" t="str">
        <f t="shared" si="776"/>
        <v/>
      </c>
      <c r="AO2292" s="187" t="str">
        <f t="shared" si="777"/>
        <v/>
      </c>
      <c r="AP2292" s="187" t="str">
        <f t="shared" si="778"/>
        <v/>
      </c>
      <c r="AT2292" s="187" t="str">
        <f t="shared" si="779"/>
        <v/>
      </c>
      <c r="AU2292" s="187" t="str">
        <f t="shared" si="780"/>
        <v/>
      </c>
      <c r="AV2292" s="187" t="str">
        <f t="shared" si="781"/>
        <v/>
      </c>
      <c r="AW2292" s="187" t="str">
        <f t="shared" si="782"/>
        <v/>
      </c>
      <c r="AX2292" s="187" t="str">
        <f t="shared" si="783"/>
        <v/>
      </c>
      <c r="AY2292" s="187" t="str">
        <f t="shared" si="764"/>
        <v/>
      </c>
      <c r="AZ2292" s="187" t="str">
        <f t="shared" si="784"/>
        <v/>
      </c>
      <c r="BA2292" s="187" t="str">
        <f t="shared" si="766"/>
        <v xml:space="preserve"> </v>
      </c>
      <c r="BB2292" s="187" t="str">
        <f>IFERROR(IF(AW2292="","",VLOOKUP(AW2292,SUSS!R:S,2,FALSE)),AY2292*SUSS!$M$2)</f>
        <v/>
      </c>
      <c r="BC2292" s="187" t="str">
        <f t="shared" si="765"/>
        <v/>
      </c>
    </row>
    <row r="2293" spans="14:55" ht="15.75" thickBot="1">
      <c r="N2293" s="183" t="s">
        <v>216</v>
      </c>
      <c r="O2293" s="82">
        <v>25</v>
      </c>
      <c r="P2293" s="85">
        <v>14322.29</v>
      </c>
      <c r="Q2293" s="83" t="s">
        <v>82</v>
      </c>
      <c r="R2293" s="83" t="s">
        <v>10</v>
      </c>
      <c r="S2293" s="83" t="s">
        <v>10</v>
      </c>
      <c r="T2293" s="82" t="s">
        <v>218</v>
      </c>
      <c r="U2293" s="82" t="s">
        <v>124</v>
      </c>
      <c r="AC2293" s="187" t="str">
        <f t="shared" si="767"/>
        <v/>
      </c>
      <c r="AD2293" s="187" t="str">
        <f t="shared" si="768"/>
        <v/>
      </c>
      <c r="AE2293" s="187" t="str">
        <f t="shared" si="769"/>
        <v/>
      </c>
      <c r="AF2293" s="187" t="str">
        <f t="shared" si="770"/>
        <v/>
      </c>
      <c r="AG2293" s="187" t="str">
        <f t="shared" si="771"/>
        <v/>
      </c>
      <c r="AH2293" s="187" t="str">
        <f t="shared" si="772"/>
        <v/>
      </c>
      <c r="AI2293" s="187" t="str">
        <f t="shared" si="773"/>
        <v/>
      </c>
      <c r="AJ2293" s="187" t="str">
        <f t="shared" si="774"/>
        <v/>
      </c>
      <c r="AK2293" s="187" t="str">
        <f t="shared" si="775"/>
        <v/>
      </c>
      <c r="AN2293" s="187" t="str">
        <f t="shared" si="776"/>
        <v/>
      </c>
      <c r="AO2293" s="187" t="str">
        <f t="shared" si="777"/>
        <v/>
      </c>
      <c r="AP2293" s="187" t="str">
        <f t="shared" si="778"/>
        <v/>
      </c>
      <c r="AT2293" s="187" t="str">
        <f t="shared" si="779"/>
        <v/>
      </c>
      <c r="AU2293" s="187" t="str">
        <f t="shared" si="780"/>
        <v/>
      </c>
      <c r="AV2293" s="187" t="str">
        <f t="shared" si="781"/>
        <v/>
      </c>
      <c r="AW2293" s="187" t="str">
        <f t="shared" si="782"/>
        <v/>
      </c>
      <c r="AX2293" s="187" t="str">
        <f t="shared" si="783"/>
        <v/>
      </c>
      <c r="AY2293" s="187" t="str">
        <f t="shared" si="764"/>
        <v/>
      </c>
      <c r="AZ2293" s="187" t="str">
        <f t="shared" si="784"/>
        <v/>
      </c>
      <c r="BA2293" s="187" t="str">
        <f t="shared" si="766"/>
        <v xml:space="preserve"> </v>
      </c>
      <c r="BB2293" s="187" t="str">
        <f>IFERROR(IF(AW2293="","",VLOOKUP(AW2293,SUSS!R:S,2,FALSE)),AY2293*SUSS!$M$2)</f>
        <v/>
      </c>
      <c r="BC2293" s="187" t="str">
        <f t="shared" si="765"/>
        <v/>
      </c>
    </row>
    <row r="2294" spans="14:55" ht="15.75" thickBot="1">
      <c r="N2294" s="183" t="s">
        <v>216</v>
      </c>
      <c r="O2294" s="82">
        <v>26</v>
      </c>
      <c r="P2294" s="85">
        <v>14322.29</v>
      </c>
      <c r="Q2294" s="83" t="s">
        <v>82</v>
      </c>
      <c r="R2294" s="83" t="s">
        <v>10</v>
      </c>
      <c r="S2294" s="83" t="s">
        <v>10</v>
      </c>
      <c r="T2294" s="82" t="s">
        <v>218</v>
      </c>
      <c r="U2294" s="82" t="s">
        <v>124</v>
      </c>
      <c r="AC2294" s="187" t="str">
        <f t="shared" si="767"/>
        <v/>
      </c>
      <c r="AD2294" s="187" t="str">
        <f t="shared" si="768"/>
        <v/>
      </c>
      <c r="AE2294" s="187" t="str">
        <f t="shared" si="769"/>
        <v/>
      </c>
      <c r="AF2294" s="187" t="str">
        <f t="shared" si="770"/>
        <v/>
      </c>
      <c r="AG2294" s="187" t="str">
        <f t="shared" si="771"/>
        <v/>
      </c>
      <c r="AH2294" s="187" t="str">
        <f t="shared" si="772"/>
        <v/>
      </c>
      <c r="AI2294" s="187" t="str">
        <f t="shared" si="773"/>
        <v/>
      </c>
      <c r="AJ2294" s="187" t="str">
        <f t="shared" si="774"/>
        <v/>
      </c>
      <c r="AK2294" s="187" t="str">
        <f t="shared" si="775"/>
        <v/>
      </c>
      <c r="AN2294" s="187" t="str">
        <f t="shared" si="776"/>
        <v/>
      </c>
      <c r="AO2294" s="187" t="str">
        <f t="shared" si="777"/>
        <v/>
      </c>
      <c r="AP2294" s="187" t="str">
        <f t="shared" si="778"/>
        <v/>
      </c>
      <c r="AT2294" s="187" t="str">
        <f t="shared" si="779"/>
        <v/>
      </c>
      <c r="AU2294" s="187" t="str">
        <f t="shared" si="780"/>
        <v/>
      </c>
      <c r="AV2294" s="187" t="str">
        <f t="shared" si="781"/>
        <v/>
      </c>
      <c r="AW2294" s="187" t="str">
        <f t="shared" si="782"/>
        <v/>
      </c>
      <c r="AX2294" s="187" t="str">
        <f t="shared" si="783"/>
        <v/>
      </c>
      <c r="AY2294" s="187" t="str">
        <f t="shared" si="764"/>
        <v/>
      </c>
      <c r="AZ2294" s="187" t="str">
        <f t="shared" si="784"/>
        <v/>
      </c>
      <c r="BA2294" s="187" t="str">
        <f t="shared" si="766"/>
        <v xml:space="preserve"> </v>
      </c>
      <c r="BB2294" s="187" t="str">
        <f>IFERROR(IF(AW2294="","",VLOOKUP(AW2294,SUSS!R:S,2,FALSE)),AY2294*SUSS!$M$2)</f>
        <v/>
      </c>
      <c r="BC2294" s="187" t="str">
        <f t="shared" si="765"/>
        <v/>
      </c>
    </row>
    <row r="2295" spans="14:55" ht="15.75" thickBot="1">
      <c r="N2295" s="183" t="s">
        <v>216</v>
      </c>
      <c r="O2295" s="82">
        <v>27</v>
      </c>
      <c r="P2295" s="85">
        <v>14322.29</v>
      </c>
      <c r="Q2295" s="83" t="s">
        <v>82</v>
      </c>
      <c r="R2295" s="83" t="s">
        <v>10</v>
      </c>
      <c r="S2295" s="83" t="s">
        <v>10</v>
      </c>
      <c r="T2295" s="82" t="s">
        <v>218</v>
      </c>
      <c r="U2295" s="82" t="s">
        <v>124</v>
      </c>
      <c r="AC2295" s="187" t="str">
        <f t="shared" si="767"/>
        <v/>
      </c>
      <c r="AD2295" s="187" t="str">
        <f t="shared" si="768"/>
        <v/>
      </c>
      <c r="AE2295" s="187" t="str">
        <f t="shared" si="769"/>
        <v/>
      </c>
      <c r="AF2295" s="187" t="str">
        <f t="shared" si="770"/>
        <v/>
      </c>
      <c r="AG2295" s="187" t="str">
        <f t="shared" si="771"/>
        <v/>
      </c>
      <c r="AH2295" s="187" t="str">
        <f t="shared" si="772"/>
        <v/>
      </c>
      <c r="AI2295" s="187" t="str">
        <f t="shared" si="773"/>
        <v/>
      </c>
      <c r="AJ2295" s="187" t="str">
        <f t="shared" si="774"/>
        <v/>
      </c>
      <c r="AK2295" s="187" t="str">
        <f t="shared" si="775"/>
        <v/>
      </c>
      <c r="AN2295" s="187" t="str">
        <f t="shared" si="776"/>
        <v/>
      </c>
      <c r="AO2295" s="187" t="str">
        <f t="shared" si="777"/>
        <v/>
      </c>
      <c r="AP2295" s="187" t="str">
        <f t="shared" si="778"/>
        <v/>
      </c>
      <c r="AT2295" s="187" t="str">
        <f t="shared" si="779"/>
        <v/>
      </c>
      <c r="AU2295" s="187" t="str">
        <f t="shared" si="780"/>
        <v/>
      </c>
      <c r="AV2295" s="187" t="str">
        <f t="shared" si="781"/>
        <v/>
      </c>
      <c r="AW2295" s="187" t="str">
        <f t="shared" si="782"/>
        <v/>
      </c>
      <c r="AX2295" s="187" t="str">
        <f t="shared" si="783"/>
        <v/>
      </c>
      <c r="AY2295" s="187" t="str">
        <f t="shared" si="764"/>
        <v/>
      </c>
      <c r="AZ2295" s="187" t="str">
        <f t="shared" si="784"/>
        <v/>
      </c>
      <c r="BA2295" s="187" t="str">
        <f t="shared" si="766"/>
        <v xml:space="preserve"> </v>
      </c>
      <c r="BB2295" s="187" t="str">
        <f>IFERROR(IF(AW2295="","",VLOOKUP(AW2295,SUSS!R:S,2,FALSE)),AY2295*SUSS!$M$2)</f>
        <v/>
      </c>
      <c r="BC2295" s="187" t="str">
        <f t="shared" si="765"/>
        <v/>
      </c>
    </row>
    <row r="2296" spans="14:55" ht="15.75" thickBot="1">
      <c r="N2296" s="183" t="s">
        <v>216</v>
      </c>
      <c r="O2296" s="82">
        <v>28</v>
      </c>
      <c r="P2296" s="85">
        <v>14322.29</v>
      </c>
      <c r="Q2296" s="83" t="s">
        <v>82</v>
      </c>
      <c r="R2296" s="83" t="s">
        <v>10</v>
      </c>
      <c r="S2296" s="83" t="s">
        <v>10</v>
      </c>
      <c r="T2296" s="82" t="s">
        <v>218</v>
      </c>
      <c r="U2296" s="82" t="s">
        <v>124</v>
      </c>
      <c r="AC2296" s="187" t="str">
        <f t="shared" si="767"/>
        <v/>
      </c>
      <c r="AD2296" s="187" t="str">
        <f t="shared" si="768"/>
        <v/>
      </c>
      <c r="AE2296" s="187" t="str">
        <f t="shared" si="769"/>
        <v/>
      </c>
      <c r="AF2296" s="187" t="str">
        <f t="shared" si="770"/>
        <v/>
      </c>
      <c r="AG2296" s="187" t="str">
        <f t="shared" si="771"/>
        <v/>
      </c>
      <c r="AH2296" s="187" t="str">
        <f t="shared" si="772"/>
        <v/>
      </c>
      <c r="AI2296" s="187" t="str">
        <f t="shared" si="773"/>
        <v/>
      </c>
      <c r="AJ2296" s="187" t="str">
        <f t="shared" si="774"/>
        <v/>
      </c>
      <c r="AK2296" s="187" t="str">
        <f t="shared" si="775"/>
        <v/>
      </c>
      <c r="AN2296" s="187" t="str">
        <f t="shared" si="776"/>
        <v/>
      </c>
      <c r="AO2296" s="187" t="str">
        <f t="shared" si="777"/>
        <v/>
      </c>
      <c r="AP2296" s="187" t="str">
        <f t="shared" si="778"/>
        <v/>
      </c>
      <c r="AT2296" s="187" t="str">
        <f t="shared" si="779"/>
        <v/>
      </c>
      <c r="AU2296" s="187" t="str">
        <f t="shared" si="780"/>
        <v/>
      </c>
      <c r="AV2296" s="187" t="str">
        <f t="shared" si="781"/>
        <v/>
      </c>
      <c r="AW2296" s="187" t="str">
        <f t="shared" si="782"/>
        <v/>
      </c>
      <c r="AX2296" s="187" t="str">
        <f t="shared" si="783"/>
        <v/>
      </c>
      <c r="AY2296" s="187" t="str">
        <f t="shared" si="764"/>
        <v/>
      </c>
      <c r="AZ2296" s="187" t="str">
        <f t="shared" si="784"/>
        <v/>
      </c>
      <c r="BA2296" s="187" t="str">
        <f t="shared" si="766"/>
        <v xml:space="preserve"> </v>
      </c>
      <c r="BB2296" s="187" t="str">
        <f>IFERROR(IF(AW2296="","",VLOOKUP(AW2296,SUSS!R:S,2,FALSE)),AY2296*SUSS!$M$2)</f>
        <v/>
      </c>
      <c r="BC2296" s="187" t="str">
        <f t="shared" si="765"/>
        <v/>
      </c>
    </row>
    <row r="2297" spans="14:55" ht="15.75" thickBot="1">
      <c r="N2297" s="183" t="s">
        <v>216</v>
      </c>
      <c r="O2297" s="82">
        <v>29</v>
      </c>
      <c r="P2297" s="85">
        <v>14322.29</v>
      </c>
      <c r="Q2297" s="83" t="s">
        <v>82</v>
      </c>
      <c r="R2297" s="83" t="s">
        <v>10</v>
      </c>
      <c r="S2297" s="83" t="s">
        <v>10</v>
      </c>
      <c r="T2297" s="82" t="s">
        <v>218</v>
      </c>
      <c r="U2297" s="82" t="s">
        <v>124</v>
      </c>
      <c r="AC2297" s="187" t="str">
        <f t="shared" si="767"/>
        <v/>
      </c>
      <c r="AD2297" s="187" t="str">
        <f t="shared" si="768"/>
        <v/>
      </c>
      <c r="AE2297" s="187" t="str">
        <f t="shared" si="769"/>
        <v/>
      </c>
      <c r="AF2297" s="187" t="str">
        <f t="shared" si="770"/>
        <v/>
      </c>
      <c r="AG2297" s="187" t="str">
        <f t="shared" si="771"/>
        <v/>
      </c>
      <c r="AH2297" s="187" t="str">
        <f t="shared" si="772"/>
        <v/>
      </c>
      <c r="AI2297" s="187" t="str">
        <f t="shared" si="773"/>
        <v/>
      </c>
      <c r="AJ2297" s="187" t="str">
        <f t="shared" si="774"/>
        <v/>
      </c>
      <c r="AK2297" s="187" t="str">
        <f t="shared" si="775"/>
        <v/>
      </c>
      <c r="AN2297" s="187" t="str">
        <f t="shared" si="776"/>
        <v/>
      </c>
      <c r="AO2297" s="187" t="str">
        <f t="shared" si="777"/>
        <v/>
      </c>
      <c r="AP2297" s="187" t="str">
        <f t="shared" si="778"/>
        <v/>
      </c>
      <c r="AT2297" s="187" t="str">
        <f t="shared" si="779"/>
        <v/>
      </c>
      <c r="AU2297" s="187" t="str">
        <f t="shared" si="780"/>
        <v/>
      </c>
      <c r="AV2297" s="187" t="str">
        <f t="shared" si="781"/>
        <v/>
      </c>
      <c r="AW2297" s="187" t="str">
        <f t="shared" si="782"/>
        <v/>
      </c>
      <c r="AX2297" s="187" t="str">
        <f t="shared" si="783"/>
        <v/>
      </c>
      <c r="AY2297" s="187" t="str">
        <f t="shared" si="764"/>
        <v/>
      </c>
      <c r="AZ2297" s="187" t="str">
        <f t="shared" si="784"/>
        <v/>
      </c>
      <c r="BA2297" s="187" t="str">
        <f t="shared" si="766"/>
        <v xml:space="preserve"> </v>
      </c>
      <c r="BB2297" s="187" t="str">
        <f>IFERROR(IF(AW2297="","",VLOOKUP(AW2297,SUSS!R:S,2,FALSE)),AY2297*SUSS!$M$2)</f>
        <v/>
      </c>
      <c r="BC2297" s="187" t="str">
        <f t="shared" si="765"/>
        <v/>
      </c>
    </row>
    <row r="2298" spans="14:55" ht="15.75" thickBot="1">
      <c r="N2298" s="183" t="s">
        <v>216</v>
      </c>
      <c r="O2298" s="82">
        <v>30</v>
      </c>
      <c r="P2298" s="85">
        <v>14322.29</v>
      </c>
      <c r="Q2298" s="83" t="s">
        <v>82</v>
      </c>
      <c r="R2298" s="83" t="s">
        <v>10</v>
      </c>
      <c r="S2298" s="83" t="s">
        <v>10</v>
      </c>
      <c r="T2298" s="82" t="s">
        <v>218</v>
      </c>
      <c r="U2298" s="82" t="s">
        <v>124</v>
      </c>
      <c r="AC2298" s="187" t="str">
        <f t="shared" si="767"/>
        <v/>
      </c>
      <c r="AD2298" s="187" t="str">
        <f t="shared" si="768"/>
        <v/>
      </c>
      <c r="AE2298" s="187" t="str">
        <f t="shared" si="769"/>
        <v/>
      </c>
      <c r="AF2298" s="187" t="str">
        <f t="shared" si="770"/>
        <v/>
      </c>
      <c r="AG2298" s="187" t="str">
        <f t="shared" si="771"/>
        <v/>
      </c>
      <c r="AH2298" s="187" t="str">
        <f t="shared" si="772"/>
        <v/>
      </c>
      <c r="AI2298" s="187" t="str">
        <f t="shared" si="773"/>
        <v/>
      </c>
      <c r="AJ2298" s="187" t="str">
        <f t="shared" si="774"/>
        <v/>
      </c>
      <c r="AK2298" s="187" t="str">
        <f t="shared" si="775"/>
        <v/>
      </c>
      <c r="AN2298" s="187" t="str">
        <f t="shared" si="776"/>
        <v/>
      </c>
      <c r="AO2298" s="187" t="str">
        <f t="shared" si="777"/>
        <v/>
      </c>
      <c r="AP2298" s="187" t="str">
        <f t="shared" si="778"/>
        <v/>
      </c>
      <c r="AT2298" s="187" t="str">
        <f t="shared" si="779"/>
        <v/>
      </c>
      <c r="AU2298" s="187" t="str">
        <f t="shared" si="780"/>
        <v/>
      </c>
      <c r="AV2298" s="187" t="str">
        <f t="shared" si="781"/>
        <v/>
      </c>
      <c r="AW2298" s="187" t="str">
        <f t="shared" si="782"/>
        <v/>
      </c>
      <c r="AX2298" s="187" t="str">
        <f t="shared" si="783"/>
        <v/>
      </c>
      <c r="AY2298" s="187" t="str">
        <f t="shared" si="764"/>
        <v/>
      </c>
      <c r="AZ2298" s="187" t="str">
        <f t="shared" si="784"/>
        <v/>
      </c>
      <c r="BA2298" s="187" t="str">
        <f t="shared" si="766"/>
        <v xml:space="preserve"> </v>
      </c>
      <c r="BB2298" s="187" t="str">
        <f>IFERROR(IF(AW2298="","",VLOOKUP(AW2298,SUSS!R:S,2,FALSE)),AY2298*SUSS!$M$2)</f>
        <v/>
      </c>
      <c r="BC2298" s="187" t="str">
        <f t="shared" si="765"/>
        <v/>
      </c>
    </row>
    <row r="2299" spans="14:55" ht="15.75" thickBot="1">
      <c r="N2299" s="183" t="s">
        <v>216</v>
      </c>
      <c r="O2299" s="82">
        <v>31</v>
      </c>
      <c r="P2299" s="85">
        <v>14322.29</v>
      </c>
      <c r="Q2299" s="83" t="s">
        <v>82</v>
      </c>
      <c r="R2299" s="83" t="s">
        <v>10</v>
      </c>
      <c r="S2299" s="83" t="s">
        <v>10</v>
      </c>
      <c r="T2299" s="82" t="s">
        <v>218</v>
      </c>
      <c r="U2299" s="82" t="s">
        <v>124</v>
      </c>
      <c r="AC2299" s="187" t="str">
        <f t="shared" si="767"/>
        <v/>
      </c>
      <c r="AD2299" s="187" t="str">
        <f t="shared" si="768"/>
        <v/>
      </c>
      <c r="AE2299" s="187" t="str">
        <f t="shared" si="769"/>
        <v/>
      </c>
      <c r="AF2299" s="187" t="str">
        <f t="shared" si="770"/>
        <v/>
      </c>
      <c r="AG2299" s="187" t="str">
        <f t="shared" si="771"/>
        <v/>
      </c>
      <c r="AH2299" s="187" t="str">
        <f t="shared" si="772"/>
        <v/>
      </c>
      <c r="AI2299" s="187" t="str">
        <f t="shared" si="773"/>
        <v/>
      </c>
      <c r="AJ2299" s="187" t="str">
        <f t="shared" si="774"/>
        <v/>
      </c>
      <c r="AK2299" s="187" t="str">
        <f t="shared" si="775"/>
        <v/>
      </c>
      <c r="AN2299" s="187" t="str">
        <f t="shared" si="776"/>
        <v/>
      </c>
      <c r="AO2299" s="187" t="str">
        <f t="shared" si="777"/>
        <v/>
      </c>
      <c r="AP2299" s="187" t="str">
        <f t="shared" si="778"/>
        <v/>
      </c>
      <c r="AT2299" s="187" t="str">
        <f t="shared" si="779"/>
        <v/>
      </c>
      <c r="AU2299" s="187" t="str">
        <f t="shared" si="780"/>
        <v/>
      </c>
      <c r="AV2299" s="187" t="str">
        <f t="shared" si="781"/>
        <v/>
      </c>
      <c r="AW2299" s="187" t="str">
        <f t="shared" si="782"/>
        <v/>
      </c>
      <c r="AX2299" s="187" t="str">
        <f t="shared" si="783"/>
        <v/>
      </c>
      <c r="AY2299" s="187" t="str">
        <f t="shared" si="764"/>
        <v/>
      </c>
      <c r="AZ2299" s="187" t="str">
        <f t="shared" si="784"/>
        <v/>
      </c>
      <c r="BA2299" s="187" t="str">
        <f t="shared" si="766"/>
        <v xml:space="preserve"> </v>
      </c>
      <c r="BB2299" s="187" t="str">
        <f>IFERROR(IF(AW2299="","",VLOOKUP(AW2299,SUSS!R:S,2,FALSE)),AY2299*SUSS!$M$2)</f>
        <v/>
      </c>
      <c r="BC2299" s="187" t="str">
        <f t="shared" si="765"/>
        <v/>
      </c>
    </row>
    <row r="2300" spans="14:55" ht="15.75" thickBot="1">
      <c r="N2300" s="183" t="s">
        <v>216</v>
      </c>
      <c r="O2300" s="82">
        <v>32</v>
      </c>
      <c r="P2300" s="85">
        <v>14322.29</v>
      </c>
      <c r="Q2300" s="83" t="s">
        <v>82</v>
      </c>
      <c r="R2300" s="83" t="s">
        <v>10</v>
      </c>
      <c r="S2300" s="83" t="s">
        <v>10</v>
      </c>
      <c r="T2300" s="82" t="s">
        <v>218</v>
      </c>
      <c r="U2300" s="82" t="s">
        <v>124</v>
      </c>
      <c r="AC2300" s="187" t="str">
        <f t="shared" si="767"/>
        <v/>
      </c>
      <c r="AD2300" s="187" t="str">
        <f t="shared" si="768"/>
        <v/>
      </c>
      <c r="AE2300" s="187" t="str">
        <f t="shared" si="769"/>
        <v/>
      </c>
      <c r="AF2300" s="187" t="str">
        <f t="shared" si="770"/>
        <v/>
      </c>
      <c r="AG2300" s="187" t="str">
        <f t="shared" si="771"/>
        <v/>
      </c>
      <c r="AH2300" s="187" t="str">
        <f t="shared" si="772"/>
        <v/>
      </c>
      <c r="AI2300" s="187" t="str">
        <f t="shared" si="773"/>
        <v/>
      </c>
      <c r="AJ2300" s="187" t="str">
        <f t="shared" si="774"/>
        <v/>
      </c>
      <c r="AK2300" s="187" t="str">
        <f t="shared" si="775"/>
        <v/>
      </c>
      <c r="AN2300" s="187" t="str">
        <f t="shared" si="776"/>
        <v/>
      </c>
      <c r="AO2300" s="187" t="str">
        <f t="shared" si="777"/>
        <v/>
      </c>
      <c r="AP2300" s="187" t="str">
        <f t="shared" si="778"/>
        <v/>
      </c>
      <c r="AT2300" s="187" t="str">
        <f t="shared" si="779"/>
        <v/>
      </c>
      <c r="AU2300" s="187" t="str">
        <f t="shared" si="780"/>
        <v/>
      </c>
      <c r="AV2300" s="187" t="str">
        <f t="shared" si="781"/>
        <v/>
      </c>
      <c r="AW2300" s="187" t="str">
        <f t="shared" si="782"/>
        <v/>
      </c>
      <c r="AX2300" s="187" t="str">
        <f t="shared" si="783"/>
        <v/>
      </c>
      <c r="AY2300" s="187" t="str">
        <f t="shared" si="764"/>
        <v/>
      </c>
      <c r="AZ2300" s="187" t="str">
        <f t="shared" si="784"/>
        <v/>
      </c>
      <c r="BA2300" s="187" t="str">
        <f t="shared" si="766"/>
        <v xml:space="preserve"> </v>
      </c>
      <c r="BB2300" s="187" t="str">
        <f>IFERROR(IF(AW2300="","",VLOOKUP(AW2300,SUSS!R:S,2,FALSE)),AY2300*SUSS!$M$2)</f>
        <v/>
      </c>
      <c r="BC2300" s="187" t="str">
        <f t="shared" si="765"/>
        <v/>
      </c>
    </row>
    <row r="2301" spans="14:55" ht="15.75" thickBot="1">
      <c r="N2301" s="183" t="s">
        <v>216</v>
      </c>
      <c r="O2301" s="82">
        <v>33</v>
      </c>
      <c r="P2301" s="85">
        <v>14322.29</v>
      </c>
      <c r="Q2301" s="83" t="s">
        <v>82</v>
      </c>
      <c r="R2301" s="83" t="s">
        <v>10</v>
      </c>
      <c r="S2301" s="83" t="s">
        <v>10</v>
      </c>
      <c r="T2301" s="82" t="s">
        <v>218</v>
      </c>
      <c r="U2301" s="82" t="s">
        <v>124</v>
      </c>
      <c r="AC2301" s="187" t="str">
        <f t="shared" si="767"/>
        <v/>
      </c>
      <c r="AD2301" s="187" t="str">
        <f t="shared" si="768"/>
        <v/>
      </c>
      <c r="AE2301" s="187" t="str">
        <f t="shared" si="769"/>
        <v/>
      </c>
      <c r="AF2301" s="187" t="str">
        <f t="shared" si="770"/>
        <v/>
      </c>
      <c r="AG2301" s="187" t="str">
        <f t="shared" si="771"/>
        <v/>
      </c>
      <c r="AH2301" s="187" t="str">
        <f t="shared" si="772"/>
        <v/>
      </c>
      <c r="AI2301" s="187" t="str">
        <f t="shared" si="773"/>
        <v/>
      </c>
      <c r="AJ2301" s="187" t="str">
        <f t="shared" si="774"/>
        <v/>
      </c>
      <c r="AK2301" s="187" t="str">
        <f t="shared" si="775"/>
        <v/>
      </c>
      <c r="AN2301" s="187" t="str">
        <f t="shared" si="776"/>
        <v/>
      </c>
      <c r="AO2301" s="187" t="str">
        <f t="shared" si="777"/>
        <v/>
      </c>
      <c r="AP2301" s="187" t="str">
        <f t="shared" si="778"/>
        <v/>
      </c>
      <c r="AT2301" s="187" t="str">
        <f t="shared" si="779"/>
        <v/>
      </c>
      <c r="AU2301" s="187" t="str">
        <f t="shared" si="780"/>
        <v/>
      </c>
      <c r="AV2301" s="187" t="str">
        <f t="shared" si="781"/>
        <v/>
      </c>
      <c r="AW2301" s="187" t="str">
        <f t="shared" si="782"/>
        <v/>
      </c>
      <c r="AX2301" s="187" t="str">
        <f t="shared" si="783"/>
        <v/>
      </c>
      <c r="AY2301" s="187" t="str">
        <f t="shared" si="764"/>
        <v/>
      </c>
      <c r="AZ2301" s="187" t="str">
        <f t="shared" si="784"/>
        <v/>
      </c>
      <c r="BA2301" s="187" t="str">
        <f t="shared" si="766"/>
        <v xml:space="preserve"> </v>
      </c>
      <c r="BB2301" s="187" t="str">
        <f>IFERROR(IF(AW2301="","",VLOOKUP(AW2301,SUSS!R:S,2,FALSE)),AY2301*SUSS!$M$2)</f>
        <v/>
      </c>
      <c r="BC2301" s="187" t="str">
        <f t="shared" si="765"/>
        <v/>
      </c>
    </row>
    <row r="2302" spans="14:55" ht="15.75" thickBot="1">
      <c r="N2302" s="183" t="s">
        <v>216</v>
      </c>
      <c r="O2302" s="82">
        <v>34</v>
      </c>
      <c r="P2302" s="85">
        <v>14322.29</v>
      </c>
      <c r="Q2302" s="83" t="s">
        <v>82</v>
      </c>
      <c r="R2302" s="83" t="s">
        <v>10</v>
      </c>
      <c r="S2302" s="83" t="s">
        <v>10</v>
      </c>
      <c r="T2302" s="82" t="s">
        <v>218</v>
      </c>
      <c r="U2302" s="82" t="s">
        <v>124</v>
      </c>
      <c r="AC2302" s="187" t="str">
        <f t="shared" si="767"/>
        <v/>
      </c>
      <c r="AD2302" s="187" t="str">
        <f t="shared" si="768"/>
        <v/>
      </c>
      <c r="AE2302" s="187" t="str">
        <f t="shared" si="769"/>
        <v/>
      </c>
      <c r="AF2302" s="187" t="str">
        <f t="shared" si="770"/>
        <v/>
      </c>
      <c r="AG2302" s="187" t="str">
        <f t="shared" si="771"/>
        <v/>
      </c>
      <c r="AH2302" s="187" t="str">
        <f t="shared" si="772"/>
        <v/>
      </c>
      <c r="AI2302" s="187" t="str">
        <f t="shared" si="773"/>
        <v/>
      </c>
      <c r="AJ2302" s="187" t="str">
        <f t="shared" si="774"/>
        <v/>
      </c>
      <c r="AK2302" s="187" t="str">
        <f t="shared" si="775"/>
        <v/>
      </c>
      <c r="AN2302" s="187" t="str">
        <f t="shared" si="776"/>
        <v/>
      </c>
      <c r="AO2302" s="187" t="str">
        <f t="shared" si="777"/>
        <v/>
      </c>
      <c r="AP2302" s="187" t="str">
        <f t="shared" si="778"/>
        <v/>
      </c>
      <c r="AT2302" s="187" t="str">
        <f t="shared" si="779"/>
        <v/>
      </c>
      <c r="AU2302" s="187" t="str">
        <f t="shared" si="780"/>
        <v/>
      </c>
      <c r="AV2302" s="187" t="str">
        <f t="shared" si="781"/>
        <v/>
      </c>
      <c r="AW2302" s="187" t="str">
        <f t="shared" si="782"/>
        <v/>
      </c>
      <c r="AX2302" s="187" t="str">
        <f t="shared" si="783"/>
        <v/>
      </c>
      <c r="AY2302" s="187" t="str">
        <f t="shared" si="764"/>
        <v/>
      </c>
      <c r="AZ2302" s="187" t="str">
        <f t="shared" si="784"/>
        <v/>
      </c>
      <c r="BA2302" s="187" t="str">
        <f t="shared" si="766"/>
        <v xml:space="preserve"> </v>
      </c>
      <c r="BB2302" s="187" t="str">
        <f>IFERROR(IF(AW2302="","",VLOOKUP(AW2302,SUSS!R:S,2,FALSE)),AY2302*SUSS!$M$2)</f>
        <v/>
      </c>
      <c r="BC2302" s="187" t="str">
        <f t="shared" si="765"/>
        <v/>
      </c>
    </row>
    <row r="2303" spans="14:55" ht="15.75" thickBot="1">
      <c r="N2303" s="183" t="s">
        <v>216</v>
      </c>
      <c r="O2303" s="82">
        <v>35</v>
      </c>
      <c r="P2303" s="85">
        <v>14322.29</v>
      </c>
      <c r="Q2303" s="83" t="s">
        <v>82</v>
      </c>
      <c r="R2303" s="83" t="s">
        <v>10</v>
      </c>
      <c r="S2303" s="83" t="s">
        <v>10</v>
      </c>
      <c r="T2303" s="82" t="s">
        <v>218</v>
      </c>
      <c r="U2303" s="82" t="s">
        <v>124</v>
      </c>
      <c r="AC2303" s="187" t="str">
        <f t="shared" si="767"/>
        <v/>
      </c>
      <c r="AD2303" s="187" t="str">
        <f t="shared" si="768"/>
        <v/>
      </c>
      <c r="AE2303" s="187" t="str">
        <f t="shared" si="769"/>
        <v/>
      </c>
      <c r="AF2303" s="187" t="str">
        <f t="shared" si="770"/>
        <v/>
      </c>
      <c r="AG2303" s="187" t="str">
        <f t="shared" si="771"/>
        <v/>
      </c>
      <c r="AH2303" s="187" t="str">
        <f t="shared" si="772"/>
        <v/>
      </c>
      <c r="AI2303" s="187" t="str">
        <f t="shared" si="773"/>
        <v/>
      </c>
      <c r="AJ2303" s="187" t="str">
        <f t="shared" si="774"/>
        <v/>
      </c>
      <c r="AK2303" s="187" t="str">
        <f t="shared" si="775"/>
        <v/>
      </c>
      <c r="AN2303" s="187" t="str">
        <f t="shared" si="776"/>
        <v/>
      </c>
      <c r="AO2303" s="187" t="str">
        <f t="shared" si="777"/>
        <v/>
      </c>
      <c r="AP2303" s="187" t="str">
        <f t="shared" si="778"/>
        <v/>
      </c>
      <c r="AT2303" s="187" t="str">
        <f t="shared" si="779"/>
        <v/>
      </c>
      <c r="AU2303" s="187" t="str">
        <f t="shared" si="780"/>
        <v/>
      </c>
      <c r="AV2303" s="187" t="str">
        <f t="shared" si="781"/>
        <v/>
      </c>
      <c r="AW2303" s="187" t="str">
        <f t="shared" si="782"/>
        <v/>
      </c>
      <c r="AX2303" s="187" t="str">
        <f t="shared" si="783"/>
        <v/>
      </c>
      <c r="AY2303" s="187" t="str">
        <f t="shared" si="764"/>
        <v/>
      </c>
      <c r="AZ2303" s="187" t="str">
        <f t="shared" si="784"/>
        <v/>
      </c>
      <c r="BA2303" s="187" t="str">
        <f t="shared" si="766"/>
        <v xml:space="preserve"> </v>
      </c>
      <c r="BB2303" s="187" t="str">
        <f>IFERROR(IF(AW2303="","",VLOOKUP(AW2303,SUSS!R:S,2,FALSE)),AY2303*SUSS!$M$2)</f>
        <v/>
      </c>
      <c r="BC2303" s="187" t="str">
        <f t="shared" si="765"/>
        <v/>
      </c>
    </row>
    <row r="2304" spans="14:55" ht="15.75" thickBot="1">
      <c r="N2304" s="183" t="s">
        <v>216</v>
      </c>
      <c r="O2304" s="82">
        <v>36</v>
      </c>
      <c r="P2304" s="85">
        <v>14322.29</v>
      </c>
      <c r="Q2304" s="83" t="s">
        <v>82</v>
      </c>
      <c r="R2304" s="83" t="s">
        <v>10</v>
      </c>
      <c r="S2304" s="83" t="s">
        <v>10</v>
      </c>
      <c r="T2304" s="82" t="s">
        <v>218</v>
      </c>
      <c r="U2304" s="82" t="s">
        <v>124</v>
      </c>
      <c r="AC2304" s="187" t="str">
        <f t="shared" si="767"/>
        <v/>
      </c>
      <c r="AD2304" s="187" t="str">
        <f t="shared" si="768"/>
        <v/>
      </c>
      <c r="AE2304" s="187" t="str">
        <f t="shared" si="769"/>
        <v/>
      </c>
      <c r="AF2304" s="187" t="str">
        <f t="shared" si="770"/>
        <v/>
      </c>
      <c r="AG2304" s="187" t="str">
        <f t="shared" si="771"/>
        <v/>
      </c>
      <c r="AH2304" s="187" t="str">
        <f t="shared" si="772"/>
        <v/>
      </c>
      <c r="AI2304" s="187" t="str">
        <f t="shared" si="773"/>
        <v/>
      </c>
      <c r="AJ2304" s="187" t="str">
        <f t="shared" si="774"/>
        <v/>
      </c>
      <c r="AK2304" s="187" t="str">
        <f t="shared" si="775"/>
        <v/>
      </c>
      <c r="AN2304" s="187" t="str">
        <f t="shared" si="776"/>
        <v/>
      </c>
      <c r="AO2304" s="187" t="str">
        <f t="shared" si="777"/>
        <v/>
      </c>
      <c r="AP2304" s="187" t="str">
        <f t="shared" si="778"/>
        <v/>
      </c>
      <c r="AT2304" s="187" t="str">
        <f t="shared" si="779"/>
        <v/>
      </c>
      <c r="AU2304" s="187" t="str">
        <f t="shared" si="780"/>
        <v/>
      </c>
      <c r="AV2304" s="187" t="str">
        <f t="shared" si="781"/>
        <v/>
      </c>
      <c r="AW2304" s="187" t="str">
        <f t="shared" si="782"/>
        <v/>
      </c>
      <c r="AX2304" s="187" t="str">
        <f t="shared" si="783"/>
        <v/>
      </c>
      <c r="AY2304" s="187" t="str">
        <f t="shared" si="764"/>
        <v/>
      </c>
      <c r="AZ2304" s="187" t="str">
        <f t="shared" si="784"/>
        <v/>
      </c>
      <c r="BA2304" s="187" t="str">
        <f t="shared" si="766"/>
        <v xml:space="preserve"> </v>
      </c>
      <c r="BB2304" s="187" t="str">
        <f>IFERROR(IF(AW2304="","",VLOOKUP(AW2304,SUSS!R:S,2,FALSE)),AY2304*SUSS!$M$2)</f>
        <v/>
      </c>
      <c r="BC2304" s="187" t="str">
        <f t="shared" si="765"/>
        <v/>
      </c>
    </row>
    <row r="2305" spans="14:55" ht="15.75" thickBot="1">
      <c r="N2305" s="183" t="s">
        <v>216</v>
      </c>
      <c r="O2305" s="82">
        <v>37</v>
      </c>
      <c r="P2305" s="85">
        <v>14322.29</v>
      </c>
      <c r="Q2305" s="83" t="s">
        <v>82</v>
      </c>
      <c r="R2305" s="83" t="s">
        <v>10</v>
      </c>
      <c r="S2305" s="83" t="s">
        <v>10</v>
      </c>
      <c r="T2305" s="82" t="s">
        <v>218</v>
      </c>
      <c r="U2305" s="82" t="s">
        <v>124</v>
      </c>
      <c r="AC2305" s="187" t="str">
        <f t="shared" si="767"/>
        <v/>
      </c>
      <c r="AD2305" s="187" t="str">
        <f t="shared" si="768"/>
        <v/>
      </c>
      <c r="AE2305" s="187" t="str">
        <f t="shared" si="769"/>
        <v/>
      </c>
      <c r="AF2305" s="187" t="str">
        <f t="shared" si="770"/>
        <v/>
      </c>
      <c r="AG2305" s="187" t="str">
        <f t="shared" si="771"/>
        <v/>
      </c>
      <c r="AH2305" s="187" t="str">
        <f t="shared" si="772"/>
        <v/>
      </c>
      <c r="AI2305" s="187" t="str">
        <f t="shared" si="773"/>
        <v/>
      </c>
      <c r="AJ2305" s="187" t="str">
        <f t="shared" si="774"/>
        <v/>
      </c>
      <c r="AK2305" s="187" t="str">
        <f t="shared" si="775"/>
        <v/>
      </c>
      <c r="AN2305" s="187" t="str">
        <f t="shared" si="776"/>
        <v/>
      </c>
      <c r="AO2305" s="187" t="str">
        <f t="shared" si="777"/>
        <v/>
      </c>
      <c r="AP2305" s="187" t="str">
        <f t="shared" si="778"/>
        <v/>
      </c>
      <c r="AT2305" s="187" t="str">
        <f t="shared" si="779"/>
        <v/>
      </c>
      <c r="AU2305" s="187" t="str">
        <f t="shared" si="780"/>
        <v/>
      </c>
      <c r="AV2305" s="187" t="str">
        <f t="shared" si="781"/>
        <v/>
      </c>
      <c r="AW2305" s="187" t="str">
        <f t="shared" si="782"/>
        <v/>
      </c>
      <c r="AX2305" s="187" t="str">
        <f t="shared" si="783"/>
        <v/>
      </c>
      <c r="AY2305" s="187" t="str">
        <f t="shared" si="764"/>
        <v/>
      </c>
      <c r="AZ2305" s="187" t="str">
        <f t="shared" si="784"/>
        <v/>
      </c>
      <c r="BA2305" s="187" t="str">
        <f t="shared" si="766"/>
        <v xml:space="preserve"> </v>
      </c>
      <c r="BB2305" s="187" t="str">
        <f>IFERROR(IF(AW2305="","",VLOOKUP(AW2305,SUSS!R:S,2,FALSE)),AY2305*SUSS!$M$2)</f>
        <v/>
      </c>
      <c r="BC2305" s="187" t="str">
        <f t="shared" si="765"/>
        <v/>
      </c>
    </row>
    <row r="2306" spans="14:55" ht="15.75" thickBot="1">
      <c r="N2306" s="183" t="s">
        <v>216</v>
      </c>
      <c r="O2306" s="82">
        <v>38</v>
      </c>
      <c r="P2306" s="85">
        <v>14322.29</v>
      </c>
      <c r="Q2306" s="83" t="s">
        <v>82</v>
      </c>
      <c r="R2306" s="83" t="s">
        <v>10</v>
      </c>
      <c r="S2306" s="83" t="s">
        <v>10</v>
      </c>
      <c r="T2306" s="82" t="s">
        <v>218</v>
      </c>
      <c r="U2306" s="82" t="s">
        <v>124</v>
      </c>
      <c r="AC2306" s="187" t="str">
        <f t="shared" si="767"/>
        <v/>
      </c>
      <c r="AD2306" s="187" t="str">
        <f t="shared" si="768"/>
        <v/>
      </c>
      <c r="AE2306" s="187" t="str">
        <f t="shared" si="769"/>
        <v/>
      </c>
      <c r="AF2306" s="187" t="str">
        <f t="shared" si="770"/>
        <v/>
      </c>
      <c r="AG2306" s="187" t="str">
        <f t="shared" si="771"/>
        <v/>
      </c>
      <c r="AH2306" s="187" t="str">
        <f t="shared" si="772"/>
        <v/>
      </c>
      <c r="AI2306" s="187" t="str">
        <f t="shared" si="773"/>
        <v/>
      </c>
      <c r="AJ2306" s="187" t="str">
        <f t="shared" si="774"/>
        <v/>
      </c>
      <c r="AK2306" s="187" t="str">
        <f t="shared" si="775"/>
        <v/>
      </c>
      <c r="AN2306" s="187" t="str">
        <f t="shared" si="776"/>
        <v/>
      </c>
      <c r="AO2306" s="187" t="str">
        <f t="shared" si="777"/>
        <v/>
      </c>
      <c r="AP2306" s="187" t="str">
        <f t="shared" si="778"/>
        <v/>
      </c>
      <c r="AT2306" s="187" t="str">
        <f t="shared" si="779"/>
        <v/>
      </c>
      <c r="AU2306" s="187" t="str">
        <f t="shared" si="780"/>
        <v/>
      </c>
      <c r="AV2306" s="187" t="str">
        <f t="shared" si="781"/>
        <v/>
      </c>
      <c r="AW2306" s="187" t="str">
        <f t="shared" si="782"/>
        <v/>
      </c>
      <c r="AX2306" s="187" t="str">
        <f t="shared" si="783"/>
        <v/>
      </c>
      <c r="AY2306" s="187" t="str">
        <f t="shared" si="764"/>
        <v/>
      </c>
      <c r="AZ2306" s="187" t="str">
        <f t="shared" si="784"/>
        <v/>
      </c>
      <c r="BA2306" s="187" t="str">
        <f t="shared" si="766"/>
        <v xml:space="preserve"> </v>
      </c>
      <c r="BB2306" s="187" t="str">
        <f>IFERROR(IF(AW2306="","",VLOOKUP(AW2306,SUSS!R:S,2,FALSE)),AY2306*SUSS!$M$2)</f>
        <v/>
      </c>
      <c r="BC2306" s="187" t="str">
        <f t="shared" si="765"/>
        <v/>
      </c>
    </row>
    <row r="2307" spans="14:55" ht="15.75" thickBot="1">
      <c r="N2307" s="183" t="s">
        <v>216</v>
      </c>
      <c r="O2307" s="82">
        <v>39</v>
      </c>
      <c r="P2307" s="85">
        <v>14322.29</v>
      </c>
      <c r="Q2307" s="83" t="s">
        <v>82</v>
      </c>
      <c r="R2307" s="83" t="s">
        <v>10</v>
      </c>
      <c r="S2307" s="83" t="s">
        <v>10</v>
      </c>
      <c r="T2307" s="82" t="s">
        <v>218</v>
      </c>
      <c r="U2307" s="82" t="s">
        <v>124</v>
      </c>
      <c r="AC2307" s="187" t="str">
        <f t="shared" si="767"/>
        <v/>
      </c>
      <c r="AD2307" s="187" t="str">
        <f t="shared" si="768"/>
        <v/>
      </c>
      <c r="AE2307" s="187" t="str">
        <f t="shared" si="769"/>
        <v/>
      </c>
      <c r="AF2307" s="187" t="str">
        <f t="shared" si="770"/>
        <v/>
      </c>
      <c r="AG2307" s="187" t="str">
        <f t="shared" si="771"/>
        <v/>
      </c>
      <c r="AH2307" s="187" t="str">
        <f t="shared" si="772"/>
        <v/>
      </c>
      <c r="AI2307" s="187" t="str">
        <f t="shared" si="773"/>
        <v/>
      </c>
      <c r="AJ2307" s="187" t="str">
        <f t="shared" si="774"/>
        <v/>
      </c>
      <c r="AK2307" s="187" t="str">
        <f t="shared" si="775"/>
        <v/>
      </c>
      <c r="AN2307" s="187" t="str">
        <f t="shared" si="776"/>
        <v/>
      </c>
      <c r="AO2307" s="187" t="str">
        <f t="shared" si="777"/>
        <v/>
      </c>
      <c r="AP2307" s="187" t="str">
        <f t="shared" si="778"/>
        <v/>
      </c>
      <c r="AT2307" s="187" t="str">
        <f t="shared" si="779"/>
        <v/>
      </c>
      <c r="AU2307" s="187" t="str">
        <f t="shared" si="780"/>
        <v/>
      </c>
      <c r="AV2307" s="187" t="str">
        <f t="shared" si="781"/>
        <v/>
      </c>
      <c r="AW2307" s="187" t="str">
        <f t="shared" si="782"/>
        <v/>
      </c>
      <c r="AX2307" s="187" t="str">
        <f t="shared" si="783"/>
        <v/>
      </c>
      <c r="AY2307" s="187" t="str">
        <f t="shared" si="764"/>
        <v/>
      </c>
      <c r="AZ2307" s="187" t="str">
        <f t="shared" si="784"/>
        <v/>
      </c>
      <c r="BA2307" s="187" t="str">
        <f t="shared" si="766"/>
        <v xml:space="preserve"> </v>
      </c>
      <c r="BB2307" s="187" t="str">
        <f>IFERROR(IF(AW2307="","",VLOOKUP(AW2307,SUSS!R:S,2,FALSE)),AY2307*SUSS!$M$2)</f>
        <v/>
      </c>
      <c r="BC2307" s="187" t="str">
        <f t="shared" si="765"/>
        <v/>
      </c>
    </row>
    <row r="2308" spans="14:55" ht="15.75" thickBot="1">
      <c r="N2308" s="183" t="s">
        <v>216</v>
      </c>
      <c r="O2308" s="82">
        <v>40</v>
      </c>
      <c r="P2308" s="85">
        <v>14322.29</v>
      </c>
      <c r="Q2308" s="83" t="s">
        <v>82</v>
      </c>
      <c r="R2308" s="83" t="s">
        <v>10</v>
      </c>
      <c r="S2308" s="83" t="s">
        <v>10</v>
      </c>
      <c r="T2308" s="82" t="s">
        <v>218</v>
      </c>
      <c r="U2308" s="82" t="s">
        <v>124</v>
      </c>
      <c r="AC2308" s="187" t="str">
        <f t="shared" si="767"/>
        <v/>
      </c>
      <c r="AD2308" s="187" t="str">
        <f t="shared" si="768"/>
        <v/>
      </c>
      <c r="AE2308" s="187" t="str">
        <f t="shared" si="769"/>
        <v/>
      </c>
      <c r="AF2308" s="187" t="str">
        <f t="shared" si="770"/>
        <v/>
      </c>
      <c r="AG2308" s="187" t="str">
        <f t="shared" si="771"/>
        <v/>
      </c>
      <c r="AH2308" s="187" t="str">
        <f t="shared" si="772"/>
        <v/>
      </c>
      <c r="AI2308" s="187" t="str">
        <f t="shared" si="773"/>
        <v/>
      </c>
      <c r="AJ2308" s="187" t="str">
        <f t="shared" si="774"/>
        <v/>
      </c>
      <c r="AK2308" s="187" t="str">
        <f t="shared" si="775"/>
        <v/>
      </c>
      <c r="AN2308" s="187" t="str">
        <f t="shared" si="776"/>
        <v/>
      </c>
      <c r="AO2308" s="187" t="str">
        <f t="shared" si="777"/>
        <v/>
      </c>
      <c r="AP2308" s="187" t="str">
        <f t="shared" si="778"/>
        <v/>
      </c>
      <c r="AT2308" s="187" t="str">
        <f t="shared" si="779"/>
        <v/>
      </c>
      <c r="AU2308" s="187" t="str">
        <f t="shared" si="780"/>
        <v/>
      </c>
      <c r="AV2308" s="187" t="str">
        <f t="shared" si="781"/>
        <v/>
      </c>
      <c r="AW2308" s="187" t="str">
        <f t="shared" si="782"/>
        <v/>
      </c>
      <c r="AX2308" s="187" t="str">
        <f t="shared" si="783"/>
        <v/>
      </c>
      <c r="AY2308" s="187" t="str">
        <f t="shared" ref="AY2308:AY2371" si="785">VLOOKUP(AX2308,AO:AP,2,FALSE)</f>
        <v/>
      </c>
      <c r="AZ2308" s="187" t="str">
        <f t="shared" si="784"/>
        <v/>
      </c>
      <c r="BA2308" s="187" t="str">
        <f t="shared" si="766"/>
        <v xml:space="preserve"> </v>
      </c>
      <c r="BB2308" s="187" t="str">
        <f>IFERROR(IF(AW2308="","",VLOOKUP(AW2308,SUSS!R:S,2,FALSE)),AY2308*SUSS!$M$2)</f>
        <v/>
      </c>
      <c r="BC2308" s="187" t="str">
        <f t="shared" si="765"/>
        <v/>
      </c>
    </row>
    <row r="2309" spans="14:55" ht="15.75" thickBot="1">
      <c r="N2309" s="183" t="s">
        <v>216</v>
      </c>
      <c r="O2309" s="82">
        <v>41</v>
      </c>
      <c r="P2309" s="85">
        <v>14322.29</v>
      </c>
      <c r="Q2309" s="83" t="s">
        <v>82</v>
      </c>
      <c r="R2309" s="83" t="s">
        <v>10</v>
      </c>
      <c r="S2309" s="83" t="s">
        <v>10</v>
      </c>
      <c r="T2309" s="82" t="s">
        <v>218</v>
      </c>
      <c r="U2309" s="82" t="s">
        <v>124</v>
      </c>
      <c r="AC2309" s="187" t="str">
        <f t="shared" si="767"/>
        <v/>
      </c>
      <c r="AD2309" s="187" t="str">
        <f t="shared" si="768"/>
        <v/>
      </c>
      <c r="AE2309" s="187" t="str">
        <f t="shared" si="769"/>
        <v/>
      </c>
      <c r="AF2309" s="187" t="str">
        <f t="shared" si="770"/>
        <v/>
      </c>
      <c r="AG2309" s="187" t="str">
        <f t="shared" si="771"/>
        <v/>
      </c>
      <c r="AH2309" s="187" t="str">
        <f t="shared" si="772"/>
        <v/>
      </c>
      <c r="AI2309" s="187" t="str">
        <f t="shared" si="773"/>
        <v/>
      </c>
      <c r="AJ2309" s="187" t="str">
        <f t="shared" si="774"/>
        <v/>
      </c>
      <c r="AK2309" s="187" t="str">
        <f t="shared" si="775"/>
        <v/>
      </c>
      <c r="AN2309" s="187" t="str">
        <f t="shared" si="776"/>
        <v/>
      </c>
      <c r="AO2309" s="187" t="str">
        <f t="shared" si="777"/>
        <v/>
      </c>
      <c r="AP2309" s="187" t="str">
        <f t="shared" si="778"/>
        <v/>
      </c>
      <c r="AT2309" s="187" t="str">
        <f t="shared" si="779"/>
        <v/>
      </c>
      <c r="AU2309" s="187" t="str">
        <f t="shared" si="780"/>
        <v/>
      </c>
      <c r="AV2309" s="187" t="str">
        <f t="shared" si="781"/>
        <v/>
      </c>
      <c r="AW2309" s="187" t="str">
        <f t="shared" si="782"/>
        <v/>
      </c>
      <c r="AX2309" s="187" t="str">
        <f t="shared" si="783"/>
        <v/>
      </c>
      <c r="AY2309" s="187" t="str">
        <f t="shared" si="785"/>
        <v/>
      </c>
      <c r="AZ2309" s="187" t="str">
        <f t="shared" si="784"/>
        <v/>
      </c>
      <c r="BA2309" s="187" t="str">
        <f t="shared" si="766"/>
        <v xml:space="preserve"> </v>
      </c>
      <c r="BB2309" s="187" t="str">
        <f>IFERROR(IF(AW2309="","",VLOOKUP(AW2309,SUSS!R:S,2,FALSE)),AY2309*SUSS!$M$2)</f>
        <v/>
      </c>
      <c r="BC2309" s="187" t="str">
        <f t="shared" ref="BC2309:BC2372" si="786">IFERROR(IF(BB2309&lt;&gt;"",AZ2309*BB2309,""),"VER")</f>
        <v/>
      </c>
    </row>
    <row r="2310" spans="14:55" ht="15.75" thickBot="1">
      <c r="N2310" s="183" t="s">
        <v>216</v>
      </c>
      <c r="O2310" s="82">
        <v>42</v>
      </c>
      <c r="P2310" s="85">
        <v>14322.29</v>
      </c>
      <c r="Q2310" s="83" t="s">
        <v>82</v>
      </c>
      <c r="R2310" s="83" t="s">
        <v>10</v>
      </c>
      <c r="S2310" s="83" t="s">
        <v>10</v>
      </c>
      <c r="T2310" s="82" t="s">
        <v>218</v>
      </c>
      <c r="U2310" s="82" t="s">
        <v>124</v>
      </c>
      <c r="AC2310" s="187" t="str">
        <f t="shared" si="767"/>
        <v/>
      </c>
      <c r="AD2310" s="187" t="str">
        <f t="shared" si="768"/>
        <v/>
      </c>
      <c r="AE2310" s="187" t="str">
        <f t="shared" si="769"/>
        <v/>
      </c>
      <c r="AF2310" s="187" t="str">
        <f t="shared" si="770"/>
        <v/>
      </c>
      <c r="AG2310" s="187" t="str">
        <f t="shared" si="771"/>
        <v/>
      </c>
      <c r="AH2310" s="187" t="str">
        <f t="shared" si="772"/>
        <v/>
      </c>
      <c r="AI2310" s="187" t="str">
        <f t="shared" si="773"/>
        <v/>
      </c>
      <c r="AJ2310" s="187" t="str">
        <f t="shared" si="774"/>
        <v/>
      </c>
      <c r="AK2310" s="187" t="str">
        <f t="shared" si="775"/>
        <v/>
      </c>
      <c r="AN2310" s="187" t="str">
        <f t="shared" si="776"/>
        <v/>
      </c>
      <c r="AO2310" s="187" t="str">
        <f t="shared" si="777"/>
        <v/>
      </c>
      <c r="AP2310" s="187" t="str">
        <f t="shared" si="778"/>
        <v/>
      </c>
      <c r="AT2310" s="187" t="str">
        <f t="shared" si="779"/>
        <v/>
      </c>
      <c r="AU2310" s="187" t="str">
        <f t="shared" si="780"/>
        <v/>
      </c>
      <c r="AV2310" s="187" t="str">
        <f t="shared" si="781"/>
        <v/>
      </c>
      <c r="AW2310" s="187" t="str">
        <f t="shared" si="782"/>
        <v/>
      </c>
      <c r="AX2310" s="187" t="str">
        <f t="shared" si="783"/>
        <v/>
      </c>
      <c r="AY2310" s="187" t="str">
        <f t="shared" si="785"/>
        <v/>
      </c>
      <c r="AZ2310" s="187" t="str">
        <f t="shared" si="784"/>
        <v/>
      </c>
      <c r="BA2310" s="187" t="str">
        <f t="shared" si="766"/>
        <v xml:space="preserve"> </v>
      </c>
      <c r="BB2310" s="187" t="str">
        <f>IFERROR(IF(AW2310="","",VLOOKUP(AW2310,SUSS!R:S,2,FALSE)),AY2310*SUSS!$M$2)</f>
        <v/>
      </c>
      <c r="BC2310" s="187" t="str">
        <f t="shared" si="786"/>
        <v/>
      </c>
    </row>
    <row r="2311" spans="14:55" ht="15.75" thickBot="1">
      <c r="N2311" s="183" t="s">
        <v>216</v>
      </c>
      <c r="O2311" s="82">
        <v>43</v>
      </c>
      <c r="P2311" s="85">
        <v>6977.82</v>
      </c>
      <c r="Q2311" s="83" t="s">
        <v>82</v>
      </c>
      <c r="R2311" s="83" t="s">
        <v>10</v>
      </c>
      <c r="S2311" s="83" t="s">
        <v>10</v>
      </c>
      <c r="T2311" s="82" t="s">
        <v>218</v>
      </c>
      <c r="U2311" s="82" t="s">
        <v>124</v>
      </c>
      <c r="AC2311" s="187" t="str">
        <f t="shared" si="767"/>
        <v/>
      </c>
      <c r="AD2311" s="187" t="str">
        <f t="shared" si="768"/>
        <v/>
      </c>
      <c r="AE2311" s="187" t="str">
        <f t="shared" si="769"/>
        <v/>
      </c>
      <c r="AF2311" s="187" t="str">
        <f t="shared" si="770"/>
        <v/>
      </c>
      <c r="AG2311" s="187" t="str">
        <f t="shared" si="771"/>
        <v/>
      </c>
      <c r="AH2311" s="187" t="str">
        <f t="shared" si="772"/>
        <v/>
      </c>
      <c r="AI2311" s="187" t="str">
        <f t="shared" si="773"/>
        <v/>
      </c>
      <c r="AJ2311" s="187" t="str">
        <f t="shared" si="774"/>
        <v/>
      </c>
      <c r="AK2311" s="187" t="str">
        <f t="shared" si="775"/>
        <v/>
      </c>
      <c r="AN2311" s="187" t="str">
        <f t="shared" si="776"/>
        <v/>
      </c>
      <c r="AO2311" s="187" t="str">
        <f t="shared" si="777"/>
        <v/>
      </c>
      <c r="AP2311" s="187" t="str">
        <f t="shared" si="778"/>
        <v/>
      </c>
      <c r="AT2311" s="187" t="str">
        <f t="shared" si="779"/>
        <v/>
      </c>
      <c r="AU2311" s="187" t="str">
        <f t="shared" si="780"/>
        <v/>
      </c>
      <c r="AV2311" s="187" t="str">
        <f t="shared" si="781"/>
        <v/>
      </c>
      <c r="AW2311" s="187" t="str">
        <f t="shared" si="782"/>
        <v/>
      </c>
      <c r="AX2311" s="187" t="str">
        <f t="shared" si="783"/>
        <v/>
      </c>
      <c r="AY2311" s="187" t="str">
        <f t="shared" si="785"/>
        <v/>
      </c>
      <c r="AZ2311" s="187" t="str">
        <f t="shared" si="784"/>
        <v/>
      </c>
      <c r="BA2311" s="187" t="str">
        <f t="shared" si="766"/>
        <v xml:space="preserve"> </v>
      </c>
      <c r="BB2311" s="187" t="str">
        <f>IFERROR(IF(AW2311="","",VLOOKUP(AW2311,SUSS!R:S,2,FALSE)),AY2311*SUSS!$M$2)</f>
        <v/>
      </c>
      <c r="BC2311" s="187" t="str">
        <f t="shared" si="786"/>
        <v/>
      </c>
    </row>
    <row r="2312" spans="14:55" ht="15.75" thickBot="1">
      <c r="N2312" s="183" t="s">
        <v>216</v>
      </c>
      <c r="O2312" s="82">
        <v>43</v>
      </c>
      <c r="P2312" s="85">
        <v>7344.47</v>
      </c>
      <c r="Q2312" s="83" t="s">
        <v>82</v>
      </c>
      <c r="R2312" s="83" t="s">
        <v>10</v>
      </c>
      <c r="S2312" s="83" t="s">
        <v>83</v>
      </c>
      <c r="T2312" s="82" t="s">
        <v>218</v>
      </c>
      <c r="U2312" s="82" t="s">
        <v>124</v>
      </c>
      <c r="AC2312" s="187" t="str">
        <f t="shared" si="767"/>
        <v/>
      </c>
      <c r="AD2312" s="187" t="str">
        <f t="shared" si="768"/>
        <v/>
      </c>
      <c r="AE2312" s="187" t="str">
        <f t="shared" si="769"/>
        <v/>
      </c>
      <c r="AF2312" s="187" t="str">
        <f t="shared" si="770"/>
        <v/>
      </c>
      <c r="AG2312" s="187" t="str">
        <f t="shared" si="771"/>
        <v/>
      </c>
      <c r="AH2312" s="187" t="str">
        <f t="shared" si="772"/>
        <v/>
      </c>
      <c r="AI2312" s="187" t="str">
        <f t="shared" si="773"/>
        <v/>
      </c>
      <c r="AJ2312" s="187" t="str">
        <f t="shared" si="774"/>
        <v/>
      </c>
      <c r="AK2312" s="187" t="str">
        <f t="shared" si="775"/>
        <v/>
      </c>
      <c r="AN2312" s="187" t="str">
        <f t="shared" si="776"/>
        <v/>
      </c>
      <c r="AO2312" s="187" t="str">
        <f t="shared" si="777"/>
        <v/>
      </c>
      <c r="AP2312" s="187" t="str">
        <f t="shared" si="778"/>
        <v/>
      </c>
      <c r="AT2312" s="187" t="str">
        <f t="shared" si="779"/>
        <v/>
      </c>
      <c r="AU2312" s="187" t="str">
        <f t="shared" si="780"/>
        <v/>
      </c>
      <c r="AV2312" s="187" t="str">
        <f t="shared" si="781"/>
        <v/>
      </c>
      <c r="AW2312" s="187" t="str">
        <f t="shared" si="782"/>
        <v/>
      </c>
      <c r="AX2312" s="187" t="str">
        <f t="shared" si="783"/>
        <v/>
      </c>
      <c r="AY2312" s="187" t="str">
        <f t="shared" si="785"/>
        <v/>
      </c>
      <c r="AZ2312" s="187" t="str">
        <f t="shared" si="784"/>
        <v/>
      </c>
      <c r="BA2312" s="187" t="str">
        <f t="shared" ref="BA2312:BA2375" si="787">AT2312&amp;" "&amp;AU2312</f>
        <v xml:space="preserve"> </v>
      </c>
      <c r="BB2312" s="187" t="str">
        <f>IFERROR(IF(AW2312="","",VLOOKUP(AW2312,SUSS!R:S,2,FALSE)),AY2312*SUSS!$M$2)</f>
        <v/>
      </c>
      <c r="BC2312" s="187" t="str">
        <f t="shared" si="786"/>
        <v/>
      </c>
    </row>
    <row r="2313" spans="14:55" ht="15.75" thickBot="1">
      <c r="N2313" s="183" t="s">
        <v>216</v>
      </c>
      <c r="O2313" s="82">
        <v>44</v>
      </c>
      <c r="P2313" s="85">
        <v>14322.29</v>
      </c>
      <c r="Q2313" s="83" t="s">
        <v>82</v>
      </c>
      <c r="R2313" s="83" t="s">
        <v>10</v>
      </c>
      <c r="S2313" s="83" t="s">
        <v>83</v>
      </c>
      <c r="T2313" s="82" t="s">
        <v>218</v>
      </c>
      <c r="U2313" s="82" t="s">
        <v>124</v>
      </c>
      <c r="AC2313" s="187" t="str">
        <f t="shared" si="767"/>
        <v/>
      </c>
      <c r="AD2313" s="187" t="str">
        <f t="shared" si="768"/>
        <v/>
      </c>
      <c r="AE2313" s="187" t="str">
        <f t="shared" si="769"/>
        <v/>
      </c>
      <c r="AF2313" s="187" t="str">
        <f t="shared" si="770"/>
        <v/>
      </c>
      <c r="AG2313" s="187" t="str">
        <f t="shared" si="771"/>
        <v/>
      </c>
      <c r="AH2313" s="187" t="str">
        <f t="shared" si="772"/>
        <v/>
      </c>
      <c r="AI2313" s="187" t="str">
        <f t="shared" si="773"/>
        <v/>
      </c>
      <c r="AJ2313" s="187" t="str">
        <f t="shared" si="774"/>
        <v/>
      </c>
      <c r="AK2313" s="187" t="str">
        <f t="shared" si="775"/>
        <v/>
      </c>
      <c r="AN2313" s="187" t="str">
        <f t="shared" si="776"/>
        <v/>
      </c>
      <c r="AO2313" s="187" t="str">
        <f t="shared" si="777"/>
        <v/>
      </c>
      <c r="AP2313" s="187" t="str">
        <f t="shared" si="778"/>
        <v/>
      </c>
      <c r="AT2313" s="187" t="str">
        <f t="shared" si="779"/>
        <v/>
      </c>
      <c r="AU2313" s="187" t="str">
        <f t="shared" si="780"/>
        <v/>
      </c>
      <c r="AV2313" s="187" t="str">
        <f t="shared" si="781"/>
        <v/>
      </c>
      <c r="AW2313" s="187" t="str">
        <f t="shared" si="782"/>
        <v/>
      </c>
      <c r="AX2313" s="187" t="str">
        <f t="shared" si="783"/>
        <v/>
      </c>
      <c r="AY2313" s="187" t="str">
        <f t="shared" si="785"/>
        <v/>
      </c>
      <c r="AZ2313" s="187" t="str">
        <f t="shared" si="784"/>
        <v/>
      </c>
      <c r="BA2313" s="187" t="str">
        <f t="shared" si="787"/>
        <v xml:space="preserve"> </v>
      </c>
      <c r="BB2313" s="187" t="str">
        <f>IFERROR(IF(AW2313="","",VLOOKUP(AW2313,SUSS!R:S,2,FALSE)),AY2313*SUSS!$M$2)</f>
        <v/>
      </c>
      <c r="BC2313" s="187" t="str">
        <f t="shared" si="786"/>
        <v/>
      </c>
    </row>
    <row r="2314" spans="14:55" ht="15.75" thickBot="1">
      <c r="N2314" s="183" t="s">
        <v>216</v>
      </c>
      <c r="O2314" s="82">
        <v>45</v>
      </c>
      <c r="P2314" s="85">
        <v>14322.29</v>
      </c>
      <c r="Q2314" s="83" t="s">
        <v>82</v>
      </c>
      <c r="R2314" s="83" t="s">
        <v>10</v>
      </c>
      <c r="S2314" s="83" t="s">
        <v>83</v>
      </c>
      <c r="T2314" s="82" t="s">
        <v>218</v>
      </c>
      <c r="U2314" s="82" t="s">
        <v>124</v>
      </c>
      <c r="AC2314" s="187" t="str">
        <f t="shared" si="767"/>
        <v/>
      </c>
      <c r="AD2314" s="187" t="str">
        <f t="shared" si="768"/>
        <v/>
      </c>
      <c r="AE2314" s="187" t="str">
        <f t="shared" si="769"/>
        <v/>
      </c>
      <c r="AF2314" s="187" t="str">
        <f t="shared" si="770"/>
        <v/>
      </c>
      <c r="AG2314" s="187" t="str">
        <f t="shared" si="771"/>
        <v/>
      </c>
      <c r="AH2314" s="187" t="str">
        <f t="shared" si="772"/>
        <v/>
      </c>
      <c r="AI2314" s="187" t="str">
        <f t="shared" si="773"/>
        <v/>
      </c>
      <c r="AJ2314" s="187" t="str">
        <f t="shared" si="774"/>
        <v/>
      </c>
      <c r="AK2314" s="187" t="str">
        <f t="shared" si="775"/>
        <v/>
      </c>
      <c r="AN2314" s="187" t="str">
        <f t="shared" si="776"/>
        <v/>
      </c>
      <c r="AO2314" s="187" t="str">
        <f t="shared" si="777"/>
        <v/>
      </c>
      <c r="AP2314" s="187" t="str">
        <f t="shared" si="778"/>
        <v/>
      </c>
      <c r="AT2314" s="187" t="str">
        <f t="shared" si="779"/>
        <v/>
      </c>
      <c r="AU2314" s="187" t="str">
        <f t="shared" si="780"/>
        <v/>
      </c>
      <c r="AV2314" s="187" t="str">
        <f t="shared" si="781"/>
        <v/>
      </c>
      <c r="AW2314" s="187" t="str">
        <f t="shared" si="782"/>
        <v/>
      </c>
      <c r="AX2314" s="187" t="str">
        <f t="shared" si="783"/>
        <v/>
      </c>
      <c r="AY2314" s="187" t="str">
        <f t="shared" si="785"/>
        <v/>
      </c>
      <c r="AZ2314" s="187" t="str">
        <f t="shared" si="784"/>
        <v/>
      </c>
      <c r="BA2314" s="187" t="str">
        <f t="shared" si="787"/>
        <v xml:space="preserve"> </v>
      </c>
      <c r="BB2314" s="187" t="str">
        <f>IFERROR(IF(AW2314="","",VLOOKUP(AW2314,SUSS!R:S,2,FALSE)),AY2314*SUSS!$M$2)</f>
        <v/>
      </c>
      <c r="BC2314" s="187" t="str">
        <f t="shared" si="786"/>
        <v/>
      </c>
    </row>
    <row r="2315" spans="14:55" ht="15.75" thickBot="1">
      <c r="N2315" s="183" t="s">
        <v>216</v>
      </c>
      <c r="O2315" s="82">
        <v>46</v>
      </c>
      <c r="P2315" s="85">
        <v>14322.29</v>
      </c>
      <c r="Q2315" s="83" t="s">
        <v>82</v>
      </c>
      <c r="R2315" s="83" t="s">
        <v>10</v>
      </c>
      <c r="S2315" s="83" t="s">
        <v>83</v>
      </c>
      <c r="T2315" s="82" t="s">
        <v>218</v>
      </c>
      <c r="U2315" s="82" t="s">
        <v>124</v>
      </c>
      <c r="AC2315" s="187" t="str">
        <f t="shared" si="767"/>
        <v/>
      </c>
      <c r="AD2315" s="187" t="str">
        <f t="shared" si="768"/>
        <v/>
      </c>
      <c r="AE2315" s="187" t="str">
        <f t="shared" si="769"/>
        <v/>
      </c>
      <c r="AF2315" s="187" t="str">
        <f t="shared" si="770"/>
        <v/>
      </c>
      <c r="AG2315" s="187" t="str">
        <f t="shared" si="771"/>
        <v/>
      </c>
      <c r="AH2315" s="187" t="str">
        <f t="shared" si="772"/>
        <v/>
      </c>
      <c r="AI2315" s="187" t="str">
        <f t="shared" si="773"/>
        <v/>
      </c>
      <c r="AJ2315" s="187" t="str">
        <f t="shared" si="774"/>
        <v/>
      </c>
      <c r="AK2315" s="187" t="str">
        <f t="shared" si="775"/>
        <v/>
      </c>
      <c r="AN2315" s="187" t="str">
        <f t="shared" si="776"/>
        <v/>
      </c>
      <c r="AO2315" s="187" t="str">
        <f t="shared" si="777"/>
        <v/>
      </c>
      <c r="AP2315" s="187" t="str">
        <f t="shared" si="778"/>
        <v/>
      </c>
      <c r="AT2315" s="187" t="str">
        <f t="shared" si="779"/>
        <v/>
      </c>
      <c r="AU2315" s="187" t="str">
        <f t="shared" si="780"/>
        <v/>
      </c>
      <c r="AV2315" s="187" t="str">
        <f t="shared" si="781"/>
        <v/>
      </c>
      <c r="AW2315" s="187" t="str">
        <f t="shared" si="782"/>
        <v/>
      </c>
      <c r="AX2315" s="187" t="str">
        <f t="shared" si="783"/>
        <v/>
      </c>
      <c r="AY2315" s="187" t="str">
        <f t="shared" si="785"/>
        <v/>
      </c>
      <c r="AZ2315" s="187" t="str">
        <f t="shared" si="784"/>
        <v/>
      </c>
      <c r="BA2315" s="187" t="str">
        <f t="shared" si="787"/>
        <v xml:space="preserve"> </v>
      </c>
      <c r="BB2315" s="187" t="str">
        <f>IFERROR(IF(AW2315="","",VLOOKUP(AW2315,SUSS!R:S,2,FALSE)),AY2315*SUSS!$M$2)</f>
        <v/>
      </c>
      <c r="BC2315" s="187" t="str">
        <f t="shared" si="786"/>
        <v/>
      </c>
    </row>
    <row r="2316" spans="14:55" ht="15.75" thickBot="1">
      <c r="N2316" s="183" t="s">
        <v>216</v>
      </c>
      <c r="O2316" s="82">
        <v>47</v>
      </c>
      <c r="P2316" s="85">
        <v>10540.06</v>
      </c>
      <c r="Q2316" s="83" t="s">
        <v>82</v>
      </c>
      <c r="R2316" s="83" t="s">
        <v>10</v>
      </c>
      <c r="S2316" s="83" t="s">
        <v>83</v>
      </c>
      <c r="T2316" s="82" t="s">
        <v>218</v>
      </c>
      <c r="U2316" s="82" t="s">
        <v>124</v>
      </c>
      <c r="AC2316" s="187" t="str">
        <f t="shared" si="767"/>
        <v/>
      </c>
      <c r="AD2316" s="187" t="str">
        <f t="shared" si="768"/>
        <v/>
      </c>
      <c r="AE2316" s="187" t="str">
        <f t="shared" si="769"/>
        <v/>
      </c>
      <c r="AF2316" s="187" t="str">
        <f t="shared" si="770"/>
        <v/>
      </c>
      <c r="AG2316" s="187" t="str">
        <f t="shared" si="771"/>
        <v/>
      </c>
      <c r="AH2316" s="187" t="str">
        <f t="shared" si="772"/>
        <v/>
      </c>
      <c r="AI2316" s="187" t="str">
        <f t="shared" si="773"/>
        <v/>
      </c>
      <c r="AJ2316" s="187" t="str">
        <f t="shared" si="774"/>
        <v/>
      </c>
      <c r="AK2316" s="187" t="str">
        <f t="shared" si="775"/>
        <v/>
      </c>
      <c r="AN2316" s="187" t="str">
        <f t="shared" si="776"/>
        <v/>
      </c>
      <c r="AO2316" s="187" t="str">
        <f t="shared" si="777"/>
        <v/>
      </c>
      <c r="AP2316" s="187" t="str">
        <f t="shared" si="778"/>
        <v/>
      </c>
      <c r="AT2316" s="187" t="str">
        <f t="shared" si="779"/>
        <v/>
      </c>
      <c r="AU2316" s="187" t="str">
        <f t="shared" si="780"/>
        <v/>
      </c>
      <c r="AV2316" s="187" t="str">
        <f t="shared" si="781"/>
        <v/>
      </c>
      <c r="AW2316" s="187" t="str">
        <f t="shared" si="782"/>
        <v/>
      </c>
      <c r="AX2316" s="187" t="str">
        <f t="shared" si="783"/>
        <v/>
      </c>
      <c r="AY2316" s="187" t="str">
        <f t="shared" si="785"/>
        <v/>
      </c>
      <c r="AZ2316" s="187" t="str">
        <f t="shared" si="784"/>
        <v/>
      </c>
      <c r="BA2316" s="187" t="str">
        <f t="shared" si="787"/>
        <v xml:space="preserve"> </v>
      </c>
      <c r="BB2316" s="187" t="str">
        <f>IFERROR(IF(AW2316="","",VLOOKUP(AW2316,SUSS!R:S,2,FALSE)),AY2316*SUSS!$M$2)</f>
        <v/>
      </c>
      <c r="BC2316" s="187" t="str">
        <f t="shared" si="786"/>
        <v/>
      </c>
    </row>
    <row r="2317" spans="14:55" ht="15.75" thickBot="1">
      <c r="N2317" s="183" t="s">
        <v>216</v>
      </c>
      <c r="O2317" s="82">
        <v>47</v>
      </c>
      <c r="P2317" s="85">
        <v>3782.23</v>
      </c>
      <c r="Q2317" s="83" t="s">
        <v>82</v>
      </c>
      <c r="R2317" s="83" t="s">
        <v>10</v>
      </c>
      <c r="S2317" s="83" t="s">
        <v>10</v>
      </c>
      <c r="T2317" s="82" t="s">
        <v>219</v>
      </c>
      <c r="U2317" s="82" t="s">
        <v>124</v>
      </c>
      <c r="AC2317" s="187" t="str">
        <f t="shared" si="767"/>
        <v/>
      </c>
      <c r="AD2317" s="187" t="str">
        <f t="shared" si="768"/>
        <v/>
      </c>
      <c r="AE2317" s="187" t="str">
        <f t="shared" si="769"/>
        <v/>
      </c>
      <c r="AF2317" s="187" t="str">
        <f t="shared" si="770"/>
        <v/>
      </c>
      <c r="AG2317" s="187" t="str">
        <f t="shared" si="771"/>
        <v/>
      </c>
      <c r="AH2317" s="187" t="str">
        <f t="shared" si="772"/>
        <v/>
      </c>
      <c r="AI2317" s="187" t="str">
        <f t="shared" si="773"/>
        <v/>
      </c>
      <c r="AJ2317" s="187" t="str">
        <f t="shared" si="774"/>
        <v/>
      </c>
      <c r="AK2317" s="187" t="str">
        <f t="shared" si="775"/>
        <v/>
      </c>
      <c r="AN2317" s="187" t="str">
        <f t="shared" si="776"/>
        <v/>
      </c>
      <c r="AO2317" s="187" t="str">
        <f t="shared" si="777"/>
        <v/>
      </c>
      <c r="AP2317" s="187" t="str">
        <f t="shared" si="778"/>
        <v/>
      </c>
      <c r="AT2317" s="187" t="str">
        <f t="shared" si="779"/>
        <v/>
      </c>
      <c r="AU2317" s="187" t="str">
        <f t="shared" si="780"/>
        <v/>
      </c>
      <c r="AV2317" s="187" t="str">
        <f t="shared" si="781"/>
        <v/>
      </c>
      <c r="AW2317" s="187" t="str">
        <f t="shared" si="782"/>
        <v/>
      </c>
      <c r="AX2317" s="187" t="str">
        <f t="shared" si="783"/>
        <v/>
      </c>
      <c r="AY2317" s="187" t="str">
        <f t="shared" si="785"/>
        <v/>
      </c>
      <c r="AZ2317" s="187" t="str">
        <f t="shared" si="784"/>
        <v/>
      </c>
      <c r="BA2317" s="187" t="str">
        <f t="shared" si="787"/>
        <v xml:space="preserve"> </v>
      </c>
      <c r="BB2317" s="187" t="str">
        <f>IFERROR(IF(AW2317="","",VLOOKUP(AW2317,SUSS!R:S,2,FALSE)),AY2317*SUSS!$M$2)</f>
        <v/>
      </c>
      <c r="BC2317" s="187" t="str">
        <f t="shared" si="786"/>
        <v/>
      </c>
    </row>
    <row r="2318" spans="14:55" ht="15.75" thickBot="1">
      <c r="N2318" s="183" t="s">
        <v>216</v>
      </c>
      <c r="O2318" s="82">
        <v>48</v>
      </c>
      <c r="P2318" s="85">
        <v>14322.29</v>
      </c>
      <c r="Q2318" s="83" t="s">
        <v>82</v>
      </c>
      <c r="R2318" s="83" t="s">
        <v>10</v>
      </c>
      <c r="S2318" s="83" t="s">
        <v>10</v>
      </c>
      <c r="T2318" s="82" t="s">
        <v>219</v>
      </c>
      <c r="U2318" s="82" t="s">
        <v>124</v>
      </c>
      <c r="AC2318" s="187" t="str">
        <f t="shared" si="767"/>
        <v/>
      </c>
      <c r="AD2318" s="187" t="str">
        <f t="shared" si="768"/>
        <v/>
      </c>
      <c r="AE2318" s="187" t="str">
        <f t="shared" si="769"/>
        <v/>
      </c>
      <c r="AF2318" s="187" t="str">
        <f t="shared" si="770"/>
        <v/>
      </c>
      <c r="AG2318" s="187" t="str">
        <f t="shared" si="771"/>
        <v/>
      </c>
      <c r="AH2318" s="187" t="str">
        <f t="shared" si="772"/>
        <v/>
      </c>
      <c r="AI2318" s="187" t="str">
        <f t="shared" si="773"/>
        <v/>
      </c>
      <c r="AJ2318" s="187" t="str">
        <f t="shared" si="774"/>
        <v/>
      </c>
      <c r="AK2318" s="187" t="str">
        <f t="shared" si="775"/>
        <v/>
      </c>
      <c r="AN2318" s="187" t="str">
        <f t="shared" si="776"/>
        <v/>
      </c>
      <c r="AO2318" s="187" t="str">
        <f t="shared" si="777"/>
        <v/>
      </c>
      <c r="AP2318" s="187" t="str">
        <f t="shared" si="778"/>
        <v/>
      </c>
      <c r="AT2318" s="187" t="str">
        <f t="shared" si="779"/>
        <v/>
      </c>
      <c r="AU2318" s="187" t="str">
        <f t="shared" si="780"/>
        <v/>
      </c>
      <c r="AV2318" s="187" t="str">
        <f t="shared" si="781"/>
        <v/>
      </c>
      <c r="AW2318" s="187" t="str">
        <f t="shared" si="782"/>
        <v/>
      </c>
      <c r="AX2318" s="187" t="str">
        <f t="shared" si="783"/>
        <v/>
      </c>
      <c r="AY2318" s="187" t="str">
        <f t="shared" si="785"/>
        <v/>
      </c>
      <c r="AZ2318" s="187" t="str">
        <f t="shared" si="784"/>
        <v/>
      </c>
      <c r="BA2318" s="187" t="str">
        <f t="shared" si="787"/>
        <v xml:space="preserve"> </v>
      </c>
      <c r="BB2318" s="187" t="str">
        <f>IFERROR(IF(AW2318="","",VLOOKUP(AW2318,SUSS!R:S,2,FALSE)),AY2318*SUSS!$M$2)</f>
        <v/>
      </c>
      <c r="BC2318" s="187" t="str">
        <f t="shared" si="786"/>
        <v/>
      </c>
    </row>
    <row r="2319" spans="14:55" ht="15.75" thickBot="1">
      <c r="N2319" s="183" t="s">
        <v>216</v>
      </c>
      <c r="O2319" s="82">
        <v>49</v>
      </c>
      <c r="P2319" s="85">
        <v>14322.29</v>
      </c>
      <c r="Q2319" s="83" t="s">
        <v>82</v>
      </c>
      <c r="R2319" s="83" t="s">
        <v>10</v>
      </c>
      <c r="S2319" s="83" t="s">
        <v>10</v>
      </c>
      <c r="T2319" s="82" t="s">
        <v>219</v>
      </c>
      <c r="U2319" s="82" t="s">
        <v>124</v>
      </c>
      <c r="AC2319" s="187" t="str">
        <f t="shared" si="767"/>
        <v/>
      </c>
      <c r="AD2319" s="187" t="str">
        <f t="shared" si="768"/>
        <v/>
      </c>
      <c r="AE2319" s="187" t="str">
        <f t="shared" si="769"/>
        <v/>
      </c>
      <c r="AF2319" s="187" t="str">
        <f t="shared" si="770"/>
        <v/>
      </c>
      <c r="AG2319" s="187" t="str">
        <f t="shared" si="771"/>
        <v/>
      </c>
      <c r="AH2319" s="187" t="str">
        <f t="shared" si="772"/>
        <v/>
      </c>
      <c r="AI2319" s="187" t="str">
        <f t="shared" si="773"/>
        <v/>
      </c>
      <c r="AJ2319" s="187" t="str">
        <f t="shared" si="774"/>
        <v/>
      </c>
      <c r="AK2319" s="187" t="str">
        <f t="shared" si="775"/>
        <v/>
      </c>
      <c r="AN2319" s="187" t="str">
        <f t="shared" si="776"/>
        <v/>
      </c>
      <c r="AO2319" s="187" t="str">
        <f t="shared" si="777"/>
        <v/>
      </c>
      <c r="AP2319" s="187" t="str">
        <f t="shared" si="778"/>
        <v/>
      </c>
      <c r="AT2319" s="187" t="str">
        <f t="shared" si="779"/>
        <v/>
      </c>
      <c r="AU2319" s="187" t="str">
        <f t="shared" si="780"/>
        <v/>
      </c>
      <c r="AV2319" s="187" t="str">
        <f t="shared" si="781"/>
        <v/>
      </c>
      <c r="AW2319" s="187" t="str">
        <f t="shared" si="782"/>
        <v/>
      </c>
      <c r="AX2319" s="187" t="str">
        <f t="shared" si="783"/>
        <v/>
      </c>
      <c r="AY2319" s="187" t="str">
        <f t="shared" si="785"/>
        <v/>
      </c>
      <c r="AZ2319" s="187" t="str">
        <f t="shared" si="784"/>
        <v/>
      </c>
      <c r="BA2319" s="187" t="str">
        <f t="shared" si="787"/>
        <v xml:space="preserve"> </v>
      </c>
      <c r="BB2319" s="187" t="str">
        <f>IFERROR(IF(AW2319="","",VLOOKUP(AW2319,SUSS!R:S,2,FALSE)),AY2319*SUSS!$M$2)</f>
        <v/>
      </c>
      <c r="BC2319" s="187" t="str">
        <f t="shared" si="786"/>
        <v/>
      </c>
    </row>
    <row r="2320" spans="14:55" ht="15.75" thickBot="1">
      <c r="N2320" s="183" t="s">
        <v>216</v>
      </c>
      <c r="O2320" s="82">
        <v>50</v>
      </c>
      <c r="P2320" s="85">
        <v>14322.29</v>
      </c>
      <c r="Q2320" s="83" t="s">
        <v>82</v>
      </c>
      <c r="R2320" s="83" t="s">
        <v>10</v>
      </c>
      <c r="S2320" s="83" t="s">
        <v>10</v>
      </c>
      <c r="T2320" s="82" t="s">
        <v>219</v>
      </c>
      <c r="U2320" s="82" t="s">
        <v>124</v>
      </c>
      <c r="AC2320" s="187" t="str">
        <f t="shared" si="767"/>
        <v/>
      </c>
      <c r="AD2320" s="187" t="str">
        <f t="shared" si="768"/>
        <v/>
      </c>
      <c r="AE2320" s="187" t="str">
        <f t="shared" si="769"/>
        <v/>
      </c>
      <c r="AF2320" s="187" t="str">
        <f t="shared" si="770"/>
        <v/>
      </c>
      <c r="AG2320" s="187" t="str">
        <f t="shared" si="771"/>
        <v/>
      </c>
      <c r="AH2320" s="187" t="str">
        <f t="shared" si="772"/>
        <v/>
      </c>
      <c r="AI2320" s="187" t="str">
        <f t="shared" si="773"/>
        <v/>
      </c>
      <c r="AJ2320" s="187" t="str">
        <f t="shared" si="774"/>
        <v/>
      </c>
      <c r="AK2320" s="187" t="str">
        <f t="shared" si="775"/>
        <v/>
      </c>
      <c r="AN2320" s="187" t="str">
        <f t="shared" si="776"/>
        <v/>
      </c>
      <c r="AO2320" s="187" t="str">
        <f t="shared" si="777"/>
        <v/>
      </c>
      <c r="AP2320" s="187" t="str">
        <f t="shared" si="778"/>
        <v/>
      </c>
      <c r="AT2320" s="187" t="str">
        <f t="shared" si="779"/>
        <v/>
      </c>
      <c r="AU2320" s="187" t="str">
        <f t="shared" si="780"/>
        <v/>
      </c>
      <c r="AV2320" s="187" t="str">
        <f t="shared" si="781"/>
        <v/>
      </c>
      <c r="AW2320" s="187" t="str">
        <f t="shared" si="782"/>
        <v/>
      </c>
      <c r="AX2320" s="187" t="str">
        <f t="shared" si="783"/>
        <v/>
      </c>
      <c r="AY2320" s="187" t="str">
        <f t="shared" si="785"/>
        <v/>
      </c>
      <c r="AZ2320" s="187" t="str">
        <f t="shared" si="784"/>
        <v/>
      </c>
      <c r="BA2320" s="187" t="str">
        <f t="shared" si="787"/>
        <v xml:space="preserve"> </v>
      </c>
      <c r="BB2320" s="187" t="str">
        <f>IFERROR(IF(AW2320="","",VLOOKUP(AW2320,SUSS!R:S,2,FALSE)),AY2320*SUSS!$M$2)</f>
        <v/>
      </c>
      <c r="BC2320" s="187" t="str">
        <f t="shared" si="786"/>
        <v/>
      </c>
    </row>
    <row r="2321" spans="14:55" ht="15.75" thickBot="1">
      <c r="N2321" s="183" t="s">
        <v>216</v>
      </c>
      <c r="O2321" s="82">
        <v>51</v>
      </c>
      <c r="P2321" s="85">
        <v>14322.29</v>
      </c>
      <c r="Q2321" s="83" t="s">
        <v>82</v>
      </c>
      <c r="R2321" s="83" t="s">
        <v>10</v>
      </c>
      <c r="S2321" s="83" t="s">
        <v>10</v>
      </c>
      <c r="T2321" s="82" t="s">
        <v>219</v>
      </c>
      <c r="U2321" s="82" t="s">
        <v>124</v>
      </c>
      <c r="AC2321" s="187" t="str">
        <f t="shared" si="767"/>
        <v/>
      </c>
      <c r="AD2321" s="187" t="str">
        <f t="shared" si="768"/>
        <v/>
      </c>
      <c r="AE2321" s="187" t="str">
        <f t="shared" si="769"/>
        <v/>
      </c>
      <c r="AF2321" s="187" t="str">
        <f t="shared" si="770"/>
        <v/>
      </c>
      <c r="AG2321" s="187" t="str">
        <f t="shared" si="771"/>
        <v/>
      </c>
      <c r="AH2321" s="187" t="str">
        <f t="shared" si="772"/>
        <v/>
      </c>
      <c r="AI2321" s="187" t="str">
        <f t="shared" si="773"/>
        <v/>
      </c>
      <c r="AJ2321" s="187" t="str">
        <f t="shared" si="774"/>
        <v/>
      </c>
      <c r="AK2321" s="187" t="str">
        <f t="shared" si="775"/>
        <v/>
      </c>
      <c r="AN2321" s="187" t="str">
        <f t="shared" si="776"/>
        <v/>
      </c>
      <c r="AO2321" s="187" t="str">
        <f t="shared" si="777"/>
        <v/>
      </c>
      <c r="AP2321" s="187" t="str">
        <f t="shared" si="778"/>
        <v/>
      </c>
      <c r="AT2321" s="187" t="str">
        <f t="shared" si="779"/>
        <v/>
      </c>
      <c r="AU2321" s="187" t="str">
        <f t="shared" si="780"/>
        <v/>
      </c>
      <c r="AV2321" s="187" t="str">
        <f t="shared" si="781"/>
        <v/>
      </c>
      <c r="AW2321" s="187" t="str">
        <f t="shared" si="782"/>
        <v/>
      </c>
      <c r="AX2321" s="187" t="str">
        <f t="shared" si="783"/>
        <v/>
      </c>
      <c r="AY2321" s="187" t="str">
        <f t="shared" si="785"/>
        <v/>
      </c>
      <c r="AZ2321" s="187" t="str">
        <f t="shared" si="784"/>
        <v/>
      </c>
      <c r="BA2321" s="187" t="str">
        <f t="shared" si="787"/>
        <v xml:space="preserve"> </v>
      </c>
      <c r="BB2321" s="187" t="str">
        <f>IFERROR(IF(AW2321="","",VLOOKUP(AW2321,SUSS!R:S,2,FALSE)),AY2321*SUSS!$M$2)</f>
        <v/>
      </c>
      <c r="BC2321" s="187" t="str">
        <f t="shared" si="786"/>
        <v/>
      </c>
    </row>
    <row r="2322" spans="14:55" ht="15.75" thickBot="1">
      <c r="N2322" s="183" t="s">
        <v>216</v>
      </c>
      <c r="O2322" s="82">
        <v>52</v>
      </c>
      <c r="P2322" s="85">
        <v>14322.29</v>
      </c>
      <c r="Q2322" s="83" t="s">
        <v>82</v>
      </c>
      <c r="R2322" s="83" t="s">
        <v>10</v>
      </c>
      <c r="S2322" s="83" t="s">
        <v>10</v>
      </c>
      <c r="T2322" s="82" t="s">
        <v>219</v>
      </c>
      <c r="U2322" s="82" t="s">
        <v>124</v>
      </c>
      <c r="AC2322" s="187" t="str">
        <f t="shared" si="767"/>
        <v/>
      </c>
      <c r="AD2322" s="187" t="str">
        <f t="shared" si="768"/>
        <v/>
      </c>
      <c r="AE2322" s="187" t="str">
        <f t="shared" si="769"/>
        <v/>
      </c>
      <c r="AF2322" s="187" t="str">
        <f t="shared" si="770"/>
        <v/>
      </c>
      <c r="AG2322" s="187" t="str">
        <f t="shared" si="771"/>
        <v/>
      </c>
      <c r="AH2322" s="187" t="str">
        <f t="shared" si="772"/>
        <v/>
      </c>
      <c r="AI2322" s="187" t="str">
        <f t="shared" si="773"/>
        <v/>
      </c>
      <c r="AJ2322" s="187" t="str">
        <f t="shared" si="774"/>
        <v/>
      </c>
      <c r="AK2322" s="187" t="str">
        <f t="shared" si="775"/>
        <v/>
      </c>
      <c r="AN2322" s="187" t="str">
        <f t="shared" si="776"/>
        <v/>
      </c>
      <c r="AO2322" s="187" t="str">
        <f t="shared" si="777"/>
        <v/>
      </c>
      <c r="AP2322" s="187" t="str">
        <f t="shared" si="778"/>
        <v/>
      </c>
      <c r="AT2322" s="187" t="str">
        <f t="shared" si="779"/>
        <v/>
      </c>
      <c r="AU2322" s="187" t="str">
        <f t="shared" si="780"/>
        <v/>
      </c>
      <c r="AV2322" s="187" t="str">
        <f t="shared" si="781"/>
        <v/>
      </c>
      <c r="AW2322" s="187" t="str">
        <f t="shared" si="782"/>
        <v/>
      </c>
      <c r="AX2322" s="187" t="str">
        <f t="shared" si="783"/>
        <v/>
      </c>
      <c r="AY2322" s="187" t="str">
        <f t="shared" si="785"/>
        <v/>
      </c>
      <c r="AZ2322" s="187" t="str">
        <f t="shared" si="784"/>
        <v/>
      </c>
      <c r="BA2322" s="187" t="str">
        <f t="shared" si="787"/>
        <v xml:space="preserve"> </v>
      </c>
      <c r="BB2322" s="187" t="str">
        <f>IFERROR(IF(AW2322="","",VLOOKUP(AW2322,SUSS!R:S,2,FALSE)),AY2322*SUSS!$M$2)</f>
        <v/>
      </c>
      <c r="BC2322" s="187" t="str">
        <f t="shared" si="786"/>
        <v/>
      </c>
    </row>
    <row r="2323" spans="14:55" ht="15.75" thickBot="1">
      <c r="N2323" s="183" t="s">
        <v>216</v>
      </c>
      <c r="O2323" s="82">
        <v>53</v>
      </c>
      <c r="P2323" s="85">
        <v>14322.29</v>
      </c>
      <c r="Q2323" s="83" t="s">
        <v>82</v>
      </c>
      <c r="R2323" s="83" t="s">
        <v>10</v>
      </c>
      <c r="S2323" s="83" t="s">
        <v>10</v>
      </c>
      <c r="T2323" s="82" t="s">
        <v>219</v>
      </c>
      <c r="U2323" s="82" t="s">
        <v>124</v>
      </c>
      <c r="AC2323" s="187" t="str">
        <f t="shared" si="767"/>
        <v/>
      </c>
      <c r="AD2323" s="187" t="str">
        <f t="shared" si="768"/>
        <v/>
      </c>
      <c r="AE2323" s="187" t="str">
        <f t="shared" si="769"/>
        <v/>
      </c>
      <c r="AF2323" s="187" t="str">
        <f t="shared" si="770"/>
        <v/>
      </c>
      <c r="AG2323" s="187" t="str">
        <f t="shared" si="771"/>
        <v/>
      </c>
      <c r="AH2323" s="187" t="str">
        <f t="shared" si="772"/>
        <v/>
      </c>
      <c r="AI2323" s="187" t="str">
        <f t="shared" si="773"/>
        <v/>
      </c>
      <c r="AJ2323" s="187" t="str">
        <f t="shared" si="774"/>
        <v/>
      </c>
      <c r="AK2323" s="187" t="str">
        <f t="shared" si="775"/>
        <v/>
      </c>
      <c r="AN2323" s="187" t="str">
        <f t="shared" si="776"/>
        <v/>
      </c>
      <c r="AO2323" s="187" t="str">
        <f t="shared" si="777"/>
        <v/>
      </c>
      <c r="AP2323" s="187" t="str">
        <f t="shared" si="778"/>
        <v/>
      </c>
      <c r="AT2323" s="187" t="str">
        <f t="shared" si="779"/>
        <v/>
      </c>
      <c r="AU2323" s="187" t="str">
        <f t="shared" si="780"/>
        <v/>
      </c>
      <c r="AV2323" s="187" t="str">
        <f t="shared" si="781"/>
        <v/>
      </c>
      <c r="AW2323" s="187" t="str">
        <f t="shared" si="782"/>
        <v/>
      </c>
      <c r="AX2323" s="187" t="str">
        <f t="shared" si="783"/>
        <v/>
      </c>
      <c r="AY2323" s="187" t="str">
        <f t="shared" si="785"/>
        <v/>
      </c>
      <c r="AZ2323" s="187" t="str">
        <f t="shared" si="784"/>
        <v/>
      </c>
      <c r="BA2323" s="187" t="str">
        <f t="shared" si="787"/>
        <v xml:space="preserve"> </v>
      </c>
      <c r="BB2323" s="187" t="str">
        <f>IFERROR(IF(AW2323="","",VLOOKUP(AW2323,SUSS!R:S,2,FALSE)),AY2323*SUSS!$M$2)</f>
        <v/>
      </c>
      <c r="BC2323" s="187" t="str">
        <f t="shared" si="786"/>
        <v/>
      </c>
    </row>
    <row r="2324" spans="14:55" ht="15.75" thickBot="1">
      <c r="N2324" s="183" t="s">
        <v>216</v>
      </c>
      <c r="O2324" s="82">
        <v>54</v>
      </c>
      <c r="P2324" s="85">
        <v>14322.29</v>
      </c>
      <c r="Q2324" s="83" t="s">
        <v>82</v>
      </c>
      <c r="R2324" s="83" t="s">
        <v>10</v>
      </c>
      <c r="S2324" s="83" t="s">
        <v>10</v>
      </c>
      <c r="T2324" s="82" t="s">
        <v>219</v>
      </c>
      <c r="U2324" s="82" t="s">
        <v>124</v>
      </c>
      <c r="AC2324" s="187" t="str">
        <f t="shared" si="767"/>
        <v/>
      </c>
      <c r="AD2324" s="187" t="str">
        <f t="shared" si="768"/>
        <v/>
      </c>
      <c r="AE2324" s="187" t="str">
        <f t="shared" si="769"/>
        <v/>
      </c>
      <c r="AF2324" s="187" t="str">
        <f t="shared" si="770"/>
        <v/>
      </c>
      <c r="AG2324" s="187" t="str">
        <f t="shared" si="771"/>
        <v/>
      </c>
      <c r="AH2324" s="187" t="str">
        <f t="shared" si="772"/>
        <v/>
      </c>
      <c r="AI2324" s="187" t="str">
        <f t="shared" si="773"/>
        <v/>
      </c>
      <c r="AJ2324" s="187" t="str">
        <f t="shared" si="774"/>
        <v/>
      </c>
      <c r="AK2324" s="187" t="str">
        <f t="shared" si="775"/>
        <v/>
      </c>
      <c r="AN2324" s="187" t="str">
        <f t="shared" si="776"/>
        <v/>
      </c>
      <c r="AO2324" s="187" t="str">
        <f t="shared" si="777"/>
        <v/>
      </c>
      <c r="AP2324" s="187" t="str">
        <f t="shared" si="778"/>
        <v/>
      </c>
      <c r="AT2324" s="187" t="str">
        <f t="shared" si="779"/>
        <v/>
      </c>
      <c r="AU2324" s="187" t="str">
        <f t="shared" si="780"/>
        <v/>
      </c>
      <c r="AV2324" s="187" t="str">
        <f t="shared" si="781"/>
        <v/>
      </c>
      <c r="AW2324" s="187" t="str">
        <f t="shared" si="782"/>
        <v/>
      </c>
      <c r="AX2324" s="187" t="str">
        <f t="shared" si="783"/>
        <v/>
      </c>
      <c r="AY2324" s="187" t="str">
        <f t="shared" si="785"/>
        <v/>
      </c>
      <c r="AZ2324" s="187" t="str">
        <f t="shared" si="784"/>
        <v/>
      </c>
      <c r="BA2324" s="187" t="str">
        <f t="shared" si="787"/>
        <v xml:space="preserve"> </v>
      </c>
      <c r="BB2324" s="187" t="str">
        <f>IFERROR(IF(AW2324="","",VLOOKUP(AW2324,SUSS!R:S,2,FALSE)),AY2324*SUSS!$M$2)</f>
        <v/>
      </c>
      <c r="BC2324" s="187" t="str">
        <f t="shared" si="786"/>
        <v/>
      </c>
    </row>
    <row r="2325" spans="14:55" ht="15.75" thickBot="1">
      <c r="N2325" s="183" t="s">
        <v>216</v>
      </c>
      <c r="O2325" s="82">
        <v>55</v>
      </c>
      <c r="P2325" s="85">
        <v>14322.29</v>
      </c>
      <c r="Q2325" s="83" t="s">
        <v>82</v>
      </c>
      <c r="R2325" s="83" t="s">
        <v>10</v>
      </c>
      <c r="S2325" s="83" t="s">
        <v>10</v>
      </c>
      <c r="T2325" s="82" t="s">
        <v>219</v>
      </c>
      <c r="U2325" s="82" t="s">
        <v>124</v>
      </c>
      <c r="AC2325" s="187" t="str">
        <f t="shared" si="767"/>
        <v/>
      </c>
      <c r="AD2325" s="187" t="str">
        <f t="shared" si="768"/>
        <v/>
      </c>
      <c r="AE2325" s="187" t="str">
        <f t="shared" si="769"/>
        <v/>
      </c>
      <c r="AF2325" s="187" t="str">
        <f t="shared" si="770"/>
        <v/>
      </c>
      <c r="AG2325" s="187" t="str">
        <f t="shared" si="771"/>
        <v/>
      </c>
      <c r="AH2325" s="187" t="str">
        <f t="shared" si="772"/>
        <v/>
      </c>
      <c r="AI2325" s="187" t="str">
        <f t="shared" si="773"/>
        <v/>
      </c>
      <c r="AJ2325" s="187" t="str">
        <f t="shared" si="774"/>
        <v/>
      </c>
      <c r="AK2325" s="187" t="str">
        <f t="shared" si="775"/>
        <v/>
      </c>
      <c r="AN2325" s="187" t="str">
        <f t="shared" si="776"/>
        <v/>
      </c>
      <c r="AO2325" s="187" t="str">
        <f t="shared" si="777"/>
        <v/>
      </c>
      <c r="AP2325" s="187" t="str">
        <f t="shared" si="778"/>
        <v/>
      </c>
      <c r="AT2325" s="187" t="str">
        <f t="shared" si="779"/>
        <v/>
      </c>
      <c r="AU2325" s="187" t="str">
        <f t="shared" si="780"/>
        <v/>
      </c>
      <c r="AV2325" s="187" t="str">
        <f t="shared" si="781"/>
        <v/>
      </c>
      <c r="AW2325" s="187" t="str">
        <f t="shared" si="782"/>
        <v/>
      </c>
      <c r="AX2325" s="187" t="str">
        <f t="shared" si="783"/>
        <v/>
      </c>
      <c r="AY2325" s="187" t="str">
        <f t="shared" si="785"/>
        <v/>
      </c>
      <c r="AZ2325" s="187" t="str">
        <f t="shared" si="784"/>
        <v/>
      </c>
      <c r="BA2325" s="187" t="str">
        <f t="shared" si="787"/>
        <v xml:space="preserve"> </v>
      </c>
      <c r="BB2325" s="187" t="str">
        <f>IFERROR(IF(AW2325="","",VLOOKUP(AW2325,SUSS!R:S,2,FALSE)),AY2325*SUSS!$M$2)</f>
        <v/>
      </c>
      <c r="BC2325" s="187" t="str">
        <f t="shared" si="786"/>
        <v/>
      </c>
    </row>
    <row r="2326" spans="14:55" ht="15.75" thickBot="1">
      <c r="N2326" s="183" t="s">
        <v>216</v>
      </c>
      <c r="O2326" s="82">
        <v>56</v>
      </c>
      <c r="P2326" s="85">
        <v>14322.29</v>
      </c>
      <c r="Q2326" s="83" t="s">
        <v>82</v>
      </c>
      <c r="R2326" s="83" t="s">
        <v>10</v>
      </c>
      <c r="S2326" s="83" t="s">
        <v>10</v>
      </c>
      <c r="T2326" s="82" t="s">
        <v>219</v>
      </c>
      <c r="U2326" s="82" t="s">
        <v>124</v>
      </c>
      <c r="AC2326" s="187" t="str">
        <f t="shared" si="767"/>
        <v/>
      </c>
      <c r="AD2326" s="187" t="str">
        <f t="shared" si="768"/>
        <v/>
      </c>
      <c r="AE2326" s="187" t="str">
        <f t="shared" si="769"/>
        <v/>
      </c>
      <c r="AF2326" s="187" t="str">
        <f t="shared" si="770"/>
        <v/>
      </c>
      <c r="AG2326" s="187" t="str">
        <f t="shared" si="771"/>
        <v/>
      </c>
      <c r="AH2326" s="187" t="str">
        <f t="shared" si="772"/>
        <v/>
      </c>
      <c r="AI2326" s="187" t="str">
        <f t="shared" si="773"/>
        <v/>
      </c>
      <c r="AJ2326" s="187" t="str">
        <f t="shared" si="774"/>
        <v/>
      </c>
      <c r="AK2326" s="187" t="str">
        <f t="shared" si="775"/>
        <v/>
      </c>
      <c r="AN2326" s="187" t="str">
        <f t="shared" si="776"/>
        <v/>
      </c>
      <c r="AO2326" s="187" t="str">
        <f t="shared" si="777"/>
        <v/>
      </c>
      <c r="AP2326" s="187" t="str">
        <f t="shared" si="778"/>
        <v/>
      </c>
      <c r="AT2326" s="187" t="str">
        <f t="shared" si="779"/>
        <v/>
      </c>
      <c r="AU2326" s="187" t="str">
        <f t="shared" si="780"/>
        <v/>
      </c>
      <c r="AV2326" s="187" t="str">
        <f t="shared" si="781"/>
        <v/>
      </c>
      <c r="AW2326" s="187" t="str">
        <f t="shared" si="782"/>
        <v/>
      </c>
      <c r="AX2326" s="187" t="str">
        <f t="shared" si="783"/>
        <v/>
      </c>
      <c r="AY2326" s="187" t="str">
        <f t="shared" si="785"/>
        <v/>
      </c>
      <c r="AZ2326" s="187" t="str">
        <f t="shared" si="784"/>
        <v/>
      </c>
      <c r="BA2326" s="187" t="str">
        <f t="shared" si="787"/>
        <v xml:space="preserve"> </v>
      </c>
      <c r="BB2326" s="187" t="str">
        <f>IFERROR(IF(AW2326="","",VLOOKUP(AW2326,SUSS!R:S,2,FALSE)),AY2326*SUSS!$M$2)</f>
        <v/>
      </c>
      <c r="BC2326" s="187" t="str">
        <f t="shared" si="786"/>
        <v/>
      </c>
    </row>
    <row r="2327" spans="14:55" ht="15.75" thickBot="1">
      <c r="N2327" s="183" t="s">
        <v>216</v>
      </c>
      <c r="O2327" s="82">
        <v>57</v>
      </c>
      <c r="P2327" s="85">
        <v>5007.01</v>
      </c>
      <c r="Q2327" s="83" t="s">
        <v>82</v>
      </c>
      <c r="R2327" s="83" t="s">
        <v>10</v>
      </c>
      <c r="S2327" s="83" t="s">
        <v>10</v>
      </c>
      <c r="T2327" s="82" t="s">
        <v>219</v>
      </c>
      <c r="U2327" s="82" t="s">
        <v>124</v>
      </c>
      <c r="AC2327" s="187" t="str">
        <f t="shared" si="767"/>
        <v/>
      </c>
      <c r="AD2327" s="187" t="str">
        <f t="shared" si="768"/>
        <v/>
      </c>
      <c r="AE2327" s="187" t="str">
        <f t="shared" si="769"/>
        <v/>
      </c>
      <c r="AF2327" s="187" t="str">
        <f t="shared" si="770"/>
        <v/>
      </c>
      <c r="AG2327" s="187" t="str">
        <f t="shared" si="771"/>
        <v/>
      </c>
      <c r="AH2327" s="187" t="str">
        <f t="shared" si="772"/>
        <v/>
      </c>
      <c r="AI2327" s="187" t="str">
        <f t="shared" si="773"/>
        <v/>
      </c>
      <c r="AJ2327" s="187" t="str">
        <f t="shared" si="774"/>
        <v/>
      </c>
      <c r="AK2327" s="187" t="str">
        <f t="shared" si="775"/>
        <v/>
      </c>
      <c r="AN2327" s="187" t="str">
        <f t="shared" si="776"/>
        <v/>
      </c>
      <c r="AO2327" s="187" t="str">
        <f t="shared" si="777"/>
        <v/>
      </c>
      <c r="AP2327" s="187" t="str">
        <f t="shared" si="778"/>
        <v/>
      </c>
      <c r="AT2327" s="187" t="str">
        <f t="shared" si="779"/>
        <v/>
      </c>
      <c r="AU2327" s="187" t="str">
        <f t="shared" si="780"/>
        <v/>
      </c>
      <c r="AV2327" s="187" t="str">
        <f t="shared" si="781"/>
        <v/>
      </c>
      <c r="AW2327" s="187" t="str">
        <f t="shared" si="782"/>
        <v/>
      </c>
      <c r="AX2327" s="187" t="str">
        <f t="shared" si="783"/>
        <v/>
      </c>
      <c r="AY2327" s="187" t="str">
        <f t="shared" si="785"/>
        <v/>
      </c>
      <c r="AZ2327" s="187" t="str">
        <f t="shared" si="784"/>
        <v/>
      </c>
      <c r="BA2327" s="187" t="str">
        <f t="shared" si="787"/>
        <v xml:space="preserve"> </v>
      </c>
      <c r="BB2327" s="187" t="str">
        <f>IFERROR(IF(AW2327="","",VLOOKUP(AW2327,SUSS!R:S,2,FALSE)),AY2327*SUSS!$M$2)</f>
        <v/>
      </c>
      <c r="BC2327" s="187" t="str">
        <f t="shared" si="786"/>
        <v/>
      </c>
    </row>
    <row r="2328" spans="14:55" ht="15.75" thickBot="1">
      <c r="N2328" s="183" t="s">
        <v>216</v>
      </c>
      <c r="O2328" s="82">
        <v>57</v>
      </c>
      <c r="P2328" s="85">
        <v>9315.2800000000007</v>
      </c>
      <c r="Q2328" s="83" t="s">
        <v>82</v>
      </c>
      <c r="R2328" s="83" t="s">
        <v>10</v>
      </c>
      <c r="S2328" s="83" t="s">
        <v>83</v>
      </c>
      <c r="T2328" s="82" t="s">
        <v>219</v>
      </c>
      <c r="U2328" s="82" t="s">
        <v>124</v>
      </c>
      <c r="AC2328" s="187" t="str">
        <f t="shared" si="767"/>
        <v/>
      </c>
      <c r="AD2328" s="187" t="str">
        <f t="shared" si="768"/>
        <v/>
      </c>
      <c r="AE2328" s="187" t="str">
        <f t="shared" si="769"/>
        <v/>
      </c>
      <c r="AF2328" s="187" t="str">
        <f t="shared" si="770"/>
        <v/>
      </c>
      <c r="AG2328" s="187" t="str">
        <f t="shared" si="771"/>
        <v/>
      </c>
      <c r="AH2328" s="187" t="str">
        <f t="shared" si="772"/>
        <v/>
      </c>
      <c r="AI2328" s="187" t="str">
        <f t="shared" si="773"/>
        <v/>
      </c>
      <c r="AJ2328" s="187" t="str">
        <f t="shared" si="774"/>
        <v/>
      </c>
      <c r="AK2328" s="187" t="str">
        <f t="shared" si="775"/>
        <v/>
      </c>
      <c r="AN2328" s="187" t="str">
        <f t="shared" si="776"/>
        <v/>
      </c>
      <c r="AO2328" s="187" t="str">
        <f t="shared" si="777"/>
        <v/>
      </c>
      <c r="AP2328" s="187" t="str">
        <f t="shared" si="778"/>
        <v/>
      </c>
      <c r="AT2328" s="187" t="str">
        <f t="shared" si="779"/>
        <v/>
      </c>
      <c r="AU2328" s="187" t="str">
        <f t="shared" si="780"/>
        <v/>
      </c>
      <c r="AV2328" s="187" t="str">
        <f t="shared" si="781"/>
        <v/>
      </c>
      <c r="AW2328" s="187" t="str">
        <f t="shared" si="782"/>
        <v/>
      </c>
      <c r="AX2328" s="187" t="str">
        <f t="shared" si="783"/>
        <v/>
      </c>
      <c r="AY2328" s="187" t="str">
        <f t="shared" si="785"/>
        <v/>
      </c>
      <c r="AZ2328" s="187" t="str">
        <f t="shared" si="784"/>
        <v/>
      </c>
      <c r="BA2328" s="187" t="str">
        <f t="shared" si="787"/>
        <v xml:space="preserve"> </v>
      </c>
      <c r="BB2328" s="187" t="str">
        <f>IFERROR(IF(AW2328="","",VLOOKUP(AW2328,SUSS!R:S,2,FALSE)),AY2328*SUSS!$M$2)</f>
        <v/>
      </c>
      <c r="BC2328" s="187" t="str">
        <f t="shared" si="786"/>
        <v/>
      </c>
    </row>
    <row r="2329" spans="14:55" ht="15.75" thickBot="1">
      <c r="N2329" s="183" t="s">
        <v>216</v>
      </c>
      <c r="O2329" s="82">
        <v>58</v>
      </c>
      <c r="P2329" s="85">
        <v>4453.71</v>
      </c>
      <c r="Q2329" s="83" t="s">
        <v>82</v>
      </c>
      <c r="R2329" s="83" t="s">
        <v>10</v>
      </c>
      <c r="S2329" s="83" t="s">
        <v>83</v>
      </c>
      <c r="T2329" s="82" t="s">
        <v>219</v>
      </c>
      <c r="U2329" s="82" t="s">
        <v>124</v>
      </c>
      <c r="AC2329" s="187" t="str">
        <f t="shared" si="767"/>
        <v/>
      </c>
      <c r="AD2329" s="187" t="str">
        <f t="shared" si="768"/>
        <v/>
      </c>
      <c r="AE2329" s="187" t="str">
        <f t="shared" si="769"/>
        <v/>
      </c>
      <c r="AF2329" s="187" t="str">
        <f t="shared" si="770"/>
        <v/>
      </c>
      <c r="AG2329" s="187" t="str">
        <f t="shared" si="771"/>
        <v/>
      </c>
      <c r="AH2329" s="187" t="str">
        <f t="shared" si="772"/>
        <v/>
      </c>
      <c r="AI2329" s="187" t="str">
        <f t="shared" si="773"/>
        <v/>
      </c>
      <c r="AJ2329" s="187" t="str">
        <f t="shared" si="774"/>
        <v/>
      </c>
      <c r="AK2329" s="187" t="str">
        <f t="shared" si="775"/>
        <v/>
      </c>
      <c r="AN2329" s="187" t="str">
        <f t="shared" si="776"/>
        <v/>
      </c>
      <c r="AO2329" s="187" t="str">
        <f t="shared" si="777"/>
        <v/>
      </c>
      <c r="AP2329" s="187" t="str">
        <f t="shared" si="778"/>
        <v/>
      </c>
      <c r="AT2329" s="187" t="str">
        <f t="shared" si="779"/>
        <v/>
      </c>
      <c r="AU2329" s="187" t="str">
        <f t="shared" si="780"/>
        <v/>
      </c>
      <c r="AV2329" s="187" t="str">
        <f t="shared" si="781"/>
        <v/>
      </c>
      <c r="AW2329" s="187" t="str">
        <f t="shared" si="782"/>
        <v/>
      </c>
      <c r="AX2329" s="187" t="str">
        <f t="shared" si="783"/>
        <v/>
      </c>
      <c r="AY2329" s="187" t="str">
        <f t="shared" si="785"/>
        <v/>
      </c>
      <c r="AZ2329" s="187" t="str">
        <f t="shared" si="784"/>
        <v/>
      </c>
      <c r="BA2329" s="187" t="str">
        <f t="shared" si="787"/>
        <v xml:space="preserve"> </v>
      </c>
      <c r="BB2329" s="187" t="str">
        <f>IFERROR(IF(AW2329="","",VLOOKUP(AW2329,SUSS!R:S,2,FALSE)),AY2329*SUSS!$M$2)</f>
        <v/>
      </c>
      <c r="BC2329" s="187" t="str">
        <f t="shared" si="786"/>
        <v/>
      </c>
    </row>
    <row r="2330" spans="14:55" ht="15.75" thickBot="1">
      <c r="N2330" s="183" t="s">
        <v>216</v>
      </c>
      <c r="O2330" s="82">
        <v>58</v>
      </c>
      <c r="P2330" s="85">
        <v>9868.58</v>
      </c>
      <c r="Q2330" s="83" t="s">
        <v>82</v>
      </c>
      <c r="R2330" s="83" t="s">
        <v>10</v>
      </c>
      <c r="S2330" s="83" t="s">
        <v>10</v>
      </c>
      <c r="T2330" s="82" t="s">
        <v>220</v>
      </c>
      <c r="U2330" s="82" t="s">
        <v>124</v>
      </c>
      <c r="AC2330" s="187" t="str">
        <f t="shared" si="767"/>
        <v/>
      </c>
      <c r="AD2330" s="187" t="str">
        <f t="shared" si="768"/>
        <v/>
      </c>
      <c r="AE2330" s="187" t="str">
        <f t="shared" si="769"/>
        <v/>
      </c>
      <c r="AF2330" s="187" t="str">
        <f t="shared" si="770"/>
        <v/>
      </c>
      <c r="AG2330" s="187" t="str">
        <f t="shared" si="771"/>
        <v/>
      </c>
      <c r="AH2330" s="187" t="str">
        <f t="shared" si="772"/>
        <v/>
      </c>
      <c r="AI2330" s="187" t="str">
        <f t="shared" si="773"/>
        <v/>
      </c>
      <c r="AJ2330" s="187" t="str">
        <f t="shared" si="774"/>
        <v/>
      </c>
      <c r="AK2330" s="187" t="str">
        <f t="shared" si="775"/>
        <v/>
      </c>
      <c r="AN2330" s="187" t="str">
        <f t="shared" si="776"/>
        <v/>
      </c>
      <c r="AO2330" s="187" t="str">
        <f t="shared" si="777"/>
        <v/>
      </c>
      <c r="AP2330" s="187" t="str">
        <f t="shared" si="778"/>
        <v/>
      </c>
      <c r="AT2330" s="187" t="str">
        <f t="shared" si="779"/>
        <v/>
      </c>
      <c r="AU2330" s="187" t="str">
        <f t="shared" si="780"/>
        <v/>
      </c>
      <c r="AV2330" s="187" t="str">
        <f t="shared" si="781"/>
        <v/>
      </c>
      <c r="AW2330" s="187" t="str">
        <f t="shared" si="782"/>
        <v/>
      </c>
      <c r="AX2330" s="187" t="str">
        <f t="shared" si="783"/>
        <v/>
      </c>
      <c r="AY2330" s="187" t="str">
        <f t="shared" si="785"/>
        <v/>
      </c>
      <c r="AZ2330" s="187" t="str">
        <f t="shared" si="784"/>
        <v/>
      </c>
      <c r="BA2330" s="187" t="str">
        <f t="shared" si="787"/>
        <v xml:space="preserve"> </v>
      </c>
      <c r="BB2330" s="187" t="str">
        <f>IFERROR(IF(AW2330="","",VLOOKUP(AW2330,SUSS!R:S,2,FALSE)),AY2330*SUSS!$M$2)</f>
        <v/>
      </c>
      <c r="BC2330" s="187" t="str">
        <f t="shared" si="786"/>
        <v/>
      </c>
    </row>
    <row r="2331" spans="14:55" ht="15.75" thickBot="1">
      <c r="N2331" s="183" t="s">
        <v>216</v>
      </c>
      <c r="O2331" s="82">
        <v>59</v>
      </c>
      <c r="P2331" s="85">
        <v>14322.29</v>
      </c>
      <c r="Q2331" s="83" t="s">
        <v>82</v>
      </c>
      <c r="R2331" s="83" t="s">
        <v>10</v>
      </c>
      <c r="S2331" s="83" t="s">
        <v>10</v>
      </c>
      <c r="T2331" s="82" t="s">
        <v>220</v>
      </c>
      <c r="U2331" s="82" t="s">
        <v>124</v>
      </c>
      <c r="AC2331" s="187" t="str">
        <f t="shared" si="767"/>
        <v/>
      </c>
      <c r="AD2331" s="187" t="str">
        <f t="shared" si="768"/>
        <v/>
      </c>
      <c r="AE2331" s="187" t="str">
        <f t="shared" si="769"/>
        <v/>
      </c>
      <c r="AF2331" s="187" t="str">
        <f t="shared" si="770"/>
        <v/>
      </c>
      <c r="AG2331" s="187" t="str">
        <f t="shared" si="771"/>
        <v/>
      </c>
      <c r="AH2331" s="187" t="str">
        <f t="shared" si="772"/>
        <v/>
      </c>
      <c r="AI2331" s="187" t="str">
        <f t="shared" si="773"/>
        <v/>
      </c>
      <c r="AJ2331" s="187" t="str">
        <f t="shared" si="774"/>
        <v/>
      </c>
      <c r="AK2331" s="187" t="str">
        <f t="shared" si="775"/>
        <v/>
      </c>
      <c r="AN2331" s="187" t="str">
        <f t="shared" si="776"/>
        <v/>
      </c>
      <c r="AO2331" s="187" t="str">
        <f t="shared" si="777"/>
        <v/>
      </c>
      <c r="AP2331" s="187" t="str">
        <f t="shared" si="778"/>
        <v/>
      </c>
      <c r="AT2331" s="187" t="str">
        <f t="shared" si="779"/>
        <v/>
      </c>
      <c r="AU2331" s="187" t="str">
        <f t="shared" si="780"/>
        <v/>
      </c>
      <c r="AV2331" s="187" t="str">
        <f t="shared" si="781"/>
        <v/>
      </c>
      <c r="AW2331" s="187" t="str">
        <f t="shared" si="782"/>
        <v/>
      </c>
      <c r="AX2331" s="187" t="str">
        <f t="shared" si="783"/>
        <v/>
      </c>
      <c r="AY2331" s="187" t="str">
        <f t="shared" si="785"/>
        <v/>
      </c>
      <c r="AZ2331" s="187" t="str">
        <f t="shared" si="784"/>
        <v/>
      </c>
      <c r="BA2331" s="187" t="str">
        <f t="shared" si="787"/>
        <v xml:space="preserve"> </v>
      </c>
      <c r="BB2331" s="187" t="str">
        <f>IFERROR(IF(AW2331="","",VLOOKUP(AW2331,SUSS!R:S,2,FALSE)),AY2331*SUSS!$M$2)</f>
        <v/>
      </c>
      <c r="BC2331" s="187" t="str">
        <f t="shared" si="786"/>
        <v/>
      </c>
    </row>
    <row r="2332" spans="14:55" ht="15.75" thickBot="1">
      <c r="N2332" s="183" t="s">
        <v>216</v>
      </c>
      <c r="O2332" s="82">
        <v>60</v>
      </c>
      <c r="P2332" s="85">
        <v>14322.29</v>
      </c>
      <c r="Q2332" s="83" t="s">
        <v>82</v>
      </c>
      <c r="R2332" s="83" t="s">
        <v>10</v>
      </c>
      <c r="S2332" s="83" t="s">
        <v>10</v>
      </c>
      <c r="T2332" s="82" t="s">
        <v>220</v>
      </c>
      <c r="U2332" s="82" t="s">
        <v>124</v>
      </c>
      <c r="AC2332" s="187" t="str">
        <f t="shared" si="767"/>
        <v/>
      </c>
      <c r="AD2332" s="187" t="str">
        <f t="shared" si="768"/>
        <v/>
      </c>
      <c r="AE2332" s="187" t="str">
        <f t="shared" si="769"/>
        <v/>
      </c>
      <c r="AF2332" s="187" t="str">
        <f t="shared" si="770"/>
        <v/>
      </c>
      <c r="AG2332" s="187" t="str">
        <f t="shared" si="771"/>
        <v/>
      </c>
      <c r="AH2332" s="187" t="str">
        <f t="shared" si="772"/>
        <v/>
      </c>
      <c r="AI2332" s="187" t="str">
        <f t="shared" si="773"/>
        <v/>
      </c>
      <c r="AJ2332" s="187" t="str">
        <f t="shared" si="774"/>
        <v/>
      </c>
      <c r="AK2332" s="187" t="str">
        <f t="shared" si="775"/>
        <v/>
      </c>
      <c r="AN2332" s="187" t="str">
        <f t="shared" si="776"/>
        <v/>
      </c>
      <c r="AO2332" s="187" t="str">
        <f t="shared" si="777"/>
        <v/>
      </c>
      <c r="AP2332" s="187" t="str">
        <f t="shared" si="778"/>
        <v/>
      </c>
      <c r="AT2332" s="187" t="str">
        <f t="shared" si="779"/>
        <v/>
      </c>
      <c r="AU2332" s="187" t="str">
        <f t="shared" si="780"/>
        <v/>
      </c>
      <c r="AV2332" s="187" t="str">
        <f t="shared" si="781"/>
        <v/>
      </c>
      <c r="AW2332" s="187" t="str">
        <f t="shared" si="782"/>
        <v/>
      </c>
      <c r="AX2332" s="187" t="str">
        <f t="shared" si="783"/>
        <v/>
      </c>
      <c r="AY2332" s="187" t="str">
        <f t="shared" si="785"/>
        <v/>
      </c>
      <c r="AZ2332" s="187" t="str">
        <f t="shared" si="784"/>
        <v/>
      </c>
      <c r="BA2332" s="187" t="str">
        <f t="shared" si="787"/>
        <v xml:space="preserve"> </v>
      </c>
      <c r="BB2332" s="187" t="str">
        <f>IFERROR(IF(AW2332="","",VLOOKUP(AW2332,SUSS!R:S,2,FALSE)),AY2332*SUSS!$M$2)</f>
        <v/>
      </c>
      <c r="BC2332" s="187" t="str">
        <f t="shared" si="786"/>
        <v/>
      </c>
    </row>
    <row r="2333" spans="14:55" ht="15.75" thickBot="1">
      <c r="N2333" s="183" t="s">
        <v>216</v>
      </c>
      <c r="O2333" s="82">
        <v>61</v>
      </c>
      <c r="P2333" s="85">
        <v>14322.29</v>
      </c>
      <c r="Q2333" s="83" t="s">
        <v>82</v>
      </c>
      <c r="R2333" s="83" t="s">
        <v>10</v>
      </c>
      <c r="S2333" s="83" t="s">
        <v>10</v>
      </c>
      <c r="T2333" s="82" t="s">
        <v>220</v>
      </c>
      <c r="U2333" s="82" t="s">
        <v>124</v>
      </c>
      <c r="AC2333" s="187" t="str">
        <f t="shared" si="767"/>
        <v/>
      </c>
      <c r="AD2333" s="187" t="str">
        <f t="shared" si="768"/>
        <v/>
      </c>
      <c r="AE2333" s="187" t="str">
        <f t="shared" si="769"/>
        <v/>
      </c>
      <c r="AF2333" s="187" t="str">
        <f t="shared" si="770"/>
        <v/>
      </c>
      <c r="AG2333" s="187" t="str">
        <f t="shared" si="771"/>
        <v/>
      </c>
      <c r="AH2333" s="187" t="str">
        <f t="shared" si="772"/>
        <v/>
      </c>
      <c r="AI2333" s="187" t="str">
        <f t="shared" si="773"/>
        <v/>
      </c>
      <c r="AJ2333" s="187" t="str">
        <f t="shared" si="774"/>
        <v/>
      </c>
      <c r="AK2333" s="187" t="str">
        <f t="shared" si="775"/>
        <v/>
      </c>
      <c r="AN2333" s="187" t="str">
        <f t="shared" si="776"/>
        <v/>
      </c>
      <c r="AO2333" s="187" t="str">
        <f t="shared" si="777"/>
        <v/>
      </c>
      <c r="AP2333" s="187" t="str">
        <f t="shared" si="778"/>
        <v/>
      </c>
      <c r="AT2333" s="187" t="str">
        <f t="shared" si="779"/>
        <v/>
      </c>
      <c r="AU2333" s="187" t="str">
        <f t="shared" si="780"/>
        <v/>
      </c>
      <c r="AV2333" s="187" t="str">
        <f t="shared" si="781"/>
        <v/>
      </c>
      <c r="AW2333" s="187" t="str">
        <f t="shared" si="782"/>
        <v/>
      </c>
      <c r="AX2333" s="187" t="str">
        <f t="shared" si="783"/>
        <v/>
      </c>
      <c r="AY2333" s="187" t="str">
        <f t="shared" si="785"/>
        <v/>
      </c>
      <c r="AZ2333" s="187" t="str">
        <f t="shared" si="784"/>
        <v/>
      </c>
      <c r="BA2333" s="187" t="str">
        <f t="shared" si="787"/>
        <v xml:space="preserve"> </v>
      </c>
      <c r="BB2333" s="187" t="str">
        <f>IFERROR(IF(AW2333="","",VLOOKUP(AW2333,SUSS!R:S,2,FALSE)),AY2333*SUSS!$M$2)</f>
        <v/>
      </c>
      <c r="BC2333" s="187" t="str">
        <f t="shared" si="786"/>
        <v/>
      </c>
    </row>
    <row r="2334" spans="14:55" ht="15.75" thickBot="1">
      <c r="N2334" s="183" t="s">
        <v>216</v>
      </c>
      <c r="O2334" s="82">
        <v>62</v>
      </c>
      <c r="P2334" s="85">
        <v>14322.29</v>
      </c>
      <c r="Q2334" s="83" t="s">
        <v>82</v>
      </c>
      <c r="R2334" s="83" t="s">
        <v>10</v>
      </c>
      <c r="S2334" s="83" t="s">
        <v>10</v>
      </c>
      <c r="T2334" s="82" t="s">
        <v>220</v>
      </c>
      <c r="U2334" s="82" t="s">
        <v>124</v>
      </c>
      <c r="AC2334" s="187" t="str">
        <f t="shared" ref="AC2334:AC2397" si="788">IF($E2334=$AD$1,IF($G2334=$AE$1,A2334,""),"")</f>
        <v/>
      </c>
      <c r="AD2334" s="187" t="str">
        <f t="shared" ref="AD2334:AD2397" si="789">IF($E2334=$AD$1,IF($G2334=$AE$1,E2334,""),"")</f>
        <v/>
      </c>
      <c r="AE2334" s="187" t="str">
        <f t="shared" ref="AE2334:AE2397" si="790">IF($E2334=$AD$1,IF($G2334=$AE$1,F2334,""),"")</f>
        <v/>
      </c>
      <c r="AF2334" s="187" t="str">
        <f t="shared" ref="AF2334:AF2397" si="791">IF($E2334=$AD$1,IF($G2334=$AE$1,G2334,""),"")</f>
        <v/>
      </c>
      <c r="AG2334" s="187" t="str">
        <f t="shared" ref="AG2334:AG2397" si="792">IF($E2334=$AD$1,IF($G2334=$AE$1,I2334,""),"")</f>
        <v/>
      </c>
      <c r="AH2334" s="187" t="str">
        <f t="shared" ref="AH2334:AH2397" si="793">IF($E2334=$AD$1,IF($G2334=$AE$1,J2334,""),"")</f>
        <v/>
      </c>
      <c r="AI2334" s="187" t="str">
        <f t="shared" ref="AI2334:AI2397" si="794">IF($E2334=$AD$1,IF($G2334=$AE$1,K2334,""),"")</f>
        <v/>
      </c>
      <c r="AJ2334" s="187" t="str">
        <f t="shared" ref="AJ2334:AJ2397" si="795">IF($E2334=$AD$1,IF($G2334=$AE$1,B2334,""),"")</f>
        <v/>
      </c>
      <c r="AK2334" s="187" t="str">
        <f t="shared" ref="AK2334:AK2397" si="796">IF($E2334=$AD$1,IF($G2334=$AE$1,C2334,""),"")</f>
        <v/>
      </c>
      <c r="AN2334" s="187" t="str">
        <f t="shared" ref="AN2334:AN2397" si="797">LEFT(AO2334,7)</f>
        <v/>
      </c>
      <c r="AO2334" s="187" t="str">
        <f t="shared" ref="AO2334:AO2397" si="798">IF(AF2334=$AE$1,AJ2334&amp;"/"&amp;AK2334&amp;" "&amp;AD2334,"")</f>
        <v/>
      </c>
      <c r="AP2334" s="187" t="str">
        <f t="shared" ref="AP2334:AP2397" si="799">IF(AO2334&lt;&gt;"",AI2334,"")</f>
        <v/>
      </c>
      <c r="AT2334" s="187" t="str">
        <f t="shared" ref="AT2334:AT2397" si="800">IF($Q2334=$AD$1,N2334,"")</f>
        <v/>
      </c>
      <c r="AU2334" s="187" t="str">
        <f t="shared" ref="AU2334:AU2397" si="801">IF($Q2334=$AD$1,O2334,"")</f>
        <v/>
      </c>
      <c r="AV2334" s="187" t="str">
        <f t="shared" ref="AV2334:AV2397" si="802">IF($Q2334=$AD$1,P2334,"")</f>
        <v/>
      </c>
      <c r="AW2334" s="187" t="str">
        <f t="shared" ref="AW2334:AW2397" si="803">IF($Q2334=$AD$1,T2334,"")</f>
        <v/>
      </c>
      <c r="AX2334" s="187" t="str">
        <f t="shared" ref="AX2334:AX2397" si="804">IF(AW2334&lt;&gt;"",AW2334&amp;" "&amp;$AD$1,"")</f>
        <v/>
      </c>
      <c r="AY2334" s="187" t="str">
        <f t="shared" si="785"/>
        <v/>
      </c>
      <c r="AZ2334" s="187" t="str">
        <f t="shared" ref="AZ2334:AZ2397" si="805">IF(AY2334="","",AV2334/AY2334)</f>
        <v/>
      </c>
      <c r="BA2334" s="187" t="str">
        <f t="shared" si="787"/>
        <v xml:space="preserve"> </v>
      </c>
      <c r="BB2334" s="187" t="str">
        <f>IFERROR(IF(AW2334="","",VLOOKUP(AW2334,SUSS!R:S,2,FALSE)),AY2334*SUSS!$M$2)</f>
        <v/>
      </c>
      <c r="BC2334" s="187" t="str">
        <f t="shared" si="786"/>
        <v/>
      </c>
    </row>
    <row r="2335" spans="14:55" ht="15.75" thickBot="1">
      <c r="N2335" s="183" t="s">
        <v>216</v>
      </c>
      <c r="O2335" s="82">
        <v>63</v>
      </c>
      <c r="P2335" s="85">
        <v>14322.29</v>
      </c>
      <c r="Q2335" s="83" t="s">
        <v>82</v>
      </c>
      <c r="R2335" s="83" t="s">
        <v>10</v>
      </c>
      <c r="S2335" s="83" t="s">
        <v>10</v>
      </c>
      <c r="T2335" s="82" t="s">
        <v>220</v>
      </c>
      <c r="U2335" s="82" t="s">
        <v>124</v>
      </c>
      <c r="AC2335" s="187" t="str">
        <f t="shared" si="788"/>
        <v/>
      </c>
      <c r="AD2335" s="187" t="str">
        <f t="shared" si="789"/>
        <v/>
      </c>
      <c r="AE2335" s="187" t="str">
        <f t="shared" si="790"/>
        <v/>
      </c>
      <c r="AF2335" s="187" t="str">
        <f t="shared" si="791"/>
        <v/>
      </c>
      <c r="AG2335" s="187" t="str">
        <f t="shared" si="792"/>
        <v/>
      </c>
      <c r="AH2335" s="187" t="str">
        <f t="shared" si="793"/>
        <v/>
      </c>
      <c r="AI2335" s="187" t="str">
        <f t="shared" si="794"/>
        <v/>
      </c>
      <c r="AJ2335" s="187" t="str">
        <f t="shared" si="795"/>
        <v/>
      </c>
      <c r="AK2335" s="187" t="str">
        <f t="shared" si="796"/>
        <v/>
      </c>
      <c r="AN2335" s="187" t="str">
        <f t="shared" si="797"/>
        <v/>
      </c>
      <c r="AO2335" s="187" t="str">
        <f t="shared" si="798"/>
        <v/>
      </c>
      <c r="AP2335" s="187" t="str">
        <f t="shared" si="799"/>
        <v/>
      </c>
      <c r="AT2335" s="187" t="str">
        <f t="shared" si="800"/>
        <v/>
      </c>
      <c r="AU2335" s="187" t="str">
        <f t="shared" si="801"/>
        <v/>
      </c>
      <c r="AV2335" s="187" t="str">
        <f t="shared" si="802"/>
        <v/>
      </c>
      <c r="AW2335" s="187" t="str">
        <f t="shared" si="803"/>
        <v/>
      </c>
      <c r="AX2335" s="187" t="str">
        <f t="shared" si="804"/>
        <v/>
      </c>
      <c r="AY2335" s="187" t="str">
        <f t="shared" si="785"/>
        <v/>
      </c>
      <c r="AZ2335" s="187" t="str">
        <f t="shared" si="805"/>
        <v/>
      </c>
      <c r="BA2335" s="187" t="str">
        <f t="shared" si="787"/>
        <v xml:space="preserve"> </v>
      </c>
      <c r="BB2335" s="187" t="str">
        <f>IFERROR(IF(AW2335="","",VLOOKUP(AW2335,SUSS!R:S,2,FALSE)),AY2335*SUSS!$M$2)</f>
        <v/>
      </c>
      <c r="BC2335" s="187" t="str">
        <f t="shared" si="786"/>
        <v/>
      </c>
    </row>
    <row r="2336" spans="14:55" ht="15.75" thickBot="1">
      <c r="N2336" s="183" t="s">
        <v>216</v>
      </c>
      <c r="O2336" s="82">
        <v>64</v>
      </c>
      <c r="P2336" s="85">
        <v>14322.29</v>
      </c>
      <c r="Q2336" s="83" t="s">
        <v>82</v>
      </c>
      <c r="R2336" s="83" t="s">
        <v>10</v>
      </c>
      <c r="S2336" s="83" t="s">
        <v>10</v>
      </c>
      <c r="T2336" s="82" t="s">
        <v>220</v>
      </c>
      <c r="U2336" s="82" t="s">
        <v>124</v>
      </c>
      <c r="AC2336" s="187" t="str">
        <f t="shared" si="788"/>
        <v/>
      </c>
      <c r="AD2336" s="187" t="str">
        <f t="shared" si="789"/>
        <v/>
      </c>
      <c r="AE2336" s="187" t="str">
        <f t="shared" si="790"/>
        <v/>
      </c>
      <c r="AF2336" s="187" t="str">
        <f t="shared" si="791"/>
        <v/>
      </c>
      <c r="AG2336" s="187" t="str">
        <f t="shared" si="792"/>
        <v/>
      </c>
      <c r="AH2336" s="187" t="str">
        <f t="shared" si="793"/>
        <v/>
      </c>
      <c r="AI2336" s="187" t="str">
        <f t="shared" si="794"/>
        <v/>
      </c>
      <c r="AJ2336" s="187" t="str">
        <f t="shared" si="795"/>
        <v/>
      </c>
      <c r="AK2336" s="187" t="str">
        <f t="shared" si="796"/>
        <v/>
      </c>
      <c r="AN2336" s="187" t="str">
        <f t="shared" si="797"/>
        <v/>
      </c>
      <c r="AO2336" s="187" t="str">
        <f t="shared" si="798"/>
        <v/>
      </c>
      <c r="AP2336" s="187" t="str">
        <f t="shared" si="799"/>
        <v/>
      </c>
      <c r="AT2336" s="187" t="str">
        <f t="shared" si="800"/>
        <v/>
      </c>
      <c r="AU2336" s="187" t="str">
        <f t="shared" si="801"/>
        <v/>
      </c>
      <c r="AV2336" s="187" t="str">
        <f t="shared" si="802"/>
        <v/>
      </c>
      <c r="AW2336" s="187" t="str">
        <f t="shared" si="803"/>
        <v/>
      </c>
      <c r="AX2336" s="187" t="str">
        <f t="shared" si="804"/>
        <v/>
      </c>
      <c r="AY2336" s="187" t="str">
        <f t="shared" si="785"/>
        <v/>
      </c>
      <c r="AZ2336" s="187" t="str">
        <f t="shared" si="805"/>
        <v/>
      </c>
      <c r="BA2336" s="187" t="str">
        <f t="shared" si="787"/>
        <v xml:space="preserve"> </v>
      </c>
      <c r="BB2336" s="187" t="str">
        <f>IFERROR(IF(AW2336="","",VLOOKUP(AW2336,SUSS!R:S,2,FALSE)),AY2336*SUSS!$M$2)</f>
        <v/>
      </c>
      <c r="BC2336" s="187" t="str">
        <f t="shared" si="786"/>
        <v/>
      </c>
    </row>
    <row r="2337" spans="14:55" ht="15.75" thickBot="1">
      <c r="N2337" s="183" t="s">
        <v>216</v>
      </c>
      <c r="O2337" s="82">
        <v>65</v>
      </c>
      <c r="P2337" s="85">
        <v>14322.29</v>
      </c>
      <c r="Q2337" s="83" t="s">
        <v>82</v>
      </c>
      <c r="R2337" s="83" t="s">
        <v>10</v>
      </c>
      <c r="S2337" s="83" t="s">
        <v>10</v>
      </c>
      <c r="T2337" s="82" t="s">
        <v>220</v>
      </c>
      <c r="U2337" s="82" t="s">
        <v>124</v>
      </c>
      <c r="AC2337" s="187" t="str">
        <f t="shared" si="788"/>
        <v/>
      </c>
      <c r="AD2337" s="187" t="str">
        <f t="shared" si="789"/>
        <v/>
      </c>
      <c r="AE2337" s="187" t="str">
        <f t="shared" si="790"/>
        <v/>
      </c>
      <c r="AF2337" s="187" t="str">
        <f t="shared" si="791"/>
        <v/>
      </c>
      <c r="AG2337" s="187" t="str">
        <f t="shared" si="792"/>
        <v/>
      </c>
      <c r="AH2337" s="187" t="str">
        <f t="shared" si="793"/>
        <v/>
      </c>
      <c r="AI2337" s="187" t="str">
        <f t="shared" si="794"/>
        <v/>
      </c>
      <c r="AJ2337" s="187" t="str">
        <f t="shared" si="795"/>
        <v/>
      </c>
      <c r="AK2337" s="187" t="str">
        <f t="shared" si="796"/>
        <v/>
      </c>
      <c r="AN2337" s="187" t="str">
        <f t="shared" si="797"/>
        <v/>
      </c>
      <c r="AO2337" s="187" t="str">
        <f t="shared" si="798"/>
        <v/>
      </c>
      <c r="AP2337" s="187" t="str">
        <f t="shared" si="799"/>
        <v/>
      </c>
      <c r="AT2337" s="187" t="str">
        <f t="shared" si="800"/>
        <v/>
      </c>
      <c r="AU2337" s="187" t="str">
        <f t="shared" si="801"/>
        <v/>
      </c>
      <c r="AV2337" s="187" t="str">
        <f t="shared" si="802"/>
        <v/>
      </c>
      <c r="AW2337" s="187" t="str">
        <f t="shared" si="803"/>
        <v/>
      </c>
      <c r="AX2337" s="187" t="str">
        <f t="shared" si="804"/>
        <v/>
      </c>
      <c r="AY2337" s="187" t="str">
        <f t="shared" si="785"/>
        <v/>
      </c>
      <c r="AZ2337" s="187" t="str">
        <f t="shared" si="805"/>
        <v/>
      </c>
      <c r="BA2337" s="187" t="str">
        <f t="shared" si="787"/>
        <v xml:space="preserve"> </v>
      </c>
      <c r="BB2337" s="187" t="str">
        <f>IFERROR(IF(AW2337="","",VLOOKUP(AW2337,SUSS!R:S,2,FALSE)),AY2337*SUSS!$M$2)</f>
        <v/>
      </c>
      <c r="BC2337" s="187" t="str">
        <f t="shared" si="786"/>
        <v/>
      </c>
    </row>
    <row r="2338" spans="14:55" ht="15.75" thickBot="1">
      <c r="N2338" s="183" t="s">
        <v>216</v>
      </c>
      <c r="O2338" s="82">
        <v>66</v>
      </c>
      <c r="P2338" s="85">
        <v>14322.29</v>
      </c>
      <c r="Q2338" s="83" t="s">
        <v>82</v>
      </c>
      <c r="R2338" s="83" t="s">
        <v>10</v>
      </c>
      <c r="S2338" s="83" t="s">
        <v>10</v>
      </c>
      <c r="T2338" s="82" t="s">
        <v>220</v>
      </c>
      <c r="U2338" s="82" t="s">
        <v>124</v>
      </c>
      <c r="AC2338" s="187" t="str">
        <f t="shared" si="788"/>
        <v/>
      </c>
      <c r="AD2338" s="187" t="str">
        <f t="shared" si="789"/>
        <v/>
      </c>
      <c r="AE2338" s="187" t="str">
        <f t="shared" si="790"/>
        <v/>
      </c>
      <c r="AF2338" s="187" t="str">
        <f t="shared" si="791"/>
        <v/>
      </c>
      <c r="AG2338" s="187" t="str">
        <f t="shared" si="792"/>
        <v/>
      </c>
      <c r="AH2338" s="187" t="str">
        <f t="shared" si="793"/>
        <v/>
      </c>
      <c r="AI2338" s="187" t="str">
        <f t="shared" si="794"/>
        <v/>
      </c>
      <c r="AJ2338" s="187" t="str">
        <f t="shared" si="795"/>
        <v/>
      </c>
      <c r="AK2338" s="187" t="str">
        <f t="shared" si="796"/>
        <v/>
      </c>
      <c r="AN2338" s="187" t="str">
        <f t="shared" si="797"/>
        <v/>
      </c>
      <c r="AO2338" s="187" t="str">
        <f t="shared" si="798"/>
        <v/>
      </c>
      <c r="AP2338" s="187" t="str">
        <f t="shared" si="799"/>
        <v/>
      </c>
      <c r="AT2338" s="187" t="str">
        <f t="shared" si="800"/>
        <v/>
      </c>
      <c r="AU2338" s="187" t="str">
        <f t="shared" si="801"/>
        <v/>
      </c>
      <c r="AV2338" s="187" t="str">
        <f t="shared" si="802"/>
        <v/>
      </c>
      <c r="AW2338" s="187" t="str">
        <f t="shared" si="803"/>
        <v/>
      </c>
      <c r="AX2338" s="187" t="str">
        <f t="shared" si="804"/>
        <v/>
      </c>
      <c r="AY2338" s="187" t="str">
        <f t="shared" si="785"/>
        <v/>
      </c>
      <c r="AZ2338" s="187" t="str">
        <f t="shared" si="805"/>
        <v/>
      </c>
      <c r="BA2338" s="187" t="str">
        <f t="shared" si="787"/>
        <v xml:space="preserve"> </v>
      </c>
      <c r="BB2338" s="187" t="str">
        <f>IFERROR(IF(AW2338="","",VLOOKUP(AW2338,SUSS!R:S,2,FALSE)),AY2338*SUSS!$M$2)</f>
        <v/>
      </c>
      <c r="BC2338" s="187" t="str">
        <f t="shared" si="786"/>
        <v/>
      </c>
    </row>
    <row r="2339" spans="14:55" ht="15.75" thickBot="1">
      <c r="N2339" s="183" t="s">
        <v>216</v>
      </c>
      <c r="O2339" s="82">
        <v>67</v>
      </c>
      <c r="P2339" s="85">
        <v>14322.29</v>
      </c>
      <c r="Q2339" s="83" t="s">
        <v>82</v>
      </c>
      <c r="R2339" s="83" t="s">
        <v>10</v>
      </c>
      <c r="S2339" s="83" t="s">
        <v>10</v>
      </c>
      <c r="T2339" s="82" t="s">
        <v>220</v>
      </c>
      <c r="U2339" s="82" t="s">
        <v>124</v>
      </c>
      <c r="AC2339" s="187" t="str">
        <f t="shared" si="788"/>
        <v/>
      </c>
      <c r="AD2339" s="187" t="str">
        <f t="shared" si="789"/>
        <v/>
      </c>
      <c r="AE2339" s="187" t="str">
        <f t="shared" si="790"/>
        <v/>
      </c>
      <c r="AF2339" s="187" t="str">
        <f t="shared" si="791"/>
        <v/>
      </c>
      <c r="AG2339" s="187" t="str">
        <f t="shared" si="792"/>
        <v/>
      </c>
      <c r="AH2339" s="187" t="str">
        <f t="shared" si="793"/>
        <v/>
      </c>
      <c r="AI2339" s="187" t="str">
        <f t="shared" si="794"/>
        <v/>
      </c>
      <c r="AJ2339" s="187" t="str">
        <f t="shared" si="795"/>
        <v/>
      </c>
      <c r="AK2339" s="187" t="str">
        <f t="shared" si="796"/>
        <v/>
      </c>
      <c r="AN2339" s="187" t="str">
        <f t="shared" si="797"/>
        <v/>
      </c>
      <c r="AO2339" s="187" t="str">
        <f t="shared" si="798"/>
        <v/>
      </c>
      <c r="AP2339" s="187" t="str">
        <f t="shared" si="799"/>
        <v/>
      </c>
      <c r="AT2339" s="187" t="str">
        <f t="shared" si="800"/>
        <v/>
      </c>
      <c r="AU2339" s="187" t="str">
        <f t="shared" si="801"/>
        <v/>
      </c>
      <c r="AV2339" s="187" t="str">
        <f t="shared" si="802"/>
        <v/>
      </c>
      <c r="AW2339" s="187" t="str">
        <f t="shared" si="803"/>
        <v/>
      </c>
      <c r="AX2339" s="187" t="str">
        <f t="shared" si="804"/>
        <v/>
      </c>
      <c r="AY2339" s="187" t="str">
        <f t="shared" si="785"/>
        <v/>
      </c>
      <c r="AZ2339" s="187" t="str">
        <f t="shared" si="805"/>
        <v/>
      </c>
      <c r="BA2339" s="187" t="str">
        <f t="shared" si="787"/>
        <v xml:space="preserve"> </v>
      </c>
      <c r="BB2339" s="187" t="str">
        <f>IFERROR(IF(AW2339="","",VLOOKUP(AW2339,SUSS!R:S,2,FALSE)),AY2339*SUSS!$M$2)</f>
        <v/>
      </c>
      <c r="BC2339" s="187" t="str">
        <f t="shared" si="786"/>
        <v/>
      </c>
    </row>
    <row r="2340" spans="14:55" ht="15.75" thickBot="1">
      <c r="N2340" s="183" t="s">
        <v>216</v>
      </c>
      <c r="O2340" s="82">
        <v>68</v>
      </c>
      <c r="P2340" s="85">
        <v>14322.29</v>
      </c>
      <c r="Q2340" s="83" t="s">
        <v>82</v>
      </c>
      <c r="R2340" s="83" t="s">
        <v>10</v>
      </c>
      <c r="S2340" s="83" t="s">
        <v>10</v>
      </c>
      <c r="T2340" s="82" t="s">
        <v>220</v>
      </c>
      <c r="U2340" s="82" t="s">
        <v>124</v>
      </c>
      <c r="AC2340" s="187" t="str">
        <f t="shared" si="788"/>
        <v/>
      </c>
      <c r="AD2340" s="187" t="str">
        <f t="shared" si="789"/>
        <v/>
      </c>
      <c r="AE2340" s="187" t="str">
        <f t="shared" si="790"/>
        <v/>
      </c>
      <c r="AF2340" s="187" t="str">
        <f t="shared" si="791"/>
        <v/>
      </c>
      <c r="AG2340" s="187" t="str">
        <f t="shared" si="792"/>
        <v/>
      </c>
      <c r="AH2340" s="187" t="str">
        <f t="shared" si="793"/>
        <v/>
      </c>
      <c r="AI2340" s="187" t="str">
        <f t="shared" si="794"/>
        <v/>
      </c>
      <c r="AJ2340" s="187" t="str">
        <f t="shared" si="795"/>
        <v/>
      </c>
      <c r="AK2340" s="187" t="str">
        <f t="shared" si="796"/>
        <v/>
      </c>
      <c r="AN2340" s="187" t="str">
        <f t="shared" si="797"/>
        <v/>
      </c>
      <c r="AO2340" s="187" t="str">
        <f t="shared" si="798"/>
        <v/>
      </c>
      <c r="AP2340" s="187" t="str">
        <f t="shared" si="799"/>
        <v/>
      </c>
      <c r="AT2340" s="187" t="str">
        <f t="shared" si="800"/>
        <v/>
      </c>
      <c r="AU2340" s="187" t="str">
        <f t="shared" si="801"/>
        <v/>
      </c>
      <c r="AV2340" s="187" t="str">
        <f t="shared" si="802"/>
        <v/>
      </c>
      <c r="AW2340" s="187" t="str">
        <f t="shared" si="803"/>
        <v/>
      </c>
      <c r="AX2340" s="187" t="str">
        <f t="shared" si="804"/>
        <v/>
      </c>
      <c r="AY2340" s="187" t="str">
        <f t="shared" si="785"/>
        <v/>
      </c>
      <c r="AZ2340" s="187" t="str">
        <f t="shared" si="805"/>
        <v/>
      </c>
      <c r="BA2340" s="187" t="str">
        <f t="shared" si="787"/>
        <v xml:space="preserve"> </v>
      </c>
      <c r="BB2340" s="187" t="str">
        <f>IFERROR(IF(AW2340="","",VLOOKUP(AW2340,SUSS!R:S,2,FALSE)),AY2340*SUSS!$M$2)</f>
        <v/>
      </c>
      <c r="BC2340" s="187" t="str">
        <f t="shared" si="786"/>
        <v/>
      </c>
    </row>
    <row r="2341" spans="14:55" ht="15.75" thickBot="1">
      <c r="N2341" s="183" t="s">
        <v>216</v>
      </c>
      <c r="O2341" s="82">
        <v>69</v>
      </c>
      <c r="P2341" s="85">
        <v>14322.29</v>
      </c>
      <c r="Q2341" s="83" t="s">
        <v>82</v>
      </c>
      <c r="R2341" s="83" t="s">
        <v>10</v>
      </c>
      <c r="S2341" s="83" t="s">
        <v>10</v>
      </c>
      <c r="T2341" s="82" t="s">
        <v>220</v>
      </c>
      <c r="U2341" s="82" t="s">
        <v>124</v>
      </c>
      <c r="AC2341" s="187" t="str">
        <f t="shared" si="788"/>
        <v/>
      </c>
      <c r="AD2341" s="187" t="str">
        <f t="shared" si="789"/>
        <v/>
      </c>
      <c r="AE2341" s="187" t="str">
        <f t="shared" si="790"/>
        <v/>
      </c>
      <c r="AF2341" s="187" t="str">
        <f t="shared" si="791"/>
        <v/>
      </c>
      <c r="AG2341" s="187" t="str">
        <f t="shared" si="792"/>
        <v/>
      </c>
      <c r="AH2341" s="187" t="str">
        <f t="shared" si="793"/>
        <v/>
      </c>
      <c r="AI2341" s="187" t="str">
        <f t="shared" si="794"/>
        <v/>
      </c>
      <c r="AJ2341" s="187" t="str">
        <f t="shared" si="795"/>
        <v/>
      </c>
      <c r="AK2341" s="187" t="str">
        <f t="shared" si="796"/>
        <v/>
      </c>
      <c r="AN2341" s="187" t="str">
        <f t="shared" si="797"/>
        <v/>
      </c>
      <c r="AO2341" s="187" t="str">
        <f t="shared" si="798"/>
        <v/>
      </c>
      <c r="AP2341" s="187" t="str">
        <f t="shared" si="799"/>
        <v/>
      </c>
      <c r="AT2341" s="187" t="str">
        <f t="shared" si="800"/>
        <v/>
      </c>
      <c r="AU2341" s="187" t="str">
        <f t="shared" si="801"/>
        <v/>
      </c>
      <c r="AV2341" s="187" t="str">
        <f t="shared" si="802"/>
        <v/>
      </c>
      <c r="AW2341" s="187" t="str">
        <f t="shared" si="803"/>
        <v/>
      </c>
      <c r="AX2341" s="187" t="str">
        <f t="shared" si="804"/>
        <v/>
      </c>
      <c r="AY2341" s="187" t="str">
        <f t="shared" si="785"/>
        <v/>
      </c>
      <c r="AZ2341" s="187" t="str">
        <f t="shared" si="805"/>
        <v/>
      </c>
      <c r="BA2341" s="187" t="str">
        <f t="shared" si="787"/>
        <v xml:space="preserve"> </v>
      </c>
      <c r="BB2341" s="187" t="str">
        <f>IFERROR(IF(AW2341="","",VLOOKUP(AW2341,SUSS!R:S,2,FALSE)),AY2341*SUSS!$M$2)</f>
        <v/>
      </c>
      <c r="BC2341" s="187" t="str">
        <f t="shared" si="786"/>
        <v/>
      </c>
    </row>
    <row r="2342" spans="14:55" ht="15.75" thickBot="1">
      <c r="N2342" s="183" t="s">
        <v>216</v>
      </c>
      <c r="O2342" s="82">
        <v>70</v>
      </c>
      <c r="P2342" s="85">
        <v>14322.29</v>
      </c>
      <c r="Q2342" s="83" t="s">
        <v>82</v>
      </c>
      <c r="R2342" s="83" t="s">
        <v>10</v>
      </c>
      <c r="S2342" s="83" t="s">
        <v>10</v>
      </c>
      <c r="T2342" s="82" t="s">
        <v>220</v>
      </c>
      <c r="U2342" s="82" t="s">
        <v>124</v>
      </c>
      <c r="AC2342" s="187" t="str">
        <f t="shared" si="788"/>
        <v/>
      </c>
      <c r="AD2342" s="187" t="str">
        <f t="shared" si="789"/>
        <v/>
      </c>
      <c r="AE2342" s="187" t="str">
        <f t="shared" si="790"/>
        <v/>
      </c>
      <c r="AF2342" s="187" t="str">
        <f t="shared" si="791"/>
        <v/>
      </c>
      <c r="AG2342" s="187" t="str">
        <f t="shared" si="792"/>
        <v/>
      </c>
      <c r="AH2342" s="187" t="str">
        <f t="shared" si="793"/>
        <v/>
      </c>
      <c r="AI2342" s="187" t="str">
        <f t="shared" si="794"/>
        <v/>
      </c>
      <c r="AJ2342" s="187" t="str">
        <f t="shared" si="795"/>
        <v/>
      </c>
      <c r="AK2342" s="187" t="str">
        <f t="shared" si="796"/>
        <v/>
      </c>
      <c r="AN2342" s="187" t="str">
        <f t="shared" si="797"/>
        <v/>
      </c>
      <c r="AO2342" s="187" t="str">
        <f t="shared" si="798"/>
        <v/>
      </c>
      <c r="AP2342" s="187" t="str">
        <f t="shared" si="799"/>
        <v/>
      </c>
      <c r="AT2342" s="187" t="str">
        <f t="shared" si="800"/>
        <v/>
      </c>
      <c r="AU2342" s="187" t="str">
        <f t="shared" si="801"/>
        <v/>
      </c>
      <c r="AV2342" s="187" t="str">
        <f t="shared" si="802"/>
        <v/>
      </c>
      <c r="AW2342" s="187" t="str">
        <f t="shared" si="803"/>
        <v/>
      </c>
      <c r="AX2342" s="187" t="str">
        <f t="shared" si="804"/>
        <v/>
      </c>
      <c r="AY2342" s="187" t="str">
        <f t="shared" si="785"/>
        <v/>
      </c>
      <c r="AZ2342" s="187" t="str">
        <f t="shared" si="805"/>
        <v/>
      </c>
      <c r="BA2342" s="187" t="str">
        <f t="shared" si="787"/>
        <v xml:space="preserve"> </v>
      </c>
      <c r="BB2342" s="187" t="str">
        <f>IFERROR(IF(AW2342="","",VLOOKUP(AW2342,SUSS!R:S,2,FALSE)),AY2342*SUSS!$M$2)</f>
        <v/>
      </c>
      <c r="BC2342" s="187" t="str">
        <f t="shared" si="786"/>
        <v/>
      </c>
    </row>
    <row r="2343" spans="14:55" ht="15.75" thickBot="1">
      <c r="N2343" s="183" t="s">
        <v>216</v>
      </c>
      <c r="O2343" s="82">
        <v>71</v>
      </c>
      <c r="P2343" s="85">
        <v>14322.29</v>
      </c>
      <c r="Q2343" s="83" t="s">
        <v>82</v>
      </c>
      <c r="R2343" s="83" t="s">
        <v>10</v>
      </c>
      <c r="S2343" s="83" t="s">
        <v>10</v>
      </c>
      <c r="T2343" s="82" t="s">
        <v>220</v>
      </c>
      <c r="U2343" s="82" t="s">
        <v>124</v>
      </c>
      <c r="AC2343" s="187" t="str">
        <f t="shared" si="788"/>
        <v/>
      </c>
      <c r="AD2343" s="187" t="str">
        <f t="shared" si="789"/>
        <v/>
      </c>
      <c r="AE2343" s="187" t="str">
        <f t="shared" si="790"/>
        <v/>
      </c>
      <c r="AF2343" s="187" t="str">
        <f t="shared" si="791"/>
        <v/>
      </c>
      <c r="AG2343" s="187" t="str">
        <f t="shared" si="792"/>
        <v/>
      </c>
      <c r="AH2343" s="187" t="str">
        <f t="shared" si="793"/>
        <v/>
      </c>
      <c r="AI2343" s="187" t="str">
        <f t="shared" si="794"/>
        <v/>
      </c>
      <c r="AJ2343" s="187" t="str">
        <f t="shared" si="795"/>
        <v/>
      </c>
      <c r="AK2343" s="187" t="str">
        <f t="shared" si="796"/>
        <v/>
      </c>
      <c r="AN2343" s="187" t="str">
        <f t="shared" si="797"/>
        <v/>
      </c>
      <c r="AO2343" s="187" t="str">
        <f t="shared" si="798"/>
        <v/>
      </c>
      <c r="AP2343" s="187" t="str">
        <f t="shared" si="799"/>
        <v/>
      </c>
      <c r="AT2343" s="187" t="str">
        <f t="shared" si="800"/>
        <v/>
      </c>
      <c r="AU2343" s="187" t="str">
        <f t="shared" si="801"/>
        <v/>
      </c>
      <c r="AV2343" s="187" t="str">
        <f t="shared" si="802"/>
        <v/>
      </c>
      <c r="AW2343" s="187" t="str">
        <f t="shared" si="803"/>
        <v/>
      </c>
      <c r="AX2343" s="187" t="str">
        <f t="shared" si="804"/>
        <v/>
      </c>
      <c r="AY2343" s="187" t="str">
        <f t="shared" si="785"/>
        <v/>
      </c>
      <c r="AZ2343" s="187" t="str">
        <f t="shared" si="805"/>
        <v/>
      </c>
      <c r="BA2343" s="187" t="str">
        <f t="shared" si="787"/>
        <v xml:space="preserve"> </v>
      </c>
      <c r="BB2343" s="187" t="str">
        <f>IFERROR(IF(AW2343="","",VLOOKUP(AW2343,SUSS!R:S,2,FALSE)),AY2343*SUSS!$M$2)</f>
        <v/>
      </c>
      <c r="BC2343" s="187" t="str">
        <f t="shared" si="786"/>
        <v/>
      </c>
    </row>
    <row r="2344" spans="14:55" ht="15.75" thickBot="1">
      <c r="N2344" s="183" t="s">
        <v>216</v>
      </c>
      <c r="O2344" s="82">
        <v>72</v>
      </c>
      <c r="P2344" s="85">
        <v>14322.29</v>
      </c>
      <c r="Q2344" s="83" t="s">
        <v>82</v>
      </c>
      <c r="R2344" s="83" t="s">
        <v>10</v>
      </c>
      <c r="S2344" s="83" t="s">
        <v>10</v>
      </c>
      <c r="T2344" s="82" t="s">
        <v>220</v>
      </c>
      <c r="U2344" s="82" t="s">
        <v>124</v>
      </c>
      <c r="AC2344" s="187" t="str">
        <f t="shared" si="788"/>
        <v/>
      </c>
      <c r="AD2344" s="187" t="str">
        <f t="shared" si="789"/>
        <v/>
      </c>
      <c r="AE2344" s="187" t="str">
        <f t="shared" si="790"/>
        <v/>
      </c>
      <c r="AF2344" s="187" t="str">
        <f t="shared" si="791"/>
        <v/>
      </c>
      <c r="AG2344" s="187" t="str">
        <f t="shared" si="792"/>
        <v/>
      </c>
      <c r="AH2344" s="187" t="str">
        <f t="shared" si="793"/>
        <v/>
      </c>
      <c r="AI2344" s="187" t="str">
        <f t="shared" si="794"/>
        <v/>
      </c>
      <c r="AJ2344" s="187" t="str">
        <f t="shared" si="795"/>
        <v/>
      </c>
      <c r="AK2344" s="187" t="str">
        <f t="shared" si="796"/>
        <v/>
      </c>
      <c r="AN2344" s="187" t="str">
        <f t="shared" si="797"/>
        <v/>
      </c>
      <c r="AO2344" s="187" t="str">
        <f t="shared" si="798"/>
        <v/>
      </c>
      <c r="AP2344" s="187" t="str">
        <f t="shared" si="799"/>
        <v/>
      </c>
      <c r="AT2344" s="187" t="str">
        <f t="shared" si="800"/>
        <v/>
      </c>
      <c r="AU2344" s="187" t="str">
        <f t="shared" si="801"/>
        <v/>
      </c>
      <c r="AV2344" s="187" t="str">
        <f t="shared" si="802"/>
        <v/>
      </c>
      <c r="AW2344" s="187" t="str">
        <f t="shared" si="803"/>
        <v/>
      </c>
      <c r="AX2344" s="187" t="str">
        <f t="shared" si="804"/>
        <v/>
      </c>
      <c r="AY2344" s="187" t="str">
        <f t="shared" si="785"/>
        <v/>
      </c>
      <c r="AZ2344" s="187" t="str">
        <f t="shared" si="805"/>
        <v/>
      </c>
      <c r="BA2344" s="187" t="str">
        <f t="shared" si="787"/>
        <v xml:space="preserve"> </v>
      </c>
      <c r="BB2344" s="187" t="str">
        <f>IFERROR(IF(AW2344="","",VLOOKUP(AW2344,SUSS!R:S,2,FALSE)),AY2344*SUSS!$M$2)</f>
        <v/>
      </c>
      <c r="BC2344" s="187" t="str">
        <f t="shared" si="786"/>
        <v/>
      </c>
    </row>
    <row r="2345" spans="14:55" ht="15.75" thickBot="1">
      <c r="N2345" s="183" t="s">
        <v>216</v>
      </c>
      <c r="O2345" s="82">
        <v>73</v>
      </c>
      <c r="P2345" s="85">
        <v>14322.29</v>
      </c>
      <c r="Q2345" s="83" t="s">
        <v>82</v>
      </c>
      <c r="R2345" s="83" t="s">
        <v>10</v>
      </c>
      <c r="S2345" s="83" t="s">
        <v>10</v>
      </c>
      <c r="T2345" s="82" t="s">
        <v>220</v>
      </c>
      <c r="U2345" s="82" t="s">
        <v>124</v>
      </c>
      <c r="AC2345" s="187" t="str">
        <f t="shared" si="788"/>
        <v/>
      </c>
      <c r="AD2345" s="187" t="str">
        <f t="shared" si="789"/>
        <v/>
      </c>
      <c r="AE2345" s="187" t="str">
        <f t="shared" si="790"/>
        <v/>
      </c>
      <c r="AF2345" s="187" t="str">
        <f t="shared" si="791"/>
        <v/>
      </c>
      <c r="AG2345" s="187" t="str">
        <f t="shared" si="792"/>
        <v/>
      </c>
      <c r="AH2345" s="187" t="str">
        <f t="shared" si="793"/>
        <v/>
      </c>
      <c r="AI2345" s="187" t="str">
        <f t="shared" si="794"/>
        <v/>
      </c>
      <c r="AJ2345" s="187" t="str">
        <f t="shared" si="795"/>
        <v/>
      </c>
      <c r="AK2345" s="187" t="str">
        <f t="shared" si="796"/>
        <v/>
      </c>
      <c r="AN2345" s="187" t="str">
        <f t="shared" si="797"/>
        <v/>
      </c>
      <c r="AO2345" s="187" t="str">
        <f t="shared" si="798"/>
        <v/>
      </c>
      <c r="AP2345" s="187" t="str">
        <f t="shared" si="799"/>
        <v/>
      </c>
      <c r="AT2345" s="187" t="str">
        <f t="shared" si="800"/>
        <v/>
      </c>
      <c r="AU2345" s="187" t="str">
        <f t="shared" si="801"/>
        <v/>
      </c>
      <c r="AV2345" s="187" t="str">
        <f t="shared" si="802"/>
        <v/>
      </c>
      <c r="AW2345" s="187" t="str">
        <f t="shared" si="803"/>
        <v/>
      </c>
      <c r="AX2345" s="187" t="str">
        <f t="shared" si="804"/>
        <v/>
      </c>
      <c r="AY2345" s="187" t="str">
        <f t="shared" si="785"/>
        <v/>
      </c>
      <c r="AZ2345" s="187" t="str">
        <f t="shared" si="805"/>
        <v/>
      </c>
      <c r="BA2345" s="187" t="str">
        <f t="shared" si="787"/>
        <v xml:space="preserve"> </v>
      </c>
      <c r="BB2345" s="187" t="str">
        <f>IFERROR(IF(AW2345="","",VLOOKUP(AW2345,SUSS!R:S,2,FALSE)),AY2345*SUSS!$M$2)</f>
        <v/>
      </c>
      <c r="BC2345" s="187" t="str">
        <f t="shared" si="786"/>
        <v/>
      </c>
    </row>
    <row r="2346" spans="14:55" ht="15.75" thickBot="1">
      <c r="N2346" s="183" t="s">
        <v>216</v>
      </c>
      <c r="O2346" s="82">
        <v>74</v>
      </c>
      <c r="P2346" s="85">
        <v>14322.29</v>
      </c>
      <c r="Q2346" s="83" t="s">
        <v>82</v>
      </c>
      <c r="R2346" s="83" t="s">
        <v>10</v>
      </c>
      <c r="S2346" s="83" t="s">
        <v>10</v>
      </c>
      <c r="T2346" s="82" t="s">
        <v>220</v>
      </c>
      <c r="U2346" s="82" t="s">
        <v>124</v>
      </c>
      <c r="AC2346" s="187" t="str">
        <f t="shared" si="788"/>
        <v/>
      </c>
      <c r="AD2346" s="187" t="str">
        <f t="shared" si="789"/>
        <v/>
      </c>
      <c r="AE2346" s="187" t="str">
        <f t="shared" si="790"/>
        <v/>
      </c>
      <c r="AF2346" s="187" t="str">
        <f t="shared" si="791"/>
        <v/>
      </c>
      <c r="AG2346" s="187" t="str">
        <f t="shared" si="792"/>
        <v/>
      </c>
      <c r="AH2346" s="187" t="str">
        <f t="shared" si="793"/>
        <v/>
      </c>
      <c r="AI2346" s="187" t="str">
        <f t="shared" si="794"/>
        <v/>
      </c>
      <c r="AJ2346" s="187" t="str">
        <f t="shared" si="795"/>
        <v/>
      </c>
      <c r="AK2346" s="187" t="str">
        <f t="shared" si="796"/>
        <v/>
      </c>
      <c r="AN2346" s="187" t="str">
        <f t="shared" si="797"/>
        <v/>
      </c>
      <c r="AO2346" s="187" t="str">
        <f t="shared" si="798"/>
        <v/>
      </c>
      <c r="AP2346" s="187" t="str">
        <f t="shared" si="799"/>
        <v/>
      </c>
      <c r="AT2346" s="187" t="str">
        <f t="shared" si="800"/>
        <v/>
      </c>
      <c r="AU2346" s="187" t="str">
        <f t="shared" si="801"/>
        <v/>
      </c>
      <c r="AV2346" s="187" t="str">
        <f t="shared" si="802"/>
        <v/>
      </c>
      <c r="AW2346" s="187" t="str">
        <f t="shared" si="803"/>
        <v/>
      </c>
      <c r="AX2346" s="187" t="str">
        <f t="shared" si="804"/>
        <v/>
      </c>
      <c r="AY2346" s="187" t="str">
        <f t="shared" si="785"/>
        <v/>
      </c>
      <c r="AZ2346" s="187" t="str">
        <f t="shared" si="805"/>
        <v/>
      </c>
      <c r="BA2346" s="187" t="str">
        <f t="shared" si="787"/>
        <v xml:space="preserve"> </v>
      </c>
      <c r="BB2346" s="187" t="str">
        <f>IFERROR(IF(AW2346="","",VLOOKUP(AW2346,SUSS!R:S,2,FALSE)),AY2346*SUSS!$M$2)</f>
        <v/>
      </c>
      <c r="BC2346" s="187" t="str">
        <f t="shared" si="786"/>
        <v/>
      </c>
    </row>
    <row r="2347" spans="14:55" ht="15.75" thickBot="1">
      <c r="N2347" s="183" t="s">
        <v>216</v>
      </c>
      <c r="O2347" s="82">
        <v>75</v>
      </c>
      <c r="P2347" s="85">
        <v>14322.29</v>
      </c>
      <c r="Q2347" s="83" t="s">
        <v>82</v>
      </c>
      <c r="R2347" s="83" t="s">
        <v>10</v>
      </c>
      <c r="S2347" s="83" t="s">
        <v>10</v>
      </c>
      <c r="T2347" s="82" t="s">
        <v>220</v>
      </c>
      <c r="U2347" s="82" t="s">
        <v>124</v>
      </c>
      <c r="AC2347" s="187" t="str">
        <f t="shared" si="788"/>
        <v/>
      </c>
      <c r="AD2347" s="187" t="str">
        <f t="shared" si="789"/>
        <v/>
      </c>
      <c r="AE2347" s="187" t="str">
        <f t="shared" si="790"/>
        <v/>
      </c>
      <c r="AF2347" s="187" t="str">
        <f t="shared" si="791"/>
        <v/>
      </c>
      <c r="AG2347" s="187" t="str">
        <f t="shared" si="792"/>
        <v/>
      </c>
      <c r="AH2347" s="187" t="str">
        <f t="shared" si="793"/>
        <v/>
      </c>
      <c r="AI2347" s="187" t="str">
        <f t="shared" si="794"/>
        <v/>
      </c>
      <c r="AJ2347" s="187" t="str">
        <f t="shared" si="795"/>
        <v/>
      </c>
      <c r="AK2347" s="187" t="str">
        <f t="shared" si="796"/>
        <v/>
      </c>
      <c r="AN2347" s="187" t="str">
        <f t="shared" si="797"/>
        <v/>
      </c>
      <c r="AO2347" s="187" t="str">
        <f t="shared" si="798"/>
        <v/>
      </c>
      <c r="AP2347" s="187" t="str">
        <f t="shared" si="799"/>
        <v/>
      </c>
      <c r="AT2347" s="187" t="str">
        <f t="shared" si="800"/>
        <v/>
      </c>
      <c r="AU2347" s="187" t="str">
        <f t="shared" si="801"/>
        <v/>
      </c>
      <c r="AV2347" s="187" t="str">
        <f t="shared" si="802"/>
        <v/>
      </c>
      <c r="AW2347" s="187" t="str">
        <f t="shared" si="803"/>
        <v/>
      </c>
      <c r="AX2347" s="187" t="str">
        <f t="shared" si="804"/>
        <v/>
      </c>
      <c r="AY2347" s="187" t="str">
        <f t="shared" si="785"/>
        <v/>
      </c>
      <c r="AZ2347" s="187" t="str">
        <f t="shared" si="805"/>
        <v/>
      </c>
      <c r="BA2347" s="187" t="str">
        <f t="shared" si="787"/>
        <v xml:space="preserve"> </v>
      </c>
      <c r="BB2347" s="187" t="str">
        <f>IFERROR(IF(AW2347="","",VLOOKUP(AW2347,SUSS!R:S,2,FALSE)),AY2347*SUSS!$M$2)</f>
        <v/>
      </c>
      <c r="BC2347" s="187" t="str">
        <f t="shared" si="786"/>
        <v/>
      </c>
    </row>
    <row r="2348" spans="14:55" ht="15.75" thickBot="1">
      <c r="N2348" s="183" t="s">
        <v>216</v>
      </c>
      <c r="O2348" s="82">
        <v>76</v>
      </c>
      <c r="P2348" s="85">
        <v>14322.29</v>
      </c>
      <c r="Q2348" s="83" t="s">
        <v>82</v>
      </c>
      <c r="R2348" s="83" t="s">
        <v>10</v>
      </c>
      <c r="S2348" s="83" t="s">
        <v>10</v>
      </c>
      <c r="T2348" s="82" t="s">
        <v>220</v>
      </c>
      <c r="U2348" s="82" t="s">
        <v>124</v>
      </c>
      <c r="AC2348" s="187" t="str">
        <f t="shared" si="788"/>
        <v/>
      </c>
      <c r="AD2348" s="187" t="str">
        <f t="shared" si="789"/>
        <v/>
      </c>
      <c r="AE2348" s="187" t="str">
        <f t="shared" si="790"/>
        <v/>
      </c>
      <c r="AF2348" s="187" t="str">
        <f t="shared" si="791"/>
        <v/>
      </c>
      <c r="AG2348" s="187" t="str">
        <f t="shared" si="792"/>
        <v/>
      </c>
      <c r="AH2348" s="187" t="str">
        <f t="shared" si="793"/>
        <v/>
      </c>
      <c r="AI2348" s="187" t="str">
        <f t="shared" si="794"/>
        <v/>
      </c>
      <c r="AJ2348" s="187" t="str">
        <f t="shared" si="795"/>
        <v/>
      </c>
      <c r="AK2348" s="187" t="str">
        <f t="shared" si="796"/>
        <v/>
      </c>
      <c r="AN2348" s="187" t="str">
        <f t="shared" si="797"/>
        <v/>
      </c>
      <c r="AO2348" s="187" t="str">
        <f t="shared" si="798"/>
        <v/>
      </c>
      <c r="AP2348" s="187" t="str">
        <f t="shared" si="799"/>
        <v/>
      </c>
      <c r="AT2348" s="187" t="str">
        <f t="shared" si="800"/>
        <v/>
      </c>
      <c r="AU2348" s="187" t="str">
        <f t="shared" si="801"/>
        <v/>
      </c>
      <c r="AV2348" s="187" t="str">
        <f t="shared" si="802"/>
        <v/>
      </c>
      <c r="AW2348" s="187" t="str">
        <f t="shared" si="803"/>
        <v/>
      </c>
      <c r="AX2348" s="187" t="str">
        <f t="shared" si="804"/>
        <v/>
      </c>
      <c r="AY2348" s="187" t="str">
        <f t="shared" si="785"/>
        <v/>
      </c>
      <c r="AZ2348" s="187" t="str">
        <f t="shared" si="805"/>
        <v/>
      </c>
      <c r="BA2348" s="187" t="str">
        <f t="shared" si="787"/>
        <v xml:space="preserve"> </v>
      </c>
      <c r="BB2348" s="187" t="str">
        <f>IFERROR(IF(AW2348="","",VLOOKUP(AW2348,SUSS!R:S,2,FALSE)),AY2348*SUSS!$M$2)</f>
        <v/>
      </c>
      <c r="BC2348" s="187" t="str">
        <f t="shared" si="786"/>
        <v/>
      </c>
    </row>
    <row r="2349" spans="14:55" ht="15.75" thickBot="1">
      <c r="N2349" s="183" t="s">
        <v>216</v>
      </c>
      <c r="O2349" s="82">
        <v>77</v>
      </c>
      <c r="P2349" s="85">
        <v>14322.29</v>
      </c>
      <c r="Q2349" s="83" t="s">
        <v>82</v>
      </c>
      <c r="R2349" s="83" t="s">
        <v>10</v>
      </c>
      <c r="S2349" s="83" t="s">
        <v>10</v>
      </c>
      <c r="T2349" s="82" t="s">
        <v>220</v>
      </c>
      <c r="U2349" s="82" t="s">
        <v>124</v>
      </c>
      <c r="AC2349" s="187" t="str">
        <f t="shared" si="788"/>
        <v/>
      </c>
      <c r="AD2349" s="187" t="str">
        <f t="shared" si="789"/>
        <v/>
      </c>
      <c r="AE2349" s="187" t="str">
        <f t="shared" si="790"/>
        <v/>
      </c>
      <c r="AF2349" s="187" t="str">
        <f t="shared" si="791"/>
        <v/>
      </c>
      <c r="AG2349" s="187" t="str">
        <f t="shared" si="792"/>
        <v/>
      </c>
      <c r="AH2349" s="187" t="str">
        <f t="shared" si="793"/>
        <v/>
      </c>
      <c r="AI2349" s="187" t="str">
        <f t="shared" si="794"/>
        <v/>
      </c>
      <c r="AJ2349" s="187" t="str">
        <f t="shared" si="795"/>
        <v/>
      </c>
      <c r="AK2349" s="187" t="str">
        <f t="shared" si="796"/>
        <v/>
      </c>
      <c r="AN2349" s="187" t="str">
        <f t="shared" si="797"/>
        <v/>
      </c>
      <c r="AO2349" s="187" t="str">
        <f t="shared" si="798"/>
        <v/>
      </c>
      <c r="AP2349" s="187" t="str">
        <f t="shared" si="799"/>
        <v/>
      </c>
      <c r="AT2349" s="187" t="str">
        <f t="shared" si="800"/>
        <v/>
      </c>
      <c r="AU2349" s="187" t="str">
        <f t="shared" si="801"/>
        <v/>
      </c>
      <c r="AV2349" s="187" t="str">
        <f t="shared" si="802"/>
        <v/>
      </c>
      <c r="AW2349" s="187" t="str">
        <f t="shared" si="803"/>
        <v/>
      </c>
      <c r="AX2349" s="187" t="str">
        <f t="shared" si="804"/>
        <v/>
      </c>
      <c r="AY2349" s="187" t="str">
        <f t="shared" si="785"/>
        <v/>
      </c>
      <c r="AZ2349" s="187" t="str">
        <f t="shared" si="805"/>
        <v/>
      </c>
      <c r="BA2349" s="187" t="str">
        <f t="shared" si="787"/>
        <v xml:space="preserve"> </v>
      </c>
      <c r="BB2349" s="187" t="str">
        <f>IFERROR(IF(AW2349="","",VLOOKUP(AW2349,SUSS!R:S,2,FALSE)),AY2349*SUSS!$M$2)</f>
        <v/>
      </c>
      <c r="BC2349" s="187" t="str">
        <f t="shared" si="786"/>
        <v/>
      </c>
    </row>
    <row r="2350" spans="14:55" ht="15.75" thickBot="1">
      <c r="N2350" s="183" t="s">
        <v>216</v>
      </c>
      <c r="O2350" s="82">
        <v>78</v>
      </c>
      <c r="P2350" s="85">
        <v>14322.29</v>
      </c>
      <c r="Q2350" s="83" t="s">
        <v>82</v>
      </c>
      <c r="R2350" s="83" t="s">
        <v>10</v>
      </c>
      <c r="S2350" s="83" t="s">
        <v>10</v>
      </c>
      <c r="T2350" s="82" t="s">
        <v>220</v>
      </c>
      <c r="U2350" s="82" t="s">
        <v>124</v>
      </c>
      <c r="AC2350" s="187" t="str">
        <f t="shared" si="788"/>
        <v/>
      </c>
      <c r="AD2350" s="187" t="str">
        <f t="shared" si="789"/>
        <v/>
      </c>
      <c r="AE2350" s="187" t="str">
        <f t="shared" si="790"/>
        <v/>
      </c>
      <c r="AF2350" s="187" t="str">
        <f t="shared" si="791"/>
        <v/>
      </c>
      <c r="AG2350" s="187" t="str">
        <f t="shared" si="792"/>
        <v/>
      </c>
      <c r="AH2350" s="187" t="str">
        <f t="shared" si="793"/>
        <v/>
      </c>
      <c r="AI2350" s="187" t="str">
        <f t="shared" si="794"/>
        <v/>
      </c>
      <c r="AJ2350" s="187" t="str">
        <f t="shared" si="795"/>
        <v/>
      </c>
      <c r="AK2350" s="187" t="str">
        <f t="shared" si="796"/>
        <v/>
      </c>
      <c r="AN2350" s="187" t="str">
        <f t="shared" si="797"/>
        <v/>
      </c>
      <c r="AO2350" s="187" t="str">
        <f t="shared" si="798"/>
        <v/>
      </c>
      <c r="AP2350" s="187" t="str">
        <f t="shared" si="799"/>
        <v/>
      </c>
      <c r="AT2350" s="187" t="str">
        <f t="shared" si="800"/>
        <v/>
      </c>
      <c r="AU2350" s="187" t="str">
        <f t="shared" si="801"/>
        <v/>
      </c>
      <c r="AV2350" s="187" t="str">
        <f t="shared" si="802"/>
        <v/>
      </c>
      <c r="AW2350" s="187" t="str">
        <f t="shared" si="803"/>
        <v/>
      </c>
      <c r="AX2350" s="187" t="str">
        <f t="shared" si="804"/>
        <v/>
      </c>
      <c r="AY2350" s="187" t="str">
        <f t="shared" si="785"/>
        <v/>
      </c>
      <c r="AZ2350" s="187" t="str">
        <f t="shared" si="805"/>
        <v/>
      </c>
      <c r="BA2350" s="187" t="str">
        <f t="shared" si="787"/>
        <v xml:space="preserve"> </v>
      </c>
      <c r="BB2350" s="187" t="str">
        <f>IFERROR(IF(AW2350="","",VLOOKUP(AW2350,SUSS!R:S,2,FALSE)),AY2350*SUSS!$M$2)</f>
        <v/>
      </c>
      <c r="BC2350" s="187" t="str">
        <f t="shared" si="786"/>
        <v/>
      </c>
    </row>
    <row r="2351" spans="14:55" ht="15.75" thickBot="1">
      <c r="N2351" s="183" t="s">
        <v>216</v>
      </c>
      <c r="O2351" s="82">
        <v>79</v>
      </c>
      <c r="P2351" s="85">
        <v>14322.29</v>
      </c>
      <c r="Q2351" s="83" t="s">
        <v>82</v>
      </c>
      <c r="R2351" s="83" t="s">
        <v>10</v>
      </c>
      <c r="S2351" s="83" t="s">
        <v>10</v>
      </c>
      <c r="T2351" s="82" t="s">
        <v>220</v>
      </c>
      <c r="U2351" s="82" t="s">
        <v>124</v>
      </c>
      <c r="AC2351" s="187" t="str">
        <f t="shared" si="788"/>
        <v/>
      </c>
      <c r="AD2351" s="187" t="str">
        <f t="shared" si="789"/>
        <v/>
      </c>
      <c r="AE2351" s="187" t="str">
        <f t="shared" si="790"/>
        <v/>
      </c>
      <c r="AF2351" s="187" t="str">
        <f t="shared" si="791"/>
        <v/>
      </c>
      <c r="AG2351" s="187" t="str">
        <f t="shared" si="792"/>
        <v/>
      </c>
      <c r="AH2351" s="187" t="str">
        <f t="shared" si="793"/>
        <v/>
      </c>
      <c r="AI2351" s="187" t="str">
        <f t="shared" si="794"/>
        <v/>
      </c>
      <c r="AJ2351" s="187" t="str">
        <f t="shared" si="795"/>
        <v/>
      </c>
      <c r="AK2351" s="187" t="str">
        <f t="shared" si="796"/>
        <v/>
      </c>
      <c r="AN2351" s="187" t="str">
        <f t="shared" si="797"/>
        <v/>
      </c>
      <c r="AO2351" s="187" t="str">
        <f t="shared" si="798"/>
        <v/>
      </c>
      <c r="AP2351" s="187" t="str">
        <f t="shared" si="799"/>
        <v/>
      </c>
      <c r="AT2351" s="187" t="str">
        <f t="shared" si="800"/>
        <v/>
      </c>
      <c r="AU2351" s="187" t="str">
        <f t="shared" si="801"/>
        <v/>
      </c>
      <c r="AV2351" s="187" t="str">
        <f t="shared" si="802"/>
        <v/>
      </c>
      <c r="AW2351" s="187" t="str">
        <f t="shared" si="803"/>
        <v/>
      </c>
      <c r="AX2351" s="187" t="str">
        <f t="shared" si="804"/>
        <v/>
      </c>
      <c r="AY2351" s="187" t="str">
        <f t="shared" si="785"/>
        <v/>
      </c>
      <c r="AZ2351" s="187" t="str">
        <f t="shared" si="805"/>
        <v/>
      </c>
      <c r="BA2351" s="187" t="str">
        <f t="shared" si="787"/>
        <v xml:space="preserve"> </v>
      </c>
      <c r="BB2351" s="187" t="str">
        <f>IFERROR(IF(AW2351="","",VLOOKUP(AW2351,SUSS!R:S,2,FALSE)),AY2351*SUSS!$M$2)</f>
        <v/>
      </c>
      <c r="BC2351" s="187" t="str">
        <f t="shared" si="786"/>
        <v/>
      </c>
    </row>
    <row r="2352" spans="14:55" ht="15.75" thickBot="1">
      <c r="N2352" s="183" t="s">
        <v>216</v>
      </c>
      <c r="O2352" s="82">
        <v>80</v>
      </c>
      <c r="P2352" s="85">
        <v>14322.29</v>
      </c>
      <c r="Q2352" s="83" t="s">
        <v>82</v>
      </c>
      <c r="R2352" s="83" t="s">
        <v>10</v>
      </c>
      <c r="S2352" s="83" t="s">
        <v>10</v>
      </c>
      <c r="T2352" s="82" t="s">
        <v>220</v>
      </c>
      <c r="U2352" s="82" t="s">
        <v>124</v>
      </c>
      <c r="AC2352" s="187" t="str">
        <f t="shared" si="788"/>
        <v/>
      </c>
      <c r="AD2352" s="187" t="str">
        <f t="shared" si="789"/>
        <v/>
      </c>
      <c r="AE2352" s="187" t="str">
        <f t="shared" si="790"/>
        <v/>
      </c>
      <c r="AF2352" s="187" t="str">
        <f t="shared" si="791"/>
        <v/>
      </c>
      <c r="AG2352" s="187" t="str">
        <f t="shared" si="792"/>
        <v/>
      </c>
      <c r="AH2352" s="187" t="str">
        <f t="shared" si="793"/>
        <v/>
      </c>
      <c r="AI2352" s="187" t="str">
        <f t="shared" si="794"/>
        <v/>
      </c>
      <c r="AJ2352" s="187" t="str">
        <f t="shared" si="795"/>
        <v/>
      </c>
      <c r="AK2352" s="187" t="str">
        <f t="shared" si="796"/>
        <v/>
      </c>
      <c r="AN2352" s="187" t="str">
        <f t="shared" si="797"/>
        <v/>
      </c>
      <c r="AO2352" s="187" t="str">
        <f t="shared" si="798"/>
        <v/>
      </c>
      <c r="AP2352" s="187" t="str">
        <f t="shared" si="799"/>
        <v/>
      </c>
      <c r="AT2352" s="187" t="str">
        <f t="shared" si="800"/>
        <v/>
      </c>
      <c r="AU2352" s="187" t="str">
        <f t="shared" si="801"/>
        <v/>
      </c>
      <c r="AV2352" s="187" t="str">
        <f t="shared" si="802"/>
        <v/>
      </c>
      <c r="AW2352" s="187" t="str">
        <f t="shared" si="803"/>
        <v/>
      </c>
      <c r="AX2352" s="187" t="str">
        <f t="shared" si="804"/>
        <v/>
      </c>
      <c r="AY2352" s="187" t="str">
        <f t="shared" si="785"/>
        <v/>
      </c>
      <c r="AZ2352" s="187" t="str">
        <f t="shared" si="805"/>
        <v/>
      </c>
      <c r="BA2352" s="187" t="str">
        <f t="shared" si="787"/>
        <v xml:space="preserve"> </v>
      </c>
      <c r="BB2352" s="187" t="str">
        <f>IFERROR(IF(AW2352="","",VLOOKUP(AW2352,SUSS!R:S,2,FALSE)),AY2352*SUSS!$M$2)</f>
        <v/>
      </c>
      <c r="BC2352" s="187" t="str">
        <f t="shared" si="786"/>
        <v/>
      </c>
    </row>
    <row r="2353" spans="14:55" ht="15.75" thickBot="1">
      <c r="N2353" s="183" t="s">
        <v>216</v>
      </c>
      <c r="O2353" s="82">
        <v>81</v>
      </c>
      <c r="P2353" s="85">
        <v>14322.29</v>
      </c>
      <c r="Q2353" s="83" t="s">
        <v>82</v>
      </c>
      <c r="R2353" s="83" t="s">
        <v>10</v>
      </c>
      <c r="S2353" s="83" t="s">
        <v>10</v>
      </c>
      <c r="T2353" s="82" t="s">
        <v>220</v>
      </c>
      <c r="U2353" s="82" t="s">
        <v>124</v>
      </c>
      <c r="AC2353" s="187" t="str">
        <f t="shared" si="788"/>
        <v/>
      </c>
      <c r="AD2353" s="187" t="str">
        <f t="shared" si="789"/>
        <v/>
      </c>
      <c r="AE2353" s="187" t="str">
        <f t="shared" si="790"/>
        <v/>
      </c>
      <c r="AF2353" s="187" t="str">
        <f t="shared" si="791"/>
        <v/>
      </c>
      <c r="AG2353" s="187" t="str">
        <f t="shared" si="792"/>
        <v/>
      </c>
      <c r="AH2353" s="187" t="str">
        <f t="shared" si="793"/>
        <v/>
      </c>
      <c r="AI2353" s="187" t="str">
        <f t="shared" si="794"/>
        <v/>
      </c>
      <c r="AJ2353" s="187" t="str">
        <f t="shared" si="795"/>
        <v/>
      </c>
      <c r="AK2353" s="187" t="str">
        <f t="shared" si="796"/>
        <v/>
      </c>
      <c r="AN2353" s="187" t="str">
        <f t="shared" si="797"/>
        <v/>
      </c>
      <c r="AO2353" s="187" t="str">
        <f t="shared" si="798"/>
        <v/>
      </c>
      <c r="AP2353" s="187" t="str">
        <f t="shared" si="799"/>
        <v/>
      </c>
      <c r="AT2353" s="187" t="str">
        <f t="shared" si="800"/>
        <v/>
      </c>
      <c r="AU2353" s="187" t="str">
        <f t="shared" si="801"/>
        <v/>
      </c>
      <c r="AV2353" s="187" t="str">
        <f t="shared" si="802"/>
        <v/>
      </c>
      <c r="AW2353" s="187" t="str">
        <f t="shared" si="803"/>
        <v/>
      </c>
      <c r="AX2353" s="187" t="str">
        <f t="shared" si="804"/>
        <v/>
      </c>
      <c r="AY2353" s="187" t="str">
        <f t="shared" si="785"/>
        <v/>
      </c>
      <c r="AZ2353" s="187" t="str">
        <f t="shared" si="805"/>
        <v/>
      </c>
      <c r="BA2353" s="187" t="str">
        <f t="shared" si="787"/>
        <v xml:space="preserve"> </v>
      </c>
      <c r="BB2353" s="187" t="str">
        <f>IFERROR(IF(AW2353="","",VLOOKUP(AW2353,SUSS!R:S,2,FALSE)),AY2353*SUSS!$M$2)</f>
        <v/>
      </c>
      <c r="BC2353" s="187" t="str">
        <f t="shared" si="786"/>
        <v/>
      </c>
    </row>
    <row r="2354" spans="14:55" ht="15.75" thickBot="1">
      <c r="N2354" s="183" t="s">
        <v>216</v>
      </c>
      <c r="O2354" s="82">
        <v>82</v>
      </c>
      <c r="P2354" s="85">
        <v>14322.29</v>
      </c>
      <c r="Q2354" s="83" t="s">
        <v>82</v>
      </c>
      <c r="R2354" s="83" t="s">
        <v>10</v>
      </c>
      <c r="S2354" s="83" t="s">
        <v>10</v>
      </c>
      <c r="T2354" s="82" t="s">
        <v>220</v>
      </c>
      <c r="U2354" s="82" t="s">
        <v>124</v>
      </c>
      <c r="AC2354" s="187" t="str">
        <f t="shared" si="788"/>
        <v/>
      </c>
      <c r="AD2354" s="187" t="str">
        <f t="shared" si="789"/>
        <v/>
      </c>
      <c r="AE2354" s="187" t="str">
        <f t="shared" si="790"/>
        <v/>
      </c>
      <c r="AF2354" s="187" t="str">
        <f t="shared" si="791"/>
        <v/>
      </c>
      <c r="AG2354" s="187" t="str">
        <f t="shared" si="792"/>
        <v/>
      </c>
      <c r="AH2354" s="187" t="str">
        <f t="shared" si="793"/>
        <v/>
      </c>
      <c r="AI2354" s="187" t="str">
        <f t="shared" si="794"/>
        <v/>
      </c>
      <c r="AJ2354" s="187" t="str">
        <f t="shared" si="795"/>
        <v/>
      </c>
      <c r="AK2354" s="187" t="str">
        <f t="shared" si="796"/>
        <v/>
      </c>
      <c r="AN2354" s="187" t="str">
        <f t="shared" si="797"/>
        <v/>
      </c>
      <c r="AO2354" s="187" t="str">
        <f t="shared" si="798"/>
        <v/>
      </c>
      <c r="AP2354" s="187" t="str">
        <f t="shared" si="799"/>
        <v/>
      </c>
      <c r="AT2354" s="187" t="str">
        <f t="shared" si="800"/>
        <v/>
      </c>
      <c r="AU2354" s="187" t="str">
        <f t="shared" si="801"/>
        <v/>
      </c>
      <c r="AV2354" s="187" t="str">
        <f t="shared" si="802"/>
        <v/>
      </c>
      <c r="AW2354" s="187" t="str">
        <f t="shared" si="803"/>
        <v/>
      </c>
      <c r="AX2354" s="187" t="str">
        <f t="shared" si="804"/>
        <v/>
      </c>
      <c r="AY2354" s="187" t="str">
        <f t="shared" si="785"/>
        <v/>
      </c>
      <c r="AZ2354" s="187" t="str">
        <f t="shared" si="805"/>
        <v/>
      </c>
      <c r="BA2354" s="187" t="str">
        <f t="shared" si="787"/>
        <v xml:space="preserve"> </v>
      </c>
      <c r="BB2354" s="187" t="str">
        <f>IFERROR(IF(AW2354="","",VLOOKUP(AW2354,SUSS!R:S,2,FALSE)),AY2354*SUSS!$M$2)</f>
        <v/>
      </c>
      <c r="BC2354" s="187" t="str">
        <f t="shared" si="786"/>
        <v/>
      </c>
    </row>
    <row r="2355" spans="14:55" ht="15.75" thickBot="1">
      <c r="N2355" s="183" t="s">
        <v>216</v>
      </c>
      <c r="O2355" s="82">
        <v>83</v>
      </c>
      <c r="P2355" s="85">
        <v>14322.29</v>
      </c>
      <c r="Q2355" s="83" t="s">
        <v>82</v>
      </c>
      <c r="R2355" s="83" t="s">
        <v>10</v>
      </c>
      <c r="S2355" s="83" t="s">
        <v>10</v>
      </c>
      <c r="T2355" s="82" t="s">
        <v>220</v>
      </c>
      <c r="U2355" s="82" t="s">
        <v>124</v>
      </c>
      <c r="AC2355" s="187" t="str">
        <f t="shared" si="788"/>
        <v/>
      </c>
      <c r="AD2355" s="187" t="str">
        <f t="shared" si="789"/>
        <v/>
      </c>
      <c r="AE2355" s="187" t="str">
        <f t="shared" si="790"/>
        <v/>
      </c>
      <c r="AF2355" s="187" t="str">
        <f t="shared" si="791"/>
        <v/>
      </c>
      <c r="AG2355" s="187" t="str">
        <f t="shared" si="792"/>
        <v/>
      </c>
      <c r="AH2355" s="187" t="str">
        <f t="shared" si="793"/>
        <v/>
      </c>
      <c r="AI2355" s="187" t="str">
        <f t="shared" si="794"/>
        <v/>
      </c>
      <c r="AJ2355" s="187" t="str">
        <f t="shared" si="795"/>
        <v/>
      </c>
      <c r="AK2355" s="187" t="str">
        <f t="shared" si="796"/>
        <v/>
      </c>
      <c r="AN2355" s="187" t="str">
        <f t="shared" si="797"/>
        <v/>
      </c>
      <c r="AO2355" s="187" t="str">
        <f t="shared" si="798"/>
        <v/>
      </c>
      <c r="AP2355" s="187" t="str">
        <f t="shared" si="799"/>
        <v/>
      </c>
      <c r="AT2355" s="187" t="str">
        <f t="shared" si="800"/>
        <v/>
      </c>
      <c r="AU2355" s="187" t="str">
        <f t="shared" si="801"/>
        <v/>
      </c>
      <c r="AV2355" s="187" t="str">
        <f t="shared" si="802"/>
        <v/>
      </c>
      <c r="AW2355" s="187" t="str">
        <f t="shared" si="803"/>
        <v/>
      </c>
      <c r="AX2355" s="187" t="str">
        <f t="shared" si="804"/>
        <v/>
      </c>
      <c r="AY2355" s="187" t="str">
        <f t="shared" si="785"/>
        <v/>
      </c>
      <c r="AZ2355" s="187" t="str">
        <f t="shared" si="805"/>
        <v/>
      </c>
      <c r="BA2355" s="187" t="str">
        <f t="shared" si="787"/>
        <v xml:space="preserve"> </v>
      </c>
      <c r="BB2355" s="187" t="str">
        <f>IFERROR(IF(AW2355="","",VLOOKUP(AW2355,SUSS!R:S,2,FALSE)),AY2355*SUSS!$M$2)</f>
        <v/>
      </c>
      <c r="BC2355" s="187" t="str">
        <f t="shared" si="786"/>
        <v/>
      </c>
    </row>
    <row r="2356" spans="14:55" ht="15.75" thickBot="1">
      <c r="N2356" s="183" t="s">
        <v>216</v>
      </c>
      <c r="O2356" s="82">
        <v>84</v>
      </c>
      <c r="P2356" s="85">
        <v>14322.29</v>
      </c>
      <c r="Q2356" s="83" t="s">
        <v>82</v>
      </c>
      <c r="R2356" s="83" t="s">
        <v>10</v>
      </c>
      <c r="S2356" s="83" t="s">
        <v>10</v>
      </c>
      <c r="T2356" s="82" t="s">
        <v>220</v>
      </c>
      <c r="U2356" s="82" t="s">
        <v>124</v>
      </c>
      <c r="AC2356" s="187" t="str">
        <f t="shared" si="788"/>
        <v/>
      </c>
      <c r="AD2356" s="187" t="str">
        <f t="shared" si="789"/>
        <v/>
      </c>
      <c r="AE2356" s="187" t="str">
        <f t="shared" si="790"/>
        <v/>
      </c>
      <c r="AF2356" s="187" t="str">
        <f t="shared" si="791"/>
        <v/>
      </c>
      <c r="AG2356" s="187" t="str">
        <f t="shared" si="792"/>
        <v/>
      </c>
      <c r="AH2356" s="187" t="str">
        <f t="shared" si="793"/>
        <v/>
      </c>
      <c r="AI2356" s="187" t="str">
        <f t="shared" si="794"/>
        <v/>
      </c>
      <c r="AJ2356" s="187" t="str">
        <f t="shared" si="795"/>
        <v/>
      </c>
      <c r="AK2356" s="187" t="str">
        <f t="shared" si="796"/>
        <v/>
      </c>
      <c r="AN2356" s="187" t="str">
        <f t="shared" si="797"/>
        <v/>
      </c>
      <c r="AO2356" s="187" t="str">
        <f t="shared" si="798"/>
        <v/>
      </c>
      <c r="AP2356" s="187" t="str">
        <f t="shared" si="799"/>
        <v/>
      </c>
      <c r="AT2356" s="187" t="str">
        <f t="shared" si="800"/>
        <v/>
      </c>
      <c r="AU2356" s="187" t="str">
        <f t="shared" si="801"/>
        <v/>
      </c>
      <c r="AV2356" s="187" t="str">
        <f t="shared" si="802"/>
        <v/>
      </c>
      <c r="AW2356" s="187" t="str">
        <f t="shared" si="803"/>
        <v/>
      </c>
      <c r="AX2356" s="187" t="str">
        <f t="shared" si="804"/>
        <v/>
      </c>
      <c r="AY2356" s="187" t="str">
        <f t="shared" si="785"/>
        <v/>
      </c>
      <c r="AZ2356" s="187" t="str">
        <f t="shared" si="805"/>
        <v/>
      </c>
      <c r="BA2356" s="187" t="str">
        <f t="shared" si="787"/>
        <v xml:space="preserve"> </v>
      </c>
      <c r="BB2356" s="187" t="str">
        <f>IFERROR(IF(AW2356="","",VLOOKUP(AW2356,SUSS!R:S,2,FALSE)),AY2356*SUSS!$M$2)</f>
        <v/>
      </c>
      <c r="BC2356" s="187" t="str">
        <f t="shared" si="786"/>
        <v/>
      </c>
    </row>
    <row r="2357" spans="14:55" ht="15.75" thickBot="1">
      <c r="N2357" s="183" t="s">
        <v>216</v>
      </c>
      <c r="O2357" s="82">
        <v>85</v>
      </c>
      <c r="P2357" s="85">
        <v>14322.29</v>
      </c>
      <c r="Q2357" s="83" t="s">
        <v>82</v>
      </c>
      <c r="R2357" s="83" t="s">
        <v>10</v>
      </c>
      <c r="S2357" s="83" t="s">
        <v>10</v>
      </c>
      <c r="T2357" s="82" t="s">
        <v>220</v>
      </c>
      <c r="U2357" s="82" t="s">
        <v>124</v>
      </c>
      <c r="AC2357" s="187" t="str">
        <f t="shared" si="788"/>
        <v/>
      </c>
      <c r="AD2357" s="187" t="str">
        <f t="shared" si="789"/>
        <v/>
      </c>
      <c r="AE2357" s="187" t="str">
        <f t="shared" si="790"/>
        <v/>
      </c>
      <c r="AF2357" s="187" t="str">
        <f t="shared" si="791"/>
        <v/>
      </c>
      <c r="AG2357" s="187" t="str">
        <f t="shared" si="792"/>
        <v/>
      </c>
      <c r="AH2357" s="187" t="str">
        <f t="shared" si="793"/>
        <v/>
      </c>
      <c r="AI2357" s="187" t="str">
        <f t="shared" si="794"/>
        <v/>
      </c>
      <c r="AJ2357" s="187" t="str">
        <f t="shared" si="795"/>
        <v/>
      </c>
      <c r="AK2357" s="187" t="str">
        <f t="shared" si="796"/>
        <v/>
      </c>
      <c r="AN2357" s="187" t="str">
        <f t="shared" si="797"/>
        <v/>
      </c>
      <c r="AO2357" s="187" t="str">
        <f t="shared" si="798"/>
        <v/>
      </c>
      <c r="AP2357" s="187" t="str">
        <f t="shared" si="799"/>
        <v/>
      </c>
      <c r="AT2357" s="187" t="str">
        <f t="shared" si="800"/>
        <v/>
      </c>
      <c r="AU2357" s="187" t="str">
        <f t="shared" si="801"/>
        <v/>
      </c>
      <c r="AV2357" s="187" t="str">
        <f t="shared" si="802"/>
        <v/>
      </c>
      <c r="AW2357" s="187" t="str">
        <f t="shared" si="803"/>
        <v/>
      </c>
      <c r="AX2357" s="187" t="str">
        <f t="shared" si="804"/>
        <v/>
      </c>
      <c r="AY2357" s="187" t="str">
        <f t="shared" si="785"/>
        <v/>
      </c>
      <c r="AZ2357" s="187" t="str">
        <f t="shared" si="805"/>
        <v/>
      </c>
      <c r="BA2357" s="187" t="str">
        <f t="shared" si="787"/>
        <v xml:space="preserve"> </v>
      </c>
      <c r="BB2357" s="187" t="str">
        <f>IFERROR(IF(AW2357="","",VLOOKUP(AW2357,SUSS!R:S,2,FALSE)),AY2357*SUSS!$M$2)</f>
        <v/>
      </c>
      <c r="BC2357" s="187" t="str">
        <f t="shared" si="786"/>
        <v/>
      </c>
    </row>
    <row r="2358" spans="14:55" ht="15.75" thickBot="1">
      <c r="N2358" s="183" t="s">
        <v>216</v>
      </c>
      <c r="O2358" s="82">
        <v>86</v>
      </c>
      <c r="P2358" s="85">
        <v>14322.29</v>
      </c>
      <c r="Q2358" s="83" t="s">
        <v>82</v>
      </c>
      <c r="R2358" s="83" t="s">
        <v>10</v>
      </c>
      <c r="S2358" s="83" t="s">
        <v>10</v>
      </c>
      <c r="T2358" s="82" t="s">
        <v>220</v>
      </c>
      <c r="U2358" s="82" t="s">
        <v>124</v>
      </c>
      <c r="AC2358" s="187" t="str">
        <f t="shared" si="788"/>
        <v/>
      </c>
      <c r="AD2358" s="187" t="str">
        <f t="shared" si="789"/>
        <v/>
      </c>
      <c r="AE2358" s="187" t="str">
        <f t="shared" si="790"/>
        <v/>
      </c>
      <c r="AF2358" s="187" t="str">
        <f t="shared" si="791"/>
        <v/>
      </c>
      <c r="AG2358" s="187" t="str">
        <f t="shared" si="792"/>
        <v/>
      </c>
      <c r="AH2358" s="187" t="str">
        <f t="shared" si="793"/>
        <v/>
      </c>
      <c r="AI2358" s="187" t="str">
        <f t="shared" si="794"/>
        <v/>
      </c>
      <c r="AJ2358" s="187" t="str">
        <f t="shared" si="795"/>
        <v/>
      </c>
      <c r="AK2358" s="187" t="str">
        <f t="shared" si="796"/>
        <v/>
      </c>
      <c r="AN2358" s="187" t="str">
        <f t="shared" si="797"/>
        <v/>
      </c>
      <c r="AO2358" s="187" t="str">
        <f t="shared" si="798"/>
        <v/>
      </c>
      <c r="AP2358" s="187" t="str">
        <f t="shared" si="799"/>
        <v/>
      </c>
      <c r="AT2358" s="187" t="str">
        <f t="shared" si="800"/>
        <v/>
      </c>
      <c r="AU2358" s="187" t="str">
        <f t="shared" si="801"/>
        <v/>
      </c>
      <c r="AV2358" s="187" t="str">
        <f t="shared" si="802"/>
        <v/>
      </c>
      <c r="AW2358" s="187" t="str">
        <f t="shared" si="803"/>
        <v/>
      </c>
      <c r="AX2358" s="187" t="str">
        <f t="shared" si="804"/>
        <v/>
      </c>
      <c r="AY2358" s="187" t="str">
        <f t="shared" si="785"/>
        <v/>
      </c>
      <c r="AZ2358" s="187" t="str">
        <f t="shared" si="805"/>
        <v/>
      </c>
      <c r="BA2358" s="187" t="str">
        <f t="shared" si="787"/>
        <v xml:space="preserve"> </v>
      </c>
      <c r="BB2358" s="187" t="str">
        <f>IFERROR(IF(AW2358="","",VLOOKUP(AW2358,SUSS!R:S,2,FALSE)),AY2358*SUSS!$M$2)</f>
        <v/>
      </c>
      <c r="BC2358" s="187" t="str">
        <f t="shared" si="786"/>
        <v/>
      </c>
    </row>
    <row r="2359" spans="14:55" ht="15.75" thickBot="1">
      <c r="N2359" s="183" t="s">
        <v>216</v>
      </c>
      <c r="O2359" s="82">
        <v>87</v>
      </c>
      <c r="P2359" s="85">
        <v>14322.29</v>
      </c>
      <c r="Q2359" s="83" t="s">
        <v>82</v>
      </c>
      <c r="R2359" s="83" t="s">
        <v>10</v>
      </c>
      <c r="S2359" s="83" t="s">
        <v>10</v>
      </c>
      <c r="T2359" s="82" t="s">
        <v>220</v>
      </c>
      <c r="U2359" s="82" t="s">
        <v>124</v>
      </c>
      <c r="AC2359" s="187" t="str">
        <f t="shared" si="788"/>
        <v/>
      </c>
      <c r="AD2359" s="187" t="str">
        <f t="shared" si="789"/>
        <v/>
      </c>
      <c r="AE2359" s="187" t="str">
        <f t="shared" si="790"/>
        <v/>
      </c>
      <c r="AF2359" s="187" t="str">
        <f t="shared" si="791"/>
        <v/>
      </c>
      <c r="AG2359" s="187" t="str">
        <f t="shared" si="792"/>
        <v/>
      </c>
      <c r="AH2359" s="187" t="str">
        <f t="shared" si="793"/>
        <v/>
      </c>
      <c r="AI2359" s="187" t="str">
        <f t="shared" si="794"/>
        <v/>
      </c>
      <c r="AJ2359" s="187" t="str">
        <f t="shared" si="795"/>
        <v/>
      </c>
      <c r="AK2359" s="187" t="str">
        <f t="shared" si="796"/>
        <v/>
      </c>
      <c r="AN2359" s="187" t="str">
        <f t="shared" si="797"/>
        <v/>
      </c>
      <c r="AO2359" s="187" t="str">
        <f t="shared" si="798"/>
        <v/>
      </c>
      <c r="AP2359" s="187" t="str">
        <f t="shared" si="799"/>
        <v/>
      </c>
      <c r="AT2359" s="187" t="str">
        <f t="shared" si="800"/>
        <v/>
      </c>
      <c r="AU2359" s="187" t="str">
        <f t="shared" si="801"/>
        <v/>
      </c>
      <c r="AV2359" s="187" t="str">
        <f t="shared" si="802"/>
        <v/>
      </c>
      <c r="AW2359" s="187" t="str">
        <f t="shared" si="803"/>
        <v/>
      </c>
      <c r="AX2359" s="187" t="str">
        <f t="shared" si="804"/>
        <v/>
      </c>
      <c r="AY2359" s="187" t="str">
        <f t="shared" si="785"/>
        <v/>
      </c>
      <c r="AZ2359" s="187" t="str">
        <f t="shared" si="805"/>
        <v/>
      </c>
      <c r="BA2359" s="187" t="str">
        <f t="shared" si="787"/>
        <v xml:space="preserve"> </v>
      </c>
      <c r="BB2359" s="187" t="str">
        <f>IFERROR(IF(AW2359="","",VLOOKUP(AW2359,SUSS!R:S,2,FALSE)),AY2359*SUSS!$M$2)</f>
        <v/>
      </c>
      <c r="BC2359" s="187" t="str">
        <f t="shared" si="786"/>
        <v/>
      </c>
    </row>
    <row r="2360" spans="14:55" ht="15.75" thickBot="1">
      <c r="N2360" s="183" t="s">
        <v>216</v>
      </c>
      <c r="O2360" s="82">
        <v>88</v>
      </c>
      <c r="P2360" s="85">
        <v>14322.29</v>
      </c>
      <c r="Q2360" s="83" t="s">
        <v>82</v>
      </c>
      <c r="R2360" s="83" t="s">
        <v>10</v>
      </c>
      <c r="S2360" s="83" t="s">
        <v>10</v>
      </c>
      <c r="T2360" s="82" t="s">
        <v>220</v>
      </c>
      <c r="U2360" s="82" t="s">
        <v>124</v>
      </c>
      <c r="AC2360" s="187" t="str">
        <f t="shared" si="788"/>
        <v/>
      </c>
      <c r="AD2360" s="187" t="str">
        <f t="shared" si="789"/>
        <v/>
      </c>
      <c r="AE2360" s="187" t="str">
        <f t="shared" si="790"/>
        <v/>
      </c>
      <c r="AF2360" s="187" t="str">
        <f t="shared" si="791"/>
        <v/>
      </c>
      <c r="AG2360" s="187" t="str">
        <f t="shared" si="792"/>
        <v/>
      </c>
      <c r="AH2360" s="187" t="str">
        <f t="shared" si="793"/>
        <v/>
      </c>
      <c r="AI2360" s="187" t="str">
        <f t="shared" si="794"/>
        <v/>
      </c>
      <c r="AJ2360" s="187" t="str">
        <f t="shared" si="795"/>
        <v/>
      </c>
      <c r="AK2360" s="187" t="str">
        <f t="shared" si="796"/>
        <v/>
      </c>
      <c r="AN2360" s="187" t="str">
        <f t="shared" si="797"/>
        <v/>
      </c>
      <c r="AO2360" s="187" t="str">
        <f t="shared" si="798"/>
        <v/>
      </c>
      <c r="AP2360" s="187" t="str">
        <f t="shared" si="799"/>
        <v/>
      </c>
      <c r="AT2360" s="187" t="str">
        <f t="shared" si="800"/>
        <v/>
      </c>
      <c r="AU2360" s="187" t="str">
        <f t="shared" si="801"/>
        <v/>
      </c>
      <c r="AV2360" s="187" t="str">
        <f t="shared" si="802"/>
        <v/>
      </c>
      <c r="AW2360" s="187" t="str">
        <f t="shared" si="803"/>
        <v/>
      </c>
      <c r="AX2360" s="187" t="str">
        <f t="shared" si="804"/>
        <v/>
      </c>
      <c r="AY2360" s="187" t="str">
        <f t="shared" si="785"/>
        <v/>
      </c>
      <c r="AZ2360" s="187" t="str">
        <f t="shared" si="805"/>
        <v/>
      </c>
      <c r="BA2360" s="187" t="str">
        <f t="shared" si="787"/>
        <v xml:space="preserve"> </v>
      </c>
      <c r="BB2360" s="187" t="str">
        <f>IFERROR(IF(AW2360="","",VLOOKUP(AW2360,SUSS!R:S,2,FALSE)),AY2360*SUSS!$M$2)</f>
        <v/>
      </c>
      <c r="BC2360" s="187" t="str">
        <f t="shared" si="786"/>
        <v/>
      </c>
    </row>
    <row r="2361" spans="14:55" ht="15.75" thickBot="1">
      <c r="N2361" s="183" t="s">
        <v>216</v>
      </c>
      <c r="O2361" s="82">
        <v>89</v>
      </c>
      <c r="P2361" s="85">
        <v>14322.29</v>
      </c>
      <c r="Q2361" s="83" t="s">
        <v>82</v>
      </c>
      <c r="R2361" s="83" t="s">
        <v>10</v>
      </c>
      <c r="S2361" s="83" t="s">
        <v>10</v>
      </c>
      <c r="T2361" s="82" t="s">
        <v>220</v>
      </c>
      <c r="U2361" s="82" t="s">
        <v>124</v>
      </c>
      <c r="AC2361" s="187" t="str">
        <f t="shared" si="788"/>
        <v/>
      </c>
      <c r="AD2361" s="187" t="str">
        <f t="shared" si="789"/>
        <v/>
      </c>
      <c r="AE2361" s="187" t="str">
        <f t="shared" si="790"/>
        <v/>
      </c>
      <c r="AF2361" s="187" t="str">
        <f t="shared" si="791"/>
        <v/>
      </c>
      <c r="AG2361" s="187" t="str">
        <f t="shared" si="792"/>
        <v/>
      </c>
      <c r="AH2361" s="187" t="str">
        <f t="shared" si="793"/>
        <v/>
      </c>
      <c r="AI2361" s="187" t="str">
        <f t="shared" si="794"/>
        <v/>
      </c>
      <c r="AJ2361" s="187" t="str">
        <f t="shared" si="795"/>
        <v/>
      </c>
      <c r="AK2361" s="187" t="str">
        <f t="shared" si="796"/>
        <v/>
      </c>
      <c r="AN2361" s="187" t="str">
        <f t="shared" si="797"/>
        <v/>
      </c>
      <c r="AO2361" s="187" t="str">
        <f t="shared" si="798"/>
        <v/>
      </c>
      <c r="AP2361" s="187" t="str">
        <f t="shared" si="799"/>
        <v/>
      </c>
      <c r="AT2361" s="187" t="str">
        <f t="shared" si="800"/>
        <v/>
      </c>
      <c r="AU2361" s="187" t="str">
        <f t="shared" si="801"/>
        <v/>
      </c>
      <c r="AV2361" s="187" t="str">
        <f t="shared" si="802"/>
        <v/>
      </c>
      <c r="AW2361" s="187" t="str">
        <f t="shared" si="803"/>
        <v/>
      </c>
      <c r="AX2361" s="187" t="str">
        <f t="shared" si="804"/>
        <v/>
      </c>
      <c r="AY2361" s="187" t="str">
        <f t="shared" si="785"/>
        <v/>
      </c>
      <c r="AZ2361" s="187" t="str">
        <f t="shared" si="805"/>
        <v/>
      </c>
      <c r="BA2361" s="187" t="str">
        <f t="shared" si="787"/>
        <v xml:space="preserve"> </v>
      </c>
      <c r="BB2361" s="187" t="str">
        <f>IFERROR(IF(AW2361="","",VLOOKUP(AW2361,SUSS!R:S,2,FALSE)),AY2361*SUSS!$M$2)</f>
        <v/>
      </c>
      <c r="BC2361" s="187" t="str">
        <f t="shared" si="786"/>
        <v/>
      </c>
    </row>
    <row r="2362" spans="14:55" ht="15.75" thickBot="1">
      <c r="N2362" s="183" t="s">
        <v>216</v>
      </c>
      <c r="O2362" s="82">
        <v>90</v>
      </c>
      <c r="P2362" s="85">
        <v>14322.29</v>
      </c>
      <c r="Q2362" s="83" t="s">
        <v>82</v>
      </c>
      <c r="R2362" s="83" t="s">
        <v>10</v>
      </c>
      <c r="S2362" s="83" t="s">
        <v>10</v>
      </c>
      <c r="T2362" s="82" t="s">
        <v>220</v>
      </c>
      <c r="U2362" s="82" t="s">
        <v>124</v>
      </c>
      <c r="AC2362" s="187" t="str">
        <f t="shared" si="788"/>
        <v/>
      </c>
      <c r="AD2362" s="187" t="str">
        <f t="shared" si="789"/>
        <v/>
      </c>
      <c r="AE2362" s="187" t="str">
        <f t="shared" si="790"/>
        <v/>
      </c>
      <c r="AF2362" s="187" t="str">
        <f t="shared" si="791"/>
        <v/>
      </c>
      <c r="AG2362" s="187" t="str">
        <f t="shared" si="792"/>
        <v/>
      </c>
      <c r="AH2362" s="187" t="str">
        <f t="shared" si="793"/>
        <v/>
      </c>
      <c r="AI2362" s="187" t="str">
        <f t="shared" si="794"/>
        <v/>
      </c>
      <c r="AJ2362" s="187" t="str">
        <f t="shared" si="795"/>
        <v/>
      </c>
      <c r="AK2362" s="187" t="str">
        <f t="shared" si="796"/>
        <v/>
      </c>
      <c r="AN2362" s="187" t="str">
        <f t="shared" si="797"/>
        <v/>
      </c>
      <c r="AO2362" s="187" t="str">
        <f t="shared" si="798"/>
        <v/>
      </c>
      <c r="AP2362" s="187" t="str">
        <f t="shared" si="799"/>
        <v/>
      </c>
      <c r="AT2362" s="187" t="str">
        <f t="shared" si="800"/>
        <v/>
      </c>
      <c r="AU2362" s="187" t="str">
        <f t="shared" si="801"/>
        <v/>
      </c>
      <c r="AV2362" s="187" t="str">
        <f t="shared" si="802"/>
        <v/>
      </c>
      <c r="AW2362" s="187" t="str">
        <f t="shared" si="803"/>
        <v/>
      </c>
      <c r="AX2362" s="187" t="str">
        <f t="shared" si="804"/>
        <v/>
      </c>
      <c r="AY2362" s="187" t="str">
        <f t="shared" si="785"/>
        <v/>
      </c>
      <c r="AZ2362" s="187" t="str">
        <f t="shared" si="805"/>
        <v/>
      </c>
      <c r="BA2362" s="187" t="str">
        <f t="shared" si="787"/>
        <v xml:space="preserve"> </v>
      </c>
      <c r="BB2362" s="187" t="str">
        <f>IFERROR(IF(AW2362="","",VLOOKUP(AW2362,SUSS!R:S,2,FALSE)),AY2362*SUSS!$M$2)</f>
        <v/>
      </c>
      <c r="BC2362" s="187" t="str">
        <f t="shared" si="786"/>
        <v/>
      </c>
    </row>
    <row r="2363" spans="14:55" ht="15.75" thickBot="1">
      <c r="N2363" s="183" t="s">
        <v>216</v>
      </c>
      <c r="O2363" s="82">
        <v>91</v>
      </c>
      <c r="P2363" s="85">
        <v>10262.91</v>
      </c>
      <c r="Q2363" s="83" t="s">
        <v>82</v>
      </c>
      <c r="R2363" s="83" t="s">
        <v>10</v>
      </c>
      <c r="S2363" s="83" t="s">
        <v>10</v>
      </c>
      <c r="T2363" s="82" t="s">
        <v>220</v>
      </c>
      <c r="U2363" s="82" t="s">
        <v>124</v>
      </c>
      <c r="AC2363" s="187" t="str">
        <f t="shared" si="788"/>
        <v/>
      </c>
      <c r="AD2363" s="187" t="str">
        <f t="shared" si="789"/>
        <v/>
      </c>
      <c r="AE2363" s="187" t="str">
        <f t="shared" si="790"/>
        <v/>
      </c>
      <c r="AF2363" s="187" t="str">
        <f t="shared" si="791"/>
        <v/>
      </c>
      <c r="AG2363" s="187" t="str">
        <f t="shared" si="792"/>
        <v/>
      </c>
      <c r="AH2363" s="187" t="str">
        <f t="shared" si="793"/>
        <v/>
      </c>
      <c r="AI2363" s="187" t="str">
        <f t="shared" si="794"/>
        <v/>
      </c>
      <c r="AJ2363" s="187" t="str">
        <f t="shared" si="795"/>
        <v/>
      </c>
      <c r="AK2363" s="187" t="str">
        <f t="shared" si="796"/>
        <v/>
      </c>
      <c r="AN2363" s="187" t="str">
        <f t="shared" si="797"/>
        <v/>
      </c>
      <c r="AO2363" s="187" t="str">
        <f t="shared" si="798"/>
        <v/>
      </c>
      <c r="AP2363" s="187" t="str">
        <f t="shared" si="799"/>
        <v/>
      </c>
      <c r="AT2363" s="187" t="str">
        <f t="shared" si="800"/>
        <v/>
      </c>
      <c r="AU2363" s="187" t="str">
        <f t="shared" si="801"/>
        <v/>
      </c>
      <c r="AV2363" s="187" t="str">
        <f t="shared" si="802"/>
        <v/>
      </c>
      <c r="AW2363" s="187" t="str">
        <f t="shared" si="803"/>
        <v/>
      </c>
      <c r="AX2363" s="187" t="str">
        <f t="shared" si="804"/>
        <v/>
      </c>
      <c r="AY2363" s="187" t="str">
        <f t="shared" si="785"/>
        <v/>
      </c>
      <c r="AZ2363" s="187" t="str">
        <f t="shared" si="805"/>
        <v/>
      </c>
      <c r="BA2363" s="187" t="str">
        <f t="shared" si="787"/>
        <v xml:space="preserve"> </v>
      </c>
      <c r="BB2363" s="187" t="str">
        <f>IFERROR(IF(AW2363="","",VLOOKUP(AW2363,SUSS!R:S,2,FALSE)),AY2363*SUSS!$M$2)</f>
        <v/>
      </c>
      <c r="BC2363" s="187" t="str">
        <f t="shared" si="786"/>
        <v/>
      </c>
    </row>
    <row r="2364" spans="14:55" ht="15.75" thickBot="1">
      <c r="N2364" s="183" t="s">
        <v>216</v>
      </c>
      <c r="O2364" s="82">
        <v>91</v>
      </c>
      <c r="P2364" s="85">
        <v>4059.38</v>
      </c>
      <c r="Q2364" s="83" t="s">
        <v>82</v>
      </c>
      <c r="R2364" s="83" t="s">
        <v>10</v>
      </c>
      <c r="S2364" s="83" t="s">
        <v>83</v>
      </c>
      <c r="T2364" s="82" t="s">
        <v>220</v>
      </c>
      <c r="U2364" s="82" t="s">
        <v>124</v>
      </c>
      <c r="AC2364" s="187" t="str">
        <f t="shared" si="788"/>
        <v/>
      </c>
      <c r="AD2364" s="187" t="str">
        <f t="shared" si="789"/>
        <v/>
      </c>
      <c r="AE2364" s="187" t="str">
        <f t="shared" si="790"/>
        <v/>
      </c>
      <c r="AF2364" s="187" t="str">
        <f t="shared" si="791"/>
        <v/>
      </c>
      <c r="AG2364" s="187" t="str">
        <f t="shared" si="792"/>
        <v/>
      </c>
      <c r="AH2364" s="187" t="str">
        <f t="shared" si="793"/>
        <v/>
      </c>
      <c r="AI2364" s="187" t="str">
        <f t="shared" si="794"/>
        <v/>
      </c>
      <c r="AJ2364" s="187" t="str">
        <f t="shared" si="795"/>
        <v/>
      </c>
      <c r="AK2364" s="187" t="str">
        <f t="shared" si="796"/>
        <v/>
      </c>
      <c r="AN2364" s="187" t="str">
        <f t="shared" si="797"/>
        <v/>
      </c>
      <c r="AO2364" s="187" t="str">
        <f t="shared" si="798"/>
        <v/>
      </c>
      <c r="AP2364" s="187" t="str">
        <f t="shared" si="799"/>
        <v/>
      </c>
      <c r="AT2364" s="187" t="str">
        <f t="shared" si="800"/>
        <v/>
      </c>
      <c r="AU2364" s="187" t="str">
        <f t="shared" si="801"/>
        <v/>
      </c>
      <c r="AV2364" s="187" t="str">
        <f t="shared" si="802"/>
        <v/>
      </c>
      <c r="AW2364" s="187" t="str">
        <f t="shared" si="803"/>
        <v/>
      </c>
      <c r="AX2364" s="187" t="str">
        <f t="shared" si="804"/>
        <v/>
      </c>
      <c r="AY2364" s="187" t="str">
        <f t="shared" si="785"/>
        <v/>
      </c>
      <c r="AZ2364" s="187" t="str">
        <f t="shared" si="805"/>
        <v/>
      </c>
      <c r="BA2364" s="187" t="str">
        <f t="shared" si="787"/>
        <v xml:space="preserve"> </v>
      </c>
      <c r="BB2364" s="187" t="str">
        <f>IFERROR(IF(AW2364="","",VLOOKUP(AW2364,SUSS!R:S,2,FALSE)),AY2364*SUSS!$M$2)</f>
        <v/>
      </c>
      <c r="BC2364" s="187" t="str">
        <f t="shared" si="786"/>
        <v/>
      </c>
    </row>
    <row r="2365" spans="14:55" ht="15.75" thickBot="1">
      <c r="N2365" s="183" t="s">
        <v>216</v>
      </c>
      <c r="O2365" s="82">
        <v>92</v>
      </c>
      <c r="P2365" s="85">
        <v>14322.29</v>
      </c>
      <c r="Q2365" s="83" t="s">
        <v>82</v>
      </c>
      <c r="R2365" s="83" t="s">
        <v>10</v>
      </c>
      <c r="S2365" s="83" t="s">
        <v>83</v>
      </c>
      <c r="T2365" s="82" t="s">
        <v>220</v>
      </c>
      <c r="U2365" s="82" t="s">
        <v>124</v>
      </c>
      <c r="AC2365" s="187" t="str">
        <f t="shared" si="788"/>
        <v/>
      </c>
      <c r="AD2365" s="187" t="str">
        <f t="shared" si="789"/>
        <v/>
      </c>
      <c r="AE2365" s="187" t="str">
        <f t="shared" si="790"/>
        <v/>
      </c>
      <c r="AF2365" s="187" t="str">
        <f t="shared" si="791"/>
        <v/>
      </c>
      <c r="AG2365" s="187" t="str">
        <f t="shared" si="792"/>
        <v/>
      </c>
      <c r="AH2365" s="187" t="str">
        <f t="shared" si="793"/>
        <v/>
      </c>
      <c r="AI2365" s="187" t="str">
        <f t="shared" si="794"/>
        <v/>
      </c>
      <c r="AJ2365" s="187" t="str">
        <f t="shared" si="795"/>
        <v/>
      </c>
      <c r="AK2365" s="187" t="str">
        <f t="shared" si="796"/>
        <v/>
      </c>
      <c r="AN2365" s="187" t="str">
        <f t="shared" si="797"/>
        <v/>
      </c>
      <c r="AO2365" s="187" t="str">
        <f t="shared" si="798"/>
        <v/>
      </c>
      <c r="AP2365" s="187" t="str">
        <f t="shared" si="799"/>
        <v/>
      </c>
      <c r="AT2365" s="187" t="str">
        <f t="shared" si="800"/>
        <v/>
      </c>
      <c r="AU2365" s="187" t="str">
        <f t="shared" si="801"/>
        <v/>
      </c>
      <c r="AV2365" s="187" t="str">
        <f t="shared" si="802"/>
        <v/>
      </c>
      <c r="AW2365" s="187" t="str">
        <f t="shared" si="803"/>
        <v/>
      </c>
      <c r="AX2365" s="187" t="str">
        <f t="shared" si="804"/>
        <v/>
      </c>
      <c r="AY2365" s="187" t="str">
        <f t="shared" si="785"/>
        <v/>
      </c>
      <c r="AZ2365" s="187" t="str">
        <f t="shared" si="805"/>
        <v/>
      </c>
      <c r="BA2365" s="187" t="str">
        <f t="shared" si="787"/>
        <v xml:space="preserve"> </v>
      </c>
      <c r="BB2365" s="187" t="str">
        <f>IFERROR(IF(AW2365="","",VLOOKUP(AW2365,SUSS!R:S,2,FALSE)),AY2365*SUSS!$M$2)</f>
        <v/>
      </c>
      <c r="BC2365" s="187" t="str">
        <f t="shared" si="786"/>
        <v/>
      </c>
    </row>
    <row r="2366" spans="14:55" ht="15.75" thickBot="1">
      <c r="N2366" s="183" t="s">
        <v>216</v>
      </c>
      <c r="O2366" s="82">
        <v>93</v>
      </c>
      <c r="P2366" s="85">
        <v>14322.29</v>
      </c>
      <c r="Q2366" s="83" t="s">
        <v>82</v>
      </c>
      <c r="R2366" s="83" t="s">
        <v>10</v>
      </c>
      <c r="S2366" s="83" t="s">
        <v>83</v>
      </c>
      <c r="T2366" s="82" t="s">
        <v>220</v>
      </c>
      <c r="U2366" s="82" t="s">
        <v>124</v>
      </c>
      <c r="AC2366" s="187" t="str">
        <f t="shared" si="788"/>
        <v/>
      </c>
      <c r="AD2366" s="187" t="str">
        <f t="shared" si="789"/>
        <v/>
      </c>
      <c r="AE2366" s="187" t="str">
        <f t="shared" si="790"/>
        <v/>
      </c>
      <c r="AF2366" s="187" t="str">
        <f t="shared" si="791"/>
        <v/>
      </c>
      <c r="AG2366" s="187" t="str">
        <f t="shared" si="792"/>
        <v/>
      </c>
      <c r="AH2366" s="187" t="str">
        <f t="shared" si="793"/>
        <v/>
      </c>
      <c r="AI2366" s="187" t="str">
        <f t="shared" si="794"/>
        <v/>
      </c>
      <c r="AJ2366" s="187" t="str">
        <f t="shared" si="795"/>
        <v/>
      </c>
      <c r="AK2366" s="187" t="str">
        <f t="shared" si="796"/>
        <v/>
      </c>
      <c r="AN2366" s="187" t="str">
        <f t="shared" si="797"/>
        <v/>
      </c>
      <c r="AO2366" s="187" t="str">
        <f t="shared" si="798"/>
        <v/>
      </c>
      <c r="AP2366" s="187" t="str">
        <f t="shared" si="799"/>
        <v/>
      </c>
      <c r="AT2366" s="187" t="str">
        <f t="shared" si="800"/>
        <v/>
      </c>
      <c r="AU2366" s="187" t="str">
        <f t="shared" si="801"/>
        <v/>
      </c>
      <c r="AV2366" s="187" t="str">
        <f t="shared" si="802"/>
        <v/>
      </c>
      <c r="AW2366" s="187" t="str">
        <f t="shared" si="803"/>
        <v/>
      </c>
      <c r="AX2366" s="187" t="str">
        <f t="shared" si="804"/>
        <v/>
      </c>
      <c r="AY2366" s="187" t="str">
        <f t="shared" si="785"/>
        <v/>
      </c>
      <c r="AZ2366" s="187" t="str">
        <f t="shared" si="805"/>
        <v/>
      </c>
      <c r="BA2366" s="187" t="str">
        <f t="shared" si="787"/>
        <v xml:space="preserve"> </v>
      </c>
      <c r="BB2366" s="187" t="str">
        <f>IFERROR(IF(AW2366="","",VLOOKUP(AW2366,SUSS!R:S,2,FALSE)),AY2366*SUSS!$M$2)</f>
        <v/>
      </c>
      <c r="BC2366" s="187" t="str">
        <f t="shared" si="786"/>
        <v/>
      </c>
    </row>
    <row r="2367" spans="14:55" ht="15.75" thickBot="1">
      <c r="N2367" s="183" t="s">
        <v>216</v>
      </c>
      <c r="O2367" s="82">
        <v>94</v>
      </c>
      <c r="P2367" s="85">
        <v>14322.29</v>
      </c>
      <c r="Q2367" s="83" t="s">
        <v>82</v>
      </c>
      <c r="R2367" s="83" t="s">
        <v>10</v>
      </c>
      <c r="S2367" s="83" t="s">
        <v>83</v>
      </c>
      <c r="T2367" s="82" t="s">
        <v>220</v>
      </c>
      <c r="U2367" s="82" t="s">
        <v>124</v>
      </c>
      <c r="AC2367" s="187" t="str">
        <f t="shared" si="788"/>
        <v/>
      </c>
      <c r="AD2367" s="187" t="str">
        <f t="shared" si="789"/>
        <v/>
      </c>
      <c r="AE2367" s="187" t="str">
        <f t="shared" si="790"/>
        <v/>
      </c>
      <c r="AF2367" s="187" t="str">
        <f t="shared" si="791"/>
        <v/>
      </c>
      <c r="AG2367" s="187" t="str">
        <f t="shared" si="792"/>
        <v/>
      </c>
      <c r="AH2367" s="187" t="str">
        <f t="shared" si="793"/>
        <v/>
      </c>
      <c r="AI2367" s="187" t="str">
        <f t="shared" si="794"/>
        <v/>
      </c>
      <c r="AJ2367" s="187" t="str">
        <f t="shared" si="795"/>
        <v/>
      </c>
      <c r="AK2367" s="187" t="str">
        <f t="shared" si="796"/>
        <v/>
      </c>
      <c r="AN2367" s="187" t="str">
        <f t="shared" si="797"/>
        <v/>
      </c>
      <c r="AO2367" s="187" t="str">
        <f t="shared" si="798"/>
        <v/>
      </c>
      <c r="AP2367" s="187" t="str">
        <f t="shared" si="799"/>
        <v/>
      </c>
      <c r="AT2367" s="187" t="str">
        <f t="shared" si="800"/>
        <v/>
      </c>
      <c r="AU2367" s="187" t="str">
        <f t="shared" si="801"/>
        <v/>
      </c>
      <c r="AV2367" s="187" t="str">
        <f t="shared" si="802"/>
        <v/>
      </c>
      <c r="AW2367" s="187" t="str">
        <f t="shared" si="803"/>
        <v/>
      </c>
      <c r="AX2367" s="187" t="str">
        <f t="shared" si="804"/>
        <v/>
      </c>
      <c r="AY2367" s="187" t="str">
        <f t="shared" si="785"/>
        <v/>
      </c>
      <c r="AZ2367" s="187" t="str">
        <f t="shared" si="805"/>
        <v/>
      </c>
      <c r="BA2367" s="187" t="str">
        <f t="shared" si="787"/>
        <v xml:space="preserve"> </v>
      </c>
      <c r="BB2367" s="187" t="str">
        <f>IFERROR(IF(AW2367="","",VLOOKUP(AW2367,SUSS!R:S,2,FALSE)),AY2367*SUSS!$M$2)</f>
        <v/>
      </c>
      <c r="BC2367" s="187" t="str">
        <f t="shared" si="786"/>
        <v/>
      </c>
    </row>
    <row r="2368" spans="14:55" ht="15.75" thickBot="1">
      <c r="N2368" s="183" t="s">
        <v>216</v>
      </c>
      <c r="O2368" s="82">
        <v>95</v>
      </c>
      <c r="P2368" s="86">
        <v>818.23</v>
      </c>
      <c r="Q2368" s="83" t="s">
        <v>82</v>
      </c>
      <c r="R2368" s="83" t="s">
        <v>10</v>
      </c>
      <c r="S2368" s="83" t="s">
        <v>83</v>
      </c>
      <c r="T2368" s="82" t="s">
        <v>220</v>
      </c>
      <c r="U2368" s="82" t="s">
        <v>124</v>
      </c>
      <c r="AC2368" s="187" t="str">
        <f t="shared" si="788"/>
        <v/>
      </c>
      <c r="AD2368" s="187" t="str">
        <f t="shared" si="789"/>
        <v/>
      </c>
      <c r="AE2368" s="187" t="str">
        <f t="shared" si="790"/>
        <v/>
      </c>
      <c r="AF2368" s="187" t="str">
        <f t="shared" si="791"/>
        <v/>
      </c>
      <c r="AG2368" s="187" t="str">
        <f t="shared" si="792"/>
        <v/>
      </c>
      <c r="AH2368" s="187" t="str">
        <f t="shared" si="793"/>
        <v/>
      </c>
      <c r="AI2368" s="187" t="str">
        <f t="shared" si="794"/>
        <v/>
      </c>
      <c r="AJ2368" s="187" t="str">
        <f t="shared" si="795"/>
        <v/>
      </c>
      <c r="AK2368" s="187" t="str">
        <f t="shared" si="796"/>
        <v/>
      </c>
      <c r="AN2368" s="187" t="str">
        <f t="shared" si="797"/>
        <v/>
      </c>
      <c r="AO2368" s="187" t="str">
        <f t="shared" si="798"/>
        <v/>
      </c>
      <c r="AP2368" s="187" t="str">
        <f t="shared" si="799"/>
        <v/>
      </c>
      <c r="AT2368" s="187" t="str">
        <f t="shared" si="800"/>
        <v/>
      </c>
      <c r="AU2368" s="187" t="str">
        <f t="shared" si="801"/>
        <v/>
      </c>
      <c r="AV2368" s="187" t="str">
        <f t="shared" si="802"/>
        <v/>
      </c>
      <c r="AW2368" s="187" t="str">
        <f t="shared" si="803"/>
        <v/>
      </c>
      <c r="AX2368" s="187" t="str">
        <f t="shared" si="804"/>
        <v/>
      </c>
      <c r="AY2368" s="187" t="str">
        <f t="shared" si="785"/>
        <v/>
      </c>
      <c r="AZ2368" s="187" t="str">
        <f t="shared" si="805"/>
        <v/>
      </c>
      <c r="BA2368" s="187" t="str">
        <f t="shared" si="787"/>
        <v xml:space="preserve"> </v>
      </c>
      <c r="BB2368" s="187" t="str">
        <f>IFERROR(IF(AW2368="","",VLOOKUP(AW2368,SUSS!R:S,2,FALSE)),AY2368*SUSS!$M$2)</f>
        <v/>
      </c>
      <c r="BC2368" s="187" t="str">
        <f t="shared" si="786"/>
        <v/>
      </c>
    </row>
    <row r="2369" spans="14:55" ht="15.75" thickBot="1">
      <c r="N2369" s="183" t="s">
        <v>216</v>
      </c>
      <c r="O2369" s="82">
        <v>95</v>
      </c>
      <c r="P2369" s="85">
        <v>13504.06</v>
      </c>
      <c r="Q2369" s="83" t="s">
        <v>82</v>
      </c>
      <c r="R2369" s="83" t="s">
        <v>10</v>
      </c>
      <c r="S2369" s="83" t="s">
        <v>10</v>
      </c>
      <c r="T2369" s="82" t="s">
        <v>221</v>
      </c>
      <c r="U2369" s="82" t="s">
        <v>124</v>
      </c>
      <c r="AC2369" s="187" t="str">
        <f t="shared" si="788"/>
        <v/>
      </c>
      <c r="AD2369" s="187" t="str">
        <f t="shared" si="789"/>
        <v/>
      </c>
      <c r="AE2369" s="187" t="str">
        <f t="shared" si="790"/>
        <v/>
      </c>
      <c r="AF2369" s="187" t="str">
        <f t="shared" si="791"/>
        <v/>
      </c>
      <c r="AG2369" s="187" t="str">
        <f t="shared" si="792"/>
        <v/>
      </c>
      <c r="AH2369" s="187" t="str">
        <f t="shared" si="793"/>
        <v/>
      </c>
      <c r="AI2369" s="187" t="str">
        <f t="shared" si="794"/>
        <v/>
      </c>
      <c r="AJ2369" s="187" t="str">
        <f t="shared" si="795"/>
        <v/>
      </c>
      <c r="AK2369" s="187" t="str">
        <f t="shared" si="796"/>
        <v/>
      </c>
      <c r="AN2369" s="187" t="str">
        <f t="shared" si="797"/>
        <v/>
      </c>
      <c r="AO2369" s="187" t="str">
        <f t="shared" si="798"/>
        <v/>
      </c>
      <c r="AP2369" s="187" t="str">
        <f t="shared" si="799"/>
        <v/>
      </c>
      <c r="AT2369" s="187" t="str">
        <f t="shared" si="800"/>
        <v/>
      </c>
      <c r="AU2369" s="187" t="str">
        <f t="shared" si="801"/>
        <v/>
      </c>
      <c r="AV2369" s="187" t="str">
        <f t="shared" si="802"/>
        <v/>
      </c>
      <c r="AW2369" s="187" t="str">
        <f t="shared" si="803"/>
        <v/>
      </c>
      <c r="AX2369" s="187" t="str">
        <f t="shared" si="804"/>
        <v/>
      </c>
      <c r="AY2369" s="187" t="str">
        <f t="shared" si="785"/>
        <v/>
      </c>
      <c r="AZ2369" s="187" t="str">
        <f t="shared" si="805"/>
        <v/>
      </c>
      <c r="BA2369" s="187" t="str">
        <f t="shared" si="787"/>
        <v xml:space="preserve"> </v>
      </c>
      <c r="BB2369" s="187" t="str">
        <f>IFERROR(IF(AW2369="","",VLOOKUP(AW2369,SUSS!R:S,2,FALSE)),AY2369*SUSS!$M$2)</f>
        <v/>
      </c>
      <c r="BC2369" s="187" t="str">
        <f t="shared" si="786"/>
        <v/>
      </c>
    </row>
    <row r="2370" spans="14:55" ht="15.75" thickBot="1">
      <c r="N2370" s="183" t="s">
        <v>216</v>
      </c>
      <c r="O2370" s="82">
        <v>96</v>
      </c>
      <c r="P2370" s="85">
        <v>14322.29</v>
      </c>
      <c r="Q2370" s="83" t="s">
        <v>82</v>
      </c>
      <c r="R2370" s="83" t="s">
        <v>10</v>
      </c>
      <c r="S2370" s="83" t="s">
        <v>10</v>
      </c>
      <c r="T2370" s="82" t="s">
        <v>221</v>
      </c>
      <c r="U2370" s="82" t="s">
        <v>124</v>
      </c>
      <c r="AC2370" s="187" t="str">
        <f t="shared" si="788"/>
        <v/>
      </c>
      <c r="AD2370" s="187" t="str">
        <f t="shared" si="789"/>
        <v/>
      </c>
      <c r="AE2370" s="187" t="str">
        <f t="shared" si="790"/>
        <v/>
      </c>
      <c r="AF2370" s="187" t="str">
        <f t="shared" si="791"/>
        <v/>
      </c>
      <c r="AG2370" s="187" t="str">
        <f t="shared" si="792"/>
        <v/>
      </c>
      <c r="AH2370" s="187" t="str">
        <f t="shared" si="793"/>
        <v/>
      </c>
      <c r="AI2370" s="187" t="str">
        <f t="shared" si="794"/>
        <v/>
      </c>
      <c r="AJ2370" s="187" t="str">
        <f t="shared" si="795"/>
        <v/>
      </c>
      <c r="AK2370" s="187" t="str">
        <f t="shared" si="796"/>
        <v/>
      </c>
      <c r="AN2370" s="187" t="str">
        <f t="shared" si="797"/>
        <v/>
      </c>
      <c r="AO2370" s="187" t="str">
        <f t="shared" si="798"/>
        <v/>
      </c>
      <c r="AP2370" s="187" t="str">
        <f t="shared" si="799"/>
        <v/>
      </c>
      <c r="AT2370" s="187" t="str">
        <f t="shared" si="800"/>
        <v/>
      </c>
      <c r="AU2370" s="187" t="str">
        <f t="shared" si="801"/>
        <v/>
      </c>
      <c r="AV2370" s="187" t="str">
        <f t="shared" si="802"/>
        <v/>
      </c>
      <c r="AW2370" s="187" t="str">
        <f t="shared" si="803"/>
        <v/>
      </c>
      <c r="AX2370" s="187" t="str">
        <f t="shared" si="804"/>
        <v/>
      </c>
      <c r="AY2370" s="187" t="str">
        <f t="shared" si="785"/>
        <v/>
      </c>
      <c r="AZ2370" s="187" t="str">
        <f t="shared" si="805"/>
        <v/>
      </c>
      <c r="BA2370" s="187" t="str">
        <f t="shared" si="787"/>
        <v xml:space="preserve"> </v>
      </c>
      <c r="BB2370" s="187" t="str">
        <f>IFERROR(IF(AW2370="","",VLOOKUP(AW2370,SUSS!R:S,2,FALSE)),AY2370*SUSS!$M$2)</f>
        <v/>
      </c>
      <c r="BC2370" s="187" t="str">
        <f t="shared" si="786"/>
        <v/>
      </c>
    </row>
    <row r="2371" spans="14:55" ht="15.75" thickBot="1">
      <c r="N2371" s="183" t="s">
        <v>216</v>
      </c>
      <c r="O2371" s="82">
        <v>97</v>
      </c>
      <c r="P2371" s="85">
        <v>14322.29</v>
      </c>
      <c r="Q2371" s="83" t="s">
        <v>82</v>
      </c>
      <c r="R2371" s="83" t="s">
        <v>10</v>
      </c>
      <c r="S2371" s="83" t="s">
        <v>10</v>
      </c>
      <c r="T2371" s="82" t="s">
        <v>221</v>
      </c>
      <c r="U2371" s="82" t="s">
        <v>124</v>
      </c>
      <c r="AC2371" s="187" t="str">
        <f t="shared" si="788"/>
        <v/>
      </c>
      <c r="AD2371" s="187" t="str">
        <f t="shared" si="789"/>
        <v/>
      </c>
      <c r="AE2371" s="187" t="str">
        <f t="shared" si="790"/>
        <v/>
      </c>
      <c r="AF2371" s="187" t="str">
        <f t="shared" si="791"/>
        <v/>
      </c>
      <c r="AG2371" s="187" t="str">
        <f t="shared" si="792"/>
        <v/>
      </c>
      <c r="AH2371" s="187" t="str">
        <f t="shared" si="793"/>
        <v/>
      </c>
      <c r="AI2371" s="187" t="str">
        <f t="shared" si="794"/>
        <v/>
      </c>
      <c r="AJ2371" s="187" t="str">
        <f t="shared" si="795"/>
        <v/>
      </c>
      <c r="AK2371" s="187" t="str">
        <f t="shared" si="796"/>
        <v/>
      </c>
      <c r="AN2371" s="187" t="str">
        <f t="shared" si="797"/>
        <v/>
      </c>
      <c r="AO2371" s="187" t="str">
        <f t="shared" si="798"/>
        <v/>
      </c>
      <c r="AP2371" s="187" t="str">
        <f t="shared" si="799"/>
        <v/>
      </c>
      <c r="AT2371" s="187" t="str">
        <f t="shared" si="800"/>
        <v/>
      </c>
      <c r="AU2371" s="187" t="str">
        <f t="shared" si="801"/>
        <v/>
      </c>
      <c r="AV2371" s="187" t="str">
        <f t="shared" si="802"/>
        <v/>
      </c>
      <c r="AW2371" s="187" t="str">
        <f t="shared" si="803"/>
        <v/>
      </c>
      <c r="AX2371" s="187" t="str">
        <f t="shared" si="804"/>
        <v/>
      </c>
      <c r="AY2371" s="187" t="str">
        <f t="shared" si="785"/>
        <v/>
      </c>
      <c r="AZ2371" s="187" t="str">
        <f t="shared" si="805"/>
        <v/>
      </c>
      <c r="BA2371" s="187" t="str">
        <f t="shared" si="787"/>
        <v xml:space="preserve"> </v>
      </c>
      <c r="BB2371" s="187" t="str">
        <f>IFERROR(IF(AW2371="","",VLOOKUP(AW2371,SUSS!R:S,2,FALSE)),AY2371*SUSS!$M$2)</f>
        <v/>
      </c>
      <c r="BC2371" s="187" t="str">
        <f t="shared" si="786"/>
        <v/>
      </c>
    </row>
    <row r="2372" spans="14:55" ht="15.75" thickBot="1">
      <c r="N2372" s="183" t="s">
        <v>216</v>
      </c>
      <c r="O2372" s="82">
        <v>98</v>
      </c>
      <c r="P2372" s="85">
        <v>14322.29</v>
      </c>
      <c r="Q2372" s="83" t="s">
        <v>82</v>
      </c>
      <c r="R2372" s="83" t="s">
        <v>10</v>
      </c>
      <c r="S2372" s="83" t="s">
        <v>10</v>
      </c>
      <c r="T2372" s="82" t="s">
        <v>221</v>
      </c>
      <c r="U2372" s="82" t="s">
        <v>124</v>
      </c>
      <c r="AC2372" s="187" t="str">
        <f t="shared" si="788"/>
        <v/>
      </c>
      <c r="AD2372" s="187" t="str">
        <f t="shared" si="789"/>
        <v/>
      </c>
      <c r="AE2372" s="187" t="str">
        <f t="shared" si="790"/>
        <v/>
      </c>
      <c r="AF2372" s="187" t="str">
        <f t="shared" si="791"/>
        <v/>
      </c>
      <c r="AG2372" s="187" t="str">
        <f t="shared" si="792"/>
        <v/>
      </c>
      <c r="AH2372" s="187" t="str">
        <f t="shared" si="793"/>
        <v/>
      </c>
      <c r="AI2372" s="187" t="str">
        <f t="shared" si="794"/>
        <v/>
      </c>
      <c r="AJ2372" s="187" t="str">
        <f t="shared" si="795"/>
        <v/>
      </c>
      <c r="AK2372" s="187" t="str">
        <f t="shared" si="796"/>
        <v/>
      </c>
      <c r="AN2372" s="187" t="str">
        <f t="shared" si="797"/>
        <v/>
      </c>
      <c r="AO2372" s="187" t="str">
        <f t="shared" si="798"/>
        <v/>
      </c>
      <c r="AP2372" s="187" t="str">
        <f t="shared" si="799"/>
        <v/>
      </c>
      <c r="AT2372" s="187" t="str">
        <f t="shared" si="800"/>
        <v/>
      </c>
      <c r="AU2372" s="187" t="str">
        <f t="shared" si="801"/>
        <v/>
      </c>
      <c r="AV2372" s="187" t="str">
        <f t="shared" si="802"/>
        <v/>
      </c>
      <c r="AW2372" s="187" t="str">
        <f t="shared" si="803"/>
        <v/>
      </c>
      <c r="AX2372" s="187" t="str">
        <f t="shared" si="804"/>
        <v/>
      </c>
      <c r="AY2372" s="187" t="str">
        <f t="shared" ref="AY2372:AY2435" si="806">VLOOKUP(AX2372,AO:AP,2,FALSE)</f>
        <v/>
      </c>
      <c r="AZ2372" s="187" t="str">
        <f t="shared" si="805"/>
        <v/>
      </c>
      <c r="BA2372" s="187" t="str">
        <f t="shared" si="787"/>
        <v xml:space="preserve"> </v>
      </c>
      <c r="BB2372" s="187" t="str">
        <f>IFERROR(IF(AW2372="","",VLOOKUP(AW2372,SUSS!R:S,2,FALSE)),AY2372*SUSS!$M$2)</f>
        <v/>
      </c>
      <c r="BC2372" s="187" t="str">
        <f t="shared" si="786"/>
        <v/>
      </c>
    </row>
    <row r="2373" spans="14:55" ht="15.75" thickBot="1">
      <c r="N2373" s="183" t="s">
        <v>216</v>
      </c>
      <c r="O2373" s="82">
        <v>99</v>
      </c>
      <c r="P2373" s="85">
        <v>14322.29</v>
      </c>
      <c r="Q2373" s="83" t="s">
        <v>82</v>
      </c>
      <c r="R2373" s="83" t="s">
        <v>10</v>
      </c>
      <c r="S2373" s="83" t="s">
        <v>10</v>
      </c>
      <c r="T2373" s="82" t="s">
        <v>221</v>
      </c>
      <c r="U2373" s="82" t="s">
        <v>124</v>
      </c>
      <c r="AC2373" s="187" t="str">
        <f t="shared" si="788"/>
        <v/>
      </c>
      <c r="AD2373" s="187" t="str">
        <f t="shared" si="789"/>
        <v/>
      </c>
      <c r="AE2373" s="187" t="str">
        <f t="shared" si="790"/>
        <v/>
      </c>
      <c r="AF2373" s="187" t="str">
        <f t="shared" si="791"/>
        <v/>
      </c>
      <c r="AG2373" s="187" t="str">
        <f t="shared" si="792"/>
        <v/>
      </c>
      <c r="AH2373" s="187" t="str">
        <f t="shared" si="793"/>
        <v/>
      </c>
      <c r="AI2373" s="187" t="str">
        <f t="shared" si="794"/>
        <v/>
      </c>
      <c r="AJ2373" s="187" t="str">
        <f t="shared" si="795"/>
        <v/>
      </c>
      <c r="AK2373" s="187" t="str">
        <f t="shared" si="796"/>
        <v/>
      </c>
      <c r="AN2373" s="187" t="str">
        <f t="shared" si="797"/>
        <v/>
      </c>
      <c r="AO2373" s="187" t="str">
        <f t="shared" si="798"/>
        <v/>
      </c>
      <c r="AP2373" s="187" t="str">
        <f t="shared" si="799"/>
        <v/>
      </c>
      <c r="AT2373" s="187" t="str">
        <f t="shared" si="800"/>
        <v/>
      </c>
      <c r="AU2373" s="187" t="str">
        <f t="shared" si="801"/>
        <v/>
      </c>
      <c r="AV2373" s="187" t="str">
        <f t="shared" si="802"/>
        <v/>
      </c>
      <c r="AW2373" s="187" t="str">
        <f t="shared" si="803"/>
        <v/>
      </c>
      <c r="AX2373" s="187" t="str">
        <f t="shared" si="804"/>
        <v/>
      </c>
      <c r="AY2373" s="187" t="str">
        <f t="shared" si="806"/>
        <v/>
      </c>
      <c r="AZ2373" s="187" t="str">
        <f t="shared" si="805"/>
        <v/>
      </c>
      <c r="BA2373" s="187" t="str">
        <f t="shared" si="787"/>
        <v xml:space="preserve"> </v>
      </c>
      <c r="BB2373" s="187" t="str">
        <f>IFERROR(IF(AW2373="","",VLOOKUP(AW2373,SUSS!R:S,2,FALSE)),AY2373*SUSS!$M$2)</f>
        <v/>
      </c>
      <c r="BC2373" s="187" t="str">
        <f t="shared" ref="BC2373:BC2436" si="807">IFERROR(IF(BB2373&lt;&gt;"",AZ2373*BB2373,""),"VER")</f>
        <v/>
      </c>
    </row>
    <row r="2374" spans="14:55" ht="15.75" thickBot="1">
      <c r="N2374" s="183" t="s">
        <v>216</v>
      </c>
      <c r="O2374" s="82">
        <v>100</v>
      </c>
      <c r="P2374" s="85">
        <v>14322.29</v>
      </c>
      <c r="Q2374" s="83" t="s">
        <v>82</v>
      </c>
      <c r="R2374" s="83" t="s">
        <v>10</v>
      </c>
      <c r="S2374" s="83" t="s">
        <v>10</v>
      </c>
      <c r="T2374" s="82" t="s">
        <v>221</v>
      </c>
      <c r="U2374" s="82" t="s">
        <v>124</v>
      </c>
      <c r="AC2374" s="187" t="str">
        <f t="shared" si="788"/>
        <v/>
      </c>
      <c r="AD2374" s="187" t="str">
        <f t="shared" si="789"/>
        <v/>
      </c>
      <c r="AE2374" s="187" t="str">
        <f t="shared" si="790"/>
        <v/>
      </c>
      <c r="AF2374" s="187" t="str">
        <f t="shared" si="791"/>
        <v/>
      </c>
      <c r="AG2374" s="187" t="str">
        <f t="shared" si="792"/>
        <v/>
      </c>
      <c r="AH2374" s="187" t="str">
        <f t="shared" si="793"/>
        <v/>
      </c>
      <c r="AI2374" s="187" t="str">
        <f t="shared" si="794"/>
        <v/>
      </c>
      <c r="AJ2374" s="187" t="str">
        <f t="shared" si="795"/>
        <v/>
      </c>
      <c r="AK2374" s="187" t="str">
        <f t="shared" si="796"/>
        <v/>
      </c>
      <c r="AN2374" s="187" t="str">
        <f t="shared" si="797"/>
        <v/>
      </c>
      <c r="AO2374" s="187" t="str">
        <f t="shared" si="798"/>
        <v/>
      </c>
      <c r="AP2374" s="187" t="str">
        <f t="shared" si="799"/>
        <v/>
      </c>
      <c r="AT2374" s="187" t="str">
        <f t="shared" si="800"/>
        <v/>
      </c>
      <c r="AU2374" s="187" t="str">
        <f t="shared" si="801"/>
        <v/>
      </c>
      <c r="AV2374" s="187" t="str">
        <f t="shared" si="802"/>
        <v/>
      </c>
      <c r="AW2374" s="187" t="str">
        <f t="shared" si="803"/>
        <v/>
      </c>
      <c r="AX2374" s="187" t="str">
        <f t="shared" si="804"/>
        <v/>
      </c>
      <c r="AY2374" s="187" t="str">
        <f t="shared" si="806"/>
        <v/>
      </c>
      <c r="AZ2374" s="187" t="str">
        <f t="shared" si="805"/>
        <v/>
      </c>
      <c r="BA2374" s="187" t="str">
        <f t="shared" si="787"/>
        <v xml:space="preserve"> </v>
      </c>
      <c r="BB2374" s="187" t="str">
        <f>IFERROR(IF(AW2374="","",VLOOKUP(AW2374,SUSS!R:S,2,FALSE)),AY2374*SUSS!$M$2)</f>
        <v/>
      </c>
      <c r="BC2374" s="187" t="str">
        <f t="shared" si="807"/>
        <v/>
      </c>
    </row>
    <row r="2375" spans="14:55" ht="15.75" thickBot="1">
      <c r="N2375" s="183" t="s">
        <v>216</v>
      </c>
      <c r="O2375" s="82">
        <v>101</v>
      </c>
      <c r="P2375" s="85">
        <v>14322.29</v>
      </c>
      <c r="Q2375" s="83" t="s">
        <v>82</v>
      </c>
      <c r="R2375" s="83" t="s">
        <v>10</v>
      </c>
      <c r="S2375" s="83" t="s">
        <v>10</v>
      </c>
      <c r="T2375" s="82" t="s">
        <v>221</v>
      </c>
      <c r="U2375" s="82" t="s">
        <v>124</v>
      </c>
      <c r="AC2375" s="187" t="str">
        <f t="shared" si="788"/>
        <v/>
      </c>
      <c r="AD2375" s="187" t="str">
        <f t="shared" si="789"/>
        <v/>
      </c>
      <c r="AE2375" s="187" t="str">
        <f t="shared" si="790"/>
        <v/>
      </c>
      <c r="AF2375" s="187" t="str">
        <f t="shared" si="791"/>
        <v/>
      </c>
      <c r="AG2375" s="187" t="str">
        <f t="shared" si="792"/>
        <v/>
      </c>
      <c r="AH2375" s="187" t="str">
        <f t="shared" si="793"/>
        <v/>
      </c>
      <c r="AI2375" s="187" t="str">
        <f t="shared" si="794"/>
        <v/>
      </c>
      <c r="AJ2375" s="187" t="str">
        <f t="shared" si="795"/>
        <v/>
      </c>
      <c r="AK2375" s="187" t="str">
        <f t="shared" si="796"/>
        <v/>
      </c>
      <c r="AN2375" s="187" t="str">
        <f t="shared" si="797"/>
        <v/>
      </c>
      <c r="AO2375" s="187" t="str">
        <f t="shared" si="798"/>
        <v/>
      </c>
      <c r="AP2375" s="187" t="str">
        <f t="shared" si="799"/>
        <v/>
      </c>
      <c r="AT2375" s="187" t="str">
        <f t="shared" si="800"/>
        <v/>
      </c>
      <c r="AU2375" s="187" t="str">
        <f t="shared" si="801"/>
        <v/>
      </c>
      <c r="AV2375" s="187" t="str">
        <f t="shared" si="802"/>
        <v/>
      </c>
      <c r="AW2375" s="187" t="str">
        <f t="shared" si="803"/>
        <v/>
      </c>
      <c r="AX2375" s="187" t="str">
        <f t="shared" si="804"/>
        <v/>
      </c>
      <c r="AY2375" s="187" t="str">
        <f t="shared" si="806"/>
        <v/>
      </c>
      <c r="AZ2375" s="187" t="str">
        <f t="shared" si="805"/>
        <v/>
      </c>
      <c r="BA2375" s="187" t="str">
        <f t="shared" si="787"/>
        <v xml:space="preserve"> </v>
      </c>
      <c r="BB2375" s="187" t="str">
        <f>IFERROR(IF(AW2375="","",VLOOKUP(AW2375,SUSS!R:S,2,FALSE)),AY2375*SUSS!$M$2)</f>
        <v/>
      </c>
      <c r="BC2375" s="187" t="str">
        <f t="shared" si="807"/>
        <v/>
      </c>
    </row>
    <row r="2376" spans="14:55" ht="15.75" thickBot="1">
      <c r="N2376" s="183" t="s">
        <v>216</v>
      </c>
      <c r="O2376" s="82">
        <v>102</v>
      </c>
      <c r="P2376" s="85">
        <v>14322.29</v>
      </c>
      <c r="Q2376" s="83" t="s">
        <v>82</v>
      </c>
      <c r="R2376" s="83" t="s">
        <v>10</v>
      </c>
      <c r="S2376" s="83" t="s">
        <v>10</v>
      </c>
      <c r="T2376" s="82" t="s">
        <v>221</v>
      </c>
      <c r="U2376" s="82" t="s">
        <v>124</v>
      </c>
      <c r="AC2376" s="187" t="str">
        <f t="shared" si="788"/>
        <v/>
      </c>
      <c r="AD2376" s="187" t="str">
        <f t="shared" si="789"/>
        <v/>
      </c>
      <c r="AE2376" s="187" t="str">
        <f t="shared" si="790"/>
        <v/>
      </c>
      <c r="AF2376" s="187" t="str">
        <f t="shared" si="791"/>
        <v/>
      </c>
      <c r="AG2376" s="187" t="str">
        <f t="shared" si="792"/>
        <v/>
      </c>
      <c r="AH2376" s="187" t="str">
        <f t="shared" si="793"/>
        <v/>
      </c>
      <c r="AI2376" s="187" t="str">
        <f t="shared" si="794"/>
        <v/>
      </c>
      <c r="AJ2376" s="187" t="str">
        <f t="shared" si="795"/>
        <v/>
      </c>
      <c r="AK2376" s="187" t="str">
        <f t="shared" si="796"/>
        <v/>
      </c>
      <c r="AN2376" s="187" t="str">
        <f t="shared" si="797"/>
        <v/>
      </c>
      <c r="AO2376" s="187" t="str">
        <f t="shared" si="798"/>
        <v/>
      </c>
      <c r="AP2376" s="187" t="str">
        <f t="shared" si="799"/>
        <v/>
      </c>
      <c r="AT2376" s="187" t="str">
        <f t="shared" si="800"/>
        <v/>
      </c>
      <c r="AU2376" s="187" t="str">
        <f t="shared" si="801"/>
        <v/>
      </c>
      <c r="AV2376" s="187" t="str">
        <f t="shared" si="802"/>
        <v/>
      </c>
      <c r="AW2376" s="187" t="str">
        <f t="shared" si="803"/>
        <v/>
      </c>
      <c r="AX2376" s="187" t="str">
        <f t="shared" si="804"/>
        <v/>
      </c>
      <c r="AY2376" s="187" t="str">
        <f t="shared" si="806"/>
        <v/>
      </c>
      <c r="AZ2376" s="187" t="str">
        <f t="shared" si="805"/>
        <v/>
      </c>
      <c r="BA2376" s="187" t="str">
        <f t="shared" ref="BA2376:BA2439" si="808">AT2376&amp;" "&amp;AU2376</f>
        <v xml:space="preserve"> </v>
      </c>
      <c r="BB2376" s="187" t="str">
        <f>IFERROR(IF(AW2376="","",VLOOKUP(AW2376,SUSS!R:S,2,FALSE)),AY2376*SUSS!$M$2)</f>
        <v/>
      </c>
      <c r="BC2376" s="187" t="str">
        <f t="shared" si="807"/>
        <v/>
      </c>
    </row>
    <row r="2377" spans="14:55" ht="15.75" thickBot="1">
      <c r="N2377" s="183" t="s">
        <v>216</v>
      </c>
      <c r="O2377" s="82">
        <v>103</v>
      </c>
      <c r="P2377" s="85">
        <v>14322.29</v>
      </c>
      <c r="Q2377" s="83" t="s">
        <v>82</v>
      </c>
      <c r="R2377" s="83" t="s">
        <v>10</v>
      </c>
      <c r="S2377" s="83" t="s">
        <v>10</v>
      </c>
      <c r="T2377" s="82" t="s">
        <v>221</v>
      </c>
      <c r="U2377" s="82" t="s">
        <v>124</v>
      </c>
      <c r="AC2377" s="187" t="str">
        <f t="shared" si="788"/>
        <v/>
      </c>
      <c r="AD2377" s="187" t="str">
        <f t="shared" si="789"/>
        <v/>
      </c>
      <c r="AE2377" s="187" t="str">
        <f t="shared" si="790"/>
        <v/>
      </c>
      <c r="AF2377" s="187" t="str">
        <f t="shared" si="791"/>
        <v/>
      </c>
      <c r="AG2377" s="187" t="str">
        <f t="shared" si="792"/>
        <v/>
      </c>
      <c r="AH2377" s="187" t="str">
        <f t="shared" si="793"/>
        <v/>
      </c>
      <c r="AI2377" s="187" t="str">
        <f t="shared" si="794"/>
        <v/>
      </c>
      <c r="AJ2377" s="187" t="str">
        <f t="shared" si="795"/>
        <v/>
      </c>
      <c r="AK2377" s="187" t="str">
        <f t="shared" si="796"/>
        <v/>
      </c>
      <c r="AN2377" s="187" t="str">
        <f t="shared" si="797"/>
        <v/>
      </c>
      <c r="AO2377" s="187" t="str">
        <f t="shared" si="798"/>
        <v/>
      </c>
      <c r="AP2377" s="187" t="str">
        <f t="shared" si="799"/>
        <v/>
      </c>
      <c r="AT2377" s="187" t="str">
        <f t="shared" si="800"/>
        <v/>
      </c>
      <c r="AU2377" s="187" t="str">
        <f t="shared" si="801"/>
        <v/>
      </c>
      <c r="AV2377" s="187" t="str">
        <f t="shared" si="802"/>
        <v/>
      </c>
      <c r="AW2377" s="187" t="str">
        <f t="shared" si="803"/>
        <v/>
      </c>
      <c r="AX2377" s="187" t="str">
        <f t="shared" si="804"/>
        <v/>
      </c>
      <c r="AY2377" s="187" t="str">
        <f t="shared" si="806"/>
        <v/>
      </c>
      <c r="AZ2377" s="187" t="str">
        <f t="shared" si="805"/>
        <v/>
      </c>
      <c r="BA2377" s="187" t="str">
        <f t="shared" si="808"/>
        <v xml:space="preserve"> </v>
      </c>
      <c r="BB2377" s="187" t="str">
        <f>IFERROR(IF(AW2377="","",VLOOKUP(AW2377,SUSS!R:S,2,FALSE)),AY2377*SUSS!$M$2)</f>
        <v/>
      </c>
      <c r="BC2377" s="187" t="str">
        <f t="shared" si="807"/>
        <v/>
      </c>
    </row>
    <row r="2378" spans="14:55" ht="15.75" thickBot="1">
      <c r="N2378" s="183" t="s">
        <v>216</v>
      </c>
      <c r="O2378" s="82">
        <v>104</v>
      </c>
      <c r="P2378" s="85">
        <v>6507.1</v>
      </c>
      <c r="Q2378" s="83" t="s">
        <v>82</v>
      </c>
      <c r="R2378" s="83" t="s">
        <v>10</v>
      </c>
      <c r="S2378" s="83" t="s">
        <v>10</v>
      </c>
      <c r="T2378" s="82" t="s">
        <v>221</v>
      </c>
      <c r="U2378" s="82" t="s">
        <v>124</v>
      </c>
      <c r="AC2378" s="187" t="str">
        <f t="shared" si="788"/>
        <v/>
      </c>
      <c r="AD2378" s="187" t="str">
        <f t="shared" si="789"/>
        <v/>
      </c>
      <c r="AE2378" s="187" t="str">
        <f t="shared" si="790"/>
        <v/>
      </c>
      <c r="AF2378" s="187" t="str">
        <f t="shared" si="791"/>
        <v/>
      </c>
      <c r="AG2378" s="187" t="str">
        <f t="shared" si="792"/>
        <v/>
      </c>
      <c r="AH2378" s="187" t="str">
        <f t="shared" si="793"/>
        <v/>
      </c>
      <c r="AI2378" s="187" t="str">
        <f t="shared" si="794"/>
        <v/>
      </c>
      <c r="AJ2378" s="187" t="str">
        <f t="shared" si="795"/>
        <v/>
      </c>
      <c r="AK2378" s="187" t="str">
        <f t="shared" si="796"/>
        <v/>
      </c>
      <c r="AN2378" s="187" t="str">
        <f t="shared" si="797"/>
        <v/>
      </c>
      <c r="AO2378" s="187" t="str">
        <f t="shared" si="798"/>
        <v/>
      </c>
      <c r="AP2378" s="187" t="str">
        <f t="shared" si="799"/>
        <v/>
      </c>
      <c r="AT2378" s="187" t="str">
        <f t="shared" si="800"/>
        <v/>
      </c>
      <c r="AU2378" s="187" t="str">
        <f t="shared" si="801"/>
        <v/>
      </c>
      <c r="AV2378" s="187" t="str">
        <f t="shared" si="802"/>
        <v/>
      </c>
      <c r="AW2378" s="187" t="str">
        <f t="shared" si="803"/>
        <v/>
      </c>
      <c r="AX2378" s="187" t="str">
        <f t="shared" si="804"/>
        <v/>
      </c>
      <c r="AY2378" s="187" t="str">
        <f t="shared" si="806"/>
        <v/>
      </c>
      <c r="AZ2378" s="187" t="str">
        <f t="shared" si="805"/>
        <v/>
      </c>
      <c r="BA2378" s="187" t="str">
        <f t="shared" si="808"/>
        <v xml:space="preserve"> </v>
      </c>
      <c r="BB2378" s="187" t="str">
        <f>IFERROR(IF(AW2378="","",VLOOKUP(AW2378,SUSS!R:S,2,FALSE)),AY2378*SUSS!$M$2)</f>
        <v/>
      </c>
      <c r="BC2378" s="187" t="str">
        <f t="shared" si="807"/>
        <v/>
      </c>
    </row>
    <row r="2379" spans="14:55" ht="15.75" thickBot="1">
      <c r="N2379" s="183" t="s">
        <v>216</v>
      </c>
      <c r="O2379" s="82">
        <v>104</v>
      </c>
      <c r="P2379" s="85">
        <v>7815.19</v>
      </c>
      <c r="Q2379" s="83" t="s">
        <v>82</v>
      </c>
      <c r="R2379" s="83" t="s">
        <v>10</v>
      </c>
      <c r="S2379" s="83" t="s">
        <v>83</v>
      </c>
      <c r="T2379" s="82" t="s">
        <v>221</v>
      </c>
      <c r="U2379" s="82" t="s">
        <v>124</v>
      </c>
      <c r="AC2379" s="187" t="str">
        <f t="shared" si="788"/>
        <v/>
      </c>
      <c r="AD2379" s="187" t="str">
        <f t="shared" si="789"/>
        <v/>
      </c>
      <c r="AE2379" s="187" t="str">
        <f t="shared" si="790"/>
        <v/>
      </c>
      <c r="AF2379" s="187" t="str">
        <f t="shared" si="791"/>
        <v/>
      </c>
      <c r="AG2379" s="187" t="str">
        <f t="shared" si="792"/>
        <v/>
      </c>
      <c r="AH2379" s="187" t="str">
        <f t="shared" si="793"/>
        <v/>
      </c>
      <c r="AI2379" s="187" t="str">
        <f t="shared" si="794"/>
        <v/>
      </c>
      <c r="AJ2379" s="187" t="str">
        <f t="shared" si="795"/>
        <v/>
      </c>
      <c r="AK2379" s="187" t="str">
        <f t="shared" si="796"/>
        <v/>
      </c>
      <c r="AN2379" s="187" t="str">
        <f t="shared" si="797"/>
        <v/>
      </c>
      <c r="AO2379" s="187" t="str">
        <f t="shared" si="798"/>
        <v/>
      </c>
      <c r="AP2379" s="187" t="str">
        <f t="shared" si="799"/>
        <v/>
      </c>
      <c r="AT2379" s="187" t="str">
        <f t="shared" si="800"/>
        <v/>
      </c>
      <c r="AU2379" s="187" t="str">
        <f t="shared" si="801"/>
        <v/>
      </c>
      <c r="AV2379" s="187" t="str">
        <f t="shared" si="802"/>
        <v/>
      </c>
      <c r="AW2379" s="187" t="str">
        <f t="shared" si="803"/>
        <v/>
      </c>
      <c r="AX2379" s="187" t="str">
        <f t="shared" si="804"/>
        <v/>
      </c>
      <c r="AY2379" s="187" t="str">
        <f t="shared" si="806"/>
        <v/>
      </c>
      <c r="AZ2379" s="187" t="str">
        <f t="shared" si="805"/>
        <v/>
      </c>
      <c r="BA2379" s="187" t="str">
        <f t="shared" si="808"/>
        <v xml:space="preserve"> </v>
      </c>
      <c r="BB2379" s="187" t="str">
        <f>IFERROR(IF(AW2379="","",VLOOKUP(AW2379,SUSS!R:S,2,FALSE)),AY2379*SUSS!$M$2)</f>
        <v/>
      </c>
      <c r="BC2379" s="187" t="str">
        <f t="shared" si="807"/>
        <v/>
      </c>
    </row>
    <row r="2380" spans="14:55" ht="15.75" thickBot="1">
      <c r="N2380" s="183" t="s">
        <v>216</v>
      </c>
      <c r="O2380" s="82">
        <v>105</v>
      </c>
      <c r="P2380" s="85">
        <v>5643.76</v>
      </c>
      <c r="Q2380" s="83" t="s">
        <v>82</v>
      </c>
      <c r="R2380" s="83" t="s">
        <v>10</v>
      </c>
      <c r="S2380" s="83" t="s">
        <v>83</v>
      </c>
      <c r="T2380" s="82" t="s">
        <v>221</v>
      </c>
      <c r="U2380" s="82" t="s">
        <v>124</v>
      </c>
      <c r="AC2380" s="187" t="str">
        <f t="shared" si="788"/>
        <v/>
      </c>
      <c r="AD2380" s="187" t="str">
        <f t="shared" si="789"/>
        <v/>
      </c>
      <c r="AE2380" s="187" t="str">
        <f t="shared" si="790"/>
        <v/>
      </c>
      <c r="AF2380" s="187" t="str">
        <f t="shared" si="791"/>
        <v/>
      </c>
      <c r="AG2380" s="187" t="str">
        <f t="shared" si="792"/>
        <v/>
      </c>
      <c r="AH2380" s="187" t="str">
        <f t="shared" si="793"/>
        <v/>
      </c>
      <c r="AI2380" s="187" t="str">
        <f t="shared" si="794"/>
        <v/>
      </c>
      <c r="AJ2380" s="187" t="str">
        <f t="shared" si="795"/>
        <v/>
      </c>
      <c r="AK2380" s="187" t="str">
        <f t="shared" si="796"/>
        <v/>
      </c>
      <c r="AN2380" s="187" t="str">
        <f t="shared" si="797"/>
        <v/>
      </c>
      <c r="AO2380" s="187" t="str">
        <f t="shared" si="798"/>
        <v/>
      </c>
      <c r="AP2380" s="187" t="str">
        <f t="shared" si="799"/>
        <v/>
      </c>
      <c r="AT2380" s="187" t="str">
        <f t="shared" si="800"/>
        <v/>
      </c>
      <c r="AU2380" s="187" t="str">
        <f t="shared" si="801"/>
        <v/>
      </c>
      <c r="AV2380" s="187" t="str">
        <f t="shared" si="802"/>
        <v/>
      </c>
      <c r="AW2380" s="187" t="str">
        <f t="shared" si="803"/>
        <v/>
      </c>
      <c r="AX2380" s="187" t="str">
        <f t="shared" si="804"/>
        <v/>
      </c>
      <c r="AY2380" s="187" t="str">
        <f t="shared" si="806"/>
        <v/>
      </c>
      <c r="AZ2380" s="187" t="str">
        <f t="shared" si="805"/>
        <v/>
      </c>
      <c r="BA2380" s="187" t="str">
        <f t="shared" si="808"/>
        <v xml:space="preserve"> </v>
      </c>
      <c r="BB2380" s="187" t="str">
        <f>IFERROR(IF(AW2380="","",VLOOKUP(AW2380,SUSS!R:S,2,FALSE)),AY2380*SUSS!$M$2)</f>
        <v/>
      </c>
      <c r="BC2380" s="187" t="str">
        <f t="shared" si="807"/>
        <v/>
      </c>
    </row>
    <row r="2381" spans="14:55" ht="15.75" thickBot="1">
      <c r="N2381" s="183" t="s">
        <v>216</v>
      </c>
      <c r="O2381" s="82">
        <v>105</v>
      </c>
      <c r="P2381" s="85">
        <v>8678.5300000000007</v>
      </c>
      <c r="Q2381" s="83" t="s">
        <v>82</v>
      </c>
      <c r="R2381" s="83" t="s">
        <v>10</v>
      </c>
      <c r="S2381" s="83" t="s">
        <v>10</v>
      </c>
      <c r="T2381" s="82" t="s">
        <v>222</v>
      </c>
      <c r="U2381" s="82" t="s">
        <v>124</v>
      </c>
      <c r="AC2381" s="187" t="str">
        <f t="shared" si="788"/>
        <v/>
      </c>
      <c r="AD2381" s="187" t="str">
        <f t="shared" si="789"/>
        <v/>
      </c>
      <c r="AE2381" s="187" t="str">
        <f t="shared" si="790"/>
        <v/>
      </c>
      <c r="AF2381" s="187" t="str">
        <f t="shared" si="791"/>
        <v/>
      </c>
      <c r="AG2381" s="187" t="str">
        <f t="shared" si="792"/>
        <v/>
      </c>
      <c r="AH2381" s="187" t="str">
        <f t="shared" si="793"/>
        <v/>
      </c>
      <c r="AI2381" s="187" t="str">
        <f t="shared" si="794"/>
        <v/>
      </c>
      <c r="AJ2381" s="187" t="str">
        <f t="shared" si="795"/>
        <v/>
      </c>
      <c r="AK2381" s="187" t="str">
        <f t="shared" si="796"/>
        <v/>
      </c>
      <c r="AN2381" s="187" t="str">
        <f t="shared" si="797"/>
        <v/>
      </c>
      <c r="AO2381" s="187" t="str">
        <f t="shared" si="798"/>
        <v/>
      </c>
      <c r="AP2381" s="187" t="str">
        <f t="shared" si="799"/>
        <v/>
      </c>
      <c r="AT2381" s="187" t="str">
        <f t="shared" si="800"/>
        <v/>
      </c>
      <c r="AU2381" s="187" t="str">
        <f t="shared" si="801"/>
        <v/>
      </c>
      <c r="AV2381" s="187" t="str">
        <f t="shared" si="802"/>
        <v/>
      </c>
      <c r="AW2381" s="187" t="str">
        <f t="shared" si="803"/>
        <v/>
      </c>
      <c r="AX2381" s="187" t="str">
        <f t="shared" si="804"/>
        <v/>
      </c>
      <c r="AY2381" s="187" t="str">
        <f t="shared" si="806"/>
        <v/>
      </c>
      <c r="AZ2381" s="187" t="str">
        <f t="shared" si="805"/>
        <v/>
      </c>
      <c r="BA2381" s="187" t="str">
        <f t="shared" si="808"/>
        <v xml:space="preserve"> </v>
      </c>
      <c r="BB2381" s="187" t="str">
        <f>IFERROR(IF(AW2381="","",VLOOKUP(AW2381,SUSS!R:S,2,FALSE)),AY2381*SUSS!$M$2)</f>
        <v/>
      </c>
      <c r="BC2381" s="187" t="str">
        <f t="shared" si="807"/>
        <v/>
      </c>
    </row>
    <row r="2382" spans="14:55" ht="15.75" thickBot="1">
      <c r="N2382" s="183" t="s">
        <v>216</v>
      </c>
      <c r="O2382" s="82">
        <v>106</v>
      </c>
      <c r="P2382" s="85">
        <v>14322.29</v>
      </c>
      <c r="Q2382" s="83" t="s">
        <v>82</v>
      </c>
      <c r="R2382" s="83" t="s">
        <v>10</v>
      </c>
      <c r="S2382" s="83" t="s">
        <v>10</v>
      </c>
      <c r="T2382" s="82" t="s">
        <v>222</v>
      </c>
      <c r="U2382" s="82" t="s">
        <v>124</v>
      </c>
      <c r="AC2382" s="187" t="str">
        <f t="shared" si="788"/>
        <v/>
      </c>
      <c r="AD2382" s="187" t="str">
        <f t="shared" si="789"/>
        <v/>
      </c>
      <c r="AE2382" s="187" t="str">
        <f t="shared" si="790"/>
        <v/>
      </c>
      <c r="AF2382" s="187" t="str">
        <f t="shared" si="791"/>
        <v/>
      </c>
      <c r="AG2382" s="187" t="str">
        <f t="shared" si="792"/>
        <v/>
      </c>
      <c r="AH2382" s="187" t="str">
        <f t="shared" si="793"/>
        <v/>
      </c>
      <c r="AI2382" s="187" t="str">
        <f t="shared" si="794"/>
        <v/>
      </c>
      <c r="AJ2382" s="187" t="str">
        <f t="shared" si="795"/>
        <v/>
      </c>
      <c r="AK2382" s="187" t="str">
        <f t="shared" si="796"/>
        <v/>
      </c>
      <c r="AN2382" s="187" t="str">
        <f t="shared" si="797"/>
        <v/>
      </c>
      <c r="AO2382" s="187" t="str">
        <f t="shared" si="798"/>
        <v/>
      </c>
      <c r="AP2382" s="187" t="str">
        <f t="shared" si="799"/>
        <v/>
      </c>
      <c r="AT2382" s="187" t="str">
        <f t="shared" si="800"/>
        <v/>
      </c>
      <c r="AU2382" s="187" t="str">
        <f t="shared" si="801"/>
        <v/>
      </c>
      <c r="AV2382" s="187" t="str">
        <f t="shared" si="802"/>
        <v/>
      </c>
      <c r="AW2382" s="187" t="str">
        <f t="shared" si="803"/>
        <v/>
      </c>
      <c r="AX2382" s="187" t="str">
        <f t="shared" si="804"/>
        <v/>
      </c>
      <c r="AY2382" s="187" t="str">
        <f t="shared" si="806"/>
        <v/>
      </c>
      <c r="AZ2382" s="187" t="str">
        <f t="shared" si="805"/>
        <v/>
      </c>
      <c r="BA2382" s="187" t="str">
        <f t="shared" si="808"/>
        <v xml:space="preserve"> </v>
      </c>
      <c r="BB2382" s="187" t="str">
        <f>IFERROR(IF(AW2382="","",VLOOKUP(AW2382,SUSS!R:S,2,FALSE)),AY2382*SUSS!$M$2)</f>
        <v/>
      </c>
      <c r="BC2382" s="187" t="str">
        <f t="shared" si="807"/>
        <v/>
      </c>
    </row>
    <row r="2383" spans="14:55" ht="15.75" thickBot="1">
      <c r="N2383" s="183" t="s">
        <v>216</v>
      </c>
      <c r="O2383" s="82">
        <v>107</v>
      </c>
      <c r="P2383" s="85">
        <v>14322.29</v>
      </c>
      <c r="Q2383" s="83" t="s">
        <v>82</v>
      </c>
      <c r="R2383" s="83" t="s">
        <v>10</v>
      </c>
      <c r="S2383" s="83" t="s">
        <v>10</v>
      </c>
      <c r="T2383" s="82" t="s">
        <v>222</v>
      </c>
      <c r="U2383" s="82" t="s">
        <v>124</v>
      </c>
      <c r="AC2383" s="187" t="str">
        <f t="shared" si="788"/>
        <v/>
      </c>
      <c r="AD2383" s="187" t="str">
        <f t="shared" si="789"/>
        <v/>
      </c>
      <c r="AE2383" s="187" t="str">
        <f t="shared" si="790"/>
        <v/>
      </c>
      <c r="AF2383" s="187" t="str">
        <f t="shared" si="791"/>
        <v/>
      </c>
      <c r="AG2383" s="187" t="str">
        <f t="shared" si="792"/>
        <v/>
      </c>
      <c r="AH2383" s="187" t="str">
        <f t="shared" si="793"/>
        <v/>
      </c>
      <c r="AI2383" s="187" t="str">
        <f t="shared" si="794"/>
        <v/>
      </c>
      <c r="AJ2383" s="187" t="str">
        <f t="shared" si="795"/>
        <v/>
      </c>
      <c r="AK2383" s="187" t="str">
        <f t="shared" si="796"/>
        <v/>
      </c>
      <c r="AN2383" s="187" t="str">
        <f t="shared" si="797"/>
        <v/>
      </c>
      <c r="AO2383" s="187" t="str">
        <f t="shared" si="798"/>
        <v/>
      </c>
      <c r="AP2383" s="187" t="str">
        <f t="shared" si="799"/>
        <v/>
      </c>
      <c r="AT2383" s="187" t="str">
        <f t="shared" si="800"/>
        <v/>
      </c>
      <c r="AU2383" s="187" t="str">
        <f t="shared" si="801"/>
        <v/>
      </c>
      <c r="AV2383" s="187" t="str">
        <f t="shared" si="802"/>
        <v/>
      </c>
      <c r="AW2383" s="187" t="str">
        <f t="shared" si="803"/>
        <v/>
      </c>
      <c r="AX2383" s="187" t="str">
        <f t="shared" si="804"/>
        <v/>
      </c>
      <c r="AY2383" s="187" t="str">
        <f t="shared" si="806"/>
        <v/>
      </c>
      <c r="AZ2383" s="187" t="str">
        <f t="shared" si="805"/>
        <v/>
      </c>
      <c r="BA2383" s="187" t="str">
        <f t="shared" si="808"/>
        <v xml:space="preserve"> </v>
      </c>
      <c r="BB2383" s="187" t="str">
        <f>IFERROR(IF(AW2383="","",VLOOKUP(AW2383,SUSS!R:S,2,FALSE)),AY2383*SUSS!$M$2)</f>
        <v/>
      </c>
      <c r="BC2383" s="187" t="str">
        <f t="shared" si="807"/>
        <v/>
      </c>
    </row>
    <row r="2384" spans="14:55" ht="15.75" thickBot="1">
      <c r="N2384" s="183" t="s">
        <v>216</v>
      </c>
      <c r="O2384" s="82">
        <v>108</v>
      </c>
      <c r="P2384" s="85">
        <v>14322.29</v>
      </c>
      <c r="Q2384" s="83" t="s">
        <v>82</v>
      </c>
      <c r="R2384" s="83" t="s">
        <v>10</v>
      </c>
      <c r="S2384" s="83" t="s">
        <v>10</v>
      </c>
      <c r="T2384" s="82" t="s">
        <v>222</v>
      </c>
      <c r="U2384" s="82" t="s">
        <v>124</v>
      </c>
      <c r="AC2384" s="187" t="str">
        <f t="shared" si="788"/>
        <v/>
      </c>
      <c r="AD2384" s="187" t="str">
        <f t="shared" si="789"/>
        <v/>
      </c>
      <c r="AE2384" s="187" t="str">
        <f t="shared" si="790"/>
        <v/>
      </c>
      <c r="AF2384" s="187" t="str">
        <f t="shared" si="791"/>
        <v/>
      </c>
      <c r="AG2384" s="187" t="str">
        <f t="shared" si="792"/>
        <v/>
      </c>
      <c r="AH2384" s="187" t="str">
        <f t="shared" si="793"/>
        <v/>
      </c>
      <c r="AI2384" s="187" t="str">
        <f t="shared" si="794"/>
        <v/>
      </c>
      <c r="AJ2384" s="187" t="str">
        <f t="shared" si="795"/>
        <v/>
      </c>
      <c r="AK2384" s="187" t="str">
        <f t="shared" si="796"/>
        <v/>
      </c>
      <c r="AN2384" s="187" t="str">
        <f t="shared" si="797"/>
        <v/>
      </c>
      <c r="AO2384" s="187" t="str">
        <f t="shared" si="798"/>
        <v/>
      </c>
      <c r="AP2384" s="187" t="str">
        <f t="shared" si="799"/>
        <v/>
      </c>
      <c r="AT2384" s="187" t="str">
        <f t="shared" si="800"/>
        <v/>
      </c>
      <c r="AU2384" s="187" t="str">
        <f t="shared" si="801"/>
        <v/>
      </c>
      <c r="AV2384" s="187" t="str">
        <f t="shared" si="802"/>
        <v/>
      </c>
      <c r="AW2384" s="187" t="str">
        <f t="shared" si="803"/>
        <v/>
      </c>
      <c r="AX2384" s="187" t="str">
        <f t="shared" si="804"/>
        <v/>
      </c>
      <c r="AY2384" s="187" t="str">
        <f t="shared" si="806"/>
        <v/>
      </c>
      <c r="AZ2384" s="187" t="str">
        <f t="shared" si="805"/>
        <v/>
      </c>
      <c r="BA2384" s="187" t="str">
        <f t="shared" si="808"/>
        <v xml:space="preserve"> </v>
      </c>
      <c r="BB2384" s="187" t="str">
        <f>IFERROR(IF(AW2384="","",VLOOKUP(AW2384,SUSS!R:S,2,FALSE)),AY2384*SUSS!$M$2)</f>
        <v/>
      </c>
      <c r="BC2384" s="187" t="str">
        <f t="shared" si="807"/>
        <v/>
      </c>
    </row>
    <row r="2385" spans="14:55" ht="15.75" thickBot="1">
      <c r="N2385" s="183" t="s">
        <v>216</v>
      </c>
      <c r="O2385" s="82">
        <v>109</v>
      </c>
      <c r="P2385" s="86">
        <v>340.02</v>
      </c>
      <c r="Q2385" s="83" t="s">
        <v>82</v>
      </c>
      <c r="R2385" s="83" t="s">
        <v>10</v>
      </c>
      <c r="S2385" s="83" t="s">
        <v>10</v>
      </c>
      <c r="T2385" s="82" t="s">
        <v>222</v>
      </c>
      <c r="U2385" s="82" t="s">
        <v>124</v>
      </c>
      <c r="AC2385" s="187" t="str">
        <f t="shared" si="788"/>
        <v/>
      </c>
      <c r="AD2385" s="187" t="str">
        <f t="shared" si="789"/>
        <v/>
      </c>
      <c r="AE2385" s="187" t="str">
        <f t="shared" si="790"/>
        <v/>
      </c>
      <c r="AF2385" s="187" t="str">
        <f t="shared" si="791"/>
        <v/>
      </c>
      <c r="AG2385" s="187" t="str">
        <f t="shared" si="792"/>
        <v/>
      </c>
      <c r="AH2385" s="187" t="str">
        <f t="shared" si="793"/>
        <v/>
      </c>
      <c r="AI2385" s="187" t="str">
        <f t="shared" si="794"/>
        <v/>
      </c>
      <c r="AJ2385" s="187" t="str">
        <f t="shared" si="795"/>
        <v/>
      </c>
      <c r="AK2385" s="187" t="str">
        <f t="shared" si="796"/>
        <v/>
      </c>
      <c r="AN2385" s="187" t="str">
        <f t="shared" si="797"/>
        <v/>
      </c>
      <c r="AO2385" s="187" t="str">
        <f t="shared" si="798"/>
        <v/>
      </c>
      <c r="AP2385" s="187" t="str">
        <f t="shared" si="799"/>
        <v/>
      </c>
      <c r="AT2385" s="187" t="str">
        <f t="shared" si="800"/>
        <v/>
      </c>
      <c r="AU2385" s="187" t="str">
        <f t="shared" si="801"/>
        <v/>
      </c>
      <c r="AV2385" s="187" t="str">
        <f t="shared" si="802"/>
        <v/>
      </c>
      <c r="AW2385" s="187" t="str">
        <f t="shared" si="803"/>
        <v/>
      </c>
      <c r="AX2385" s="187" t="str">
        <f t="shared" si="804"/>
        <v/>
      </c>
      <c r="AY2385" s="187" t="str">
        <f t="shared" si="806"/>
        <v/>
      </c>
      <c r="AZ2385" s="187" t="str">
        <f t="shared" si="805"/>
        <v/>
      </c>
      <c r="BA2385" s="187" t="str">
        <f t="shared" si="808"/>
        <v xml:space="preserve"> </v>
      </c>
      <c r="BB2385" s="187" t="str">
        <f>IFERROR(IF(AW2385="","",VLOOKUP(AW2385,SUSS!R:S,2,FALSE)),AY2385*SUSS!$M$2)</f>
        <v/>
      </c>
      <c r="BC2385" s="187" t="str">
        <f t="shared" si="807"/>
        <v/>
      </c>
    </row>
    <row r="2386" spans="14:55" ht="15.75" thickBot="1">
      <c r="N2386" s="183" t="s">
        <v>216</v>
      </c>
      <c r="O2386" s="82">
        <v>109</v>
      </c>
      <c r="P2386" s="85">
        <v>5198.54</v>
      </c>
      <c r="Q2386" s="83" t="s">
        <v>82</v>
      </c>
      <c r="R2386" s="83" t="s">
        <v>10</v>
      </c>
      <c r="S2386" s="83" t="s">
        <v>83</v>
      </c>
      <c r="T2386" s="82" t="s">
        <v>222</v>
      </c>
      <c r="U2386" s="82" t="s">
        <v>124</v>
      </c>
      <c r="AC2386" s="187" t="str">
        <f t="shared" si="788"/>
        <v/>
      </c>
      <c r="AD2386" s="187" t="str">
        <f t="shared" si="789"/>
        <v/>
      </c>
      <c r="AE2386" s="187" t="str">
        <f t="shared" si="790"/>
        <v/>
      </c>
      <c r="AF2386" s="187" t="str">
        <f t="shared" si="791"/>
        <v/>
      </c>
      <c r="AG2386" s="187" t="str">
        <f t="shared" si="792"/>
        <v/>
      </c>
      <c r="AH2386" s="187" t="str">
        <f t="shared" si="793"/>
        <v/>
      </c>
      <c r="AI2386" s="187" t="str">
        <f t="shared" si="794"/>
        <v/>
      </c>
      <c r="AJ2386" s="187" t="str">
        <f t="shared" si="795"/>
        <v/>
      </c>
      <c r="AK2386" s="187" t="str">
        <f t="shared" si="796"/>
        <v/>
      </c>
      <c r="AN2386" s="187" t="str">
        <f t="shared" si="797"/>
        <v/>
      </c>
      <c r="AO2386" s="187" t="str">
        <f t="shared" si="798"/>
        <v/>
      </c>
      <c r="AP2386" s="187" t="str">
        <f t="shared" si="799"/>
        <v/>
      </c>
      <c r="AT2386" s="187" t="str">
        <f t="shared" si="800"/>
        <v/>
      </c>
      <c r="AU2386" s="187" t="str">
        <f t="shared" si="801"/>
        <v/>
      </c>
      <c r="AV2386" s="187" t="str">
        <f t="shared" si="802"/>
        <v/>
      </c>
      <c r="AW2386" s="187" t="str">
        <f t="shared" si="803"/>
        <v/>
      </c>
      <c r="AX2386" s="187" t="str">
        <f t="shared" si="804"/>
        <v/>
      </c>
      <c r="AY2386" s="187" t="str">
        <f t="shared" si="806"/>
        <v/>
      </c>
      <c r="AZ2386" s="187" t="str">
        <f t="shared" si="805"/>
        <v/>
      </c>
      <c r="BA2386" s="187" t="str">
        <f t="shared" si="808"/>
        <v xml:space="preserve"> </v>
      </c>
      <c r="BB2386" s="187" t="str">
        <f>IFERROR(IF(AW2386="","",VLOOKUP(AW2386,SUSS!R:S,2,FALSE)),AY2386*SUSS!$M$2)</f>
        <v/>
      </c>
      <c r="BC2386" s="187" t="str">
        <f t="shared" si="807"/>
        <v/>
      </c>
    </row>
    <row r="2387" spans="14:55" ht="15.75" thickBot="1">
      <c r="N2387" s="183" t="s">
        <v>216</v>
      </c>
      <c r="O2387" s="82">
        <v>109</v>
      </c>
      <c r="P2387" s="85">
        <v>8783.73</v>
      </c>
      <c r="Q2387" s="83" t="s">
        <v>82</v>
      </c>
      <c r="R2387" s="83" t="s">
        <v>10</v>
      </c>
      <c r="S2387" s="83" t="s">
        <v>10</v>
      </c>
      <c r="T2387" s="82" t="s">
        <v>223</v>
      </c>
      <c r="U2387" s="82" t="s">
        <v>124</v>
      </c>
      <c r="AC2387" s="187" t="str">
        <f t="shared" si="788"/>
        <v/>
      </c>
      <c r="AD2387" s="187" t="str">
        <f t="shared" si="789"/>
        <v/>
      </c>
      <c r="AE2387" s="187" t="str">
        <f t="shared" si="790"/>
        <v/>
      </c>
      <c r="AF2387" s="187" t="str">
        <f t="shared" si="791"/>
        <v/>
      </c>
      <c r="AG2387" s="187" t="str">
        <f t="shared" si="792"/>
        <v/>
      </c>
      <c r="AH2387" s="187" t="str">
        <f t="shared" si="793"/>
        <v/>
      </c>
      <c r="AI2387" s="187" t="str">
        <f t="shared" si="794"/>
        <v/>
      </c>
      <c r="AJ2387" s="187" t="str">
        <f t="shared" si="795"/>
        <v/>
      </c>
      <c r="AK2387" s="187" t="str">
        <f t="shared" si="796"/>
        <v/>
      </c>
      <c r="AN2387" s="187" t="str">
        <f t="shared" si="797"/>
        <v/>
      </c>
      <c r="AO2387" s="187" t="str">
        <f t="shared" si="798"/>
        <v/>
      </c>
      <c r="AP2387" s="187" t="str">
        <f t="shared" si="799"/>
        <v/>
      </c>
      <c r="AT2387" s="187" t="str">
        <f t="shared" si="800"/>
        <v/>
      </c>
      <c r="AU2387" s="187" t="str">
        <f t="shared" si="801"/>
        <v/>
      </c>
      <c r="AV2387" s="187" t="str">
        <f t="shared" si="802"/>
        <v/>
      </c>
      <c r="AW2387" s="187" t="str">
        <f t="shared" si="803"/>
        <v/>
      </c>
      <c r="AX2387" s="187" t="str">
        <f t="shared" si="804"/>
        <v/>
      </c>
      <c r="AY2387" s="187" t="str">
        <f t="shared" si="806"/>
        <v/>
      </c>
      <c r="AZ2387" s="187" t="str">
        <f t="shared" si="805"/>
        <v/>
      </c>
      <c r="BA2387" s="187" t="str">
        <f t="shared" si="808"/>
        <v xml:space="preserve"> </v>
      </c>
      <c r="BB2387" s="187" t="str">
        <f>IFERROR(IF(AW2387="","",VLOOKUP(AW2387,SUSS!R:S,2,FALSE)),AY2387*SUSS!$M$2)</f>
        <v/>
      </c>
      <c r="BC2387" s="187" t="str">
        <f t="shared" si="807"/>
        <v/>
      </c>
    </row>
    <row r="2388" spans="14:55" ht="15.75" thickBot="1">
      <c r="N2388" s="183" t="s">
        <v>216</v>
      </c>
      <c r="O2388" s="82">
        <v>110</v>
      </c>
      <c r="P2388" s="85">
        <v>14322.29</v>
      </c>
      <c r="Q2388" s="83" t="s">
        <v>82</v>
      </c>
      <c r="R2388" s="83" t="s">
        <v>10</v>
      </c>
      <c r="S2388" s="83" t="s">
        <v>10</v>
      </c>
      <c r="T2388" s="82" t="s">
        <v>223</v>
      </c>
      <c r="U2388" s="82" t="s">
        <v>124</v>
      </c>
      <c r="AC2388" s="187" t="str">
        <f t="shared" si="788"/>
        <v/>
      </c>
      <c r="AD2388" s="187" t="str">
        <f t="shared" si="789"/>
        <v/>
      </c>
      <c r="AE2388" s="187" t="str">
        <f t="shared" si="790"/>
        <v/>
      </c>
      <c r="AF2388" s="187" t="str">
        <f t="shared" si="791"/>
        <v/>
      </c>
      <c r="AG2388" s="187" t="str">
        <f t="shared" si="792"/>
        <v/>
      </c>
      <c r="AH2388" s="187" t="str">
        <f t="shared" si="793"/>
        <v/>
      </c>
      <c r="AI2388" s="187" t="str">
        <f t="shared" si="794"/>
        <v/>
      </c>
      <c r="AJ2388" s="187" t="str">
        <f t="shared" si="795"/>
        <v/>
      </c>
      <c r="AK2388" s="187" t="str">
        <f t="shared" si="796"/>
        <v/>
      </c>
      <c r="AN2388" s="187" t="str">
        <f t="shared" si="797"/>
        <v/>
      </c>
      <c r="AO2388" s="187" t="str">
        <f t="shared" si="798"/>
        <v/>
      </c>
      <c r="AP2388" s="187" t="str">
        <f t="shared" si="799"/>
        <v/>
      </c>
      <c r="AT2388" s="187" t="str">
        <f t="shared" si="800"/>
        <v/>
      </c>
      <c r="AU2388" s="187" t="str">
        <f t="shared" si="801"/>
        <v/>
      </c>
      <c r="AV2388" s="187" t="str">
        <f t="shared" si="802"/>
        <v/>
      </c>
      <c r="AW2388" s="187" t="str">
        <f t="shared" si="803"/>
        <v/>
      </c>
      <c r="AX2388" s="187" t="str">
        <f t="shared" si="804"/>
        <v/>
      </c>
      <c r="AY2388" s="187" t="str">
        <f t="shared" si="806"/>
        <v/>
      </c>
      <c r="AZ2388" s="187" t="str">
        <f t="shared" si="805"/>
        <v/>
      </c>
      <c r="BA2388" s="187" t="str">
        <f t="shared" si="808"/>
        <v xml:space="preserve"> </v>
      </c>
      <c r="BB2388" s="187" t="str">
        <f>IFERROR(IF(AW2388="","",VLOOKUP(AW2388,SUSS!R:S,2,FALSE)),AY2388*SUSS!$M$2)</f>
        <v/>
      </c>
      <c r="BC2388" s="187" t="str">
        <f t="shared" si="807"/>
        <v/>
      </c>
    </row>
    <row r="2389" spans="14:55" ht="15.75" thickBot="1">
      <c r="N2389" s="183" t="s">
        <v>216</v>
      </c>
      <c r="O2389" s="82">
        <v>111</v>
      </c>
      <c r="P2389" s="85">
        <v>14322.29</v>
      </c>
      <c r="Q2389" s="83" t="s">
        <v>82</v>
      </c>
      <c r="R2389" s="83" t="s">
        <v>10</v>
      </c>
      <c r="S2389" s="83" t="s">
        <v>10</v>
      </c>
      <c r="T2389" s="82" t="s">
        <v>223</v>
      </c>
      <c r="U2389" s="82" t="s">
        <v>124</v>
      </c>
      <c r="AC2389" s="187" t="str">
        <f t="shared" si="788"/>
        <v/>
      </c>
      <c r="AD2389" s="187" t="str">
        <f t="shared" si="789"/>
        <v/>
      </c>
      <c r="AE2389" s="187" t="str">
        <f t="shared" si="790"/>
        <v/>
      </c>
      <c r="AF2389" s="187" t="str">
        <f t="shared" si="791"/>
        <v/>
      </c>
      <c r="AG2389" s="187" t="str">
        <f t="shared" si="792"/>
        <v/>
      </c>
      <c r="AH2389" s="187" t="str">
        <f t="shared" si="793"/>
        <v/>
      </c>
      <c r="AI2389" s="187" t="str">
        <f t="shared" si="794"/>
        <v/>
      </c>
      <c r="AJ2389" s="187" t="str">
        <f t="shared" si="795"/>
        <v/>
      </c>
      <c r="AK2389" s="187" t="str">
        <f t="shared" si="796"/>
        <v/>
      </c>
      <c r="AN2389" s="187" t="str">
        <f t="shared" si="797"/>
        <v/>
      </c>
      <c r="AO2389" s="187" t="str">
        <f t="shared" si="798"/>
        <v/>
      </c>
      <c r="AP2389" s="187" t="str">
        <f t="shared" si="799"/>
        <v/>
      </c>
      <c r="AT2389" s="187" t="str">
        <f t="shared" si="800"/>
        <v/>
      </c>
      <c r="AU2389" s="187" t="str">
        <f t="shared" si="801"/>
        <v/>
      </c>
      <c r="AV2389" s="187" t="str">
        <f t="shared" si="802"/>
        <v/>
      </c>
      <c r="AW2389" s="187" t="str">
        <f t="shared" si="803"/>
        <v/>
      </c>
      <c r="AX2389" s="187" t="str">
        <f t="shared" si="804"/>
        <v/>
      </c>
      <c r="AY2389" s="187" t="str">
        <f t="shared" si="806"/>
        <v/>
      </c>
      <c r="AZ2389" s="187" t="str">
        <f t="shared" si="805"/>
        <v/>
      </c>
      <c r="BA2389" s="187" t="str">
        <f t="shared" si="808"/>
        <v xml:space="preserve"> </v>
      </c>
      <c r="BB2389" s="187" t="str">
        <f>IFERROR(IF(AW2389="","",VLOOKUP(AW2389,SUSS!R:S,2,FALSE)),AY2389*SUSS!$M$2)</f>
        <v/>
      </c>
      <c r="BC2389" s="187" t="str">
        <f t="shared" si="807"/>
        <v/>
      </c>
    </row>
    <row r="2390" spans="14:55" ht="15.75" thickBot="1">
      <c r="N2390" s="183" t="s">
        <v>216</v>
      </c>
      <c r="O2390" s="82">
        <v>112</v>
      </c>
      <c r="P2390" s="85">
        <v>14322.29</v>
      </c>
      <c r="Q2390" s="83" t="s">
        <v>82</v>
      </c>
      <c r="R2390" s="83" t="s">
        <v>10</v>
      </c>
      <c r="S2390" s="83" t="s">
        <v>10</v>
      </c>
      <c r="T2390" s="82" t="s">
        <v>223</v>
      </c>
      <c r="U2390" s="82" t="s">
        <v>124</v>
      </c>
      <c r="AC2390" s="187" t="str">
        <f t="shared" si="788"/>
        <v/>
      </c>
      <c r="AD2390" s="187" t="str">
        <f t="shared" si="789"/>
        <v/>
      </c>
      <c r="AE2390" s="187" t="str">
        <f t="shared" si="790"/>
        <v/>
      </c>
      <c r="AF2390" s="187" t="str">
        <f t="shared" si="791"/>
        <v/>
      </c>
      <c r="AG2390" s="187" t="str">
        <f t="shared" si="792"/>
        <v/>
      </c>
      <c r="AH2390" s="187" t="str">
        <f t="shared" si="793"/>
        <v/>
      </c>
      <c r="AI2390" s="187" t="str">
        <f t="shared" si="794"/>
        <v/>
      </c>
      <c r="AJ2390" s="187" t="str">
        <f t="shared" si="795"/>
        <v/>
      </c>
      <c r="AK2390" s="187" t="str">
        <f t="shared" si="796"/>
        <v/>
      </c>
      <c r="AN2390" s="187" t="str">
        <f t="shared" si="797"/>
        <v/>
      </c>
      <c r="AO2390" s="187" t="str">
        <f t="shared" si="798"/>
        <v/>
      </c>
      <c r="AP2390" s="187" t="str">
        <f t="shared" si="799"/>
        <v/>
      </c>
      <c r="AT2390" s="187" t="str">
        <f t="shared" si="800"/>
        <v/>
      </c>
      <c r="AU2390" s="187" t="str">
        <f t="shared" si="801"/>
        <v/>
      </c>
      <c r="AV2390" s="187" t="str">
        <f t="shared" si="802"/>
        <v/>
      </c>
      <c r="AW2390" s="187" t="str">
        <f t="shared" si="803"/>
        <v/>
      </c>
      <c r="AX2390" s="187" t="str">
        <f t="shared" si="804"/>
        <v/>
      </c>
      <c r="AY2390" s="187" t="str">
        <f t="shared" si="806"/>
        <v/>
      </c>
      <c r="AZ2390" s="187" t="str">
        <f t="shared" si="805"/>
        <v/>
      </c>
      <c r="BA2390" s="187" t="str">
        <f t="shared" si="808"/>
        <v xml:space="preserve"> </v>
      </c>
      <c r="BB2390" s="187" t="str">
        <f>IFERROR(IF(AW2390="","",VLOOKUP(AW2390,SUSS!R:S,2,FALSE)),AY2390*SUSS!$M$2)</f>
        <v/>
      </c>
      <c r="BC2390" s="187" t="str">
        <f t="shared" si="807"/>
        <v/>
      </c>
    </row>
    <row r="2391" spans="14:55" ht="15.75" thickBot="1">
      <c r="N2391" s="183" t="s">
        <v>216</v>
      </c>
      <c r="O2391" s="82">
        <v>113</v>
      </c>
      <c r="P2391" s="85">
        <v>14322.29</v>
      </c>
      <c r="Q2391" s="83" t="s">
        <v>82</v>
      </c>
      <c r="R2391" s="83" t="s">
        <v>10</v>
      </c>
      <c r="S2391" s="83" t="s">
        <v>10</v>
      </c>
      <c r="T2391" s="82" t="s">
        <v>223</v>
      </c>
      <c r="U2391" s="82" t="s">
        <v>124</v>
      </c>
      <c r="AC2391" s="187" t="str">
        <f t="shared" si="788"/>
        <v/>
      </c>
      <c r="AD2391" s="187" t="str">
        <f t="shared" si="789"/>
        <v/>
      </c>
      <c r="AE2391" s="187" t="str">
        <f t="shared" si="790"/>
        <v/>
      </c>
      <c r="AF2391" s="187" t="str">
        <f t="shared" si="791"/>
        <v/>
      </c>
      <c r="AG2391" s="187" t="str">
        <f t="shared" si="792"/>
        <v/>
      </c>
      <c r="AH2391" s="187" t="str">
        <f t="shared" si="793"/>
        <v/>
      </c>
      <c r="AI2391" s="187" t="str">
        <f t="shared" si="794"/>
        <v/>
      </c>
      <c r="AJ2391" s="187" t="str">
        <f t="shared" si="795"/>
        <v/>
      </c>
      <c r="AK2391" s="187" t="str">
        <f t="shared" si="796"/>
        <v/>
      </c>
      <c r="AN2391" s="187" t="str">
        <f t="shared" si="797"/>
        <v/>
      </c>
      <c r="AO2391" s="187" t="str">
        <f t="shared" si="798"/>
        <v/>
      </c>
      <c r="AP2391" s="187" t="str">
        <f t="shared" si="799"/>
        <v/>
      </c>
      <c r="AT2391" s="187" t="str">
        <f t="shared" si="800"/>
        <v/>
      </c>
      <c r="AU2391" s="187" t="str">
        <f t="shared" si="801"/>
        <v/>
      </c>
      <c r="AV2391" s="187" t="str">
        <f t="shared" si="802"/>
        <v/>
      </c>
      <c r="AW2391" s="187" t="str">
        <f t="shared" si="803"/>
        <v/>
      </c>
      <c r="AX2391" s="187" t="str">
        <f t="shared" si="804"/>
        <v/>
      </c>
      <c r="AY2391" s="187" t="str">
        <f t="shared" si="806"/>
        <v/>
      </c>
      <c r="AZ2391" s="187" t="str">
        <f t="shared" si="805"/>
        <v/>
      </c>
      <c r="BA2391" s="187" t="str">
        <f t="shared" si="808"/>
        <v xml:space="preserve"> </v>
      </c>
      <c r="BB2391" s="187" t="str">
        <f>IFERROR(IF(AW2391="","",VLOOKUP(AW2391,SUSS!R:S,2,FALSE)),AY2391*SUSS!$M$2)</f>
        <v/>
      </c>
      <c r="BC2391" s="187" t="str">
        <f t="shared" si="807"/>
        <v/>
      </c>
    </row>
    <row r="2392" spans="14:55" ht="15.75" thickBot="1">
      <c r="N2392" s="183" t="s">
        <v>216</v>
      </c>
      <c r="O2392" s="82">
        <v>114</v>
      </c>
      <c r="P2392" s="85">
        <v>14322.29</v>
      </c>
      <c r="Q2392" s="83" t="s">
        <v>82</v>
      </c>
      <c r="R2392" s="83" t="s">
        <v>10</v>
      </c>
      <c r="S2392" s="83" t="s">
        <v>10</v>
      </c>
      <c r="T2392" s="82" t="s">
        <v>223</v>
      </c>
      <c r="U2392" s="82" t="s">
        <v>124</v>
      </c>
      <c r="AC2392" s="187" t="str">
        <f t="shared" si="788"/>
        <v/>
      </c>
      <c r="AD2392" s="187" t="str">
        <f t="shared" si="789"/>
        <v/>
      </c>
      <c r="AE2392" s="187" t="str">
        <f t="shared" si="790"/>
        <v/>
      </c>
      <c r="AF2392" s="187" t="str">
        <f t="shared" si="791"/>
        <v/>
      </c>
      <c r="AG2392" s="187" t="str">
        <f t="shared" si="792"/>
        <v/>
      </c>
      <c r="AH2392" s="187" t="str">
        <f t="shared" si="793"/>
        <v/>
      </c>
      <c r="AI2392" s="187" t="str">
        <f t="shared" si="794"/>
        <v/>
      </c>
      <c r="AJ2392" s="187" t="str">
        <f t="shared" si="795"/>
        <v/>
      </c>
      <c r="AK2392" s="187" t="str">
        <f t="shared" si="796"/>
        <v/>
      </c>
      <c r="AN2392" s="187" t="str">
        <f t="shared" si="797"/>
        <v/>
      </c>
      <c r="AO2392" s="187" t="str">
        <f t="shared" si="798"/>
        <v/>
      </c>
      <c r="AP2392" s="187" t="str">
        <f t="shared" si="799"/>
        <v/>
      </c>
      <c r="AT2392" s="187" t="str">
        <f t="shared" si="800"/>
        <v/>
      </c>
      <c r="AU2392" s="187" t="str">
        <f t="shared" si="801"/>
        <v/>
      </c>
      <c r="AV2392" s="187" t="str">
        <f t="shared" si="802"/>
        <v/>
      </c>
      <c r="AW2392" s="187" t="str">
        <f t="shared" si="803"/>
        <v/>
      </c>
      <c r="AX2392" s="187" t="str">
        <f t="shared" si="804"/>
        <v/>
      </c>
      <c r="AY2392" s="187" t="str">
        <f t="shared" si="806"/>
        <v/>
      </c>
      <c r="AZ2392" s="187" t="str">
        <f t="shared" si="805"/>
        <v/>
      </c>
      <c r="BA2392" s="187" t="str">
        <f t="shared" si="808"/>
        <v xml:space="preserve"> </v>
      </c>
      <c r="BB2392" s="187" t="str">
        <f>IFERROR(IF(AW2392="","",VLOOKUP(AW2392,SUSS!R:S,2,FALSE)),AY2392*SUSS!$M$2)</f>
        <v/>
      </c>
      <c r="BC2392" s="187" t="str">
        <f t="shared" si="807"/>
        <v/>
      </c>
    </row>
    <row r="2393" spans="14:55" ht="15.75" thickBot="1">
      <c r="N2393" s="183" t="s">
        <v>216</v>
      </c>
      <c r="O2393" s="82">
        <v>115</v>
      </c>
      <c r="P2393" s="85">
        <v>14322.29</v>
      </c>
      <c r="Q2393" s="83" t="s">
        <v>82</v>
      </c>
      <c r="R2393" s="83" t="s">
        <v>10</v>
      </c>
      <c r="S2393" s="83" t="s">
        <v>10</v>
      </c>
      <c r="T2393" s="82" t="s">
        <v>223</v>
      </c>
      <c r="U2393" s="82" t="s">
        <v>124</v>
      </c>
      <c r="AC2393" s="187" t="str">
        <f t="shared" si="788"/>
        <v/>
      </c>
      <c r="AD2393" s="187" t="str">
        <f t="shared" si="789"/>
        <v/>
      </c>
      <c r="AE2393" s="187" t="str">
        <f t="shared" si="790"/>
        <v/>
      </c>
      <c r="AF2393" s="187" t="str">
        <f t="shared" si="791"/>
        <v/>
      </c>
      <c r="AG2393" s="187" t="str">
        <f t="shared" si="792"/>
        <v/>
      </c>
      <c r="AH2393" s="187" t="str">
        <f t="shared" si="793"/>
        <v/>
      </c>
      <c r="AI2393" s="187" t="str">
        <f t="shared" si="794"/>
        <v/>
      </c>
      <c r="AJ2393" s="187" t="str">
        <f t="shared" si="795"/>
        <v/>
      </c>
      <c r="AK2393" s="187" t="str">
        <f t="shared" si="796"/>
        <v/>
      </c>
      <c r="AN2393" s="187" t="str">
        <f t="shared" si="797"/>
        <v/>
      </c>
      <c r="AO2393" s="187" t="str">
        <f t="shared" si="798"/>
        <v/>
      </c>
      <c r="AP2393" s="187" t="str">
        <f t="shared" si="799"/>
        <v/>
      </c>
      <c r="AT2393" s="187" t="str">
        <f t="shared" si="800"/>
        <v/>
      </c>
      <c r="AU2393" s="187" t="str">
        <f t="shared" si="801"/>
        <v/>
      </c>
      <c r="AV2393" s="187" t="str">
        <f t="shared" si="802"/>
        <v/>
      </c>
      <c r="AW2393" s="187" t="str">
        <f t="shared" si="803"/>
        <v/>
      </c>
      <c r="AX2393" s="187" t="str">
        <f t="shared" si="804"/>
        <v/>
      </c>
      <c r="AY2393" s="187" t="str">
        <f t="shared" si="806"/>
        <v/>
      </c>
      <c r="AZ2393" s="187" t="str">
        <f t="shared" si="805"/>
        <v/>
      </c>
      <c r="BA2393" s="187" t="str">
        <f t="shared" si="808"/>
        <v xml:space="preserve"> </v>
      </c>
      <c r="BB2393" s="187" t="str">
        <f>IFERROR(IF(AW2393="","",VLOOKUP(AW2393,SUSS!R:S,2,FALSE)),AY2393*SUSS!$M$2)</f>
        <v/>
      </c>
      <c r="BC2393" s="187" t="str">
        <f t="shared" si="807"/>
        <v/>
      </c>
    </row>
    <row r="2394" spans="14:55" ht="15.75" thickBot="1">
      <c r="N2394" s="183" t="s">
        <v>216</v>
      </c>
      <c r="O2394" s="82">
        <v>116</v>
      </c>
      <c r="P2394" s="85">
        <v>14322.29</v>
      </c>
      <c r="Q2394" s="83" t="s">
        <v>82</v>
      </c>
      <c r="R2394" s="83" t="s">
        <v>10</v>
      </c>
      <c r="S2394" s="83" t="s">
        <v>10</v>
      </c>
      <c r="T2394" s="82" t="s">
        <v>223</v>
      </c>
      <c r="U2394" s="82" t="s">
        <v>124</v>
      </c>
      <c r="AC2394" s="187" t="str">
        <f t="shared" si="788"/>
        <v/>
      </c>
      <c r="AD2394" s="187" t="str">
        <f t="shared" si="789"/>
        <v/>
      </c>
      <c r="AE2394" s="187" t="str">
        <f t="shared" si="790"/>
        <v/>
      </c>
      <c r="AF2394" s="187" t="str">
        <f t="shared" si="791"/>
        <v/>
      </c>
      <c r="AG2394" s="187" t="str">
        <f t="shared" si="792"/>
        <v/>
      </c>
      <c r="AH2394" s="187" t="str">
        <f t="shared" si="793"/>
        <v/>
      </c>
      <c r="AI2394" s="187" t="str">
        <f t="shared" si="794"/>
        <v/>
      </c>
      <c r="AJ2394" s="187" t="str">
        <f t="shared" si="795"/>
        <v/>
      </c>
      <c r="AK2394" s="187" t="str">
        <f t="shared" si="796"/>
        <v/>
      </c>
      <c r="AN2394" s="187" t="str">
        <f t="shared" si="797"/>
        <v/>
      </c>
      <c r="AO2394" s="187" t="str">
        <f t="shared" si="798"/>
        <v/>
      </c>
      <c r="AP2394" s="187" t="str">
        <f t="shared" si="799"/>
        <v/>
      </c>
      <c r="AT2394" s="187" t="str">
        <f t="shared" si="800"/>
        <v/>
      </c>
      <c r="AU2394" s="187" t="str">
        <f t="shared" si="801"/>
        <v/>
      </c>
      <c r="AV2394" s="187" t="str">
        <f t="shared" si="802"/>
        <v/>
      </c>
      <c r="AW2394" s="187" t="str">
        <f t="shared" si="803"/>
        <v/>
      </c>
      <c r="AX2394" s="187" t="str">
        <f t="shared" si="804"/>
        <v/>
      </c>
      <c r="AY2394" s="187" t="str">
        <f t="shared" si="806"/>
        <v/>
      </c>
      <c r="AZ2394" s="187" t="str">
        <f t="shared" si="805"/>
        <v/>
      </c>
      <c r="BA2394" s="187" t="str">
        <f t="shared" si="808"/>
        <v xml:space="preserve"> </v>
      </c>
      <c r="BB2394" s="187" t="str">
        <f>IFERROR(IF(AW2394="","",VLOOKUP(AW2394,SUSS!R:S,2,FALSE)),AY2394*SUSS!$M$2)</f>
        <v/>
      </c>
      <c r="BC2394" s="187" t="str">
        <f t="shared" si="807"/>
        <v/>
      </c>
    </row>
    <row r="2395" spans="14:55" ht="15.75" thickBot="1">
      <c r="N2395" s="183" t="s">
        <v>216</v>
      </c>
      <c r="O2395" s="82">
        <v>117</v>
      </c>
      <c r="P2395" s="85">
        <v>14322.29</v>
      </c>
      <c r="Q2395" s="83" t="s">
        <v>82</v>
      </c>
      <c r="R2395" s="83" t="s">
        <v>10</v>
      </c>
      <c r="S2395" s="83" t="s">
        <v>10</v>
      </c>
      <c r="T2395" s="82" t="s">
        <v>223</v>
      </c>
      <c r="U2395" s="82" t="s">
        <v>124</v>
      </c>
      <c r="AC2395" s="187" t="str">
        <f t="shared" si="788"/>
        <v/>
      </c>
      <c r="AD2395" s="187" t="str">
        <f t="shared" si="789"/>
        <v/>
      </c>
      <c r="AE2395" s="187" t="str">
        <f t="shared" si="790"/>
        <v/>
      </c>
      <c r="AF2395" s="187" t="str">
        <f t="shared" si="791"/>
        <v/>
      </c>
      <c r="AG2395" s="187" t="str">
        <f t="shared" si="792"/>
        <v/>
      </c>
      <c r="AH2395" s="187" t="str">
        <f t="shared" si="793"/>
        <v/>
      </c>
      <c r="AI2395" s="187" t="str">
        <f t="shared" si="794"/>
        <v/>
      </c>
      <c r="AJ2395" s="187" t="str">
        <f t="shared" si="795"/>
        <v/>
      </c>
      <c r="AK2395" s="187" t="str">
        <f t="shared" si="796"/>
        <v/>
      </c>
      <c r="AN2395" s="187" t="str">
        <f t="shared" si="797"/>
        <v/>
      </c>
      <c r="AO2395" s="187" t="str">
        <f t="shared" si="798"/>
        <v/>
      </c>
      <c r="AP2395" s="187" t="str">
        <f t="shared" si="799"/>
        <v/>
      </c>
      <c r="AT2395" s="187" t="str">
        <f t="shared" si="800"/>
        <v/>
      </c>
      <c r="AU2395" s="187" t="str">
        <f t="shared" si="801"/>
        <v/>
      </c>
      <c r="AV2395" s="187" t="str">
        <f t="shared" si="802"/>
        <v/>
      </c>
      <c r="AW2395" s="187" t="str">
        <f t="shared" si="803"/>
        <v/>
      </c>
      <c r="AX2395" s="187" t="str">
        <f t="shared" si="804"/>
        <v/>
      </c>
      <c r="AY2395" s="187" t="str">
        <f t="shared" si="806"/>
        <v/>
      </c>
      <c r="AZ2395" s="187" t="str">
        <f t="shared" si="805"/>
        <v/>
      </c>
      <c r="BA2395" s="187" t="str">
        <f t="shared" si="808"/>
        <v xml:space="preserve"> </v>
      </c>
      <c r="BB2395" s="187" t="str">
        <f>IFERROR(IF(AW2395="","",VLOOKUP(AW2395,SUSS!R:S,2,FALSE)),AY2395*SUSS!$M$2)</f>
        <v/>
      </c>
      <c r="BC2395" s="187" t="str">
        <f t="shared" si="807"/>
        <v/>
      </c>
    </row>
    <row r="2396" spans="14:55" ht="15.75" thickBot="1">
      <c r="N2396" s="183" t="s">
        <v>216</v>
      </c>
      <c r="O2396" s="82">
        <v>118</v>
      </c>
      <c r="P2396" s="85">
        <v>14322.29</v>
      </c>
      <c r="Q2396" s="83" t="s">
        <v>82</v>
      </c>
      <c r="R2396" s="83" t="s">
        <v>10</v>
      </c>
      <c r="S2396" s="83" t="s">
        <v>10</v>
      </c>
      <c r="T2396" s="82" t="s">
        <v>223</v>
      </c>
      <c r="U2396" s="82" t="s">
        <v>124</v>
      </c>
      <c r="AC2396" s="187" t="str">
        <f t="shared" si="788"/>
        <v/>
      </c>
      <c r="AD2396" s="187" t="str">
        <f t="shared" si="789"/>
        <v/>
      </c>
      <c r="AE2396" s="187" t="str">
        <f t="shared" si="790"/>
        <v/>
      </c>
      <c r="AF2396" s="187" t="str">
        <f t="shared" si="791"/>
        <v/>
      </c>
      <c r="AG2396" s="187" t="str">
        <f t="shared" si="792"/>
        <v/>
      </c>
      <c r="AH2396" s="187" t="str">
        <f t="shared" si="793"/>
        <v/>
      </c>
      <c r="AI2396" s="187" t="str">
        <f t="shared" si="794"/>
        <v/>
      </c>
      <c r="AJ2396" s="187" t="str">
        <f t="shared" si="795"/>
        <v/>
      </c>
      <c r="AK2396" s="187" t="str">
        <f t="shared" si="796"/>
        <v/>
      </c>
      <c r="AN2396" s="187" t="str">
        <f t="shared" si="797"/>
        <v/>
      </c>
      <c r="AO2396" s="187" t="str">
        <f t="shared" si="798"/>
        <v/>
      </c>
      <c r="AP2396" s="187" t="str">
        <f t="shared" si="799"/>
        <v/>
      </c>
      <c r="AT2396" s="187" t="str">
        <f t="shared" si="800"/>
        <v/>
      </c>
      <c r="AU2396" s="187" t="str">
        <f t="shared" si="801"/>
        <v/>
      </c>
      <c r="AV2396" s="187" t="str">
        <f t="shared" si="802"/>
        <v/>
      </c>
      <c r="AW2396" s="187" t="str">
        <f t="shared" si="803"/>
        <v/>
      </c>
      <c r="AX2396" s="187" t="str">
        <f t="shared" si="804"/>
        <v/>
      </c>
      <c r="AY2396" s="187" t="str">
        <f t="shared" si="806"/>
        <v/>
      </c>
      <c r="AZ2396" s="187" t="str">
        <f t="shared" si="805"/>
        <v/>
      </c>
      <c r="BA2396" s="187" t="str">
        <f t="shared" si="808"/>
        <v xml:space="preserve"> </v>
      </c>
      <c r="BB2396" s="187" t="str">
        <f>IFERROR(IF(AW2396="","",VLOOKUP(AW2396,SUSS!R:S,2,FALSE)),AY2396*SUSS!$M$2)</f>
        <v/>
      </c>
      <c r="BC2396" s="187" t="str">
        <f t="shared" si="807"/>
        <v/>
      </c>
    </row>
    <row r="2397" spans="14:55" ht="15.75" thickBot="1">
      <c r="N2397" s="183" t="s">
        <v>216</v>
      </c>
      <c r="O2397" s="82">
        <v>119</v>
      </c>
      <c r="P2397" s="85">
        <v>14322.29</v>
      </c>
      <c r="Q2397" s="83" t="s">
        <v>82</v>
      </c>
      <c r="R2397" s="83" t="s">
        <v>10</v>
      </c>
      <c r="S2397" s="83" t="s">
        <v>10</v>
      </c>
      <c r="T2397" s="82" t="s">
        <v>223</v>
      </c>
      <c r="U2397" s="82" t="s">
        <v>124</v>
      </c>
      <c r="AC2397" s="187" t="str">
        <f t="shared" si="788"/>
        <v/>
      </c>
      <c r="AD2397" s="187" t="str">
        <f t="shared" si="789"/>
        <v/>
      </c>
      <c r="AE2397" s="187" t="str">
        <f t="shared" si="790"/>
        <v/>
      </c>
      <c r="AF2397" s="187" t="str">
        <f t="shared" si="791"/>
        <v/>
      </c>
      <c r="AG2397" s="187" t="str">
        <f t="shared" si="792"/>
        <v/>
      </c>
      <c r="AH2397" s="187" t="str">
        <f t="shared" si="793"/>
        <v/>
      </c>
      <c r="AI2397" s="187" t="str">
        <f t="shared" si="794"/>
        <v/>
      </c>
      <c r="AJ2397" s="187" t="str">
        <f t="shared" si="795"/>
        <v/>
      </c>
      <c r="AK2397" s="187" t="str">
        <f t="shared" si="796"/>
        <v/>
      </c>
      <c r="AN2397" s="187" t="str">
        <f t="shared" si="797"/>
        <v/>
      </c>
      <c r="AO2397" s="187" t="str">
        <f t="shared" si="798"/>
        <v/>
      </c>
      <c r="AP2397" s="187" t="str">
        <f t="shared" si="799"/>
        <v/>
      </c>
      <c r="AT2397" s="187" t="str">
        <f t="shared" si="800"/>
        <v/>
      </c>
      <c r="AU2397" s="187" t="str">
        <f t="shared" si="801"/>
        <v/>
      </c>
      <c r="AV2397" s="187" t="str">
        <f t="shared" si="802"/>
        <v/>
      </c>
      <c r="AW2397" s="187" t="str">
        <f t="shared" si="803"/>
        <v/>
      </c>
      <c r="AX2397" s="187" t="str">
        <f t="shared" si="804"/>
        <v/>
      </c>
      <c r="AY2397" s="187" t="str">
        <f t="shared" si="806"/>
        <v/>
      </c>
      <c r="AZ2397" s="187" t="str">
        <f t="shared" si="805"/>
        <v/>
      </c>
      <c r="BA2397" s="187" t="str">
        <f t="shared" si="808"/>
        <v xml:space="preserve"> </v>
      </c>
      <c r="BB2397" s="187" t="str">
        <f>IFERROR(IF(AW2397="","",VLOOKUP(AW2397,SUSS!R:S,2,FALSE)),AY2397*SUSS!$M$2)</f>
        <v/>
      </c>
      <c r="BC2397" s="187" t="str">
        <f t="shared" si="807"/>
        <v/>
      </c>
    </row>
    <row r="2398" spans="14:55" ht="15.75" thickBot="1">
      <c r="N2398" s="183" t="s">
        <v>216</v>
      </c>
      <c r="O2398" s="82">
        <v>120</v>
      </c>
      <c r="P2398" s="85">
        <v>3644.6</v>
      </c>
      <c r="Q2398" s="83" t="s">
        <v>82</v>
      </c>
      <c r="R2398" s="83" t="s">
        <v>10</v>
      </c>
      <c r="S2398" s="83" t="s">
        <v>10</v>
      </c>
      <c r="T2398" s="82" t="s">
        <v>223</v>
      </c>
      <c r="U2398" s="82" t="s">
        <v>124</v>
      </c>
      <c r="AC2398" s="187" t="str">
        <f t="shared" ref="AC2398:AC2461" si="809">IF($E2398=$AD$1,IF($G2398=$AE$1,A2398,""),"")</f>
        <v/>
      </c>
      <c r="AD2398" s="187" t="str">
        <f t="shared" ref="AD2398:AD2461" si="810">IF($E2398=$AD$1,IF($G2398=$AE$1,E2398,""),"")</f>
        <v/>
      </c>
      <c r="AE2398" s="187" t="str">
        <f t="shared" ref="AE2398:AE2461" si="811">IF($E2398=$AD$1,IF($G2398=$AE$1,F2398,""),"")</f>
        <v/>
      </c>
      <c r="AF2398" s="187" t="str">
        <f t="shared" ref="AF2398:AF2461" si="812">IF($E2398=$AD$1,IF($G2398=$AE$1,G2398,""),"")</f>
        <v/>
      </c>
      <c r="AG2398" s="187" t="str">
        <f t="shared" ref="AG2398:AG2461" si="813">IF($E2398=$AD$1,IF($G2398=$AE$1,I2398,""),"")</f>
        <v/>
      </c>
      <c r="AH2398" s="187" t="str">
        <f t="shared" ref="AH2398:AH2461" si="814">IF($E2398=$AD$1,IF($G2398=$AE$1,J2398,""),"")</f>
        <v/>
      </c>
      <c r="AI2398" s="187" t="str">
        <f t="shared" ref="AI2398:AI2461" si="815">IF($E2398=$AD$1,IF($G2398=$AE$1,K2398,""),"")</f>
        <v/>
      </c>
      <c r="AJ2398" s="187" t="str">
        <f t="shared" ref="AJ2398:AJ2461" si="816">IF($E2398=$AD$1,IF($G2398=$AE$1,B2398,""),"")</f>
        <v/>
      </c>
      <c r="AK2398" s="187" t="str">
        <f t="shared" ref="AK2398:AK2461" si="817">IF($E2398=$AD$1,IF($G2398=$AE$1,C2398,""),"")</f>
        <v/>
      </c>
      <c r="AN2398" s="187" t="str">
        <f t="shared" ref="AN2398:AN2461" si="818">LEFT(AO2398,7)</f>
        <v/>
      </c>
      <c r="AO2398" s="187" t="str">
        <f t="shared" ref="AO2398:AO2461" si="819">IF(AF2398=$AE$1,AJ2398&amp;"/"&amp;AK2398&amp;" "&amp;AD2398,"")</f>
        <v/>
      </c>
      <c r="AP2398" s="187" t="str">
        <f t="shared" ref="AP2398:AP2461" si="820">IF(AO2398&lt;&gt;"",AI2398,"")</f>
        <v/>
      </c>
      <c r="AT2398" s="187" t="str">
        <f t="shared" ref="AT2398:AT2461" si="821">IF($Q2398=$AD$1,N2398,"")</f>
        <v/>
      </c>
      <c r="AU2398" s="187" t="str">
        <f t="shared" ref="AU2398:AU2461" si="822">IF($Q2398=$AD$1,O2398,"")</f>
        <v/>
      </c>
      <c r="AV2398" s="187" t="str">
        <f t="shared" ref="AV2398:AV2461" si="823">IF($Q2398=$AD$1,P2398,"")</f>
        <v/>
      </c>
      <c r="AW2398" s="187" t="str">
        <f t="shared" ref="AW2398:AW2461" si="824">IF($Q2398=$AD$1,T2398,"")</f>
        <v/>
      </c>
      <c r="AX2398" s="187" t="str">
        <f t="shared" ref="AX2398:AX2461" si="825">IF(AW2398&lt;&gt;"",AW2398&amp;" "&amp;$AD$1,"")</f>
        <v/>
      </c>
      <c r="AY2398" s="187" t="str">
        <f t="shared" si="806"/>
        <v/>
      </c>
      <c r="AZ2398" s="187" t="str">
        <f t="shared" ref="AZ2398:AZ2461" si="826">IF(AY2398="","",AV2398/AY2398)</f>
        <v/>
      </c>
      <c r="BA2398" s="187" t="str">
        <f t="shared" si="808"/>
        <v xml:space="preserve"> </v>
      </c>
      <c r="BB2398" s="187" t="str">
        <f>IFERROR(IF(AW2398="","",VLOOKUP(AW2398,SUSS!R:S,2,FALSE)),AY2398*SUSS!$M$2)</f>
        <v/>
      </c>
      <c r="BC2398" s="187" t="str">
        <f t="shared" si="807"/>
        <v/>
      </c>
    </row>
    <row r="2399" spans="14:55" ht="15.75" thickBot="1">
      <c r="N2399" s="183" t="s">
        <v>216</v>
      </c>
      <c r="O2399" s="82">
        <v>120</v>
      </c>
      <c r="P2399" s="85">
        <v>10677.67</v>
      </c>
      <c r="Q2399" s="83" t="s">
        <v>82</v>
      </c>
      <c r="R2399" s="83" t="s">
        <v>10</v>
      </c>
      <c r="S2399" s="83" t="s">
        <v>83</v>
      </c>
      <c r="T2399" s="82" t="s">
        <v>223</v>
      </c>
      <c r="U2399" s="82" t="s">
        <v>124</v>
      </c>
      <c r="AC2399" s="187" t="str">
        <f t="shared" si="809"/>
        <v/>
      </c>
      <c r="AD2399" s="187" t="str">
        <f t="shared" si="810"/>
        <v/>
      </c>
      <c r="AE2399" s="187" t="str">
        <f t="shared" si="811"/>
        <v/>
      </c>
      <c r="AF2399" s="187" t="str">
        <f t="shared" si="812"/>
        <v/>
      </c>
      <c r="AG2399" s="187" t="str">
        <f t="shared" si="813"/>
        <v/>
      </c>
      <c r="AH2399" s="187" t="str">
        <f t="shared" si="814"/>
        <v/>
      </c>
      <c r="AI2399" s="187" t="str">
        <f t="shared" si="815"/>
        <v/>
      </c>
      <c r="AJ2399" s="187" t="str">
        <f t="shared" si="816"/>
        <v/>
      </c>
      <c r="AK2399" s="187" t="str">
        <f t="shared" si="817"/>
        <v/>
      </c>
      <c r="AN2399" s="187" t="str">
        <f t="shared" si="818"/>
        <v/>
      </c>
      <c r="AO2399" s="187" t="str">
        <f t="shared" si="819"/>
        <v/>
      </c>
      <c r="AP2399" s="187" t="str">
        <f t="shared" si="820"/>
        <v/>
      </c>
      <c r="AT2399" s="187" t="str">
        <f t="shared" si="821"/>
        <v/>
      </c>
      <c r="AU2399" s="187" t="str">
        <f t="shared" si="822"/>
        <v/>
      </c>
      <c r="AV2399" s="187" t="str">
        <f t="shared" si="823"/>
        <v/>
      </c>
      <c r="AW2399" s="187" t="str">
        <f t="shared" si="824"/>
        <v/>
      </c>
      <c r="AX2399" s="187" t="str">
        <f t="shared" si="825"/>
        <v/>
      </c>
      <c r="AY2399" s="187" t="str">
        <f t="shared" si="806"/>
        <v/>
      </c>
      <c r="AZ2399" s="187" t="str">
        <f t="shared" si="826"/>
        <v/>
      </c>
      <c r="BA2399" s="187" t="str">
        <f t="shared" si="808"/>
        <v xml:space="preserve"> </v>
      </c>
      <c r="BB2399" s="187" t="str">
        <f>IFERROR(IF(AW2399="","",VLOOKUP(AW2399,SUSS!R:S,2,FALSE)),AY2399*SUSS!$M$2)</f>
        <v/>
      </c>
      <c r="BC2399" s="187" t="str">
        <f t="shared" si="807"/>
        <v/>
      </c>
    </row>
    <row r="2400" spans="14:55" ht="46.5" thickBot="1">
      <c r="N2400" s="183" t="s">
        <v>224</v>
      </c>
      <c r="O2400" s="184" t="s">
        <v>17</v>
      </c>
      <c r="P2400" s="185"/>
      <c r="Q2400" s="185"/>
      <c r="R2400" s="185"/>
      <c r="S2400" s="185"/>
      <c r="T2400" s="185"/>
      <c r="U2400" s="185"/>
      <c r="AC2400" s="187" t="str">
        <f t="shared" si="809"/>
        <v/>
      </c>
      <c r="AD2400" s="187" t="str">
        <f t="shared" si="810"/>
        <v/>
      </c>
      <c r="AE2400" s="187" t="str">
        <f t="shared" si="811"/>
        <v/>
      </c>
      <c r="AF2400" s="187" t="str">
        <f t="shared" si="812"/>
        <v/>
      </c>
      <c r="AG2400" s="187" t="str">
        <f t="shared" si="813"/>
        <v/>
      </c>
      <c r="AH2400" s="187" t="str">
        <f t="shared" si="814"/>
        <v/>
      </c>
      <c r="AI2400" s="187" t="str">
        <f t="shared" si="815"/>
        <v/>
      </c>
      <c r="AJ2400" s="187" t="str">
        <f t="shared" si="816"/>
        <v/>
      </c>
      <c r="AK2400" s="187" t="str">
        <f t="shared" si="817"/>
        <v/>
      </c>
      <c r="AN2400" s="187" t="str">
        <f t="shared" si="818"/>
        <v/>
      </c>
      <c r="AO2400" s="187" t="str">
        <f t="shared" si="819"/>
        <v/>
      </c>
      <c r="AP2400" s="187" t="str">
        <f t="shared" si="820"/>
        <v/>
      </c>
      <c r="AT2400" s="187" t="str">
        <f t="shared" si="821"/>
        <v/>
      </c>
      <c r="AU2400" s="187" t="str">
        <f t="shared" si="822"/>
        <v/>
      </c>
      <c r="AV2400" s="187" t="str">
        <f t="shared" si="823"/>
        <v/>
      </c>
      <c r="AW2400" s="187" t="str">
        <f t="shared" si="824"/>
        <v/>
      </c>
      <c r="AX2400" s="187" t="str">
        <f t="shared" si="825"/>
        <v/>
      </c>
      <c r="AY2400" s="187" t="str">
        <f t="shared" si="806"/>
        <v/>
      </c>
      <c r="AZ2400" s="187" t="str">
        <f t="shared" si="826"/>
        <v/>
      </c>
      <c r="BA2400" s="187" t="str">
        <f t="shared" si="808"/>
        <v xml:space="preserve"> </v>
      </c>
      <c r="BB2400" s="187" t="str">
        <f>IFERROR(IF(AW2400="","",VLOOKUP(AW2400,SUSS!R:S,2,FALSE)),AY2400*SUSS!$M$2)</f>
        <v/>
      </c>
      <c r="BC2400" s="187" t="str">
        <f t="shared" si="807"/>
        <v/>
      </c>
    </row>
    <row r="2401" spans="14:55" ht="15.75" thickBot="1">
      <c r="N2401" s="183" t="s">
        <v>224</v>
      </c>
      <c r="O2401" s="87" t="s">
        <v>13</v>
      </c>
      <c r="P2401" s="87" t="s">
        <v>14</v>
      </c>
      <c r="Q2401" s="87" t="s">
        <v>3</v>
      </c>
      <c r="R2401" s="87" t="s">
        <v>4</v>
      </c>
      <c r="S2401" s="87" t="s">
        <v>5</v>
      </c>
      <c r="T2401" s="87" t="s">
        <v>15</v>
      </c>
      <c r="U2401" s="87" t="s">
        <v>16</v>
      </c>
      <c r="AC2401" s="187" t="str">
        <f t="shared" si="809"/>
        <v/>
      </c>
      <c r="AD2401" s="187" t="str">
        <f t="shared" si="810"/>
        <v/>
      </c>
      <c r="AE2401" s="187" t="str">
        <f t="shared" si="811"/>
        <v/>
      </c>
      <c r="AF2401" s="187" t="str">
        <f t="shared" si="812"/>
        <v/>
      </c>
      <c r="AG2401" s="187" t="str">
        <f t="shared" si="813"/>
        <v/>
      </c>
      <c r="AH2401" s="187" t="str">
        <f t="shared" si="814"/>
        <v/>
      </c>
      <c r="AI2401" s="187" t="str">
        <f t="shared" si="815"/>
        <v/>
      </c>
      <c r="AJ2401" s="187" t="str">
        <f t="shared" si="816"/>
        <v/>
      </c>
      <c r="AK2401" s="187" t="str">
        <f t="shared" si="817"/>
        <v/>
      </c>
      <c r="AN2401" s="187" t="str">
        <f t="shared" si="818"/>
        <v/>
      </c>
      <c r="AO2401" s="187" t="str">
        <f t="shared" si="819"/>
        <v/>
      </c>
      <c r="AP2401" s="187" t="str">
        <f t="shared" si="820"/>
        <v/>
      </c>
      <c r="AT2401" s="187" t="str">
        <f t="shared" si="821"/>
        <v/>
      </c>
      <c r="AU2401" s="187" t="str">
        <f t="shared" si="822"/>
        <v/>
      </c>
      <c r="AV2401" s="187" t="str">
        <f t="shared" si="823"/>
        <v/>
      </c>
      <c r="AW2401" s="187" t="str">
        <f t="shared" si="824"/>
        <v/>
      </c>
      <c r="AX2401" s="187" t="str">
        <f t="shared" si="825"/>
        <v/>
      </c>
      <c r="AY2401" s="187" t="str">
        <f t="shared" si="806"/>
        <v/>
      </c>
      <c r="AZ2401" s="187" t="str">
        <f t="shared" si="826"/>
        <v/>
      </c>
      <c r="BA2401" s="187" t="str">
        <f t="shared" si="808"/>
        <v xml:space="preserve"> </v>
      </c>
      <c r="BB2401" s="187" t="str">
        <f>IFERROR(IF(AW2401="","",VLOOKUP(AW2401,SUSS!R:S,2,FALSE)),AY2401*SUSS!$M$2)</f>
        <v/>
      </c>
      <c r="BC2401" s="187" t="str">
        <f t="shared" si="807"/>
        <v/>
      </c>
    </row>
    <row r="2402" spans="14:55" ht="15.75" thickBot="1">
      <c r="N2402" s="183" t="s">
        <v>224</v>
      </c>
      <c r="O2402" s="77">
        <v>1</v>
      </c>
      <c r="P2402" s="80">
        <v>1636.27</v>
      </c>
      <c r="Q2402" s="78" t="s">
        <v>102</v>
      </c>
      <c r="R2402" s="78" t="s">
        <v>10</v>
      </c>
      <c r="S2402" s="78" t="s">
        <v>10</v>
      </c>
      <c r="T2402" s="77" t="s">
        <v>206</v>
      </c>
      <c r="U2402" s="77" t="s">
        <v>124</v>
      </c>
      <c r="AC2402" s="187" t="str">
        <f t="shared" si="809"/>
        <v/>
      </c>
      <c r="AD2402" s="187" t="str">
        <f t="shared" si="810"/>
        <v/>
      </c>
      <c r="AE2402" s="187" t="str">
        <f t="shared" si="811"/>
        <v/>
      </c>
      <c r="AF2402" s="187" t="str">
        <f t="shared" si="812"/>
        <v/>
      </c>
      <c r="AG2402" s="187" t="str">
        <f t="shared" si="813"/>
        <v/>
      </c>
      <c r="AH2402" s="187" t="str">
        <f t="shared" si="814"/>
        <v/>
      </c>
      <c r="AI2402" s="187" t="str">
        <f t="shared" si="815"/>
        <v/>
      </c>
      <c r="AJ2402" s="187" t="str">
        <f t="shared" si="816"/>
        <v/>
      </c>
      <c r="AK2402" s="187" t="str">
        <f t="shared" si="817"/>
        <v/>
      </c>
      <c r="AN2402" s="187" t="str">
        <f t="shared" si="818"/>
        <v/>
      </c>
      <c r="AO2402" s="187" t="str">
        <f t="shared" si="819"/>
        <v/>
      </c>
      <c r="AP2402" s="187" t="str">
        <f t="shared" si="820"/>
        <v/>
      </c>
      <c r="AT2402" s="187" t="str">
        <f t="shared" si="821"/>
        <v/>
      </c>
      <c r="AU2402" s="187" t="str">
        <f t="shared" si="822"/>
        <v/>
      </c>
      <c r="AV2402" s="187" t="str">
        <f t="shared" si="823"/>
        <v/>
      </c>
      <c r="AW2402" s="187" t="str">
        <f t="shared" si="824"/>
        <v/>
      </c>
      <c r="AX2402" s="187" t="str">
        <f t="shared" si="825"/>
        <v/>
      </c>
      <c r="AY2402" s="187" t="str">
        <f t="shared" si="806"/>
        <v/>
      </c>
      <c r="AZ2402" s="187" t="str">
        <f t="shared" si="826"/>
        <v/>
      </c>
      <c r="BA2402" s="187" t="str">
        <f t="shared" si="808"/>
        <v xml:space="preserve"> </v>
      </c>
      <c r="BB2402" s="187" t="str">
        <f>IFERROR(IF(AW2402="","",VLOOKUP(AW2402,SUSS!R:S,2,FALSE)),AY2402*SUSS!$M$2)</f>
        <v/>
      </c>
      <c r="BC2402" s="187" t="str">
        <f t="shared" si="807"/>
        <v/>
      </c>
    </row>
    <row r="2403" spans="14:55" ht="15.75" thickBot="1">
      <c r="N2403" s="183" t="s">
        <v>224</v>
      </c>
      <c r="O2403" s="82">
        <v>1</v>
      </c>
      <c r="P2403" s="86">
        <v>218.97</v>
      </c>
      <c r="Q2403" s="83" t="s">
        <v>107</v>
      </c>
      <c r="R2403" s="83" t="s">
        <v>10</v>
      </c>
      <c r="S2403" s="83" t="s">
        <v>10</v>
      </c>
      <c r="T2403" s="82" t="s">
        <v>206</v>
      </c>
      <c r="U2403" s="82" t="s">
        <v>124</v>
      </c>
      <c r="AC2403" s="187" t="str">
        <f t="shared" si="809"/>
        <v/>
      </c>
      <c r="AD2403" s="187" t="str">
        <f t="shared" si="810"/>
        <v/>
      </c>
      <c r="AE2403" s="187" t="str">
        <f t="shared" si="811"/>
        <v/>
      </c>
      <c r="AF2403" s="187" t="str">
        <f t="shared" si="812"/>
        <v/>
      </c>
      <c r="AG2403" s="187" t="str">
        <f t="shared" si="813"/>
        <v/>
      </c>
      <c r="AH2403" s="187" t="str">
        <f t="shared" si="814"/>
        <v/>
      </c>
      <c r="AI2403" s="187" t="str">
        <f t="shared" si="815"/>
        <v/>
      </c>
      <c r="AJ2403" s="187" t="str">
        <f t="shared" si="816"/>
        <v/>
      </c>
      <c r="AK2403" s="187" t="str">
        <f t="shared" si="817"/>
        <v/>
      </c>
      <c r="AN2403" s="187" t="str">
        <f t="shared" si="818"/>
        <v/>
      </c>
      <c r="AO2403" s="187" t="str">
        <f t="shared" si="819"/>
        <v/>
      </c>
      <c r="AP2403" s="187" t="str">
        <f t="shared" si="820"/>
        <v/>
      </c>
      <c r="AT2403" s="187" t="str">
        <f t="shared" si="821"/>
        <v/>
      </c>
      <c r="AU2403" s="187" t="str">
        <f t="shared" si="822"/>
        <v/>
      </c>
      <c r="AV2403" s="187" t="str">
        <f t="shared" si="823"/>
        <v/>
      </c>
      <c r="AW2403" s="187" t="str">
        <f t="shared" si="824"/>
        <v/>
      </c>
      <c r="AX2403" s="187" t="str">
        <f t="shared" si="825"/>
        <v/>
      </c>
      <c r="AY2403" s="187" t="str">
        <f t="shared" si="806"/>
        <v/>
      </c>
      <c r="AZ2403" s="187" t="str">
        <f t="shared" si="826"/>
        <v/>
      </c>
      <c r="BA2403" s="187" t="str">
        <f t="shared" si="808"/>
        <v xml:space="preserve"> </v>
      </c>
      <c r="BB2403" s="187" t="str">
        <f>IFERROR(IF(AW2403="","",VLOOKUP(AW2403,SUSS!R:S,2,FALSE)),AY2403*SUSS!$M$2)</f>
        <v/>
      </c>
      <c r="BC2403" s="187" t="str">
        <f t="shared" si="807"/>
        <v/>
      </c>
    </row>
    <row r="2404" spans="14:55" ht="15.75" thickBot="1">
      <c r="N2404" s="183" t="s">
        <v>224</v>
      </c>
      <c r="O2404" s="82">
        <v>1</v>
      </c>
      <c r="P2404" s="85">
        <v>2371.11</v>
      </c>
      <c r="Q2404" s="83" t="s">
        <v>11</v>
      </c>
      <c r="R2404" s="83" t="s">
        <v>10</v>
      </c>
      <c r="S2404" s="83" t="s">
        <v>10</v>
      </c>
      <c r="T2404" s="82" t="s">
        <v>226</v>
      </c>
      <c r="U2404" s="82" t="s">
        <v>124</v>
      </c>
      <c r="AC2404" s="187" t="str">
        <f t="shared" si="809"/>
        <v/>
      </c>
      <c r="AD2404" s="187" t="str">
        <f t="shared" si="810"/>
        <v/>
      </c>
      <c r="AE2404" s="187" t="str">
        <f t="shared" si="811"/>
        <v/>
      </c>
      <c r="AF2404" s="187" t="str">
        <f t="shared" si="812"/>
        <v/>
      </c>
      <c r="AG2404" s="187" t="str">
        <f t="shared" si="813"/>
        <v/>
      </c>
      <c r="AH2404" s="187" t="str">
        <f t="shared" si="814"/>
        <v/>
      </c>
      <c r="AI2404" s="187" t="str">
        <f t="shared" si="815"/>
        <v/>
      </c>
      <c r="AJ2404" s="187" t="str">
        <f t="shared" si="816"/>
        <v/>
      </c>
      <c r="AK2404" s="187" t="str">
        <f t="shared" si="817"/>
        <v/>
      </c>
      <c r="AN2404" s="187" t="str">
        <f t="shared" si="818"/>
        <v/>
      </c>
      <c r="AO2404" s="187" t="str">
        <f t="shared" si="819"/>
        <v/>
      </c>
      <c r="AP2404" s="187" t="str">
        <f t="shared" si="820"/>
        <v/>
      </c>
      <c r="AT2404" s="187" t="str">
        <f t="shared" si="821"/>
        <v>O365001</v>
      </c>
      <c r="AU2404" s="187">
        <f t="shared" si="822"/>
        <v>1</v>
      </c>
      <c r="AV2404" s="187">
        <f t="shared" si="823"/>
        <v>2371.11</v>
      </c>
      <c r="AW2404" s="187" t="str">
        <f t="shared" si="824"/>
        <v>2011/10</v>
      </c>
      <c r="AX2404" s="187" t="str">
        <f t="shared" si="825"/>
        <v>2011/10 Contribuciones Seg. Social</v>
      </c>
      <c r="AY2404" s="187">
        <f t="shared" si="806"/>
        <v>3665.27</v>
      </c>
      <c r="AZ2404" s="187">
        <f t="shared" si="826"/>
        <v>0.64691277859475571</v>
      </c>
      <c r="BA2404" s="187" t="str">
        <f t="shared" si="808"/>
        <v>O365001 1</v>
      </c>
      <c r="BB2404" s="187">
        <f>IFERROR(IF(AW2404="","",VLOOKUP(AW2404,SUSS!R:S,2,FALSE)),AY2404*SUSS!$M$2)</f>
        <v>439.83240000000001</v>
      </c>
      <c r="BC2404" s="187">
        <f t="shared" si="807"/>
        <v>284.53320000000002</v>
      </c>
    </row>
    <row r="2405" spans="14:55" ht="15.75" thickBot="1">
      <c r="N2405" s="183" t="s">
        <v>224</v>
      </c>
      <c r="O2405" s="82">
        <v>1</v>
      </c>
      <c r="P2405" s="85">
        <v>1002.48</v>
      </c>
      <c r="Q2405" s="83" t="s">
        <v>106</v>
      </c>
      <c r="R2405" s="83" t="s">
        <v>10</v>
      </c>
      <c r="S2405" s="83" t="s">
        <v>10</v>
      </c>
      <c r="T2405" s="82" t="s">
        <v>227</v>
      </c>
      <c r="U2405" s="82" t="s">
        <v>124</v>
      </c>
      <c r="AC2405" s="187" t="str">
        <f t="shared" si="809"/>
        <v/>
      </c>
      <c r="AD2405" s="187" t="str">
        <f t="shared" si="810"/>
        <v/>
      </c>
      <c r="AE2405" s="187" t="str">
        <f t="shared" si="811"/>
        <v/>
      </c>
      <c r="AF2405" s="187" t="str">
        <f t="shared" si="812"/>
        <v/>
      </c>
      <c r="AG2405" s="187" t="str">
        <f t="shared" si="813"/>
        <v/>
      </c>
      <c r="AH2405" s="187" t="str">
        <f t="shared" si="814"/>
        <v/>
      </c>
      <c r="AI2405" s="187" t="str">
        <f t="shared" si="815"/>
        <v/>
      </c>
      <c r="AJ2405" s="187" t="str">
        <f t="shared" si="816"/>
        <v/>
      </c>
      <c r="AK2405" s="187" t="str">
        <f t="shared" si="817"/>
        <v/>
      </c>
      <c r="AN2405" s="187" t="str">
        <f t="shared" si="818"/>
        <v/>
      </c>
      <c r="AO2405" s="187" t="str">
        <f t="shared" si="819"/>
        <v/>
      </c>
      <c r="AP2405" s="187" t="str">
        <f t="shared" si="820"/>
        <v/>
      </c>
      <c r="AT2405" s="187" t="str">
        <f t="shared" si="821"/>
        <v/>
      </c>
      <c r="AU2405" s="187" t="str">
        <f t="shared" si="822"/>
        <v/>
      </c>
      <c r="AV2405" s="187" t="str">
        <f t="shared" si="823"/>
        <v/>
      </c>
      <c r="AW2405" s="187" t="str">
        <f t="shared" si="824"/>
        <v/>
      </c>
      <c r="AX2405" s="187" t="str">
        <f t="shared" si="825"/>
        <v/>
      </c>
      <c r="AY2405" s="187" t="str">
        <f t="shared" si="806"/>
        <v/>
      </c>
      <c r="AZ2405" s="187" t="str">
        <f t="shared" si="826"/>
        <v/>
      </c>
      <c r="BA2405" s="187" t="str">
        <f t="shared" si="808"/>
        <v xml:space="preserve"> </v>
      </c>
      <c r="BB2405" s="187" t="str">
        <f>IFERROR(IF(AW2405="","",VLOOKUP(AW2405,SUSS!R:S,2,FALSE)),AY2405*SUSS!$M$2)</f>
        <v/>
      </c>
      <c r="BC2405" s="187" t="str">
        <f t="shared" si="807"/>
        <v/>
      </c>
    </row>
    <row r="2406" spans="14:55" ht="15.75" thickBot="1">
      <c r="N2406" s="183" t="s">
        <v>224</v>
      </c>
      <c r="O2406" s="82">
        <v>1</v>
      </c>
      <c r="P2406" s="85">
        <v>5272.07</v>
      </c>
      <c r="Q2406" s="83" t="s">
        <v>82</v>
      </c>
      <c r="R2406" s="83" t="s">
        <v>10</v>
      </c>
      <c r="S2406" s="83" t="s">
        <v>10</v>
      </c>
      <c r="T2406" s="82" t="s">
        <v>133</v>
      </c>
      <c r="U2406" s="82" t="s">
        <v>124</v>
      </c>
      <c r="AC2406" s="187" t="str">
        <f t="shared" si="809"/>
        <v/>
      </c>
      <c r="AD2406" s="187" t="str">
        <f t="shared" si="810"/>
        <v/>
      </c>
      <c r="AE2406" s="187" t="str">
        <f t="shared" si="811"/>
        <v/>
      </c>
      <c r="AF2406" s="187" t="str">
        <f t="shared" si="812"/>
        <v/>
      </c>
      <c r="AG2406" s="187" t="str">
        <f t="shared" si="813"/>
        <v/>
      </c>
      <c r="AH2406" s="187" t="str">
        <f t="shared" si="814"/>
        <v/>
      </c>
      <c r="AI2406" s="187" t="str">
        <f t="shared" si="815"/>
        <v/>
      </c>
      <c r="AJ2406" s="187" t="str">
        <f t="shared" si="816"/>
        <v/>
      </c>
      <c r="AK2406" s="187" t="str">
        <f t="shared" si="817"/>
        <v/>
      </c>
      <c r="AN2406" s="187" t="str">
        <f t="shared" si="818"/>
        <v/>
      </c>
      <c r="AO2406" s="187" t="str">
        <f t="shared" si="819"/>
        <v/>
      </c>
      <c r="AP2406" s="187" t="str">
        <f t="shared" si="820"/>
        <v/>
      </c>
      <c r="AT2406" s="187" t="str">
        <f t="shared" si="821"/>
        <v/>
      </c>
      <c r="AU2406" s="187" t="str">
        <f t="shared" si="822"/>
        <v/>
      </c>
      <c r="AV2406" s="187" t="str">
        <f t="shared" si="823"/>
        <v/>
      </c>
      <c r="AW2406" s="187" t="str">
        <f t="shared" si="824"/>
        <v/>
      </c>
      <c r="AX2406" s="187" t="str">
        <f t="shared" si="825"/>
        <v/>
      </c>
      <c r="AY2406" s="187" t="str">
        <f t="shared" si="806"/>
        <v/>
      </c>
      <c r="AZ2406" s="187" t="str">
        <f t="shared" si="826"/>
        <v/>
      </c>
      <c r="BA2406" s="187" t="str">
        <f t="shared" si="808"/>
        <v xml:space="preserve"> </v>
      </c>
      <c r="BB2406" s="187" t="str">
        <f>IFERROR(IF(AW2406="","",VLOOKUP(AW2406,SUSS!R:S,2,FALSE)),AY2406*SUSS!$M$2)</f>
        <v/>
      </c>
      <c r="BC2406" s="187" t="str">
        <f t="shared" si="807"/>
        <v/>
      </c>
    </row>
    <row r="2407" spans="14:55" ht="15.75" thickBot="1">
      <c r="N2407" s="183" t="s">
        <v>224</v>
      </c>
      <c r="O2407" s="82">
        <v>2</v>
      </c>
      <c r="P2407" s="85">
        <v>1636.27</v>
      </c>
      <c r="Q2407" s="83" t="s">
        <v>102</v>
      </c>
      <c r="R2407" s="83" t="s">
        <v>10</v>
      </c>
      <c r="S2407" s="83" t="s">
        <v>10</v>
      </c>
      <c r="T2407" s="82" t="s">
        <v>206</v>
      </c>
      <c r="U2407" s="82" t="s">
        <v>124</v>
      </c>
      <c r="AC2407" s="187" t="str">
        <f t="shared" si="809"/>
        <v/>
      </c>
      <c r="AD2407" s="187" t="str">
        <f t="shared" si="810"/>
        <v/>
      </c>
      <c r="AE2407" s="187" t="str">
        <f t="shared" si="811"/>
        <v/>
      </c>
      <c r="AF2407" s="187" t="str">
        <f t="shared" si="812"/>
        <v/>
      </c>
      <c r="AG2407" s="187" t="str">
        <f t="shared" si="813"/>
        <v/>
      </c>
      <c r="AH2407" s="187" t="str">
        <f t="shared" si="814"/>
        <v/>
      </c>
      <c r="AI2407" s="187" t="str">
        <f t="shared" si="815"/>
        <v/>
      </c>
      <c r="AJ2407" s="187" t="str">
        <f t="shared" si="816"/>
        <v/>
      </c>
      <c r="AK2407" s="187" t="str">
        <f t="shared" si="817"/>
        <v/>
      </c>
      <c r="AN2407" s="187" t="str">
        <f t="shared" si="818"/>
        <v/>
      </c>
      <c r="AO2407" s="187" t="str">
        <f t="shared" si="819"/>
        <v/>
      </c>
      <c r="AP2407" s="187" t="str">
        <f t="shared" si="820"/>
        <v/>
      </c>
      <c r="AT2407" s="187" t="str">
        <f t="shared" si="821"/>
        <v/>
      </c>
      <c r="AU2407" s="187" t="str">
        <f t="shared" si="822"/>
        <v/>
      </c>
      <c r="AV2407" s="187" t="str">
        <f t="shared" si="823"/>
        <v/>
      </c>
      <c r="AW2407" s="187" t="str">
        <f t="shared" si="824"/>
        <v/>
      </c>
      <c r="AX2407" s="187" t="str">
        <f t="shared" si="825"/>
        <v/>
      </c>
      <c r="AY2407" s="187" t="str">
        <f t="shared" si="806"/>
        <v/>
      </c>
      <c r="AZ2407" s="187" t="str">
        <f t="shared" si="826"/>
        <v/>
      </c>
      <c r="BA2407" s="187" t="str">
        <f t="shared" si="808"/>
        <v xml:space="preserve"> </v>
      </c>
      <c r="BB2407" s="187" t="str">
        <f>IFERROR(IF(AW2407="","",VLOOKUP(AW2407,SUSS!R:S,2,FALSE)),AY2407*SUSS!$M$2)</f>
        <v/>
      </c>
      <c r="BC2407" s="187" t="str">
        <f t="shared" si="807"/>
        <v/>
      </c>
    </row>
    <row r="2408" spans="14:55" ht="15.75" thickBot="1">
      <c r="N2408" s="183" t="s">
        <v>224</v>
      </c>
      <c r="O2408" s="82">
        <v>2</v>
      </c>
      <c r="P2408" s="86">
        <v>218.97</v>
      </c>
      <c r="Q2408" s="83" t="s">
        <v>107</v>
      </c>
      <c r="R2408" s="83" t="s">
        <v>10</v>
      </c>
      <c r="S2408" s="83" t="s">
        <v>10</v>
      </c>
      <c r="T2408" s="82" t="s">
        <v>206</v>
      </c>
      <c r="U2408" s="82" t="s">
        <v>124</v>
      </c>
      <c r="AC2408" s="187" t="str">
        <f t="shared" si="809"/>
        <v/>
      </c>
      <c r="AD2408" s="187" t="str">
        <f t="shared" si="810"/>
        <v/>
      </c>
      <c r="AE2408" s="187" t="str">
        <f t="shared" si="811"/>
        <v/>
      </c>
      <c r="AF2408" s="187" t="str">
        <f t="shared" si="812"/>
        <v/>
      </c>
      <c r="AG2408" s="187" t="str">
        <f t="shared" si="813"/>
        <v/>
      </c>
      <c r="AH2408" s="187" t="str">
        <f t="shared" si="814"/>
        <v/>
      </c>
      <c r="AI2408" s="187" t="str">
        <f t="shared" si="815"/>
        <v/>
      </c>
      <c r="AJ2408" s="187" t="str">
        <f t="shared" si="816"/>
        <v/>
      </c>
      <c r="AK2408" s="187" t="str">
        <f t="shared" si="817"/>
        <v/>
      </c>
      <c r="AN2408" s="187" t="str">
        <f t="shared" si="818"/>
        <v/>
      </c>
      <c r="AO2408" s="187" t="str">
        <f t="shared" si="819"/>
        <v/>
      </c>
      <c r="AP2408" s="187" t="str">
        <f t="shared" si="820"/>
        <v/>
      </c>
      <c r="AT2408" s="187" t="str">
        <f t="shared" si="821"/>
        <v/>
      </c>
      <c r="AU2408" s="187" t="str">
        <f t="shared" si="822"/>
        <v/>
      </c>
      <c r="AV2408" s="187" t="str">
        <f t="shared" si="823"/>
        <v/>
      </c>
      <c r="AW2408" s="187" t="str">
        <f t="shared" si="824"/>
        <v/>
      </c>
      <c r="AX2408" s="187" t="str">
        <f t="shared" si="825"/>
        <v/>
      </c>
      <c r="AY2408" s="187" t="str">
        <f t="shared" si="806"/>
        <v/>
      </c>
      <c r="AZ2408" s="187" t="str">
        <f t="shared" si="826"/>
        <v/>
      </c>
      <c r="BA2408" s="187" t="str">
        <f t="shared" si="808"/>
        <v xml:space="preserve"> </v>
      </c>
      <c r="BB2408" s="187" t="str">
        <f>IFERROR(IF(AW2408="","",VLOOKUP(AW2408,SUSS!R:S,2,FALSE)),AY2408*SUSS!$M$2)</f>
        <v/>
      </c>
      <c r="BC2408" s="187" t="str">
        <f t="shared" si="807"/>
        <v/>
      </c>
    </row>
    <row r="2409" spans="14:55" ht="15.75" thickBot="1">
      <c r="N2409" s="183" t="s">
        <v>224</v>
      </c>
      <c r="O2409" s="82">
        <v>2</v>
      </c>
      <c r="P2409" s="85">
        <v>1294.1600000000001</v>
      </c>
      <c r="Q2409" s="83" t="s">
        <v>11</v>
      </c>
      <c r="R2409" s="83" t="s">
        <v>10</v>
      </c>
      <c r="S2409" s="83" t="s">
        <v>10</v>
      </c>
      <c r="T2409" s="82" t="s">
        <v>226</v>
      </c>
      <c r="U2409" s="82" t="s">
        <v>124</v>
      </c>
      <c r="AC2409" s="187" t="str">
        <f t="shared" si="809"/>
        <v/>
      </c>
      <c r="AD2409" s="187" t="str">
        <f t="shared" si="810"/>
        <v/>
      </c>
      <c r="AE2409" s="187" t="str">
        <f t="shared" si="811"/>
        <v/>
      </c>
      <c r="AF2409" s="187" t="str">
        <f t="shared" si="812"/>
        <v/>
      </c>
      <c r="AG2409" s="187" t="str">
        <f t="shared" si="813"/>
        <v/>
      </c>
      <c r="AH2409" s="187" t="str">
        <f t="shared" si="814"/>
        <v/>
      </c>
      <c r="AI2409" s="187" t="str">
        <f t="shared" si="815"/>
        <v/>
      </c>
      <c r="AJ2409" s="187" t="str">
        <f t="shared" si="816"/>
        <v/>
      </c>
      <c r="AK2409" s="187" t="str">
        <f t="shared" si="817"/>
        <v/>
      </c>
      <c r="AN2409" s="187" t="str">
        <f t="shared" si="818"/>
        <v/>
      </c>
      <c r="AO2409" s="187" t="str">
        <f t="shared" si="819"/>
        <v/>
      </c>
      <c r="AP2409" s="187" t="str">
        <f t="shared" si="820"/>
        <v/>
      </c>
      <c r="AT2409" s="187" t="str">
        <f t="shared" si="821"/>
        <v>O365001</v>
      </c>
      <c r="AU2409" s="187">
        <f t="shared" si="822"/>
        <v>2</v>
      </c>
      <c r="AV2409" s="187">
        <f t="shared" si="823"/>
        <v>1294.1600000000001</v>
      </c>
      <c r="AW2409" s="187" t="str">
        <f t="shared" si="824"/>
        <v>2011/10</v>
      </c>
      <c r="AX2409" s="187" t="str">
        <f t="shared" si="825"/>
        <v>2011/10 Contribuciones Seg. Social</v>
      </c>
      <c r="AY2409" s="187">
        <f t="shared" si="806"/>
        <v>3665.27</v>
      </c>
      <c r="AZ2409" s="187">
        <f t="shared" si="826"/>
        <v>0.3530872214052444</v>
      </c>
      <c r="BA2409" s="187" t="str">
        <f t="shared" si="808"/>
        <v>O365001 2</v>
      </c>
      <c r="BB2409" s="187">
        <f>IFERROR(IF(AW2409="","",VLOOKUP(AW2409,SUSS!R:S,2,FALSE)),AY2409*SUSS!$M$2)</f>
        <v>439.83240000000001</v>
      </c>
      <c r="BC2409" s="187">
        <f t="shared" si="807"/>
        <v>155.29920000000001</v>
      </c>
    </row>
    <row r="2410" spans="14:55" ht="15.75" thickBot="1">
      <c r="N2410" s="183" t="s">
        <v>224</v>
      </c>
      <c r="O2410" s="82">
        <v>2</v>
      </c>
      <c r="P2410" s="85">
        <v>1076.95</v>
      </c>
      <c r="Q2410" s="83" t="s">
        <v>11</v>
      </c>
      <c r="R2410" s="83" t="s">
        <v>10</v>
      </c>
      <c r="S2410" s="83" t="s">
        <v>83</v>
      </c>
      <c r="T2410" s="82" t="s">
        <v>226</v>
      </c>
      <c r="U2410" s="82" t="s">
        <v>124</v>
      </c>
      <c r="AC2410" s="187" t="str">
        <f t="shared" si="809"/>
        <v/>
      </c>
      <c r="AD2410" s="187" t="str">
        <f t="shared" si="810"/>
        <v/>
      </c>
      <c r="AE2410" s="187" t="str">
        <f t="shared" si="811"/>
        <v/>
      </c>
      <c r="AF2410" s="187" t="str">
        <f t="shared" si="812"/>
        <v/>
      </c>
      <c r="AG2410" s="187" t="str">
        <f t="shared" si="813"/>
        <v/>
      </c>
      <c r="AH2410" s="187" t="str">
        <f t="shared" si="814"/>
        <v/>
      </c>
      <c r="AI2410" s="187" t="str">
        <f t="shared" si="815"/>
        <v/>
      </c>
      <c r="AJ2410" s="187" t="str">
        <f t="shared" si="816"/>
        <v/>
      </c>
      <c r="AK2410" s="187" t="str">
        <f t="shared" si="817"/>
        <v/>
      </c>
      <c r="AN2410" s="187" t="str">
        <f t="shared" si="818"/>
        <v/>
      </c>
      <c r="AO2410" s="187" t="str">
        <f t="shared" si="819"/>
        <v/>
      </c>
      <c r="AP2410" s="187" t="str">
        <f t="shared" si="820"/>
        <v/>
      </c>
      <c r="AT2410" s="187" t="str">
        <f t="shared" si="821"/>
        <v>O365001</v>
      </c>
      <c r="AU2410" s="187">
        <f t="shared" si="822"/>
        <v>2</v>
      </c>
      <c r="AV2410" s="187">
        <f t="shared" si="823"/>
        <v>1076.95</v>
      </c>
      <c r="AW2410" s="187" t="str">
        <f t="shared" si="824"/>
        <v>2011/10</v>
      </c>
      <c r="AX2410" s="187" t="str">
        <f t="shared" si="825"/>
        <v>2011/10 Contribuciones Seg. Social</v>
      </c>
      <c r="AY2410" s="187">
        <f t="shared" si="806"/>
        <v>3665.27</v>
      </c>
      <c r="AZ2410" s="187">
        <f t="shared" si="826"/>
        <v>0.29382555718951131</v>
      </c>
      <c r="BA2410" s="187" t="str">
        <f t="shared" si="808"/>
        <v>O365001 2</v>
      </c>
      <c r="BB2410" s="187">
        <f>IFERROR(IF(AW2410="","",VLOOKUP(AW2410,SUSS!R:S,2,FALSE)),AY2410*SUSS!$M$2)</f>
        <v>439.83240000000001</v>
      </c>
      <c r="BC2410" s="187">
        <f t="shared" si="807"/>
        <v>129.23400000000001</v>
      </c>
    </row>
    <row r="2411" spans="14:55" ht="15.75" thickBot="1">
      <c r="N2411" s="183" t="s">
        <v>224</v>
      </c>
      <c r="O2411" s="82">
        <v>2</v>
      </c>
      <c r="P2411" s="85">
        <v>1002.48</v>
      </c>
      <c r="Q2411" s="83" t="s">
        <v>106</v>
      </c>
      <c r="R2411" s="83" t="s">
        <v>10</v>
      </c>
      <c r="S2411" s="83" t="s">
        <v>10</v>
      </c>
      <c r="T2411" s="82" t="s">
        <v>227</v>
      </c>
      <c r="U2411" s="82" t="s">
        <v>124</v>
      </c>
      <c r="AC2411" s="187" t="str">
        <f t="shared" si="809"/>
        <v/>
      </c>
      <c r="AD2411" s="187" t="str">
        <f t="shared" si="810"/>
        <v/>
      </c>
      <c r="AE2411" s="187" t="str">
        <f t="shared" si="811"/>
        <v/>
      </c>
      <c r="AF2411" s="187" t="str">
        <f t="shared" si="812"/>
        <v/>
      </c>
      <c r="AG2411" s="187" t="str">
        <f t="shared" si="813"/>
        <v/>
      </c>
      <c r="AH2411" s="187" t="str">
        <f t="shared" si="814"/>
        <v/>
      </c>
      <c r="AI2411" s="187" t="str">
        <f t="shared" si="815"/>
        <v/>
      </c>
      <c r="AJ2411" s="187" t="str">
        <f t="shared" si="816"/>
        <v/>
      </c>
      <c r="AK2411" s="187" t="str">
        <f t="shared" si="817"/>
        <v/>
      </c>
      <c r="AN2411" s="187" t="str">
        <f t="shared" si="818"/>
        <v/>
      </c>
      <c r="AO2411" s="187" t="str">
        <f t="shared" si="819"/>
        <v/>
      </c>
      <c r="AP2411" s="187" t="str">
        <f t="shared" si="820"/>
        <v/>
      </c>
      <c r="AT2411" s="187" t="str">
        <f t="shared" si="821"/>
        <v/>
      </c>
      <c r="AU2411" s="187" t="str">
        <f t="shared" si="822"/>
        <v/>
      </c>
      <c r="AV2411" s="187" t="str">
        <f t="shared" si="823"/>
        <v/>
      </c>
      <c r="AW2411" s="187" t="str">
        <f t="shared" si="824"/>
        <v/>
      </c>
      <c r="AX2411" s="187" t="str">
        <f t="shared" si="825"/>
        <v/>
      </c>
      <c r="AY2411" s="187" t="str">
        <f t="shared" si="806"/>
        <v/>
      </c>
      <c r="AZ2411" s="187" t="str">
        <f t="shared" si="826"/>
        <v/>
      </c>
      <c r="BA2411" s="187" t="str">
        <f t="shared" si="808"/>
        <v xml:space="preserve"> </v>
      </c>
      <c r="BB2411" s="187" t="str">
        <f>IFERROR(IF(AW2411="","",VLOOKUP(AW2411,SUSS!R:S,2,FALSE)),AY2411*SUSS!$M$2)</f>
        <v/>
      </c>
      <c r="BC2411" s="187" t="str">
        <f t="shared" si="807"/>
        <v/>
      </c>
    </row>
    <row r="2412" spans="14:55" ht="15.75" thickBot="1">
      <c r="N2412" s="183" t="s">
        <v>224</v>
      </c>
      <c r="O2412" s="82">
        <v>2</v>
      </c>
      <c r="P2412" s="85">
        <v>5272.07</v>
      </c>
      <c r="Q2412" s="83" t="s">
        <v>82</v>
      </c>
      <c r="R2412" s="83" t="s">
        <v>10</v>
      </c>
      <c r="S2412" s="83" t="s">
        <v>10</v>
      </c>
      <c r="T2412" s="82" t="s">
        <v>133</v>
      </c>
      <c r="U2412" s="82" t="s">
        <v>124</v>
      </c>
      <c r="AC2412" s="187" t="str">
        <f t="shared" si="809"/>
        <v/>
      </c>
      <c r="AD2412" s="187" t="str">
        <f t="shared" si="810"/>
        <v/>
      </c>
      <c r="AE2412" s="187" t="str">
        <f t="shared" si="811"/>
        <v/>
      </c>
      <c r="AF2412" s="187" t="str">
        <f t="shared" si="812"/>
        <v/>
      </c>
      <c r="AG2412" s="187" t="str">
        <f t="shared" si="813"/>
        <v/>
      </c>
      <c r="AH2412" s="187" t="str">
        <f t="shared" si="814"/>
        <v/>
      </c>
      <c r="AI2412" s="187" t="str">
        <f t="shared" si="815"/>
        <v/>
      </c>
      <c r="AJ2412" s="187" t="str">
        <f t="shared" si="816"/>
        <v/>
      </c>
      <c r="AK2412" s="187" t="str">
        <f t="shared" si="817"/>
        <v/>
      </c>
      <c r="AN2412" s="187" t="str">
        <f t="shared" si="818"/>
        <v/>
      </c>
      <c r="AO2412" s="187" t="str">
        <f t="shared" si="819"/>
        <v/>
      </c>
      <c r="AP2412" s="187" t="str">
        <f t="shared" si="820"/>
        <v/>
      </c>
      <c r="AT2412" s="187" t="str">
        <f t="shared" si="821"/>
        <v/>
      </c>
      <c r="AU2412" s="187" t="str">
        <f t="shared" si="822"/>
        <v/>
      </c>
      <c r="AV2412" s="187" t="str">
        <f t="shared" si="823"/>
        <v/>
      </c>
      <c r="AW2412" s="187" t="str">
        <f t="shared" si="824"/>
        <v/>
      </c>
      <c r="AX2412" s="187" t="str">
        <f t="shared" si="825"/>
        <v/>
      </c>
      <c r="AY2412" s="187" t="str">
        <f t="shared" si="806"/>
        <v/>
      </c>
      <c r="AZ2412" s="187" t="str">
        <f t="shared" si="826"/>
        <v/>
      </c>
      <c r="BA2412" s="187" t="str">
        <f t="shared" si="808"/>
        <v xml:space="preserve"> </v>
      </c>
      <c r="BB2412" s="187" t="str">
        <f>IFERROR(IF(AW2412="","",VLOOKUP(AW2412,SUSS!R:S,2,FALSE)),AY2412*SUSS!$M$2)</f>
        <v/>
      </c>
      <c r="BC2412" s="187" t="str">
        <f t="shared" si="807"/>
        <v/>
      </c>
    </row>
    <row r="2413" spans="14:55" ht="15.75" thickBot="1">
      <c r="N2413" s="183" t="s">
        <v>224</v>
      </c>
      <c r="O2413" s="82">
        <v>3</v>
      </c>
      <c r="P2413" s="85">
        <v>1636.27</v>
      </c>
      <c r="Q2413" s="83" t="s">
        <v>102</v>
      </c>
      <c r="R2413" s="83" t="s">
        <v>10</v>
      </c>
      <c r="S2413" s="83" t="s">
        <v>10</v>
      </c>
      <c r="T2413" s="82" t="s">
        <v>206</v>
      </c>
      <c r="U2413" s="82" t="s">
        <v>124</v>
      </c>
      <c r="AC2413" s="187" t="str">
        <f t="shared" si="809"/>
        <v/>
      </c>
      <c r="AD2413" s="187" t="str">
        <f t="shared" si="810"/>
        <v/>
      </c>
      <c r="AE2413" s="187" t="str">
        <f t="shared" si="811"/>
        <v/>
      </c>
      <c r="AF2413" s="187" t="str">
        <f t="shared" si="812"/>
        <v/>
      </c>
      <c r="AG2413" s="187" t="str">
        <f t="shared" si="813"/>
        <v/>
      </c>
      <c r="AH2413" s="187" t="str">
        <f t="shared" si="814"/>
        <v/>
      </c>
      <c r="AI2413" s="187" t="str">
        <f t="shared" si="815"/>
        <v/>
      </c>
      <c r="AJ2413" s="187" t="str">
        <f t="shared" si="816"/>
        <v/>
      </c>
      <c r="AK2413" s="187" t="str">
        <f t="shared" si="817"/>
        <v/>
      </c>
      <c r="AN2413" s="187" t="str">
        <f t="shared" si="818"/>
        <v/>
      </c>
      <c r="AO2413" s="187" t="str">
        <f t="shared" si="819"/>
        <v/>
      </c>
      <c r="AP2413" s="187" t="str">
        <f t="shared" si="820"/>
        <v/>
      </c>
      <c r="AT2413" s="187" t="str">
        <f t="shared" si="821"/>
        <v/>
      </c>
      <c r="AU2413" s="187" t="str">
        <f t="shared" si="822"/>
        <v/>
      </c>
      <c r="AV2413" s="187" t="str">
        <f t="shared" si="823"/>
        <v/>
      </c>
      <c r="AW2413" s="187" t="str">
        <f t="shared" si="824"/>
        <v/>
      </c>
      <c r="AX2413" s="187" t="str">
        <f t="shared" si="825"/>
        <v/>
      </c>
      <c r="AY2413" s="187" t="str">
        <f t="shared" si="806"/>
        <v/>
      </c>
      <c r="AZ2413" s="187" t="str">
        <f t="shared" si="826"/>
        <v/>
      </c>
      <c r="BA2413" s="187" t="str">
        <f t="shared" si="808"/>
        <v xml:space="preserve"> </v>
      </c>
      <c r="BB2413" s="187" t="str">
        <f>IFERROR(IF(AW2413="","",VLOOKUP(AW2413,SUSS!R:S,2,FALSE)),AY2413*SUSS!$M$2)</f>
        <v/>
      </c>
      <c r="BC2413" s="187" t="str">
        <f t="shared" si="807"/>
        <v/>
      </c>
    </row>
    <row r="2414" spans="14:55" ht="15.75" thickBot="1">
      <c r="N2414" s="183" t="s">
        <v>224</v>
      </c>
      <c r="O2414" s="82">
        <v>3</v>
      </c>
      <c r="P2414" s="86">
        <v>218.97</v>
      </c>
      <c r="Q2414" s="83" t="s">
        <v>107</v>
      </c>
      <c r="R2414" s="83" t="s">
        <v>10</v>
      </c>
      <c r="S2414" s="83" t="s">
        <v>10</v>
      </c>
      <c r="T2414" s="82" t="s">
        <v>206</v>
      </c>
      <c r="U2414" s="82" t="s">
        <v>124</v>
      </c>
      <c r="AC2414" s="187" t="str">
        <f t="shared" si="809"/>
        <v/>
      </c>
      <c r="AD2414" s="187" t="str">
        <f t="shared" si="810"/>
        <v/>
      </c>
      <c r="AE2414" s="187" t="str">
        <f t="shared" si="811"/>
        <v/>
      </c>
      <c r="AF2414" s="187" t="str">
        <f t="shared" si="812"/>
        <v/>
      </c>
      <c r="AG2414" s="187" t="str">
        <f t="shared" si="813"/>
        <v/>
      </c>
      <c r="AH2414" s="187" t="str">
        <f t="shared" si="814"/>
        <v/>
      </c>
      <c r="AI2414" s="187" t="str">
        <f t="shared" si="815"/>
        <v/>
      </c>
      <c r="AJ2414" s="187" t="str">
        <f t="shared" si="816"/>
        <v/>
      </c>
      <c r="AK2414" s="187" t="str">
        <f t="shared" si="817"/>
        <v/>
      </c>
      <c r="AN2414" s="187" t="str">
        <f t="shared" si="818"/>
        <v/>
      </c>
      <c r="AO2414" s="187" t="str">
        <f t="shared" si="819"/>
        <v/>
      </c>
      <c r="AP2414" s="187" t="str">
        <f t="shared" si="820"/>
        <v/>
      </c>
      <c r="AT2414" s="187" t="str">
        <f t="shared" si="821"/>
        <v/>
      </c>
      <c r="AU2414" s="187" t="str">
        <f t="shared" si="822"/>
        <v/>
      </c>
      <c r="AV2414" s="187" t="str">
        <f t="shared" si="823"/>
        <v/>
      </c>
      <c r="AW2414" s="187" t="str">
        <f t="shared" si="824"/>
        <v/>
      </c>
      <c r="AX2414" s="187" t="str">
        <f t="shared" si="825"/>
        <v/>
      </c>
      <c r="AY2414" s="187" t="str">
        <f t="shared" si="806"/>
        <v/>
      </c>
      <c r="AZ2414" s="187" t="str">
        <f t="shared" si="826"/>
        <v/>
      </c>
      <c r="BA2414" s="187" t="str">
        <f t="shared" si="808"/>
        <v xml:space="preserve"> </v>
      </c>
      <c r="BB2414" s="187" t="str">
        <f>IFERROR(IF(AW2414="","",VLOOKUP(AW2414,SUSS!R:S,2,FALSE)),AY2414*SUSS!$M$2)</f>
        <v/>
      </c>
      <c r="BC2414" s="187" t="str">
        <f t="shared" si="807"/>
        <v/>
      </c>
    </row>
    <row r="2415" spans="14:55" ht="15.75" thickBot="1">
      <c r="N2415" s="183" t="s">
        <v>224</v>
      </c>
      <c r="O2415" s="82">
        <v>3</v>
      </c>
      <c r="P2415" s="85">
        <v>1672</v>
      </c>
      <c r="Q2415" s="83" t="s">
        <v>11</v>
      </c>
      <c r="R2415" s="83" t="s">
        <v>10</v>
      </c>
      <c r="S2415" s="83" t="s">
        <v>83</v>
      </c>
      <c r="T2415" s="82" t="s">
        <v>226</v>
      </c>
      <c r="U2415" s="82" t="s">
        <v>124</v>
      </c>
      <c r="AC2415" s="187" t="str">
        <f t="shared" si="809"/>
        <v/>
      </c>
      <c r="AD2415" s="187" t="str">
        <f t="shared" si="810"/>
        <v/>
      </c>
      <c r="AE2415" s="187" t="str">
        <f t="shared" si="811"/>
        <v/>
      </c>
      <c r="AF2415" s="187" t="str">
        <f t="shared" si="812"/>
        <v/>
      </c>
      <c r="AG2415" s="187" t="str">
        <f t="shared" si="813"/>
        <v/>
      </c>
      <c r="AH2415" s="187" t="str">
        <f t="shared" si="814"/>
        <v/>
      </c>
      <c r="AI2415" s="187" t="str">
        <f t="shared" si="815"/>
        <v/>
      </c>
      <c r="AJ2415" s="187" t="str">
        <f t="shared" si="816"/>
        <v/>
      </c>
      <c r="AK2415" s="187" t="str">
        <f t="shared" si="817"/>
        <v/>
      </c>
      <c r="AN2415" s="187" t="str">
        <f t="shared" si="818"/>
        <v/>
      </c>
      <c r="AO2415" s="187" t="str">
        <f t="shared" si="819"/>
        <v/>
      </c>
      <c r="AP2415" s="187" t="str">
        <f t="shared" si="820"/>
        <v/>
      </c>
      <c r="AT2415" s="187" t="str">
        <f t="shared" si="821"/>
        <v>O365001</v>
      </c>
      <c r="AU2415" s="187">
        <f t="shared" si="822"/>
        <v>3</v>
      </c>
      <c r="AV2415" s="187">
        <f t="shared" si="823"/>
        <v>1672</v>
      </c>
      <c r="AW2415" s="187" t="str">
        <f t="shared" si="824"/>
        <v>2011/10</v>
      </c>
      <c r="AX2415" s="187" t="str">
        <f t="shared" si="825"/>
        <v>2011/10 Contribuciones Seg. Social</v>
      </c>
      <c r="AY2415" s="187">
        <f t="shared" si="806"/>
        <v>3665.27</v>
      </c>
      <c r="AZ2415" s="187">
        <f t="shared" si="826"/>
        <v>0.45617376073249721</v>
      </c>
      <c r="BA2415" s="187" t="str">
        <f t="shared" si="808"/>
        <v>O365001 3</v>
      </c>
      <c r="BB2415" s="187">
        <f>IFERROR(IF(AW2415="","",VLOOKUP(AW2415,SUSS!R:S,2,FALSE)),AY2415*SUSS!$M$2)</f>
        <v>439.83240000000001</v>
      </c>
      <c r="BC2415" s="187">
        <f t="shared" si="807"/>
        <v>200.64000000000001</v>
      </c>
    </row>
    <row r="2416" spans="14:55" ht="15.75" thickBot="1">
      <c r="N2416" s="183" t="s">
        <v>224</v>
      </c>
      <c r="O2416" s="82">
        <v>3</v>
      </c>
      <c r="P2416" s="86">
        <v>699.11</v>
      </c>
      <c r="Q2416" s="83" t="s">
        <v>11</v>
      </c>
      <c r="R2416" s="83" t="s">
        <v>10</v>
      </c>
      <c r="S2416" s="83" t="s">
        <v>10</v>
      </c>
      <c r="T2416" s="82" t="s">
        <v>228</v>
      </c>
      <c r="U2416" s="82" t="s">
        <v>124</v>
      </c>
      <c r="AC2416" s="187" t="str">
        <f t="shared" si="809"/>
        <v/>
      </c>
      <c r="AD2416" s="187" t="str">
        <f t="shared" si="810"/>
        <v/>
      </c>
      <c r="AE2416" s="187" t="str">
        <f t="shared" si="811"/>
        <v/>
      </c>
      <c r="AF2416" s="187" t="str">
        <f t="shared" si="812"/>
        <v/>
      </c>
      <c r="AG2416" s="187" t="str">
        <f t="shared" si="813"/>
        <v/>
      </c>
      <c r="AH2416" s="187" t="str">
        <f t="shared" si="814"/>
        <v/>
      </c>
      <c r="AI2416" s="187" t="str">
        <f t="shared" si="815"/>
        <v/>
      </c>
      <c r="AJ2416" s="187" t="str">
        <f t="shared" si="816"/>
        <v/>
      </c>
      <c r="AK2416" s="187" t="str">
        <f t="shared" si="817"/>
        <v/>
      </c>
      <c r="AN2416" s="187" t="str">
        <f t="shared" si="818"/>
        <v/>
      </c>
      <c r="AO2416" s="187" t="str">
        <f t="shared" si="819"/>
        <v/>
      </c>
      <c r="AP2416" s="187" t="str">
        <f t="shared" si="820"/>
        <v/>
      </c>
      <c r="AT2416" s="187" t="str">
        <f t="shared" si="821"/>
        <v>O365001</v>
      </c>
      <c r="AU2416" s="187">
        <f t="shared" si="822"/>
        <v>3</v>
      </c>
      <c r="AV2416" s="187">
        <f t="shared" si="823"/>
        <v>699.11</v>
      </c>
      <c r="AW2416" s="187" t="str">
        <f t="shared" si="824"/>
        <v>2011/11</v>
      </c>
      <c r="AX2416" s="187" t="str">
        <f t="shared" si="825"/>
        <v>2011/11 Contribuciones Seg. Social</v>
      </c>
      <c r="AY2416" s="187">
        <f t="shared" si="806"/>
        <v>2495.87</v>
      </c>
      <c r="AZ2416" s="187">
        <f t="shared" si="826"/>
        <v>0.28010673632841454</v>
      </c>
      <c r="BA2416" s="187" t="str">
        <f t="shared" si="808"/>
        <v>O365001 3</v>
      </c>
      <c r="BB2416" s="187">
        <f>IFERROR(IF(AW2416="","",VLOOKUP(AW2416,SUSS!R:S,2,FALSE)),AY2416*SUSS!$M$2)</f>
        <v>299.50439999999998</v>
      </c>
      <c r="BC2416" s="187">
        <f t="shared" si="807"/>
        <v>83.893199999999993</v>
      </c>
    </row>
    <row r="2417" spans="14:55" ht="15.75" thickBot="1">
      <c r="N2417" s="183" t="s">
        <v>224</v>
      </c>
      <c r="O2417" s="82">
        <v>3</v>
      </c>
      <c r="P2417" s="85">
        <v>1002.48</v>
      </c>
      <c r="Q2417" s="83" t="s">
        <v>106</v>
      </c>
      <c r="R2417" s="83" t="s">
        <v>10</v>
      </c>
      <c r="S2417" s="83" t="s">
        <v>10</v>
      </c>
      <c r="T2417" s="82" t="s">
        <v>227</v>
      </c>
      <c r="U2417" s="82" t="s">
        <v>124</v>
      </c>
      <c r="AC2417" s="187" t="str">
        <f t="shared" si="809"/>
        <v/>
      </c>
      <c r="AD2417" s="187" t="str">
        <f t="shared" si="810"/>
        <v/>
      </c>
      <c r="AE2417" s="187" t="str">
        <f t="shared" si="811"/>
        <v/>
      </c>
      <c r="AF2417" s="187" t="str">
        <f t="shared" si="812"/>
        <v/>
      </c>
      <c r="AG2417" s="187" t="str">
        <f t="shared" si="813"/>
        <v/>
      </c>
      <c r="AH2417" s="187" t="str">
        <f t="shared" si="814"/>
        <v/>
      </c>
      <c r="AI2417" s="187" t="str">
        <f t="shared" si="815"/>
        <v/>
      </c>
      <c r="AJ2417" s="187" t="str">
        <f t="shared" si="816"/>
        <v/>
      </c>
      <c r="AK2417" s="187" t="str">
        <f t="shared" si="817"/>
        <v/>
      </c>
      <c r="AN2417" s="187" t="str">
        <f t="shared" si="818"/>
        <v/>
      </c>
      <c r="AO2417" s="187" t="str">
        <f t="shared" si="819"/>
        <v/>
      </c>
      <c r="AP2417" s="187" t="str">
        <f t="shared" si="820"/>
        <v/>
      </c>
      <c r="AT2417" s="187" t="str">
        <f t="shared" si="821"/>
        <v/>
      </c>
      <c r="AU2417" s="187" t="str">
        <f t="shared" si="822"/>
        <v/>
      </c>
      <c r="AV2417" s="187" t="str">
        <f t="shared" si="823"/>
        <v/>
      </c>
      <c r="AW2417" s="187" t="str">
        <f t="shared" si="824"/>
        <v/>
      </c>
      <c r="AX2417" s="187" t="str">
        <f t="shared" si="825"/>
        <v/>
      </c>
      <c r="AY2417" s="187" t="str">
        <f t="shared" si="806"/>
        <v/>
      </c>
      <c r="AZ2417" s="187" t="str">
        <f t="shared" si="826"/>
        <v/>
      </c>
      <c r="BA2417" s="187" t="str">
        <f t="shared" si="808"/>
        <v xml:space="preserve"> </v>
      </c>
      <c r="BB2417" s="187" t="str">
        <f>IFERROR(IF(AW2417="","",VLOOKUP(AW2417,SUSS!R:S,2,FALSE)),AY2417*SUSS!$M$2)</f>
        <v/>
      </c>
      <c r="BC2417" s="187" t="str">
        <f t="shared" si="807"/>
        <v/>
      </c>
    </row>
    <row r="2418" spans="14:55" ht="15.75" thickBot="1">
      <c r="N2418" s="183" t="s">
        <v>224</v>
      </c>
      <c r="O2418" s="82">
        <v>3</v>
      </c>
      <c r="P2418" s="85">
        <v>3319.97</v>
      </c>
      <c r="Q2418" s="83" t="s">
        <v>82</v>
      </c>
      <c r="R2418" s="83" t="s">
        <v>10</v>
      </c>
      <c r="S2418" s="83" t="s">
        <v>10</v>
      </c>
      <c r="T2418" s="82" t="s">
        <v>133</v>
      </c>
      <c r="U2418" s="82" t="s">
        <v>124</v>
      </c>
      <c r="AC2418" s="187" t="str">
        <f t="shared" si="809"/>
        <v/>
      </c>
      <c r="AD2418" s="187" t="str">
        <f t="shared" si="810"/>
        <v/>
      </c>
      <c r="AE2418" s="187" t="str">
        <f t="shared" si="811"/>
        <v/>
      </c>
      <c r="AF2418" s="187" t="str">
        <f t="shared" si="812"/>
        <v/>
      </c>
      <c r="AG2418" s="187" t="str">
        <f t="shared" si="813"/>
        <v/>
      </c>
      <c r="AH2418" s="187" t="str">
        <f t="shared" si="814"/>
        <v/>
      </c>
      <c r="AI2418" s="187" t="str">
        <f t="shared" si="815"/>
        <v/>
      </c>
      <c r="AJ2418" s="187" t="str">
        <f t="shared" si="816"/>
        <v/>
      </c>
      <c r="AK2418" s="187" t="str">
        <f t="shared" si="817"/>
        <v/>
      </c>
      <c r="AN2418" s="187" t="str">
        <f t="shared" si="818"/>
        <v/>
      </c>
      <c r="AO2418" s="187" t="str">
        <f t="shared" si="819"/>
        <v/>
      </c>
      <c r="AP2418" s="187" t="str">
        <f t="shared" si="820"/>
        <v/>
      </c>
      <c r="AT2418" s="187" t="str">
        <f t="shared" si="821"/>
        <v/>
      </c>
      <c r="AU2418" s="187" t="str">
        <f t="shared" si="822"/>
        <v/>
      </c>
      <c r="AV2418" s="187" t="str">
        <f t="shared" si="823"/>
        <v/>
      </c>
      <c r="AW2418" s="187" t="str">
        <f t="shared" si="824"/>
        <v/>
      </c>
      <c r="AX2418" s="187" t="str">
        <f t="shared" si="825"/>
        <v/>
      </c>
      <c r="AY2418" s="187" t="str">
        <f t="shared" si="806"/>
        <v/>
      </c>
      <c r="AZ2418" s="187" t="str">
        <f t="shared" si="826"/>
        <v/>
      </c>
      <c r="BA2418" s="187" t="str">
        <f t="shared" si="808"/>
        <v xml:space="preserve"> </v>
      </c>
      <c r="BB2418" s="187" t="str">
        <f>IFERROR(IF(AW2418="","",VLOOKUP(AW2418,SUSS!R:S,2,FALSE)),AY2418*SUSS!$M$2)</f>
        <v/>
      </c>
      <c r="BC2418" s="187" t="str">
        <f t="shared" si="807"/>
        <v/>
      </c>
    </row>
    <row r="2419" spans="14:55" ht="15.75" thickBot="1">
      <c r="N2419" s="183" t="s">
        <v>224</v>
      </c>
      <c r="O2419" s="82">
        <v>3</v>
      </c>
      <c r="P2419" s="85">
        <v>1952.1</v>
      </c>
      <c r="Q2419" s="83" t="s">
        <v>82</v>
      </c>
      <c r="R2419" s="83" t="s">
        <v>10</v>
      </c>
      <c r="S2419" s="83" t="s">
        <v>83</v>
      </c>
      <c r="T2419" s="82" t="s">
        <v>133</v>
      </c>
      <c r="U2419" s="82" t="s">
        <v>124</v>
      </c>
      <c r="AC2419" s="187" t="str">
        <f t="shared" si="809"/>
        <v/>
      </c>
      <c r="AD2419" s="187" t="str">
        <f t="shared" si="810"/>
        <v/>
      </c>
      <c r="AE2419" s="187" t="str">
        <f t="shared" si="811"/>
        <v/>
      </c>
      <c r="AF2419" s="187" t="str">
        <f t="shared" si="812"/>
        <v/>
      </c>
      <c r="AG2419" s="187" t="str">
        <f t="shared" si="813"/>
        <v/>
      </c>
      <c r="AH2419" s="187" t="str">
        <f t="shared" si="814"/>
        <v/>
      </c>
      <c r="AI2419" s="187" t="str">
        <f t="shared" si="815"/>
        <v/>
      </c>
      <c r="AJ2419" s="187" t="str">
        <f t="shared" si="816"/>
        <v/>
      </c>
      <c r="AK2419" s="187" t="str">
        <f t="shared" si="817"/>
        <v/>
      </c>
      <c r="AN2419" s="187" t="str">
        <f t="shared" si="818"/>
        <v/>
      </c>
      <c r="AO2419" s="187" t="str">
        <f t="shared" si="819"/>
        <v/>
      </c>
      <c r="AP2419" s="187" t="str">
        <f t="shared" si="820"/>
        <v/>
      </c>
      <c r="AT2419" s="187" t="str">
        <f t="shared" si="821"/>
        <v/>
      </c>
      <c r="AU2419" s="187" t="str">
        <f t="shared" si="822"/>
        <v/>
      </c>
      <c r="AV2419" s="187" t="str">
        <f t="shared" si="823"/>
        <v/>
      </c>
      <c r="AW2419" s="187" t="str">
        <f t="shared" si="824"/>
        <v/>
      </c>
      <c r="AX2419" s="187" t="str">
        <f t="shared" si="825"/>
        <v/>
      </c>
      <c r="AY2419" s="187" t="str">
        <f t="shared" si="806"/>
        <v/>
      </c>
      <c r="AZ2419" s="187" t="str">
        <f t="shared" si="826"/>
        <v/>
      </c>
      <c r="BA2419" s="187" t="str">
        <f t="shared" si="808"/>
        <v xml:space="preserve"> </v>
      </c>
      <c r="BB2419" s="187" t="str">
        <f>IFERROR(IF(AW2419="","",VLOOKUP(AW2419,SUSS!R:S,2,FALSE)),AY2419*SUSS!$M$2)</f>
        <v/>
      </c>
      <c r="BC2419" s="187" t="str">
        <f t="shared" si="807"/>
        <v/>
      </c>
    </row>
    <row r="2420" spans="14:55" ht="15.75" thickBot="1">
      <c r="N2420" s="183" t="s">
        <v>224</v>
      </c>
      <c r="O2420" s="82">
        <v>4</v>
      </c>
      <c r="P2420" s="85">
        <v>1636.27</v>
      </c>
      <c r="Q2420" s="83" t="s">
        <v>102</v>
      </c>
      <c r="R2420" s="83" t="s">
        <v>10</v>
      </c>
      <c r="S2420" s="83" t="s">
        <v>10</v>
      </c>
      <c r="T2420" s="82" t="s">
        <v>206</v>
      </c>
      <c r="U2420" s="82" t="s">
        <v>124</v>
      </c>
      <c r="AC2420" s="187" t="str">
        <f t="shared" si="809"/>
        <v/>
      </c>
      <c r="AD2420" s="187" t="str">
        <f t="shared" si="810"/>
        <v/>
      </c>
      <c r="AE2420" s="187" t="str">
        <f t="shared" si="811"/>
        <v/>
      </c>
      <c r="AF2420" s="187" t="str">
        <f t="shared" si="812"/>
        <v/>
      </c>
      <c r="AG2420" s="187" t="str">
        <f t="shared" si="813"/>
        <v/>
      </c>
      <c r="AH2420" s="187" t="str">
        <f t="shared" si="814"/>
        <v/>
      </c>
      <c r="AI2420" s="187" t="str">
        <f t="shared" si="815"/>
        <v/>
      </c>
      <c r="AJ2420" s="187" t="str">
        <f t="shared" si="816"/>
        <v/>
      </c>
      <c r="AK2420" s="187" t="str">
        <f t="shared" si="817"/>
        <v/>
      </c>
      <c r="AN2420" s="187" t="str">
        <f t="shared" si="818"/>
        <v/>
      </c>
      <c r="AO2420" s="187" t="str">
        <f t="shared" si="819"/>
        <v/>
      </c>
      <c r="AP2420" s="187" t="str">
        <f t="shared" si="820"/>
        <v/>
      </c>
      <c r="AT2420" s="187" t="str">
        <f t="shared" si="821"/>
        <v/>
      </c>
      <c r="AU2420" s="187" t="str">
        <f t="shared" si="822"/>
        <v/>
      </c>
      <c r="AV2420" s="187" t="str">
        <f t="shared" si="823"/>
        <v/>
      </c>
      <c r="AW2420" s="187" t="str">
        <f t="shared" si="824"/>
        <v/>
      </c>
      <c r="AX2420" s="187" t="str">
        <f t="shared" si="825"/>
        <v/>
      </c>
      <c r="AY2420" s="187" t="str">
        <f t="shared" si="806"/>
        <v/>
      </c>
      <c r="AZ2420" s="187" t="str">
        <f t="shared" si="826"/>
        <v/>
      </c>
      <c r="BA2420" s="187" t="str">
        <f t="shared" si="808"/>
        <v xml:space="preserve"> </v>
      </c>
      <c r="BB2420" s="187" t="str">
        <f>IFERROR(IF(AW2420="","",VLOOKUP(AW2420,SUSS!R:S,2,FALSE)),AY2420*SUSS!$M$2)</f>
        <v/>
      </c>
      <c r="BC2420" s="187" t="str">
        <f t="shared" si="807"/>
        <v/>
      </c>
    </row>
    <row r="2421" spans="14:55" ht="15.75" thickBot="1">
      <c r="N2421" s="183" t="s">
        <v>224</v>
      </c>
      <c r="O2421" s="82">
        <v>4</v>
      </c>
      <c r="P2421" s="86">
        <v>218.97</v>
      </c>
      <c r="Q2421" s="83" t="s">
        <v>107</v>
      </c>
      <c r="R2421" s="83" t="s">
        <v>10</v>
      </c>
      <c r="S2421" s="83" t="s">
        <v>10</v>
      </c>
      <c r="T2421" s="82" t="s">
        <v>206</v>
      </c>
      <c r="U2421" s="82" t="s">
        <v>124</v>
      </c>
      <c r="AC2421" s="187" t="str">
        <f t="shared" si="809"/>
        <v/>
      </c>
      <c r="AD2421" s="187" t="str">
        <f t="shared" si="810"/>
        <v/>
      </c>
      <c r="AE2421" s="187" t="str">
        <f t="shared" si="811"/>
        <v/>
      </c>
      <c r="AF2421" s="187" t="str">
        <f t="shared" si="812"/>
        <v/>
      </c>
      <c r="AG2421" s="187" t="str">
        <f t="shared" si="813"/>
        <v/>
      </c>
      <c r="AH2421" s="187" t="str">
        <f t="shared" si="814"/>
        <v/>
      </c>
      <c r="AI2421" s="187" t="str">
        <f t="shared" si="815"/>
        <v/>
      </c>
      <c r="AJ2421" s="187" t="str">
        <f t="shared" si="816"/>
        <v/>
      </c>
      <c r="AK2421" s="187" t="str">
        <f t="shared" si="817"/>
        <v/>
      </c>
      <c r="AN2421" s="187" t="str">
        <f t="shared" si="818"/>
        <v/>
      </c>
      <c r="AO2421" s="187" t="str">
        <f t="shared" si="819"/>
        <v/>
      </c>
      <c r="AP2421" s="187" t="str">
        <f t="shared" si="820"/>
        <v/>
      </c>
      <c r="AT2421" s="187" t="str">
        <f t="shared" si="821"/>
        <v/>
      </c>
      <c r="AU2421" s="187" t="str">
        <f t="shared" si="822"/>
        <v/>
      </c>
      <c r="AV2421" s="187" t="str">
        <f t="shared" si="823"/>
        <v/>
      </c>
      <c r="AW2421" s="187" t="str">
        <f t="shared" si="824"/>
        <v/>
      </c>
      <c r="AX2421" s="187" t="str">
        <f t="shared" si="825"/>
        <v/>
      </c>
      <c r="AY2421" s="187" t="str">
        <f t="shared" si="806"/>
        <v/>
      </c>
      <c r="AZ2421" s="187" t="str">
        <f t="shared" si="826"/>
        <v/>
      </c>
      <c r="BA2421" s="187" t="str">
        <f t="shared" si="808"/>
        <v xml:space="preserve"> </v>
      </c>
      <c r="BB2421" s="187" t="str">
        <f>IFERROR(IF(AW2421="","",VLOOKUP(AW2421,SUSS!R:S,2,FALSE)),AY2421*SUSS!$M$2)</f>
        <v/>
      </c>
      <c r="BC2421" s="187" t="str">
        <f t="shared" si="807"/>
        <v/>
      </c>
    </row>
    <row r="2422" spans="14:55" ht="15.75" thickBot="1">
      <c r="N2422" s="183" t="s">
        <v>224</v>
      </c>
      <c r="O2422" s="82">
        <v>4</v>
      </c>
      <c r="P2422" s="85">
        <v>1796.76</v>
      </c>
      <c r="Q2422" s="83" t="s">
        <v>11</v>
      </c>
      <c r="R2422" s="83" t="s">
        <v>10</v>
      </c>
      <c r="S2422" s="83" t="s">
        <v>10</v>
      </c>
      <c r="T2422" s="82" t="s">
        <v>228</v>
      </c>
      <c r="U2422" s="82" t="s">
        <v>124</v>
      </c>
      <c r="AC2422" s="187" t="str">
        <f t="shared" si="809"/>
        <v/>
      </c>
      <c r="AD2422" s="187" t="str">
        <f t="shared" si="810"/>
        <v/>
      </c>
      <c r="AE2422" s="187" t="str">
        <f t="shared" si="811"/>
        <v/>
      </c>
      <c r="AF2422" s="187" t="str">
        <f t="shared" si="812"/>
        <v/>
      </c>
      <c r="AG2422" s="187" t="str">
        <f t="shared" si="813"/>
        <v/>
      </c>
      <c r="AH2422" s="187" t="str">
        <f t="shared" si="814"/>
        <v/>
      </c>
      <c r="AI2422" s="187" t="str">
        <f t="shared" si="815"/>
        <v/>
      </c>
      <c r="AJ2422" s="187" t="str">
        <f t="shared" si="816"/>
        <v/>
      </c>
      <c r="AK2422" s="187" t="str">
        <f t="shared" si="817"/>
        <v/>
      </c>
      <c r="AN2422" s="187" t="str">
        <f t="shared" si="818"/>
        <v/>
      </c>
      <c r="AO2422" s="187" t="str">
        <f t="shared" si="819"/>
        <v/>
      </c>
      <c r="AP2422" s="187" t="str">
        <f t="shared" si="820"/>
        <v/>
      </c>
      <c r="AT2422" s="187" t="str">
        <f t="shared" si="821"/>
        <v>O365001</v>
      </c>
      <c r="AU2422" s="187">
        <f t="shared" si="822"/>
        <v>4</v>
      </c>
      <c r="AV2422" s="187">
        <f t="shared" si="823"/>
        <v>1796.76</v>
      </c>
      <c r="AW2422" s="187" t="str">
        <f t="shared" si="824"/>
        <v>2011/11</v>
      </c>
      <c r="AX2422" s="187" t="str">
        <f t="shared" si="825"/>
        <v>2011/11 Contribuciones Seg. Social</v>
      </c>
      <c r="AY2422" s="187">
        <f t="shared" si="806"/>
        <v>2495.87</v>
      </c>
      <c r="AZ2422" s="187">
        <f t="shared" si="826"/>
        <v>0.71989326367158546</v>
      </c>
      <c r="BA2422" s="187" t="str">
        <f t="shared" si="808"/>
        <v>O365001 4</v>
      </c>
      <c r="BB2422" s="187">
        <f>IFERROR(IF(AW2422="","",VLOOKUP(AW2422,SUSS!R:S,2,FALSE)),AY2422*SUSS!$M$2)</f>
        <v>299.50439999999998</v>
      </c>
      <c r="BC2422" s="187">
        <f t="shared" si="807"/>
        <v>215.6112</v>
      </c>
    </row>
    <row r="2423" spans="14:55" ht="15.75" thickBot="1">
      <c r="N2423" s="183" t="s">
        <v>224</v>
      </c>
      <c r="O2423" s="82">
        <v>4</v>
      </c>
      <c r="P2423" s="86">
        <v>574.35</v>
      </c>
      <c r="Q2423" s="83" t="s">
        <v>11</v>
      </c>
      <c r="R2423" s="83" t="s">
        <v>10</v>
      </c>
      <c r="S2423" s="83" t="s">
        <v>83</v>
      </c>
      <c r="T2423" s="82" t="s">
        <v>228</v>
      </c>
      <c r="U2423" s="82" t="s">
        <v>124</v>
      </c>
      <c r="AC2423" s="187" t="str">
        <f t="shared" si="809"/>
        <v/>
      </c>
      <c r="AD2423" s="187" t="str">
        <f t="shared" si="810"/>
        <v/>
      </c>
      <c r="AE2423" s="187" t="str">
        <f t="shared" si="811"/>
        <v/>
      </c>
      <c r="AF2423" s="187" t="str">
        <f t="shared" si="812"/>
        <v/>
      </c>
      <c r="AG2423" s="187" t="str">
        <f t="shared" si="813"/>
        <v/>
      </c>
      <c r="AH2423" s="187" t="str">
        <f t="shared" si="814"/>
        <v/>
      </c>
      <c r="AI2423" s="187" t="str">
        <f t="shared" si="815"/>
        <v/>
      </c>
      <c r="AJ2423" s="187" t="str">
        <f t="shared" si="816"/>
        <v/>
      </c>
      <c r="AK2423" s="187" t="str">
        <f t="shared" si="817"/>
        <v/>
      </c>
      <c r="AN2423" s="187" t="str">
        <f t="shared" si="818"/>
        <v/>
      </c>
      <c r="AO2423" s="187" t="str">
        <f t="shared" si="819"/>
        <v/>
      </c>
      <c r="AP2423" s="187" t="str">
        <f t="shared" si="820"/>
        <v/>
      </c>
      <c r="AT2423" s="187" t="str">
        <f t="shared" si="821"/>
        <v>O365001</v>
      </c>
      <c r="AU2423" s="187">
        <f t="shared" si="822"/>
        <v>4</v>
      </c>
      <c r="AV2423" s="187">
        <f t="shared" si="823"/>
        <v>574.35</v>
      </c>
      <c r="AW2423" s="187" t="str">
        <f t="shared" si="824"/>
        <v>2011/11</v>
      </c>
      <c r="AX2423" s="187" t="str">
        <f t="shared" si="825"/>
        <v>2011/11 Contribuciones Seg. Social</v>
      </c>
      <c r="AY2423" s="187">
        <f t="shared" si="806"/>
        <v>2495.87</v>
      </c>
      <c r="AZ2423" s="187">
        <f t="shared" si="826"/>
        <v>0.23012015850184506</v>
      </c>
      <c r="BA2423" s="187" t="str">
        <f t="shared" si="808"/>
        <v>O365001 4</v>
      </c>
      <c r="BB2423" s="187">
        <f>IFERROR(IF(AW2423="","",VLOOKUP(AW2423,SUSS!R:S,2,FALSE)),AY2423*SUSS!$M$2)</f>
        <v>299.50439999999998</v>
      </c>
      <c r="BC2423" s="187">
        <f t="shared" si="807"/>
        <v>68.921999999999997</v>
      </c>
    </row>
    <row r="2424" spans="14:55" ht="15.75" thickBot="1">
      <c r="N2424" s="183" t="s">
        <v>224</v>
      </c>
      <c r="O2424" s="82">
        <v>4</v>
      </c>
      <c r="P2424" s="85">
        <v>1002.48</v>
      </c>
      <c r="Q2424" s="83" t="s">
        <v>106</v>
      </c>
      <c r="R2424" s="83" t="s">
        <v>10</v>
      </c>
      <c r="S2424" s="83" t="s">
        <v>10</v>
      </c>
      <c r="T2424" s="82" t="s">
        <v>227</v>
      </c>
      <c r="U2424" s="82" t="s">
        <v>124</v>
      </c>
      <c r="AC2424" s="187" t="str">
        <f t="shared" si="809"/>
        <v/>
      </c>
      <c r="AD2424" s="187" t="str">
        <f t="shared" si="810"/>
        <v/>
      </c>
      <c r="AE2424" s="187" t="str">
        <f t="shared" si="811"/>
        <v/>
      </c>
      <c r="AF2424" s="187" t="str">
        <f t="shared" si="812"/>
        <v/>
      </c>
      <c r="AG2424" s="187" t="str">
        <f t="shared" si="813"/>
        <v/>
      </c>
      <c r="AH2424" s="187" t="str">
        <f t="shared" si="814"/>
        <v/>
      </c>
      <c r="AI2424" s="187" t="str">
        <f t="shared" si="815"/>
        <v/>
      </c>
      <c r="AJ2424" s="187" t="str">
        <f t="shared" si="816"/>
        <v/>
      </c>
      <c r="AK2424" s="187" t="str">
        <f t="shared" si="817"/>
        <v/>
      </c>
      <c r="AN2424" s="187" t="str">
        <f t="shared" si="818"/>
        <v/>
      </c>
      <c r="AO2424" s="187" t="str">
        <f t="shared" si="819"/>
        <v/>
      </c>
      <c r="AP2424" s="187" t="str">
        <f t="shared" si="820"/>
        <v/>
      </c>
      <c r="AT2424" s="187" t="str">
        <f t="shared" si="821"/>
        <v/>
      </c>
      <c r="AU2424" s="187" t="str">
        <f t="shared" si="822"/>
        <v/>
      </c>
      <c r="AV2424" s="187" t="str">
        <f t="shared" si="823"/>
        <v/>
      </c>
      <c r="AW2424" s="187" t="str">
        <f t="shared" si="824"/>
        <v/>
      </c>
      <c r="AX2424" s="187" t="str">
        <f t="shared" si="825"/>
        <v/>
      </c>
      <c r="AY2424" s="187" t="str">
        <f t="shared" si="806"/>
        <v/>
      </c>
      <c r="AZ2424" s="187" t="str">
        <f t="shared" si="826"/>
        <v/>
      </c>
      <c r="BA2424" s="187" t="str">
        <f t="shared" si="808"/>
        <v xml:space="preserve"> </v>
      </c>
      <c r="BB2424" s="187" t="str">
        <f>IFERROR(IF(AW2424="","",VLOOKUP(AW2424,SUSS!R:S,2,FALSE)),AY2424*SUSS!$M$2)</f>
        <v/>
      </c>
      <c r="BC2424" s="187" t="str">
        <f t="shared" si="807"/>
        <v/>
      </c>
    </row>
    <row r="2425" spans="14:55" ht="15.75" thickBot="1">
      <c r="N2425" s="183" t="s">
        <v>224</v>
      </c>
      <c r="O2425" s="82">
        <v>4</v>
      </c>
      <c r="P2425" s="85">
        <v>5272.07</v>
      </c>
      <c r="Q2425" s="83" t="s">
        <v>82</v>
      </c>
      <c r="R2425" s="83" t="s">
        <v>10</v>
      </c>
      <c r="S2425" s="83" t="s">
        <v>83</v>
      </c>
      <c r="T2425" s="82" t="s">
        <v>133</v>
      </c>
      <c r="U2425" s="82" t="s">
        <v>124</v>
      </c>
      <c r="AC2425" s="187" t="str">
        <f t="shared" si="809"/>
        <v/>
      </c>
      <c r="AD2425" s="187" t="str">
        <f t="shared" si="810"/>
        <v/>
      </c>
      <c r="AE2425" s="187" t="str">
        <f t="shared" si="811"/>
        <v/>
      </c>
      <c r="AF2425" s="187" t="str">
        <f t="shared" si="812"/>
        <v/>
      </c>
      <c r="AG2425" s="187" t="str">
        <f t="shared" si="813"/>
        <v/>
      </c>
      <c r="AH2425" s="187" t="str">
        <f t="shared" si="814"/>
        <v/>
      </c>
      <c r="AI2425" s="187" t="str">
        <f t="shared" si="815"/>
        <v/>
      </c>
      <c r="AJ2425" s="187" t="str">
        <f t="shared" si="816"/>
        <v/>
      </c>
      <c r="AK2425" s="187" t="str">
        <f t="shared" si="817"/>
        <v/>
      </c>
      <c r="AN2425" s="187" t="str">
        <f t="shared" si="818"/>
        <v/>
      </c>
      <c r="AO2425" s="187" t="str">
        <f t="shared" si="819"/>
        <v/>
      </c>
      <c r="AP2425" s="187" t="str">
        <f t="shared" si="820"/>
        <v/>
      </c>
      <c r="AT2425" s="187" t="str">
        <f t="shared" si="821"/>
        <v/>
      </c>
      <c r="AU2425" s="187" t="str">
        <f t="shared" si="822"/>
        <v/>
      </c>
      <c r="AV2425" s="187" t="str">
        <f t="shared" si="823"/>
        <v/>
      </c>
      <c r="AW2425" s="187" t="str">
        <f t="shared" si="824"/>
        <v/>
      </c>
      <c r="AX2425" s="187" t="str">
        <f t="shared" si="825"/>
        <v/>
      </c>
      <c r="AY2425" s="187" t="str">
        <f t="shared" si="806"/>
        <v/>
      </c>
      <c r="AZ2425" s="187" t="str">
        <f t="shared" si="826"/>
        <v/>
      </c>
      <c r="BA2425" s="187" t="str">
        <f t="shared" si="808"/>
        <v xml:space="preserve"> </v>
      </c>
      <c r="BB2425" s="187" t="str">
        <f>IFERROR(IF(AW2425="","",VLOOKUP(AW2425,SUSS!R:S,2,FALSE)),AY2425*SUSS!$M$2)</f>
        <v/>
      </c>
      <c r="BC2425" s="187" t="str">
        <f t="shared" si="807"/>
        <v/>
      </c>
    </row>
    <row r="2426" spans="14:55" ht="15.75" thickBot="1">
      <c r="N2426" s="183" t="s">
        <v>224</v>
      </c>
      <c r="O2426" s="82">
        <v>5</v>
      </c>
      <c r="P2426" s="85">
        <v>1636.27</v>
      </c>
      <c r="Q2426" s="83" t="s">
        <v>102</v>
      </c>
      <c r="R2426" s="83" t="s">
        <v>10</v>
      </c>
      <c r="S2426" s="83" t="s">
        <v>10</v>
      </c>
      <c r="T2426" s="82" t="s">
        <v>206</v>
      </c>
      <c r="U2426" s="82" t="s">
        <v>124</v>
      </c>
      <c r="AC2426" s="187" t="str">
        <f t="shared" si="809"/>
        <v/>
      </c>
      <c r="AD2426" s="187" t="str">
        <f t="shared" si="810"/>
        <v/>
      </c>
      <c r="AE2426" s="187" t="str">
        <f t="shared" si="811"/>
        <v/>
      </c>
      <c r="AF2426" s="187" t="str">
        <f t="shared" si="812"/>
        <v/>
      </c>
      <c r="AG2426" s="187" t="str">
        <f t="shared" si="813"/>
        <v/>
      </c>
      <c r="AH2426" s="187" t="str">
        <f t="shared" si="814"/>
        <v/>
      </c>
      <c r="AI2426" s="187" t="str">
        <f t="shared" si="815"/>
        <v/>
      </c>
      <c r="AJ2426" s="187" t="str">
        <f t="shared" si="816"/>
        <v/>
      </c>
      <c r="AK2426" s="187" t="str">
        <f t="shared" si="817"/>
        <v/>
      </c>
      <c r="AN2426" s="187" t="str">
        <f t="shared" si="818"/>
        <v/>
      </c>
      <c r="AO2426" s="187" t="str">
        <f t="shared" si="819"/>
        <v/>
      </c>
      <c r="AP2426" s="187" t="str">
        <f t="shared" si="820"/>
        <v/>
      </c>
      <c r="AT2426" s="187" t="str">
        <f t="shared" si="821"/>
        <v/>
      </c>
      <c r="AU2426" s="187" t="str">
        <f t="shared" si="822"/>
        <v/>
      </c>
      <c r="AV2426" s="187" t="str">
        <f t="shared" si="823"/>
        <v/>
      </c>
      <c r="AW2426" s="187" t="str">
        <f t="shared" si="824"/>
        <v/>
      </c>
      <c r="AX2426" s="187" t="str">
        <f t="shared" si="825"/>
        <v/>
      </c>
      <c r="AY2426" s="187" t="str">
        <f t="shared" si="806"/>
        <v/>
      </c>
      <c r="AZ2426" s="187" t="str">
        <f t="shared" si="826"/>
        <v/>
      </c>
      <c r="BA2426" s="187" t="str">
        <f t="shared" si="808"/>
        <v xml:space="preserve"> </v>
      </c>
      <c r="BB2426" s="187" t="str">
        <f>IFERROR(IF(AW2426="","",VLOOKUP(AW2426,SUSS!R:S,2,FALSE)),AY2426*SUSS!$M$2)</f>
        <v/>
      </c>
      <c r="BC2426" s="187" t="str">
        <f t="shared" si="807"/>
        <v/>
      </c>
    </row>
    <row r="2427" spans="14:55" ht="15.75" thickBot="1">
      <c r="N2427" s="183" t="s">
        <v>224</v>
      </c>
      <c r="O2427" s="82">
        <v>5</v>
      </c>
      <c r="P2427" s="86">
        <v>218.97</v>
      </c>
      <c r="Q2427" s="83" t="s">
        <v>107</v>
      </c>
      <c r="R2427" s="83" t="s">
        <v>10</v>
      </c>
      <c r="S2427" s="83" t="s">
        <v>10</v>
      </c>
      <c r="T2427" s="82" t="s">
        <v>206</v>
      </c>
      <c r="U2427" s="82" t="s">
        <v>124</v>
      </c>
      <c r="AC2427" s="187" t="str">
        <f t="shared" si="809"/>
        <v/>
      </c>
      <c r="AD2427" s="187" t="str">
        <f t="shared" si="810"/>
        <v/>
      </c>
      <c r="AE2427" s="187" t="str">
        <f t="shared" si="811"/>
        <v/>
      </c>
      <c r="AF2427" s="187" t="str">
        <f t="shared" si="812"/>
        <v/>
      </c>
      <c r="AG2427" s="187" t="str">
        <f t="shared" si="813"/>
        <v/>
      </c>
      <c r="AH2427" s="187" t="str">
        <f t="shared" si="814"/>
        <v/>
      </c>
      <c r="AI2427" s="187" t="str">
        <f t="shared" si="815"/>
        <v/>
      </c>
      <c r="AJ2427" s="187" t="str">
        <f t="shared" si="816"/>
        <v/>
      </c>
      <c r="AK2427" s="187" t="str">
        <f t="shared" si="817"/>
        <v/>
      </c>
      <c r="AN2427" s="187" t="str">
        <f t="shared" si="818"/>
        <v/>
      </c>
      <c r="AO2427" s="187" t="str">
        <f t="shared" si="819"/>
        <v/>
      </c>
      <c r="AP2427" s="187" t="str">
        <f t="shared" si="820"/>
        <v/>
      </c>
      <c r="AT2427" s="187" t="str">
        <f t="shared" si="821"/>
        <v/>
      </c>
      <c r="AU2427" s="187" t="str">
        <f t="shared" si="822"/>
        <v/>
      </c>
      <c r="AV2427" s="187" t="str">
        <f t="shared" si="823"/>
        <v/>
      </c>
      <c r="AW2427" s="187" t="str">
        <f t="shared" si="824"/>
        <v/>
      </c>
      <c r="AX2427" s="187" t="str">
        <f t="shared" si="825"/>
        <v/>
      </c>
      <c r="AY2427" s="187" t="str">
        <f t="shared" si="806"/>
        <v/>
      </c>
      <c r="AZ2427" s="187" t="str">
        <f t="shared" si="826"/>
        <v/>
      </c>
      <c r="BA2427" s="187" t="str">
        <f t="shared" si="808"/>
        <v xml:space="preserve"> </v>
      </c>
      <c r="BB2427" s="187" t="str">
        <f>IFERROR(IF(AW2427="","",VLOOKUP(AW2427,SUSS!R:S,2,FALSE)),AY2427*SUSS!$M$2)</f>
        <v/>
      </c>
      <c r="BC2427" s="187" t="str">
        <f t="shared" si="807"/>
        <v/>
      </c>
    </row>
    <row r="2428" spans="14:55" ht="15.75" thickBot="1">
      <c r="N2428" s="183" t="s">
        <v>224</v>
      </c>
      <c r="O2428" s="82">
        <v>5</v>
      </c>
      <c r="P2428" s="85">
        <v>1297.55</v>
      </c>
      <c r="Q2428" s="83" t="s">
        <v>11</v>
      </c>
      <c r="R2428" s="83" t="s">
        <v>10</v>
      </c>
      <c r="S2428" s="83" t="s">
        <v>83</v>
      </c>
      <c r="T2428" s="82" t="s">
        <v>228</v>
      </c>
      <c r="U2428" s="82" t="s">
        <v>124</v>
      </c>
      <c r="AC2428" s="187" t="str">
        <f t="shared" si="809"/>
        <v/>
      </c>
      <c r="AD2428" s="187" t="str">
        <f t="shared" si="810"/>
        <v/>
      </c>
      <c r="AE2428" s="187" t="str">
        <f t="shared" si="811"/>
        <v/>
      </c>
      <c r="AF2428" s="187" t="str">
        <f t="shared" si="812"/>
        <v/>
      </c>
      <c r="AG2428" s="187" t="str">
        <f t="shared" si="813"/>
        <v/>
      </c>
      <c r="AH2428" s="187" t="str">
        <f t="shared" si="814"/>
        <v/>
      </c>
      <c r="AI2428" s="187" t="str">
        <f t="shared" si="815"/>
        <v/>
      </c>
      <c r="AJ2428" s="187" t="str">
        <f t="shared" si="816"/>
        <v/>
      </c>
      <c r="AK2428" s="187" t="str">
        <f t="shared" si="817"/>
        <v/>
      </c>
      <c r="AN2428" s="187" t="str">
        <f t="shared" si="818"/>
        <v/>
      </c>
      <c r="AO2428" s="187" t="str">
        <f t="shared" si="819"/>
        <v/>
      </c>
      <c r="AP2428" s="187" t="str">
        <f t="shared" si="820"/>
        <v/>
      </c>
      <c r="AT2428" s="187" t="str">
        <f t="shared" si="821"/>
        <v>O365001</v>
      </c>
      <c r="AU2428" s="187">
        <f t="shared" si="822"/>
        <v>5</v>
      </c>
      <c r="AV2428" s="187">
        <f t="shared" si="823"/>
        <v>1297.55</v>
      </c>
      <c r="AW2428" s="187" t="str">
        <f t="shared" si="824"/>
        <v>2011/11</v>
      </c>
      <c r="AX2428" s="187" t="str">
        <f t="shared" si="825"/>
        <v>2011/11 Contribuciones Seg. Social</v>
      </c>
      <c r="AY2428" s="187">
        <f t="shared" si="806"/>
        <v>2495.87</v>
      </c>
      <c r="AZ2428" s="187">
        <f t="shared" si="826"/>
        <v>0.51987883984342131</v>
      </c>
      <c r="BA2428" s="187" t="str">
        <f t="shared" si="808"/>
        <v>O365001 5</v>
      </c>
      <c r="BB2428" s="187">
        <f>IFERROR(IF(AW2428="","",VLOOKUP(AW2428,SUSS!R:S,2,FALSE)),AY2428*SUSS!$M$2)</f>
        <v>299.50439999999998</v>
      </c>
      <c r="BC2428" s="187">
        <f t="shared" si="807"/>
        <v>155.70599999999999</v>
      </c>
    </row>
    <row r="2429" spans="14:55" ht="15.75" thickBot="1">
      <c r="N2429" s="183" t="s">
        <v>224</v>
      </c>
      <c r="O2429" s="82">
        <v>5</v>
      </c>
      <c r="P2429" s="85">
        <v>1073.56</v>
      </c>
      <c r="Q2429" s="83" t="s">
        <v>11</v>
      </c>
      <c r="R2429" s="83" t="s">
        <v>10</v>
      </c>
      <c r="S2429" s="83" t="s">
        <v>10</v>
      </c>
      <c r="T2429" s="82" t="s">
        <v>229</v>
      </c>
      <c r="U2429" s="82" t="s">
        <v>124</v>
      </c>
      <c r="AC2429" s="187" t="str">
        <f t="shared" si="809"/>
        <v/>
      </c>
      <c r="AD2429" s="187" t="str">
        <f t="shared" si="810"/>
        <v/>
      </c>
      <c r="AE2429" s="187" t="str">
        <f t="shared" si="811"/>
        <v/>
      </c>
      <c r="AF2429" s="187" t="str">
        <f t="shared" si="812"/>
        <v/>
      </c>
      <c r="AG2429" s="187" t="str">
        <f t="shared" si="813"/>
        <v/>
      </c>
      <c r="AH2429" s="187" t="str">
        <f t="shared" si="814"/>
        <v/>
      </c>
      <c r="AI2429" s="187" t="str">
        <f t="shared" si="815"/>
        <v/>
      </c>
      <c r="AJ2429" s="187" t="str">
        <f t="shared" si="816"/>
        <v/>
      </c>
      <c r="AK2429" s="187" t="str">
        <f t="shared" si="817"/>
        <v/>
      </c>
      <c r="AN2429" s="187" t="str">
        <f t="shared" si="818"/>
        <v/>
      </c>
      <c r="AO2429" s="187" t="str">
        <f t="shared" si="819"/>
        <v/>
      </c>
      <c r="AP2429" s="187" t="str">
        <f t="shared" si="820"/>
        <v/>
      </c>
      <c r="AT2429" s="187" t="str">
        <f t="shared" si="821"/>
        <v>O365001</v>
      </c>
      <c r="AU2429" s="187">
        <f t="shared" si="822"/>
        <v>5</v>
      </c>
      <c r="AV2429" s="187">
        <f t="shared" si="823"/>
        <v>1073.56</v>
      </c>
      <c r="AW2429" s="187" t="str">
        <f t="shared" si="824"/>
        <v>2012/2</v>
      </c>
      <c r="AX2429" s="187" t="str">
        <f t="shared" si="825"/>
        <v>2012/2 Contribuciones Seg. Social</v>
      </c>
      <c r="AY2429" s="187">
        <f t="shared" si="806"/>
        <v>0</v>
      </c>
      <c r="AZ2429" s="187" t="e">
        <f t="shared" si="826"/>
        <v>#DIV/0!</v>
      </c>
      <c r="BA2429" s="187" t="str">
        <f t="shared" si="808"/>
        <v>O365001 5</v>
      </c>
      <c r="BB2429" s="187">
        <f>IFERROR(IF(AW2429="","",VLOOKUP(AW2429,SUSS!R:S,2,FALSE)),AY2429*SUSS!$M$2)</f>
        <v>0</v>
      </c>
      <c r="BC2429" s="187" t="str">
        <f t="shared" si="807"/>
        <v>VER</v>
      </c>
    </row>
    <row r="2430" spans="14:55" ht="15.75" thickBot="1">
      <c r="N2430" s="183" t="s">
        <v>224</v>
      </c>
      <c r="O2430" s="82">
        <v>5</v>
      </c>
      <c r="P2430" s="85">
        <v>1002.48</v>
      </c>
      <c r="Q2430" s="83" t="s">
        <v>106</v>
      </c>
      <c r="R2430" s="83" t="s">
        <v>10</v>
      </c>
      <c r="S2430" s="83" t="s">
        <v>10</v>
      </c>
      <c r="T2430" s="82" t="s">
        <v>227</v>
      </c>
      <c r="U2430" s="82" t="s">
        <v>124</v>
      </c>
      <c r="AC2430" s="187" t="str">
        <f t="shared" si="809"/>
        <v/>
      </c>
      <c r="AD2430" s="187" t="str">
        <f t="shared" si="810"/>
        <v/>
      </c>
      <c r="AE2430" s="187" t="str">
        <f t="shared" si="811"/>
        <v/>
      </c>
      <c r="AF2430" s="187" t="str">
        <f t="shared" si="812"/>
        <v/>
      </c>
      <c r="AG2430" s="187" t="str">
        <f t="shared" si="813"/>
        <v/>
      </c>
      <c r="AH2430" s="187" t="str">
        <f t="shared" si="814"/>
        <v/>
      </c>
      <c r="AI2430" s="187" t="str">
        <f t="shared" si="815"/>
        <v/>
      </c>
      <c r="AJ2430" s="187" t="str">
        <f t="shared" si="816"/>
        <v/>
      </c>
      <c r="AK2430" s="187" t="str">
        <f t="shared" si="817"/>
        <v/>
      </c>
      <c r="AN2430" s="187" t="str">
        <f t="shared" si="818"/>
        <v/>
      </c>
      <c r="AO2430" s="187" t="str">
        <f t="shared" si="819"/>
        <v/>
      </c>
      <c r="AP2430" s="187" t="str">
        <f t="shared" si="820"/>
        <v/>
      </c>
      <c r="AT2430" s="187" t="str">
        <f t="shared" si="821"/>
        <v/>
      </c>
      <c r="AU2430" s="187" t="str">
        <f t="shared" si="822"/>
        <v/>
      </c>
      <c r="AV2430" s="187" t="str">
        <f t="shared" si="823"/>
        <v/>
      </c>
      <c r="AW2430" s="187" t="str">
        <f t="shared" si="824"/>
        <v/>
      </c>
      <c r="AX2430" s="187" t="str">
        <f t="shared" si="825"/>
        <v/>
      </c>
      <c r="AY2430" s="187" t="str">
        <f t="shared" si="806"/>
        <v/>
      </c>
      <c r="AZ2430" s="187" t="str">
        <f t="shared" si="826"/>
        <v/>
      </c>
      <c r="BA2430" s="187" t="str">
        <f t="shared" si="808"/>
        <v xml:space="preserve"> </v>
      </c>
      <c r="BB2430" s="187" t="str">
        <f>IFERROR(IF(AW2430="","",VLOOKUP(AW2430,SUSS!R:S,2,FALSE)),AY2430*SUSS!$M$2)</f>
        <v/>
      </c>
      <c r="BC2430" s="187" t="str">
        <f t="shared" si="807"/>
        <v/>
      </c>
    </row>
    <row r="2431" spans="14:55" ht="15.75" thickBot="1">
      <c r="N2431" s="183" t="s">
        <v>224</v>
      </c>
      <c r="O2431" s="82">
        <v>5</v>
      </c>
      <c r="P2431" s="85">
        <v>3173.91</v>
      </c>
      <c r="Q2431" s="83" t="s">
        <v>82</v>
      </c>
      <c r="R2431" s="83" t="s">
        <v>10</v>
      </c>
      <c r="S2431" s="83" t="s">
        <v>83</v>
      </c>
      <c r="T2431" s="82" t="s">
        <v>133</v>
      </c>
      <c r="U2431" s="82" t="s">
        <v>124</v>
      </c>
      <c r="AC2431" s="187" t="str">
        <f t="shared" si="809"/>
        <v/>
      </c>
      <c r="AD2431" s="187" t="str">
        <f t="shared" si="810"/>
        <v/>
      </c>
      <c r="AE2431" s="187" t="str">
        <f t="shared" si="811"/>
        <v/>
      </c>
      <c r="AF2431" s="187" t="str">
        <f t="shared" si="812"/>
        <v/>
      </c>
      <c r="AG2431" s="187" t="str">
        <f t="shared" si="813"/>
        <v/>
      </c>
      <c r="AH2431" s="187" t="str">
        <f t="shared" si="814"/>
        <v/>
      </c>
      <c r="AI2431" s="187" t="str">
        <f t="shared" si="815"/>
        <v/>
      </c>
      <c r="AJ2431" s="187" t="str">
        <f t="shared" si="816"/>
        <v/>
      </c>
      <c r="AK2431" s="187" t="str">
        <f t="shared" si="817"/>
        <v/>
      </c>
      <c r="AN2431" s="187" t="str">
        <f t="shared" si="818"/>
        <v/>
      </c>
      <c r="AO2431" s="187" t="str">
        <f t="shared" si="819"/>
        <v/>
      </c>
      <c r="AP2431" s="187" t="str">
        <f t="shared" si="820"/>
        <v/>
      </c>
      <c r="AT2431" s="187" t="str">
        <f t="shared" si="821"/>
        <v/>
      </c>
      <c r="AU2431" s="187" t="str">
        <f t="shared" si="822"/>
        <v/>
      </c>
      <c r="AV2431" s="187" t="str">
        <f t="shared" si="823"/>
        <v/>
      </c>
      <c r="AW2431" s="187" t="str">
        <f t="shared" si="824"/>
        <v/>
      </c>
      <c r="AX2431" s="187" t="str">
        <f t="shared" si="825"/>
        <v/>
      </c>
      <c r="AY2431" s="187" t="str">
        <f t="shared" si="806"/>
        <v/>
      </c>
      <c r="AZ2431" s="187" t="str">
        <f t="shared" si="826"/>
        <v/>
      </c>
      <c r="BA2431" s="187" t="str">
        <f t="shared" si="808"/>
        <v xml:space="preserve"> </v>
      </c>
      <c r="BB2431" s="187" t="str">
        <f>IFERROR(IF(AW2431="","",VLOOKUP(AW2431,SUSS!R:S,2,FALSE)),AY2431*SUSS!$M$2)</f>
        <v/>
      </c>
      <c r="BC2431" s="187" t="str">
        <f t="shared" si="807"/>
        <v/>
      </c>
    </row>
    <row r="2432" spans="14:55" ht="15.75" thickBot="1">
      <c r="N2432" s="183" t="s">
        <v>224</v>
      </c>
      <c r="O2432" s="82">
        <v>5</v>
      </c>
      <c r="P2432" s="85">
        <v>2098.16</v>
      </c>
      <c r="Q2432" s="83" t="s">
        <v>82</v>
      </c>
      <c r="R2432" s="83" t="s">
        <v>10</v>
      </c>
      <c r="S2432" s="83" t="s">
        <v>10</v>
      </c>
      <c r="T2432" s="82" t="s">
        <v>131</v>
      </c>
      <c r="U2432" s="82" t="s">
        <v>124</v>
      </c>
      <c r="AC2432" s="187" t="str">
        <f t="shared" si="809"/>
        <v/>
      </c>
      <c r="AD2432" s="187" t="str">
        <f t="shared" si="810"/>
        <v/>
      </c>
      <c r="AE2432" s="187" t="str">
        <f t="shared" si="811"/>
        <v/>
      </c>
      <c r="AF2432" s="187" t="str">
        <f t="shared" si="812"/>
        <v/>
      </c>
      <c r="AG2432" s="187" t="str">
        <f t="shared" si="813"/>
        <v/>
      </c>
      <c r="AH2432" s="187" t="str">
        <f t="shared" si="814"/>
        <v/>
      </c>
      <c r="AI2432" s="187" t="str">
        <f t="shared" si="815"/>
        <v/>
      </c>
      <c r="AJ2432" s="187" t="str">
        <f t="shared" si="816"/>
        <v/>
      </c>
      <c r="AK2432" s="187" t="str">
        <f t="shared" si="817"/>
        <v/>
      </c>
      <c r="AN2432" s="187" t="str">
        <f t="shared" si="818"/>
        <v/>
      </c>
      <c r="AO2432" s="187" t="str">
        <f t="shared" si="819"/>
        <v/>
      </c>
      <c r="AP2432" s="187" t="str">
        <f t="shared" si="820"/>
        <v/>
      </c>
      <c r="AT2432" s="187" t="str">
        <f t="shared" si="821"/>
        <v/>
      </c>
      <c r="AU2432" s="187" t="str">
        <f t="shared" si="822"/>
        <v/>
      </c>
      <c r="AV2432" s="187" t="str">
        <f t="shared" si="823"/>
        <v/>
      </c>
      <c r="AW2432" s="187" t="str">
        <f t="shared" si="824"/>
        <v/>
      </c>
      <c r="AX2432" s="187" t="str">
        <f t="shared" si="825"/>
        <v/>
      </c>
      <c r="AY2432" s="187" t="str">
        <f t="shared" si="806"/>
        <v/>
      </c>
      <c r="AZ2432" s="187" t="str">
        <f t="shared" si="826"/>
        <v/>
      </c>
      <c r="BA2432" s="187" t="str">
        <f t="shared" si="808"/>
        <v xml:space="preserve"> </v>
      </c>
      <c r="BB2432" s="187" t="str">
        <f>IFERROR(IF(AW2432="","",VLOOKUP(AW2432,SUSS!R:S,2,FALSE)),AY2432*SUSS!$M$2)</f>
        <v/>
      </c>
      <c r="BC2432" s="187" t="str">
        <f t="shared" si="807"/>
        <v/>
      </c>
    </row>
    <row r="2433" spans="14:55" ht="15.75" thickBot="1">
      <c r="N2433" s="183" t="s">
        <v>224</v>
      </c>
      <c r="O2433" s="82">
        <v>6</v>
      </c>
      <c r="P2433" s="85">
        <v>1636.27</v>
      </c>
      <c r="Q2433" s="83" t="s">
        <v>102</v>
      </c>
      <c r="R2433" s="83" t="s">
        <v>10</v>
      </c>
      <c r="S2433" s="83" t="s">
        <v>10</v>
      </c>
      <c r="T2433" s="82" t="s">
        <v>206</v>
      </c>
      <c r="U2433" s="82" t="s">
        <v>124</v>
      </c>
      <c r="AC2433" s="187" t="str">
        <f t="shared" si="809"/>
        <v/>
      </c>
      <c r="AD2433" s="187" t="str">
        <f t="shared" si="810"/>
        <v/>
      </c>
      <c r="AE2433" s="187" t="str">
        <f t="shared" si="811"/>
        <v/>
      </c>
      <c r="AF2433" s="187" t="str">
        <f t="shared" si="812"/>
        <v/>
      </c>
      <c r="AG2433" s="187" t="str">
        <f t="shared" si="813"/>
        <v/>
      </c>
      <c r="AH2433" s="187" t="str">
        <f t="shared" si="814"/>
        <v/>
      </c>
      <c r="AI2433" s="187" t="str">
        <f t="shared" si="815"/>
        <v/>
      </c>
      <c r="AJ2433" s="187" t="str">
        <f t="shared" si="816"/>
        <v/>
      </c>
      <c r="AK2433" s="187" t="str">
        <f t="shared" si="817"/>
        <v/>
      </c>
      <c r="AN2433" s="187" t="str">
        <f t="shared" si="818"/>
        <v/>
      </c>
      <c r="AO2433" s="187" t="str">
        <f t="shared" si="819"/>
        <v/>
      </c>
      <c r="AP2433" s="187" t="str">
        <f t="shared" si="820"/>
        <v/>
      </c>
      <c r="AT2433" s="187" t="str">
        <f t="shared" si="821"/>
        <v/>
      </c>
      <c r="AU2433" s="187" t="str">
        <f t="shared" si="822"/>
        <v/>
      </c>
      <c r="AV2433" s="187" t="str">
        <f t="shared" si="823"/>
        <v/>
      </c>
      <c r="AW2433" s="187" t="str">
        <f t="shared" si="824"/>
        <v/>
      </c>
      <c r="AX2433" s="187" t="str">
        <f t="shared" si="825"/>
        <v/>
      </c>
      <c r="AY2433" s="187" t="str">
        <f t="shared" si="806"/>
        <v/>
      </c>
      <c r="AZ2433" s="187" t="str">
        <f t="shared" si="826"/>
        <v/>
      </c>
      <c r="BA2433" s="187" t="str">
        <f t="shared" si="808"/>
        <v xml:space="preserve"> </v>
      </c>
      <c r="BB2433" s="187" t="str">
        <f>IFERROR(IF(AW2433="","",VLOOKUP(AW2433,SUSS!R:S,2,FALSE)),AY2433*SUSS!$M$2)</f>
        <v/>
      </c>
      <c r="BC2433" s="187" t="str">
        <f t="shared" si="807"/>
        <v/>
      </c>
    </row>
    <row r="2434" spans="14:55" ht="15.75" thickBot="1">
      <c r="N2434" s="183" t="s">
        <v>224</v>
      </c>
      <c r="O2434" s="82">
        <v>6</v>
      </c>
      <c r="P2434" s="86">
        <v>218.97</v>
      </c>
      <c r="Q2434" s="83" t="s">
        <v>107</v>
      </c>
      <c r="R2434" s="83" t="s">
        <v>10</v>
      </c>
      <c r="S2434" s="83" t="s">
        <v>10</v>
      </c>
      <c r="T2434" s="82" t="s">
        <v>206</v>
      </c>
      <c r="U2434" s="82" t="s">
        <v>124</v>
      </c>
      <c r="AC2434" s="187" t="str">
        <f t="shared" si="809"/>
        <v/>
      </c>
      <c r="AD2434" s="187" t="str">
        <f t="shared" si="810"/>
        <v/>
      </c>
      <c r="AE2434" s="187" t="str">
        <f t="shared" si="811"/>
        <v/>
      </c>
      <c r="AF2434" s="187" t="str">
        <f t="shared" si="812"/>
        <v/>
      </c>
      <c r="AG2434" s="187" t="str">
        <f t="shared" si="813"/>
        <v/>
      </c>
      <c r="AH2434" s="187" t="str">
        <f t="shared" si="814"/>
        <v/>
      </c>
      <c r="AI2434" s="187" t="str">
        <f t="shared" si="815"/>
        <v/>
      </c>
      <c r="AJ2434" s="187" t="str">
        <f t="shared" si="816"/>
        <v/>
      </c>
      <c r="AK2434" s="187" t="str">
        <f t="shared" si="817"/>
        <v/>
      </c>
      <c r="AN2434" s="187" t="str">
        <f t="shared" si="818"/>
        <v/>
      </c>
      <c r="AO2434" s="187" t="str">
        <f t="shared" si="819"/>
        <v/>
      </c>
      <c r="AP2434" s="187" t="str">
        <f t="shared" si="820"/>
        <v/>
      </c>
      <c r="AT2434" s="187" t="str">
        <f t="shared" si="821"/>
        <v/>
      </c>
      <c r="AU2434" s="187" t="str">
        <f t="shared" si="822"/>
        <v/>
      </c>
      <c r="AV2434" s="187" t="str">
        <f t="shared" si="823"/>
        <v/>
      </c>
      <c r="AW2434" s="187" t="str">
        <f t="shared" si="824"/>
        <v/>
      </c>
      <c r="AX2434" s="187" t="str">
        <f t="shared" si="825"/>
        <v/>
      </c>
      <c r="AY2434" s="187" t="str">
        <f t="shared" si="806"/>
        <v/>
      </c>
      <c r="AZ2434" s="187" t="str">
        <f t="shared" si="826"/>
        <v/>
      </c>
      <c r="BA2434" s="187" t="str">
        <f t="shared" si="808"/>
        <v xml:space="preserve"> </v>
      </c>
      <c r="BB2434" s="187" t="str">
        <f>IFERROR(IF(AW2434="","",VLOOKUP(AW2434,SUSS!R:S,2,FALSE)),AY2434*SUSS!$M$2)</f>
        <v/>
      </c>
      <c r="BC2434" s="187" t="str">
        <f t="shared" si="807"/>
        <v/>
      </c>
    </row>
    <row r="2435" spans="14:55" ht="15.75" thickBot="1">
      <c r="N2435" s="183" t="s">
        <v>224</v>
      </c>
      <c r="O2435" s="82">
        <v>6</v>
      </c>
      <c r="P2435" s="85">
        <v>2371.11</v>
      </c>
      <c r="Q2435" s="83" t="s">
        <v>11</v>
      </c>
      <c r="R2435" s="83" t="s">
        <v>10</v>
      </c>
      <c r="S2435" s="83" t="s">
        <v>10</v>
      </c>
      <c r="T2435" s="82" t="s">
        <v>229</v>
      </c>
      <c r="U2435" s="82" t="s">
        <v>124</v>
      </c>
      <c r="AC2435" s="187" t="str">
        <f t="shared" si="809"/>
        <v/>
      </c>
      <c r="AD2435" s="187" t="str">
        <f t="shared" si="810"/>
        <v/>
      </c>
      <c r="AE2435" s="187" t="str">
        <f t="shared" si="811"/>
        <v/>
      </c>
      <c r="AF2435" s="187" t="str">
        <f t="shared" si="812"/>
        <v/>
      </c>
      <c r="AG2435" s="187" t="str">
        <f t="shared" si="813"/>
        <v/>
      </c>
      <c r="AH2435" s="187" t="str">
        <f t="shared" si="814"/>
        <v/>
      </c>
      <c r="AI2435" s="187" t="str">
        <f t="shared" si="815"/>
        <v/>
      </c>
      <c r="AJ2435" s="187" t="str">
        <f t="shared" si="816"/>
        <v/>
      </c>
      <c r="AK2435" s="187" t="str">
        <f t="shared" si="817"/>
        <v/>
      </c>
      <c r="AN2435" s="187" t="str">
        <f t="shared" si="818"/>
        <v/>
      </c>
      <c r="AO2435" s="187" t="str">
        <f t="shared" si="819"/>
        <v/>
      </c>
      <c r="AP2435" s="187" t="str">
        <f t="shared" si="820"/>
        <v/>
      </c>
      <c r="AT2435" s="187" t="str">
        <f t="shared" si="821"/>
        <v>O365001</v>
      </c>
      <c r="AU2435" s="187">
        <f t="shared" si="822"/>
        <v>6</v>
      </c>
      <c r="AV2435" s="187">
        <f t="shared" si="823"/>
        <v>2371.11</v>
      </c>
      <c r="AW2435" s="187" t="str">
        <f t="shared" si="824"/>
        <v>2012/2</v>
      </c>
      <c r="AX2435" s="187" t="str">
        <f t="shared" si="825"/>
        <v>2012/2 Contribuciones Seg. Social</v>
      </c>
      <c r="AY2435" s="187">
        <f t="shared" si="806"/>
        <v>0</v>
      </c>
      <c r="AZ2435" s="187" t="e">
        <f t="shared" si="826"/>
        <v>#DIV/0!</v>
      </c>
      <c r="BA2435" s="187" t="str">
        <f t="shared" si="808"/>
        <v>O365001 6</v>
      </c>
      <c r="BB2435" s="187">
        <f>IFERROR(IF(AW2435="","",VLOOKUP(AW2435,SUSS!R:S,2,FALSE)),AY2435*SUSS!$M$2)</f>
        <v>0</v>
      </c>
      <c r="BC2435" s="187" t="str">
        <f t="shared" si="807"/>
        <v>VER</v>
      </c>
    </row>
    <row r="2436" spans="14:55" ht="15.75" thickBot="1">
      <c r="N2436" s="183" t="s">
        <v>224</v>
      </c>
      <c r="O2436" s="82">
        <v>6</v>
      </c>
      <c r="P2436" s="85">
        <v>1002.48</v>
      </c>
      <c r="Q2436" s="83" t="s">
        <v>106</v>
      </c>
      <c r="R2436" s="83" t="s">
        <v>10</v>
      </c>
      <c r="S2436" s="83" t="s">
        <v>10</v>
      </c>
      <c r="T2436" s="82" t="s">
        <v>227</v>
      </c>
      <c r="U2436" s="82" t="s">
        <v>124</v>
      </c>
      <c r="AC2436" s="187" t="str">
        <f t="shared" si="809"/>
        <v/>
      </c>
      <c r="AD2436" s="187" t="str">
        <f t="shared" si="810"/>
        <v/>
      </c>
      <c r="AE2436" s="187" t="str">
        <f t="shared" si="811"/>
        <v/>
      </c>
      <c r="AF2436" s="187" t="str">
        <f t="shared" si="812"/>
        <v/>
      </c>
      <c r="AG2436" s="187" t="str">
        <f t="shared" si="813"/>
        <v/>
      </c>
      <c r="AH2436" s="187" t="str">
        <f t="shared" si="814"/>
        <v/>
      </c>
      <c r="AI2436" s="187" t="str">
        <f t="shared" si="815"/>
        <v/>
      </c>
      <c r="AJ2436" s="187" t="str">
        <f t="shared" si="816"/>
        <v/>
      </c>
      <c r="AK2436" s="187" t="str">
        <f t="shared" si="817"/>
        <v/>
      </c>
      <c r="AN2436" s="187" t="str">
        <f t="shared" si="818"/>
        <v/>
      </c>
      <c r="AO2436" s="187" t="str">
        <f t="shared" si="819"/>
        <v/>
      </c>
      <c r="AP2436" s="187" t="str">
        <f t="shared" si="820"/>
        <v/>
      </c>
      <c r="AT2436" s="187" t="str">
        <f t="shared" si="821"/>
        <v/>
      </c>
      <c r="AU2436" s="187" t="str">
        <f t="shared" si="822"/>
        <v/>
      </c>
      <c r="AV2436" s="187" t="str">
        <f t="shared" si="823"/>
        <v/>
      </c>
      <c r="AW2436" s="187" t="str">
        <f t="shared" si="824"/>
        <v/>
      </c>
      <c r="AX2436" s="187" t="str">
        <f t="shared" si="825"/>
        <v/>
      </c>
      <c r="AY2436" s="187" t="str">
        <f t="shared" ref="AY2436:AY2499" si="827">VLOOKUP(AX2436,AO:AP,2,FALSE)</f>
        <v/>
      </c>
      <c r="AZ2436" s="187" t="str">
        <f t="shared" si="826"/>
        <v/>
      </c>
      <c r="BA2436" s="187" t="str">
        <f t="shared" si="808"/>
        <v xml:space="preserve"> </v>
      </c>
      <c r="BB2436" s="187" t="str">
        <f>IFERROR(IF(AW2436="","",VLOOKUP(AW2436,SUSS!R:S,2,FALSE)),AY2436*SUSS!$M$2)</f>
        <v/>
      </c>
      <c r="BC2436" s="187" t="str">
        <f t="shared" si="807"/>
        <v/>
      </c>
    </row>
    <row r="2437" spans="14:55" ht="15.75" thickBot="1">
      <c r="N2437" s="183" t="s">
        <v>224</v>
      </c>
      <c r="O2437" s="82">
        <v>6</v>
      </c>
      <c r="P2437" s="85">
        <v>5272.07</v>
      </c>
      <c r="Q2437" s="83" t="s">
        <v>82</v>
      </c>
      <c r="R2437" s="83" t="s">
        <v>10</v>
      </c>
      <c r="S2437" s="83" t="s">
        <v>10</v>
      </c>
      <c r="T2437" s="82" t="s">
        <v>131</v>
      </c>
      <c r="U2437" s="82" t="s">
        <v>124</v>
      </c>
      <c r="AC2437" s="187" t="str">
        <f t="shared" si="809"/>
        <v/>
      </c>
      <c r="AD2437" s="187" t="str">
        <f t="shared" si="810"/>
        <v/>
      </c>
      <c r="AE2437" s="187" t="str">
        <f t="shared" si="811"/>
        <v/>
      </c>
      <c r="AF2437" s="187" t="str">
        <f t="shared" si="812"/>
        <v/>
      </c>
      <c r="AG2437" s="187" t="str">
        <f t="shared" si="813"/>
        <v/>
      </c>
      <c r="AH2437" s="187" t="str">
        <f t="shared" si="814"/>
        <v/>
      </c>
      <c r="AI2437" s="187" t="str">
        <f t="shared" si="815"/>
        <v/>
      </c>
      <c r="AJ2437" s="187" t="str">
        <f t="shared" si="816"/>
        <v/>
      </c>
      <c r="AK2437" s="187" t="str">
        <f t="shared" si="817"/>
        <v/>
      </c>
      <c r="AN2437" s="187" t="str">
        <f t="shared" si="818"/>
        <v/>
      </c>
      <c r="AO2437" s="187" t="str">
        <f t="shared" si="819"/>
        <v/>
      </c>
      <c r="AP2437" s="187" t="str">
        <f t="shared" si="820"/>
        <v/>
      </c>
      <c r="AT2437" s="187" t="str">
        <f t="shared" si="821"/>
        <v/>
      </c>
      <c r="AU2437" s="187" t="str">
        <f t="shared" si="822"/>
        <v/>
      </c>
      <c r="AV2437" s="187" t="str">
        <f t="shared" si="823"/>
        <v/>
      </c>
      <c r="AW2437" s="187" t="str">
        <f t="shared" si="824"/>
        <v/>
      </c>
      <c r="AX2437" s="187" t="str">
        <f t="shared" si="825"/>
        <v/>
      </c>
      <c r="AY2437" s="187" t="str">
        <f t="shared" si="827"/>
        <v/>
      </c>
      <c r="AZ2437" s="187" t="str">
        <f t="shared" si="826"/>
        <v/>
      </c>
      <c r="BA2437" s="187" t="str">
        <f t="shared" si="808"/>
        <v xml:space="preserve"> </v>
      </c>
      <c r="BB2437" s="187" t="str">
        <f>IFERROR(IF(AW2437="","",VLOOKUP(AW2437,SUSS!R:S,2,FALSE)),AY2437*SUSS!$M$2)</f>
        <v/>
      </c>
      <c r="BC2437" s="187" t="str">
        <f t="shared" ref="BC2437:BC2500" si="828">IFERROR(IF(BB2437&lt;&gt;"",AZ2437*BB2437,""),"VER")</f>
        <v/>
      </c>
    </row>
    <row r="2438" spans="14:55" ht="15.75" thickBot="1">
      <c r="N2438" s="183" t="s">
        <v>224</v>
      </c>
      <c r="O2438" s="82">
        <v>7</v>
      </c>
      <c r="P2438" s="85">
        <v>1636.27</v>
      </c>
      <c r="Q2438" s="83" t="s">
        <v>102</v>
      </c>
      <c r="R2438" s="83" t="s">
        <v>10</v>
      </c>
      <c r="S2438" s="83" t="s">
        <v>10</v>
      </c>
      <c r="T2438" s="82" t="s">
        <v>206</v>
      </c>
      <c r="U2438" s="82" t="s">
        <v>124</v>
      </c>
      <c r="AC2438" s="187" t="str">
        <f t="shared" si="809"/>
        <v/>
      </c>
      <c r="AD2438" s="187" t="str">
        <f t="shared" si="810"/>
        <v/>
      </c>
      <c r="AE2438" s="187" t="str">
        <f t="shared" si="811"/>
        <v/>
      </c>
      <c r="AF2438" s="187" t="str">
        <f t="shared" si="812"/>
        <v/>
      </c>
      <c r="AG2438" s="187" t="str">
        <f t="shared" si="813"/>
        <v/>
      </c>
      <c r="AH2438" s="187" t="str">
        <f t="shared" si="814"/>
        <v/>
      </c>
      <c r="AI2438" s="187" t="str">
        <f t="shared" si="815"/>
        <v/>
      </c>
      <c r="AJ2438" s="187" t="str">
        <f t="shared" si="816"/>
        <v/>
      </c>
      <c r="AK2438" s="187" t="str">
        <f t="shared" si="817"/>
        <v/>
      </c>
      <c r="AN2438" s="187" t="str">
        <f t="shared" si="818"/>
        <v/>
      </c>
      <c r="AO2438" s="187" t="str">
        <f t="shared" si="819"/>
        <v/>
      </c>
      <c r="AP2438" s="187" t="str">
        <f t="shared" si="820"/>
        <v/>
      </c>
      <c r="AT2438" s="187" t="str">
        <f t="shared" si="821"/>
        <v/>
      </c>
      <c r="AU2438" s="187" t="str">
        <f t="shared" si="822"/>
        <v/>
      </c>
      <c r="AV2438" s="187" t="str">
        <f t="shared" si="823"/>
        <v/>
      </c>
      <c r="AW2438" s="187" t="str">
        <f t="shared" si="824"/>
        <v/>
      </c>
      <c r="AX2438" s="187" t="str">
        <f t="shared" si="825"/>
        <v/>
      </c>
      <c r="AY2438" s="187" t="str">
        <f t="shared" si="827"/>
        <v/>
      </c>
      <c r="AZ2438" s="187" t="str">
        <f t="shared" si="826"/>
        <v/>
      </c>
      <c r="BA2438" s="187" t="str">
        <f t="shared" si="808"/>
        <v xml:space="preserve"> </v>
      </c>
      <c r="BB2438" s="187" t="str">
        <f>IFERROR(IF(AW2438="","",VLOOKUP(AW2438,SUSS!R:S,2,FALSE)),AY2438*SUSS!$M$2)</f>
        <v/>
      </c>
      <c r="BC2438" s="187" t="str">
        <f t="shared" si="828"/>
        <v/>
      </c>
    </row>
    <row r="2439" spans="14:55" ht="15.75" thickBot="1">
      <c r="N2439" s="183" t="s">
        <v>224</v>
      </c>
      <c r="O2439" s="82">
        <v>7</v>
      </c>
      <c r="P2439" s="86">
        <v>218.97</v>
      </c>
      <c r="Q2439" s="83" t="s">
        <v>107</v>
      </c>
      <c r="R2439" s="83" t="s">
        <v>10</v>
      </c>
      <c r="S2439" s="83" t="s">
        <v>10</v>
      </c>
      <c r="T2439" s="82" t="s">
        <v>206</v>
      </c>
      <c r="U2439" s="82" t="s">
        <v>124</v>
      </c>
      <c r="AC2439" s="187" t="str">
        <f t="shared" si="809"/>
        <v/>
      </c>
      <c r="AD2439" s="187" t="str">
        <f t="shared" si="810"/>
        <v/>
      </c>
      <c r="AE2439" s="187" t="str">
        <f t="shared" si="811"/>
        <v/>
      </c>
      <c r="AF2439" s="187" t="str">
        <f t="shared" si="812"/>
        <v/>
      </c>
      <c r="AG2439" s="187" t="str">
        <f t="shared" si="813"/>
        <v/>
      </c>
      <c r="AH2439" s="187" t="str">
        <f t="shared" si="814"/>
        <v/>
      </c>
      <c r="AI2439" s="187" t="str">
        <f t="shared" si="815"/>
        <v/>
      </c>
      <c r="AJ2439" s="187" t="str">
        <f t="shared" si="816"/>
        <v/>
      </c>
      <c r="AK2439" s="187" t="str">
        <f t="shared" si="817"/>
        <v/>
      </c>
      <c r="AN2439" s="187" t="str">
        <f t="shared" si="818"/>
        <v/>
      </c>
      <c r="AO2439" s="187" t="str">
        <f t="shared" si="819"/>
        <v/>
      </c>
      <c r="AP2439" s="187" t="str">
        <f t="shared" si="820"/>
        <v/>
      </c>
      <c r="AT2439" s="187" t="str">
        <f t="shared" si="821"/>
        <v/>
      </c>
      <c r="AU2439" s="187" t="str">
        <f t="shared" si="822"/>
        <v/>
      </c>
      <c r="AV2439" s="187" t="str">
        <f t="shared" si="823"/>
        <v/>
      </c>
      <c r="AW2439" s="187" t="str">
        <f t="shared" si="824"/>
        <v/>
      </c>
      <c r="AX2439" s="187" t="str">
        <f t="shared" si="825"/>
        <v/>
      </c>
      <c r="AY2439" s="187" t="str">
        <f t="shared" si="827"/>
        <v/>
      </c>
      <c r="AZ2439" s="187" t="str">
        <f t="shared" si="826"/>
        <v/>
      </c>
      <c r="BA2439" s="187" t="str">
        <f t="shared" si="808"/>
        <v xml:space="preserve"> </v>
      </c>
      <c r="BB2439" s="187" t="str">
        <f>IFERROR(IF(AW2439="","",VLOOKUP(AW2439,SUSS!R:S,2,FALSE)),AY2439*SUSS!$M$2)</f>
        <v/>
      </c>
      <c r="BC2439" s="187" t="str">
        <f t="shared" si="828"/>
        <v/>
      </c>
    </row>
    <row r="2440" spans="14:55" ht="15.75" thickBot="1">
      <c r="N2440" s="183" t="s">
        <v>224</v>
      </c>
      <c r="O2440" s="82">
        <v>7</v>
      </c>
      <c r="P2440" s="85">
        <v>2371.11</v>
      </c>
      <c r="Q2440" s="83" t="s">
        <v>11</v>
      </c>
      <c r="R2440" s="83" t="s">
        <v>10</v>
      </c>
      <c r="S2440" s="83" t="s">
        <v>10</v>
      </c>
      <c r="T2440" s="82" t="s">
        <v>229</v>
      </c>
      <c r="U2440" s="82" t="s">
        <v>124</v>
      </c>
      <c r="AC2440" s="187" t="str">
        <f t="shared" si="809"/>
        <v/>
      </c>
      <c r="AD2440" s="187" t="str">
        <f t="shared" si="810"/>
        <v/>
      </c>
      <c r="AE2440" s="187" t="str">
        <f t="shared" si="811"/>
        <v/>
      </c>
      <c r="AF2440" s="187" t="str">
        <f t="shared" si="812"/>
        <v/>
      </c>
      <c r="AG2440" s="187" t="str">
        <f t="shared" si="813"/>
        <v/>
      </c>
      <c r="AH2440" s="187" t="str">
        <f t="shared" si="814"/>
        <v/>
      </c>
      <c r="AI2440" s="187" t="str">
        <f t="shared" si="815"/>
        <v/>
      </c>
      <c r="AJ2440" s="187" t="str">
        <f t="shared" si="816"/>
        <v/>
      </c>
      <c r="AK2440" s="187" t="str">
        <f t="shared" si="817"/>
        <v/>
      </c>
      <c r="AN2440" s="187" t="str">
        <f t="shared" si="818"/>
        <v/>
      </c>
      <c r="AO2440" s="187" t="str">
        <f t="shared" si="819"/>
        <v/>
      </c>
      <c r="AP2440" s="187" t="str">
        <f t="shared" si="820"/>
        <v/>
      </c>
      <c r="AT2440" s="187" t="str">
        <f t="shared" si="821"/>
        <v>O365001</v>
      </c>
      <c r="AU2440" s="187">
        <f t="shared" si="822"/>
        <v>7</v>
      </c>
      <c r="AV2440" s="187">
        <f t="shared" si="823"/>
        <v>2371.11</v>
      </c>
      <c r="AW2440" s="187" t="str">
        <f t="shared" si="824"/>
        <v>2012/2</v>
      </c>
      <c r="AX2440" s="187" t="str">
        <f t="shared" si="825"/>
        <v>2012/2 Contribuciones Seg. Social</v>
      </c>
      <c r="AY2440" s="187">
        <f t="shared" si="827"/>
        <v>0</v>
      </c>
      <c r="AZ2440" s="187" t="e">
        <f t="shared" si="826"/>
        <v>#DIV/0!</v>
      </c>
      <c r="BA2440" s="187" t="str">
        <f t="shared" ref="BA2440:BA2503" si="829">AT2440&amp;" "&amp;AU2440</f>
        <v>O365001 7</v>
      </c>
      <c r="BB2440" s="187">
        <f>IFERROR(IF(AW2440="","",VLOOKUP(AW2440,SUSS!R:S,2,FALSE)),AY2440*SUSS!$M$2)</f>
        <v>0</v>
      </c>
      <c r="BC2440" s="187" t="str">
        <f t="shared" si="828"/>
        <v>VER</v>
      </c>
    </row>
    <row r="2441" spans="14:55" ht="15.75" thickBot="1">
      <c r="N2441" s="183" t="s">
        <v>224</v>
      </c>
      <c r="O2441" s="82">
        <v>7</v>
      </c>
      <c r="P2441" s="85">
        <v>1002.48</v>
      </c>
      <c r="Q2441" s="83" t="s">
        <v>106</v>
      </c>
      <c r="R2441" s="83" t="s">
        <v>10</v>
      </c>
      <c r="S2441" s="83" t="s">
        <v>10</v>
      </c>
      <c r="T2441" s="82" t="s">
        <v>227</v>
      </c>
      <c r="U2441" s="82" t="s">
        <v>124</v>
      </c>
      <c r="AC2441" s="187" t="str">
        <f t="shared" si="809"/>
        <v/>
      </c>
      <c r="AD2441" s="187" t="str">
        <f t="shared" si="810"/>
        <v/>
      </c>
      <c r="AE2441" s="187" t="str">
        <f t="shared" si="811"/>
        <v/>
      </c>
      <c r="AF2441" s="187" t="str">
        <f t="shared" si="812"/>
        <v/>
      </c>
      <c r="AG2441" s="187" t="str">
        <f t="shared" si="813"/>
        <v/>
      </c>
      <c r="AH2441" s="187" t="str">
        <f t="shared" si="814"/>
        <v/>
      </c>
      <c r="AI2441" s="187" t="str">
        <f t="shared" si="815"/>
        <v/>
      </c>
      <c r="AJ2441" s="187" t="str">
        <f t="shared" si="816"/>
        <v/>
      </c>
      <c r="AK2441" s="187" t="str">
        <f t="shared" si="817"/>
        <v/>
      </c>
      <c r="AN2441" s="187" t="str">
        <f t="shared" si="818"/>
        <v/>
      </c>
      <c r="AO2441" s="187" t="str">
        <f t="shared" si="819"/>
        <v/>
      </c>
      <c r="AP2441" s="187" t="str">
        <f t="shared" si="820"/>
        <v/>
      </c>
      <c r="AT2441" s="187" t="str">
        <f t="shared" si="821"/>
        <v/>
      </c>
      <c r="AU2441" s="187" t="str">
        <f t="shared" si="822"/>
        <v/>
      </c>
      <c r="AV2441" s="187" t="str">
        <f t="shared" si="823"/>
        <v/>
      </c>
      <c r="AW2441" s="187" t="str">
        <f t="shared" si="824"/>
        <v/>
      </c>
      <c r="AX2441" s="187" t="str">
        <f t="shared" si="825"/>
        <v/>
      </c>
      <c r="AY2441" s="187" t="str">
        <f t="shared" si="827"/>
        <v/>
      </c>
      <c r="AZ2441" s="187" t="str">
        <f t="shared" si="826"/>
        <v/>
      </c>
      <c r="BA2441" s="187" t="str">
        <f t="shared" si="829"/>
        <v xml:space="preserve"> </v>
      </c>
      <c r="BB2441" s="187" t="str">
        <f>IFERROR(IF(AW2441="","",VLOOKUP(AW2441,SUSS!R:S,2,FALSE)),AY2441*SUSS!$M$2)</f>
        <v/>
      </c>
      <c r="BC2441" s="187" t="str">
        <f t="shared" si="828"/>
        <v/>
      </c>
    </row>
    <row r="2442" spans="14:55" ht="15.75" thickBot="1">
      <c r="N2442" s="183" t="s">
        <v>224</v>
      </c>
      <c r="O2442" s="82">
        <v>7</v>
      </c>
      <c r="P2442" s="85">
        <v>5272.07</v>
      </c>
      <c r="Q2442" s="83" t="s">
        <v>82</v>
      </c>
      <c r="R2442" s="83" t="s">
        <v>10</v>
      </c>
      <c r="S2442" s="83" t="s">
        <v>10</v>
      </c>
      <c r="T2442" s="82" t="s">
        <v>131</v>
      </c>
      <c r="U2442" s="82" t="s">
        <v>124</v>
      </c>
      <c r="AC2442" s="187" t="str">
        <f t="shared" si="809"/>
        <v/>
      </c>
      <c r="AD2442" s="187" t="str">
        <f t="shared" si="810"/>
        <v/>
      </c>
      <c r="AE2442" s="187" t="str">
        <f t="shared" si="811"/>
        <v/>
      </c>
      <c r="AF2442" s="187" t="str">
        <f t="shared" si="812"/>
        <v/>
      </c>
      <c r="AG2442" s="187" t="str">
        <f t="shared" si="813"/>
        <v/>
      </c>
      <c r="AH2442" s="187" t="str">
        <f t="shared" si="814"/>
        <v/>
      </c>
      <c r="AI2442" s="187" t="str">
        <f t="shared" si="815"/>
        <v/>
      </c>
      <c r="AJ2442" s="187" t="str">
        <f t="shared" si="816"/>
        <v/>
      </c>
      <c r="AK2442" s="187" t="str">
        <f t="shared" si="817"/>
        <v/>
      </c>
      <c r="AN2442" s="187" t="str">
        <f t="shared" si="818"/>
        <v/>
      </c>
      <c r="AO2442" s="187" t="str">
        <f t="shared" si="819"/>
        <v/>
      </c>
      <c r="AP2442" s="187" t="str">
        <f t="shared" si="820"/>
        <v/>
      </c>
      <c r="AT2442" s="187" t="str">
        <f t="shared" si="821"/>
        <v/>
      </c>
      <c r="AU2442" s="187" t="str">
        <f t="shared" si="822"/>
        <v/>
      </c>
      <c r="AV2442" s="187" t="str">
        <f t="shared" si="823"/>
        <v/>
      </c>
      <c r="AW2442" s="187" t="str">
        <f t="shared" si="824"/>
        <v/>
      </c>
      <c r="AX2442" s="187" t="str">
        <f t="shared" si="825"/>
        <v/>
      </c>
      <c r="AY2442" s="187" t="str">
        <f t="shared" si="827"/>
        <v/>
      </c>
      <c r="AZ2442" s="187" t="str">
        <f t="shared" si="826"/>
        <v/>
      </c>
      <c r="BA2442" s="187" t="str">
        <f t="shared" si="829"/>
        <v xml:space="preserve"> </v>
      </c>
      <c r="BB2442" s="187" t="str">
        <f>IFERROR(IF(AW2442="","",VLOOKUP(AW2442,SUSS!R:S,2,FALSE)),AY2442*SUSS!$M$2)</f>
        <v/>
      </c>
      <c r="BC2442" s="187" t="str">
        <f t="shared" si="828"/>
        <v/>
      </c>
    </row>
    <row r="2443" spans="14:55" ht="15.75" thickBot="1">
      <c r="N2443" s="183" t="s">
        <v>224</v>
      </c>
      <c r="O2443" s="82">
        <v>8</v>
      </c>
      <c r="P2443" s="85">
        <v>1636.27</v>
      </c>
      <c r="Q2443" s="83" t="s">
        <v>102</v>
      </c>
      <c r="R2443" s="83" t="s">
        <v>10</v>
      </c>
      <c r="S2443" s="83" t="s">
        <v>10</v>
      </c>
      <c r="T2443" s="82" t="s">
        <v>206</v>
      </c>
      <c r="U2443" s="82" t="s">
        <v>124</v>
      </c>
      <c r="AC2443" s="187" t="str">
        <f t="shared" si="809"/>
        <v/>
      </c>
      <c r="AD2443" s="187" t="str">
        <f t="shared" si="810"/>
        <v/>
      </c>
      <c r="AE2443" s="187" t="str">
        <f t="shared" si="811"/>
        <v/>
      </c>
      <c r="AF2443" s="187" t="str">
        <f t="shared" si="812"/>
        <v/>
      </c>
      <c r="AG2443" s="187" t="str">
        <f t="shared" si="813"/>
        <v/>
      </c>
      <c r="AH2443" s="187" t="str">
        <f t="shared" si="814"/>
        <v/>
      </c>
      <c r="AI2443" s="187" t="str">
        <f t="shared" si="815"/>
        <v/>
      </c>
      <c r="AJ2443" s="187" t="str">
        <f t="shared" si="816"/>
        <v/>
      </c>
      <c r="AK2443" s="187" t="str">
        <f t="shared" si="817"/>
        <v/>
      </c>
      <c r="AN2443" s="187" t="str">
        <f t="shared" si="818"/>
        <v/>
      </c>
      <c r="AO2443" s="187" t="str">
        <f t="shared" si="819"/>
        <v/>
      </c>
      <c r="AP2443" s="187" t="str">
        <f t="shared" si="820"/>
        <v/>
      </c>
      <c r="AT2443" s="187" t="str">
        <f t="shared" si="821"/>
        <v/>
      </c>
      <c r="AU2443" s="187" t="str">
        <f t="shared" si="822"/>
        <v/>
      </c>
      <c r="AV2443" s="187" t="str">
        <f t="shared" si="823"/>
        <v/>
      </c>
      <c r="AW2443" s="187" t="str">
        <f t="shared" si="824"/>
        <v/>
      </c>
      <c r="AX2443" s="187" t="str">
        <f t="shared" si="825"/>
        <v/>
      </c>
      <c r="AY2443" s="187" t="str">
        <f t="shared" si="827"/>
        <v/>
      </c>
      <c r="AZ2443" s="187" t="str">
        <f t="shared" si="826"/>
        <v/>
      </c>
      <c r="BA2443" s="187" t="str">
        <f t="shared" si="829"/>
        <v xml:space="preserve"> </v>
      </c>
      <c r="BB2443" s="187" t="str">
        <f>IFERROR(IF(AW2443="","",VLOOKUP(AW2443,SUSS!R:S,2,FALSE)),AY2443*SUSS!$M$2)</f>
        <v/>
      </c>
      <c r="BC2443" s="187" t="str">
        <f t="shared" si="828"/>
        <v/>
      </c>
    </row>
    <row r="2444" spans="14:55" ht="15.75" thickBot="1">
      <c r="N2444" s="183" t="s">
        <v>224</v>
      </c>
      <c r="O2444" s="82">
        <v>8</v>
      </c>
      <c r="P2444" s="86">
        <v>142.55000000000001</v>
      </c>
      <c r="Q2444" s="83" t="s">
        <v>107</v>
      </c>
      <c r="R2444" s="83" t="s">
        <v>10</v>
      </c>
      <c r="S2444" s="83" t="s">
        <v>83</v>
      </c>
      <c r="T2444" s="82" t="s">
        <v>206</v>
      </c>
      <c r="U2444" s="82" t="s">
        <v>124</v>
      </c>
      <c r="AC2444" s="187" t="str">
        <f t="shared" si="809"/>
        <v/>
      </c>
      <c r="AD2444" s="187" t="str">
        <f t="shared" si="810"/>
        <v/>
      </c>
      <c r="AE2444" s="187" t="str">
        <f t="shared" si="811"/>
        <v/>
      </c>
      <c r="AF2444" s="187" t="str">
        <f t="shared" si="812"/>
        <v/>
      </c>
      <c r="AG2444" s="187" t="str">
        <f t="shared" si="813"/>
        <v/>
      </c>
      <c r="AH2444" s="187" t="str">
        <f t="shared" si="814"/>
        <v/>
      </c>
      <c r="AI2444" s="187" t="str">
        <f t="shared" si="815"/>
        <v/>
      </c>
      <c r="AJ2444" s="187" t="str">
        <f t="shared" si="816"/>
        <v/>
      </c>
      <c r="AK2444" s="187" t="str">
        <f t="shared" si="817"/>
        <v/>
      </c>
      <c r="AN2444" s="187" t="str">
        <f t="shared" si="818"/>
        <v/>
      </c>
      <c r="AO2444" s="187" t="str">
        <f t="shared" si="819"/>
        <v/>
      </c>
      <c r="AP2444" s="187" t="str">
        <f t="shared" si="820"/>
        <v/>
      </c>
      <c r="AT2444" s="187" t="str">
        <f t="shared" si="821"/>
        <v/>
      </c>
      <c r="AU2444" s="187" t="str">
        <f t="shared" si="822"/>
        <v/>
      </c>
      <c r="AV2444" s="187" t="str">
        <f t="shared" si="823"/>
        <v/>
      </c>
      <c r="AW2444" s="187" t="str">
        <f t="shared" si="824"/>
        <v/>
      </c>
      <c r="AX2444" s="187" t="str">
        <f t="shared" si="825"/>
        <v/>
      </c>
      <c r="AY2444" s="187" t="str">
        <f t="shared" si="827"/>
        <v/>
      </c>
      <c r="AZ2444" s="187" t="str">
        <f t="shared" si="826"/>
        <v/>
      </c>
      <c r="BA2444" s="187" t="str">
        <f t="shared" si="829"/>
        <v xml:space="preserve"> </v>
      </c>
      <c r="BB2444" s="187" t="str">
        <f>IFERROR(IF(AW2444="","",VLOOKUP(AW2444,SUSS!R:S,2,FALSE)),AY2444*SUSS!$M$2)</f>
        <v/>
      </c>
      <c r="BC2444" s="187" t="str">
        <f t="shared" si="828"/>
        <v/>
      </c>
    </row>
    <row r="2445" spans="14:55" ht="15.75" thickBot="1">
      <c r="N2445" s="183" t="s">
        <v>224</v>
      </c>
      <c r="O2445" s="82">
        <v>8</v>
      </c>
      <c r="P2445" s="86">
        <v>76.42</v>
      </c>
      <c r="Q2445" s="83" t="s">
        <v>107</v>
      </c>
      <c r="R2445" s="83" t="s">
        <v>10</v>
      </c>
      <c r="S2445" s="83" t="s">
        <v>10</v>
      </c>
      <c r="T2445" s="82" t="s">
        <v>206</v>
      </c>
      <c r="U2445" s="82" t="s">
        <v>124</v>
      </c>
      <c r="AC2445" s="187" t="str">
        <f t="shared" si="809"/>
        <v/>
      </c>
      <c r="AD2445" s="187" t="str">
        <f t="shared" si="810"/>
        <v/>
      </c>
      <c r="AE2445" s="187" t="str">
        <f t="shared" si="811"/>
        <v/>
      </c>
      <c r="AF2445" s="187" t="str">
        <f t="shared" si="812"/>
        <v/>
      </c>
      <c r="AG2445" s="187" t="str">
        <f t="shared" si="813"/>
        <v/>
      </c>
      <c r="AH2445" s="187" t="str">
        <f t="shared" si="814"/>
        <v/>
      </c>
      <c r="AI2445" s="187" t="str">
        <f t="shared" si="815"/>
        <v/>
      </c>
      <c r="AJ2445" s="187" t="str">
        <f t="shared" si="816"/>
        <v/>
      </c>
      <c r="AK2445" s="187" t="str">
        <f t="shared" si="817"/>
        <v/>
      </c>
      <c r="AN2445" s="187" t="str">
        <f t="shared" si="818"/>
        <v/>
      </c>
      <c r="AO2445" s="187" t="str">
        <f t="shared" si="819"/>
        <v/>
      </c>
      <c r="AP2445" s="187" t="str">
        <f t="shared" si="820"/>
        <v/>
      </c>
      <c r="AT2445" s="187" t="str">
        <f t="shared" si="821"/>
        <v/>
      </c>
      <c r="AU2445" s="187" t="str">
        <f t="shared" si="822"/>
        <v/>
      </c>
      <c r="AV2445" s="187" t="str">
        <f t="shared" si="823"/>
        <v/>
      </c>
      <c r="AW2445" s="187" t="str">
        <f t="shared" si="824"/>
        <v/>
      </c>
      <c r="AX2445" s="187" t="str">
        <f t="shared" si="825"/>
        <v/>
      </c>
      <c r="AY2445" s="187" t="str">
        <f t="shared" si="827"/>
        <v/>
      </c>
      <c r="AZ2445" s="187" t="str">
        <f t="shared" si="826"/>
        <v/>
      </c>
      <c r="BA2445" s="187" t="str">
        <f t="shared" si="829"/>
        <v xml:space="preserve"> </v>
      </c>
      <c r="BB2445" s="187" t="str">
        <f>IFERROR(IF(AW2445="","",VLOOKUP(AW2445,SUSS!R:S,2,FALSE)),AY2445*SUSS!$M$2)</f>
        <v/>
      </c>
      <c r="BC2445" s="187" t="str">
        <f t="shared" si="828"/>
        <v/>
      </c>
    </row>
    <row r="2446" spans="14:55" ht="15.75" thickBot="1">
      <c r="N2446" s="183" t="s">
        <v>224</v>
      </c>
      <c r="O2446" s="82">
        <v>8</v>
      </c>
      <c r="P2446" s="85">
        <v>2371.11</v>
      </c>
      <c r="Q2446" s="83" t="s">
        <v>11</v>
      </c>
      <c r="R2446" s="83" t="s">
        <v>10</v>
      </c>
      <c r="S2446" s="83" t="s">
        <v>10</v>
      </c>
      <c r="T2446" s="82" t="s">
        <v>229</v>
      </c>
      <c r="U2446" s="82" t="s">
        <v>124</v>
      </c>
      <c r="AC2446" s="187" t="str">
        <f t="shared" si="809"/>
        <v/>
      </c>
      <c r="AD2446" s="187" t="str">
        <f t="shared" si="810"/>
        <v/>
      </c>
      <c r="AE2446" s="187" t="str">
        <f t="shared" si="811"/>
        <v/>
      </c>
      <c r="AF2446" s="187" t="str">
        <f t="shared" si="812"/>
        <v/>
      </c>
      <c r="AG2446" s="187" t="str">
        <f t="shared" si="813"/>
        <v/>
      </c>
      <c r="AH2446" s="187" t="str">
        <f t="shared" si="814"/>
        <v/>
      </c>
      <c r="AI2446" s="187" t="str">
        <f t="shared" si="815"/>
        <v/>
      </c>
      <c r="AJ2446" s="187" t="str">
        <f t="shared" si="816"/>
        <v/>
      </c>
      <c r="AK2446" s="187" t="str">
        <f t="shared" si="817"/>
        <v/>
      </c>
      <c r="AN2446" s="187" t="str">
        <f t="shared" si="818"/>
        <v/>
      </c>
      <c r="AO2446" s="187" t="str">
        <f t="shared" si="819"/>
        <v/>
      </c>
      <c r="AP2446" s="187" t="str">
        <f t="shared" si="820"/>
        <v/>
      </c>
      <c r="AT2446" s="187" t="str">
        <f t="shared" si="821"/>
        <v>O365001</v>
      </c>
      <c r="AU2446" s="187">
        <f t="shared" si="822"/>
        <v>8</v>
      </c>
      <c r="AV2446" s="187">
        <f t="shared" si="823"/>
        <v>2371.11</v>
      </c>
      <c r="AW2446" s="187" t="str">
        <f t="shared" si="824"/>
        <v>2012/2</v>
      </c>
      <c r="AX2446" s="187" t="str">
        <f t="shared" si="825"/>
        <v>2012/2 Contribuciones Seg. Social</v>
      </c>
      <c r="AY2446" s="187">
        <f t="shared" si="827"/>
        <v>0</v>
      </c>
      <c r="AZ2446" s="187" t="e">
        <f t="shared" si="826"/>
        <v>#DIV/0!</v>
      </c>
      <c r="BA2446" s="187" t="str">
        <f t="shared" si="829"/>
        <v>O365001 8</v>
      </c>
      <c r="BB2446" s="187">
        <f>IFERROR(IF(AW2446="","",VLOOKUP(AW2446,SUSS!R:S,2,FALSE)),AY2446*SUSS!$M$2)</f>
        <v>0</v>
      </c>
      <c r="BC2446" s="187" t="str">
        <f t="shared" si="828"/>
        <v>VER</v>
      </c>
    </row>
    <row r="2447" spans="14:55" ht="15.75" thickBot="1">
      <c r="N2447" s="183" t="s">
        <v>224</v>
      </c>
      <c r="O2447" s="82">
        <v>8</v>
      </c>
      <c r="P2447" s="85">
        <v>1002.48</v>
      </c>
      <c r="Q2447" s="83" t="s">
        <v>106</v>
      </c>
      <c r="R2447" s="83" t="s">
        <v>10</v>
      </c>
      <c r="S2447" s="83" t="s">
        <v>10</v>
      </c>
      <c r="T2447" s="82" t="s">
        <v>227</v>
      </c>
      <c r="U2447" s="82" t="s">
        <v>124</v>
      </c>
      <c r="AC2447" s="187" t="str">
        <f t="shared" si="809"/>
        <v/>
      </c>
      <c r="AD2447" s="187" t="str">
        <f t="shared" si="810"/>
        <v/>
      </c>
      <c r="AE2447" s="187" t="str">
        <f t="shared" si="811"/>
        <v/>
      </c>
      <c r="AF2447" s="187" t="str">
        <f t="shared" si="812"/>
        <v/>
      </c>
      <c r="AG2447" s="187" t="str">
        <f t="shared" si="813"/>
        <v/>
      </c>
      <c r="AH2447" s="187" t="str">
        <f t="shared" si="814"/>
        <v/>
      </c>
      <c r="AI2447" s="187" t="str">
        <f t="shared" si="815"/>
        <v/>
      </c>
      <c r="AJ2447" s="187" t="str">
        <f t="shared" si="816"/>
        <v/>
      </c>
      <c r="AK2447" s="187" t="str">
        <f t="shared" si="817"/>
        <v/>
      </c>
      <c r="AN2447" s="187" t="str">
        <f t="shared" si="818"/>
        <v/>
      </c>
      <c r="AO2447" s="187" t="str">
        <f t="shared" si="819"/>
        <v/>
      </c>
      <c r="AP2447" s="187" t="str">
        <f t="shared" si="820"/>
        <v/>
      </c>
      <c r="AT2447" s="187" t="str">
        <f t="shared" si="821"/>
        <v/>
      </c>
      <c r="AU2447" s="187" t="str">
        <f t="shared" si="822"/>
        <v/>
      </c>
      <c r="AV2447" s="187" t="str">
        <f t="shared" si="823"/>
        <v/>
      </c>
      <c r="AW2447" s="187" t="str">
        <f t="shared" si="824"/>
        <v/>
      </c>
      <c r="AX2447" s="187" t="str">
        <f t="shared" si="825"/>
        <v/>
      </c>
      <c r="AY2447" s="187" t="str">
        <f t="shared" si="827"/>
        <v/>
      </c>
      <c r="AZ2447" s="187" t="str">
        <f t="shared" si="826"/>
        <v/>
      </c>
      <c r="BA2447" s="187" t="str">
        <f t="shared" si="829"/>
        <v xml:space="preserve"> </v>
      </c>
      <c r="BB2447" s="187" t="str">
        <f>IFERROR(IF(AW2447="","",VLOOKUP(AW2447,SUSS!R:S,2,FALSE)),AY2447*SUSS!$M$2)</f>
        <v/>
      </c>
      <c r="BC2447" s="187" t="str">
        <f t="shared" si="828"/>
        <v/>
      </c>
    </row>
    <row r="2448" spans="14:55" ht="15.75" thickBot="1">
      <c r="N2448" s="183" t="s">
        <v>224</v>
      </c>
      <c r="O2448" s="82">
        <v>8</v>
      </c>
      <c r="P2448" s="85">
        <v>5272.07</v>
      </c>
      <c r="Q2448" s="83" t="s">
        <v>82</v>
      </c>
      <c r="R2448" s="83" t="s">
        <v>10</v>
      </c>
      <c r="S2448" s="83" t="s">
        <v>10</v>
      </c>
      <c r="T2448" s="82" t="s">
        <v>131</v>
      </c>
      <c r="U2448" s="82" t="s">
        <v>124</v>
      </c>
      <c r="AC2448" s="187" t="str">
        <f t="shared" si="809"/>
        <v/>
      </c>
      <c r="AD2448" s="187" t="str">
        <f t="shared" si="810"/>
        <v/>
      </c>
      <c r="AE2448" s="187" t="str">
        <f t="shared" si="811"/>
        <v/>
      </c>
      <c r="AF2448" s="187" t="str">
        <f t="shared" si="812"/>
        <v/>
      </c>
      <c r="AG2448" s="187" t="str">
        <f t="shared" si="813"/>
        <v/>
      </c>
      <c r="AH2448" s="187" t="str">
        <f t="shared" si="814"/>
        <v/>
      </c>
      <c r="AI2448" s="187" t="str">
        <f t="shared" si="815"/>
        <v/>
      </c>
      <c r="AJ2448" s="187" t="str">
        <f t="shared" si="816"/>
        <v/>
      </c>
      <c r="AK2448" s="187" t="str">
        <f t="shared" si="817"/>
        <v/>
      </c>
      <c r="AN2448" s="187" t="str">
        <f t="shared" si="818"/>
        <v/>
      </c>
      <c r="AO2448" s="187" t="str">
        <f t="shared" si="819"/>
        <v/>
      </c>
      <c r="AP2448" s="187" t="str">
        <f t="shared" si="820"/>
        <v/>
      </c>
      <c r="AT2448" s="187" t="str">
        <f t="shared" si="821"/>
        <v/>
      </c>
      <c r="AU2448" s="187" t="str">
        <f t="shared" si="822"/>
        <v/>
      </c>
      <c r="AV2448" s="187" t="str">
        <f t="shared" si="823"/>
        <v/>
      </c>
      <c r="AW2448" s="187" t="str">
        <f t="shared" si="824"/>
        <v/>
      </c>
      <c r="AX2448" s="187" t="str">
        <f t="shared" si="825"/>
        <v/>
      </c>
      <c r="AY2448" s="187" t="str">
        <f t="shared" si="827"/>
        <v/>
      </c>
      <c r="AZ2448" s="187" t="str">
        <f t="shared" si="826"/>
        <v/>
      </c>
      <c r="BA2448" s="187" t="str">
        <f t="shared" si="829"/>
        <v xml:space="preserve"> </v>
      </c>
      <c r="BB2448" s="187" t="str">
        <f>IFERROR(IF(AW2448="","",VLOOKUP(AW2448,SUSS!R:S,2,FALSE)),AY2448*SUSS!$M$2)</f>
        <v/>
      </c>
      <c r="BC2448" s="187" t="str">
        <f t="shared" si="828"/>
        <v/>
      </c>
    </row>
    <row r="2449" spans="14:55" ht="15.75" thickBot="1">
      <c r="N2449" s="183" t="s">
        <v>224</v>
      </c>
      <c r="O2449" s="82">
        <v>9</v>
      </c>
      <c r="P2449" s="85">
        <v>1636.27</v>
      </c>
      <c r="Q2449" s="83" t="s">
        <v>102</v>
      </c>
      <c r="R2449" s="83" t="s">
        <v>10</v>
      </c>
      <c r="S2449" s="83" t="s">
        <v>10</v>
      </c>
      <c r="T2449" s="82" t="s">
        <v>206</v>
      </c>
      <c r="U2449" s="82" t="s">
        <v>124</v>
      </c>
      <c r="AC2449" s="187" t="str">
        <f t="shared" si="809"/>
        <v/>
      </c>
      <c r="AD2449" s="187" t="str">
        <f t="shared" si="810"/>
        <v/>
      </c>
      <c r="AE2449" s="187" t="str">
        <f t="shared" si="811"/>
        <v/>
      </c>
      <c r="AF2449" s="187" t="str">
        <f t="shared" si="812"/>
        <v/>
      </c>
      <c r="AG2449" s="187" t="str">
        <f t="shared" si="813"/>
        <v/>
      </c>
      <c r="AH2449" s="187" t="str">
        <f t="shared" si="814"/>
        <v/>
      </c>
      <c r="AI2449" s="187" t="str">
        <f t="shared" si="815"/>
        <v/>
      </c>
      <c r="AJ2449" s="187" t="str">
        <f t="shared" si="816"/>
        <v/>
      </c>
      <c r="AK2449" s="187" t="str">
        <f t="shared" si="817"/>
        <v/>
      </c>
      <c r="AN2449" s="187" t="str">
        <f t="shared" si="818"/>
        <v/>
      </c>
      <c r="AO2449" s="187" t="str">
        <f t="shared" si="819"/>
        <v/>
      </c>
      <c r="AP2449" s="187" t="str">
        <f t="shared" si="820"/>
        <v/>
      </c>
      <c r="AT2449" s="187" t="str">
        <f t="shared" si="821"/>
        <v/>
      </c>
      <c r="AU2449" s="187" t="str">
        <f t="shared" si="822"/>
        <v/>
      </c>
      <c r="AV2449" s="187" t="str">
        <f t="shared" si="823"/>
        <v/>
      </c>
      <c r="AW2449" s="187" t="str">
        <f t="shared" si="824"/>
        <v/>
      </c>
      <c r="AX2449" s="187" t="str">
        <f t="shared" si="825"/>
        <v/>
      </c>
      <c r="AY2449" s="187" t="str">
        <f t="shared" si="827"/>
        <v/>
      </c>
      <c r="AZ2449" s="187" t="str">
        <f t="shared" si="826"/>
        <v/>
      </c>
      <c r="BA2449" s="187" t="str">
        <f t="shared" si="829"/>
        <v xml:space="preserve"> </v>
      </c>
      <c r="BB2449" s="187" t="str">
        <f>IFERROR(IF(AW2449="","",VLOOKUP(AW2449,SUSS!R:S,2,FALSE)),AY2449*SUSS!$M$2)</f>
        <v/>
      </c>
      <c r="BC2449" s="187" t="str">
        <f t="shared" si="828"/>
        <v/>
      </c>
    </row>
    <row r="2450" spans="14:55" ht="15.75" thickBot="1">
      <c r="N2450" s="183" t="s">
        <v>224</v>
      </c>
      <c r="O2450" s="82">
        <v>9</v>
      </c>
      <c r="P2450" s="86">
        <v>218.97</v>
      </c>
      <c r="Q2450" s="83" t="s">
        <v>107</v>
      </c>
      <c r="R2450" s="83" t="s">
        <v>10</v>
      </c>
      <c r="S2450" s="83" t="s">
        <v>83</v>
      </c>
      <c r="T2450" s="82" t="s">
        <v>206</v>
      </c>
      <c r="U2450" s="82" t="s">
        <v>124</v>
      </c>
      <c r="AC2450" s="187" t="str">
        <f t="shared" si="809"/>
        <v/>
      </c>
      <c r="AD2450" s="187" t="str">
        <f t="shared" si="810"/>
        <v/>
      </c>
      <c r="AE2450" s="187" t="str">
        <f t="shared" si="811"/>
        <v/>
      </c>
      <c r="AF2450" s="187" t="str">
        <f t="shared" si="812"/>
        <v/>
      </c>
      <c r="AG2450" s="187" t="str">
        <f t="shared" si="813"/>
        <v/>
      </c>
      <c r="AH2450" s="187" t="str">
        <f t="shared" si="814"/>
        <v/>
      </c>
      <c r="AI2450" s="187" t="str">
        <f t="shared" si="815"/>
        <v/>
      </c>
      <c r="AJ2450" s="187" t="str">
        <f t="shared" si="816"/>
        <v/>
      </c>
      <c r="AK2450" s="187" t="str">
        <f t="shared" si="817"/>
        <v/>
      </c>
      <c r="AN2450" s="187" t="str">
        <f t="shared" si="818"/>
        <v/>
      </c>
      <c r="AO2450" s="187" t="str">
        <f t="shared" si="819"/>
        <v/>
      </c>
      <c r="AP2450" s="187" t="str">
        <f t="shared" si="820"/>
        <v/>
      </c>
      <c r="AT2450" s="187" t="str">
        <f t="shared" si="821"/>
        <v/>
      </c>
      <c r="AU2450" s="187" t="str">
        <f t="shared" si="822"/>
        <v/>
      </c>
      <c r="AV2450" s="187" t="str">
        <f t="shared" si="823"/>
        <v/>
      </c>
      <c r="AW2450" s="187" t="str">
        <f t="shared" si="824"/>
        <v/>
      </c>
      <c r="AX2450" s="187" t="str">
        <f t="shared" si="825"/>
        <v/>
      </c>
      <c r="AY2450" s="187" t="str">
        <f t="shared" si="827"/>
        <v/>
      </c>
      <c r="AZ2450" s="187" t="str">
        <f t="shared" si="826"/>
        <v/>
      </c>
      <c r="BA2450" s="187" t="str">
        <f t="shared" si="829"/>
        <v xml:space="preserve"> </v>
      </c>
      <c r="BB2450" s="187" t="str">
        <f>IFERROR(IF(AW2450="","",VLOOKUP(AW2450,SUSS!R:S,2,FALSE)),AY2450*SUSS!$M$2)</f>
        <v/>
      </c>
      <c r="BC2450" s="187" t="str">
        <f t="shared" si="828"/>
        <v/>
      </c>
    </row>
    <row r="2451" spans="14:55" ht="15.75" thickBot="1">
      <c r="N2451" s="183" t="s">
        <v>224</v>
      </c>
      <c r="O2451" s="82">
        <v>9</v>
      </c>
      <c r="P2451" s="85">
        <v>2371.11</v>
      </c>
      <c r="Q2451" s="83" t="s">
        <v>11</v>
      </c>
      <c r="R2451" s="83" t="s">
        <v>10</v>
      </c>
      <c r="S2451" s="83" t="s">
        <v>10</v>
      </c>
      <c r="T2451" s="82" t="s">
        <v>229</v>
      </c>
      <c r="U2451" s="82" t="s">
        <v>124</v>
      </c>
      <c r="AC2451" s="187" t="str">
        <f t="shared" si="809"/>
        <v/>
      </c>
      <c r="AD2451" s="187" t="str">
        <f t="shared" si="810"/>
        <v/>
      </c>
      <c r="AE2451" s="187" t="str">
        <f t="shared" si="811"/>
        <v/>
      </c>
      <c r="AF2451" s="187" t="str">
        <f t="shared" si="812"/>
        <v/>
      </c>
      <c r="AG2451" s="187" t="str">
        <f t="shared" si="813"/>
        <v/>
      </c>
      <c r="AH2451" s="187" t="str">
        <f t="shared" si="814"/>
        <v/>
      </c>
      <c r="AI2451" s="187" t="str">
        <f t="shared" si="815"/>
        <v/>
      </c>
      <c r="AJ2451" s="187" t="str">
        <f t="shared" si="816"/>
        <v/>
      </c>
      <c r="AK2451" s="187" t="str">
        <f t="shared" si="817"/>
        <v/>
      </c>
      <c r="AN2451" s="187" t="str">
        <f t="shared" si="818"/>
        <v/>
      </c>
      <c r="AO2451" s="187" t="str">
        <f t="shared" si="819"/>
        <v/>
      </c>
      <c r="AP2451" s="187" t="str">
        <f t="shared" si="820"/>
        <v/>
      </c>
      <c r="AT2451" s="187" t="str">
        <f t="shared" si="821"/>
        <v>O365001</v>
      </c>
      <c r="AU2451" s="187">
        <f t="shared" si="822"/>
        <v>9</v>
      </c>
      <c r="AV2451" s="187">
        <f t="shared" si="823"/>
        <v>2371.11</v>
      </c>
      <c r="AW2451" s="187" t="str">
        <f t="shared" si="824"/>
        <v>2012/2</v>
      </c>
      <c r="AX2451" s="187" t="str">
        <f t="shared" si="825"/>
        <v>2012/2 Contribuciones Seg. Social</v>
      </c>
      <c r="AY2451" s="187">
        <f t="shared" si="827"/>
        <v>0</v>
      </c>
      <c r="AZ2451" s="187" t="e">
        <f t="shared" si="826"/>
        <v>#DIV/0!</v>
      </c>
      <c r="BA2451" s="187" t="str">
        <f t="shared" si="829"/>
        <v>O365001 9</v>
      </c>
      <c r="BB2451" s="187">
        <f>IFERROR(IF(AW2451="","",VLOOKUP(AW2451,SUSS!R:S,2,FALSE)),AY2451*SUSS!$M$2)</f>
        <v>0</v>
      </c>
      <c r="BC2451" s="187" t="str">
        <f t="shared" si="828"/>
        <v>VER</v>
      </c>
    </row>
    <row r="2452" spans="14:55" ht="15.75" thickBot="1">
      <c r="N2452" s="183" t="s">
        <v>224</v>
      </c>
      <c r="O2452" s="82">
        <v>9</v>
      </c>
      <c r="P2452" s="85">
        <v>1002.48</v>
      </c>
      <c r="Q2452" s="83" t="s">
        <v>106</v>
      </c>
      <c r="R2452" s="83" t="s">
        <v>10</v>
      </c>
      <c r="S2452" s="83" t="s">
        <v>10</v>
      </c>
      <c r="T2452" s="82" t="s">
        <v>227</v>
      </c>
      <c r="U2452" s="82" t="s">
        <v>124</v>
      </c>
      <c r="AC2452" s="187" t="str">
        <f t="shared" si="809"/>
        <v/>
      </c>
      <c r="AD2452" s="187" t="str">
        <f t="shared" si="810"/>
        <v/>
      </c>
      <c r="AE2452" s="187" t="str">
        <f t="shared" si="811"/>
        <v/>
      </c>
      <c r="AF2452" s="187" t="str">
        <f t="shared" si="812"/>
        <v/>
      </c>
      <c r="AG2452" s="187" t="str">
        <f t="shared" si="813"/>
        <v/>
      </c>
      <c r="AH2452" s="187" t="str">
        <f t="shared" si="814"/>
        <v/>
      </c>
      <c r="AI2452" s="187" t="str">
        <f t="shared" si="815"/>
        <v/>
      </c>
      <c r="AJ2452" s="187" t="str">
        <f t="shared" si="816"/>
        <v/>
      </c>
      <c r="AK2452" s="187" t="str">
        <f t="shared" si="817"/>
        <v/>
      </c>
      <c r="AN2452" s="187" t="str">
        <f t="shared" si="818"/>
        <v/>
      </c>
      <c r="AO2452" s="187" t="str">
        <f t="shared" si="819"/>
        <v/>
      </c>
      <c r="AP2452" s="187" t="str">
        <f t="shared" si="820"/>
        <v/>
      </c>
      <c r="AT2452" s="187" t="str">
        <f t="shared" si="821"/>
        <v/>
      </c>
      <c r="AU2452" s="187" t="str">
        <f t="shared" si="822"/>
        <v/>
      </c>
      <c r="AV2452" s="187" t="str">
        <f t="shared" si="823"/>
        <v/>
      </c>
      <c r="AW2452" s="187" t="str">
        <f t="shared" si="824"/>
        <v/>
      </c>
      <c r="AX2452" s="187" t="str">
        <f t="shared" si="825"/>
        <v/>
      </c>
      <c r="AY2452" s="187" t="str">
        <f t="shared" si="827"/>
        <v/>
      </c>
      <c r="AZ2452" s="187" t="str">
        <f t="shared" si="826"/>
        <v/>
      </c>
      <c r="BA2452" s="187" t="str">
        <f t="shared" si="829"/>
        <v xml:space="preserve"> </v>
      </c>
      <c r="BB2452" s="187" t="str">
        <f>IFERROR(IF(AW2452="","",VLOOKUP(AW2452,SUSS!R:S,2,FALSE)),AY2452*SUSS!$M$2)</f>
        <v/>
      </c>
      <c r="BC2452" s="187" t="str">
        <f t="shared" si="828"/>
        <v/>
      </c>
    </row>
    <row r="2453" spans="14:55" ht="15.75" thickBot="1">
      <c r="N2453" s="183" t="s">
        <v>224</v>
      </c>
      <c r="O2453" s="82">
        <v>9</v>
      </c>
      <c r="P2453" s="85">
        <v>5272.07</v>
      </c>
      <c r="Q2453" s="83" t="s">
        <v>82</v>
      </c>
      <c r="R2453" s="83" t="s">
        <v>10</v>
      </c>
      <c r="S2453" s="83" t="s">
        <v>10</v>
      </c>
      <c r="T2453" s="82" t="s">
        <v>131</v>
      </c>
      <c r="U2453" s="82" t="s">
        <v>124</v>
      </c>
      <c r="AC2453" s="187" t="str">
        <f t="shared" si="809"/>
        <v/>
      </c>
      <c r="AD2453" s="187" t="str">
        <f t="shared" si="810"/>
        <v/>
      </c>
      <c r="AE2453" s="187" t="str">
        <f t="shared" si="811"/>
        <v/>
      </c>
      <c r="AF2453" s="187" t="str">
        <f t="shared" si="812"/>
        <v/>
      </c>
      <c r="AG2453" s="187" t="str">
        <f t="shared" si="813"/>
        <v/>
      </c>
      <c r="AH2453" s="187" t="str">
        <f t="shared" si="814"/>
        <v/>
      </c>
      <c r="AI2453" s="187" t="str">
        <f t="shared" si="815"/>
        <v/>
      </c>
      <c r="AJ2453" s="187" t="str">
        <f t="shared" si="816"/>
        <v/>
      </c>
      <c r="AK2453" s="187" t="str">
        <f t="shared" si="817"/>
        <v/>
      </c>
      <c r="AN2453" s="187" t="str">
        <f t="shared" si="818"/>
        <v/>
      </c>
      <c r="AO2453" s="187" t="str">
        <f t="shared" si="819"/>
        <v/>
      </c>
      <c r="AP2453" s="187" t="str">
        <f t="shared" si="820"/>
        <v/>
      </c>
      <c r="AT2453" s="187" t="str">
        <f t="shared" si="821"/>
        <v/>
      </c>
      <c r="AU2453" s="187" t="str">
        <f t="shared" si="822"/>
        <v/>
      </c>
      <c r="AV2453" s="187" t="str">
        <f t="shared" si="823"/>
        <v/>
      </c>
      <c r="AW2453" s="187" t="str">
        <f t="shared" si="824"/>
        <v/>
      </c>
      <c r="AX2453" s="187" t="str">
        <f t="shared" si="825"/>
        <v/>
      </c>
      <c r="AY2453" s="187" t="str">
        <f t="shared" si="827"/>
        <v/>
      </c>
      <c r="AZ2453" s="187" t="str">
        <f t="shared" si="826"/>
        <v/>
      </c>
      <c r="BA2453" s="187" t="str">
        <f t="shared" si="829"/>
        <v xml:space="preserve"> </v>
      </c>
      <c r="BB2453" s="187" t="str">
        <f>IFERROR(IF(AW2453="","",VLOOKUP(AW2453,SUSS!R:S,2,FALSE)),AY2453*SUSS!$M$2)</f>
        <v/>
      </c>
      <c r="BC2453" s="187" t="str">
        <f t="shared" si="828"/>
        <v/>
      </c>
    </row>
    <row r="2454" spans="14:55" ht="15.75" thickBot="1">
      <c r="N2454" s="183" t="s">
        <v>224</v>
      </c>
      <c r="O2454" s="82">
        <v>10</v>
      </c>
      <c r="P2454" s="85">
        <v>1636.27</v>
      </c>
      <c r="Q2454" s="83" t="s">
        <v>102</v>
      </c>
      <c r="R2454" s="83" t="s">
        <v>10</v>
      </c>
      <c r="S2454" s="83" t="s">
        <v>10</v>
      </c>
      <c r="T2454" s="82" t="s">
        <v>206</v>
      </c>
      <c r="U2454" s="82" t="s">
        <v>124</v>
      </c>
      <c r="AC2454" s="187" t="str">
        <f t="shared" si="809"/>
        <v/>
      </c>
      <c r="AD2454" s="187" t="str">
        <f t="shared" si="810"/>
        <v/>
      </c>
      <c r="AE2454" s="187" t="str">
        <f t="shared" si="811"/>
        <v/>
      </c>
      <c r="AF2454" s="187" t="str">
        <f t="shared" si="812"/>
        <v/>
      </c>
      <c r="AG2454" s="187" t="str">
        <f t="shared" si="813"/>
        <v/>
      </c>
      <c r="AH2454" s="187" t="str">
        <f t="shared" si="814"/>
        <v/>
      </c>
      <c r="AI2454" s="187" t="str">
        <f t="shared" si="815"/>
        <v/>
      </c>
      <c r="AJ2454" s="187" t="str">
        <f t="shared" si="816"/>
        <v/>
      </c>
      <c r="AK2454" s="187" t="str">
        <f t="shared" si="817"/>
        <v/>
      </c>
      <c r="AN2454" s="187" t="str">
        <f t="shared" si="818"/>
        <v/>
      </c>
      <c r="AO2454" s="187" t="str">
        <f t="shared" si="819"/>
        <v/>
      </c>
      <c r="AP2454" s="187" t="str">
        <f t="shared" si="820"/>
        <v/>
      </c>
      <c r="AT2454" s="187" t="str">
        <f t="shared" si="821"/>
        <v/>
      </c>
      <c r="AU2454" s="187" t="str">
        <f t="shared" si="822"/>
        <v/>
      </c>
      <c r="AV2454" s="187" t="str">
        <f t="shared" si="823"/>
        <v/>
      </c>
      <c r="AW2454" s="187" t="str">
        <f t="shared" si="824"/>
        <v/>
      </c>
      <c r="AX2454" s="187" t="str">
        <f t="shared" si="825"/>
        <v/>
      </c>
      <c r="AY2454" s="187" t="str">
        <f t="shared" si="827"/>
        <v/>
      </c>
      <c r="AZ2454" s="187" t="str">
        <f t="shared" si="826"/>
        <v/>
      </c>
      <c r="BA2454" s="187" t="str">
        <f t="shared" si="829"/>
        <v xml:space="preserve"> </v>
      </c>
      <c r="BB2454" s="187" t="str">
        <f>IFERROR(IF(AW2454="","",VLOOKUP(AW2454,SUSS!R:S,2,FALSE)),AY2454*SUSS!$M$2)</f>
        <v/>
      </c>
      <c r="BC2454" s="187" t="str">
        <f t="shared" si="828"/>
        <v/>
      </c>
    </row>
    <row r="2455" spans="14:55" ht="15.75" thickBot="1">
      <c r="N2455" s="183" t="s">
        <v>224</v>
      </c>
      <c r="O2455" s="82">
        <v>10</v>
      </c>
      <c r="P2455" s="86">
        <v>218.97</v>
      </c>
      <c r="Q2455" s="83" t="s">
        <v>107</v>
      </c>
      <c r="R2455" s="83" t="s">
        <v>10</v>
      </c>
      <c r="S2455" s="83" t="s">
        <v>83</v>
      </c>
      <c r="T2455" s="82" t="s">
        <v>206</v>
      </c>
      <c r="U2455" s="82" t="s">
        <v>124</v>
      </c>
      <c r="AC2455" s="187" t="str">
        <f t="shared" si="809"/>
        <v/>
      </c>
      <c r="AD2455" s="187" t="str">
        <f t="shared" si="810"/>
        <v/>
      </c>
      <c r="AE2455" s="187" t="str">
        <f t="shared" si="811"/>
        <v/>
      </c>
      <c r="AF2455" s="187" t="str">
        <f t="shared" si="812"/>
        <v/>
      </c>
      <c r="AG2455" s="187" t="str">
        <f t="shared" si="813"/>
        <v/>
      </c>
      <c r="AH2455" s="187" t="str">
        <f t="shared" si="814"/>
        <v/>
      </c>
      <c r="AI2455" s="187" t="str">
        <f t="shared" si="815"/>
        <v/>
      </c>
      <c r="AJ2455" s="187" t="str">
        <f t="shared" si="816"/>
        <v/>
      </c>
      <c r="AK2455" s="187" t="str">
        <f t="shared" si="817"/>
        <v/>
      </c>
      <c r="AN2455" s="187" t="str">
        <f t="shared" si="818"/>
        <v/>
      </c>
      <c r="AO2455" s="187" t="str">
        <f t="shared" si="819"/>
        <v/>
      </c>
      <c r="AP2455" s="187" t="str">
        <f t="shared" si="820"/>
        <v/>
      </c>
      <c r="AT2455" s="187" t="str">
        <f t="shared" si="821"/>
        <v/>
      </c>
      <c r="AU2455" s="187" t="str">
        <f t="shared" si="822"/>
        <v/>
      </c>
      <c r="AV2455" s="187" t="str">
        <f t="shared" si="823"/>
        <v/>
      </c>
      <c r="AW2455" s="187" t="str">
        <f t="shared" si="824"/>
        <v/>
      </c>
      <c r="AX2455" s="187" t="str">
        <f t="shared" si="825"/>
        <v/>
      </c>
      <c r="AY2455" s="187" t="str">
        <f t="shared" si="827"/>
        <v/>
      </c>
      <c r="AZ2455" s="187" t="str">
        <f t="shared" si="826"/>
        <v/>
      </c>
      <c r="BA2455" s="187" t="str">
        <f t="shared" si="829"/>
        <v xml:space="preserve"> </v>
      </c>
      <c r="BB2455" s="187" t="str">
        <f>IFERROR(IF(AW2455="","",VLOOKUP(AW2455,SUSS!R:S,2,FALSE)),AY2455*SUSS!$M$2)</f>
        <v/>
      </c>
      <c r="BC2455" s="187" t="str">
        <f t="shared" si="828"/>
        <v/>
      </c>
    </row>
    <row r="2456" spans="14:55" ht="15.75" thickBot="1">
      <c r="N2456" s="183" t="s">
        <v>224</v>
      </c>
      <c r="O2456" s="82">
        <v>10</v>
      </c>
      <c r="P2456" s="85">
        <v>2371.11</v>
      </c>
      <c r="Q2456" s="83" t="s">
        <v>11</v>
      </c>
      <c r="R2456" s="83" t="s">
        <v>10</v>
      </c>
      <c r="S2456" s="83" t="s">
        <v>10</v>
      </c>
      <c r="T2456" s="82" t="s">
        <v>229</v>
      </c>
      <c r="U2456" s="82" t="s">
        <v>124</v>
      </c>
      <c r="AC2456" s="187" t="str">
        <f t="shared" si="809"/>
        <v/>
      </c>
      <c r="AD2456" s="187" t="str">
        <f t="shared" si="810"/>
        <v/>
      </c>
      <c r="AE2456" s="187" t="str">
        <f t="shared" si="811"/>
        <v/>
      </c>
      <c r="AF2456" s="187" t="str">
        <f t="shared" si="812"/>
        <v/>
      </c>
      <c r="AG2456" s="187" t="str">
        <f t="shared" si="813"/>
        <v/>
      </c>
      <c r="AH2456" s="187" t="str">
        <f t="shared" si="814"/>
        <v/>
      </c>
      <c r="AI2456" s="187" t="str">
        <f t="shared" si="815"/>
        <v/>
      </c>
      <c r="AJ2456" s="187" t="str">
        <f t="shared" si="816"/>
        <v/>
      </c>
      <c r="AK2456" s="187" t="str">
        <f t="shared" si="817"/>
        <v/>
      </c>
      <c r="AN2456" s="187" t="str">
        <f t="shared" si="818"/>
        <v/>
      </c>
      <c r="AO2456" s="187" t="str">
        <f t="shared" si="819"/>
        <v/>
      </c>
      <c r="AP2456" s="187" t="str">
        <f t="shared" si="820"/>
        <v/>
      </c>
      <c r="AT2456" s="187" t="str">
        <f t="shared" si="821"/>
        <v>O365001</v>
      </c>
      <c r="AU2456" s="187">
        <f t="shared" si="822"/>
        <v>10</v>
      </c>
      <c r="AV2456" s="187">
        <f t="shared" si="823"/>
        <v>2371.11</v>
      </c>
      <c r="AW2456" s="187" t="str">
        <f t="shared" si="824"/>
        <v>2012/2</v>
      </c>
      <c r="AX2456" s="187" t="str">
        <f t="shared" si="825"/>
        <v>2012/2 Contribuciones Seg. Social</v>
      </c>
      <c r="AY2456" s="187">
        <f t="shared" si="827"/>
        <v>0</v>
      </c>
      <c r="AZ2456" s="187" t="e">
        <f t="shared" si="826"/>
        <v>#DIV/0!</v>
      </c>
      <c r="BA2456" s="187" t="str">
        <f t="shared" si="829"/>
        <v>O365001 10</v>
      </c>
      <c r="BB2456" s="187">
        <f>IFERROR(IF(AW2456="","",VLOOKUP(AW2456,SUSS!R:S,2,FALSE)),AY2456*SUSS!$M$2)</f>
        <v>0</v>
      </c>
      <c r="BC2456" s="187" t="str">
        <f t="shared" si="828"/>
        <v>VER</v>
      </c>
    </row>
    <row r="2457" spans="14:55" ht="15.75" thickBot="1">
      <c r="N2457" s="183" t="s">
        <v>224</v>
      </c>
      <c r="O2457" s="82">
        <v>10</v>
      </c>
      <c r="P2457" s="85">
        <v>1002.48</v>
      </c>
      <c r="Q2457" s="83" t="s">
        <v>106</v>
      </c>
      <c r="R2457" s="83" t="s">
        <v>10</v>
      </c>
      <c r="S2457" s="83" t="s">
        <v>10</v>
      </c>
      <c r="T2457" s="82" t="s">
        <v>227</v>
      </c>
      <c r="U2457" s="82" t="s">
        <v>124</v>
      </c>
      <c r="AC2457" s="187" t="str">
        <f t="shared" si="809"/>
        <v/>
      </c>
      <c r="AD2457" s="187" t="str">
        <f t="shared" si="810"/>
        <v/>
      </c>
      <c r="AE2457" s="187" t="str">
        <f t="shared" si="811"/>
        <v/>
      </c>
      <c r="AF2457" s="187" t="str">
        <f t="shared" si="812"/>
        <v/>
      </c>
      <c r="AG2457" s="187" t="str">
        <f t="shared" si="813"/>
        <v/>
      </c>
      <c r="AH2457" s="187" t="str">
        <f t="shared" si="814"/>
        <v/>
      </c>
      <c r="AI2457" s="187" t="str">
        <f t="shared" si="815"/>
        <v/>
      </c>
      <c r="AJ2457" s="187" t="str">
        <f t="shared" si="816"/>
        <v/>
      </c>
      <c r="AK2457" s="187" t="str">
        <f t="shared" si="817"/>
        <v/>
      </c>
      <c r="AN2457" s="187" t="str">
        <f t="shared" si="818"/>
        <v/>
      </c>
      <c r="AO2457" s="187" t="str">
        <f t="shared" si="819"/>
        <v/>
      </c>
      <c r="AP2457" s="187" t="str">
        <f t="shared" si="820"/>
        <v/>
      </c>
      <c r="AT2457" s="187" t="str">
        <f t="shared" si="821"/>
        <v/>
      </c>
      <c r="AU2457" s="187" t="str">
        <f t="shared" si="822"/>
        <v/>
      </c>
      <c r="AV2457" s="187" t="str">
        <f t="shared" si="823"/>
        <v/>
      </c>
      <c r="AW2457" s="187" t="str">
        <f t="shared" si="824"/>
        <v/>
      </c>
      <c r="AX2457" s="187" t="str">
        <f t="shared" si="825"/>
        <v/>
      </c>
      <c r="AY2457" s="187" t="str">
        <f t="shared" si="827"/>
        <v/>
      </c>
      <c r="AZ2457" s="187" t="str">
        <f t="shared" si="826"/>
        <v/>
      </c>
      <c r="BA2457" s="187" t="str">
        <f t="shared" si="829"/>
        <v xml:space="preserve"> </v>
      </c>
      <c r="BB2457" s="187" t="str">
        <f>IFERROR(IF(AW2457="","",VLOOKUP(AW2457,SUSS!R:S,2,FALSE)),AY2457*SUSS!$M$2)</f>
        <v/>
      </c>
      <c r="BC2457" s="187" t="str">
        <f t="shared" si="828"/>
        <v/>
      </c>
    </row>
    <row r="2458" spans="14:55" ht="15.75" thickBot="1">
      <c r="N2458" s="183" t="s">
        <v>224</v>
      </c>
      <c r="O2458" s="82">
        <v>10</v>
      </c>
      <c r="P2458" s="85">
        <v>5272.07</v>
      </c>
      <c r="Q2458" s="83" t="s">
        <v>82</v>
      </c>
      <c r="R2458" s="83" t="s">
        <v>10</v>
      </c>
      <c r="S2458" s="83" t="s">
        <v>10</v>
      </c>
      <c r="T2458" s="82" t="s">
        <v>131</v>
      </c>
      <c r="U2458" s="82" t="s">
        <v>124</v>
      </c>
      <c r="AC2458" s="187" t="str">
        <f t="shared" si="809"/>
        <v/>
      </c>
      <c r="AD2458" s="187" t="str">
        <f t="shared" si="810"/>
        <v/>
      </c>
      <c r="AE2458" s="187" t="str">
        <f t="shared" si="811"/>
        <v/>
      </c>
      <c r="AF2458" s="187" t="str">
        <f t="shared" si="812"/>
        <v/>
      </c>
      <c r="AG2458" s="187" t="str">
        <f t="shared" si="813"/>
        <v/>
      </c>
      <c r="AH2458" s="187" t="str">
        <f t="shared" si="814"/>
        <v/>
      </c>
      <c r="AI2458" s="187" t="str">
        <f t="shared" si="815"/>
        <v/>
      </c>
      <c r="AJ2458" s="187" t="str">
        <f t="shared" si="816"/>
        <v/>
      </c>
      <c r="AK2458" s="187" t="str">
        <f t="shared" si="817"/>
        <v/>
      </c>
      <c r="AN2458" s="187" t="str">
        <f t="shared" si="818"/>
        <v/>
      </c>
      <c r="AO2458" s="187" t="str">
        <f t="shared" si="819"/>
        <v/>
      </c>
      <c r="AP2458" s="187" t="str">
        <f t="shared" si="820"/>
        <v/>
      </c>
      <c r="AT2458" s="187" t="str">
        <f t="shared" si="821"/>
        <v/>
      </c>
      <c r="AU2458" s="187" t="str">
        <f t="shared" si="822"/>
        <v/>
      </c>
      <c r="AV2458" s="187" t="str">
        <f t="shared" si="823"/>
        <v/>
      </c>
      <c r="AW2458" s="187" t="str">
        <f t="shared" si="824"/>
        <v/>
      </c>
      <c r="AX2458" s="187" t="str">
        <f t="shared" si="825"/>
        <v/>
      </c>
      <c r="AY2458" s="187" t="str">
        <f t="shared" si="827"/>
        <v/>
      </c>
      <c r="AZ2458" s="187" t="str">
        <f t="shared" si="826"/>
        <v/>
      </c>
      <c r="BA2458" s="187" t="str">
        <f t="shared" si="829"/>
        <v xml:space="preserve"> </v>
      </c>
      <c r="BB2458" s="187" t="str">
        <f>IFERROR(IF(AW2458="","",VLOOKUP(AW2458,SUSS!R:S,2,FALSE)),AY2458*SUSS!$M$2)</f>
        <v/>
      </c>
      <c r="BC2458" s="187" t="str">
        <f t="shared" si="828"/>
        <v/>
      </c>
    </row>
    <row r="2459" spans="14:55" ht="15.75" thickBot="1">
      <c r="N2459" s="183" t="s">
        <v>224</v>
      </c>
      <c r="O2459" s="82">
        <v>11</v>
      </c>
      <c r="P2459" s="85">
        <v>1636.27</v>
      </c>
      <c r="Q2459" s="83" t="s">
        <v>102</v>
      </c>
      <c r="R2459" s="83" t="s">
        <v>10</v>
      </c>
      <c r="S2459" s="83" t="s">
        <v>10</v>
      </c>
      <c r="T2459" s="82" t="s">
        <v>206</v>
      </c>
      <c r="U2459" s="82" t="s">
        <v>124</v>
      </c>
      <c r="AC2459" s="187" t="str">
        <f t="shared" si="809"/>
        <v/>
      </c>
      <c r="AD2459" s="187" t="str">
        <f t="shared" si="810"/>
        <v/>
      </c>
      <c r="AE2459" s="187" t="str">
        <f t="shared" si="811"/>
        <v/>
      </c>
      <c r="AF2459" s="187" t="str">
        <f t="shared" si="812"/>
        <v/>
      </c>
      <c r="AG2459" s="187" t="str">
        <f t="shared" si="813"/>
        <v/>
      </c>
      <c r="AH2459" s="187" t="str">
        <f t="shared" si="814"/>
        <v/>
      </c>
      <c r="AI2459" s="187" t="str">
        <f t="shared" si="815"/>
        <v/>
      </c>
      <c r="AJ2459" s="187" t="str">
        <f t="shared" si="816"/>
        <v/>
      </c>
      <c r="AK2459" s="187" t="str">
        <f t="shared" si="817"/>
        <v/>
      </c>
      <c r="AN2459" s="187" t="str">
        <f t="shared" si="818"/>
        <v/>
      </c>
      <c r="AO2459" s="187" t="str">
        <f t="shared" si="819"/>
        <v/>
      </c>
      <c r="AP2459" s="187" t="str">
        <f t="shared" si="820"/>
        <v/>
      </c>
      <c r="AT2459" s="187" t="str">
        <f t="shared" si="821"/>
        <v/>
      </c>
      <c r="AU2459" s="187" t="str">
        <f t="shared" si="822"/>
        <v/>
      </c>
      <c r="AV2459" s="187" t="str">
        <f t="shared" si="823"/>
        <v/>
      </c>
      <c r="AW2459" s="187" t="str">
        <f t="shared" si="824"/>
        <v/>
      </c>
      <c r="AX2459" s="187" t="str">
        <f t="shared" si="825"/>
        <v/>
      </c>
      <c r="AY2459" s="187" t="str">
        <f t="shared" si="827"/>
        <v/>
      </c>
      <c r="AZ2459" s="187" t="str">
        <f t="shared" si="826"/>
        <v/>
      </c>
      <c r="BA2459" s="187" t="str">
        <f t="shared" si="829"/>
        <v xml:space="preserve"> </v>
      </c>
      <c r="BB2459" s="187" t="str">
        <f>IFERROR(IF(AW2459="","",VLOOKUP(AW2459,SUSS!R:S,2,FALSE)),AY2459*SUSS!$M$2)</f>
        <v/>
      </c>
      <c r="BC2459" s="187" t="str">
        <f t="shared" si="828"/>
        <v/>
      </c>
    </row>
    <row r="2460" spans="14:55" ht="15.75" thickBot="1">
      <c r="N2460" s="183" t="s">
        <v>224</v>
      </c>
      <c r="O2460" s="82">
        <v>11</v>
      </c>
      <c r="P2460" s="86">
        <v>218.97</v>
      </c>
      <c r="Q2460" s="83" t="s">
        <v>107</v>
      </c>
      <c r="R2460" s="83" t="s">
        <v>10</v>
      </c>
      <c r="S2460" s="83" t="s">
        <v>83</v>
      </c>
      <c r="T2460" s="82" t="s">
        <v>206</v>
      </c>
      <c r="U2460" s="82" t="s">
        <v>124</v>
      </c>
      <c r="AC2460" s="187" t="str">
        <f t="shared" si="809"/>
        <v/>
      </c>
      <c r="AD2460" s="187" t="str">
        <f t="shared" si="810"/>
        <v/>
      </c>
      <c r="AE2460" s="187" t="str">
        <f t="shared" si="811"/>
        <v/>
      </c>
      <c r="AF2460" s="187" t="str">
        <f t="shared" si="812"/>
        <v/>
      </c>
      <c r="AG2460" s="187" t="str">
        <f t="shared" si="813"/>
        <v/>
      </c>
      <c r="AH2460" s="187" t="str">
        <f t="shared" si="814"/>
        <v/>
      </c>
      <c r="AI2460" s="187" t="str">
        <f t="shared" si="815"/>
        <v/>
      </c>
      <c r="AJ2460" s="187" t="str">
        <f t="shared" si="816"/>
        <v/>
      </c>
      <c r="AK2460" s="187" t="str">
        <f t="shared" si="817"/>
        <v/>
      </c>
      <c r="AN2460" s="187" t="str">
        <f t="shared" si="818"/>
        <v/>
      </c>
      <c r="AO2460" s="187" t="str">
        <f t="shared" si="819"/>
        <v/>
      </c>
      <c r="AP2460" s="187" t="str">
        <f t="shared" si="820"/>
        <v/>
      </c>
      <c r="AT2460" s="187" t="str">
        <f t="shared" si="821"/>
        <v/>
      </c>
      <c r="AU2460" s="187" t="str">
        <f t="shared" si="822"/>
        <v/>
      </c>
      <c r="AV2460" s="187" t="str">
        <f t="shared" si="823"/>
        <v/>
      </c>
      <c r="AW2460" s="187" t="str">
        <f t="shared" si="824"/>
        <v/>
      </c>
      <c r="AX2460" s="187" t="str">
        <f t="shared" si="825"/>
        <v/>
      </c>
      <c r="AY2460" s="187" t="str">
        <f t="shared" si="827"/>
        <v/>
      </c>
      <c r="AZ2460" s="187" t="str">
        <f t="shared" si="826"/>
        <v/>
      </c>
      <c r="BA2460" s="187" t="str">
        <f t="shared" si="829"/>
        <v xml:space="preserve"> </v>
      </c>
      <c r="BB2460" s="187" t="str">
        <f>IFERROR(IF(AW2460="","",VLOOKUP(AW2460,SUSS!R:S,2,FALSE)),AY2460*SUSS!$M$2)</f>
        <v/>
      </c>
      <c r="BC2460" s="187" t="str">
        <f t="shared" si="828"/>
        <v/>
      </c>
    </row>
    <row r="2461" spans="14:55" ht="15.75" thickBot="1">
      <c r="N2461" s="183" t="s">
        <v>224</v>
      </c>
      <c r="O2461" s="82">
        <v>11</v>
      </c>
      <c r="P2461" s="85">
        <v>2371.11</v>
      </c>
      <c r="Q2461" s="83" t="s">
        <v>11</v>
      </c>
      <c r="R2461" s="83" t="s">
        <v>10</v>
      </c>
      <c r="S2461" s="83" t="s">
        <v>10</v>
      </c>
      <c r="T2461" s="82" t="s">
        <v>229</v>
      </c>
      <c r="U2461" s="82" t="s">
        <v>124</v>
      </c>
      <c r="AC2461" s="187" t="str">
        <f t="shared" si="809"/>
        <v/>
      </c>
      <c r="AD2461" s="187" t="str">
        <f t="shared" si="810"/>
        <v/>
      </c>
      <c r="AE2461" s="187" t="str">
        <f t="shared" si="811"/>
        <v/>
      </c>
      <c r="AF2461" s="187" t="str">
        <f t="shared" si="812"/>
        <v/>
      </c>
      <c r="AG2461" s="187" t="str">
        <f t="shared" si="813"/>
        <v/>
      </c>
      <c r="AH2461" s="187" t="str">
        <f t="shared" si="814"/>
        <v/>
      </c>
      <c r="AI2461" s="187" t="str">
        <f t="shared" si="815"/>
        <v/>
      </c>
      <c r="AJ2461" s="187" t="str">
        <f t="shared" si="816"/>
        <v/>
      </c>
      <c r="AK2461" s="187" t="str">
        <f t="shared" si="817"/>
        <v/>
      </c>
      <c r="AN2461" s="187" t="str">
        <f t="shared" si="818"/>
        <v/>
      </c>
      <c r="AO2461" s="187" t="str">
        <f t="shared" si="819"/>
        <v/>
      </c>
      <c r="AP2461" s="187" t="str">
        <f t="shared" si="820"/>
        <v/>
      </c>
      <c r="AT2461" s="187" t="str">
        <f t="shared" si="821"/>
        <v>O365001</v>
      </c>
      <c r="AU2461" s="187">
        <f t="shared" si="822"/>
        <v>11</v>
      </c>
      <c r="AV2461" s="187">
        <f t="shared" si="823"/>
        <v>2371.11</v>
      </c>
      <c r="AW2461" s="187" t="str">
        <f t="shared" si="824"/>
        <v>2012/2</v>
      </c>
      <c r="AX2461" s="187" t="str">
        <f t="shared" si="825"/>
        <v>2012/2 Contribuciones Seg. Social</v>
      </c>
      <c r="AY2461" s="187">
        <f t="shared" si="827"/>
        <v>0</v>
      </c>
      <c r="AZ2461" s="187" t="e">
        <f t="shared" si="826"/>
        <v>#DIV/0!</v>
      </c>
      <c r="BA2461" s="187" t="str">
        <f t="shared" si="829"/>
        <v>O365001 11</v>
      </c>
      <c r="BB2461" s="187">
        <f>IFERROR(IF(AW2461="","",VLOOKUP(AW2461,SUSS!R:S,2,FALSE)),AY2461*SUSS!$M$2)</f>
        <v>0</v>
      </c>
      <c r="BC2461" s="187" t="str">
        <f t="shared" si="828"/>
        <v>VER</v>
      </c>
    </row>
    <row r="2462" spans="14:55" ht="15.75" thickBot="1">
      <c r="N2462" s="183" t="s">
        <v>224</v>
      </c>
      <c r="O2462" s="82">
        <v>11</v>
      </c>
      <c r="P2462" s="85">
        <v>1002.48</v>
      </c>
      <c r="Q2462" s="83" t="s">
        <v>106</v>
      </c>
      <c r="R2462" s="83" t="s">
        <v>10</v>
      </c>
      <c r="S2462" s="83" t="s">
        <v>10</v>
      </c>
      <c r="T2462" s="82" t="s">
        <v>227</v>
      </c>
      <c r="U2462" s="82" t="s">
        <v>124</v>
      </c>
      <c r="AC2462" s="187" t="str">
        <f t="shared" ref="AC2462:AC2525" si="830">IF($E2462=$AD$1,IF($G2462=$AE$1,A2462,""),"")</f>
        <v/>
      </c>
      <c r="AD2462" s="187" t="str">
        <f t="shared" ref="AD2462:AD2525" si="831">IF($E2462=$AD$1,IF($G2462=$AE$1,E2462,""),"")</f>
        <v/>
      </c>
      <c r="AE2462" s="187" t="str">
        <f t="shared" ref="AE2462:AE2525" si="832">IF($E2462=$AD$1,IF($G2462=$AE$1,F2462,""),"")</f>
        <v/>
      </c>
      <c r="AF2462" s="187" t="str">
        <f t="shared" ref="AF2462:AF2525" si="833">IF($E2462=$AD$1,IF($G2462=$AE$1,G2462,""),"")</f>
        <v/>
      </c>
      <c r="AG2462" s="187" t="str">
        <f t="shared" ref="AG2462:AG2525" si="834">IF($E2462=$AD$1,IF($G2462=$AE$1,I2462,""),"")</f>
        <v/>
      </c>
      <c r="AH2462" s="187" t="str">
        <f t="shared" ref="AH2462:AH2525" si="835">IF($E2462=$AD$1,IF($G2462=$AE$1,J2462,""),"")</f>
        <v/>
      </c>
      <c r="AI2462" s="187" t="str">
        <f t="shared" ref="AI2462:AI2525" si="836">IF($E2462=$AD$1,IF($G2462=$AE$1,K2462,""),"")</f>
        <v/>
      </c>
      <c r="AJ2462" s="187" t="str">
        <f t="shared" ref="AJ2462:AJ2525" si="837">IF($E2462=$AD$1,IF($G2462=$AE$1,B2462,""),"")</f>
        <v/>
      </c>
      <c r="AK2462" s="187" t="str">
        <f t="shared" ref="AK2462:AK2525" si="838">IF($E2462=$AD$1,IF($G2462=$AE$1,C2462,""),"")</f>
        <v/>
      </c>
      <c r="AN2462" s="187" t="str">
        <f t="shared" ref="AN2462:AN2525" si="839">LEFT(AO2462,7)</f>
        <v/>
      </c>
      <c r="AO2462" s="187" t="str">
        <f t="shared" ref="AO2462:AO2525" si="840">IF(AF2462=$AE$1,AJ2462&amp;"/"&amp;AK2462&amp;" "&amp;AD2462,"")</f>
        <v/>
      </c>
      <c r="AP2462" s="187" t="str">
        <f t="shared" ref="AP2462:AP2525" si="841">IF(AO2462&lt;&gt;"",AI2462,"")</f>
        <v/>
      </c>
      <c r="AT2462" s="187" t="str">
        <f t="shared" ref="AT2462:AT2525" si="842">IF($Q2462=$AD$1,N2462,"")</f>
        <v/>
      </c>
      <c r="AU2462" s="187" t="str">
        <f t="shared" ref="AU2462:AU2525" si="843">IF($Q2462=$AD$1,O2462,"")</f>
        <v/>
      </c>
      <c r="AV2462" s="187" t="str">
        <f t="shared" ref="AV2462:AV2525" si="844">IF($Q2462=$AD$1,P2462,"")</f>
        <v/>
      </c>
      <c r="AW2462" s="187" t="str">
        <f t="shared" ref="AW2462:AW2525" si="845">IF($Q2462=$AD$1,T2462,"")</f>
        <v/>
      </c>
      <c r="AX2462" s="187" t="str">
        <f t="shared" ref="AX2462:AX2525" si="846">IF(AW2462&lt;&gt;"",AW2462&amp;" "&amp;$AD$1,"")</f>
        <v/>
      </c>
      <c r="AY2462" s="187" t="str">
        <f t="shared" si="827"/>
        <v/>
      </c>
      <c r="AZ2462" s="187" t="str">
        <f t="shared" ref="AZ2462:AZ2525" si="847">IF(AY2462="","",AV2462/AY2462)</f>
        <v/>
      </c>
      <c r="BA2462" s="187" t="str">
        <f t="shared" si="829"/>
        <v xml:space="preserve"> </v>
      </c>
      <c r="BB2462" s="187" t="str">
        <f>IFERROR(IF(AW2462="","",VLOOKUP(AW2462,SUSS!R:S,2,FALSE)),AY2462*SUSS!$M$2)</f>
        <v/>
      </c>
      <c r="BC2462" s="187" t="str">
        <f t="shared" si="828"/>
        <v/>
      </c>
    </row>
    <row r="2463" spans="14:55" ht="15.75" thickBot="1">
      <c r="N2463" s="183" t="s">
        <v>224</v>
      </c>
      <c r="O2463" s="82">
        <v>11</v>
      </c>
      <c r="P2463" s="85">
        <v>5272.07</v>
      </c>
      <c r="Q2463" s="83" t="s">
        <v>82</v>
      </c>
      <c r="R2463" s="83" t="s">
        <v>10</v>
      </c>
      <c r="S2463" s="83" t="s">
        <v>10</v>
      </c>
      <c r="T2463" s="82" t="s">
        <v>131</v>
      </c>
      <c r="U2463" s="82" t="s">
        <v>124</v>
      </c>
      <c r="AC2463" s="187" t="str">
        <f t="shared" si="830"/>
        <v/>
      </c>
      <c r="AD2463" s="187" t="str">
        <f t="shared" si="831"/>
        <v/>
      </c>
      <c r="AE2463" s="187" t="str">
        <f t="shared" si="832"/>
        <v/>
      </c>
      <c r="AF2463" s="187" t="str">
        <f t="shared" si="833"/>
        <v/>
      </c>
      <c r="AG2463" s="187" t="str">
        <f t="shared" si="834"/>
        <v/>
      </c>
      <c r="AH2463" s="187" t="str">
        <f t="shared" si="835"/>
        <v/>
      </c>
      <c r="AI2463" s="187" t="str">
        <f t="shared" si="836"/>
        <v/>
      </c>
      <c r="AJ2463" s="187" t="str">
        <f t="shared" si="837"/>
        <v/>
      </c>
      <c r="AK2463" s="187" t="str">
        <f t="shared" si="838"/>
        <v/>
      </c>
      <c r="AN2463" s="187" t="str">
        <f t="shared" si="839"/>
        <v/>
      </c>
      <c r="AO2463" s="187" t="str">
        <f t="shared" si="840"/>
        <v/>
      </c>
      <c r="AP2463" s="187" t="str">
        <f t="shared" si="841"/>
        <v/>
      </c>
      <c r="AT2463" s="187" t="str">
        <f t="shared" si="842"/>
        <v/>
      </c>
      <c r="AU2463" s="187" t="str">
        <f t="shared" si="843"/>
        <v/>
      </c>
      <c r="AV2463" s="187" t="str">
        <f t="shared" si="844"/>
        <v/>
      </c>
      <c r="AW2463" s="187" t="str">
        <f t="shared" si="845"/>
        <v/>
      </c>
      <c r="AX2463" s="187" t="str">
        <f t="shared" si="846"/>
        <v/>
      </c>
      <c r="AY2463" s="187" t="str">
        <f t="shared" si="827"/>
        <v/>
      </c>
      <c r="AZ2463" s="187" t="str">
        <f t="shared" si="847"/>
        <v/>
      </c>
      <c r="BA2463" s="187" t="str">
        <f t="shared" si="829"/>
        <v xml:space="preserve"> </v>
      </c>
      <c r="BB2463" s="187" t="str">
        <f>IFERROR(IF(AW2463="","",VLOOKUP(AW2463,SUSS!R:S,2,FALSE)),AY2463*SUSS!$M$2)</f>
        <v/>
      </c>
      <c r="BC2463" s="187" t="str">
        <f t="shared" si="828"/>
        <v/>
      </c>
    </row>
    <row r="2464" spans="14:55" ht="15.75" thickBot="1">
      <c r="N2464" s="183" t="s">
        <v>224</v>
      </c>
      <c r="O2464" s="82">
        <v>12</v>
      </c>
      <c r="P2464" s="85">
        <v>1636.27</v>
      </c>
      <c r="Q2464" s="83" t="s">
        <v>102</v>
      </c>
      <c r="R2464" s="83" t="s">
        <v>10</v>
      </c>
      <c r="S2464" s="83" t="s">
        <v>10</v>
      </c>
      <c r="T2464" s="82" t="s">
        <v>206</v>
      </c>
      <c r="U2464" s="82" t="s">
        <v>124</v>
      </c>
      <c r="AC2464" s="187" t="str">
        <f t="shared" si="830"/>
        <v/>
      </c>
      <c r="AD2464" s="187" t="str">
        <f t="shared" si="831"/>
        <v/>
      </c>
      <c r="AE2464" s="187" t="str">
        <f t="shared" si="832"/>
        <v/>
      </c>
      <c r="AF2464" s="187" t="str">
        <f t="shared" si="833"/>
        <v/>
      </c>
      <c r="AG2464" s="187" t="str">
        <f t="shared" si="834"/>
        <v/>
      </c>
      <c r="AH2464" s="187" t="str">
        <f t="shared" si="835"/>
        <v/>
      </c>
      <c r="AI2464" s="187" t="str">
        <f t="shared" si="836"/>
        <v/>
      </c>
      <c r="AJ2464" s="187" t="str">
        <f t="shared" si="837"/>
        <v/>
      </c>
      <c r="AK2464" s="187" t="str">
        <f t="shared" si="838"/>
        <v/>
      </c>
      <c r="AN2464" s="187" t="str">
        <f t="shared" si="839"/>
        <v/>
      </c>
      <c r="AO2464" s="187" t="str">
        <f t="shared" si="840"/>
        <v/>
      </c>
      <c r="AP2464" s="187" t="str">
        <f t="shared" si="841"/>
        <v/>
      </c>
      <c r="AT2464" s="187" t="str">
        <f t="shared" si="842"/>
        <v/>
      </c>
      <c r="AU2464" s="187" t="str">
        <f t="shared" si="843"/>
        <v/>
      </c>
      <c r="AV2464" s="187" t="str">
        <f t="shared" si="844"/>
        <v/>
      </c>
      <c r="AW2464" s="187" t="str">
        <f t="shared" si="845"/>
        <v/>
      </c>
      <c r="AX2464" s="187" t="str">
        <f t="shared" si="846"/>
        <v/>
      </c>
      <c r="AY2464" s="187" t="str">
        <f t="shared" si="827"/>
        <v/>
      </c>
      <c r="AZ2464" s="187" t="str">
        <f t="shared" si="847"/>
        <v/>
      </c>
      <c r="BA2464" s="187" t="str">
        <f t="shared" si="829"/>
        <v xml:space="preserve"> </v>
      </c>
      <c r="BB2464" s="187" t="str">
        <f>IFERROR(IF(AW2464="","",VLOOKUP(AW2464,SUSS!R:S,2,FALSE)),AY2464*SUSS!$M$2)</f>
        <v/>
      </c>
      <c r="BC2464" s="187" t="str">
        <f t="shared" si="828"/>
        <v/>
      </c>
    </row>
    <row r="2465" spans="14:55" ht="15.75" thickBot="1">
      <c r="N2465" s="183" t="s">
        <v>224</v>
      </c>
      <c r="O2465" s="82">
        <v>12</v>
      </c>
      <c r="P2465" s="86">
        <v>218.97</v>
      </c>
      <c r="Q2465" s="83" t="s">
        <v>107</v>
      </c>
      <c r="R2465" s="83" t="s">
        <v>10</v>
      </c>
      <c r="S2465" s="83" t="s">
        <v>83</v>
      </c>
      <c r="T2465" s="82" t="s">
        <v>206</v>
      </c>
      <c r="U2465" s="82" t="s">
        <v>124</v>
      </c>
      <c r="AC2465" s="187" t="str">
        <f t="shared" si="830"/>
        <v/>
      </c>
      <c r="AD2465" s="187" t="str">
        <f t="shared" si="831"/>
        <v/>
      </c>
      <c r="AE2465" s="187" t="str">
        <f t="shared" si="832"/>
        <v/>
      </c>
      <c r="AF2465" s="187" t="str">
        <f t="shared" si="833"/>
        <v/>
      </c>
      <c r="AG2465" s="187" t="str">
        <f t="shared" si="834"/>
        <v/>
      </c>
      <c r="AH2465" s="187" t="str">
        <f t="shared" si="835"/>
        <v/>
      </c>
      <c r="AI2465" s="187" t="str">
        <f t="shared" si="836"/>
        <v/>
      </c>
      <c r="AJ2465" s="187" t="str">
        <f t="shared" si="837"/>
        <v/>
      </c>
      <c r="AK2465" s="187" t="str">
        <f t="shared" si="838"/>
        <v/>
      </c>
      <c r="AN2465" s="187" t="str">
        <f t="shared" si="839"/>
        <v/>
      </c>
      <c r="AO2465" s="187" t="str">
        <f t="shared" si="840"/>
        <v/>
      </c>
      <c r="AP2465" s="187" t="str">
        <f t="shared" si="841"/>
        <v/>
      </c>
      <c r="AT2465" s="187" t="str">
        <f t="shared" si="842"/>
        <v/>
      </c>
      <c r="AU2465" s="187" t="str">
        <f t="shared" si="843"/>
        <v/>
      </c>
      <c r="AV2465" s="187" t="str">
        <f t="shared" si="844"/>
        <v/>
      </c>
      <c r="AW2465" s="187" t="str">
        <f t="shared" si="845"/>
        <v/>
      </c>
      <c r="AX2465" s="187" t="str">
        <f t="shared" si="846"/>
        <v/>
      </c>
      <c r="AY2465" s="187" t="str">
        <f t="shared" si="827"/>
        <v/>
      </c>
      <c r="AZ2465" s="187" t="str">
        <f t="shared" si="847"/>
        <v/>
      </c>
      <c r="BA2465" s="187" t="str">
        <f t="shared" si="829"/>
        <v xml:space="preserve"> </v>
      </c>
      <c r="BB2465" s="187" t="str">
        <f>IFERROR(IF(AW2465="","",VLOOKUP(AW2465,SUSS!R:S,2,FALSE)),AY2465*SUSS!$M$2)</f>
        <v/>
      </c>
      <c r="BC2465" s="187" t="str">
        <f t="shared" si="828"/>
        <v/>
      </c>
    </row>
    <row r="2466" spans="14:55" ht="15.75" thickBot="1">
      <c r="N2466" s="183" t="s">
        <v>224</v>
      </c>
      <c r="O2466" s="82">
        <v>12</v>
      </c>
      <c r="P2466" s="85">
        <v>2371.11</v>
      </c>
      <c r="Q2466" s="83" t="s">
        <v>11</v>
      </c>
      <c r="R2466" s="83" t="s">
        <v>10</v>
      </c>
      <c r="S2466" s="83" t="s">
        <v>10</v>
      </c>
      <c r="T2466" s="82" t="s">
        <v>229</v>
      </c>
      <c r="U2466" s="82" t="s">
        <v>124</v>
      </c>
      <c r="AC2466" s="187" t="str">
        <f t="shared" si="830"/>
        <v/>
      </c>
      <c r="AD2466" s="187" t="str">
        <f t="shared" si="831"/>
        <v/>
      </c>
      <c r="AE2466" s="187" t="str">
        <f t="shared" si="832"/>
        <v/>
      </c>
      <c r="AF2466" s="187" t="str">
        <f t="shared" si="833"/>
        <v/>
      </c>
      <c r="AG2466" s="187" t="str">
        <f t="shared" si="834"/>
        <v/>
      </c>
      <c r="AH2466" s="187" t="str">
        <f t="shared" si="835"/>
        <v/>
      </c>
      <c r="AI2466" s="187" t="str">
        <f t="shared" si="836"/>
        <v/>
      </c>
      <c r="AJ2466" s="187" t="str">
        <f t="shared" si="837"/>
        <v/>
      </c>
      <c r="AK2466" s="187" t="str">
        <f t="shared" si="838"/>
        <v/>
      </c>
      <c r="AN2466" s="187" t="str">
        <f t="shared" si="839"/>
        <v/>
      </c>
      <c r="AO2466" s="187" t="str">
        <f t="shared" si="840"/>
        <v/>
      </c>
      <c r="AP2466" s="187" t="str">
        <f t="shared" si="841"/>
        <v/>
      </c>
      <c r="AT2466" s="187" t="str">
        <f t="shared" si="842"/>
        <v>O365001</v>
      </c>
      <c r="AU2466" s="187">
        <f t="shared" si="843"/>
        <v>12</v>
      </c>
      <c r="AV2466" s="187">
        <f t="shared" si="844"/>
        <v>2371.11</v>
      </c>
      <c r="AW2466" s="187" t="str">
        <f t="shared" si="845"/>
        <v>2012/2</v>
      </c>
      <c r="AX2466" s="187" t="str">
        <f t="shared" si="846"/>
        <v>2012/2 Contribuciones Seg. Social</v>
      </c>
      <c r="AY2466" s="187">
        <f t="shared" si="827"/>
        <v>0</v>
      </c>
      <c r="AZ2466" s="187" t="e">
        <f t="shared" si="847"/>
        <v>#DIV/0!</v>
      </c>
      <c r="BA2466" s="187" t="str">
        <f t="shared" si="829"/>
        <v>O365001 12</v>
      </c>
      <c r="BB2466" s="187">
        <f>IFERROR(IF(AW2466="","",VLOOKUP(AW2466,SUSS!R:S,2,FALSE)),AY2466*SUSS!$M$2)</f>
        <v>0</v>
      </c>
      <c r="BC2466" s="187" t="str">
        <f t="shared" si="828"/>
        <v>VER</v>
      </c>
    </row>
    <row r="2467" spans="14:55" ht="15.75" thickBot="1">
      <c r="N2467" s="183" t="s">
        <v>224</v>
      </c>
      <c r="O2467" s="82">
        <v>12</v>
      </c>
      <c r="P2467" s="85">
        <v>1002.48</v>
      </c>
      <c r="Q2467" s="83" t="s">
        <v>106</v>
      </c>
      <c r="R2467" s="83" t="s">
        <v>10</v>
      </c>
      <c r="S2467" s="83" t="s">
        <v>10</v>
      </c>
      <c r="T2467" s="82" t="s">
        <v>227</v>
      </c>
      <c r="U2467" s="82" t="s">
        <v>124</v>
      </c>
      <c r="AC2467" s="187" t="str">
        <f t="shared" si="830"/>
        <v/>
      </c>
      <c r="AD2467" s="187" t="str">
        <f t="shared" si="831"/>
        <v/>
      </c>
      <c r="AE2467" s="187" t="str">
        <f t="shared" si="832"/>
        <v/>
      </c>
      <c r="AF2467" s="187" t="str">
        <f t="shared" si="833"/>
        <v/>
      </c>
      <c r="AG2467" s="187" t="str">
        <f t="shared" si="834"/>
        <v/>
      </c>
      <c r="AH2467" s="187" t="str">
        <f t="shared" si="835"/>
        <v/>
      </c>
      <c r="AI2467" s="187" t="str">
        <f t="shared" si="836"/>
        <v/>
      </c>
      <c r="AJ2467" s="187" t="str">
        <f t="shared" si="837"/>
        <v/>
      </c>
      <c r="AK2467" s="187" t="str">
        <f t="shared" si="838"/>
        <v/>
      </c>
      <c r="AN2467" s="187" t="str">
        <f t="shared" si="839"/>
        <v/>
      </c>
      <c r="AO2467" s="187" t="str">
        <f t="shared" si="840"/>
        <v/>
      </c>
      <c r="AP2467" s="187" t="str">
        <f t="shared" si="841"/>
        <v/>
      </c>
      <c r="AT2467" s="187" t="str">
        <f t="shared" si="842"/>
        <v/>
      </c>
      <c r="AU2467" s="187" t="str">
        <f t="shared" si="843"/>
        <v/>
      </c>
      <c r="AV2467" s="187" t="str">
        <f t="shared" si="844"/>
        <v/>
      </c>
      <c r="AW2467" s="187" t="str">
        <f t="shared" si="845"/>
        <v/>
      </c>
      <c r="AX2467" s="187" t="str">
        <f t="shared" si="846"/>
        <v/>
      </c>
      <c r="AY2467" s="187" t="str">
        <f t="shared" si="827"/>
        <v/>
      </c>
      <c r="AZ2467" s="187" t="str">
        <f t="shared" si="847"/>
        <v/>
      </c>
      <c r="BA2467" s="187" t="str">
        <f t="shared" si="829"/>
        <v xml:space="preserve"> </v>
      </c>
      <c r="BB2467" s="187" t="str">
        <f>IFERROR(IF(AW2467="","",VLOOKUP(AW2467,SUSS!R:S,2,FALSE)),AY2467*SUSS!$M$2)</f>
        <v/>
      </c>
      <c r="BC2467" s="187" t="str">
        <f t="shared" si="828"/>
        <v/>
      </c>
    </row>
    <row r="2468" spans="14:55" ht="15.75" thickBot="1">
      <c r="N2468" s="183" t="s">
        <v>224</v>
      </c>
      <c r="O2468" s="82">
        <v>12</v>
      </c>
      <c r="P2468" s="85">
        <v>5272.07</v>
      </c>
      <c r="Q2468" s="83" t="s">
        <v>82</v>
      </c>
      <c r="R2468" s="83" t="s">
        <v>10</v>
      </c>
      <c r="S2468" s="83" t="s">
        <v>10</v>
      </c>
      <c r="T2468" s="82" t="s">
        <v>131</v>
      </c>
      <c r="U2468" s="82" t="s">
        <v>124</v>
      </c>
      <c r="AC2468" s="187" t="str">
        <f t="shared" si="830"/>
        <v/>
      </c>
      <c r="AD2468" s="187" t="str">
        <f t="shared" si="831"/>
        <v/>
      </c>
      <c r="AE2468" s="187" t="str">
        <f t="shared" si="832"/>
        <v/>
      </c>
      <c r="AF2468" s="187" t="str">
        <f t="shared" si="833"/>
        <v/>
      </c>
      <c r="AG2468" s="187" t="str">
        <f t="shared" si="834"/>
        <v/>
      </c>
      <c r="AH2468" s="187" t="str">
        <f t="shared" si="835"/>
        <v/>
      </c>
      <c r="AI2468" s="187" t="str">
        <f t="shared" si="836"/>
        <v/>
      </c>
      <c r="AJ2468" s="187" t="str">
        <f t="shared" si="837"/>
        <v/>
      </c>
      <c r="AK2468" s="187" t="str">
        <f t="shared" si="838"/>
        <v/>
      </c>
      <c r="AN2468" s="187" t="str">
        <f t="shared" si="839"/>
        <v/>
      </c>
      <c r="AO2468" s="187" t="str">
        <f t="shared" si="840"/>
        <v/>
      </c>
      <c r="AP2468" s="187" t="str">
        <f t="shared" si="841"/>
        <v/>
      </c>
      <c r="AT2468" s="187" t="str">
        <f t="shared" si="842"/>
        <v/>
      </c>
      <c r="AU2468" s="187" t="str">
        <f t="shared" si="843"/>
        <v/>
      </c>
      <c r="AV2468" s="187" t="str">
        <f t="shared" si="844"/>
        <v/>
      </c>
      <c r="AW2468" s="187" t="str">
        <f t="shared" si="845"/>
        <v/>
      </c>
      <c r="AX2468" s="187" t="str">
        <f t="shared" si="846"/>
        <v/>
      </c>
      <c r="AY2468" s="187" t="str">
        <f t="shared" si="827"/>
        <v/>
      </c>
      <c r="AZ2468" s="187" t="str">
        <f t="shared" si="847"/>
        <v/>
      </c>
      <c r="BA2468" s="187" t="str">
        <f t="shared" si="829"/>
        <v xml:space="preserve"> </v>
      </c>
      <c r="BB2468" s="187" t="str">
        <f>IFERROR(IF(AW2468="","",VLOOKUP(AW2468,SUSS!R:S,2,FALSE)),AY2468*SUSS!$M$2)</f>
        <v/>
      </c>
      <c r="BC2468" s="187" t="str">
        <f t="shared" si="828"/>
        <v/>
      </c>
    </row>
    <row r="2469" spans="14:55" ht="15.75" thickBot="1">
      <c r="N2469" s="183" t="s">
        <v>224</v>
      </c>
      <c r="O2469" s="82">
        <v>13</v>
      </c>
      <c r="P2469" s="85">
        <v>1636.27</v>
      </c>
      <c r="Q2469" s="83" t="s">
        <v>102</v>
      </c>
      <c r="R2469" s="83" t="s">
        <v>10</v>
      </c>
      <c r="S2469" s="83" t="s">
        <v>10</v>
      </c>
      <c r="T2469" s="82" t="s">
        <v>206</v>
      </c>
      <c r="U2469" s="82" t="s">
        <v>124</v>
      </c>
      <c r="AC2469" s="187" t="str">
        <f t="shared" si="830"/>
        <v/>
      </c>
      <c r="AD2469" s="187" t="str">
        <f t="shared" si="831"/>
        <v/>
      </c>
      <c r="AE2469" s="187" t="str">
        <f t="shared" si="832"/>
        <v/>
      </c>
      <c r="AF2469" s="187" t="str">
        <f t="shared" si="833"/>
        <v/>
      </c>
      <c r="AG2469" s="187" t="str">
        <f t="shared" si="834"/>
        <v/>
      </c>
      <c r="AH2469" s="187" t="str">
        <f t="shared" si="835"/>
        <v/>
      </c>
      <c r="AI2469" s="187" t="str">
        <f t="shared" si="836"/>
        <v/>
      </c>
      <c r="AJ2469" s="187" t="str">
        <f t="shared" si="837"/>
        <v/>
      </c>
      <c r="AK2469" s="187" t="str">
        <f t="shared" si="838"/>
        <v/>
      </c>
      <c r="AN2469" s="187" t="str">
        <f t="shared" si="839"/>
        <v/>
      </c>
      <c r="AO2469" s="187" t="str">
        <f t="shared" si="840"/>
        <v/>
      </c>
      <c r="AP2469" s="187" t="str">
        <f t="shared" si="841"/>
        <v/>
      </c>
      <c r="AT2469" s="187" t="str">
        <f t="shared" si="842"/>
        <v/>
      </c>
      <c r="AU2469" s="187" t="str">
        <f t="shared" si="843"/>
        <v/>
      </c>
      <c r="AV2469" s="187" t="str">
        <f t="shared" si="844"/>
        <v/>
      </c>
      <c r="AW2469" s="187" t="str">
        <f t="shared" si="845"/>
        <v/>
      </c>
      <c r="AX2469" s="187" t="str">
        <f t="shared" si="846"/>
        <v/>
      </c>
      <c r="AY2469" s="187" t="str">
        <f t="shared" si="827"/>
        <v/>
      </c>
      <c r="AZ2469" s="187" t="str">
        <f t="shared" si="847"/>
        <v/>
      </c>
      <c r="BA2469" s="187" t="str">
        <f t="shared" si="829"/>
        <v xml:space="preserve"> </v>
      </c>
      <c r="BB2469" s="187" t="str">
        <f>IFERROR(IF(AW2469="","",VLOOKUP(AW2469,SUSS!R:S,2,FALSE)),AY2469*SUSS!$M$2)</f>
        <v/>
      </c>
      <c r="BC2469" s="187" t="str">
        <f t="shared" si="828"/>
        <v/>
      </c>
    </row>
    <row r="2470" spans="14:55" ht="15.75" thickBot="1">
      <c r="N2470" s="183" t="s">
        <v>224</v>
      </c>
      <c r="O2470" s="82">
        <v>13</v>
      </c>
      <c r="P2470" s="86">
        <v>188.48</v>
      </c>
      <c r="Q2470" s="83" t="s">
        <v>107</v>
      </c>
      <c r="R2470" s="83" t="s">
        <v>10</v>
      </c>
      <c r="S2470" s="83" t="s">
        <v>83</v>
      </c>
      <c r="T2470" s="82" t="s">
        <v>206</v>
      </c>
      <c r="U2470" s="82" t="s">
        <v>124</v>
      </c>
      <c r="AC2470" s="187" t="str">
        <f t="shared" si="830"/>
        <v/>
      </c>
      <c r="AD2470" s="187" t="str">
        <f t="shared" si="831"/>
        <v/>
      </c>
      <c r="AE2470" s="187" t="str">
        <f t="shared" si="832"/>
        <v/>
      </c>
      <c r="AF2470" s="187" t="str">
        <f t="shared" si="833"/>
        <v/>
      </c>
      <c r="AG2470" s="187" t="str">
        <f t="shared" si="834"/>
        <v/>
      </c>
      <c r="AH2470" s="187" t="str">
        <f t="shared" si="835"/>
        <v/>
      </c>
      <c r="AI2470" s="187" t="str">
        <f t="shared" si="836"/>
        <v/>
      </c>
      <c r="AJ2470" s="187" t="str">
        <f t="shared" si="837"/>
        <v/>
      </c>
      <c r="AK2470" s="187" t="str">
        <f t="shared" si="838"/>
        <v/>
      </c>
      <c r="AN2470" s="187" t="str">
        <f t="shared" si="839"/>
        <v/>
      </c>
      <c r="AO2470" s="187" t="str">
        <f t="shared" si="840"/>
        <v/>
      </c>
      <c r="AP2470" s="187" t="str">
        <f t="shared" si="841"/>
        <v/>
      </c>
      <c r="AT2470" s="187" t="str">
        <f t="shared" si="842"/>
        <v/>
      </c>
      <c r="AU2470" s="187" t="str">
        <f t="shared" si="843"/>
        <v/>
      </c>
      <c r="AV2470" s="187" t="str">
        <f t="shared" si="844"/>
        <v/>
      </c>
      <c r="AW2470" s="187" t="str">
        <f t="shared" si="845"/>
        <v/>
      </c>
      <c r="AX2470" s="187" t="str">
        <f t="shared" si="846"/>
        <v/>
      </c>
      <c r="AY2470" s="187" t="str">
        <f t="shared" si="827"/>
        <v/>
      </c>
      <c r="AZ2470" s="187" t="str">
        <f t="shared" si="847"/>
        <v/>
      </c>
      <c r="BA2470" s="187" t="str">
        <f t="shared" si="829"/>
        <v xml:space="preserve"> </v>
      </c>
      <c r="BB2470" s="187" t="str">
        <f>IFERROR(IF(AW2470="","",VLOOKUP(AW2470,SUSS!R:S,2,FALSE)),AY2470*SUSS!$M$2)</f>
        <v/>
      </c>
      <c r="BC2470" s="187" t="str">
        <f t="shared" si="828"/>
        <v/>
      </c>
    </row>
    <row r="2471" spans="14:55" ht="15.75" thickBot="1">
      <c r="N2471" s="183" t="s">
        <v>224</v>
      </c>
      <c r="O2471" s="82">
        <v>13</v>
      </c>
      <c r="P2471" s="86">
        <v>30.49</v>
      </c>
      <c r="Q2471" s="83" t="s">
        <v>107</v>
      </c>
      <c r="R2471" s="83" t="s">
        <v>10</v>
      </c>
      <c r="S2471" s="83" t="s">
        <v>10</v>
      </c>
      <c r="T2471" s="82" t="s">
        <v>111</v>
      </c>
      <c r="U2471" s="82" t="s">
        <v>124</v>
      </c>
      <c r="AC2471" s="187" t="str">
        <f t="shared" si="830"/>
        <v/>
      </c>
      <c r="AD2471" s="187" t="str">
        <f t="shared" si="831"/>
        <v/>
      </c>
      <c r="AE2471" s="187" t="str">
        <f t="shared" si="832"/>
        <v/>
      </c>
      <c r="AF2471" s="187" t="str">
        <f t="shared" si="833"/>
        <v/>
      </c>
      <c r="AG2471" s="187" t="str">
        <f t="shared" si="834"/>
        <v/>
      </c>
      <c r="AH2471" s="187" t="str">
        <f t="shared" si="835"/>
        <v/>
      </c>
      <c r="AI2471" s="187" t="str">
        <f t="shared" si="836"/>
        <v/>
      </c>
      <c r="AJ2471" s="187" t="str">
        <f t="shared" si="837"/>
        <v/>
      </c>
      <c r="AK2471" s="187" t="str">
        <f t="shared" si="838"/>
        <v/>
      </c>
      <c r="AN2471" s="187" t="str">
        <f t="shared" si="839"/>
        <v/>
      </c>
      <c r="AO2471" s="187" t="str">
        <f t="shared" si="840"/>
        <v/>
      </c>
      <c r="AP2471" s="187" t="str">
        <f t="shared" si="841"/>
        <v/>
      </c>
      <c r="AT2471" s="187" t="str">
        <f t="shared" si="842"/>
        <v/>
      </c>
      <c r="AU2471" s="187" t="str">
        <f t="shared" si="843"/>
        <v/>
      </c>
      <c r="AV2471" s="187" t="str">
        <f t="shared" si="844"/>
        <v/>
      </c>
      <c r="AW2471" s="187" t="str">
        <f t="shared" si="845"/>
        <v/>
      </c>
      <c r="AX2471" s="187" t="str">
        <f t="shared" si="846"/>
        <v/>
      </c>
      <c r="AY2471" s="187" t="str">
        <f t="shared" si="827"/>
        <v/>
      </c>
      <c r="AZ2471" s="187" t="str">
        <f t="shared" si="847"/>
        <v/>
      </c>
      <c r="BA2471" s="187" t="str">
        <f t="shared" si="829"/>
        <v xml:space="preserve"> </v>
      </c>
      <c r="BB2471" s="187" t="str">
        <f>IFERROR(IF(AW2471="","",VLOOKUP(AW2471,SUSS!R:S,2,FALSE)),AY2471*SUSS!$M$2)</f>
        <v/>
      </c>
      <c r="BC2471" s="187" t="str">
        <f t="shared" si="828"/>
        <v/>
      </c>
    </row>
    <row r="2472" spans="14:55" ht="15.75" thickBot="1">
      <c r="N2472" s="183" t="s">
        <v>224</v>
      </c>
      <c r="O2472" s="82">
        <v>13</v>
      </c>
      <c r="P2472" s="85">
        <v>2371.11</v>
      </c>
      <c r="Q2472" s="83" t="s">
        <v>11</v>
      </c>
      <c r="R2472" s="83" t="s">
        <v>10</v>
      </c>
      <c r="S2472" s="83" t="s">
        <v>10</v>
      </c>
      <c r="T2472" s="82" t="s">
        <v>229</v>
      </c>
      <c r="U2472" s="82" t="s">
        <v>124</v>
      </c>
      <c r="AC2472" s="187" t="str">
        <f t="shared" si="830"/>
        <v/>
      </c>
      <c r="AD2472" s="187" t="str">
        <f t="shared" si="831"/>
        <v/>
      </c>
      <c r="AE2472" s="187" t="str">
        <f t="shared" si="832"/>
        <v/>
      </c>
      <c r="AF2472" s="187" t="str">
        <f t="shared" si="833"/>
        <v/>
      </c>
      <c r="AG2472" s="187" t="str">
        <f t="shared" si="834"/>
        <v/>
      </c>
      <c r="AH2472" s="187" t="str">
        <f t="shared" si="835"/>
        <v/>
      </c>
      <c r="AI2472" s="187" t="str">
        <f t="shared" si="836"/>
        <v/>
      </c>
      <c r="AJ2472" s="187" t="str">
        <f t="shared" si="837"/>
        <v/>
      </c>
      <c r="AK2472" s="187" t="str">
        <f t="shared" si="838"/>
        <v/>
      </c>
      <c r="AN2472" s="187" t="str">
        <f t="shared" si="839"/>
        <v/>
      </c>
      <c r="AO2472" s="187" t="str">
        <f t="shared" si="840"/>
        <v/>
      </c>
      <c r="AP2472" s="187" t="str">
        <f t="shared" si="841"/>
        <v/>
      </c>
      <c r="AT2472" s="187" t="str">
        <f t="shared" si="842"/>
        <v>O365001</v>
      </c>
      <c r="AU2472" s="187">
        <f t="shared" si="843"/>
        <v>13</v>
      </c>
      <c r="AV2472" s="187">
        <f t="shared" si="844"/>
        <v>2371.11</v>
      </c>
      <c r="AW2472" s="187" t="str">
        <f t="shared" si="845"/>
        <v>2012/2</v>
      </c>
      <c r="AX2472" s="187" t="str">
        <f t="shared" si="846"/>
        <v>2012/2 Contribuciones Seg. Social</v>
      </c>
      <c r="AY2472" s="187">
        <f t="shared" si="827"/>
        <v>0</v>
      </c>
      <c r="AZ2472" s="187" t="e">
        <f t="shared" si="847"/>
        <v>#DIV/0!</v>
      </c>
      <c r="BA2472" s="187" t="str">
        <f t="shared" si="829"/>
        <v>O365001 13</v>
      </c>
      <c r="BB2472" s="187">
        <f>IFERROR(IF(AW2472="","",VLOOKUP(AW2472,SUSS!R:S,2,FALSE)),AY2472*SUSS!$M$2)</f>
        <v>0</v>
      </c>
      <c r="BC2472" s="187" t="str">
        <f t="shared" si="828"/>
        <v>VER</v>
      </c>
    </row>
    <row r="2473" spans="14:55" ht="15.75" thickBot="1">
      <c r="N2473" s="183" t="s">
        <v>224</v>
      </c>
      <c r="O2473" s="82">
        <v>13</v>
      </c>
      <c r="P2473" s="85">
        <v>1002.48</v>
      </c>
      <c r="Q2473" s="83" t="s">
        <v>106</v>
      </c>
      <c r="R2473" s="83" t="s">
        <v>10</v>
      </c>
      <c r="S2473" s="83" t="s">
        <v>10</v>
      </c>
      <c r="T2473" s="82" t="s">
        <v>227</v>
      </c>
      <c r="U2473" s="82" t="s">
        <v>124</v>
      </c>
      <c r="AC2473" s="187" t="str">
        <f t="shared" si="830"/>
        <v/>
      </c>
      <c r="AD2473" s="187" t="str">
        <f t="shared" si="831"/>
        <v/>
      </c>
      <c r="AE2473" s="187" t="str">
        <f t="shared" si="832"/>
        <v/>
      </c>
      <c r="AF2473" s="187" t="str">
        <f t="shared" si="833"/>
        <v/>
      </c>
      <c r="AG2473" s="187" t="str">
        <f t="shared" si="834"/>
        <v/>
      </c>
      <c r="AH2473" s="187" t="str">
        <f t="shared" si="835"/>
        <v/>
      </c>
      <c r="AI2473" s="187" t="str">
        <f t="shared" si="836"/>
        <v/>
      </c>
      <c r="AJ2473" s="187" t="str">
        <f t="shared" si="837"/>
        <v/>
      </c>
      <c r="AK2473" s="187" t="str">
        <f t="shared" si="838"/>
        <v/>
      </c>
      <c r="AN2473" s="187" t="str">
        <f t="shared" si="839"/>
        <v/>
      </c>
      <c r="AO2473" s="187" t="str">
        <f t="shared" si="840"/>
        <v/>
      </c>
      <c r="AP2473" s="187" t="str">
        <f t="shared" si="841"/>
        <v/>
      </c>
      <c r="AT2473" s="187" t="str">
        <f t="shared" si="842"/>
        <v/>
      </c>
      <c r="AU2473" s="187" t="str">
        <f t="shared" si="843"/>
        <v/>
      </c>
      <c r="AV2473" s="187" t="str">
        <f t="shared" si="844"/>
        <v/>
      </c>
      <c r="AW2473" s="187" t="str">
        <f t="shared" si="845"/>
        <v/>
      </c>
      <c r="AX2473" s="187" t="str">
        <f t="shared" si="846"/>
        <v/>
      </c>
      <c r="AY2473" s="187" t="str">
        <f t="shared" si="827"/>
        <v/>
      </c>
      <c r="AZ2473" s="187" t="str">
        <f t="shared" si="847"/>
        <v/>
      </c>
      <c r="BA2473" s="187" t="str">
        <f t="shared" si="829"/>
        <v xml:space="preserve"> </v>
      </c>
      <c r="BB2473" s="187" t="str">
        <f>IFERROR(IF(AW2473="","",VLOOKUP(AW2473,SUSS!R:S,2,FALSE)),AY2473*SUSS!$M$2)</f>
        <v/>
      </c>
      <c r="BC2473" s="187" t="str">
        <f t="shared" si="828"/>
        <v/>
      </c>
    </row>
    <row r="2474" spans="14:55" ht="15.75" thickBot="1">
      <c r="N2474" s="183" t="s">
        <v>224</v>
      </c>
      <c r="O2474" s="82">
        <v>13</v>
      </c>
      <c r="P2474" s="85">
        <v>5272.07</v>
      </c>
      <c r="Q2474" s="83" t="s">
        <v>82</v>
      </c>
      <c r="R2474" s="83" t="s">
        <v>10</v>
      </c>
      <c r="S2474" s="83" t="s">
        <v>10</v>
      </c>
      <c r="T2474" s="82" t="s">
        <v>131</v>
      </c>
      <c r="U2474" s="82" t="s">
        <v>124</v>
      </c>
      <c r="AC2474" s="187" t="str">
        <f t="shared" si="830"/>
        <v/>
      </c>
      <c r="AD2474" s="187" t="str">
        <f t="shared" si="831"/>
        <v/>
      </c>
      <c r="AE2474" s="187" t="str">
        <f t="shared" si="832"/>
        <v/>
      </c>
      <c r="AF2474" s="187" t="str">
        <f t="shared" si="833"/>
        <v/>
      </c>
      <c r="AG2474" s="187" t="str">
        <f t="shared" si="834"/>
        <v/>
      </c>
      <c r="AH2474" s="187" t="str">
        <f t="shared" si="835"/>
        <v/>
      </c>
      <c r="AI2474" s="187" t="str">
        <f t="shared" si="836"/>
        <v/>
      </c>
      <c r="AJ2474" s="187" t="str">
        <f t="shared" si="837"/>
        <v/>
      </c>
      <c r="AK2474" s="187" t="str">
        <f t="shared" si="838"/>
        <v/>
      </c>
      <c r="AN2474" s="187" t="str">
        <f t="shared" si="839"/>
        <v/>
      </c>
      <c r="AO2474" s="187" t="str">
        <f t="shared" si="840"/>
        <v/>
      </c>
      <c r="AP2474" s="187" t="str">
        <f t="shared" si="841"/>
        <v/>
      </c>
      <c r="AT2474" s="187" t="str">
        <f t="shared" si="842"/>
        <v/>
      </c>
      <c r="AU2474" s="187" t="str">
        <f t="shared" si="843"/>
        <v/>
      </c>
      <c r="AV2474" s="187" t="str">
        <f t="shared" si="844"/>
        <v/>
      </c>
      <c r="AW2474" s="187" t="str">
        <f t="shared" si="845"/>
        <v/>
      </c>
      <c r="AX2474" s="187" t="str">
        <f t="shared" si="846"/>
        <v/>
      </c>
      <c r="AY2474" s="187" t="str">
        <f t="shared" si="827"/>
        <v/>
      </c>
      <c r="AZ2474" s="187" t="str">
        <f t="shared" si="847"/>
        <v/>
      </c>
      <c r="BA2474" s="187" t="str">
        <f t="shared" si="829"/>
        <v xml:space="preserve"> </v>
      </c>
      <c r="BB2474" s="187" t="str">
        <f>IFERROR(IF(AW2474="","",VLOOKUP(AW2474,SUSS!R:S,2,FALSE)),AY2474*SUSS!$M$2)</f>
        <v/>
      </c>
      <c r="BC2474" s="187" t="str">
        <f t="shared" si="828"/>
        <v/>
      </c>
    </row>
    <row r="2475" spans="14:55" ht="15.75" thickBot="1">
      <c r="N2475" s="183" t="s">
        <v>224</v>
      </c>
      <c r="O2475" s="82">
        <v>14</v>
      </c>
      <c r="P2475" s="85">
        <v>1636.27</v>
      </c>
      <c r="Q2475" s="83" t="s">
        <v>102</v>
      </c>
      <c r="R2475" s="83" t="s">
        <v>10</v>
      </c>
      <c r="S2475" s="83" t="s">
        <v>10</v>
      </c>
      <c r="T2475" s="82" t="s">
        <v>206</v>
      </c>
      <c r="U2475" s="82" t="s">
        <v>124</v>
      </c>
      <c r="AC2475" s="187" t="str">
        <f t="shared" si="830"/>
        <v/>
      </c>
      <c r="AD2475" s="187" t="str">
        <f t="shared" si="831"/>
        <v/>
      </c>
      <c r="AE2475" s="187" t="str">
        <f t="shared" si="832"/>
        <v/>
      </c>
      <c r="AF2475" s="187" t="str">
        <f t="shared" si="833"/>
        <v/>
      </c>
      <c r="AG2475" s="187" t="str">
        <f t="shared" si="834"/>
        <v/>
      </c>
      <c r="AH2475" s="187" t="str">
        <f t="shared" si="835"/>
        <v/>
      </c>
      <c r="AI2475" s="187" t="str">
        <f t="shared" si="836"/>
        <v/>
      </c>
      <c r="AJ2475" s="187" t="str">
        <f t="shared" si="837"/>
        <v/>
      </c>
      <c r="AK2475" s="187" t="str">
        <f t="shared" si="838"/>
        <v/>
      </c>
      <c r="AN2475" s="187" t="str">
        <f t="shared" si="839"/>
        <v/>
      </c>
      <c r="AO2475" s="187" t="str">
        <f t="shared" si="840"/>
        <v/>
      </c>
      <c r="AP2475" s="187" t="str">
        <f t="shared" si="841"/>
        <v/>
      </c>
      <c r="AT2475" s="187" t="str">
        <f t="shared" si="842"/>
        <v/>
      </c>
      <c r="AU2475" s="187" t="str">
        <f t="shared" si="843"/>
        <v/>
      </c>
      <c r="AV2475" s="187" t="str">
        <f t="shared" si="844"/>
        <v/>
      </c>
      <c r="AW2475" s="187" t="str">
        <f t="shared" si="845"/>
        <v/>
      </c>
      <c r="AX2475" s="187" t="str">
        <f t="shared" si="846"/>
        <v/>
      </c>
      <c r="AY2475" s="187" t="str">
        <f t="shared" si="827"/>
        <v/>
      </c>
      <c r="AZ2475" s="187" t="str">
        <f t="shared" si="847"/>
        <v/>
      </c>
      <c r="BA2475" s="187" t="str">
        <f t="shared" si="829"/>
        <v xml:space="preserve"> </v>
      </c>
      <c r="BB2475" s="187" t="str">
        <f>IFERROR(IF(AW2475="","",VLOOKUP(AW2475,SUSS!R:S,2,FALSE)),AY2475*SUSS!$M$2)</f>
        <v/>
      </c>
      <c r="BC2475" s="187" t="str">
        <f t="shared" si="828"/>
        <v/>
      </c>
    </row>
    <row r="2476" spans="14:55" ht="15.75" thickBot="1">
      <c r="N2476" s="183" t="s">
        <v>224</v>
      </c>
      <c r="O2476" s="82">
        <v>14</v>
      </c>
      <c r="P2476" s="86">
        <v>218.97</v>
      </c>
      <c r="Q2476" s="83" t="s">
        <v>107</v>
      </c>
      <c r="R2476" s="83" t="s">
        <v>10</v>
      </c>
      <c r="S2476" s="83" t="s">
        <v>10</v>
      </c>
      <c r="T2476" s="82" t="s">
        <v>111</v>
      </c>
      <c r="U2476" s="82" t="s">
        <v>124</v>
      </c>
      <c r="AC2476" s="187" t="str">
        <f t="shared" si="830"/>
        <v/>
      </c>
      <c r="AD2476" s="187" t="str">
        <f t="shared" si="831"/>
        <v/>
      </c>
      <c r="AE2476" s="187" t="str">
        <f t="shared" si="832"/>
        <v/>
      </c>
      <c r="AF2476" s="187" t="str">
        <f t="shared" si="833"/>
        <v/>
      </c>
      <c r="AG2476" s="187" t="str">
        <f t="shared" si="834"/>
        <v/>
      </c>
      <c r="AH2476" s="187" t="str">
        <f t="shared" si="835"/>
        <v/>
      </c>
      <c r="AI2476" s="187" t="str">
        <f t="shared" si="836"/>
        <v/>
      </c>
      <c r="AJ2476" s="187" t="str">
        <f t="shared" si="837"/>
        <v/>
      </c>
      <c r="AK2476" s="187" t="str">
        <f t="shared" si="838"/>
        <v/>
      </c>
      <c r="AN2476" s="187" t="str">
        <f t="shared" si="839"/>
        <v/>
      </c>
      <c r="AO2476" s="187" t="str">
        <f t="shared" si="840"/>
        <v/>
      </c>
      <c r="AP2476" s="187" t="str">
        <f t="shared" si="841"/>
        <v/>
      </c>
      <c r="AT2476" s="187" t="str">
        <f t="shared" si="842"/>
        <v/>
      </c>
      <c r="AU2476" s="187" t="str">
        <f t="shared" si="843"/>
        <v/>
      </c>
      <c r="AV2476" s="187" t="str">
        <f t="shared" si="844"/>
        <v/>
      </c>
      <c r="AW2476" s="187" t="str">
        <f t="shared" si="845"/>
        <v/>
      </c>
      <c r="AX2476" s="187" t="str">
        <f t="shared" si="846"/>
        <v/>
      </c>
      <c r="AY2476" s="187" t="str">
        <f t="shared" si="827"/>
        <v/>
      </c>
      <c r="AZ2476" s="187" t="str">
        <f t="shared" si="847"/>
        <v/>
      </c>
      <c r="BA2476" s="187" t="str">
        <f t="shared" si="829"/>
        <v xml:space="preserve"> </v>
      </c>
      <c r="BB2476" s="187" t="str">
        <f>IFERROR(IF(AW2476="","",VLOOKUP(AW2476,SUSS!R:S,2,FALSE)),AY2476*SUSS!$M$2)</f>
        <v/>
      </c>
      <c r="BC2476" s="187" t="str">
        <f t="shared" si="828"/>
        <v/>
      </c>
    </row>
    <row r="2477" spans="14:55" ht="15.75" thickBot="1">
      <c r="N2477" s="183" t="s">
        <v>224</v>
      </c>
      <c r="O2477" s="82">
        <v>14</v>
      </c>
      <c r="P2477" s="85">
        <v>1422.95</v>
      </c>
      <c r="Q2477" s="83" t="s">
        <v>11</v>
      </c>
      <c r="R2477" s="83" t="s">
        <v>10</v>
      </c>
      <c r="S2477" s="83" t="s">
        <v>10</v>
      </c>
      <c r="T2477" s="82" t="s">
        <v>229</v>
      </c>
      <c r="U2477" s="82" t="s">
        <v>124</v>
      </c>
      <c r="AC2477" s="187" t="str">
        <f t="shared" si="830"/>
        <v/>
      </c>
      <c r="AD2477" s="187" t="str">
        <f t="shared" si="831"/>
        <v/>
      </c>
      <c r="AE2477" s="187" t="str">
        <f t="shared" si="832"/>
        <v/>
      </c>
      <c r="AF2477" s="187" t="str">
        <f t="shared" si="833"/>
        <v/>
      </c>
      <c r="AG2477" s="187" t="str">
        <f t="shared" si="834"/>
        <v/>
      </c>
      <c r="AH2477" s="187" t="str">
        <f t="shared" si="835"/>
        <v/>
      </c>
      <c r="AI2477" s="187" t="str">
        <f t="shared" si="836"/>
        <v/>
      </c>
      <c r="AJ2477" s="187" t="str">
        <f t="shared" si="837"/>
        <v/>
      </c>
      <c r="AK2477" s="187" t="str">
        <f t="shared" si="838"/>
        <v/>
      </c>
      <c r="AN2477" s="187" t="str">
        <f t="shared" si="839"/>
        <v/>
      </c>
      <c r="AO2477" s="187" t="str">
        <f t="shared" si="840"/>
        <v/>
      </c>
      <c r="AP2477" s="187" t="str">
        <f t="shared" si="841"/>
        <v/>
      </c>
      <c r="AT2477" s="187" t="str">
        <f t="shared" si="842"/>
        <v>O365001</v>
      </c>
      <c r="AU2477" s="187">
        <f t="shared" si="843"/>
        <v>14</v>
      </c>
      <c r="AV2477" s="187">
        <f t="shared" si="844"/>
        <v>1422.95</v>
      </c>
      <c r="AW2477" s="187" t="str">
        <f t="shared" si="845"/>
        <v>2012/2</v>
      </c>
      <c r="AX2477" s="187" t="str">
        <f t="shared" si="846"/>
        <v>2012/2 Contribuciones Seg. Social</v>
      </c>
      <c r="AY2477" s="187">
        <f t="shared" si="827"/>
        <v>0</v>
      </c>
      <c r="AZ2477" s="187" t="e">
        <f t="shared" si="847"/>
        <v>#DIV/0!</v>
      </c>
      <c r="BA2477" s="187" t="str">
        <f t="shared" si="829"/>
        <v>O365001 14</v>
      </c>
      <c r="BB2477" s="187">
        <f>IFERROR(IF(AW2477="","",VLOOKUP(AW2477,SUSS!R:S,2,FALSE)),AY2477*SUSS!$M$2)</f>
        <v>0</v>
      </c>
      <c r="BC2477" s="187" t="str">
        <f t="shared" si="828"/>
        <v>VER</v>
      </c>
    </row>
    <row r="2478" spans="14:55" ht="15.75" thickBot="1">
      <c r="N2478" s="183" t="s">
        <v>224</v>
      </c>
      <c r="O2478" s="82">
        <v>14</v>
      </c>
      <c r="P2478" s="86">
        <v>948.16</v>
      </c>
      <c r="Q2478" s="83" t="s">
        <v>11</v>
      </c>
      <c r="R2478" s="83" t="s">
        <v>10</v>
      </c>
      <c r="S2478" s="83" t="s">
        <v>83</v>
      </c>
      <c r="T2478" s="82" t="s">
        <v>229</v>
      </c>
      <c r="U2478" s="82" t="s">
        <v>124</v>
      </c>
      <c r="AC2478" s="187" t="str">
        <f t="shared" si="830"/>
        <v/>
      </c>
      <c r="AD2478" s="187" t="str">
        <f t="shared" si="831"/>
        <v/>
      </c>
      <c r="AE2478" s="187" t="str">
        <f t="shared" si="832"/>
        <v/>
      </c>
      <c r="AF2478" s="187" t="str">
        <f t="shared" si="833"/>
        <v/>
      </c>
      <c r="AG2478" s="187" t="str">
        <f t="shared" si="834"/>
        <v/>
      </c>
      <c r="AH2478" s="187" t="str">
        <f t="shared" si="835"/>
        <v/>
      </c>
      <c r="AI2478" s="187" t="str">
        <f t="shared" si="836"/>
        <v/>
      </c>
      <c r="AJ2478" s="187" t="str">
        <f t="shared" si="837"/>
        <v/>
      </c>
      <c r="AK2478" s="187" t="str">
        <f t="shared" si="838"/>
        <v/>
      </c>
      <c r="AN2478" s="187" t="str">
        <f t="shared" si="839"/>
        <v/>
      </c>
      <c r="AO2478" s="187" t="str">
        <f t="shared" si="840"/>
        <v/>
      </c>
      <c r="AP2478" s="187" t="str">
        <f t="shared" si="841"/>
        <v/>
      </c>
      <c r="AT2478" s="187" t="str">
        <f t="shared" si="842"/>
        <v>O365001</v>
      </c>
      <c r="AU2478" s="187">
        <f t="shared" si="843"/>
        <v>14</v>
      </c>
      <c r="AV2478" s="187">
        <f t="shared" si="844"/>
        <v>948.16</v>
      </c>
      <c r="AW2478" s="187" t="str">
        <f t="shared" si="845"/>
        <v>2012/2</v>
      </c>
      <c r="AX2478" s="187" t="str">
        <f t="shared" si="846"/>
        <v>2012/2 Contribuciones Seg. Social</v>
      </c>
      <c r="AY2478" s="187">
        <f t="shared" si="827"/>
        <v>0</v>
      </c>
      <c r="AZ2478" s="187" t="e">
        <f t="shared" si="847"/>
        <v>#DIV/0!</v>
      </c>
      <c r="BA2478" s="187" t="str">
        <f t="shared" si="829"/>
        <v>O365001 14</v>
      </c>
      <c r="BB2478" s="187">
        <f>IFERROR(IF(AW2478="","",VLOOKUP(AW2478,SUSS!R:S,2,FALSE)),AY2478*SUSS!$M$2)</f>
        <v>0</v>
      </c>
      <c r="BC2478" s="187" t="str">
        <f t="shared" si="828"/>
        <v>VER</v>
      </c>
    </row>
    <row r="2479" spans="14:55" ht="15.75" thickBot="1">
      <c r="N2479" s="183" t="s">
        <v>224</v>
      </c>
      <c r="O2479" s="82">
        <v>14</v>
      </c>
      <c r="P2479" s="85">
        <v>1002.48</v>
      </c>
      <c r="Q2479" s="83" t="s">
        <v>106</v>
      </c>
      <c r="R2479" s="83" t="s">
        <v>10</v>
      </c>
      <c r="S2479" s="83" t="s">
        <v>10</v>
      </c>
      <c r="T2479" s="82" t="s">
        <v>227</v>
      </c>
      <c r="U2479" s="82" t="s">
        <v>124</v>
      </c>
      <c r="AC2479" s="187" t="str">
        <f t="shared" si="830"/>
        <v/>
      </c>
      <c r="AD2479" s="187" t="str">
        <f t="shared" si="831"/>
        <v/>
      </c>
      <c r="AE2479" s="187" t="str">
        <f t="shared" si="832"/>
        <v/>
      </c>
      <c r="AF2479" s="187" t="str">
        <f t="shared" si="833"/>
        <v/>
      </c>
      <c r="AG2479" s="187" t="str">
        <f t="shared" si="834"/>
        <v/>
      </c>
      <c r="AH2479" s="187" t="str">
        <f t="shared" si="835"/>
        <v/>
      </c>
      <c r="AI2479" s="187" t="str">
        <f t="shared" si="836"/>
        <v/>
      </c>
      <c r="AJ2479" s="187" t="str">
        <f t="shared" si="837"/>
        <v/>
      </c>
      <c r="AK2479" s="187" t="str">
        <f t="shared" si="838"/>
        <v/>
      </c>
      <c r="AN2479" s="187" t="str">
        <f t="shared" si="839"/>
        <v/>
      </c>
      <c r="AO2479" s="187" t="str">
        <f t="shared" si="840"/>
        <v/>
      </c>
      <c r="AP2479" s="187" t="str">
        <f t="shared" si="841"/>
        <v/>
      </c>
      <c r="AT2479" s="187" t="str">
        <f t="shared" si="842"/>
        <v/>
      </c>
      <c r="AU2479" s="187" t="str">
        <f t="shared" si="843"/>
        <v/>
      </c>
      <c r="AV2479" s="187" t="str">
        <f t="shared" si="844"/>
        <v/>
      </c>
      <c r="AW2479" s="187" t="str">
        <f t="shared" si="845"/>
        <v/>
      </c>
      <c r="AX2479" s="187" t="str">
        <f t="shared" si="846"/>
        <v/>
      </c>
      <c r="AY2479" s="187" t="str">
        <f t="shared" si="827"/>
        <v/>
      </c>
      <c r="AZ2479" s="187" t="str">
        <f t="shared" si="847"/>
        <v/>
      </c>
      <c r="BA2479" s="187" t="str">
        <f t="shared" si="829"/>
        <v xml:space="preserve"> </v>
      </c>
      <c r="BB2479" s="187" t="str">
        <f>IFERROR(IF(AW2479="","",VLOOKUP(AW2479,SUSS!R:S,2,FALSE)),AY2479*SUSS!$M$2)</f>
        <v/>
      </c>
      <c r="BC2479" s="187" t="str">
        <f t="shared" si="828"/>
        <v/>
      </c>
    </row>
    <row r="2480" spans="14:55" ht="15.75" thickBot="1">
      <c r="N2480" s="183" t="s">
        <v>224</v>
      </c>
      <c r="O2480" s="82">
        <v>14</v>
      </c>
      <c r="P2480" s="85">
        <v>5272.07</v>
      </c>
      <c r="Q2480" s="83" t="s">
        <v>82</v>
      </c>
      <c r="R2480" s="83" t="s">
        <v>10</v>
      </c>
      <c r="S2480" s="83" t="s">
        <v>10</v>
      </c>
      <c r="T2480" s="82" t="s">
        <v>131</v>
      </c>
      <c r="U2480" s="82" t="s">
        <v>124</v>
      </c>
      <c r="AC2480" s="187" t="str">
        <f t="shared" si="830"/>
        <v/>
      </c>
      <c r="AD2480" s="187" t="str">
        <f t="shared" si="831"/>
        <v/>
      </c>
      <c r="AE2480" s="187" t="str">
        <f t="shared" si="832"/>
        <v/>
      </c>
      <c r="AF2480" s="187" t="str">
        <f t="shared" si="833"/>
        <v/>
      </c>
      <c r="AG2480" s="187" t="str">
        <f t="shared" si="834"/>
        <v/>
      </c>
      <c r="AH2480" s="187" t="str">
        <f t="shared" si="835"/>
        <v/>
      </c>
      <c r="AI2480" s="187" t="str">
        <f t="shared" si="836"/>
        <v/>
      </c>
      <c r="AJ2480" s="187" t="str">
        <f t="shared" si="837"/>
        <v/>
      </c>
      <c r="AK2480" s="187" t="str">
        <f t="shared" si="838"/>
        <v/>
      </c>
      <c r="AN2480" s="187" t="str">
        <f t="shared" si="839"/>
        <v/>
      </c>
      <c r="AO2480" s="187" t="str">
        <f t="shared" si="840"/>
        <v/>
      </c>
      <c r="AP2480" s="187" t="str">
        <f t="shared" si="841"/>
        <v/>
      </c>
      <c r="AT2480" s="187" t="str">
        <f t="shared" si="842"/>
        <v/>
      </c>
      <c r="AU2480" s="187" t="str">
        <f t="shared" si="843"/>
        <v/>
      </c>
      <c r="AV2480" s="187" t="str">
        <f t="shared" si="844"/>
        <v/>
      </c>
      <c r="AW2480" s="187" t="str">
        <f t="shared" si="845"/>
        <v/>
      </c>
      <c r="AX2480" s="187" t="str">
        <f t="shared" si="846"/>
        <v/>
      </c>
      <c r="AY2480" s="187" t="str">
        <f t="shared" si="827"/>
        <v/>
      </c>
      <c r="AZ2480" s="187" t="str">
        <f t="shared" si="847"/>
        <v/>
      </c>
      <c r="BA2480" s="187" t="str">
        <f t="shared" si="829"/>
        <v xml:space="preserve"> </v>
      </c>
      <c r="BB2480" s="187" t="str">
        <f>IFERROR(IF(AW2480="","",VLOOKUP(AW2480,SUSS!R:S,2,FALSE)),AY2480*SUSS!$M$2)</f>
        <v/>
      </c>
      <c r="BC2480" s="187" t="str">
        <f t="shared" si="828"/>
        <v/>
      </c>
    </row>
    <row r="2481" spans="14:55" ht="15.75" thickBot="1">
      <c r="N2481" s="183" t="s">
        <v>224</v>
      </c>
      <c r="O2481" s="82">
        <v>15</v>
      </c>
      <c r="P2481" s="85">
        <v>1636.27</v>
      </c>
      <c r="Q2481" s="83" t="s">
        <v>102</v>
      </c>
      <c r="R2481" s="83" t="s">
        <v>10</v>
      </c>
      <c r="S2481" s="83" t="s">
        <v>10</v>
      </c>
      <c r="T2481" s="82" t="s">
        <v>206</v>
      </c>
      <c r="U2481" s="82" t="s">
        <v>124</v>
      </c>
      <c r="AC2481" s="187" t="str">
        <f t="shared" si="830"/>
        <v/>
      </c>
      <c r="AD2481" s="187" t="str">
        <f t="shared" si="831"/>
        <v/>
      </c>
      <c r="AE2481" s="187" t="str">
        <f t="shared" si="832"/>
        <v/>
      </c>
      <c r="AF2481" s="187" t="str">
        <f t="shared" si="833"/>
        <v/>
      </c>
      <c r="AG2481" s="187" t="str">
        <f t="shared" si="834"/>
        <v/>
      </c>
      <c r="AH2481" s="187" t="str">
        <f t="shared" si="835"/>
        <v/>
      </c>
      <c r="AI2481" s="187" t="str">
        <f t="shared" si="836"/>
        <v/>
      </c>
      <c r="AJ2481" s="187" t="str">
        <f t="shared" si="837"/>
        <v/>
      </c>
      <c r="AK2481" s="187" t="str">
        <f t="shared" si="838"/>
        <v/>
      </c>
      <c r="AN2481" s="187" t="str">
        <f t="shared" si="839"/>
        <v/>
      </c>
      <c r="AO2481" s="187" t="str">
        <f t="shared" si="840"/>
        <v/>
      </c>
      <c r="AP2481" s="187" t="str">
        <f t="shared" si="841"/>
        <v/>
      </c>
      <c r="AT2481" s="187" t="str">
        <f t="shared" si="842"/>
        <v/>
      </c>
      <c r="AU2481" s="187" t="str">
        <f t="shared" si="843"/>
        <v/>
      </c>
      <c r="AV2481" s="187" t="str">
        <f t="shared" si="844"/>
        <v/>
      </c>
      <c r="AW2481" s="187" t="str">
        <f t="shared" si="845"/>
        <v/>
      </c>
      <c r="AX2481" s="187" t="str">
        <f t="shared" si="846"/>
        <v/>
      </c>
      <c r="AY2481" s="187" t="str">
        <f t="shared" si="827"/>
        <v/>
      </c>
      <c r="AZ2481" s="187" t="str">
        <f t="shared" si="847"/>
        <v/>
      </c>
      <c r="BA2481" s="187" t="str">
        <f t="shared" si="829"/>
        <v xml:space="preserve"> </v>
      </c>
      <c r="BB2481" s="187" t="str">
        <f>IFERROR(IF(AW2481="","",VLOOKUP(AW2481,SUSS!R:S,2,FALSE)),AY2481*SUSS!$M$2)</f>
        <v/>
      </c>
      <c r="BC2481" s="187" t="str">
        <f t="shared" si="828"/>
        <v/>
      </c>
    </row>
    <row r="2482" spans="14:55" ht="15.75" thickBot="1">
      <c r="N2482" s="183" t="s">
        <v>224</v>
      </c>
      <c r="O2482" s="82">
        <v>15</v>
      </c>
      <c r="P2482" s="86">
        <v>218.97</v>
      </c>
      <c r="Q2482" s="83" t="s">
        <v>107</v>
      </c>
      <c r="R2482" s="83" t="s">
        <v>10</v>
      </c>
      <c r="S2482" s="83" t="s">
        <v>10</v>
      </c>
      <c r="T2482" s="82" t="s">
        <v>111</v>
      </c>
      <c r="U2482" s="82" t="s">
        <v>124</v>
      </c>
      <c r="AC2482" s="187" t="str">
        <f t="shared" si="830"/>
        <v/>
      </c>
      <c r="AD2482" s="187" t="str">
        <f t="shared" si="831"/>
        <v/>
      </c>
      <c r="AE2482" s="187" t="str">
        <f t="shared" si="832"/>
        <v/>
      </c>
      <c r="AF2482" s="187" t="str">
        <f t="shared" si="833"/>
        <v/>
      </c>
      <c r="AG2482" s="187" t="str">
        <f t="shared" si="834"/>
        <v/>
      </c>
      <c r="AH2482" s="187" t="str">
        <f t="shared" si="835"/>
        <v/>
      </c>
      <c r="AI2482" s="187" t="str">
        <f t="shared" si="836"/>
        <v/>
      </c>
      <c r="AJ2482" s="187" t="str">
        <f t="shared" si="837"/>
        <v/>
      </c>
      <c r="AK2482" s="187" t="str">
        <f t="shared" si="838"/>
        <v/>
      </c>
      <c r="AN2482" s="187" t="str">
        <f t="shared" si="839"/>
        <v/>
      </c>
      <c r="AO2482" s="187" t="str">
        <f t="shared" si="840"/>
        <v/>
      </c>
      <c r="AP2482" s="187" t="str">
        <f t="shared" si="841"/>
        <v/>
      </c>
      <c r="AT2482" s="187" t="str">
        <f t="shared" si="842"/>
        <v/>
      </c>
      <c r="AU2482" s="187" t="str">
        <f t="shared" si="843"/>
        <v/>
      </c>
      <c r="AV2482" s="187" t="str">
        <f t="shared" si="844"/>
        <v/>
      </c>
      <c r="AW2482" s="187" t="str">
        <f t="shared" si="845"/>
        <v/>
      </c>
      <c r="AX2482" s="187" t="str">
        <f t="shared" si="846"/>
        <v/>
      </c>
      <c r="AY2482" s="187" t="str">
        <f t="shared" si="827"/>
        <v/>
      </c>
      <c r="AZ2482" s="187" t="str">
        <f t="shared" si="847"/>
        <v/>
      </c>
      <c r="BA2482" s="187" t="str">
        <f t="shared" si="829"/>
        <v xml:space="preserve"> </v>
      </c>
      <c r="BB2482" s="187" t="str">
        <f>IFERROR(IF(AW2482="","",VLOOKUP(AW2482,SUSS!R:S,2,FALSE)),AY2482*SUSS!$M$2)</f>
        <v/>
      </c>
      <c r="BC2482" s="187" t="str">
        <f t="shared" si="828"/>
        <v/>
      </c>
    </row>
    <row r="2483" spans="14:55" ht="15.75" thickBot="1">
      <c r="N2483" s="183" t="s">
        <v>224</v>
      </c>
      <c r="O2483" s="82">
        <v>15</v>
      </c>
      <c r="P2483" s="85">
        <v>2371.11</v>
      </c>
      <c r="Q2483" s="83" t="s">
        <v>11</v>
      </c>
      <c r="R2483" s="83" t="s">
        <v>10</v>
      </c>
      <c r="S2483" s="83" t="s">
        <v>83</v>
      </c>
      <c r="T2483" s="82" t="s">
        <v>229</v>
      </c>
      <c r="U2483" s="82" t="s">
        <v>124</v>
      </c>
      <c r="AC2483" s="187" t="str">
        <f t="shared" si="830"/>
        <v/>
      </c>
      <c r="AD2483" s="187" t="str">
        <f t="shared" si="831"/>
        <v/>
      </c>
      <c r="AE2483" s="187" t="str">
        <f t="shared" si="832"/>
        <v/>
      </c>
      <c r="AF2483" s="187" t="str">
        <f t="shared" si="833"/>
        <v/>
      </c>
      <c r="AG2483" s="187" t="str">
        <f t="shared" si="834"/>
        <v/>
      </c>
      <c r="AH2483" s="187" t="str">
        <f t="shared" si="835"/>
        <v/>
      </c>
      <c r="AI2483" s="187" t="str">
        <f t="shared" si="836"/>
        <v/>
      </c>
      <c r="AJ2483" s="187" t="str">
        <f t="shared" si="837"/>
        <v/>
      </c>
      <c r="AK2483" s="187" t="str">
        <f t="shared" si="838"/>
        <v/>
      </c>
      <c r="AN2483" s="187" t="str">
        <f t="shared" si="839"/>
        <v/>
      </c>
      <c r="AO2483" s="187" t="str">
        <f t="shared" si="840"/>
        <v/>
      </c>
      <c r="AP2483" s="187" t="str">
        <f t="shared" si="841"/>
        <v/>
      </c>
      <c r="AT2483" s="187" t="str">
        <f t="shared" si="842"/>
        <v>O365001</v>
      </c>
      <c r="AU2483" s="187">
        <f t="shared" si="843"/>
        <v>15</v>
      </c>
      <c r="AV2483" s="187">
        <f t="shared" si="844"/>
        <v>2371.11</v>
      </c>
      <c r="AW2483" s="187" t="str">
        <f t="shared" si="845"/>
        <v>2012/2</v>
      </c>
      <c r="AX2483" s="187" t="str">
        <f t="shared" si="846"/>
        <v>2012/2 Contribuciones Seg. Social</v>
      </c>
      <c r="AY2483" s="187">
        <f t="shared" si="827"/>
        <v>0</v>
      </c>
      <c r="AZ2483" s="187" t="e">
        <f t="shared" si="847"/>
        <v>#DIV/0!</v>
      </c>
      <c r="BA2483" s="187" t="str">
        <f t="shared" si="829"/>
        <v>O365001 15</v>
      </c>
      <c r="BB2483" s="187">
        <f>IFERROR(IF(AW2483="","",VLOOKUP(AW2483,SUSS!R:S,2,FALSE)),AY2483*SUSS!$M$2)</f>
        <v>0</v>
      </c>
      <c r="BC2483" s="187" t="str">
        <f t="shared" si="828"/>
        <v>VER</v>
      </c>
    </row>
    <row r="2484" spans="14:55" ht="15.75" thickBot="1">
      <c r="N2484" s="183" t="s">
        <v>224</v>
      </c>
      <c r="O2484" s="82">
        <v>15</v>
      </c>
      <c r="P2484" s="85">
        <v>1002.48</v>
      </c>
      <c r="Q2484" s="83" t="s">
        <v>106</v>
      </c>
      <c r="R2484" s="83" t="s">
        <v>10</v>
      </c>
      <c r="S2484" s="83" t="s">
        <v>10</v>
      </c>
      <c r="T2484" s="82" t="s">
        <v>227</v>
      </c>
      <c r="U2484" s="82" t="s">
        <v>124</v>
      </c>
      <c r="AC2484" s="187" t="str">
        <f t="shared" si="830"/>
        <v/>
      </c>
      <c r="AD2484" s="187" t="str">
        <f t="shared" si="831"/>
        <v/>
      </c>
      <c r="AE2484" s="187" t="str">
        <f t="shared" si="832"/>
        <v/>
      </c>
      <c r="AF2484" s="187" t="str">
        <f t="shared" si="833"/>
        <v/>
      </c>
      <c r="AG2484" s="187" t="str">
        <f t="shared" si="834"/>
        <v/>
      </c>
      <c r="AH2484" s="187" t="str">
        <f t="shared" si="835"/>
        <v/>
      </c>
      <c r="AI2484" s="187" t="str">
        <f t="shared" si="836"/>
        <v/>
      </c>
      <c r="AJ2484" s="187" t="str">
        <f t="shared" si="837"/>
        <v/>
      </c>
      <c r="AK2484" s="187" t="str">
        <f t="shared" si="838"/>
        <v/>
      </c>
      <c r="AN2484" s="187" t="str">
        <f t="shared" si="839"/>
        <v/>
      </c>
      <c r="AO2484" s="187" t="str">
        <f t="shared" si="840"/>
        <v/>
      </c>
      <c r="AP2484" s="187" t="str">
        <f t="shared" si="841"/>
        <v/>
      </c>
      <c r="AT2484" s="187" t="str">
        <f t="shared" si="842"/>
        <v/>
      </c>
      <c r="AU2484" s="187" t="str">
        <f t="shared" si="843"/>
        <v/>
      </c>
      <c r="AV2484" s="187" t="str">
        <f t="shared" si="844"/>
        <v/>
      </c>
      <c r="AW2484" s="187" t="str">
        <f t="shared" si="845"/>
        <v/>
      </c>
      <c r="AX2484" s="187" t="str">
        <f t="shared" si="846"/>
        <v/>
      </c>
      <c r="AY2484" s="187" t="str">
        <f t="shared" si="827"/>
        <v/>
      </c>
      <c r="AZ2484" s="187" t="str">
        <f t="shared" si="847"/>
        <v/>
      </c>
      <c r="BA2484" s="187" t="str">
        <f t="shared" si="829"/>
        <v xml:space="preserve"> </v>
      </c>
      <c r="BB2484" s="187" t="str">
        <f>IFERROR(IF(AW2484="","",VLOOKUP(AW2484,SUSS!R:S,2,FALSE)),AY2484*SUSS!$M$2)</f>
        <v/>
      </c>
      <c r="BC2484" s="187" t="str">
        <f t="shared" si="828"/>
        <v/>
      </c>
    </row>
    <row r="2485" spans="14:55" ht="15.75" thickBot="1">
      <c r="N2485" s="183" t="s">
        <v>224</v>
      </c>
      <c r="O2485" s="82">
        <v>15</v>
      </c>
      <c r="P2485" s="85">
        <v>5272.07</v>
      </c>
      <c r="Q2485" s="83" t="s">
        <v>82</v>
      </c>
      <c r="R2485" s="83" t="s">
        <v>10</v>
      </c>
      <c r="S2485" s="83" t="s">
        <v>10</v>
      </c>
      <c r="T2485" s="82" t="s">
        <v>131</v>
      </c>
      <c r="U2485" s="82" t="s">
        <v>124</v>
      </c>
      <c r="AC2485" s="187" t="str">
        <f t="shared" si="830"/>
        <v/>
      </c>
      <c r="AD2485" s="187" t="str">
        <f t="shared" si="831"/>
        <v/>
      </c>
      <c r="AE2485" s="187" t="str">
        <f t="shared" si="832"/>
        <v/>
      </c>
      <c r="AF2485" s="187" t="str">
        <f t="shared" si="833"/>
        <v/>
      </c>
      <c r="AG2485" s="187" t="str">
        <f t="shared" si="834"/>
        <v/>
      </c>
      <c r="AH2485" s="187" t="str">
        <f t="shared" si="835"/>
        <v/>
      </c>
      <c r="AI2485" s="187" t="str">
        <f t="shared" si="836"/>
        <v/>
      </c>
      <c r="AJ2485" s="187" t="str">
        <f t="shared" si="837"/>
        <v/>
      </c>
      <c r="AK2485" s="187" t="str">
        <f t="shared" si="838"/>
        <v/>
      </c>
      <c r="AN2485" s="187" t="str">
        <f t="shared" si="839"/>
        <v/>
      </c>
      <c r="AO2485" s="187" t="str">
        <f t="shared" si="840"/>
        <v/>
      </c>
      <c r="AP2485" s="187" t="str">
        <f t="shared" si="841"/>
        <v/>
      </c>
      <c r="AT2485" s="187" t="str">
        <f t="shared" si="842"/>
        <v/>
      </c>
      <c r="AU2485" s="187" t="str">
        <f t="shared" si="843"/>
        <v/>
      </c>
      <c r="AV2485" s="187" t="str">
        <f t="shared" si="844"/>
        <v/>
      </c>
      <c r="AW2485" s="187" t="str">
        <f t="shared" si="845"/>
        <v/>
      </c>
      <c r="AX2485" s="187" t="str">
        <f t="shared" si="846"/>
        <v/>
      </c>
      <c r="AY2485" s="187" t="str">
        <f t="shared" si="827"/>
        <v/>
      </c>
      <c r="AZ2485" s="187" t="str">
        <f t="shared" si="847"/>
        <v/>
      </c>
      <c r="BA2485" s="187" t="str">
        <f t="shared" si="829"/>
        <v xml:space="preserve"> </v>
      </c>
      <c r="BB2485" s="187" t="str">
        <f>IFERROR(IF(AW2485="","",VLOOKUP(AW2485,SUSS!R:S,2,FALSE)),AY2485*SUSS!$M$2)</f>
        <v/>
      </c>
      <c r="BC2485" s="187" t="str">
        <f t="shared" si="828"/>
        <v/>
      </c>
    </row>
    <row r="2486" spans="14:55" ht="15.75" thickBot="1">
      <c r="N2486" s="183" t="s">
        <v>224</v>
      </c>
      <c r="O2486" s="82">
        <v>16</v>
      </c>
      <c r="P2486" s="85">
        <v>1636.27</v>
      </c>
      <c r="Q2486" s="83" t="s">
        <v>102</v>
      </c>
      <c r="R2486" s="83" t="s">
        <v>10</v>
      </c>
      <c r="S2486" s="83" t="s">
        <v>10</v>
      </c>
      <c r="T2486" s="82" t="s">
        <v>206</v>
      </c>
      <c r="U2486" s="82" t="s">
        <v>124</v>
      </c>
      <c r="AC2486" s="187" t="str">
        <f t="shared" si="830"/>
        <v/>
      </c>
      <c r="AD2486" s="187" t="str">
        <f t="shared" si="831"/>
        <v/>
      </c>
      <c r="AE2486" s="187" t="str">
        <f t="shared" si="832"/>
        <v/>
      </c>
      <c r="AF2486" s="187" t="str">
        <f t="shared" si="833"/>
        <v/>
      </c>
      <c r="AG2486" s="187" t="str">
        <f t="shared" si="834"/>
        <v/>
      </c>
      <c r="AH2486" s="187" t="str">
        <f t="shared" si="835"/>
        <v/>
      </c>
      <c r="AI2486" s="187" t="str">
        <f t="shared" si="836"/>
        <v/>
      </c>
      <c r="AJ2486" s="187" t="str">
        <f t="shared" si="837"/>
        <v/>
      </c>
      <c r="AK2486" s="187" t="str">
        <f t="shared" si="838"/>
        <v/>
      </c>
      <c r="AN2486" s="187" t="str">
        <f t="shared" si="839"/>
        <v/>
      </c>
      <c r="AO2486" s="187" t="str">
        <f t="shared" si="840"/>
        <v/>
      </c>
      <c r="AP2486" s="187" t="str">
        <f t="shared" si="841"/>
        <v/>
      </c>
      <c r="AT2486" s="187" t="str">
        <f t="shared" si="842"/>
        <v/>
      </c>
      <c r="AU2486" s="187" t="str">
        <f t="shared" si="843"/>
        <v/>
      </c>
      <c r="AV2486" s="187" t="str">
        <f t="shared" si="844"/>
        <v/>
      </c>
      <c r="AW2486" s="187" t="str">
        <f t="shared" si="845"/>
        <v/>
      </c>
      <c r="AX2486" s="187" t="str">
        <f t="shared" si="846"/>
        <v/>
      </c>
      <c r="AY2486" s="187" t="str">
        <f t="shared" si="827"/>
        <v/>
      </c>
      <c r="AZ2486" s="187" t="str">
        <f t="shared" si="847"/>
        <v/>
      </c>
      <c r="BA2486" s="187" t="str">
        <f t="shared" si="829"/>
        <v xml:space="preserve"> </v>
      </c>
      <c r="BB2486" s="187" t="str">
        <f>IFERROR(IF(AW2486="","",VLOOKUP(AW2486,SUSS!R:S,2,FALSE)),AY2486*SUSS!$M$2)</f>
        <v/>
      </c>
      <c r="BC2486" s="187" t="str">
        <f t="shared" si="828"/>
        <v/>
      </c>
    </row>
    <row r="2487" spans="14:55" ht="15.75" thickBot="1">
      <c r="N2487" s="183" t="s">
        <v>224</v>
      </c>
      <c r="O2487" s="82">
        <v>16</v>
      </c>
      <c r="P2487" s="86">
        <v>218.97</v>
      </c>
      <c r="Q2487" s="83" t="s">
        <v>107</v>
      </c>
      <c r="R2487" s="83" t="s">
        <v>10</v>
      </c>
      <c r="S2487" s="83" t="s">
        <v>10</v>
      </c>
      <c r="T2487" s="82" t="s">
        <v>111</v>
      </c>
      <c r="U2487" s="82" t="s">
        <v>124</v>
      </c>
      <c r="AC2487" s="187" t="str">
        <f t="shared" si="830"/>
        <v/>
      </c>
      <c r="AD2487" s="187" t="str">
        <f t="shared" si="831"/>
        <v/>
      </c>
      <c r="AE2487" s="187" t="str">
        <f t="shared" si="832"/>
        <v/>
      </c>
      <c r="AF2487" s="187" t="str">
        <f t="shared" si="833"/>
        <v/>
      </c>
      <c r="AG2487" s="187" t="str">
        <f t="shared" si="834"/>
        <v/>
      </c>
      <c r="AH2487" s="187" t="str">
        <f t="shared" si="835"/>
        <v/>
      </c>
      <c r="AI2487" s="187" t="str">
        <f t="shared" si="836"/>
        <v/>
      </c>
      <c r="AJ2487" s="187" t="str">
        <f t="shared" si="837"/>
        <v/>
      </c>
      <c r="AK2487" s="187" t="str">
        <f t="shared" si="838"/>
        <v/>
      </c>
      <c r="AN2487" s="187" t="str">
        <f t="shared" si="839"/>
        <v/>
      </c>
      <c r="AO2487" s="187" t="str">
        <f t="shared" si="840"/>
        <v/>
      </c>
      <c r="AP2487" s="187" t="str">
        <f t="shared" si="841"/>
        <v/>
      </c>
      <c r="AT2487" s="187" t="str">
        <f t="shared" si="842"/>
        <v/>
      </c>
      <c r="AU2487" s="187" t="str">
        <f t="shared" si="843"/>
        <v/>
      </c>
      <c r="AV2487" s="187" t="str">
        <f t="shared" si="844"/>
        <v/>
      </c>
      <c r="AW2487" s="187" t="str">
        <f t="shared" si="845"/>
        <v/>
      </c>
      <c r="AX2487" s="187" t="str">
        <f t="shared" si="846"/>
        <v/>
      </c>
      <c r="AY2487" s="187" t="str">
        <f t="shared" si="827"/>
        <v/>
      </c>
      <c r="AZ2487" s="187" t="str">
        <f t="shared" si="847"/>
        <v/>
      </c>
      <c r="BA2487" s="187" t="str">
        <f t="shared" si="829"/>
        <v xml:space="preserve"> </v>
      </c>
      <c r="BB2487" s="187" t="str">
        <f>IFERROR(IF(AW2487="","",VLOOKUP(AW2487,SUSS!R:S,2,FALSE)),AY2487*SUSS!$M$2)</f>
        <v/>
      </c>
      <c r="BC2487" s="187" t="str">
        <f t="shared" si="828"/>
        <v/>
      </c>
    </row>
    <row r="2488" spans="14:55" ht="15.75" thickBot="1">
      <c r="N2488" s="183" t="s">
        <v>224</v>
      </c>
      <c r="O2488" s="82">
        <v>16</v>
      </c>
      <c r="P2488" s="85">
        <v>2371.11</v>
      </c>
      <c r="Q2488" s="83" t="s">
        <v>11</v>
      </c>
      <c r="R2488" s="83" t="s">
        <v>10</v>
      </c>
      <c r="S2488" s="83" t="s">
        <v>83</v>
      </c>
      <c r="T2488" s="82" t="s">
        <v>229</v>
      </c>
      <c r="U2488" s="82" t="s">
        <v>124</v>
      </c>
      <c r="AC2488" s="187" t="str">
        <f t="shared" si="830"/>
        <v/>
      </c>
      <c r="AD2488" s="187" t="str">
        <f t="shared" si="831"/>
        <v/>
      </c>
      <c r="AE2488" s="187" t="str">
        <f t="shared" si="832"/>
        <v/>
      </c>
      <c r="AF2488" s="187" t="str">
        <f t="shared" si="833"/>
        <v/>
      </c>
      <c r="AG2488" s="187" t="str">
        <f t="shared" si="834"/>
        <v/>
      </c>
      <c r="AH2488" s="187" t="str">
        <f t="shared" si="835"/>
        <v/>
      </c>
      <c r="AI2488" s="187" t="str">
        <f t="shared" si="836"/>
        <v/>
      </c>
      <c r="AJ2488" s="187" t="str">
        <f t="shared" si="837"/>
        <v/>
      </c>
      <c r="AK2488" s="187" t="str">
        <f t="shared" si="838"/>
        <v/>
      </c>
      <c r="AN2488" s="187" t="str">
        <f t="shared" si="839"/>
        <v/>
      </c>
      <c r="AO2488" s="187" t="str">
        <f t="shared" si="840"/>
        <v/>
      </c>
      <c r="AP2488" s="187" t="str">
        <f t="shared" si="841"/>
        <v/>
      </c>
      <c r="AT2488" s="187" t="str">
        <f t="shared" si="842"/>
        <v>O365001</v>
      </c>
      <c r="AU2488" s="187">
        <f t="shared" si="843"/>
        <v>16</v>
      </c>
      <c r="AV2488" s="187">
        <f t="shared" si="844"/>
        <v>2371.11</v>
      </c>
      <c r="AW2488" s="187" t="str">
        <f t="shared" si="845"/>
        <v>2012/2</v>
      </c>
      <c r="AX2488" s="187" t="str">
        <f t="shared" si="846"/>
        <v>2012/2 Contribuciones Seg. Social</v>
      </c>
      <c r="AY2488" s="187">
        <f t="shared" si="827"/>
        <v>0</v>
      </c>
      <c r="AZ2488" s="187" t="e">
        <f t="shared" si="847"/>
        <v>#DIV/0!</v>
      </c>
      <c r="BA2488" s="187" t="str">
        <f t="shared" si="829"/>
        <v>O365001 16</v>
      </c>
      <c r="BB2488" s="187">
        <f>IFERROR(IF(AW2488="","",VLOOKUP(AW2488,SUSS!R:S,2,FALSE)),AY2488*SUSS!$M$2)</f>
        <v>0</v>
      </c>
      <c r="BC2488" s="187" t="str">
        <f t="shared" si="828"/>
        <v>VER</v>
      </c>
    </row>
    <row r="2489" spans="14:55" ht="15.75" thickBot="1">
      <c r="N2489" s="183" t="s">
        <v>224</v>
      </c>
      <c r="O2489" s="82">
        <v>16</v>
      </c>
      <c r="P2489" s="85">
        <v>1002.48</v>
      </c>
      <c r="Q2489" s="83" t="s">
        <v>106</v>
      </c>
      <c r="R2489" s="83" t="s">
        <v>10</v>
      </c>
      <c r="S2489" s="83" t="s">
        <v>10</v>
      </c>
      <c r="T2489" s="82" t="s">
        <v>227</v>
      </c>
      <c r="U2489" s="82" t="s">
        <v>124</v>
      </c>
      <c r="AC2489" s="187" t="str">
        <f t="shared" si="830"/>
        <v/>
      </c>
      <c r="AD2489" s="187" t="str">
        <f t="shared" si="831"/>
        <v/>
      </c>
      <c r="AE2489" s="187" t="str">
        <f t="shared" si="832"/>
        <v/>
      </c>
      <c r="AF2489" s="187" t="str">
        <f t="shared" si="833"/>
        <v/>
      </c>
      <c r="AG2489" s="187" t="str">
        <f t="shared" si="834"/>
        <v/>
      </c>
      <c r="AH2489" s="187" t="str">
        <f t="shared" si="835"/>
        <v/>
      </c>
      <c r="AI2489" s="187" t="str">
        <f t="shared" si="836"/>
        <v/>
      </c>
      <c r="AJ2489" s="187" t="str">
        <f t="shared" si="837"/>
        <v/>
      </c>
      <c r="AK2489" s="187" t="str">
        <f t="shared" si="838"/>
        <v/>
      </c>
      <c r="AN2489" s="187" t="str">
        <f t="shared" si="839"/>
        <v/>
      </c>
      <c r="AO2489" s="187" t="str">
        <f t="shared" si="840"/>
        <v/>
      </c>
      <c r="AP2489" s="187" t="str">
        <f t="shared" si="841"/>
        <v/>
      </c>
      <c r="AT2489" s="187" t="str">
        <f t="shared" si="842"/>
        <v/>
      </c>
      <c r="AU2489" s="187" t="str">
        <f t="shared" si="843"/>
        <v/>
      </c>
      <c r="AV2489" s="187" t="str">
        <f t="shared" si="844"/>
        <v/>
      </c>
      <c r="AW2489" s="187" t="str">
        <f t="shared" si="845"/>
        <v/>
      </c>
      <c r="AX2489" s="187" t="str">
        <f t="shared" si="846"/>
        <v/>
      </c>
      <c r="AY2489" s="187" t="str">
        <f t="shared" si="827"/>
        <v/>
      </c>
      <c r="AZ2489" s="187" t="str">
        <f t="shared" si="847"/>
        <v/>
      </c>
      <c r="BA2489" s="187" t="str">
        <f t="shared" si="829"/>
        <v xml:space="preserve"> </v>
      </c>
      <c r="BB2489" s="187" t="str">
        <f>IFERROR(IF(AW2489="","",VLOOKUP(AW2489,SUSS!R:S,2,FALSE)),AY2489*SUSS!$M$2)</f>
        <v/>
      </c>
      <c r="BC2489" s="187" t="str">
        <f t="shared" si="828"/>
        <v/>
      </c>
    </row>
    <row r="2490" spans="14:55" ht="15.75" thickBot="1">
      <c r="N2490" s="183" t="s">
        <v>224</v>
      </c>
      <c r="O2490" s="82">
        <v>16</v>
      </c>
      <c r="P2490" s="85">
        <v>5272.07</v>
      </c>
      <c r="Q2490" s="83" t="s">
        <v>82</v>
      </c>
      <c r="R2490" s="83" t="s">
        <v>10</v>
      </c>
      <c r="S2490" s="83" t="s">
        <v>10</v>
      </c>
      <c r="T2490" s="82" t="s">
        <v>131</v>
      </c>
      <c r="U2490" s="82" t="s">
        <v>124</v>
      </c>
      <c r="AC2490" s="187" t="str">
        <f t="shared" si="830"/>
        <v/>
      </c>
      <c r="AD2490" s="187" t="str">
        <f t="shared" si="831"/>
        <v/>
      </c>
      <c r="AE2490" s="187" t="str">
        <f t="shared" si="832"/>
        <v/>
      </c>
      <c r="AF2490" s="187" t="str">
        <f t="shared" si="833"/>
        <v/>
      </c>
      <c r="AG2490" s="187" t="str">
        <f t="shared" si="834"/>
        <v/>
      </c>
      <c r="AH2490" s="187" t="str">
        <f t="shared" si="835"/>
        <v/>
      </c>
      <c r="AI2490" s="187" t="str">
        <f t="shared" si="836"/>
        <v/>
      </c>
      <c r="AJ2490" s="187" t="str">
        <f t="shared" si="837"/>
        <v/>
      </c>
      <c r="AK2490" s="187" t="str">
        <f t="shared" si="838"/>
        <v/>
      </c>
      <c r="AN2490" s="187" t="str">
        <f t="shared" si="839"/>
        <v/>
      </c>
      <c r="AO2490" s="187" t="str">
        <f t="shared" si="840"/>
        <v/>
      </c>
      <c r="AP2490" s="187" t="str">
        <f t="shared" si="841"/>
        <v/>
      </c>
      <c r="AT2490" s="187" t="str">
        <f t="shared" si="842"/>
        <v/>
      </c>
      <c r="AU2490" s="187" t="str">
        <f t="shared" si="843"/>
        <v/>
      </c>
      <c r="AV2490" s="187" t="str">
        <f t="shared" si="844"/>
        <v/>
      </c>
      <c r="AW2490" s="187" t="str">
        <f t="shared" si="845"/>
        <v/>
      </c>
      <c r="AX2490" s="187" t="str">
        <f t="shared" si="846"/>
        <v/>
      </c>
      <c r="AY2490" s="187" t="str">
        <f t="shared" si="827"/>
        <v/>
      </c>
      <c r="AZ2490" s="187" t="str">
        <f t="shared" si="847"/>
        <v/>
      </c>
      <c r="BA2490" s="187" t="str">
        <f t="shared" si="829"/>
        <v xml:space="preserve"> </v>
      </c>
      <c r="BB2490" s="187" t="str">
        <f>IFERROR(IF(AW2490="","",VLOOKUP(AW2490,SUSS!R:S,2,FALSE)),AY2490*SUSS!$M$2)</f>
        <v/>
      </c>
      <c r="BC2490" s="187" t="str">
        <f t="shared" si="828"/>
        <v/>
      </c>
    </row>
    <row r="2491" spans="14:55" ht="15.75" thickBot="1">
      <c r="N2491" s="183" t="s">
        <v>224</v>
      </c>
      <c r="O2491" s="82">
        <v>17</v>
      </c>
      <c r="P2491" s="85">
        <v>1636.27</v>
      </c>
      <c r="Q2491" s="83" t="s">
        <v>102</v>
      </c>
      <c r="R2491" s="83" t="s">
        <v>10</v>
      </c>
      <c r="S2491" s="83" t="s">
        <v>10</v>
      </c>
      <c r="T2491" s="82" t="s">
        <v>206</v>
      </c>
      <c r="U2491" s="82" t="s">
        <v>124</v>
      </c>
      <c r="AC2491" s="187" t="str">
        <f t="shared" si="830"/>
        <v/>
      </c>
      <c r="AD2491" s="187" t="str">
        <f t="shared" si="831"/>
        <v/>
      </c>
      <c r="AE2491" s="187" t="str">
        <f t="shared" si="832"/>
        <v/>
      </c>
      <c r="AF2491" s="187" t="str">
        <f t="shared" si="833"/>
        <v/>
      </c>
      <c r="AG2491" s="187" t="str">
        <f t="shared" si="834"/>
        <v/>
      </c>
      <c r="AH2491" s="187" t="str">
        <f t="shared" si="835"/>
        <v/>
      </c>
      <c r="AI2491" s="187" t="str">
        <f t="shared" si="836"/>
        <v/>
      </c>
      <c r="AJ2491" s="187" t="str">
        <f t="shared" si="837"/>
        <v/>
      </c>
      <c r="AK2491" s="187" t="str">
        <f t="shared" si="838"/>
        <v/>
      </c>
      <c r="AN2491" s="187" t="str">
        <f t="shared" si="839"/>
        <v/>
      </c>
      <c r="AO2491" s="187" t="str">
        <f t="shared" si="840"/>
        <v/>
      </c>
      <c r="AP2491" s="187" t="str">
        <f t="shared" si="841"/>
        <v/>
      </c>
      <c r="AT2491" s="187" t="str">
        <f t="shared" si="842"/>
        <v/>
      </c>
      <c r="AU2491" s="187" t="str">
        <f t="shared" si="843"/>
        <v/>
      </c>
      <c r="AV2491" s="187" t="str">
        <f t="shared" si="844"/>
        <v/>
      </c>
      <c r="AW2491" s="187" t="str">
        <f t="shared" si="845"/>
        <v/>
      </c>
      <c r="AX2491" s="187" t="str">
        <f t="shared" si="846"/>
        <v/>
      </c>
      <c r="AY2491" s="187" t="str">
        <f t="shared" si="827"/>
        <v/>
      </c>
      <c r="AZ2491" s="187" t="str">
        <f t="shared" si="847"/>
        <v/>
      </c>
      <c r="BA2491" s="187" t="str">
        <f t="shared" si="829"/>
        <v xml:space="preserve"> </v>
      </c>
      <c r="BB2491" s="187" t="str">
        <f>IFERROR(IF(AW2491="","",VLOOKUP(AW2491,SUSS!R:S,2,FALSE)),AY2491*SUSS!$M$2)</f>
        <v/>
      </c>
      <c r="BC2491" s="187" t="str">
        <f t="shared" si="828"/>
        <v/>
      </c>
    </row>
    <row r="2492" spans="14:55" ht="15.75" thickBot="1">
      <c r="N2492" s="183" t="s">
        <v>224</v>
      </c>
      <c r="O2492" s="82">
        <v>17</v>
      </c>
      <c r="P2492" s="86">
        <v>218.97</v>
      </c>
      <c r="Q2492" s="83" t="s">
        <v>107</v>
      </c>
      <c r="R2492" s="83" t="s">
        <v>10</v>
      </c>
      <c r="S2492" s="83" t="s">
        <v>10</v>
      </c>
      <c r="T2492" s="82" t="s">
        <v>111</v>
      </c>
      <c r="U2492" s="82" t="s">
        <v>124</v>
      </c>
      <c r="AC2492" s="187" t="str">
        <f t="shared" si="830"/>
        <v/>
      </c>
      <c r="AD2492" s="187" t="str">
        <f t="shared" si="831"/>
        <v/>
      </c>
      <c r="AE2492" s="187" t="str">
        <f t="shared" si="832"/>
        <v/>
      </c>
      <c r="AF2492" s="187" t="str">
        <f t="shared" si="833"/>
        <v/>
      </c>
      <c r="AG2492" s="187" t="str">
        <f t="shared" si="834"/>
        <v/>
      </c>
      <c r="AH2492" s="187" t="str">
        <f t="shared" si="835"/>
        <v/>
      </c>
      <c r="AI2492" s="187" t="str">
        <f t="shared" si="836"/>
        <v/>
      </c>
      <c r="AJ2492" s="187" t="str">
        <f t="shared" si="837"/>
        <v/>
      </c>
      <c r="AK2492" s="187" t="str">
        <f t="shared" si="838"/>
        <v/>
      </c>
      <c r="AN2492" s="187" t="str">
        <f t="shared" si="839"/>
        <v/>
      </c>
      <c r="AO2492" s="187" t="str">
        <f t="shared" si="840"/>
        <v/>
      </c>
      <c r="AP2492" s="187" t="str">
        <f t="shared" si="841"/>
        <v/>
      </c>
      <c r="AT2492" s="187" t="str">
        <f t="shared" si="842"/>
        <v/>
      </c>
      <c r="AU2492" s="187" t="str">
        <f t="shared" si="843"/>
        <v/>
      </c>
      <c r="AV2492" s="187" t="str">
        <f t="shared" si="844"/>
        <v/>
      </c>
      <c r="AW2492" s="187" t="str">
        <f t="shared" si="845"/>
        <v/>
      </c>
      <c r="AX2492" s="187" t="str">
        <f t="shared" si="846"/>
        <v/>
      </c>
      <c r="AY2492" s="187" t="str">
        <f t="shared" si="827"/>
        <v/>
      </c>
      <c r="AZ2492" s="187" t="str">
        <f t="shared" si="847"/>
        <v/>
      </c>
      <c r="BA2492" s="187" t="str">
        <f t="shared" si="829"/>
        <v xml:space="preserve"> </v>
      </c>
      <c r="BB2492" s="187" t="str">
        <f>IFERROR(IF(AW2492="","",VLOOKUP(AW2492,SUSS!R:S,2,FALSE)),AY2492*SUSS!$M$2)</f>
        <v/>
      </c>
      <c r="BC2492" s="187" t="str">
        <f t="shared" si="828"/>
        <v/>
      </c>
    </row>
    <row r="2493" spans="14:55" ht="15.75" thickBot="1">
      <c r="N2493" s="183" t="s">
        <v>224</v>
      </c>
      <c r="O2493" s="82">
        <v>17</v>
      </c>
      <c r="P2493" s="85">
        <v>2371.11</v>
      </c>
      <c r="Q2493" s="83" t="s">
        <v>11</v>
      </c>
      <c r="R2493" s="83" t="s">
        <v>10</v>
      </c>
      <c r="S2493" s="83" t="s">
        <v>83</v>
      </c>
      <c r="T2493" s="82" t="s">
        <v>229</v>
      </c>
      <c r="U2493" s="82" t="s">
        <v>124</v>
      </c>
      <c r="AC2493" s="187" t="str">
        <f t="shared" si="830"/>
        <v/>
      </c>
      <c r="AD2493" s="187" t="str">
        <f t="shared" si="831"/>
        <v/>
      </c>
      <c r="AE2493" s="187" t="str">
        <f t="shared" si="832"/>
        <v/>
      </c>
      <c r="AF2493" s="187" t="str">
        <f t="shared" si="833"/>
        <v/>
      </c>
      <c r="AG2493" s="187" t="str">
        <f t="shared" si="834"/>
        <v/>
      </c>
      <c r="AH2493" s="187" t="str">
        <f t="shared" si="835"/>
        <v/>
      </c>
      <c r="AI2493" s="187" t="str">
        <f t="shared" si="836"/>
        <v/>
      </c>
      <c r="AJ2493" s="187" t="str">
        <f t="shared" si="837"/>
        <v/>
      </c>
      <c r="AK2493" s="187" t="str">
        <f t="shared" si="838"/>
        <v/>
      </c>
      <c r="AN2493" s="187" t="str">
        <f t="shared" si="839"/>
        <v/>
      </c>
      <c r="AO2493" s="187" t="str">
        <f t="shared" si="840"/>
        <v/>
      </c>
      <c r="AP2493" s="187" t="str">
        <f t="shared" si="841"/>
        <v/>
      </c>
      <c r="AT2493" s="187" t="str">
        <f t="shared" si="842"/>
        <v>O365001</v>
      </c>
      <c r="AU2493" s="187">
        <f t="shared" si="843"/>
        <v>17</v>
      </c>
      <c r="AV2493" s="187">
        <f t="shared" si="844"/>
        <v>2371.11</v>
      </c>
      <c r="AW2493" s="187" t="str">
        <f t="shared" si="845"/>
        <v>2012/2</v>
      </c>
      <c r="AX2493" s="187" t="str">
        <f t="shared" si="846"/>
        <v>2012/2 Contribuciones Seg. Social</v>
      </c>
      <c r="AY2493" s="187">
        <f t="shared" si="827"/>
        <v>0</v>
      </c>
      <c r="AZ2493" s="187" t="e">
        <f t="shared" si="847"/>
        <v>#DIV/0!</v>
      </c>
      <c r="BA2493" s="187" t="str">
        <f t="shared" si="829"/>
        <v>O365001 17</v>
      </c>
      <c r="BB2493" s="187">
        <f>IFERROR(IF(AW2493="","",VLOOKUP(AW2493,SUSS!R:S,2,FALSE)),AY2493*SUSS!$M$2)</f>
        <v>0</v>
      </c>
      <c r="BC2493" s="187" t="str">
        <f t="shared" si="828"/>
        <v>VER</v>
      </c>
    </row>
    <row r="2494" spans="14:55" ht="15.75" thickBot="1">
      <c r="N2494" s="183" t="s">
        <v>224</v>
      </c>
      <c r="O2494" s="82">
        <v>17</v>
      </c>
      <c r="P2494" s="85">
        <v>1002.48</v>
      </c>
      <c r="Q2494" s="83" t="s">
        <v>106</v>
      </c>
      <c r="R2494" s="83" t="s">
        <v>10</v>
      </c>
      <c r="S2494" s="83" t="s">
        <v>10</v>
      </c>
      <c r="T2494" s="82" t="s">
        <v>227</v>
      </c>
      <c r="U2494" s="82" t="s">
        <v>124</v>
      </c>
      <c r="AC2494" s="187" t="str">
        <f t="shared" si="830"/>
        <v/>
      </c>
      <c r="AD2494" s="187" t="str">
        <f t="shared" si="831"/>
        <v/>
      </c>
      <c r="AE2494" s="187" t="str">
        <f t="shared" si="832"/>
        <v/>
      </c>
      <c r="AF2494" s="187" t="str">
        <f t="shared" si="833"/>
        <v/>
      </c>
      <c r="AG2494" s="187" t="str">
        <f t="shared" si="834"/>
        <v/>
      </c>
      <c r="AH2494" s="187" t="str">
        <f t="shared" si="835"/>
        <v/>
      </c>
      <c r="AI2494" s="187" t="str">
        <f t="shared" si="836"/>
        <v/>
      </c>
      <c r="AJ2494" s="187" t="str">
        <f t="shared" si="837"/>
        <v/>
      </c>
      <c r="AK2494" s="187" t="str">
        <f t="shared" si="838"/>
        <v/>
      </c>
      <c r="AN2494" s="187" t="str">
        <f t="shared" si="839"/>
        <v/>
      </c>
      <c r="AO2494" s="187" t="str">
        <f t="shared" si="840"/>
        <v/>
      </c>
      <c r="AP2494" s="187" t="str">
        <f t="shared" si="841"/>
        <v/>
      </c>
      <c r="AT2494" s="187" t="str">
        <f t="shared" si="842"/>
        <v/>
      </c>
      <c r="AU2494" s="187" t="str">
        <f t="shared" si="843"/>
        <v/>
      </c>
      <c r="AV2494" s="187" t="str">
        <f t="shared" si="844"/>
        <v/>
      </c>
      <c r="AW2494" s="187" t="str">
        <f t="shared" si="845"/>
        <v/>
      </c>
      <c r="AX2494" s="187" t="str">
        <f t="shared" si="846"/>
        <v/>
      </c>
      <c r="AY2494" s="187" t="str">
        <f t="shared" si="827"/>
        <v/>
      </c>
      <c r="AZ2494" s="187" t="str">
        <f t="shared" si="847"/>
        <v/>
      </c>
      <c r="BA2494" s="187" t="str">
        <f t="shared" si="829"/>
        <v xml:space="preserve"> </v>
      </c>
      <c r="BB2494" s="187" t="str">
        <f>IFERROR(IF(AW2494="","",VLOOKUP(AW2494,SUSS!R:S,2,FALSE)),AY2494*SUSS!$M$2)</f>
        <v/>
      </c>
      <c r="BC2494" s="187" t="str">
        <f t="shared" si="828"/>
        <v/>
      </c>
    </row>
    <row r="2495" spans="14:55" ht="15.75" thickBot="1">
      <c r="N2495" s="183" t="s">
        <v>224</v>
      </c>
      <c r="O2495" s="82">
        <v>17</v>
      </c>
      <c r="P2495" s="85">
        <v>5272.07</v>
      </c>
      <c r="Q2495" s="83" t="s">
        <v>82</v>
      </c>
      <c r="R2495" s="83" t="s">
        <v>10</v>
      </c>
      <c r="S2495" s="83" t="s">
        <v>10</v>
      </c>
      <c r="T2495" s="82" t="s">
        <v>131</v>
      </c>
      <c r="U2495" s="82" t="s">
        <v>124</v>
      </c>
      <c r="AC2495" s="187" t="str">
        <f t="shared" si="830"/>
        <v/>
      </c>
      <c r="AD2495" s="187" t="str">
        <f t="shared" si="831"/>
        <v/>
      </c>
      <c r="AE2495" s="187" t="str">
        <f t="shared" si="832"/>
        <v/>
      </c>
      <c r="AF2495" s="187" t="str">
        <f t="shared" si="833"/>
        <v/>
      </c>
      <c r="AG2495" s="187" t="str">
        <f t="shared" si="834"/>
        <v/>
      </c>
      <c r="AH2495" s="187" t="str">
        <f t="shared" si="835"/>
        <v/>
      </c>
      <c r="AI2495" s="187" t="str">
        <f t="shared" si="836"/>
        <v/>
      </c>
      <c r="AJ2495" s="187" t="str">
        <f t="shared" si="837"/>
        <v/>
      </c>
      <c r="AK2495" s="187" t="str">
        <f t="shared" si="838"/>
        <v/>
      </c>
      <c r="AN2495" s="187" t="str">
        <f t="shared" si="839"/>
        <v/>
      </c>
      <c r="AO2495" s="187" t="str">
        <f t="shared" si="840"/>
        <v/>
      </c>
      <c r="AP2495" s="187" t="str">
        <f t="shared" si="841"/>
        <v/>
      </c>
      <c r="AT2495" s="187" t="str">
        <f t="shared" si="842"/>
        <v/>
      </c>
      <c r="AU2495" s="187" t="str">
        <f t="shared" si="843"/>
        <v/>
      </c>
      <c r="AV2495" s="187" t="str">
        <f t="shared" si="844"/>
        <v/>
      </c>
      <c r="AW2495" s="187" t="str">
        <f t="shared" si="845"/>
        <v/>
      </c>
      <c r="AX2495" s="187" t="str">
        <f t="shared" si="846"/>
        <v/>
      </c>
      <c r="AY2495" s="187" t="str">
        <f t="shared" si="827"/>
        <v/>
      </c>
      <c r="AZ2495" s="187" t="str">
        <f t="shared" si="847"/>
        <v/>
      </c>
      <c r="BA2495" s="187" t="str">
        <f t="shared" si="829"/>
        <v xml:space="preserve"> </v>
      </c>
      <c r="BB2495" s="187" t="str">
        <f>IFERROR(IF(AW2495="","",VLOOKUP(AW2495,SUSS!R:S,2,FALSE)),AY2495*SUSS!$M$2)</f>
        <v/>
      </c>
      <c r="BC2495" s="187" t="str">
        <f t="shared" si="828"/>
        <v/>
      </c>
    </row>
    <row r="2496" spans="14:55" ht="15.75" thickBot="1">
      <c r="N2496" s="183" t="s">
        <v>224</v>
      </c>
      <c r="O2496" s="82">
        <v>18</v>
      </c>
      <c r="P2496" s="85">
        <v>1636.27</v>
      </c>
      <c r="Q2496" s="83" t="s">
        <v>102</v>
      </c>
      <c r="R2496" s="83" t="s">
        <v>10</v>
      </c>
      <c r="S2496" s="83" t="s">
        <v>10</v>
      </c>
      <c r="T2496" s="82" t="s">
        <v>206</v>
      </c>
      <c r="U2496" s="82" t="s">
        <v>124</v>
      </c>
      <c r="AC2496" s="187" t="str">
        <f t="shared" si="830"/>
        <v/>
      </c>
      <c r="AD2496" s="187" t="str">
        <f t="shared" si="831"/>
        <v/>
      </c>
      <c r="AE2496" s="187" t="str">
        <f t="shared" si="832"/>
        <v/>
      </c>
      <c r="AF2496" s="187" t="str">
        <f t="shared" si="833"/>
        <v/>
      </c>
      <c r="AG2496" s="187" t="str">
        <f t="shared" si="834"/>
        <v/>
      </c>
      <c r="AH2496" s="187" t="str">
        <f t="shared" si="835"/>
        <v/>
      </c>
      <c r="AI2496" s="187" t="str">
        <f t="shared" si="836"/>
        <v/>
      </c>
      <c r="AJ2496" s="187" t="str">
        <f t="shared" si="837"/>
        <v/>
      </c>
      <c r="AK2496" s="187" t="str">
        <f t="shared" si="838"/>
        <v/>
      </c>
      <c r="AN2496" s="187" t="str">
        <f t="shared" si="839"/>
        <v/>
      </c>
      <c r="AO2496" s="187" t="str">
        <f t="shared" si="840"/>
        <v/>
      </c>
      <c r="AP2496" s="187" t="str">
        <f t="shared" si="841"/>
        <v/>
      </c>
      <c r="AT2496" s="187" t="str">
        <f t="shared" si="842"/>
        <v/>
      </c>
      <c r="AU2496" s="187" t="str">
        <f t="shared" si="843"/>
        <v/>
      </c>
      <c r="AV2496" s="187" t="str">
        <f t="shared" si="844"/>
        <v/>
      </c>
      <c r="AW2496" s="187" t="str">
        <f t="shared" si="845"/>
        <v/>
      </c>
      <c r="AX2496" s="187" t="str">
        <f t="shared" si="846"/>
        <v/>
      </c>
      <c r="AY2496" s="187" t="str">
        <f t="shared" si="827"/>
        <v/>
      </c>
      <c r="AZ2496" s="187" t="str">
        <f t="shared" si="847"/>
        <v/>
      </c>
      <c r="BA2496" s="187" t="str">
        <f t="shared" si="829"/>
        <v xml:space="preserve"> </v>
      </c>
      <c r="BB2496" s="187" t="str">
        <f>IFERROR(IF(AW2496="","",VLOOKUP(AW2496,SUSS!R:S,2,FALSE)),AY2496*SUSS!$M$2)</f>
        <v/>
      </c>
      <c r="BC2496" s="187" t="str">
        <f t="shared" si="828"/>
        <v/>
      </c>
    </row>
    <row r="2497" spans="14:55" ht="15.75" thickBot="1">
      <c r="N2497" s="183" t="s">
        <v>224</v>
      </c>
      <c r="O2497" s="82">
        <v>18</v>
      </c>
      <c r="P2497" s="86">
        <v>218.97</v>
      </c>
      <c r="Q2497" s="83" t="s">
        <v>107</v>
      </c>
      <c r="R2497" s="83" t="s">
        <v>10</v>
      </c>
      <c r="S2497" s="83" t="s">
        <v>10</v>
      </c>
      <c r="T2497" s="82" t="s">
        <v>111</v>
      </c>
      <c r="U2497" s="82" t="s">
        <v>124</v>
      </c>
      <c r="AC2497" s="187" t="str">
        <f t="shared" si="830"/>
        <v/>
      </c>
      <c r="AD2497" s="187" t="str">
        <f t="shared" si="831"/>
        <v/>
      </c>
      <c r="AE2497" s="187" t="str">
        <f t="shared" si="832"/>
        <v/>
      </c>
      <c r="AF2497" s="187" t="str">
        <f t="shared" si="833"/>
        <v/>
      </c>
      <c r="AG2497" s="187" t="str">
        <f t="shared" si="834"/>
        <v/>
      </c>
      <c r="AH2497" s="187" t="str">
        <f t="shared" si="835"/>
        <v/>
      </c>
      <c r="AI2497" s="187" t="str">
        <f t="shared" si="836"/>
        <v/>
      </c>
      <c r="AJ2497" s="187" t="str">
        <f t="shared" si="837"/>
        <v/>
      </c>
      <c r="AK2497" s="187" t="str">
        <f t="shared" si="838"/>
        <v/>
      </c>
      <c r="AN2497" s="187" t="str">
        <f t="shared" si="839"/>
        <v/>
      </c>
      <c r="AO2497" s="187" t="str">
        <f t="shared" si="840"/>
        <v/>
      </c>
      <c r="AP2497" s="187" t="str">
        <f t="shared" si="841"/>
        <v/>
      </c>
      <c r="AT2497" s="187" t="str">
        <f t="shared" si="842"/>
        <v/>
      </c>
      <c r="AU2497" s="187" t="str">
        <f t="shared" si="843"/>
        <v/>
      </c>
      <c r="AV2497" s="187" t="str">
        <f t="shared" si="844"/>
        <v/>
      </c>
      <c r="AW2497" s="187" t="str">
        <f t="shared" si="845"/>
        <v/>
      </c>
      <c r="AX2497" s="187" t="str">
        <f t="shared" si="846"/>
        <v/>
      </c>
      <c r="AY2497" s="187" t="str">
        <f t="shared" si="827"/>
        <v/>
      </c>
      <c r="AZ2497" s="187" t="str">
        <f t="shared" si="847"/>
        <v/>
      </c>
      <c r="BA2497" s="187" t="str">
        <f t="shared" si="829"/>
        <v xml:space="preserve"> </v>
      </c>
      <c r="BB2497" s="187" t="str">
        <f>IFERROR(IF(AW2497="","",VLOOKUP(AW2497,SUSS!R:S,2,FALSE)),AY2497*SUSS!$M$2)</f>
        <v/>
      </c>
      <c r="BC2497" s="187" t="str">
        <f t="shared" si="828"/>
        <v/>
      </c>
    </row>
    <row r="2498" spans="14:55" ht="15.75" thickBot="1">
      <c r="N2498" s="183" t="s">
        <v>224</v>
      </c>
      <c r="O2498" s="82">
        <v>18</v>
      </c>
      <c r="P2498" s="85">
        <v>2371.11</v>
      </c>
      <c r="Q2498" s="83" t="s">
        <v>11</v>
      </c>
      <c r="R2498" s="83" t="s">
        <v>10</v>
      </c>
      <c r="S2498" s="83" t="s">
        <v>83</v>
      </c>
      <c r="T2498" s="82" t="s">
        <v>229</v>
      </c>
      <c r="U2498" s="82" t="s">
        <v>124</v>
      </c>
      <c r="AC2498" s="187" t="str">
        <f t="shared" si="830"/>
        <v/>
      </c>
      <c r="AD2498" s="187" t="str">
        <f t="shared" si="831"/>
        <v/>
      </c>
      <c r="AE2498" s="187" t="str">
        <f t="shared" si="832"/>
        <v/>
      </c>
      <c r="AF2498" s="187" t="str">
        <f t="shared" si="833"/>
        <v/>
      </c>
      <c r="AG2498" s="187" t="str">
        <f t="shared" si="834"/>
        <v/>
      </c>
      <c r="AH2498" s="187" t="str">
        <f t="shared" si="835"/>
        <v/>
      </c>
      <c r="AI2498" s="187" t="str">
        <f t="shared" si="836"/>
        <v/>
      </c>
      <c r="AJ2498" s="187" t="str">
        <f t="shared" si="837"/>
        <v/>
      </c>
      <c r="AK2498" s="187" t="str">
        <f t="shared" si="838"/>
        <v/>
      </c>
      <c r="AN2498" s="187" t="str">
        <f t="shared" si="839"/>
        <v/>
      </c>
      <c r="AO2498" s="187" t="str">
        <f t="shared" si="840"/>
        <v/>
      </c>
      <c r="AP2498" s="187" t="str">
        <f t="shared" si="841"/>
        <v/>
      </c>
      <c r="AT2498" s="187" t="str">
        <f t="shared" si="842"/>
        <v>O365001</v>
      </c>
      <c r="AU2498" s="187">
        <f t="shared" si="843"/>
        <v>18</v>
      </c>
      <c r="AV2498" s="187">
        <f t="shared" si="844"/>
        <v>2371.11</v>
      </c>
      <c r="AW2498" s="187" t="str">
        <f t="shared" si="845"/>
        <v>2012/2</v>
      </c>
      <c r="AX2498" s="187" t="str">
        <f t="shared" si="846"/>
        <v>2012/2 Contribuciones Seg. Social</v>
      </c>
      <c r="AY2498" s="187">
        <f t="shared" si="827"/>
        <v>0</v>
      </c>
      <c r="AZ2498" s="187" t="e">
        <f t="shared" si="847"/>
        <v>#DIV/0!</v>
      </c>
      <c r="BA2498" s="187" t="str">
        <f t="shared" si="829"/>
        <v>O365001 18</v>
      </c>
      <c r="BB2498" s="187">
        <f>IFERROR(IF(AW2498="","",VLOOKUP(AW2498,SUSS!R:S,2,FALSE)),AY2498*SUSS!$M$2)</f>
        <v>0</v>
      </c>
      <c r="BC2498" s="187" t="str">
        <f t="shared" si="828"/>
        <v>VER</v>
      </c>
    </row>
    <row r="2499" spans="14:55" ht="15.75" thickBot="1">
      <c r="N2499" s="183" t="s">
        <v>224</v>
      </c>
      <c r="O2499" s="82">
        <v>18</v>
      </c>
      <c r="P2499" s="85">
        <v>1002.48</v>
      </c>
      <c r="Q2499" s="83" t="s">
        <v>106</v>
      </c>
      <c r="R2499" s="83" t="s">
        <v>10</v>
      </c>
      <c r="S2499" s="83" t="s">
        <v>10</v>
      </c>
      <c r="T2499" s="82" t="s">
        <v>227</v>
      </c>
      <c r="U2499" s="82" t="s">
        <v>124</v>
      </c>
      <c r="AC2499" s="187" t="str">
        <f t="shared" si="830"/>
        <v/>
      </c>
      <c r="AD2499" s="187" t="str">
        <f t="shared" si="831"/>
        <v/>
      </c>
      <c r="AE2499" s="187" t="str">
        <f t="shared" si="832"/>
        <v/>
      </c>
      <c r="AF2499" s="187" t="str">
        <f t="shared" si="833"/>
        <v/>
      </c>
      <c r="AG2499" s="187" t="str">
        <f t="shared" si="834"/>
        <v/>
      </c>
      <c r="AH2499" s="187" t="str">
        <f t="shared" si="835"/>
        <v/>
      </c>
      <c r="AI2499" s="187" t="str">
        <f t="shared" si="836"/>
        <v/>
      </c>
      <c r="AJ2499" s="187" t="str">
        <f t="shared" si="837"/>
        <v/>
      </c>
      <c r="AK2499" s="187" t="str">
        <f t="shared" si="838"/>
        <v/>
      </c>
      <c r="AN2499" s="187" t="str">
        <f t="shared" si="839"/>
        <v/>
      </c>
      <c r="AO2499" s="187" t="str">
        <f t="shared" si="840"/>
        <v/>
      </c>
      <c r="AP2499" s="187" t="str">
        <f t="shared" si="841"/>
        <v/>
      </c>
      <c r="AT2499" s="187" t="str">
        <f t="shared" si="842"/>
        <v/>
      </c>
      <c r="AU2499" s="187" t="str">
        <f t="shared" si="843"/>
        <v/>
      </c>
      <c r="AV2499" s="187" t="str">
        <f t="shared" si="844"/>
        <v/>
      </c>
      <c r="AW2499" s="187" t="str">
        <f t="shared" si="845"/>
        <v/>
      </c>
      <c r="AX2499" s="187" t="str">
        <f t="shared" si="846"/>
        <v/>
      </c>
      <c r="AY2499" s="187" t="str">
        <f t="shared" si="827"/>
        <v/>
      </c>
      <c r="AZ2499" s="187" t="str">
        <f t="shared" si="847"/>
        <v/>
      </c>
      <c r="BA2499" s="187" t="str">
        <f t="shared" si="829"/>
        <v xml:space="preserve"> </v>
      </c>
      <c r="BB2499" s="187" t="str">
        <f>IFERROR(IF(AW2499="","",VLOOKUP(AW2499,SUSS!R:S,2,FALSE)),AY2499*SUSS!$M$2)</f>
        <v/>
      </c>
      <c r="BC2499" s="187" t="str">
        <f t="shared" si="828"/>
        <v/>
      </c>
    </row>
    <row r="2500" spans="14:55" ht="15.75" thickBot="1">
      <c r="N2500" s="183" t="s">
        <v>224</v>
      </c>
      <c r="O2500" s="82">
        <v>18</v>
      </c>
      <c r="P2500" s="85">
        <v>5272.07</v>
      </c>
      <c r="Q2500" s="83" t="s">
        <v>82</v>
      </c>
      <c r="R2500" s="83" t="s">
        <v>10</v>
      </c>
      <c r="S2500" s="83" t="s">
        <v>10</v>
      </c>
      <c r="T2500" s="82" t="s">
        <v>131</v>
      </c>
      <c r="U2500" s="82" t="s">
        <v>124</v>
      </c>
      <c r="AC2500" s="187" t="str">
        <f t="shared" si="830"/>
        <v/>
      </c>
      <c r="AD2500" s="187" t="str">
        <f t="shared" si="831"/>
        <v/>
      </c>
      <c r="AE2500" s="187" t="str">
        <f t="shared" si="832"/>
        <v/>
      </c>
      <c r="AF2500" s="187" t="str">
        <f t="shared" si="833"/>
        <v/>
      </c>
      <c r="AG2500" s="187" t="str">
        <f t="shared" si="834"/>
        <v/>
      </c>
      <c r="AH2500" s="187" t="str">
        <f t="shared" si="835"/>
        <v/>
      </c>
      <c r="AI2500" s="187" t="str">
        <f t="shared" si="836"/>
        <v/>
      </c>
      <c r="AJ2500" s="187" t="str">
        <f t="shared" si="837"/>
        <v/>
      </c>
      <c r="AK2500" s="187" t="str">
        <f t="shared" si="838"/>
        <v/>
      </c>
      <c r="AN2500" s="187" t="str">
        <f t="shared" si="839"/>
        <v/>
      </c>
      <c r="AO2500" s="187" t="str">
        <f t="shared" si="840"/>
        <v/>
      </c>
      <c r="AP2500" s="187" t="str">
        <f t="shared" si="841"/>
        <v/>
      </c>
      <c r="AT2500" s="187" t="str">
        <f t="shared" si="842"/>
        <v/>
      </c>
      <c r="AU2500" s="187" t="str">
        <f t="shared" si="843"/>
        <v/>
      </c>
      <c r="AV2500" s="187" t="str">
        <f t="shared" si="844"/>
        <v/>
      </c>
      <c r="AW2500" s="187" t="str">
        <f t="shared" si="845"/>
        <v/>
      </c>
      <c r="AX2500" s="187" t="str">
        <f t="shared" si="846"/>
        <v/>
      </c>
      <c r="AY2500" s="187" t="str">
        <f t="shared" ref="AY2500:AY2563" si="848">VLOOKUP(AX2500,AO:AP,2,FALSE)</f>
        <v/>
      </c>
      <c r="AZ2500" s="187" t="str">
        <f t="shared" si="847"/>
        <v/>
      </c>
      <c r="BA2500" s="187" t="str">
        <f t="shared" si="829"/>
        <v xml:space="preserve"> </v>
      </c>
      <c r="BB2500" s="187" t="str">
        <f>IFERROR(IF(AW2500="","",VLOOKUP(AW2500,SUSS!R:S,2,FALSE)),AY2500*SUSS!$M$2)</f>
        <v/>
      </c>
      <c r="BC2500" s="187" t="str">
        <f t="shared" si="828"/>
        <v/>
      </c>
    </row>
    <row r="2501" spans="14:55" ht="15.75" thickBot="1">
      <c r="N2501" s="183" t="s">
        <v>224</v>
      </c>
      <c r="O2501" s="82">
        <v>19</v>
      </c>
      <c r="P2501" s="85">
        <v>1636.27</v>
      </c>
      <c r="Q2501" s="83" t="s">
        <v>102</v>
      </c>
      <c r="R2501" s="83" t="s">
        <v>10</v>
      </c>
      <c r="S2501" s="83" t="s">
        <v>10</v>
      </c>
      <c r="T2501" s="82" t="s">
        <v>206</v>
      </c>
      <c r="U2501" s="82" t="s">
        <v>124</v>
      </c>
      <c r="AC2501" s="187" t="str">
        <f t="shared" si="830"/>
        <v/>
      </c>
      <c r="AD2501" s="187" t="str">
        <f t="shared" si="831"/>
        <v/>
      </c>
      <c r="AE2501" s="187" t="str">
        <f t="shared" si="832"/>
        <v/>
      </c>
      <c r="AF2501" s="187" t="str">
        <f t="shared" si="833"/>
        <v/>
      </c>
      <c r="AG2501" s="187" t="str">
        <f t="shared" si="834"/>
        <v/>
      </c>
      <c r="AH2501" s="187" t="str">
        <f t="shared" si="835"/>
        <v/>
      </c>
      <c r="AI2501" s="187" t="str">
        <f t="shared" si="836"/>
        <v/>
      </c>
      <c r="AJ2501" s="187" t="str">
        <f t="shared" si="837"/>
        <v/>
      </c>
      <c r="AK2501" s="187" t="str">
        <f t="shared" si="838"/>
        <v/>
      </c>
      <c r="AN2501" s="187" t="str">
        <f t="shared" si="839"/>
        <v/>
      </c>
      <c r="AO2501" s="187" t="str">
        <f t="shared" si="840"/>
        <v/>
      </c>
      <c r="AP2501" s="187" t="str">
        <f t="shared" si="841"/>
        <v/>
      </c>
      <c r="AT2501" s="187" t="str">
        <f t="shared" si="842"/>
        <v/>
      </c>
      <c r="AU2501" s="187" t="str">
        <f t="shared" si="843"/>
        <v/>
      </c>
      <c r="AV2501" s="187" t="str">
        <f t="shared" si="844"/>
        <v/>
      </c>
      <c r="AW2501" s="187" t="str">
        <f t="shared" si="845"/>
        <v/>
      </c>
      <c r="AX2501" s="187" t="str">
        <f t="shared" si="846"/>
        <v/>
      </c>
      <c r="AY2501" s="187" t="str">
        <f t="shared" si="848"/>
        <v/>
      </c>
      <c r="AZ2501" s="187" t="str">
        <f t="shared" si="847"/>
        <v/>
      </c>
      <c r="BA2501" s="187" t="str">
        <f t="shared" si="829"/>
        <v xml:space="preserve"> </v>
      </c>
      <c r="BB2501" s="187" t="str">
        <f>IFERROR(IF(AW2501="","",VLOOKUP(AW2501,SUSS!R:S,2,FALSE)),AY2501*SUSS!$M$2)</f>
        <v/>
      </c>
      <c r="BC2501" s="187" t="str">
        <f t="shared" ref="BC2501:BC2564" si="849">IFERROR(IF(BB2501&lt;&gt;"",AZ2501*BB2501,""),"VER")</f>
        <v/>
      </c>
    </row>
    <row r="2502" spans="14:55" ht="15.75" thickBot="1">
      <c r="N2502" s="183" t="s">
        <v>224</v>
      </c>
      <c r="O2502" s="82">
        <v>19</v>
      </c>
      <c r="P2502" s="86">
        <v>218.97</v>
      </c>
      <c r="Q2502" s="83" t="s">
        <v>107</v>
      </c>
      <c r="R2502" s="83" t="s">
        <v>10</v>
      </c>
      <c r="S2502" s="83" t="s">
        <v>10</v>
      </c>
      <c r="T2502" s="82" t="s">
        <v>111</v>
      </c>
      <c r="U2502" s="82" t="s">
        <v>124</v>
      </c>
      <c r="AC2502" s="187" t="str">
        <f t="shared" si="830"/>
        <v/>
      </c>
      <c r="AD2502" s="187" t="str">
        <f t="shared" si="831"/>
        <v/>
      </c>
      <c r="AE2502" s="187" t="str">
        <f t="shared" si="832"/>
        <v/>
      </c>
      <c r="AF2502" s="187" t="str">
        <f t="shared" si="833"/>
        <v/>
      </c>
      <c r="AG2502" s="187" t="str">
        <f t="shared" si="834"/>
        <v/>
      </c>
      <c r="AH2502" s="187" t="str">
        <f t="shared" si="835"/>
        <v/>
      </c>
      <c r="AI2502" s="187" t="str">
        <f t="shared" si="836"/>
        <v/>
      </c>
      <c r="AJ2502" s="187" t="str">
        <f t="shared" si="837"/>
        <v/>
      </c>
      <c r="AK2502" s="187" t="str">
        <f t="shared" si="838"/>
        <v/>
      </c>
      <c r="AN2502" s="187" t="str">
        <f t="shared" si="839"/>
        <v/>
      </c>
      <c r="AO2502" s="187" t="str">
        <f t="shared" si="840"/>
        <v/>
      </c>
      <c r="AP2502" s="187" t="str">
        <f t="shared" si="841"/>
        <v/>
      </c>
      <c r="AT2502" s="187" t="str">
        <f t="shared" si="842"/>
        <v/>
      </c>
      <c r="AU2502" s="187" t="str">
        <f t="shared" si="843"/>
        <v/>
      </c>
      <c r="AV2502" s="187" t="str">
        <f t="shared" si="844"/>
        <v/>
      </c>
      <c r="AW2502" s="187" t="str">
        <f t="shared" si="845"/>
        <v/>
      </c>
      <c r="AX2502" s="187" t="str">
        <f t="shared" si="846"/>
        <v/>
      </c>
      <c r="AY2502" s="187" t="str">
        <f t="shared" si="848"/>
        <v/>
      </c>
      <c r="AZ2502" s="187" t="str">
        <f t="shared" si="847"/>
        <v/>
      </c>
      <c r="BA2502" s="187" t="str">
        <f t="shared" si="829"/>
        <v xml:space="preserve"> </v>
      </c>
      <c r="BB2502" s="187" t="str">
        <f>IFERROR(IF(AW2502="","",VLOOKUP(AW2502,SUSS!R:S,2,FALSE)),AY2502*SUSS!$M$2)</f>
        <v/>
      </c>
      <c r="BC2502" s="187" t="str">
        <f t="shared" si="849"/>
        <v/>
      </c>
    </row>
    <row r="2503" spans="14:55" ht="15.75" thickBot="1">
      <c r="N2503" s="183" t="s">
        <v>224</v>
      </c>
      <c r="O2503" s="82">
        <v>19</v>
      </c>
      <c r="P2503" s="85">
        <v>2371.11</v>
      </c>
      <c r="Q2503" s="83" t="s">
        <v>11</v>
      </c>
      <c r="R2503" s="83" t="s">
        <v>10</v>
      </c>
      <c r="S2503" s="83" t="s">
        <v>83</v>
      </c>
      <c r="T2503" s="82" t="s">
        <v>229</v>
      </c>
      <c r="U2503" s="82" t="s">
        <v>124</v>
      </c>
      <c r="AC2503" s="187" t="str">
        <f t="shared" si="830"/>
        <v/>
      </c>
      <c r="AD2503" s="187" t="str">
        <f t="shared" si="831"/>
        <v/>
      </c>
      <c r="AE2503" s="187" t="str">
        <f t="shared" si="832"/>
        <v/>
      </c>
      <c r="AF2503" s="187" t="str">
        <f t="shared" si="833"/>
        <v/>
      </c>
      <c r="AG2503" s="187" t="str">
        <f t="shared" si="834"/>
        <v/>
      </c>
      <c r="AH2503" s="187" t="str">
        <f t="shared" si="835"/>
        <v/>
      </c>
      <c r="AI2503" s="187" t="str">
        <f t="shared" si="836"/>
        <v/>
      </c>
      <c r="AJ2503" s="187" t="str">
        <f t="shared" si="837"/>
        <v/>
      </c>
      <c r="AK2503" s="187" t="str">
        <f t="shared" si="838"/>
        <v/>
      </c>
      <c r="AN2503" s="187" t="str">
        <f t="shared" si="839"/>
        <v/>
      </c>
      <c r="AO2503" s="187" t="str">
        <f t="shared" si="840"/>
        <v/>
      </c>
      <c r="AP2503" s="187" t="str">
        <f t="shared" si="841"/>
        <v/>
      </c>
      <c r="AT2503" s="187" t="str">
        <f t="shared" si="842"/>
        <v>O365001</v>
      </c>
      <c r="AU2503" s="187">
        <f t="shared" si="843"/>
        <v>19</v>
      </c>
      <c r="AV2503" s="187">
        <f t="shared" si="844"/>
        <v>2371.11</v>
      </c>
      <c r="AW2503" s="187" t="str">
        <f t="shared" si="845"/>
        <v>2012/2</v>
      </c>
      <c r="AX2503" s="187" t="str">
        <f t="shared" si="846"/>
        <v>2012/2 Contribuciones Seg. Social</v>
      </c>
      <c r="AY2503" s="187">
        <f t="shared" si="848"/>
        <v>0</v>
      </c>
      <c r="AZ2503" s="187" t="e">
        <f t="shared" si="847"/>
        <v>#DIV/0!</v>
      </c>
      <c r="BA2503" s="187" t="str">
        <f t="shared" si="829"/>
        <v>O365001 19</v>
      </c>
      <c r="BB2503" s="187">
        <f>IFERROR(IF(AW2503="","",VLOOKUP(AW2503,SUSS!R:S,2,FALSE)),AY2503*SUSS!$M$2)</f>
        <v>0</v>
      </c>
      <c r="BC2503" s="187" t="str">
        <f t="shared" si="849"/>
        <v>VER</v>
      </c>
    </row>
    <row r="2504" spans="14:55" ht="15.75" thickBot="1">
      <c r="N2504" s="183" t="s">
        <v>224</v>
      </c>
      <c r="O2504" s="82">
        <v>19</v>
      </c>
      <c r="P2504" s="85">
        <v>1002.48</v>
      </c>
      <c r="Q2504" s="83" t="s">
        <v>106</v>
      </c>
      <c r="R2504" s="83" t="s">
        <v>10</v>
      </c>
      <c r="S2504" s="83" t="s">
        <v>10</v>
      </c>
      <c r="T2504" s="82" t="s">
        <v>227</v>
      </c>
      <c r="U2504" s="82" t="s">
        <v>124</v>
      </c>
      <c r="AC2504" s="187" t="str">
        <f t="shared" si="830"/>
        <v/>
      </c>
      <c r="AD2504" s="187" t="str">
        <f t="shared" si="831"/>
        <v/>
      </c>
      <c r="AE2504" s="187" t="str">
        <f t="shared" si="832"/>
        <v/>
      </c>
      <c r="AF2504" s="187" t="str">
        <f t="shared" si="833"/>
        <v/>
      </c>
      <c r="AG2504" s="187" t="str">
        <f t="shared" si="834"/>
        <v/>
      </c>
      <c r="AH2504" s="187" t="str">
        <f t="shared" si="835"/>
        <v/>
      </c>
      <c r="AI2504" s="187" t="str">
        <f t="shared" si="836"/>
        <v/>
      </c>
      <c r="AJ2504" s="187" t="str">
        <f t="shared" si="837"/>
        <v/>
      </c>
      <c r="AK2504" s="187" t="str">
        <f t="shared" si="838"/>
        <v/>
      </c>
      <c r="AN2504" s="187" t="str">
        <f t="shared" si="839"/>
        <v/>
      </c>
      <c r="AO2504" s="187" t="str">
        <f t="shared" si="840"/>
        <v/>
      </c>
      <c r="AP2504" s="187" t="str">
        <f t="shared" si="841"/>
        <v/>
      </c>
      <c r="AT2504" s="187" t="str">
        <f t="shared" si="842"/>
        <v/>
      </c>
      <c r="AU2504" s="187" t="str">
        <f t="shared" si="843"/>
        <v/>
      </c>
      <c r="AV2504" s="187" t="str">
        <f t="shared" si="844"/>
        <v/>
      </c>
      <c r="AW2504" s="187" t="str">
        <f t="shared" si="845"/>
        <v/>
      </c>
      <c r="AX2504" s="187" t="str">
        <f t="shared" si="846"/>
        <v/>
      </c>
      <c r="AY2504" s="187" t="str">
        <f t="shared" si="848"/>
        <v/>
      </c>
      <c r="AZ2504" s="187" t="str">
        <f t="shared" si="847"/>
        <v/>
      </c>
      <c r="BA2504" s="187" t="str">
        <f t="shared" ref="BA2504:BA2567" si="850">AT2504&amp;" "&amp;AU2504</f>
        <v xml:space="preserve"> </v>
      </c>
      <c r="BB2504" s="187" t="str">
        <f>IFERROR(IF(AW2504="","",VLOOKUP(AW2504,SUSS!R:S,2,FALSE)),AY2504*SUSS!$M$2)</f>
        <v/>
      </c>
      <c r="BC2504" s="187" t="str">
        <f t="shared" si="849"/>
        <v/>
      </c>
    </row>
    <row r="2505" spans="14:55" ht="15.75" thickBot="1">
      <c r="N2505" s="183" t="s">
        <v>224</v>
      </c>
      <c r="O2505" s="82">
        <v>19</v>
      </c>
      <c r="P2505" s="85">
        <v>5272.07</v>
      </c>
      <c r="Q2505" s="83" t="s">
        <v>82</v>
      </c>
      <c r="R2505" s="83" t="s">
        <v>10</v>
      </c>
      <c r="S2505" s="83" t="s">
        <v>10</v>
      </c>
      <c r="T2505" s="82" t="s">
        <v>131</v>
      </c>
      <c r="U2505" s="82" t="s">
        <v>124</v>
      </c>
      <c r="AC2505" s="187" t="str">
        <f t="shared" si="830"/>
        <v/>
      </c>
      <c r="AD2505" s="187" t="str">
        <f t="shared" si="831"/>
        <v/>
      </c>
      <c r="AE2505" s="187" t="str">
        <f t="shared" si="832"/>
        <v/>
      </c>
      <c r="AF2505" s="187" t="str">
        <f t="shared" si="833"/>
        <v/>
      </c>
      <c r="AG2505" s="187" t="str">
        <f t="shared" si="834"/>
        <v/>
      </c>
      <c r="AH2505" s="187" t="str">
        <f t="shared" si="835"/>
        <v/>
      </c>
      <c r="AI2505" s="187" t="str">
        <f t="shared" si="836"/>
        <v/>
      </c>
      <c r="AJ2505" s="187" t="str">
        <f t="shared" si="837"/>
        <v/>
      </c>
      <c r="AK2505" s="187" t="str">
        <f t="shared" si="838"/>
        <v/>
      </c>
      <c r="AN2505" s="187" t="str">
        <f t="shared" si="839"/>
        <v/>
      </c>
      <c r="AO2505" s="187" t="str">
        <f t="shared" si="840"/>
        <v/>
      </c>
      <c r="AP2505" s="187" t="str">
        <f t="shared" si="841"/>
        <v/>
      </c>
      <c r="AT2505" s="187" t="str">
        <f t="shared" si="842"/>
        <v/>
      </c>
      <c r="AU2505" s="187" t="str">
        <f t="shared" si="843"/>
        <v/>
      </c>
      <c r="AV2505" s="187" t="str">
        <f t="shared" si="844"/>
        <v/>
      </c>
      <c r="AW2505" s="187" t="str">
        <f t="shared" si="845"/>
        <v/>
      </c>
      <c r="AX2505" s="187" t="str">
        <f t="shared" si="846"/>
        <v/>
      </c>
      <c r="AY2505" s="187" t="str">
        <f t="shared" si="848"/>
        <v/>
      </c>
      <c r="AZ2505" s="187" t="str">
        <f t="shared" si="847"/>
        <v/>
      </c>
      <c r="BA2505" s="187" t="str">
        <f t="shared" si="850"/>
        <v xml:space="preserve"> </v>
      </c>
      <c r="BB2505" s="187" t="str">
        <f>IFERROR(IF(AW2505="","",VLOOKUP(AW2505,SUSS!R:S,2,FALSE)),AY2505*SUSS!$M$2)</f>
        <v/>
      </c>
      <c r="BC2505" s="187" t="str">
        <f t="shared" si="849"/>
        <v/>
      </c>
    </row>
    <row r="2506" spans="14:55" ht="15.75" thickBot="1">
      <c r="N2506" s="183" t="s">
        <v>224</v>
      </c>
      <c r="O2506" s="82">
        <v>20</v>
      </c>
      <c r="P2506" s="85">
        <v>1636.27</v>
      </c>
      <c r="Q2506" s="83" t="s">
        <v>102</v>
      </c>
      <c r="R2506" s="83" t="s">
        <v>10</v>
      </c>
      <c r="S2506" s="83" t="s">
        <v>10</v>
      </c>
      <c r="T2506" s="82" t="s">
        <v>206</v>
      </c>
      <c r="U2506" s="82" t="s">
        <v>124</v>
      </c>
      <c r="AC2506" s="187" t="str">
        <f t="shared" si="830"/>
        <v/>
      </c>
      <c r="AD2506" s="187" t="str">
        <f t="shared" si="831"/>
        <v/>
      </c>
      <c r="AE2506" s="187" t="str">
        <f t="shared" si="832"/>
        <v/>
      </c>
      <c r="AF2506" s="187" t="str">
        <f t="shared" si="833"/>
        <v/>
      </c>
      <c r="AG2506" s="187" t="str">
        <f t="shared" si="834"/>
        <v/>
      </c>
      <c r="AH2506" s="187" t="str">
        <f t="shared" si="835"/>
        <v/>
      </c>
      <c r="AI2506" s="187" t="str">
        <f t="shared" si="836"/>
        <v/>
      </c>
      <c r="AJ2506" s="187" t="str">
        <f t="shared" si="837"/>
        <v/>
      </c>
      <c r="AK2506" s="187" t="str">
        <f t="shared" si="838"/>
        <v/>
      </c>
      <c r="AN2506" s="187" t="str">
        <f t="shared" si="839"/>
        <v/>
      </c>
      <c r="AO2506" s="187" t="str">
        <f t="shared" si="840"/>
        <v/>
      </c>
      <c r="AP2506" s="187" t="str">
        <f t="shared" si="841"/>
        <v/>
      </c>
      <c r="AT2506" s="187" t="str">
        <f t="shared" si="842"/>
        <v/>
      </c>
      <c r="AU2506" s="187" t="str">
        <f t="shared" si="843"/>
        <v/>
      </c>
      <c r="AV2506" s="187" t="str">
        <f t="shared" si="844"/>
        <v/>
      </c>
      <c r="AW2506" s="187" t="str">
        <f t="shared" si="845"/>
        <v/>
      </c>
      <c r="AX2506" s="187" t="str">
        <f t="shared" si="846"/>
        <v/>
      </c>
      <c r="AY2506" s="187" t="str">
        <f t="shared" si="848"/>
        <v/>
      </c>
      <c r="AZ2506" s="187" t="str">
        <f t="shared" si="847"/>
        <v/>
      </c>
      <c r="BA2506" s="187" t="str">
        <f t="shared" si="850"/>
        <v xml:space="preserve"> </v>
      </c>
      <c r="BB2506" s="187" t="str">
        <f>IFERROR(IF(AW2506="","",VLOOKUP(AW2506,SUSS!R:S,2,FALSE)),AY2506*SUSS!$M$2)</f>
        <v/>
      </c>
      <c r="BC2506" s="187" t="str">
        <f t="shared" si="849"/>
        <v/>
      </c>
    </row>
    <row r="2507" spans="14:55" ht="15.75" thickBot="1">
      <c r="N2507" s="183" t="s">
        <v>224</v>
      </c>
      <c r="O2507" s="82">
        <v>20</v>
      </c>
      <c r="P2507" s="86">
        <v>218.97</v>
      </c>
      <c r="Q2507" s="83" t="s">
        <v>107</v>
      </c>
      <c r="R2507" s="83" t="s">
        <v>10</v>
      </c>
      <c r="S2507" s="83" t="s">
        <v>10</v>
      </c>
      <c r="T2507" s="82" t="s">
        <v>111</v>
      </c>
      <c r="U2507" s="82" t="s">
        <v>124</v>
      </c>
      <c r="AC2507" s="187" t="str">
        <f t="shared" si="830"/>
        <v/>
      </c>
      <c r="AD2507" s="187" t="str">
        <f t="shared" si="831"/>
        <v/>
      </c>
      <c r="AE2507" s="187" t="str">
        <f t="shared" si="832"/>
        <v/>
      </c>
      <c r="AF2507" s="187" t="str">
        <f t="shared" si="833"/>
        <v/>
      </c>
      <c r="AG2507" s="187" t="str">
        <f t="shared" si="834"/>
        <v/>
      </c>
      <c r="AH2507" s="187" t="str">
        <f t="shared" si="835"/>
        <v/>
      </c>
      <c r="AI2507" s="187" t="str">
        <f t="shared" si="836"/>
        <v/>
      </c>
      <c r="AJ2507" s="187" t="str">
        <f t="shared" si="837"/>
        <v/>
      </c>
      <c r="AK2507" s="187" t="str">
        <f t="shared" si="838"/>
        <v/>
      </c>
      <c r="AN2507" s="187" t="str">
        <f t="shared" si="839"/>
        <v/>
      </c>
      <c r="AO2507" s="187" t="str">
        <f t="shared" si="840"/>
        <v/>
      </c>
      <c r="AP2507" s="187" t="str">
        <f t="shared" si="841"/>
        <v/>
      </c>
      <c r="AT2507" s="187" t="str">
        <f t="shared" si="842"/>
        <v/>
      </c>
      <c r="AU2507" s="187" t="str">
        <f t="shared" si="843"/>
        <v/>
      </c>
      <c r="AV2507" s="187" t="str">
        <f t="shared" si="844"/>
        <v/>
      </c>
      <c r="AW2507" s="187" t="str">
        <f t="shared" si="845"/>
        <v/>
      </c>
      <c r="AX2507" s="187" t="str">
        <f t="shared" si="846"/>
        <v/>
      </c>
      <c r="AY2507" s="187" t="str">
        <f t="shared" si="848"/>
        <v/>
      </c>
      <c r="AZ2507" s="187" t="str">
        <f t="shared" si="847"/>
        <v/>
      </c>
      <c r="BA2507" s="187" t="str">
        <f t="shared" si="850"/>
        <v xml:space="preserve"> </v>
      </c>
      <c r="BB2507" s="187" t="str">
        <f>IFERROR(IF(AW2507="","",VLOOKUP(AW2507,SUSS!R:S,2,FALSE)),AY2507*SUSS!$M$2)</f>
        <v/>
      </c>
      <c r="BC2507" s="187" t="str">
        <f t="shared" si="849"/>
        <v/>
      </c>
    </row>
    <row r="2508" spans="14:55" ht="15.75" thickBot="1">
      <c r="N2508" s="183" t="s">
        <v>224</v>
      </c>
      <c r="O2508" s="82">
        <v>20</v>
      </c>
      <c r="P2508" s="85">
        <v>2371.11</v>
      </c>
      <c r="Q2508" s="83" t="s">
        <v>11</v>
      </c>
      <c r="R2508" s="83" t="s">
        <v>10</v>
      </c>
      <c r="S2508" s="83" t="s">
        <v>83</v>
      </c>
      <c r="T2508" s="82" t="s">
        <v>229</v>
      </c>
      <c r="U2508" s="82" t="s">
        <v>124</v>
      </c>
      <c r="AC2508" s="187" t="str">
        <f t="shared" si="830"/>
        <v/>
      </c>
      <c r="AD2508" s="187" t="str">
        <f t="shared" si="831"/>
        <v/>
      </c>
      <c r="AE2508" s="187" t="str">
        <f t="shared" si="832"/>
        <v/>
      </c>
      <c r="AF2508" s="187" t="str">
        <f t="shared" si="833"/>
        <v/>
      </c>
      <c r="AG2508" s="187" t="str">
        <f t="shared" si="834"/>
        <v/>
      </c>
      <c r="AH2508" s="187" t="str">
        <f t="shared" si="835"/>
        <v/>
      </c>
      <c r="AI2508" s="187" t="str">
        <f t="shared" si="836"/>
        <v/>
      </c>
      <c r="AJ2508" s="187" t="str">
        <f t="shared" si="837"/>
        <v/>
      </c>
      <c r="AK2508" s="187" t="str">
        <f t="shared" si="838"/>
        <v/>
      </c>
      <c r="AN2508" s="187" t="str">
        <f t="shared" si="839"/>
        <v/>
      </c>
      <c r="AO2508" s="187" t="str">
        <f t="shared" si="840"/>
        <v/>
      </c>
      <c r="AP2508" s="187" t="str">
        <f t="shared" si="841"/>
        <v/>
      </c>
      <c r="AT2508" s="187" t="str">
        <f t="shared" si="842"/>
        <v>O365001</v>
      </c>
      <c r="AU2508" s="187">
        <f t="shared" si="843"/>
        <v>20</v>
      </c>
      <c r="AV2508" s="187">
        <f t="shared" si="844"/>
        <v>2371.11</v>
      </c>
      <c r="AW2508" s="187" t="str">
        <f t="shared" si="845"/>
        <v>2012/2</v>
      </c>
      <c r="AX2508" s="187" t="str">
        <f t="shared" si="846"/>
        <v>2012/2 Contribuciones Seg. Social</v>
      </c>
      <c r="AY2508" s="187">
        <f t="shared" si="848"/>
        <v>0</v>
      </c>
      <c r="AZ2508" s="187" t="e">
        <f t="shared" si="847"/>
        <v>#DIV/0!</v>
      </c>
      <c r="BA2508" s="187" t="str">
        <f t="shared" si="850"/>
        <v>O365001 20</v>
      </c>
      <c r="BB2508" s="187">
        <f>IFERROR(IF(AW2508="","",VLOOKUP(AW2508,SUSS!R:S,2,FALSE)),AY2508*SUSS!$M$2)</f>
        <v>0</v>
      </c>
      <c r="BC2508" s="187" t="str">
        <f t="shared" si="849"/>
        <v>VER</v>
      </c>
    </row>
    <row r="2509" spans="14:55" ht="15.75" thickBot="1">
      <c r="N2509" s="183" t="s">
        <v>224</v>
      </c>
      <c r="O2509" s="82">
        <v>20</v>
      </c>
      <c r="P2509" s="85">
        <v>1002.48</v>
      </c>
      <c r="Q2509" s="83" t="s">
        <v>106</v>
      </c>
      <c r="R2509" s="83" t="s">
        <v>10</v>
      </c>
      <c r="S2509" s="83" t="s">
        <v>10</v>
      </c>
      <c r="T2509" s="82" t="s">
        <v>227</v>
      </c>
      <c r="U2509" s="82" t="s">
        <v>124</v>
      </c>
      <c r="AC2509" s="187" t="str">
        <f t="shared" si="830"/>
        <v/>
      </c>
      <c r="AD2509" s="187" t="str">
        <f t="shared" si="831"/>
        <v/>
      </c>
      <c r="AE2509" s="187" t="str">
        <f t="shared" si="832"/>
        <v/>
      </c>
      <c r="AF2509" s="187" t="str">
        <f t="shared" si="833"/>
        <v/>
      </c>
      <c r="AG2509" s="187" t="str">
        <f t="shared" si="834"/>
        <v/>
      </c>
      <c r="AH2509" s="187" t="str">
        <f t="shared" si="835"/>
        <v/>
      </c>
      <c r="AI2509" s="187" t="str">
        <f t="shared" si="836"/>
        <v/>
      </c>
      <c r="AJ2509" s="187" t="str">
        <f t="shared" si="837"/>
        <v/>
      </c>
      <c r="AK2509" s="187" t="str">
        <f t="shared" si="838"/>
        <v/>
      </c>
      <c r="AN2509" s="187" t="str">
        <f t="shared" si="839"/>
        <v/>
      </c>
      <c r="AO2509" s="187" t="str">
        <f t="shared" si="840"/>
        <v/>
      </c>
      <c r="AP2509" s="187" t="str">
        <f t="shared" si="841"/>
        <v/>
      </c>
      <c r="AT2509" s="187" t="str">
        <f t="shared" si="842"/>
        <v/>
      </c>
      <c r="AU2509" s="187" t="str">
        <f t="shared" si="843"/>
        <v/>
      </c>
      <c r="AV2509" s="187" t="str">
        <f t="shared" si="844"/>
        <v/>
      </c>
      <c r="AW2509" s="187" t="str">
        <f t="shared" si="845"/>
        <v/>
      </c>
      <c r="AX2509" s="187" t="str">
        <f t="shared" si="846"/>
        <v/>
      </c>
      <c r="AY2509" s="187" t="str">
        <f t="shared" si="848"/>
        <v/>
      </c>
      <c r="AZ2509" s="187" t="str">
        <f t="shared" si="847"/>
        <v/>
      </c>
      <c r="BA2509" s="187" t="str">
        <f t="shared" si="850"/>
        <v xml:space="preserve"> </v>
      </c>
      <c r="BB2509" s="187" t="str">
        <f>IFERROR(IF(AW2509="","",VLOOKUP(AW2509,SUSS!R:S,2,FALSE)),AY2509*SUSS!$M$2)</f>
        <v/>
      </c>
      <c r="BC2509" s="187" t="str">
        <f t="shared" si="849"/>
        <v/>
      </c>
    </row>
    <row r="2510" spans="14:55" ht="15.75" thickBot="1">
      <c r="N2510" s="183" t="s">
        <v>224</v>
      </c>
      <c r="O2510" s="82">
        <v>20</v>
      </c>
      <c r="P2510" s="85">
        <v>5272.07</v>
      </c>
      <c r="Q2510" s="83" t="s">
        <v>82</v>
      </c>
      <c r="R2510" s="83" t="s">
        <v>10</v>
      </c>
      <c r="S2510" s="83" t="s">
        <v>10</v>
      </c>
      <c r="T2510" s="82" t="s">
        <v>131</v>
      </c>
      <c r="U2510" s="82" t="s">
        <v>124</v>
      </c>
      <c r="AC2510" s="187" t="str">
        <f t="shared" si="830"/>
        <v/>
      </c>
      <c r="AD2510" s="187" t="str">
        <f t="shared" si="831"/>
        <v/>
      </c>
      <c r="AE2510" s="187" t="str">
        <f t="shared" si="832"/>
        <v/>
      </c>
      <c r="AF2510" s="187" t="str">
        <f t="shared" si="833"/>
        <v/>
      </c>
      <c r="AG2510" s="187" t="str">
        <f t="shared" si="834"/>
        <v/>
      </c>
      <c r="AH2510" s="187" t="str">
        <f t="shared" si="835"/>
        <v/>
      </c>
      <c r="AI2510" s="187" t="str">
        <f t="shared" si="836"/>
        <v/>
      </c>
      <c r="AJ2510" s="187" t="str">
        <f t="shared" si="837"/>
        <v/>
      </c>
      <c r="AK2510" s="187" t="str">
        <f t="shared" si="838"/>
        <v/>
      </c>
      <c r="AN2510" s="187" t="str">
        <f t="shared" si="839"/>
        <v/>
      </c>
      <c r="AO2510" s="187" t="str">
        <f t="shared" si="840"/>
        <v/>
      </c>
      <c r="AP2510" s="187" t="str">
        <f t="shared" si="841"/>
        <v/>
      </c>
      <c r="AT2510" s="187" t="str">
        <f t="shared" si="842"/>
        <v/>
      </c>
      <c r="AU2510" s="187" t="str">
        <f t="shared" si="843"/>
        <v/>
      </c>
      <c r="AV2510" s="187" t="str">
        <f t="shared" si="844"/>
        <v/>
      </c>
      <c r="AW2510" s="187" t="str">
        <f t="shared" si="845"/>
        <v/>
      </c>
      <c r="AX2510" s="187" t="str">
        <f t="shared" si="846"/>
        <v/>
      </c>
      <c r="AY2510" s="187" t="str">
        <f t="shared" si="848"/>
        <v/>
      </c>
      <c r="AZ2510" s="187" t="str">
        <f t="shared" si="847"/>
        <v/>
      </c>
      <c r="BA2510" s="187" t="str">
        <f t="shared" si="850"/>
        <v xml:space="preserve"> </v>
      </c>
      <c r="BB2510" s="187" t="str">
        <f>IFERROR(IF(AW2510="","",VLOOKUP(AW2510,SUSS!R:S,2,FALSE)),AY2510*SUSS!$M$2)</f>
        <v/>
      </c>
      <c r="BC2510" s="187" t="str">
        <f t="shared" si="849"/>
        <v/>
      </c>
    </row>
    <row r="2511" spans="14:55" ht="15.75" thickBot="1">
      <c r="N2511" s="183" t="s">
        <v>224</v>
      </c>
      <c r="O2511" s="82">
        <v>21</v>
      </c>
      <c r="P2511" s="85">
        <v>1636.27</v>
      </c>
      <c r="Q2511" s="83" t="s">
        <v>102</v>
      </c>
      <c r="R2511" s="83" t="s">
        <v>10</v>
      </c>
      <c r="S2511" s="83" t="s">
        <v>10</v>
      </c>
      <c r="T2511" s="82" t="s">
        <v>206</v>
      </c>
      <c r="U2511" s="82" t="s">
        <v>124</v>
      </c>
      <c r="AC2511" s="187" t="str">
        <f t="shared" si="830"/>
        <v/>
      </c>
      <c r="AD2511" s="187" t="str">
        <f t="shared" si="831"/>
        <v/>
      </c>
      <c r="AE2511" s="187" t="str">
        <f t="shared" si="832"/>
        <v/>
      </c>
      <c r="AF2511" s="187" t="str">
        <f t="shared" si="833"/>
        <v/>
      </c>
      <c r="AG2511" s="187" t="str">
        <f t="shared" si="834"/>
        <v/>
      </c>
      <c r="AH2511" s="187" t="str">
        <f t="shared" si="835"/>
        <v/>
      </c>
      <c r="AI2511" s="187" t="str">
        <f t="shared" si="836"/>
        <v/>
      </c>
      <c r="AJ2511" s="187" t="str">
        <f t="shared" si="837"/>
        <v/>
      </c>
      <c r="AK2511" s="187" t="str">
        <f t="shared" si="838"/>
        <v/>
      </c>
      <c r="AN2511" s="187" t="str">
        <f t="shared" si="839"/>
        <v/>
      </c>
      <c r="AO2511" s="187" t="str">
        <f t="shared" si="840"/>
        <v/>
      </c>
      <c r="AP2511" s="187" t="str">
        <f t="shared" si="841"/>
        <v/>
      </c>
      <c r="AT2511" s="187" t="str">
        <f t="shared" si="842"/>
        <v/>
      </c>
      <c r="AU2511" s="187" t="str">
        <f t="shared" si="843"/>
        <v/>
      </c>
      <c r="AV2511" s="187" t="str">
        <f t="shared" si="844"/>
        <v/>
      </c>
      <c r="AW2511" s="187" t="str">
        <f t="shared" si="845"/>
        <v/>
      </c>
      <c r="AX2511" s="187" t="str">
        <f t="shared" si="846"/>
        <v/>
      </c>
      <c r="AY2511" s="187" t="str">
        <f t="shared" si="848"/>
        <v/>
      </c>
      <c r="AZ2511" s="187" t="str">
        <f t="shared" si="847"/>
        <v/>
      </c>
      <c r="BA2511" s="187" t="str">
        <f t="shared" si="850"/>
        <v xml:space="preserve"> </v>
      </c>
      <c r="BB2511" s="187" t="str">
        <f>IFERROR(IF(AW2511="","",VLOOKUP(AW2511,SUSS!R:S,2,FALSE)),AY2511*SUSS!$M$2)</f>
        <v/>
      </c>
      <c r="BC2511" s="187" t="str">
        <f t="shared" si="849"/>
        <v/>
      </c>
    </row>
    <row r="2512" spans="14:55" ht="15.75" thickBot="1">
      <c r="N2512" s="183" t="s">
        <v>224</v>
      </c>
      <c r="O2512" s="82">
        <v>21</v>
      </c>
      <c r="P2512" s="86">
        <v>218.97</v>
      </c>
      <c r="Q2512" s="83" t="s">
        <v>107</v>
      </c>
      <c r="R2512" s="83" t="s">
        <v>10</v>
      </c>
      <c r="S2512" s="83" t="s">
        <v>10</v>
      </c>
      <c r="T2512" s="82" t="s">
        <v>111</v>
      </c>
      <c r="U2512" s="82" t="s">
        <v>124</v>
      </c>
      <c r="AC2512" s="187" t="str">
        <f t="shared" si="830"/>
        <v/>
      </c>
      <c r="AD2512" s="187" t="str">
        <f t="shared" si="831"/>
        <v/>
      </c>
      <c r="AE2512" s="187" t="str">
        <f t="shared" si="832"/>
        <v/>
      </c>
      <c r="AF2512" s="187" t="str">
        <f t="shared" si="833"/>
        <v/>
      </c>
      <c r="AG2512" s="187" t="str">
        <f t="shared" si="834"/>
        <v/>
      </c>
      <c r="AH2512" s="187" t="str">
        <f t="shared" si="835"/>
        <v/>
      </c>
      <c r="AI2512" s="187" t="str">
        <f t="shared" si="836"/>
        <v/>
      </c>
      <c r="AJ2512" s="187" t="str">
        <f t="shared" si="837"/>
        <v/>
      </c>
      <c r="AK2512" s="187" t="str">
        <f t="shared" si="838"/>
        <v/>
      </c>
      <c r="AN2512" s="187" t="str">
        <f t="shared" si="839"/>
        <v/>
      </c>
      <c r="AO2512" s="187" t="str">
        <f t="shared" si="840"/>
        <v/>
      </c>
      <c r="AP2512" s="187" t="str">
        <f t="shared" si="841"/>
        <v/>
      </c>
      <c r="AT2512" s="187" t="str">
        <f t="shared" si="842"/>
        <v/>
      </c>
      <c r="AU2512" s="187" t="str">
        <f t="shared" si="843"/>
        <v/>
      </c>
      <c r="AV2512" s="187" t="str">
        <f t="shared" si="844"/>
        <v/>
      </c>
      <c r="AW2512" s="187" t="str">
        <f t="shared" si="845"/>
        <v/>
      </c>
      <c r="AX2512" s="187" t="str">
        <f t="shared" si="846"/>
        <v/>
      </c>
      <c r="AY2512" s="187" t="str">
        <f t="shared" si="848"/>
        <v/>
      </c>
      <c r="AZ2512" s="187" t="str">
        <f t="shared" si="847"/>
        <v/>
      </c>
      <c r="BA2512" s="187" t="str">
        <f t="shared" si="850"/>
        <v xml:space="preserve"> </v>
      </c>
      <c r="BB2512" s="187" t="str">
        <f>IFERROR(IF(AW2512="","",VLOOKUP(AW2512,SUSS!R:S,2,FALSE)),AY2512*SUSS!$M$2)</f>
        <v/>
      </c>
      <c r="BC2512" s="187" t="str">
        <f t="shared" si="849"/>
        <v/>
      </c>
    </row>
    <row r="2513" spans="14:55" ht="15.75" thickBot="1">
      <c r="N2513" s="183" t="s">
        <v>224</v>
      </c>
      <c r="O2513" s="82">
        <v>21</v>
      </c>
      <c r="P2513" s="86">
        <v>924.22</v>
      </c>
      <c r="Q2513" s="83" t="s">
        <v>11</v>
      </c>
      <c r="R2513" s="83" t="s">
        <v>10</v>
      </c>
      <c r="S2513" s="83" t="s">
        <v>83</v>
      </c>
      <c r="T2513" s="82" t="s">
        <v>229</v>
      </c>
      <c r="U2513" s="82" t="s">
        <v>124</v>
      </c>
      <c r="AC2513" s="187" t="str">
        <f t="shared" si="830"/>
        <v/>
      </c>
      <c r="AD2513" s="187" t="str">
        <f t="shared" si="831"/>
        <v/>
      </c>
      <c r="AE2513" s="187" t="str">
        <f t="shared" si="832"/>
        <v/>
      </c>
      <c r="AF2513" s="187" t="str">
        <f t="shared" si="833"/>
        <v/>
      </c>
      <c r="AG2513" s="187" t="str">
        <f t="shared" si="834"/>
        <v/>
      </c>
      <c r="AH2513" s="187" t="str">
        <f t="shared" si="835"/>
        <v/>
      </c>
      <c r="AI2513" s="187" t="str">
        <f t="shared" si="836"/>
        <v/>
      </c>
      <c r="AJ2513" s="187" t="str">
        <f t="shared" si="837"/>
        <v/>
      </c>
      <c r="AK2513" s="187" t="str">
        <f t="shared" si="838"/>
        <v/>
      </c>
      <c r="AN2513" s="187" t="str">
        <f t="shared" si="839"/>
        <v/>
      </c>
      <c r="AO2513" s="187" t="str">
        <f t="shared" si="840"/>
        <v/>
      </c>
      <c r="AP2513" s="187" t="str">
        <f t="shared" si="841"/>
        <v/>
      </c>
      <c r="AT2513" s="187" t="str">
        <f t="shared" si="842"/>
        <v>O365001</v>
      </c>
      <c r="AU2513" s="187">
        <f t="shared" si="843"/>
        <v>21</v>
      </c>
      <c r="AV2513" s="187">
        <f t="shared" si="844"/>
        <v>924.22</v>
      </c>
      <c r="AW2513" s="187" t="str">
        <f t="shared" si="845"/>
        <v>2012/2</v>
      </c>
      <c r="AX2513" s="187" t="str">
        <f t="shared" si="846"/>
        <v>2012/2 Contribuciones Seg. Social</v>
      </c>
      <c r="AY2513" s="187">
        <f t="shared" si="848"/>
        <v>0</v>
      </c>
      <c r="AZ2513" s="187" t="e">
        <f t="shared" si="847"/>
        <v>#DIV/0!</v>
      </c>
      <c r="BA2513" s="187" t="str">
        <f t="shared" si="850"/>
        <v>O365001 21</v>
      </c>
      <c r="BB2513" s="187">
        <f>IFERROR(IF(AW2513="","",VLOOKUP(AW2513,SUSS!R:S,2,FALSE)),AY2513*SUSS!$M$2)</f>
        <v>0</v>
      </c>
      <c r="BC2513" s="187" t="str">
        <f t="shared" si="849"/>
        <v>VER</v>
      </c>
    </row>
    <row r="2514" spans="14:55" ht="15.75" thickBot="1">
      <c r="N2514" s="183" t="s">
        <v>224</v>
      </c>
      <c r="O2514" s="82">
        <v>21</v>
      </c>
      <c r="P2514" s="85">
        <v>1446.89</v>
      </c>
      <c r="Q2514" s="83" t="s">
        <v>11</v>
      </c>
      <c r="R2514" s="83" t="s">
        <v>10</v>
      </c>
      <c r="S2514" s="83" t="s">
        <v>10</v>
      </c>
      <c r="T2514" s="82" t="s">
        <v>112</v>
      </c>
      <c r="U2514" s="82" t="s">
        <v>124</v>
      </c>
      <c r="AC2514" s="187" t="str">
        <f t="shared" si="830"/>
        <v/>
      </c>
      <c r="AD2514" s="187" t="str">
        <f t="shared" si="831"/>
        <v/>
      </c>
      <c r="AE2514" s="187" t="str">
        <f t="shared" si="832"/>
        <v/>
      </c>
      <c r="AF2514" s="187" t="str">
        <f t="shared" si="833"/>
        <v/>
      </c>
      <c r="AG2514" s="187" t="str">
        <f t="shared" si="834"/>
        <v/>
      </c>
      <c r="AH2514" s="187" t="str">
        <f t="shared" si="835"/>
        <v/>
      </c>
      <c r="AI2514" s="187" t="str">
        <f t="shared" si="836"/>
        <v/>
      </c>
      <c r="AJ2514" s="187" t="str">
        <f t="shared" si="837"/>
        <v/>
      </c>
      <c r="AK2514" s="187" t="str">
        <f t="shared" si="838"/>
        <v/>
      </c>
      <c r="AN2514" s="187" t="str">
        <f t="shared" si="839"/>
        <v/>
      </c>
      <c r="AO2514" s="187" t="str">
        <f t="shared" si="840"/>
        <v/>
      </c>
      <c r="AP2514" s="187" t="str">
        <f t="shared" si="841"/>
        <v/>
      </c>
      <c r="AT2514" s="187" t="str">
        <f t="shared" si="842"/>
        <v>O365001</v>
      </c>
      <c r="AU2514" s="187">
        <f t="shared" si="843"/>
        <v>21</v>
      </c>
      <c r="AV2514" s="187">
        <f t="shared" si="844"/>
        <v>1446.89</v>
      </c>
      <c r="AW2514" s="187" t="str">
        <f t="shared" si="845"/>
        <v>2012/3</v>
      </c>
      <c r="AX2514" s="187" t="str">
        <f t="shared" si="846"/>
        <v>2012/3 Contribuciones Seg. Social</v>
      </c>
      <c r="AY2514" s="187">
        <f t="shared" si="848"/>
        <v>0</v>
      </c>
      <c r="AZ2514" s="187" t="e">
        <f t="shared" si="847"/>
        <v>#DIV/0!</v>
      </c>
      <c r="BA2514" s="187" t="str">
        <f t="shared" si="850"/>
        <v>O365001 21</v>
      </c>
      <c r="BB2514" s="187">
        <f>IFERROR(IF(AW2514="","",VLOOKUP(AW2514,SUSS!R:S,2,FALSE)),AY2514*SUSS!$M$2)</f>
        <v>0</v>
      </c>
      <c r="BC2514" s="187" t="str">
        <f t="shared" si="849"/>
        <v>VER</v>
      </c>
    </row>
    <row r="2515" spans="14:55" ht="15.75" thickBot="1">
      <c r="N2515" s="183" t="s">
        <v>224</v>
      </c>
      <c r="O2515" s="82">
        <v>21</v>
      </c>
      <c r="P2515" s="85">
        <v>1002.48</v>
      </c>
      <c r="Q2515" s="83" t="s">
        <v>106</v>
      </c>
      <c r="R2515" s="83" t="s">
        <v>10</v>
      </c>
      <c r="S2515" s="83" t="s">
        <v>10</v>
      </c>
      <c r="T2515" s="82" t="s">
        <v>227</v>
      </c>
      <c r="U2515" s="82" t="s">
        <v>124</v>
      </c>
      <c r="AC2515" s="187" t="str">
        <f t="shared" si="830"/>
        <v/>
      </c>
      <c r="AD2515" s="187" t="str">
        <f t="shared" si="831"/>
        <v/>
      </c>
      <c r="AE2515" s="187" t="str">
        <f t="shared" si="832"/>
        <v/>
      </c>
      <c r="AF2515" s="187" t="str">
        <f t="shared" si="833"/>
        <v/>
      </c>
      <c r="AG2515" s="187" t="str">
        <f t="shared" si="834"/>
        <v/>
      </c>
      <c r="AH2515" s="187" t="str">
        <f t="shared" si="835"/>
        <v/>
      </c>
      <c r="AI2515" s="187" t="str">
        <f t="shared" si="836"/>
        <v/>
      </c>
      <c r="AJ2515" s="187" t="str">
        <f t="shared" si="837"/>
        <v/>
      </c>
      <c r="AK2515" s="187" t="str">
        <f t="shared" si="838"/>
        <v/>
      </c>
      <c r="AN2515" s="187" t="str">
        <f t="shared" si="839"/>
        <v/>
      </c>
      <c r="AO2515" s="187" t="str">
        <f t="shared" si="840"/>
        <v/>
      </c>
      <c r="AP2515" s="187" t="str">
        <f t="shared" si="841"/>
        <v/>
      </c>
      <c r="AT2515" s="187" t="str">
        <f t="shared" si="842"/>
        <v/>
      </c>
      <c r="AU2515" s="187" t="str">
        <f t="shared" si="843"/>
        <v/>
      </c>
      <c r="AV2515" s="187" t="str">
        <f t="shared" si="844"/>
        <v/>
      </c>
      <c r="AW2515" s="187" t="str">
        <f t="shared" si="845"/>
        <v/>
      </c>
      <c r="AX2515" s="187" t="str">
        <f t="shared" si="846"/>
        <v/>
      </c>
      <c r="AY2515" s="187" t="str">
        <f t="shared" si="848"/>
        <v/>
      </c>
      <c r="AZ2515" s="187" t="str">
        <f t="shared" si="847"/>
        <v/>
      </c>
      <c r="BA2515" s="187" t="str">
        <f t="shared" si="850"/>
        <v xml:space="preserve"> </v>
      </c>
      <c r="BB2515" s="187" t="str">
        <f>IFERROR(IF(AW2515="","",VLOOKUP(AW2515,SUSS!R:S,2,FALSE)),AY2515*SUSS!$M$2)</f>
        <v/>
      </c>
      <c r="BC2515" s="187" t="str">
        <f t="shared" si="849"/>
        <v/>
      </c>
    </row>
    <row r="2516" spans="14:55" ht="15.75" thickBot="1">
      <c r="N2516" s="183" t="s">
        <v>224</v>
      </c>
      <c r="O2516" s="82">
        <v>21</v>
      </c>
      <c r="P2516" s="85">
        <v>5272.07</v>
      </c>
      <c r="Q2516" s="83" t="s">
        <v>82</v>
      </c>
      <c r="R2516" s="83" t="s">
        <v>10</v>
      </c>
      <c r="S2516" s="83" t="s">
        <v>10</v>
      </c>
      <c r="T2516" s="82" t="s">
        <v>131</v>
      </c>
      <c r="U2516" s="82" t="s">
        <v>124</v>
      </c>
      <c r="AC2516" s="187" t="str">
        <f t="shared" si="830"/>
        <v/>
      </c>
      <c r="AD2516" s="187" t="str">
        <f t="shared" si="831"/>
        <v/>
      </c>
      <c r="AE2516" s="187" t="str">
        <f t="shared" si="832"/>
        <v/>
      </c>
      <c r="AF2516" s="187" t="str">
        <f t="shared" si="833"/>
        <v/>
      </c>
      <c r="AG2516" s="187" t="str">
        <f t="shared" si="834"/>
        <v/>
      </c>
      <c r="AH2516" s="187" t="str">
        <f t="shared" si="835"/>
        <v/>
      </c>
      <c r="AI2516" s="187" t="str">
        <f t="shared" si="836"/>
        <v/>
      </c>
      <c r="AJ2516" s="187" t="str">
        <f t="shared" si="837"/>
        <v/>
      </c>
      <c r="AK2516" s="187" t="str">
        <f t="shared" si="838"/>
        <v/>
      </c>
      <c r="AN2516" s="187" t="str">
        <f t="shared" si="839"/>
        <v/>
      </c>
      <c r="AO2516" s="187" t="str">
        <f t="shared" si="840"/>
        <v/>
      </c>
      <c r="AP2516" s="187" t="str">
        <f t="shared" si="841"/>
        <v/>
      </c>
      <c r="AT2516" s="187" t="str">
        <f t="shared" si="842"/>
        <v/>
      </c>
      <c r="AU2516" s="187" t="str">
        <f t="shared" si="843"/>
        <v/>
      </c>
      <c r="AV2516" s="187" t="str">
        <f t="shared" si="844"/>
        <v/>
      </c>
      <c r="AW2516" s="187" t="str">
        <f t="shared" si="845"/>
        <v/>
      </c>
      <c r="AX2516" s="187" t="str">
        <f t="shared" si="846"/>
        <v/>
      </c>
      <c r="AY2516" s="187" t="str">
        <f t="shared" si="848"/>
        <v/>
      </c>
      <c r="AZ2516" s="187" t="str">
        <f t="shared" si="847"/>
        <v/>
      </c>
      <c r="BA2516" s="187" t="str">
        <f t="shared" si="850"/>
        <v xml:space="preserve"> </v>
      </c>
      <c r="BB2516" s="187" t="str">
        <f>IFERROR(IF(AW2516="","",VLOOKUP(AW2516,SUSS!R:S,2,FALSE)),AY2516*SUSS!$M$2)</f>
        <v/>
      </c>
      <c r="BC2516" s="187" t="str">
        <f t="shared" si="849"/>
        <v/>
      </c>
    </row>
    <row r="2517" spans="14:55" ht="15.75" thickBot="1">
      <c r="N2517" s="183" t="s">
        <v>224</v>
      </c>
      <c r="O2517" s="82">
        <v>22</v>
      </c>
      <c r="P2517" s="85">
        <v>1636.27</v>
      </c>
      <c r="Q2517" s="83" t="s">
        <v>102</v>
      </c>
      <c r="R2517" s="83" t="s">
        <v>10</v>
      </c>
      <c r="S2517" s="83" t="s">
        <v>10</v>
      </c>
      <c r="T2517" s="82" t="s">
        <v>206</v>
      </c>
      <c r="U2517" s="82" t="s">
        <v>124</v>
      </c>
      <c r="AC2517" s="187" t="str">
        <f t="shared" si="830"/>
        <v/>
      </c>
      <c r="AD2517" s="187" t="str">
        <f t="shared" si="831"/>
        <v/>
      </c>
      <c r="AE2517" s="187" t="str">
        <f t="shared" si="832"/>
        <v/>
      </c>
      <c r="AF2517" s="187" t="str">
        <f t="shared" si="833"/>
        <v/>
      </c>
      <c r="AG2517" s="187" t="str">
        <f t="shared" si="834"/>
        <v/>
      </c>
      <c r="AH2517" s="187" t="str">
        <f t="shared" si="835"/>
        <v/>
      </c>
      <c r="AI2517" s="187" t="str">
        <f t="shared" si="836"/>
        <v/>
      </c>
      <c r="AJ2517" s="187" t="str">
        <f t="shared" si="837"/>
        <v/>
      </c>
      <c r="AK2517" s="187" t="str">
        <f t="shared" si="838"/>
        <v/>
      </c>
      <c r="AN2517" s="187" t="str">
        <f t="shared" si="839"/>
        <v/>
      </c>
      <c r="AO2517" s="187" t="str">
        <f t="shared" si="840"/>
        <v/>
      </c>
      <c r="AP2517" s="187" t="str">
        <f t="shared" si="841"/>
        <v/>
      </c>
      <c r="AT2517" s="187" t="str">
        <f t="shared" si="842"/>
        <v/>
      </c>
      <c r="AU2517" s="187" t="str">
        <f t="shared" si="843"/>
        <v/>
      </c>
      <c r="AV2517" s="187" t="str">
        <f t="shared" si="844"/>
        <v/>
      </c>
      <c r="AW2517" s="187" t="str">
        <f t="shared" si="845"/>
        <v/>
      </c>
      <c r="AX2517" s="187" t="str">
        <f t="shared" si="846"/>
        <v/>
      </c>
      <c r="AY2517" s="187" t="str">
        <f t="shared" si="848"/>
        <v/>
      </c>
      <c r="AZ2517" s="187" t="str">
        <f t="shared" si="847"/>
        <v/>
      </c>
      <c r="BA2517" s="187" t="str">
        <f t="shared" si="850"/>
        <v xml:space="preserve"> </v>
      </c>
      <c r="BB2517" s="187" t="str">
        <f>IFERROR(IF(AW2517="","",VLOOKUP(AW2517,SUSS!R:S,2,FALSE)),AY2517*SUSS!$M$2)</f>
        <v/>
      </c>
      <c r="BC2517" s="187" t="str">
        <f t="shared" si="849"/>
        <v/>
      </c>
    </row>
    <row r="2518" spans="14:55" ht="15.75" thickBot="1">
      <c r="N2518" s="183" t="s">
        <v>224</v>
      </c>
      <c r="O2518" s="82">
        <v>22</v>
      </c>
      <c r="P2518" s="86">
        <v>218.97</v>
      </c>
      <c r="Q2518" s="83" t="s">
        <v>107</v>
      </c>
      <c r="R2518" s="83" t="s">
        <v>10</v>
      </c>
      <c r="S2518" s="83" t="s">
        <v>10</v>
      </c>
      <c r="T2518" s="82" t="s">
        <v>111</v>
      </c>
      <c r="U2518" s="82" t="s">
        <v>124</v>
      </c>
      <c r="AC2518" s="187" t="str">
        <f t="shared" si="830"/>
        <v/>
      </c>
      <c r="AD2518" s="187" t="str">
        <f t="shared" si="831"/>
        <v/>
      </c>
      <c r="AE2518" s="187" t="str">
        <f t="shared" si="832"/>
        <v/>
      </c>
      <c r="AF2518" s="187" t="str">
        <f t="shared" si="833"/>
        <v/>
      </c>
      <c r="AG2518" s="187" t="str">
        <f t="shared" si="834"/>
        <v/>
      </c>
      <c r="AH2518" s="187" t="str">
        <f t="shared" si="835"/>
        <v/>
      </c>
      <c r="AI2518" s="187" t="str">
        <f t="shared" si="836"/>
        <v/>
      </c>
      <c r="AJ2518" s="187" t="str">
        <f t="shared" si="837"/>
        <v/>
      </c>
      <c r="AK2518" s="187" t="str">
        <f t="shared" si="838"/>
        <v/>
      </c>
      <c r="AN2518" s="187" t="str">
        <f t="shared" si="839"/>
        <v/>
      </c>
      <c r="AO2518" s="187" t="str">
        <f t="shared" si="840"/>
        <v/>
      </c>
      <c r="AP2518" s="187" t="str">
        <f t="shared" si="841"/>
        <v/>
      </c>
      <c r="AT2518" s="187" t="str">
        <f t="shared" si="842"/>
        <v/>
      </c>
      <c r="AU2518" s="187" t="str">
        <f t="shared" si="843"/>
        <v/>
      </c>
      <c r="AV2518" s="187" t="str">
        <f t="shared" si="844"/>
        <v/>
      </c>
      <c r="AW2518" s="187" t="str">
        <f t="shared" si="845"/>
        <v/>
      </c>
      <c r="AX2518" s="187" t="str">
        <f t="shared" si="846"/>
        <v/>
      </c>
      <c r="AY2518" s="187" t="str">
        <f t="shared" si="848"/>
        <v/>
      </c>
      <c r="AZ2518" s="187" t="str">
        <f t="shared" si="847"/>
        <v/>
      </c>
      <c r="BA2518" s="187" t="str">
        <f t="shared" si="850"/>
        <v xml:space="preserve"> </v>
      </c>
      <c r="BB2518" s="187" t="str">
        <f>IFERROR(IF(AW2518="","",VLOOKUP(AW2518,SUSS!R:S,2,FALSE)),AY2518*SUSS!$M$2)</f>
        <v/>
      </c>
      <c r="BC2518" s="187" t="str">
        <f t="shared" si="849"/>
        <v/>
      </c>
    </row>
    <row r="2519" spans="14:55" ht="15.75" thickBot="1">
      <c r="N2519" s="183" t="s">
        <v>224</v>
      </c>
      <c r="O2519" s="82">
        <v>22</v>
      </c>
      <c r="P2519" s="85">
        <v>2371.11</v>
      </c>
      <c r="Q2519" s="83" t="s">
        <v>11</v>
      </c>
      <c r="R2519" s="83" t="s">
        <v>10</v>
      </c>
      <c r="S2519" s="83" t="s">
        <v>10</v>
      </c>
      <c r="T2519" s="82" t="s">
        <v>112</v>
      </c>
      <c r="U2519" s="82" t="s">
        <v>124</v>
      </c>
      <c r="AC2519" s="187" t="str">
        <f t="shared" si="830"/>
        <v/>
      </c>
      <c r="AD2519" s="187" t="str">
        <f t="shared" si="831"/>
        <v/>
      </c>
      <c r="AE2519" s="187" t="str">
        <f t="shared" si="832"/>
        <v/>
      </c>
      <c r="AF2519" s="187" t="str">
        <f t="shared" si="833"/>
        <v/>
      </c>
      <c r="AG2519" s="187" t="str">
        <f t="shared" si="834"/>
        <v/>
      </c>
      <c r="AH2519" s="187" t="str">
        <f t="shared" si="835"/>
        <v/>
      </c>
      <c r="AI2519" s="187" t="str">
        <f t="shared" si="836"/>
        <v/>
      </c>
      <c r="AJ2519" s="187" t="str">
        <f t="shared" si="837"/>
        <v/>
      </c>
      <c r="AK2519" s="187" t="str">
        <f t="shared" si="838"/>
        <v/>
      </c>
      <c r="AN2519" s="187" t="str">
        <f t="shared" si="839"/>
        <v/>
      </c>
      <c r="AO2519" s="187" t="str">
        <f t="shared" si="840"/>
        <v/>
      </c>
      <c r="AP2519" s="187" t="str">
        <f t="shared" si="841"/>
        <v/>
      </c>
      <c r="AT2519" s="187" t="str">
        <f t="shared" si="842"/>
        <v>O365001</v>
      </c>
      <c r="AU2519" s="187">
        <f t="shared" si="843"/>
        <v>22</v>
      </c>
      <c r="AV2519" s="187">
        <f t="shared" si="844"/>
        <v>2371.11</v>
      </c>
      <c r="AW2519" s="187" t="str">
        <f t="shared" si="845"/>
        <v>2012/3</v>
      </c>
      <c r="AX2519" s="187" t="str">
        <f t="shared" si="846"/>
        <v>2012/3 Contribuciones Seg. Social</v>
      </c>
      <c r="AY2519" s="187">
        <f t="shared" si="848"/>
        <v>0</v>
      </c>
      <c r="AZ2519" s="187" t="e">
        <f t="shared" si="847"/>
        <v>#DIV/0!</v>
      </c>
      <c r="BA2519" s="187" t="str">
        <f t="shared" si="850"/>
        <v>O365001 22</v>
      </c>
      <c r="BB2519" s="187">
        <f>IFERROR(IF(AW2519="","",VLOOKUP(AW2519,SUSS!R:S,2,FALSE)),AY2519*SUSS!$M$2)</f>
        <v>0</v>
      </c>
      <c r="BC2519" s="187" t="str">
        <f t="shared" si="849"/>
        <v>VER</v>
      </c>
    </row>
    <row r="2520" spans="14:55" ht="15.75" thickBot="1">
      <c r="N2520" s="183" t="s">
        <v>224</v>
      </c>
      <c r="O2520" s="82">
        <v>22</v>
      </c>
      <c r="P2520" s="85">
        <v>1002.48</v>
      </c>
      <c r="Q2520" s="83" t="s">
        <v>106</v>
      </c>
      <c r="R2520" s="83" t="s">
        <v>10</v>
      </c>
      <c r="S2520" s="83" t="s">
        <v>10</v>
      </c>
      <c r="T2520" s="82" t="s">
        <v>227</v>
      </c>
      <c r="U2520" s="82" t="s">
        <v>124</v>
      </c>
      <c r="AC2520" s="187" t="str">
        <f t="shared" si="830"/>
        <v/>
      </c>
      <c r="AD2520" s="187" t="str">
        <f t="shared" si="831"/>
        <v/>
      </c>
      <c r="AE2520" s="187" t="str">
        <f t="shared" si="832"/>
        <v/>
      </c>
      <c r="AF2520" s="187" t="str">
        <f t="shared" si="833"/>
        <v/>
      </c>
      <c r="AG2520" s="187" t="str">
        <f t="shared" si="834"/>
        <v/>
      </c>
      <c r="AH2520" s="187" t="str">
        <f t="shared" si="835"/>
        <v/>
      </c>
      <c r="AI2520" s="187" t="str">
        <f t="shared" si="836"/>
        <v/>
      </c>
      <c r="AJ2520" s="187" t="str">
        <f t="shared" si="837"/>
        <v/>
      </c>
      <c r="AK2520" s="187" t="str">
        <f t="shared" si="838"/>
        <v/>
      </c>
      <c r="AN2520" s="187" t="str">
        <f t="shared" si="839"/>
        <v/>
      </c>
      <c r="AO2520" s="187" t="str">
        <f t="shared" si="840"/>
        <v/>
      </c>
      <c r="AP2520" s="187" t="str">
        <f t="shared" si="841"/>
        <v/>
      </c>
      <c r="AT2520" s="187" t="str">
        <f t="shared" si="842"/>
        <v/>
      </c>
      <c r="AU2520" s="187" t="str">
        <f t="shared" si="843"/>
        <v/>
      </c>
      <c r="AV2520" s="187" t="str">
        <f t="shared" si="844"/>
        <v/>
      </c>
      <c r="AW2520" s="187" t="str">
        <f t="shared" si="845"/>
        <v/>
      </c>
      <c r="AX2520" s="187" t="str">
        <f t="shared" si="846"/>
        <v/>
      </c>
      <c r="AY2520" s="187" t="str">
        <f t="shared" si="848"/>
        <v/>
      </c>
      <c r="AZ2520" s="187" t="str">
        <f t="shared" si="847"/>
        <v/>
      </c>
      <c r="BA2520" s="187" t="str">
        <f t="shared" si="850"/>
        <v xml:space="preserve"> </v>
      </c>
      <c r="BB2520" s="187" t="str">
        <f>IFERROR(IF(AW2520="","",VLOOKUP(AW2520,SUSS!R:S,2,FALSE)),AY2520*SUSS!$M$2)</f>
        <v/>
      </c>
      <c r="BC2520" s="187" t="str">
        <f t="shared" si="849"/>
        <v/>
      </c>
    </row>
    <row r="2521" spans="14:55" ht="15.75" thickBot="1">
      <c r="N2521" s="183" t="s">
        <v>224</v>
      </c>
      <c r="O2521" s="82">
        <v>22</v>
      </c>
      <c r="P2521" s="85">
        <v>5272.07</v>
      </c>
      <c r="Q2521" s="83" t="s">
        <v>82</v>
      </c>
      <c r="R2521" s="83" t="s">
        <v>10</v>
      </c>
      <c r="S2521" s="83" t="s">
        <v>10</v>
      </c>
      <c r="T2521" s="82" t="s">
        <v>131</v>
      </c>
      <c r="U2521" s="82" t="s">
        <v>124</v>
      </c>
      <c r="AC2521" s="187" t="str">
        <f t="shared" si="830"/>
        <v/>
      </c>
      <c r="AD2521" s="187" t="str">
        <f t="shared" si="831"/>
        <v/>
      </c>
      <c r="AE2521" s="187" t="str">
        <f t="shared" si="832"/>
        <v/>
      </c>
      <c r="AF2521" s="187" t="str">
        <f t="shared" si="833"/>
        <v/>
      </c>
      <c r="AG2521" s="187" t="str">
        <f t="shared" si="834"/>
        <v/>
      </c>
      <c r="AH2521" s="187" t="str">
        <f t="shared" si="835"/>
        <v/>
      </c>
      <c r="AI2521" s="187" t="str">
        <f t="shared" si="836"/>
        <v/>
      </c>
      <c r="AJ2521" s="187" t="str">
        <f t="shared" si="837"/>
        <v/>
      </c>
      <c r="AK2521" s="187" t="str">
        <f t="shared" si="838"/>
        <v/>
      </c>
      <c r="AN2521" s="187" t="str">
        <f t="shared" si="839"/>
        <v/>
      </c>
      <c r="AO2521" s="187" t="str">
        <f t="shared" si="840"/>
        <v/>
      </c>
      <c r="AP2521" s="187" t="str">
        <f t="shared" si="841"/>
        <v/>
      </c>
      <c r="AT2521" s="187" t="str">
        <f t="shared" si="842"/>
        <v/>
      </c>
      <c r="AU2521" s="187" t="str">
        <f t="shared" si="843"/>
        <v/>
      </c>
      <c r="AV2521" s="187" t="str">
        <f t="shared" si="844"/>
        <v/>
      </c>
      <c r="AW2521" s="187" t="str">
        <f t="shared" si="845"/>
        <v/>
      </c>
      <c r="AX2521" s="187" t="str">
        <f t="shared" si="846"/>
        <v/>
      </c>
      <c r="AY2521" s="187" t="str">
        <f t="shared" si="848"/>
        <v/>
      </c>
      <c r="AZ2521" s="187" t="str">
        <f t="shared" si="847"/>
        <v/>
      </c>
      <c r="BA2521" s="187" t="str">
        <f t="shared" si="850"/>
        <v xml:space="preserve"> </v>
      </c>
      <c r="BB2521" s="187" t="str">
        <f>IFERROR(IF(AW2521="","",VLOOKUP(AW2521,SUSS!R:S,2,FALSE)),AY2521*SUSS!$M$2)</f>
        <v/>
      </c>
      <c r="BC2521" s="187" t="str">
        <f t="shared" si="849"/>
        <v/>
      </c>
    </row>
    <row r="2522" spans="14:55" ht="15.75" thickBot="1">
      <c r="N2522" s="183" t="s">
        <v>224</v>
      </c>
      <c r="O2522" s="82">
        <v>23</v>
      </c>
      <c r="P2522" s="85">
        <v>1636.27</v>
      </c>
      <c r="Q2522" s="83" t="s">
        <v>102</v>
      </c>
      <c r="R2522" s="83" t="s">
        <v>10</v>
      </c>
      <c r="S2522" s="83" t="s">
        <v>10</v>
      </c>
      <c r="T2522" s="82" t="s">
        <v>206</v>
      </c>
      <c r="U2522" s="82" t="s">
        <v>124</v>
      </c>
      <c r="AC2522" s="187" t="str">
        <f t="shared" si="830"/>
        <v/>
      </c>
      <c r="AD2522" s="187" t="str">
        <f t="shared" si="831"/>
        <v/>
      </c>
      <c r="AE2522" s="187" t="str">
        <f t="shared" si="832"/>
        <v/>
      </c>
      <c r="AF2522" s="187" t="str">
        <f t="shared" si="833"/>
        <v/>
      </c>
      <c r="AG2522" s="187" t="str">
        <f t="shared" si="834"/>
        <v/>
      </c>
      <c r="AH2522" s="187" t="str">
        <f t="shared" si="835"/>
        <v/>
      </c>
      <c r="AI2522" s="187" t="str">
        <f t="shared" si="836"/>
        <v/>
      </c>
      <c r="AJ2522" s="187" t="str">
        <f t="shared" si="837"/>
        <v/>
      </c>
      <c r="AK2522" s="187" t="str">
        <f t="shared" si="838"/>
        <v/>
      </c>
      <c r="AN2522" s="187" t="str">
        <f t="shared" si="839"/>
        <v/>
      </c>
      <c r="AO2522" s="187" t="str">
        <f t="shared" si="840"/>
        <v/>
      </c>
      <c r="AP2522" s="187" t="str">
        <f t="shared" si="841"/>
        <v/>
      </c>
      <c r="AT2522" s="187" t="str">
        <f t="shared" si="842"/>
        <v/>
      </c>
      <c r="AU2522" s="187" t="str">
        <f t="shared" si="843"/>
        <v/>
      </c>
      <c r="AV2522" s="187" t="str">
        <f t="shared" si="844"/>
        <v/>
      </c>
      <c r="AW2522" s="187" t="str">
        <f t="shared" si="845"/>
        <v/>
      </c>
      <c r="AX2522" s="187" t="str">
        <f t="shared" si="846"/>
        <v/>
      </c>
      <c r="AY2522" s="187" t="str">
        <f t="shared" si="848"/>
        <v/>
      </c>
      <c r="AZ2522" s="187" t="str">
        <f t="shared" si="847"/>
        <v/>
      </c>
      <c r="BA2522" s="187" t="str">
        <f t="shared" si="850"/>
        <v xml:space="preserve"> </v>
      </c>
      <c r="BB2522" s="187" t="str">
        <f>IFERROR(IF(AW2522="","",VLOOKUP(AW2522,SUSS!R:S,2,FALSE)),AY2522*SUSS!$M$2)</f>
        <v/>
      </c>
      <c r="BC2522" s="187" t="str">
        <f t="shared" si="849"/>
        <v/>
      </c>
    </row>
    <row r="2523" spans="14:55" ht="15.75" thickBot="1">
      <c r="N2523" s="183" t="s">
        <v>224</v>
      </c>
      <c r="O2523" s="82">
        <v>23</v>
      </c>
      <c r="P2523" s="86">
        <v>218.97</v>
      </c>
      <c r="Q2523" s="83" t="s">
        <v>107</v>
      </c>
      <c r="R2523" s="83" t="s">
        <v>10</v>
      </c>
      <c r="S2523" s="83" t="s">
        <v>10</v>
      </c>
      <c r="T2523" s="82" t="s">
        <v>111</v>
      </c>
      <c r="U2523" s="82" t="s">
        <v>124</v>
      </c>
      <c r="AC2523" s="187" t="str">
        <f t="shared" si="830"/>
        <v/>
      </c>
      <c r="AD2523" s="187" t="str">
        <f t="shared" si="831"/>
        <v/>
      </c>
      <c r="AE2523" s="187" t="str">
        <f t="shared" si="832"/>
        <v/>
      </c>
      <c r="AF2523" s="187" t="str">
        <f t="shared" si="833"/>
        <v/>
      </c>
      <c r="AG2523" s="187" t="str">
        <f t="shared" si="834"/>
        <v/>
      </c>
      <c r="AH2523" s="187" t="str">
        <f t="shared" si="835"/>
        <v/>
      </c>
      <c r="AI2523" s="187" t="str">
        <f t="shared" si="836"/>
        <v/>
      </c>
      <c r="AJ2523" s="187" t="str">
        <f t="shared" si="837"/>
        <v/>
      </c>
      <c r="AK2523" s="187" t="str">
        <f t="shared" si="838"/>
        <v/>
      </c>
      <c r="AN2523" s="187" t="str">
        <f t="shared" si="839"/>
        <v/>
      </c>
      <c r="AO2523" s="187" t="str">
        <f t="shared" si="840"/>
        <v/>
      </c>
      <c r="AP2523" s="187" t="str">
        <f t="shared" si="841"/>
        <v/>
      </c>
      <c r="AT2523" s="187" t="str">
        <f t="shared" si="842"/>
        <v/>
      </c>
      <c r="AU2523" s="187" t="str">
        <f t="shared" si="843"/>
        <v/>
      </c>
      <c r="AV2523" s="187" t="str">
        <f t="shared" si="844"/>
        <v/>
      </c>
      <c r="AW2523" s="187" t="str">
        <f t="shared" si="845"/>
        <v/>
      </c>
      <c r="AX2523" s="187" t="str">
        <f t="shared" si="846"/>
        <v/>
      </c>
      <c r="AY2523" s="187" t="str">
        <f t="shared" si="848"/>
        <v/>
      </c>
      <c r="AZ2523" s="187" t="str">
        <f t="shared" si="847"/>
        <v/>
      </c>
      <c r="BA2523" s="187" t="str">
        <f t="shared" si="850"/>
        <v xml:space="preserve"> </v>
      </c>
      <c r="BB2523" s="187" t="str">
        <f>IFERROR(IF(AW2523="","",VLOOKUP(AW2523,SUSS!R:S,2,FALSE)),AY2523*SUSS!$M$2)</f>
        <v/>
      </c>
      <c r="BC2523" s="187" t="str">
        <f t="shared" si="849"/>
        <v/>
      </c>
    </row>
    <row r="2524" spans="14:55" ht="15.75" thickBot="1">
      <c r="N2524" s="183" t="s">
        <v>224</v>
      </c>
      <c r="O2524" s="82">
        <v>23</v>
      </c>
      <c r="P2524" s="85">
        <v>2371.11</v>
      </c>
      <c r="Q2524" s="83" t="s">
        <v>11</v>
      </c>
      <c r="R2524" s="83" t="s">
        <v>10</v>
      </c>
      <c r="S2524" s="83" t="s">
        <v>10</v>
      </c>
      <c r="T2524" s="82" t="s">
        <v>112</v>
      </c>
      <c r="U2524" s="82" t="s">
        <v>124</v>
      </c>
      <c r="AC2524" s="187" t="str">
        <f t="shared" si="830"/>
        <v/>
      </c>
      <c r="AD2524" s="187" t="str">
        <f t="shared" si="831"/>
        <v/>
      </c>
      <c r="AE2524" s="187" t="str">
        <f t="shared" si="832"/>
        <v/>
      </c>
      <c r="AF2524" s="187" t="str">
        <f t="shared" si="833"/>
        <v/>
      </c>
      <c r="AG2524" s="187" t="str">
        <f t="shared" si="834"/>
        <v/>
      </c>
      <c r="AH2524" s="187" t="str">
        <f t="shared" si="835"/>
        <v/>
      </c>
      <c r="AI2524" s="187" t="str">
        <f t="shared" si="836"/>
        <v/>
      </c>
      <c r="AJ2524" s="187" t="str">
        <f t="shared" si="837"/>
        <v/>
      </c>
      <c r="AK2524" s="187" t="str">
        <f t="shared" si="838"/>
        <v/>
      </c>
      <c r="AN2524" s="187" t="str">
        <f t="shared" si="839"/>
        <v/>
      </c>
      <c r="AO2524" s="187" t="str">
        <f t="shared" si="840"/>
        <v/>
      </c>
      <c r="AP2524" s="187" t="str">
        <f t="shared" si="841"/>
        <v/>
      </c>
      <c r="AT2524" s="187" t="str">
        <f t="shared" si="842"/>
        <v>O365001</v>
      </c>
      <c r="AU2524" s="187">
        <f t="shared" si="843"/>
        <v>23</v>
      </c>
      <c r="AV2524" s="187">
        <f t="shared" si="844"/>
        <v>2371.11</v>
      </c>
      <c r="AW2524" s="187" t="str">
        <f t="shared" si="845"/>
        <v>2012/3</v>
      </c>
      <c r="AX2524" s="187" t="str">
        <f t="shared" si="846"/>
        <v>2012/3 Contribuciones Seg. Social</v>
      </c>
      <c r="AY2524" s="187">
        <f t="shared" si="848"/>
        <v>0</v>
      </c>
      <c r="AZ2524" s="187" t="e">
        <f t="shared" si="847"/>
        <v>#DIV/0!</v>
      </c>
      <c r="BA2524" s="187" t="str">
        <f t="shared" si="850"/>
        <v>O365001 23</v>
      </c>
      <c r="BB2524" s="187">
        <f>IFERROR(IF(AW2524="","",VLOOKUP(AW2524,SUSS!R:S,2,FALSE)),AY2524*SUSS!$M$2)</f>
        <v>0</v>
      </c>
      <c r="BC2524" s="187" t="str">
        <f t="shared" si="849"/>
        <v>VER</v>
      </c>
    </row>
    <row r="2525" spans="14:55" ht="15.75" thickBot="1">
      <c r="N2525" s="183" t="s">
        <v>224</v>
      </c>
      <c r="O2525" s="82">
        <v>23</v>
      </c>
      <c r="P2525" s="85">
        <v>1002.48</v>
      </c>
      <c r="Q2525" s="83" t="s">
        <v>106</v>
      </c>
      <c r="R2525" s="83" t="s">
        <v>10</v>
      </c>
      <c r="S2525" s="83" t="s">
        <v>10</v>
      </c>
      <c r="T2525" s="82" t="s">
        <v>227</v>
      </c>
      <c r="U2525" s="82" t="s">
        <v>124</v>
      </c>
      <c r="AC2525" s="187" t="str">
        <f t="shared" si="830"/>
        <v/>
      </c>
      <c r="AD2525" s="187" t="str">
        <f t="shared" si="831"/>
        <v/>
      </c>
      <c r="AE2525" s="187" t="str">
        <f t="shared" si="832"/>
        <v/>
      </c>
      <c r="AF2525" s="187" t="str">
        <f t="shared" si="833"/>
        <v/>
      </c>
      <c r="AG2525" s="187" t="str">
        <f t="shared" si="834"/>
        <v/>
      </c>
      <c r="AH2525" s="187" t="str">
        <f t="shared" si="835"/>
        <v/>
      </c>
      <c r="AI2525" s="187" t="str">
        <f t="shared" si="836"/>
        <v/>
      </c>
      <c r="AJ2525" s="187" t="str">
        <f t="shared" si="837"/>
        <v/>
      </c>
      <c r="AK2525" s="187" t="str">
        <f t="shared" si="838"/>
        <v/>
      </c>
      <c r="AN2525" s="187" t="str">
        <f t="shared" si="839"/>
        <v/>
      </c>
      <c r="AO2525" s="187" t="str">
        <f t="shared" si="840"/>
        <v/>
      </c>
      <c r="AP2525" s="187" t="str">
        <f t="shared" si="841"/>
        <v/>
      </c>
      <c r="AT2525" s="187" t="str">
        <f t="shared" si="842"/>
        <v/>
      </c>
      <c r="AU2525" s="187" t="str">
        <f t="shared" si="843"/>
        <v/>
      </c>
      <c r="AV2525" s="187" t="str">
        <f t="shared" si="844"/>
        <v/>
      </c>
      <c r="AW2525" s="187" t="str">
        <f t="shared" si="845"/>
        <v/>
      </c>
      <c r="AX2525" s="187" t="str">
        <f t="shared" si="846"/>
        <v/>
      </c>
      <c r="AY2525" s="187" t="str">
        <f t="shared" si="848"/>
        <v/>
      </c>
      <c r="AZ2525" s="187" t="str">
        <f t="shared" si="847"/>
        <v/>
      </c>
      <c r="BA2525" s="187" t="str">
        <f t="shared" si="850"/>
        <v xml:space="preserve"> </v>
      </c>
      <c r="BB2525" s="187" t="str">
        <f>IFERROR(IF(AW2525="","",VLOOKUP(AW2525,SUSS!R:S,2,FALSE)),AY2525*SUSS!$M$2)</f>
        <v/>
      </c>
      <c r="BC2525" s="187" t="str">
        <f t="shared" si="849"/>
        <v/>
      </c>
    </row>
    <row r="2526" spans="14:55" ht="15.75" thickBot="1">
      <c r="N2526" s="183" t="s">
        <v>224</v>
      </c>
      <c r="O2526" s="82">
        <v>23</v>
      </c>
      <c r="P2526" s="85">
        <v>5272.07</v>
      </c>
      <c r="Q2526" s="83" t="s">
        <v>82</v>
      </c>
      <c r="R2526" s="83" t="s">
        <v>10</v>
      </c>
      <c r="S2526" s="83" t="s">
        <v>10</v>
      </c>
      <c r="T2526" s="82" t="s">
        <v>131</v>
      </c>
      <c r="U2526" s="82" t="s">
        <v>124</v>
      </c>
      <c r="AC2526" s="187" t="str">
        <f t="shared" ref="AC2526:AC2589" si="851">IF($E2526=$AD$1,IF($G2526=$AE$1,A2526,""),"")</f>
        <v/>
      </c>
      <c r="AD2526" s="187" t="str">
        <f t="shared" ref="AD2526:AD2589" si="852">IF($E2526=$AD$1,IF($G2526=$AE$1,E2526,""),"")</f>
        <v/>
      </c>
      <c r="AE2526" s="187" t="str">
        <f t="shared" ref="AE2526:AE2589" si="853">IF($E2526=$AD$1,IF($G2526=$AE$1,F2526,""),"")</f>
        <v/>
      </c>
      <c r="AF2526" s="187" t="str">
        <f t="shared" ref="AF2526:AF2589" si="854">IF($E2526=$AD$1,IF($G2526=$AE$1,G2526,""),"")</f>
        <v/>
      </c>
      <c r="AG2526" s="187" t="str">
        <f t="shared" ref="AG2526:AG2589" si="855">IF($E2526=$AD$1,IF($G2526=$AE$1,I2526,""),"")</f>
        <v/>
      </c>
      <c r="AH2526" s="187" t="str">
        <f t="shared" ref="AH2526:AH2589" si="856">IF($E2526=$AD$1,IF($G2526=$AE$1,J2526,""),"")</f>
        <v/>
      </c>
      <c r="AI2526" s="187" t="str">
        <f t="shared" ref="AI2526:AI2589" si="857">IF($E2526=$AD$1,IF($G2526=$AE$1,K2526,""),"")</f>
        <v/>
      </c>
      <c r="AJ2526" s="187" t="str">
        <f t="shared" ref="AJ2526:AJ2589" si="858">IF($E2526=$AD$1,IF($G2526=$AE$1,B2526,""),"")</f>
        <v/>
      </c>
      <c r="AK2526" s="187" t="str">
        <f t="shared" ref="AK2526:AK2589" si="859">IF($E2526=$AD$1,IF($G2526=$AE$1,C2526,""),"")</f>
        <v/>
      </c>
      <c r="AN2526" s="187" t="str">
        <f t="shared" ref="AN2526:AN2589" si="860">LEFT(AO2526,7)</f>
        <v/>
      </c>
      <c r="AO2526" s="187" t="str">
        <f t="shared" ref="AO2526:AO2589" si="861">IF(AF2526=$AE$1,AJ2526&amp;"/"&amp;AK2526&amp;" "&amp;AD2526,"")</f>
        <v/>
      </c>
      <c r="AP2526" s="187" t="str">
        <f t="shared" ref="AP2526:AP2589" si="862">IF(AO2526&lt;&gt;"",AI2526,"")</f>
        <v/>
      </c>
      <c r="AT2526" s="187" t="str">
        <f t="shared" ref="AT2526:AT2589" si="863">IF($Q2526=$AD$1,N2526,"")</f>
        <v/>
      </c>
      <c r="AU2526" s="187" t="str">
        <f t="shared" ref="AU2526:AU2589" si="864">IF($Q2526=$AD$1,O2526,"")</f>
        <v/>
      </c>
      <c r="AV2526" s="187" t="str">
        <f t="shared" ref="AV2526:AV2589" si="865">IF($Q2526=$AD$1,P2526,"")</f>
        <v/>
      </c>
      <c r="AW2526" s="187" t="str">
        <f t="shared" ref="AW2526:AW2589" si="866">IF($Q2526=$AD$1,T2526,"")</f>
        <v/>
      </c>
      <c r="AX2526" s="187" t="str">
        <f t="shared" ref="AX2526:AX2589" si="867">IF(AW2526&lt;&gt;"",AW2526&amp;" "&amp;$AD$1,"")</f>
        <v/>
      </c>
      <c r="AY2526" s="187" t="str">
        <f t="shared" si="848"/>
        <v/>
      </c>
      <c r="AZ2526" s="187" t="str">
        <f t="shared" ref="AZ2526:AZ2589" si="868">IF(AY2526="","",AV2526/AY2526)</f>
        <v/>
      </c>
      <c r="BA2526" s="187" t="str">
        <f t="shared" si="850"/>
        <v xml:space="preserve"> </v>
      </c>
      <c r="BB2526" s="187" t="str">
        <f>IFERROR(IF(AW2526="","",VLOOKUP(AW2526,SUSS!R:S,2,FALSE)),AY2526*SUSS!$M$2)</f>
        <v/>
      </c>
      <c r="BC2526" s="187" t="str">
        <f t="shared" si="849"/>
        <v/>
      </c>
    </row>
    <row r="2527" spans="14:55" ht="15.75" thickBot="1">
      <c r="N2527" s="183" t="s">
        <v>224</v>
      </c>
      <c r="O2527" s="82">
        <v>24</v>
      </c>
      <c r="P2527" s="85">
        <v>1636.27</v>
      </c>
      <c r="Q2527" s="83" t="s">
        <v>102</v>
      </c>
      <c r="R2527" s="83" t="s">
        <v>10</v>
      </c>
      <c r="S2527" s="83" t="s">
        <v>10</v>
      </c>
      <c r="T2527" s="82" t="s">
        <v>206</v>
      </c>
      <c r="U2527" s="82" t="s">
        <v>124</v>
      </c>
      <c r="AC2527" s="187" t="str">
        <f t="shared" si="851"/>
        <v/>
      </c>
      <c r="AD2527" s="187" t="str">
        <f t="shared" si="852"/>
        <v/>
      </c>
      <c r="AE2527" s="187" t="str">
        <f t="shared" si="853"/>
        <v/>
      </c>
      <c r="AF2527" s="187" t="str">
        <f t="shared" si="854"/>
        <v/>
      </c>
      <c r="AG2527" s="187" t="str">
        <f t="shared" si="855"/>
        <v/>
      </c>
      <c r="AH2527" s="187" t="str">
        <f t="shared" si="856"/>
        <v/>
      </c>
      <c r="AI2527" s="187" t="str">
        <f t="shared" si="857"/>
        <v/>
      </c>
      <c r="AJ2527" s="187" t="str">
        <f t="shared" si="858"/>
        <v/>
      </c>
      <c r="AK2527" s="187" t="str">
        <f t="shared" si="859"/>
        <v/>
      </c>
      <c r="AN2527" s="187" t="str">
        <f t="shared" si="860"/>
        <v/>
      </c>
      <c r="AO2527" s="187" t="str">
        <f t="shared" si="861"/>
        <v/>
      </c>
      <c r="AP2527" s="187" t="str">
        <f t="shared" si="862"/>
        <v/>
      </c>
      <c r="AT2527" s="187" t="str">
        <f t="shared" si="863"/>
        <v/>
      </c>
      <c r="AU2527" s="187" t="str">
        <f t="shared" si="864"/>
        <v/>
      </c>
      <c r="AV2527" s="187" t="str">
        <f t="shared" si="865"/>
        <v/>
      </c>
      <c r="AW2527" s="187" t="str">
        <f t="shared" si="866"/>
        <v/>
      </c>
      <c r="AX2527" s="187" t="str">
        <f t="shared" si="867"/>
        <v/>
      </c>
      <c r="AY2527" s="187" t="str">
        <f t="shared" si="848"/>
        <v/>
      </c>
      <c r="AZ2527" s="187" t="str">
        <f t="shared" si="868"/>
        <v/>
      </c>
      <c r="BA2527" s="187" t="str">
        <f t="shared" si="850"/>
        <v xml:space="preserve"> </v>
      </c>
      <c r="BB2527" s="187" t="str">
        <f>IFERROR(IF(AW2527="","",VLOOKUP(AW2527,SUSS!R:S,2,FALSE)),AY2527*SUSS!$M$2)</f>
        <v/>
      </c>
      <c r="BC2527" s="187" t="str">
        <f t="shared" si="849"/>
        <v/>
      </c>
    </row>
    <row r="2528" spans="14:55" ht="15.75" thickBot="1">
      <c r="N2528" s="183" t="s">
        <v>224</v>
      </c>
      <c r="O2528" s="82">
        <v>24</v>
      </c>
      <c r="P2528" s="86">
        <v>218.97</v>
      </c>
      <c r="Q2528" s="83" t="s">
        <v>107</v>
      </c>
      <c r="R2528" s="83" t="s">
        <v>10</v>
      </c>
      <c r="S2528" s="83" t="s">
        <v>10</v>
      </c>
      <c r="T2528" s="82" t="s">
        <v>111</v>
      </c>
      <c r="U2528" s="82" t="s">
        <v>124</v>
      </c>
      <c r="AC2528" s="187" t="str">
        <f t="shared" si="851"/>
        <v/>
      </c>
      <c r="AD2528" s="187" t="str">
        <f t="shared" si="852"/>
        <v/>
      </c>
      <c r="AE2528" s="187" t="str">
        <f t="shared" si="853"/>
        <v/>
      </c>
      <c r="AF2528" s="187" t="str">
        <f t="shared" si="854"/>
        <v/>
      </c>
      <c r="AG2528" s="187" t="str">
        <f t="shared" si="855"/>
        <v/>
      </c>
      <c r="AH2528" s="187" t="str">
        <f t="shared" si="856"/>
        <v/>
      </c>
      <c r="AI2528" s="187" t="str">
        <f t="shared" si="857"/>
        <v/>
      </c>
      <c r="AJ2528" s="187" t="str">
        <f t="shared" si="858"/>
        <v/>
      </c>
      <c r="AK2528" s="187" t="str">
        <f t="shared" si="859"/>
        <v/>
      </c>
      <c r="AN2528" s="187" t="str">
        <f t="shared" si="860"/>
        <v/>
      </c>
      <c r="AO2528" s="187" t="str">
        <f t="shared" si="861"/>
        <v/>
      </c>
      <c r="AP2528" s="187" t="str">
        <f t="shared" si="862"/>
        <v/>
      </c>
      <c r="AT2528" s="187" t="str">
        <f t="shared" si="863"/>
        <v/>
      </c>
      <c r="AU2528" s="187" t="str">
        <f t="shared" si="864"/>
        <v/>
      </c>
      <c r="AV2528" s="187" t="str">
        <f t="shared" si="865"/>
        <v/>
      </c>
      <c r="AW2528" s="187" t="str">
        <f t="shared" si="866"/>
        <v/>
      </c>
      <c r="AX2528" s="187" t="str">
        <f t="shared" si="867"/>
        <v/>
      </c>
      <c r="AY2528" s="187" t="str">
        <f t="shared" si="848"/>
        <v/>
      </c>
      <c r="AZ2528" s="187" t="str">
        <f t="shared" si="868"/>
        <v/>
      </c>
      <c r="BA2528" s="187" t="str">
        <f t="shared" si="850"/>
        <v xml:space="preserve"> </v>
      </c>
      <c r="BB2528" s="187" t="str">
        <f>IFERROR(IF(AW2528="","",VLOOKUP(AW2528,SUSS!R:S,2,FALSE)),AY2528*SUSS!$M$2)</f>
        <v/>
      </c>
      <c r="BC2528" s="187" t="str">
        <f t="shared" si="849"/>
        <v/>
      </c>
    </row>
    <row r="2529" spans="14:55" ht="15.75" thickBot="1">
      <c r="N2529" s="183" t="s">
        <v>224</v>
      </c>
      <c r="O2529" s="82">
        <v>24</v>
      </c>
      <c r="P2529" s="85">
        <v>2371.11</v>
      </c>
      <c r="Q2529" s="83" t="s">
        <v>11</v>
      </c>
      <c r="R2529" s="83" t="s">
        <v>10</v>
      </c>
      <c r="S2529" s="83" t="s">
        <v>10</v>
      </c>
      <c r="T2529" s="82" t="s">
        <v>112</v>
      </c>
      <c r="U2529" s="82" t="s">
        <v>124</v>
      </c>
      <c r="AC2529" s="187" t="str">
        <f t="shared" si="851"/>
        <v/>
      </c>
      <c r="AD2529" s="187" t="str">
        <f t="shared" si="852"/>
        <v/>
      </c>
      <c r="AE2529" s="187" t="str">
        <f t="shared" si="853"/>
        <v/>
      </c>
      <c r="AF2529" s="187" t="str">
        <f t="shared" si="854"/>
        <v/>
      </c>
      <c r="AG2529" s="187" t="str">
        <f t="shared" si="855"/>
        <v/>
      </c>
      <c r="AH2529" s="187" t="str">
        <f t="shared" si="856"/>
        <v/>
      </c>
      <c r="AI2529" s="187" t="str">
        <f t="shared" si="857"/>
        <v/>
      </c>
      <c r="AJ2529" s="187" t="str">
        <f t="shared" si="858"/>
        <v/>
      </c>
      <c r="AK2529" s="187" t="str">
        <f t="shared" si="859"/>
        <v/>
      </c>
      <c r="AN2529" s="187" t="str">
        <f t="shared" si="860"/>
        <v/>
      </c>
      <c r="AO2529" s="187" t="str">
        <f t="shared" si="861"/>
        <v/>
      </c>
      <c r="AP2529" s="187" t="str">
        <f t="shared" si="862"/>
        <v/>
      </c>
      <c r="AT2529" s="187" t="str">
        <f t="shared" si="863"/>
        <v>O365001</v>
      </c>
      <c r="AU2529" s="187">
        <f t="shared" si="864"/>
        <v>24</v>
      </c>
      <c r="AV2529" s="187">
        <f t="shared" si="865"/>
        <v>2371.11</v>
      </c>
      <c r="AW2529" s="187" t="str">
        <f t="shared" si="866"/>
        <v>2012/3</v>
      </c>
      <c r="AX2529" s="187" t="str">
        <f t="shared" si="867"/>
        <v>2012/3 Contribuciones Seg. Social</v>
      </c>
      <c r="AY2529" s="187">
        <f t="shared" si="848"/>
        <v>0</v>
      </c>
      <c r="AZ2529" s="187" t="e">
        <f t="shared" si="868"/>
        <v>#DIV/0!</v>
      </c>
      <c r="BA2529" s="187" t="str">
        <f t="shared" si="850"/>
        <v>O365001 24</v>
      </c>
      <c r="BB2529" s="187">
        <f>IFERROR(IF(AW2529="","",VLOOKUP(AW2529,SUSS!R:S,2,FALSE)),AY2529*SUSS!$M$2)</f>
        <v>0</v>
      </c>
      <c r="BC2529" s="187" t="str">
        <f t="shared" si="849"/>
        <v>VER</v>
      </c>
    </row>
    <row r="2530" spans="14:55" ht="15.75" thickBot="1">
      <c r="N2530" s="183" t="s">
        <v>224</v>
      </c>
      <c r="O2530" s="82">
        <v>24</v>
      </c>
      <c r="P2530" s="85">
        <v>1002.48</v>
      </c>
      <c r="Q2530" s="83" t="s">
        <v>106</v>
      </c>
      <c r="R2530" s="83" t="s">
        <v>10</v>
      </c>
      <c r="S2530" s="83" t="s">
        <v>10</v>
      </c>
      <c r="T2530" s="82" t="s">
        <v>227</v>
      </c>
      <c r="U2530" s="82" t="s">
        <v>124</v>
      </c>
      <c r="AC2530" s="187" t="str">
        <f t="shared" si="851"/>
        <v/>
      </c>
      <c r="AD2530" s="187" t="str">
        <f t="shared" si="852"/>
        <v/>
      </c>
      <c r="AE2530" s="187" t="str">
        <f t="shared" si="853"/>
        <v/>
      </c>
      <c r="AF2530" s="187" t="str">
        <f t="shared" si="854"/>
        <v/>
      </c>
      <c r="AG2530" s="187" t="str">
        <f t="shared" si="855"/>
        <v/>
      </c>
      <c r="AH2530" s="187" t="str">
        <f t="shared" si="856"/>
        <v/>
      </c>
      <c r="AI2530" s="187" t="str">
        <f t="shared" si="857"/>
        <v/>
      </c>
      <c r="AJ2530" s="187" t="str">
        <f t="shared" si="858"/>
        <v/>
      </c>
      <c r="AK2530" s="187" t="str">
        <f t="shared" si="859"/>
        <v/>
      </c>
      <c r="AN2530" s="187" t="str">
        <f t="shared" si="860"/>
        <v/>
      </c>
      <c r="AO2530" s="187" t="str">
        <f t="shared" si="861"/>
        <v/>
      </c>
      <c r="AP2530" s="187" t="str">
        <f t="shared" si="862"/>
        <v/>
      </c>
      <c r="AT2530" s="187" t="str">
        <f t="shared" si="863"/>
        <v/>
      </c>
      <c r="AU2530" s="187" t="str">
        <f t="shared" si="864"/>
        <v/>
      </c>
      <c r="AV2530" s="187" t="str">
        <f t="shared" si="865"/>
        <v/>
      </c>
      <c r="AW2530" s="187" t="str">
        <f t="shared" si="866"/>
        <v/>
      </c>
      <c r="AX2530" s="187" t="str">
        <f t="shared" si="867"/>
        <v/>
      </c>
      <c r="AY2530" s="187" t="str">
        <f t="shared" si="848"/>
        <v/>
      </c>
      <c r="AZ2530" s="187" t="str">
        <f t="shared" si="868"/>
        <v/>
      </c>
      <c r="BA2530" s="187" t="str">
        <f t="shared" si="850"/>
        <v xml:space="preserve"> </v>
      </c>
      <c r="BB2530" s="187" t="str">
        <f>IFERROR(IF(AW2530="","",VLOOKUP(AW2530,SUSS!R:S,2,FALSE)),AY2530*SUSS!$M$2)</f>
        <v/>
      </c>
      <c r="BC2530" s="187" t="str">
        <f t="shared" si="849"/>
        <v/>
      </c>
    </row>
    <row r="2531" spans="14:55" ht="15.75" thickBot="1">
      <c r="N2531" s="183" t="s">
        <v>224</v>
      </c>
      <c r="O2531" s="82">
        <v>24</v>
      </c>
      <c r="P2531" s="85">
        <v>5272.07</v>
      </c>
      <c r="Q2531" s="83" t="s">
        <v>82</v>
      </c>
      <c r="R2531" s="83" t="s">
        <v>10</v>
      </c>
      <c r="S2531" s="83" t="s">
        <v>10</v>
      </c>
      <c r="T2531" s="82" t="s">
        <v>131</v>
      </c>
      <c r="U2531" s="82" t="s">
        <v>124</v>
      </c>
      <c r="AC2531" s="187" t="str">
        <f t="shared" si="851"/>
        <v/>
      </c>
      <c r="AD2531" s="187" t="str">
        <f t="shared" si="852"/>
        <v/>
      </c>
      <c r="AE2531" s="187" t="str">
        <f t="shared" si="853"/>
        <v/>
      </c>
      <c r="AF2531" s="187" t="str">
        <f t="shared" si="854"/>
        <v/>
      </c>
      <c r="AG2531" s="187" t="str">
        <f t="shared" si="855"/>
        <v/>
      </c>
      <c r="AH2531" s="187" t="str">
        <f t="shared" si="856"/>
        <v/>
      </c>
      <c r="AI2531" s="187" t="str">
        <f t="shared" si="857"/>
        <v/>
      </c>
      <c r="AJ2531" s="187" t="str">
        <f t="shared" si="858"/>
        <v/>
      </c>
      <c r="AK2531" s="187" t="str">
        <f t="shared" si="859"/>
        <v/>
      </c>
      <c r="AN2531" s="187" t="str">
        <f t="shared" si="860"/>
        <v/>
      </c>
      <c r="AO2531" s="187" t="str">
        <f t="shared" si="861"/>
        <v/>
      </c>
      <c r="AP2531" s="187" t="str">
        <f t="shared" si="862"/>
        <v/>
      </c>
      <c r="AT2531" s="187" t="str">
        <f t="shared" si="863"/>
        <v/>
      </c>
      <c r="AU2531" s="187" t="str">
        <f t="shared" si="864"/>
        <v/>
      </c>
      <c r="AV2531" s="187" t="str">
        <f t="shared" si="865"/>
        <v/>
      </c>
      <c r="AW2531" s="187" t="str">
        <f t="shared" si="866"/>
        <v/>
      </c>
      <c r="AX2531" s="187" t="str">
        <f t="shared" si="867"/>
        <v/>
      </c>
      <c r="AY2531" s="187" t="str">
        <f t="shared" si="848"/>
        <v/>
      </c>
      <c r="AZ2531" s="187" t="str">
        <f t="shared" si="868"/>
        <v/>
      </c>
      <c r="BA2531" s="187" t="str">
        <f t="shared" si="850"/>
        <v xml:space="preserve"> </v>
      </c>
      <c r="BB2531" s="187" t="str">
        <f>IFERROR(IF(AW2531="","",VLOOKUP(AW2531,SUSS!R:S,2,FALSE)),AY2531*SUSS!$M$2)</f>
        <v/>
      </c>
      <c r="BC2531" s="187" t="str">
        <f t="shared" si="849"/>
        <v/>
      </c>
    </row>
    <row r="2532" spans="14:55" ht="15.75" thickBot="1">
      <c r="N2532" s="183" t="s">
        <v>224</v>
      </c>
      <c r="O2532" s="82">
        <v>25</v>
      </c>
      <c r="P2532" s="85">
        <v>1636.27</v>
      </c>
      <c r="Q2532" s="83" t="s">
        <v>102</v>
      </c>
      <c r="R2532" s="83" t="s">
        <v>10</v>
      </c>
      <c r="S2532" s="83" t="s">
        <v>10</v>
      </c>
      <c r="T2532" s="82" t="s">
        <v>206</v>
      </c>
      <c r="U2532" s="82" t="s">
        <v>124</v>
      </c>
      <c r="AC2532" s="187" t="str">
        <f t="shared" si="851"/>
        <v/>
      </c>
      <c r="AD2532" s="187" t="str">
        <f t="shared" si="852"/>
        <v/>
      </c>
      <c r="AE2532" s="187" t="str">
        <f t="shared" si="853"/>
        <v/>
      </c>
      <c r="AF2532" s="187" t="str">
        <f t="shared" si="854"/>
        <v/>
      </c>
      <c r="AG2532" s="187" t="str">
        <f t="shared" si="855"/>
        <v/>
      </c>
      <c r="AH2532" s="187" t="str">
        <f t="shared" si="856"/>
        <v/>
      </c>
      <c r="AI2532" s="187" t="str">
        <f t="shared" si="857"/>
        <v/>
      </c>
      <c r="AJ2532" s="187" t="str">
        <f t="shared" si="858"/>
        <v/>
      </c>
      <c r="AK2532" s="187" t="str">
        <f t="shared" si="859"/>
        <v/>
      </c>
      <c r="AN2532" s="187" t="str">
        <f t="shared" si="860"/>
        <v/>
      </c>
      <c r="AO2532" s="187" t="str">
        <f t="shared" si="861"/>
        <v/>
      </c>
      <c r="AP2532" s="187" t="str">
        <f t="shared" si="862"/>
        <v/>
      </c>
      <c r="AT2532" s="187" t="str">
        <f t="shared" si="863"/>
        <v/>
      </c>
      <c r="AU2532" s="187" t="str">
        <f t="shared" si="864"/>
        <v/>
      </c>
      <c r="AV2532" s="187" t="str">
        <f t="shared" si="865"/>
        <v/>
      </c>
      <c r="AW2532" s="187" t="str">
        <f t="shared" si="866"/>
        <v/>
      </c>
      <c r="AX2532" s="187" t="str">
        <f t="shared" si="867"/>
        <v/>
      </c>
      <c r="AY2532" s="187" t="str">
        <f t="shared" si="848"/>
        <v/>
      </c>
      <c r="AZ2532" s="187" t="str">
        <f t="shared" si="868"/>
        <v/>
      </c>
      <c r="BA2532" s="187" t="str">
        <f t="shared" si="850"/>
        <v xml:space="preserve"> </v>
      </c>
      <c r="BB2532" s="187" t="str">
        <f>IFERROR(IF(AW2532="","",VLOOKUP(AW2532,SUSS!R:S,2,FALSE)),AY2532*SUSS!$M$2)</f>
        <v/>
      </c>
      <c r="BC2532" s="187" t="str">
        <f t="shared" si="849"/>
        <v/>
      </c>
    </row>
    <row r="2533" spans="14:55" ht="15.75" thickBot="1">
      <c r="N2533" s="183" t="s">
        <v>224</v>
      </c>
      <c r="O2533" s="82">
        <v>25</v>
      </c>
      <c r="P2533" s="86">
        <v>218.97</v>
      </c>
      <c r="Q2533" s="83" t="s">
        <v>107</v>
      </c>
      <c r="R2533" s="83" t="s">
        <v>10</v>
      </c>
      <c r="S2533" s="83" t="s">
        <v>10</v>
      </c>
      <c r="T2533" s="82" t="s">
        <v>111</v>
      </c>
      <c r="U2533" s="82" t="s">
        <v>124</v>
      </c>
      <c r="AC2533" s="187" t="str">
        <f t="shared" si="851"/>
        <v/>
      </c>
      <c r="AD2533" s="187" t="str">
        <f t="shared" si="852"/>
        <v/>
      </c>
      <c r="AE2533" s="187" t="str">
        <f t="shared" si="853"/>
        <v/>
      </c>
      <c r="AF2533" s="187" t="str">
        <f t="shared" si="854"/>
        <v/>
      </c>
      <c r="AG2533" s="187" t="str">
        <f t="shared" si="855"/>
        <v/>
      </c>
      <c r="AH2533" s="187" t="str">
        <f t="shared" si="856"/>
        <v/>
      </c>
      <c r="AI2533" s="187" t="str">
        <f t="shared" si="857"/>
        <v/>
      </c>
      <c r="AJ2533" s="187" t="str">
        <f t="shared" si="858"/>
        <v/>
      </c>
      <c r="AK2533" s="187" t="str">
        <f t="shared" si="859"/>
        <v/>
      </c>
      <c r="AN2533" s="187" t="str">
        <f t="shared" si="860"/>
        <v/>
      </c>
      <c r="AO2533" s="187" t="str">
        <f t="shared" si="861"/>
        <v/>
      </c>
      <c r="AP2533" s="187" t="str">
        <f t="shared" si="862"/>
        <v/>
      </c>
      <c r="AT2533" s="187" t="str">
        <f t="shared" si="863"/>
        <v/>
      </c>
      <c r="AU2533" s="187" t="str">
        <f t="shared" si="864"/>
        <v/>
      </c>
      <c r="AV2533" s="187" t="str">
        <f t="shared" si="865"/>
        <v/>
      </c>
      <c r="AW2533" s="187" t="str">
        <f t="shared" si="866"/>
        <v/>
      </c>
      <c r="AX2533" s="187" t="str">
        <f t="shared" si="867"/>
        <v/>
      </c>
      <c r="AY2533" s="187" t="str">
        <f t="shared" si="848"/>
        <v/>
      </c>
      <c r="AZ2533" s="187" t="str">
        <f t="shared" si="868"/>
        <v/>
      </c>
      <c r="BA2533" s="187" t="str">
        <f t="shared" si="850"/>
        <v xml:space="preserve"> </v>
      </c>
      <c r="BB2533" s="187" t="str">
        <f>IFERROR(IF(AW2533="","",VLOOKUP(AW2533,SUSS!R:S,2,FALSE)),AY2533*SUSS!$M$2)</f>
        <v/>
      </c>
      <c r="BC2533" s="187" t="str">
        <f t="shared" si="849"/>
        <v/>
      </c>
    </row>
    <row r="2534" spans="14:55" ht="15.75" thickBot="1">
      <c r="N2534" s="183" t="s">
        <v>224</v>
      </c>
      <c r="O2534" s="82">
        <v>25</v>
      </c>
      <c r="P2534" s="85">
        <v>2371.11</v>
      </c>
      <c r="Q2534" s="83" t="s">
        <v>11</v>
      </c>
      <c r="R2534" s="83" t="s">
        <v>10</v>
      </c>
      <c r="S2534" s="83" t="s">
        <v>10</v>
      </c>
      <c r="T2534" s="82" t="s">
        <v>112</v>
      </c>
      <c r="U2534" s="82" t="s">
        <v>124</v>
      </c>
      <c r="AC2534" s="187" t="str">
        <f t="shared" si="851"/>
        <v/>
      </c>
      <c r="AD2534" s="187" t="str">
        <f t="shared" si="852"/>
        <v/>
      </c>
      <c r="AE2534" s="187" t="str">
        <f t="shared" si="853"/>
        <v/>
      </c>
      <c r="AF2534" s="187" t="str">
        <f t="shared" si="854"/>
        <v/>
      </c>
      <c r="AG2534" s="187" t="str">
        <f t="shared" si="855"/>
        <v/>
      </c>
      <c r="AH2534" s="187" t="str">
        <f t="shared" si="856"/>
        <v/>
      </c>
      <c r="AI2534" s="187" t="str">
        <f t="shared" si="857"/>
        <v/>
      </c>
      <c r="AJ2534" s="187" t="str">
        <f t="shared" si="858"/>
        <v/>
      </c>
      <c r="AK2534" s="187" t="str">
        <f t="shared" si="859"/>
        <v/>
      </c>
      <c r="AN2534" s="187" t="str">
        <f t="shared" si="860"/>
        <v/>
      </c>
      <c r="AO2534" s="187" t="str">
        <f t="shared" si="861"/>
        <v/>
      </c>
      <c r="AP2534" s="187" t="str">
        <f t="shared" si="862"/>
        <v/>
      </c>
      <c r="AT2534" s="187" t="str">
        <f t="shared" si="863"/>
        <v>O365001</v>
      </c>
      <c r="AU2534" s="187">
        <f t="shared" si="864"/>
        <v>25</v>
      </c>
      <c r="AV2534" s="187">
        <f t="shared" si="865"/>
        <v>2371.11</v>
      </c>
      <c r="AW2534" s="187" t="str">
        <f t="shared" si="866"/>
        <v>2012/3</v>
      </c>
      <c r="AX2534" s="187" t="str">
        <f t="shared" si="867"/>
        <v>2012/3 Contribuciones Seg. Social</v>
      </c>
      <c r="AY2534" s="187">
        <f t="shared" si="848"/>
        <v>0</v>
      </c>
      <c r="AZ2534" s="187" t="e">
        <f t="shared" si="868"/>
        <v>#DIV/0!</v>
      </c>
      <c r="BA2534" s="187" t="str">
        <f t="shared" si="850"/>
        <v>O365001 25</v>
      </c>
      <c r="BB2534" s="187">
        <f>IFERROR(IF(AW2534="","",VLOOKUP(AW2534,SUSS!R:S,2,FALSE)),AY2534*SUSS!$M$2)</f>
        <v>0</v>
      </c>
      <c r="BC2534" s="187" t="str">
        <f t="shared" si="849"/>
        <v>VER</v>
      </c>
    </row>
    <row r="2535" spans="14:55" ht="15.75" thickBot="1">
      <c r="N2535" s="183" t="s">
        <v>224</v>
      </c>
      <c r="O2535" s="82">
        <v>25</v>
      </c>
      <c r="P2535" s="85">
        <v>1002.48</v>
      </c>
      <c r="Q2535" s="83" t="s">
        <v>106</v>
      </c>
      <c r="R2535" s="83" t="s">
        <v>10</v>
      </c>
      <c r="S2535" s="83" t="s">
        <v>10</v>
      </c>
      <c r="T2535" s="82" t="s">
        <v>227</v>
      </c>
      <c r="U2535" s="82" t="s">
        <v>124</v>
      </c>
      <c r="AC2535" s="187" t="str">
        <f t="shared" si="851"/>
        <v/>
      </c>
      <c r="AD2535" s="187" t="str">
        <f t="shared" si="852"/>
        <v/>
      </c>
      <c r="AE2535" s="187" t="str">
        <f t="shared" si="853"/>
        <v/>
      </c>
      <c r="AF2535" s="187" t="str">
        <f t="shared" si="854"/>
        <v/>
      </c>
      <c r="AG2535" s="187" t="str">
        <f t="shared" si="855"/>
        <v/>
      </c>
      <c r="AH2535" s="187" t="str">
        <f t="shared" si="856"/>
        <v/>
      </c>
      <c r="AI2535" s="187" t="str">
        <f t="shared" si="857"/>
        <v/>
      </c>
      <c r="AJ2535" s="187" t="str">
        <f t="shared" si="858"/>
        <v/>
      </c>
      <c r="AK2535" s="187" t="str">
        <f t="shared" si="859"/>
        <v/>
      </c>
      <c r="AN2535" s="187" t="str">
        <f t="shared" si="860"/>
        <v/>
      </c>
      <c r="AO2535" s="187" t="str">
        <f t="shared" si="861"/>
        <v/>
      </c>
      <c r="AP2535" s="187" t="str">
        <f t="shared" si="862"/>
        <v/>
      </c>
      <c r="AT2535" s="187" t="str">
        <f t="shared" si="863"/>
        <v/>
      </c>
      <c r="AU2535" s="187" t="str">
        <f t="shared" si="864"/>
        <v/>
      </c>
      <c r="AV2535" s="187" t="str">
        <f t="shared" si="865"/>
        <v/>
      </c>
      <c r="AW2535" s="187" t="str">
        <f t="shared" si="866"/>
        <v/>
      </c>
      <c r="AX2535" s="187" t="str">
        <f t="shared" si="867"/>
        <v/>
      </c>
      <c r="AY2535" s="187" t="str">
        <f t="shared" si="848"/>
        <v/>
      </c>
      <c r="AZ2535" s="187" t="str">
        <f t="shared" si="868"/>
        <v/>
      </c>
      <c r="BA2535" s="187" t="str">
        <f t="shared" si="850"/>
        <v xml:space="preserve"> </v>
      </c>
      <c r="BB2535" s="187" t="str">
        <f>IFERROR(IF(AW2535="","",VLOOKUP(AW2535,SUSS!R:S,2,FALSE)),AY2535*SUSS!$M$2)</f>
        <v/>
      </c>
      <c r="BC2535" s="187" t="str">
        <f t="shared" si="849"/>
        <v/>
      </c>
    </row>
    <row r="2536" spans="14:55" ht="15.75" thickBot="1">
      <c r="N2536" s="183" t="s">
        <v>224</v>
      </c>
      <c r="O2536" s="82">
        <v>25</v>
      </c>
      <c r="P2536" s="85">
        <v>1355.91</v>
      </c>
      <c r="Q2536" s="83" t="s">
        <v>82</v>
      </c>
      <c r="R2536" s="83" t="s">
        <v>10</v>
      </c>
      <c r="S2536" s="83" t="s">
        <v>10</v>
      </c>
      <c r="T2536" s="82" t="s">
        <v>131</v>
      </c>
      <c r="U2536" s="82" t="s">
        <v>124</v>
      </c>
      <c r="AC2536" s="187" t="str">
        <f t="shared" si="851"/>
        <v/>
      </c>
      <c r="AD2536" s="187" t="str">
        <f t="shared" si="852"/>
        <v/>
      </c>
      <c r="AE2536" s="187" t="str">
        <f t="shared" si="853"/>
        <v/>
      </c>
      <c r="AF2536" s="187" t="str">
        <f t="shared" si="854"/>
        <v/>
      </c>
      <c r="AG2536" s="187" t="str">
        <f t="shared" si="855"/>
        <v/>
      </c>
      <c r="AH2536" s="187" t="str">
        <f t="shared" si="856"/>
        <v/>
      </c>
      <c r="AI2536" s="187" t="str">
        <f t="shared" si="857"/>
        <v/>
      </c>
      <c r="AJ2536" s="187" t="str">
        <f t="shared" si="858"/>
        <v/>
      </c>
      <c r="AK2536" s="187" t="str">
        <f t="shared" si="859"/>
        <v/>
      </c>
      <c r="AN2536" s="187" t="str">
        <f t="shared" si="860"/>
        <v/>
      </c>
      <c r="AO2536" s="187" t="str">
        <f t="shared" si="861"/>
        <v/>
      </c>
      <c r="AP2536" s="187" t="str">
        <f t="shared" si="862"/>
        <v/>
      </c>
      <c r="AT2536" s="187" t="str">
        <f t="shared" si="863"/>
        <v/>
      </c>
      <c r="AU2536" s="187" t="str">
        <f t="shared" si="864"/>
        <v/>
      </c>
      <c r="AV2536" s="187" t="str">
        <f t="shared" si="865"/>
        <v/>
      </c>
      <c r="AW2536" s="187" t="str">
        <f t="shared" si="866"/>
        <v/>
      </c>
      <c r="AX2536" s="187" t="str">
        <f t="shared" si="867"/>
        <v/>
      </c>
      <c r="AY2536" s="187" t="str">
        <f t="shared" si="848"/>
        <v/>
      </c>
      <c r="AZ2536" s="187" t="str">
        <f t="shared" si="868"/>
        <v/>
      </c>
      <c r="BA2536" s="187" t="str">
        <f t="shared" si="850"/>
        <v xml:space="preserve"> </v>
      </c>
      <c r="BB2536" s="187" t="str">
        <f>IFERROR(IF(AW2536="","",VLOOKUP(AW2536,SUSS!R:S,2,FALSE)),AY2536*SUSS!$M$2)</f>
        <v/>
      </c>
      <c r="BC2536" s="187" t="str">
        <f t="shared" si="849"/>
        <v/>
      </c>
    </row>
    <row r="2537" spans="14:55" ht="15.75" thickBot="1">
      <c r="N2537" s="183" t="s">
        <v>224</v>
      </c>
      <c r="O2537" s="82">
        <v>25</v>
      </c>
      <c r="P2537" s="85">
        <v>3916.16</v>
      </c>
      <c r="Q2537" s="83" t="s">
        <v>82</v>
      </c>
      <c r="R2537" s="83" t="s">
        <v>10</v>
      </c>
      <c r="S2537" s="83" t="s">
        <v>83</v>
      </c>
      <c r="T2537" s="82" t="s">
        <v>131</v>
      </c>
      <c r="U2537" s="82" t="s">
        <v>124</v>
      </c>
      <c r="AC2537" s="187" t="str">
        <f t="shared" si="851"/>
        <v/>
      </c>
      <c r="AD2537" s="187" t="str">
        <f t="shared" si="852"/>
        <v/>
      </c>
      <c r="AE2537" s="187" t="str">
        <f t="shared" si="853"/>
        <v/>
      </c>
      <c r="AF2537" s="187" t="str">
        <f t="shared" si="854"/>
        <v/>
      </c>
      <c r="AG2537" s="187" t="str">
        <f t="shared" si="855"/>
        <v/>
      </c>
      <c r="AH2537" s="187" t="str">
        <f t="shared" si="856"/>
        <v/>
      </c>
      <c r="AI2537" s="187" t="str">
        <f t="shared" si="857"/>
        <v/>
      </c>
      <c r="AJ2537" s="187" t="str">
        <f t="shared" si="858"/>
        <v/>
      </c>
      <c r="AK2537" s="187" t="str">
        <f t="shared" si="859"/>
        <v/>
      </c>
      <c r="AN2537" s="187" t="str">
        <f t="shared" si="860"/>
        <v/>
      </c>
      <c r="AO2537" s="187" t="str">
        <f t="shared" si="861"/>
        <v/>
      </c>
      <c r="AP2537" s="187" t="str">
        <f t="shared" si="862"/>
        <v/>
      </c>
      <c r="AT2537" s="187" t="str">
        <f t="shared" si="863"/>
        <v/>
      </c>
      <c r="AU2537" s="187" t="str">
        <f t="shared" si="864"/>
        <v/>
      </c>
      <c r="AV2537" s="187" t="str">
        <f t="shared" si="865"/>
        <v/>
      </c>
      <c r="AW2537" s="187" t="str">
        <f t="shared" si="866"/>
        <v/>
      </c>
      <c r="AX2537" s="187" t="str">
        <f t="shared" si="867"/>
        <v/>
      </c>
      <c r="AY2537" s="187" t="str">
        <f t="shared" si="848"/>
        <v/>
      </c>
      <c r="AZ2537" s="187" t="str">
        <f t="shared" si="868"/>
        <v/>
      </c>
      <c r="BA2537" s="187" t="str">
        <f t="shared" si="850"/>
        <v xml:space="preserve"> </v>
      </c>
      <c r="BB2537" s="187" t="str">
        <f>IFERROR(IF(AW2537="","",VLOOKUP(AW2537,SUSS!R:S,2,FALSE)),AY2537*SUSS!$M$2)</f>
        <v/>
      </c>
      <c r="BC2537" s="187" t="str">
        <f t="shared" si="849"/>
        <v/>
      </c>
    </row>
    <row r="2538" spans="14:55" ht="15.75" thickBot="1">
      <c r="N2538" s="183" t="s">
        <v>224</v>
      </c>
      <c r="O2538" s="82">
        <v>26</v>
      </c>
      <c r="P2538" s="85">
        <v>1636.27</v>
      </c>
      <c r="Q2538" s="83" t="s">
        <v>102</v>
      </c>
      <c r="R2538" s="83" t="s">
        <v>10</v>
      </c>
      <c r="S2538" s="83" t="s">
        <v>10</v>
      </c>
      <c r="T2538" s="82" t="s">
        <v>206</v>
      </c>
      <c r="U2538" s="82" t="s">
        <v>124</v>
      </c>
      <c r="AC2538" s="187" t="str">
        <f t="shared" si="851"/>
        <v/>
      </c>
      <c r="AD2538" s="187" t="str">
        <f t="shared" si="852"/>
        <v/>
      </c>
      <c r="AE2538" s="187" t="str">
        <f t="shared" si="853"/>
        <v/>
      </c>
      <c r="AF2538" s="187" t="str">
        <f t="shared" si="854"/>
        <v/>
      </c>
      <c r="AG2538" s="187" t="str">
        <f t="shared" si="855"/>
        <v/>
      </c>
      <c r="AH2538" s="187" t="str">
        <f t="shared" si="856"/>
        <v/>
      </c>
      <c r="AI2538" s="187" t="str">
        <f t="shared" si="857"/>
        <v/>
      </c>
      <c r="AJ2538" s="187" t="str">
        <f t="shared" si="858"/>
        <v/>
      </c>
      <c r="AK2538" s="187" t="str">
        <f t="shared" si="859"/>
        <v/>
      </c>
      <c r="AN2538" s="187" t="str">
        <f t="shared" si="860"/>
        <v/>
      </c>
      <c r="AO2538" s="187" t="str">
        <f t="shared" si="861"/>
        <v/>
      </c>
      <c r="AP2538" s="187" t="str">
        <f t="shared" si="862"/>
        <v/>
      </c>
      <c r="AT2538" s="187" t="str">
        <f t="shared" si="863"/>
        <v/>
      </c>
      <c r="AU2538" s="187" t="str">
        <f t="shared" si="864"/>
        <v/>
      </c>
      <c r="AV2538" s="187" t="str">
        <f t="shared" si="865"/>
        <v/>
      </c>
      <c r="AW2538" s="187" t="str">
        <f t="shared" si="866"/>
        <v/>
      </c>
      <c r="AX2538" s="187" t="str">
        <f t="shared" si="867"/>
        <v/>
      </c>
      <c r="AY2538" s="187" t="str">
        <f t="shared" si="848"/>
        <v/>
      </c>
      <c r="AZ2538" s="187" t="str">
        <f t="shared" si="868"/>
        <v/>
      </c>
      <c r="BA2538" s="187" t="str">
        <f t="shared" si="850"/>
        <v xml:space="preserve"> </v>
      </c>
      <c r="BB2538" s="187" t="str">
        <f>IFERROR(IF(AW2538="","",VLOOKUP(AW2538,SUSS!R:S,2,FALSE)),AY2538*SUSS!$M$2)</f>
        <v/>
      </c>
      <c r="BC2538" s="187" t="str">
        <f t="shared" si="849"/>
        <v/>
      </c>
    </row>
    <row r="2539" spans="14:55" ht="15.75" thickBot="1">
      <c r="N2539" s="183" t="s">
        <v>224</v>
      </c>
      <c r="O2539" s="82">
        <v>26</v>
      </c>
      <c r="P2539" s="86">
        <v>218.97</v>
      </c>
      <c r="Q2539" s="83" t="s">
        <v>107</v>
      </c>
      <c r="R2539" s="83" t="s">
        <v>10</v>
      </c>
      <c r="S2539" s="83" t="s">
        <v>10</v>
      </c>
      <c r="T2539" s="82" t="s">
        <v>111</v>
      </c>
      <c r="U2539" s="82" t="s">
        <v>124</v>
      </c>
      <c r="AC2539" s="187" t="str">
        <f t="shared" si="851"/>
        <v/>
      </c>
      <c r="AD2539" s="187" t="str">
        <f t="shared" si="852"/>
        <v/>
      </c>
      <c r="AE2539" s="187" t="str">
        <f t="shared" si="853"/>
        <v/>
      </c>
      <c r="AF2539" s="187" t="str">
        <f t="shared" si="854"/>
        <v/>
      </c>
      <c r="AG2539" s="187" t="str">
        <f t="shared" si="855"/>
        <v/>
      </c>
      <c r="AH2539" s="187" t="str">
        <f t="shared" si="856"/>
        <v/>
      </c>
      <c r="AI2539" s="187" t="str">
        <f t="shared" si="857"/>
        <v/>
      </c>
      <c r="AJ2539" s="187" t="str">
        <f t="shared" si="858"/>
        <v/>
      </c>
      <c r="AK2539" s="187" t="str">
        <f t="shared" si="859"/>
        <v/>
      </c>
      <c r="AN2539" s="187" t="str">
        <f t="shared" si="860"/>
        <v/>
      </c>
      <c r="AO2539" s="187" t="str">
        <f t="shared" si="861"/>
        <v/>
      </c>
      <c r="AP2539" s="187" t="str">
        <f t="shared" si="862"/>
        <v/>
      </c>
      <c r="AT2539" s="187" t="str">
        <f t="shared" si="863"/>
        <v/>
      </c>
      <c r="AU2539" s="187" t="str">
        <f t="shared" si="864"/>
        <v/>
      </c>
      <c r="AV2539" s="187" t="str">
        <f t="shared" si="865"/>
        <v/>
      </c>
      <c r="AW2539" s="187" t="str">
        <f t="shared" si="866"/>
        <v/>
      </c>
      <c r="AX2539" s="187" t="str">
        <f t="shared" si="867"/>
        <v/>
      </c>
      <c r="AY2539" s="187" t="str">
        <f t="shared" si="848"/>
        <v/>
      </c>
      <c r="AZ2539" s="187" t="str">
        <f t="shared" si="868"/>
        <v/>
      </c>
      <c r="BA2539" s="187" t="str">
        <f t="shared" si="850"/>
        <v xml:space="preserve"> </v>
      </c>
      <c r="BB2539" s="187" t="str">
        <f>IFERROR(IF(AW2539="","",VLOOKUP(AW2539,SUSS!R:S,2,FALSE)),AY2539*SUSS!$M$2)</f>
        <v/>
      </c>
      <c r="BC2539" s="187" t="str">
        <f t="shared" si="849"/>
        <v/>
      </c>
    </row>
    <row r="2540" spans="14:55" ht="15.75" thickBot="1">
      <c r="N2540" s="183" t="s">
        <v>224</v>
      </c>
      <c r="O2540" s="82">
        <v>26</v>
      </c>
      <c r="P2540" s="85">
        <v>2371.11</v>
      </c>
      <c r="Q2540" s="83" t="s">
        <v>11</v>
      </c>
      <c r="R2540" s="83" t="s">
        <v>10</v>
      </c>
      <c r="S2540" s="83" t="s">
        <v>10</v>
      </c>
      <c r="T2540" s="82" t="s">
        <v>112</v>
      </c>
      <c r="U2540" s="82" t="s">
        <v>124</v>
      </c>
      <c r="AC2540" s="187" t="str">
        <f t="shared" si="851"/>
        <v/>
      </c>
      <c r="AD2540" s="187" t="str">
        <f t="shared" si="852"/>
        <v/>
      </c>
      <c r="AE2540" s="187" t="str">
        <f t="shared" si="853"/>
        <v/>
      </c>
      <c r="AF2540" s="187" t="str">
        <f t="shared" si="854"/>
        <v/>
      </c>
      <c r="AG2540" s="187" t="str">
        <f t="shared" si="855"/>
        <v/>
      </c>
      <c r="AH2540" s="187" t="str">
        <f t="shared" si="856"/>
        <v/>
      </c>
      <c r="AI2540" s="187" t="str">
        <f t="shared" si="857"/>
        <v/>
      </c>
      <c r="AJ2540" s="187" t="str">
        <f t="shared" si="858"/>
        <v/>
      </c>
      <c r="AK2540" s="187" t="str">
        <f t="shared" si="859"/>
        <v/>
      </c>
      <c r="AN2540" s="187" t="str">
        <f t="shared" si="860"/>
        <v/>
      </c>
      <c r="AO2540" s="187" t="str">
        <f t="shared" si="861"/>
        <v/>
      </c>
      <c r="AP2540" s="187" t="str">
        <f t="shared" si="862"/>
        <v/>
      </c>
      <c r="AT2540" s="187" t="str">
        <f t="shared" si="863"/>
        <v>O365001</v>
      </c>
      <c r="AU2540" s="187">
        <f t="shared" si="864"/>
        <v>26</v>
      </c>
      <c r="AV2540" s="187">
        <f t="shared" si="865"/>
        <v>2371.11</v>
      </c>
      <c r="AW2540" s="187" t="str">
        <f t="shared" si="866"/>
        <v>2012/3</v>
      </c>
      <c r="AX2540" s="187" t="str">
        <f t="shared" si="867"/>
        <v>2012/3 Contribuciones Seg. Social</v>
      </c>
      <c r="AY2540" s="187">
        <f t="shared" si="848"/>
        <v>0</v>
      </c>
      <c r="AZ2540" s="187" t="e">
        <f t="shared" si="868"/>
        <v>#DIV/0!</v>
      </c>
      <c r="BA2540" s="187" t="str">
        <f t="shared" si="850"/>
        <v>O365001 26</v>
      </c>
      <c r="BB2540" s="187">
        <f>IFERROR(IF(AW2540="","",VLOOKUP(AW2540,SUSS!R:S,2,FALSE)),AY2540*SUSS!$M$2)</f>
        <v>0</v>
      </c>
      <c r="BC2540" s="187" t="str">
        <f t="shared" si="849"/>
        <v>VER</v>
      </c>
    </row>
    <row r="2541" spans="14:55" ht="15.75" thickBot="1">
      <c r="N2541" s="183" t="s">
        <v>224</v>
      </c>
      <c r="O2541" s="82">
        <v>26</v>
      </c>
      <c r="P2541" s="85">
        <v>1002.48</v>
      </c>
      <c r="Q2541" s="83" t="s">
        <v>106</v>
      </c>
      <c r="R2541" s="83" t="s">
        <v>10</v>
      </c>
      <c r="S2541" s="83" t="s">
        <v>10</v>
      </c>
      <c r="T2541" s="82" t="s">
        <v>227</v>
      </c>
      <c r="U2541" s="82" t="s">
        <v>124</v>
      </c>
      <c r="AC2541" s="187" t="str">
        <f t="shared" si="851"/>
        <v/>
      </c>
      <c r="AD2541" s="187" t="str">
        <f t="shared" si="852"/>
        <v/>
      </c>
      <c r="AE2541" s="187" t="str">
        <f t="shared" si="853"/>
        <v/>
      </c>
      <c r="AF2541" s="187" t="str">
        <f t="shared" si="854"/>
        <v/>
      </c>
      <c r="AG2541" s="187" t="str">
        <f t="shared" si="855"/>
        <v/>
      </c>
      <c r="AH2541" s="187" t="str">
        <f t="shared" si="856"/>
        <v/>
      </c>
      <c r="AI2541" s="187" t="str">
        <f t="shared" si="857"/>
        <v/>
      </c>
      <c r="AJ2541" s="187" t="str">
        <f t="shared" si="858"/>
        <v/>
      </c>
      <c r="AK2541" s="187" t="str">
        <f t="shared" si="859"/>
        <v/>
      </c>
      <c r="AN2541" s="187" t="str">
        <f t="shared" si="860"/>
        <v/>
      </c>
      <c r="AO2541" s="187" t="str">
        <f t="shared" si="861"/>
        <v/>
      </c>
      <c r="AP2541" s="187" t="str">
        <f t="shared" si="862"/>
        <v/>
      </c>
      <c r="AT2541" s="187" t="str">
        <f t="shared" si="863"/>
        <v/>
      </c>
      <c r="AU2541" s="187" t="str">
        <f t="shared" si="864"/>
        <v/>
      </c>
      <c r="AV2541" s="187" t="str">
        <f t="shared" si="865"/>
        <v/>
      </c>
      <c r="AW2541" s="187" t="str">
        <f t="shared" si="866"/>
        <v/>
      </c>
      <c r="AX2541" s="187" t="str">
        <f t="shared" si="867"/>
        <v/>
      </c>
      <c r="AY2541" s="187" t="str">
        <f t="shared" si="848"/>
        <v/>
      </c>
      <c r="AZ2541" s="187" t="str">
        <f t="shared" si="868"/>
        <v/>
      </c>
      <c r="BA2541" s="187" t="str">
        <f t="shared" si="850"/>
        <v xml:space="preserve"> </v>
      </c>
      <c r="BB2541" s="187" t="str">
        <f>IFERROR(IF(AW2541="","",VLOOKUP(AW2541,SUSS!R:S,2,FALSE)),AY2541*SUSS!$M$2)</f>
        <v/>
      </c>
      <c r="BC2541" s="187" t="str">
        <f t="shared" si="849"/>
        <v/>
      </c>
    </row>
    <row r="2542" spans="14:55" ht="15.75" thickBot="1">
      <c r="N2542" s="183" t="s">
        <v>224</v>
      </c>
      <c r="O2542" s="82">
        <v>26</v>
      </c>
      <c r="P2542" s="85">
        <v>5272.07</v>
      </c>
      <c r="Q2542" s="83" t="s">
        <v>82</v>
      </c>
      <c r="R2542" s="83" t="s">
        <v>10</v>
      </c>
      <c r="S2542" s="83" t="s">
        <v>83</v>
      </c>
      <c r="T2542" s="82" t="s">
        <v>131</v>
      </c>
      <c r="U2542" s="82" t="s">
        <v>124</v>
      </c>
      <c r="AC2542" s="187" t="str">
        <f t="shared" si="851"/>
        <v/>
      </c>
      <c r="AD2542" s="187" t="str">
        <f t="shared" si="852"/>
        <v/>
      </c>
      <c r="AE2542" s="187" t="str">
        <f t="shared" si="853"/>
        <v/>
      </c>
      <c r="AF2542" s="187" t="str">
        <f t="shared" si="854"/>
        <v/>
      </c>
      <c r="AG2542" s="187" t="str">
        <f t="shared" si="855"/>
        <v/>
      </c>
      <c r="AH2542" s="187" t="str">
        <f t="shared" si="856"/>
        <v/>
      </c>
      <c r="AI2542" s="187" t="str">
        <f t="shared" si="857"/>
        <v/>
      </c>
      <c r="AJ2542" s="187" t="str">
        <f t="shared" si="858"/>
        <v/>
      </c>
      <c r="AK2542" s="187" t="str">
        <f t="shared" si="859"/>
        <v/>
      </c>
      <c r="AN2542" s="187" t="str">
        <f t="shared" si="860"/>
        <v/>
      </c>
      <c r="AO2542" s="187" t="str">
        <f t="shared" si="861"/>
        <v/>
      </c>
      <c r="AP2542" s="187" t="str">
        <f t="shared" si="862"/>
        <v/>
      </c>
      <c r="AT2542" s="187" t="str">
        <f t="shared" si="863"/>
        <v/>
      </c>
      <c r="AU2542" s="187" t="str">
        <f t="shared" si="864"/>
        <v/>
      </c>
      <c r="AV2542" s="187" t="str">
        <f t="shared" si="865"/>
        <v/>
      </c>
      <c r="AW2542" s="187" t="str">
        <f t="shared" si="866"/>
        <v/>
      </c>
      <c r="AX2542" s="187" t="str">
        <f t="shared" si="867"/>
        <v/>
      </c>
      <c r="AY2542" s="187" t="str">
        <f t="shared" si="848"/>
        <v/>
      </c>
      <c r="AZ2542" s="187" t="str">
        <f t="shared" si="868"/>
        <v/>
      </c>
      <c r="BA2542" s="187" t="str">
        <f t="shared" si="850"/>
        <v xml:space="preserve"> </v>
      </c>
      <c r="BB2542" s="187" t="str">
        <f>IFERROR(IF(AW2542="","",VLOOKUP(AW2542,SUSS!R:S,2,FALSE)),AY2542*SUSS!$M$2)</f>
        <v/>
      </c>
      <c r="BC2542" s="187" t="str">
        <f t="shared" si="849"/>
        <v/>
      </c>
    </row>
    <row r="2543" spans="14:55" ht="15.75" thickBot="1">
      <c r="N2543" s="183" t="s">
        <v>224</v>
      </c>
      <c r="O2543" s="82">
        <v>27</v>
      </c>
      <c r="P2543" s="85">
        <v>1636.27</v>
      </c>
      <c r="Q2543" s="83" t="s">
        <v>102</v>
      </c>
      <c r="R2543" s="83" t="s">
        <v>10</v>
      </c>
      <c r="S2543" s="83" t="s">
        <v>10</v>
      </c>
      <c r="T2543" s="82" t="s">
        <v>206</v>
      </c>
      <c r="U2543" s="82" t="s">
        <v>124</v>
      </c>
      <c r="AC2543" s="187" t="str">
        <f t="shared" si="851"/>
        <v/>
      </c>
      <c r="AD2543" s="187" t="str">
        <f t="shared" si="852"/>
        <v/>
      </c>
      <c r="AE2543" s="187" t="str">
        <f t="shared" si="853"/>
        <v/>
      </c>
      <c r="AF2543" s="187" t="str">
        <f t="shared" si="854"/>
        <v/>
      </c>
      <c r="AG2543" s="187" t="str">
        <f t="shared" si="855"/>
        <v/>
      </c>
      <c r="AH2543" s="187" t="str">
        <f t="shared" si="856"/>
        <v/>
      </c>
      <c r="AI2543" s="187" t="str">
        <f t="shared" si="857"/>
        <v/>
      </c>
      <c r="AJ2543" s="187" t="str">
        <f t="shared" si="858"/>
        <v/>
      </c>
      <c r="AK2543" s="187" t="str">
        <f t="shared" si="859"/>
        <v/>
      </c>
      <c r="AN2543" s="187" t="str">
        <f t="shared" si="860"/>
        <v/>
      </c>
      <c r="AO2543" s="187" t="str">
        <f t="shared" si="861"/>
        <v/>
      </c>
      <c r="AP2543" s="187" t="str">
        <f t="shared" si="862"/>
        <v/>
      </c>
      <c r="AT2543" s="187" t="str">
        <f t="shared" si="863"/>
        <v/>
      </c>
      <c r="AU2543" s="187" t="str">
        <f t="shared" si="864"/>
        <v/>
      </c>
      <c r="AV2543" s="187" t="str">
        <f t="shared" si="865"/>
        <v/>
      </c>
      <c r="AW2543" s="187" t="str">
        <f t="shared" si="866"/>
        <v/>
      </c>
      <c r="AX2543" s="187" t="str">
        <f t="shared" si="867"/>
        <v/>
      </c>
      <c r="AY2543" s="187" t="str">
        <f t="shared" si="848"/>
        <v/>
      </c>
      <c r="AZ2543" s="187" t="str">
        <f t="shared" si="868"/>
        <v/>
      </c>
      <c r="BA2543" s="187" t="str">
        <f t="shared" si="850"/>
        <v xml:space="preserve"> </v>
      </c>
      <c r="BB2543" s="187" t="str">
        <f>IFERROR(IF(AW2543="","",VLOOKUP(AW2543,SUSS!R:S,2,FALSE)),AY2543*SUSS!$M$2)</f>
        <v/>
      </c>
      <c r="BC2543" s="187" t="str">
        <f t="shared" si="849"/>
        <v/>
      </c>
    </row>
    <row r="2544" spans="14:55" ht="15.75" thickBot="1">
      <c r="N2544" s="183" t="s">
        <v>224</v>
      </c>
      <c r="O2544" s="82">
        <v>27</v>
      </c>
      <c r="P2544" s="86">
        <v>218.97</v>
      </c>
      <c r="Q2544" s="83" t="s">
        <v>107</v>
      </c>
      <c r="R2544" s="83" t="s">
        <v>10</v>
      </c>
      <c r="S2544" s="83" t="s">
        <v>10</v>
      </c>
      <c r="T2544" s="82" t="s">
        <v>111</v>
      </c>
      <c r="U2544" s="82" t="s">
        <v>124</v>
      </c>
      <c r="AC2544" s="187" t="str">
        <f t="shared" si="851"/>
        <v/>
      </c>
      <c r="AD2544" s="187" t="str">
        <f t="shared" si="852"/>
        <v/>
      </c>
      <c r="AE2544" s="187" t="str">
        <f t="shared" si="853"/>
        <v/>
      </c>
      <c r="AF2544" s="187" t="str">
        <f t="shared" si="854"/>
        <v/>
      </c>
      <c r="AG2544" s="187" t="str">
        <f t="shared" si="855"/>
        <v/>
      </c>
      <c r="AH2544" s="187" t="str">
        <f t="shared" si="856"/>
        <v/>
      </c>
      <c r="AI2544" s="187" t="str">
        <f t="shared" si="857"/>
        <v/>
      </c>
      <c r="AJ2544" s="187" t="str">
        <f t="shared" si="858"/>
        <v/>
      </c>
      <c r="AK2544" s="187" t="str">
        <f t="shared" si="859"/>
        <v/>
      </c>
      <c r="AN2544" s="187" t="str">
        <f t="shared" si="860"/>
        <v/>
      </c>
      <c r="AO2544" s="187" t="str">
        <f t="shared" si="861"/>
        <v/>
      </c>
      <c r="AP2544" s="187" t="str">
        <f t="shared" si="862"/>
        <v/>
      </c>
      <c r="AT2544" s="187" t="str">
        <f t="shared" si="863"/>
        <v/>
      </c>
      <c r="AU2544" s="187" t="str">
        <f t="shared" si="864"/>
        <v/>
      </c>
      <c r="AV2544" s="187" t="str">
        <f t="shared" si="865"/>
        <v/>
      </c>
      <c r="AW2544" s="187" t="str">
        <f t="shared" si="866"/>
        <v/>
      </c>
      <c r="AX2544" s="187" t="str">
        <f t="shared" si="867"/>
        <v/>
      </c>
      <c r="AY2544" s="187" t="str">
        <f t="shared" si="848"/>
        <v/>
      </c>
      <c r="AZ2544" s="187" t="str">
        <f t="shared" si="868"/>
        <v/>
      </c>
      <c r="BA2544" s="187" t="str">
        <f t="shared" si="850"/>
        <v xml:space="preserve"> </v>
      </c>
      <c r="BB2544" s="187" t="str">
        <f>IFERROR(IF(AW2544="","",VLOOKUP(AW2544,SUSS!R:S,2,FALSE)),AY2544*SUSS!$M$2)</f>
        <v/>
      </c>
      <c r="BC2544" s="187" t="str">
        <f t="shared" si="849"/>
        <v/>
      </c>
    </row>
    <row r="2545" spans="14:55" ht="15.75" thickBot="1">
      <c r="N2545" s="183" t="s">
        <v>224</v>
      </c>
      <c r="O2545" s="82">
        <v>27</v>
      </c>
      <c r="P2545" s="85">
        <v>2371.11</v>
      </c>
      <c r="Q2545" s="83" t="s">
        <v>11</v>
      </c>
      <c r="R2545" s="83" t="s">
        <v>10</v>
      </c>
      <c r="S2545" s="83" t="s">
        <v>10</v>
      </c>
      <c r="T2545" s="82" t="s">
        <v>112</v>
      </c>
      <c r="U2545" s="82" t="s">
        <v>124</v>
      </c>
      <c r="AC2545" s="187" t="str">
        <f t="shared" si="851"/>
        <v/>
      </c>
      <c r="AD2545" s="187" t="str">
        <f t="shared" si="852"/>
        <v/>
      </c>
      <c r="AE2545" s="187" t="str">
        <f t="shared" si="853"/>
        <v/>
      </c>
      <c r="AF2545" s="187" t="str">
        <f t="shared" si="854"/>
        <v/>
      </c>
      <c r="AG2545" s="187" t="str">
        <f t="shared" si="855"/>
        <v/>
      </c>
      <c r="AH2545" s="187" t="str">
        <f t="shared" si="856"/>
        <v/>
      </c>
      <c r="AI2545" s="187" t="str">
        <f t="shared" si="857"/>
        <v/>
      </c>
      <c r="AJ2545" s="187" t="str">
        <f t="shared" si="858"/>
        <v/>
      </c>
      <c r="AK2545" s="187" t="str">
        <f t="shared" si="859"/>
        <v/>
      </c>
      <c r="AN2545" s="187" t="str">
        <f t="shared" si="860"/>
        <v/>
      </c>
      <c r="AO2545" s="187" t="str">
        <f t="shared" si="861"/>
        <v/>
      </c>
      <c r="AP2545" s="187" t="str">
        <f t="shared" si="862"/>
        <v/>
      </c>
      <c r="AT2545" s="187" t="str">
        <f t="shared" si="863"/>
        <v>O365001</v>
      </c>
      <c r="AU2545" s="187">
        <f t="shared" si="864"/>
        <v>27</v>
      </c>
      <c r="AV2545" s="187">
        <f t="shared" si="865"/>
        <v>2371.11</v>
      </c>
      <c r="AW2545" s="187" t="str">
        <f t="shared" si="866"/>
        <v>2012/3</v>
      </c>
      <c r="AX2545" s="187" t="str">
        <f t="shared" si="867"/>
        <v>2012/3 Contribuciones Seg. Social</v>
      </c>
      <c r="AY2545" s="187">
        <f t="shared" si="848"/>
        <v>0</v>
      </c>
      <c r="AZ2545" s="187" t="e">
        <f t="shared" si="868"/>
        <v>#DIV/0!</v>
      </c>
      <c r="BA2545" s="187" t="str">
        <f t="shared" si="850"/>
        <v>O365001 27</v>
      </c>
      <c r="BB2545" s="187">
        <f>IFERROR(IF(AW2545="","",VLOOKUP(AW2545,SUSS!R:S,2,FALSE)),AY2545*SUSS!$M$2)</f>
        <v>0</v>
      </c>
      <c r="BC2545" s="187" t="str">
        <f t="shared" si="849"/>
        <v>VER</v>
      </c>
    </row>
    <row r="2546" spans="14:55" ht="15.75" thickBot="1">
      <c r="N2546" s="183" t="s">
        <v>224</v>
      </c>
      <c r="O2546" s="82">
        <v>27</v>
      </c>
      <c r="P2546" s="85">
        <v>1002.48</v>
      </c>
      <c r="Q2546" s="83" t="s">
        <v>106</v>
      </c>
      <c r="R2546" s="83" t="s">
        <v>10</v>
      </c>
      <c r="S2546" s="83" t="s">
        <v>10</v>
      </c>
      <c r="T2546" s="82" t="s">
        <v>227</v>
      </c>
      <c r="U2546" s="82" t="s">
        <v>124</v>
      </c>
      <c r="AC2546" s="187" t="str">
        <f t="shared" si="851"/>
        <v/>
      </c>
      <c r="AD2546" s="187" t="str">
        <f t="shared" si="852"/>
        <v/>
      </c>
      <c r="AE2546" s="187" t="str">
        <f t="shared" si="853"/>
        <v/>
      </c>
      <c r="AF2546" s="187" t="str">
        <f t="shared" si="854"/>
        <v/>
      </c>
      <c r="AG2546" s="187" t="str">
        <f t="shared" si="855"/>
        <v/>
      </c>
      <c r="AH2546" s="187" t="str">
        <f t="shared" si="856"/>
        <v/>
      </c>
      <c r="AI2546" s="187" t="str">
        <f t="shared" si="857"/>
        <v/>
      </c>
      <c r="AJ2546" s="187" t="str">
        <f t="shared" si="858"/>
        <v/>
      </c>
      <c r="AK2546" s="187" t="str">
        <f t="shared" si="859"/>
        <v/>
      </c>
      <c r="AN2546" s="187" t="str">
        <f t="shared" si="860"/>
        <v/>
      </c>
      <c r="AO2546" s="187" t="str">
        <f t="shared" si="861"/>
        <v/>
      </c>
      <c r="AP2546" s="187" t="str">
        <f t="shared" si="862"/>
        <v/>
      </c>
      <c r="AT2546" s="187" t="str">
        <f t="shared" si="863"/>
        <v/>
      </c>
      <c r="AU2546" s="187" t="str">
        <f t="shared" si="864"/>
        <v/>
      </c>
      <c r="AV2546" s="187" t="str">
        <f t="shared" si="865"/>
        <v/>
      </c>
      <c r="AW2546" s="187" t="str">
        <f t="shared" si="866"/>
        <v/>
      </c>
      <c r="AX2546" s="187" t="str">
        <f t="shared" si="867"/>
        <v/>
      </c>
      <c r="AY2546" s="187" t="str">
        <f t="shared" si="848"/>
        <v/>
      </c>
      <c r="AZ2546" s="187" t="str">
        <f t="shared" si="868"/>
        <v/>
      </c>
      <c r="BA2546" s="187" t="str">
        <f t="shared" si="850"/>
        <v xml:space="preserve"> </v>
      </c>
      <c r="BB2546" s="187" t="str">
        <f>IFERROR(IF(AW2546="","",VLOOKUP(AW2546,SUSS!R:S,2,FALSE)),AY2546*SUSS!$M$2)</f>
        <v/>
      </c>
      <c r="BC2546" s="187" t="str">
        <f t="shared" si="849"/>
        <v/>
      </c>
    </row>
    <row r="2547" spans="14:55" ht="15.75" thickBot="1">
      <c r="N2547" s="183" t="s">
        <v>224</v>
      </c>
      <c r="O2547" s="82">
        <v>27</v>
      </c>
      <c r="P2547" s="85">
        <v>5272.07</v>
      </c>
      <c r="Q2547" s="83" t="s">
        <v>82</v>
      </c>
      <c r="R2547" s="83" t="s">
        <v>10</v>
      </c>
      <c r="S2547" s="83" t="s">
        <v>83</v>
      </c>
      <c r="T2547" s="82" t="s">
        <v>131</v>
      </c>
      <c r="U2547" s="82" t="s">
        <v>124</v>
      </c>
      <c r="AC2547" s="187" t="str">
        <f t="shared" si="851"/>
        <v/>
      </c>
      <c r="AD2547" s="187" t="str">
        <f t="shared" si="852"/>
        <v/>
      </c>
      <c r="AE2547" s="187" t="str">
        <f t="shared" si="853"/>
        <v/>
      </c>
      <c r="AF2547" s="187" t="str">
        <f t="shared" si="854"/>
        <v/>
      </c>
      <c r="AG2547" s="187" t="str">
        <f t="shared" si="855"/>
        <v/>
      </c>
      <c r="AH2547" s="187" t="str">
        <f t="shared" si="856"/>
        <v/>
      </c>
      <c r="AI2547" s="187" t="str">
        <f t="shared" si="857"/>
        <v/>
      </c>
      <c r="AJ2547" s="187" t="str">
        <f t="shared" si="858"/>
        <v/>
      </c>
      <c r="AK2547" s="187" t="str">
        <f t="shared" si="859"/>
        <v/>
      </c>
      <c r="AN2547" s="187" t="str">
        <f t="shared" si="860"/>
        <v/>
      </c>
      <c r="AO2547" s="187" t="str">
        <f t="shared" si="861"/>
        <v/>
      </c>
      <c r="AP2547" s="187" t="str">
        <f t="shared" si="862"/>
        <v/>
      </c>
      <c r="AT2547" s="187" t="str">
        <f t="shared" si="863"/>
        <v/>
      </c>
      <c r="AU2547" s="187" t="str">
        <f t="shared" si="864"/>
        <v/>
      </c>
      <c r="AV2547" s="187" t="str">
        <f t="shared" si="865"/>
        <v/>
      </c>
      <c r="AW2547" s="187" t="str">
        <f t="shared" si="866"/>
        <v/>
      </c>
      <c r="AX2547" s="187" t="str">
        <f t="shared" si="867"/>
        <v/>
      </c>
      <c r="AY2547" s="187" t="str">
        <f t="shared" si="848"/>
        <v/>
      </c>
      <c r="AZ2547" s="187" t="str">
        <f t="shared" si="868"/>
        <v/>
      </c>
      <c r="BA2547" s="187" t="str">
        <f t="shared" si="850"/>
        <v xml:space="preserve"> </v>
      </c>
      <c r="BB2547" s="187" t="str">
        <f>IFERROR(IF(AW2547="","",VLOOKUP(AW2547,SUSS!R:S,2,FALSE)),AY2547*SUSS!$M$2)</f>
        <v/>
      </c>
      <c r="BC2547" s="187" t="str">
        <f t="shared" si="849"/>
        <v/>
      </c>
    </row>
    <row r="2548" spans="14:55" ht="15.75" thickBot="1">
      <c r="N2548" s="183" t="s">
        <v>224</v>
      </c>
      <c r="O2548" s="82">
        <v>28</v>
      </c>
      <c r="P2548" s="85">
        <v>1636.27</v>
      </c>
      <c r="Q2548" s="83" t="s">
        <v>102</v>
      </c>
      <c r="R2548" s="83" t="s">
        <v>10</v>
      </c>
      <c r="S2548" s="83" t="s">
        <v>10</v>
      </c>
      <c r="T2548" s="82" t="s">
        <v>206</v>
      </c>
      <c r="U2548" s="82" t="s">
        <v>124</v>
      </c>
      <c r="AC2548" s="187" t="str">
        <f t="shared" si="851"/>
        <v/>
      </c>
      <c r="AD2548" s="187" t="str">
        <f t="shared" si="852"/>
        <v/>
      </c>
      <c r="AE2548" s="187" t="str">
        <f t="shared" si="853"/>
        <v/>
      </c>
      <c r="AF2548" s="187" t="str">
        <f t="shared" si="854"/>
        <v/>
      </c>
      <c r="AG2548" s="187" t="str">
        <f t="shared" si="855"/>
        <v/>
      </c>
      <c r="AH2548" s="187" t="str">
        <f t="shared" si="856"/>
        <v/>
      </c>
      <c r="AI2548" s="187" t="str">
        <f t="shared" si="857"/>
        <v/>
      </c>
      <c r="AJ2548" s="187" t="str">
        <f t="shared" si="858"/>
        <v/>
      </c>
      <c r="AK2548" s="187" t="str">
        <f t="shared" si="859"/>
        <v/>
      </c>
      <c r="AN2548" s="187" t="str">
        <f t="shared" si="860"/>
        <v/>
      </c>
      <c r="AO2548" s="187" t="str">
        <f t="shared" si="861"/>
        <v/>
      </c>
      <c r="AP2548" s="187" t="str">
        <f t="shared" si="862"/>
        <v/>
      </c>
      <c r="AT2548" s="187" t="str">
        <f t="shared" si="863"/>
        <v/>
      </c>
      <c r="AU2548" s="187" t="str">
        <f t="shared" si="864"/>
        <v/>
      </c>
      <c r="AV2548" s="187" t="str">
        <f t="shared" si="865"/>
        <v/>
      </c>
      <c r="AW2548" s="187" t="str">
        <f t="shared" si="866"/>
        <v/>
      </c>
      <c r="AX2548" s="187" t="str">
        <f t="shared" si="867"/>
        <v/>
      </c>
      <c r="AY2548" s="187" t="str">
        <f t="shared" si="848"/>
        <v/>
      </c>
      <c r="AZ2548" s="187" t="str">
        <f t="shared" si="868"/>
        <v/>
      </c>
      <c r="BA2548" s="187" t="str">
        <f t="shared" si="850"/>
        <v xml:space="preserve"> </v>
      </c>
      <c r="BB2548" s="187" t="str">
        <f>IFERROR(IF(AW2548="","",VLOOKUP(AW2548,SUSS!R:S,2,FALSE)),AY2548*SUSS!$M$2)</f>
        <v/>
      </c>
      <c r="BC2548" s="187" t="str">
        <f t="shared" si="849"/>
        <v/>
      </c>
    </row>
    <row r="2549" spans="14:55" ht="15.75" thickBot="1">
      <c r="N2549" s="183" t="s">
        <v>224</v>
      </c>
      <c r="O2549" s="82">
        <v>28</v>
      </c>
      <c r="P2549" s="86">
        <v>218.97</v>
      </c>
      <c r="Q2549" s="83" t="s">
        <v>107</v>
      </c>
      <c r="R2549" s="83" t="s">
        <v>10</v>
      </c>
      <c r="S2549" s="83" t="s">
        <v>10</v>
      </c>
      <c r="T2549" s="82" t="s">
        <v>111</v>
      </c>
      <c r="U2549" s="82" t="s">
        <v>124</v>
      </c>
      <c r="AC2549" s="187" t="str">
        <f t="shared" si="851"/>
        <v/>
      </c>
      <c r="AD2549" s="187" t="str">
        <f t="shared" si="852"/>
        <v/>
      </c>
      <c r="AE2549" s="187" t="str">
        <f t="shared" si="853"/>
        <v/>
      </c>
      <c r="AF2549" s="187" t="str">
        <f t="shared" si="854"/>
        <v/>
      </c>
      <c r="AG2549" s="187" t="str">
        <f t="shared" si="855"/>
        <v/>
      </c>
      <c r="AH2549" s="187" t="str">
        <f t="shared" si="856"/>
        <v/>
      </c>
      <c r="AI2549" s="187" t="str">
        <f t="shared" si="857"/>
        <v/>
      </c>
      <c r="AJ2549" s="187" t="str">
        <f t="shared" si="858"/>
        <v/>
      </c>
      <c r="AK2549" s="187" t="str">
        <f t="shared" si="859"/>
        <v/>
      </c>
      <c r="AN2549" s="187" t="str">
        <f t="shared" si="860"/>
        <v/>
      </c>
      <c r="AO2549" s="187" t="str">
        <f t="shared" si="861"/>
        <v/>
      </c>
      <c r="AP2549" s="187" t="str">
        <f t="shared" si="862"/>
        <v/>
      </c>
      <c r="AT2549" s="187" t="str">
        <f t="shared" si="863"/>
        <v/>
      </c>
      <c r="AU2549" s="187" t="str">
        <f t="shared" si="864"/>
        <v/>
      </c>
      <c r="AV2549" s="187" t="str">
        <f t="shared" si="865"/>
        <v/>
      </c>
      <c r="AW2549" s="187" t="str">
        <f t="shared" si="866"/>
        <v/>
      </c>
      <c r="AX2549" s="187" t="str">
        <f t="shared" si="867"/>
        <v/>
      </c>
      <c r="AY2549" s="187" t="str">
        <f t="shared" si="848"/>
        <v/>
      </c>
      <c r="AZ2549" s="187" t="str">
        <f t="shared" si="868"/>
        <v/>
      </c>
      <c r="BA2549" s="187" t="str">
        <f t="shared" si="850"/>
        <v xml:space="preserve"> </v>
      </c>
      <c r="BB2549" s="187" t="str">
        <f>IFERROR(IF(AW2549="","",VLOOKUP(AW2549,SUSS!R:S,2,FALSE)),AY2549*SUSS!$M$2)</f>
        <v/>
      </c>
      <c r="BC2549" s="187" t="str">
        <f t="shared" si="849"/>
        <v/>
      </c>
    </row>
    <row r="2550" spans="14:55" ht="15.75" thickBot="1">
      <c r="N2550" s="183" t="s">
        <v>224</v>
      </c>
      <c r="O2550" s="82">
        <v>28</v>
      </c>
      <c r="P2550" s="85">
        <v>2371.11</v>
      </c>
      <c r="Q2550" s="83" t="s">
        <v>11</v>
      </c>
      <c r="R2550" s="83" t="s">
        <v>10</v>
      </c>
      <c r="S2550" s="83" t="s">
        <v>10</v>
      </c>
      <c r="T2550" s="82" t="s">
        <v>112</v>
      </c>
      <c r="U2550" s="82" t="s">
        <v>124</v>
      </c>
      <c r="AC2550" s="187" t="str">
        <f t="shared" si="851"/>
        <v/>
      </c>
      <c r="AD2550" s="187" t="str">
        <f t="shared" si="852"/>
        <v/>
      </c>
      <c r="AE2550" s="187" t="str">
        <f t="shared" si="853"/>
        <v/>
      </c>
      <c r="AF2550" s="187" t="str">
        <f t="shared" si="854"/>
        <v/>
      </c>
      <c r="AG2550" s="187" t="str">
        <f t="shared" si="855"/>
        <v/>
      </c>
      <c r="AH2550" s="187" t="str">
        <f t="shared" si="856"/>
        <v/>
      </c>
      <c r="AI2550" s="187" t="str">
        <f t="shared" si="857"/>
        <v/>
      </c>
      <c r="AJ2550" s="187" t="str">
        <f t="shared" si="858"/>
        <v/>
      </c>
      <c r="AK2550" s="187" t="str">
        <f t="shared" si="859"/>
        <v/>
      </c>
      <c r="AN2550" s="187" t="str">
        <f t="shared" si="860"/>
        <v/>
      </c>
      <c r="AO2550" s="187" t="str">
        <f t="shared" si="861"/>
        <v/>
      </c>
      <c r="AP2550" s="187" t="str">
        <f t="shared" si="862"/>
        <v/>
      </c>
      <c r="AT2550" s="187" t="str">
        <f t="shared" si="863"/>
        <v>O365001</v>
      </c>
      <c r="AU2550" s="187">
        <f t="shared" si="864"/>
        <v>28</v>
      </c>
      <c r="AV2550" s="187">
        <f t="shared" si="865"/>
        <v>2371.11</v>
      </c>
      <c r="AW2550" s="187" t="str">
        <f t="shared" si="866"/>
        <v>2012/3</v>
      </c>
      <c r="AX2550" s="187" t="str">
        <f t="shared" si="867"/>
        <v>2012/3 Contribuciones Seg. Social</v>
      </c>
      <c r="AY2550" s="187">
        <f t="shared" si="848"/>
        <v>0</v>
      </c>
      <c r="AZ2550" s="187" t="e">
        <f t="shared" si="868"/>
        <v>#DIV/0!</v>
      </c>
      <c r="BA2550" s="187" t="str">
        <f t="shared" si="850"/>
        <v>O365001 28</v>
      </c>
      <c r="BB2550" s="187">
        <f>IFERROR(IF(AW2550="","",VLOOKUP(AW2550,SUSS!R:S,2,FALSE)),AY2550*SUSS!$M$2)</f>
        <v>0</v>
      </c>
      <c r="BC2550" s="187" t="str">
        <f t="shared" si="849"/>
        <v>VER</v>
      </c>
    </row>
    <row r="2551" spans="14:55" ht="15.75" thickBot="1">
      <c r="N2551" s="183" t="s">
        <v>224</v>
      </c>
      <c r="O2551" s="82">
        <v>28</v>
      </c>
      <c r="P2551" s="85">
        <v>1002.48</v>
      </c>
      <c r="Q2551" s="83" t="s">
        <v>106</v>
      </c>
      <c r="R2551" s="83" t="s">
        <v>10</v>
      </c>
      <c r="S2551" s="83" t="s">
        <v>10</v>
      </c>
      <c r="T2551" s="82" t="s">
        <v>227</v>
      </c>
      <c r="U2551" s="82" t="s">
        <v>124</v>
      </c>
      <c r="AC2551" s="187" t="str">
        <f t="shared" si="851"/>
        <v/>
      </c>
      <c r="AD2551" s="187" t="str">
        <f t="shared" si="852"/>
        <v/>
      </c>
      <c r="AE2551" s="187" t="str">
        <f t="shared" si="853"/>
        <v/>
      </c>
      <c r="AF2551" s="187" t="str">
        <f t="shared" si="854"/>
        <v/>
      </c>
      <c r="AG2551" s="187" t="str">
        <f t="shared" si="855"/>
        <v/>
      </c>
      <c r="AH2551" s="187" t="str">
        <f t="shared" si="856"/>
        <v/>
      </c>
      <c r="AI2551" s="187" t="str">
        <f t="shared" si="857"/>
        <v/>
      </c>
      <c r="AJ2551" s="187" t="str">
        <f t="shared" si="858"/>
        <v/>
      </c>
      <c r="AK2551" s="187" t="str">
        <f t="shared" si="859"/>
        <v/>
      </c>
      <c r="AN2551" s="187" t="str">
        <f t="shared" si="860"/>
        <v/>
      </c>
      <c r="AO2551" s="187" t="str">
        <f t="shared" si="861"/>
        <v/>
      </c>
      <c r="AP2551" s="187" t="str">
        <f t="shared" si="862"/>
        <v/>
      </c>
      <c r="AT2551" s="187" t="str">
        <f t="shared" si="863"/>
        <v/>
      </c>
      <c r="AU2551" s="187" t="str">
        <f t="shared" si="864"/>
        <v/>
      </c>
      <c r="AV2551" s="187" t="str">
        <f t="shared" si="865"/>
        <v/>
      </c>
      <c r="AW2551" s="187" t="str">
        <f t="shared" si="866"/>
        <v/>
      </c>
      <c r="AX2551" s="187" t="str">
        <f t="shared" si="867"/>
        <v/>
      </c>
      <c r="AY2551" s="187" t="str">
        <f t="shared" si="848"/>
        <v/>
      </c>
      <c r="AZ2551" s="187" t="str">
        <f t="shared" si="868"/>
        <v/>
      </c>
      <c r="BA2551" s="187" t="str">
        <f t="shared" si="850"/>
        <v xml:space="preserve"> </v>
      </c>
      <c r="BB2551" s="187" t="str">
        <f>IFERROR(IF(AW2551="","",VLOOKUP(AW2551,SUSS!R:S,2,FALSE)),AY2551*SUSS!$M$2)</f>
        <v/>
      </c>
      <c r="BC2551" s="187" t="str">
        <f t="shared" si="849"/>
        <v/>
      </c>
    </row>
    <row r="2552" spans="14:55" ht="15.75" thickBot="1">
      <c r="N2552" s="183" t="s">
        <v>224</v>
      </c>
      <c r="O2552" s="82">
        <v>28</v>
      </c>
      <c r="P2552" s="85">
        <v>5272.07</v>
      </c>
      <c r="Q2552" s="83" t="s">
        <v>82</v>
      </c>
      <c r="R2552" s="83" t="s">
        <v>10</v>
      </c>
      <c r="S2552" s="83" t="s">
        <v>83</v>
      </c>
      <c r="T2552" s="82" t="s">
        <v>131</v>
      </c>
      <c r="U2552" s="82" t="s">
        <v>124</v>
      </c>
      <c r="AC2552" s="187" t="str">
        <f t="shared" si="851"/>
        <v/>
      </c>
      <c r="AD2552" s="187" t="str">
        <f t="shared" si="852"/>
        <v/>
      </c>
      <c r="AE2552" s="187" t="str">
        <f t="shared" si="853"/>
        <v/>
      </c>
      <c r="AF2552" s="187" t="str">
        <f t="shared" si="854"/>
        <v/>
      </c>
      <c r="AG2552" s="187" t="str">
        <f t="shared" si="855"/>
        <v/>
      </c>
      <c r="AH2552" s="187" t="str">
        <f t="shared" si="856"/>
        <v/>
      </c>
      <c r="AI2552" s="187" t="str">
        <f t="shared" si="857"/>
        <v/>
      </c>
      <c r="AJ2552" s="187" t="str">
        <f t="shared" si="858"/>
        <v/>
      </c>
      <c r="AK2552" s="187" t="str">
        <f t="shared" si="859"/>
        <v/>
      </c>
      <c r="AN2552" s="187" t="str">
        <f t="shared" si="860"/>
        <v/>
      </c>
      <c r="AO2552" s="187" t="str">
        <f t="shared" si="861"/>
        <v/>
      </c>
      <c r="AP2552" s="187" t="str">
        <f t="shared" si="862"/>
        <v/>
      </c>
      <c r="AT2552" s="187" t="str">
        <f t="shared" si="863"/>
        <v/>
      </c>
      <c r="AU2552" s="187" t="str">
        <f t="shared" si="864"/>
        <v/>
      </c>
      <c r="AV2552" s="187" t="str">
        <f t="shared" si="865"/>
        <v/>
      </c>
      <c r="AW2552" s="187" t="str">
        <f t="shared" si="866"/>
        <v/>
      </c>
      <c r="AX2552" s="187" t="str">
        <f t="shared" si="867"/>
        <v/>
      </c>
      <c r="AY2552" s="187" t="str">
        <f t="shared" si="848"/>
        <v/>
      </c>
      <c r="AZ2552" s="187" t="str">
        <f t="shared" si="868"/>
        <v/>
      </c>
      <c r="BA2552" s="187" t="str">
        <f t="shared" si="850"/>
        <v xml:space="preserve"> </v>
      </c>
      <c r="BB2552" s="187" t="str">
        <f>IFERROR(IF(AW2552="","",VLOOKUP(AW2552,SUSS!R:S,2,FALSE)),AY2552*SUSS!$M$2)</f>
        <v/>
      </c>
      <c r="BC2552" s="187" t="str">
        <f t="shared" si="849"/>
        <v/>
      </c>
    </row>
    <row r="2553" spans="14:55" ht="15.75" thickBot="1">
      <c r="N2553" s="183" t="s">
        <v>224</v>
      </c>
      <c r="O2553" s="82">
        <v>29</v>
      </c>
      <c r="P2553" s="85">
        <v>1636.27</v>
      </c>
      <c r="Q2553" s="83" t="s">
        <v>102</v>
      </c>
      <c r="R2553" s="83" t="s">
        <v>10</v>
      </c>
      <c r="S2553" s="83" t="s">
        <v>10</v>
      </c>
      <c r="T2553" s="82" t="s">
        <v>206</v>
      </c>
      <c r="U2553" s="82" t="s">
        <v>124</v>
      </c>
      <c r="AC2553" s="187" t="str">
        <f t="shared" si="851"/>
        <v/>
      </c>
      <c r="AD2553" s="187" t="str">
        <f t="shared" si="852"/>
        <v/>
      </c>
      <c r="AE2553" s="187" t="str">
        <f t="shared" si="853"/>
        <v/>
      </c>
      <c r="AF2553" s="187" t="str">
        <f t="shared" si="854"/>
        <v/>
      </c>
      <c r="AG2553" s="187" t="str">
        <f t="shared" si="855"/>
        <v/>
      </c>
      <c r="AH2553" s="187" t="str">
        <f t="shared" si="856"/>
        <v/>
      </c>
      <c r="AI2553" s="187" t="str">
        <f t="shared" si="857"/>
        <v/>
      </c>
      <c r="AJ2553" s="187" t="str">
        <f t="shared" si="858"/>
        <v/>
      </c>
      <c r="AK2553" s="187" t="str">
        <f t="shared" si="859"/>
        <v/>
      </c>
      <c r="AN2553" s="187" t="str">
        <f t="shared" si="860"/>
        <v/>
      </c>
      <c r="AO2553" s="187" t="str">
        <f t="shared" si="861"/>
        <v/>
      </c>
      <c r="AP2553" s="187" t="str">
        <f t="shared" si="862"/>
        <v/>
      </c>
      <c r="AT2553" s="187" t="str">
        <f t="shared" si="863"/>
        <v/>
      </c>
      <c r="AU2553" s="187" t="str">
        <f t="shared" si="864"/>
        <v/>
      </c>
      <c r="AV2553" s="187" t="str">
        <f t="shared" si="865"/>
        <v/>
      </c>
      <c r="AW2553" s="187" t="str">
        <f t="shared" si="866"/>
        <v/>
      </c>
      <c r="AX2553" s="187" t="str">
        <f t="shared" si="867"/>
        <v/>
      </c>
      <c r="AY2553" s="187" t="str">
        <f t="shared" si="848"/>
        <v/>
      </c>
      <c r="AZ2553" s="187" t="str">
        <f t="shared" si="868"/>
        <v/>
      </c>
      <c r="BA2553" s="187" t="str">
        <f t="shared" si="850"/>
        <v xml:space="preserve"> </v>
      </c>
      <c r="BB2553" s="187" t="str">
        <f>IFERROR(IF(AW2553="","",VLOOKUP(AW2553,SUSS!R:S,2,FALSE)),AY2553*SUSS!$M$2)</f>
        <v/>
      </c>
      <c r="BC2553" s="187" t="str">
        <f t="shared" si="849"/>
        <v/>
      </c>
    </row>
    <row r="2554" spans="14:55" ht="15.75" thickBot="1">
      <c r="N2554" s="183" t="s">
        <v>224</v>
      </c>
      <c r="O2554" s="82">
        <v>29</v>
      </c>
      <c r="P2554" s="86">
        <v>218.97</v>
      </c>
      <c r="Q2554" s="83" t="s">
        <v>107</v>
      </c>
      <c r="R2554" s="83" t="s">
        <v>10</v>
      </c>
      <c r="S2554" s="83" t="s">
        <v>10</v>
      </c>
      <c r="T2554" s="82" t="s">
        <v>111</v>
      </c>
      <c r="U2554" s="82" t="s">
        <v>124</v>
      </c>
      <c r="AC2554" s="187" t="str">
        <f t="shared" si="851"/>
        <v/>
      </c>
      <c r="AD2554" s="187" t="str">
        <f t="shared" si="852"/>
        <v/>
      </c>
      <c r="AE2554" s="187" t="str">
        <f t="shared" si="853"/>
        <v/>
      </c>
      <c r="AF2554" s="187" t="str">
        <f t="shared" si="854"/>
        <v/>
      </c>
      <c r="AG2554" s="187" t="str">
        <f t="shared" si="855"/>
        <v/>
      </c>
      <c r="AH2554" s="187" t="str">
        <f t="shared" si="856"/>
        <v/>
      </c>
      <c r="AI2554" s="187" t="str">
        <f t="shared" si="857"/>
        <v/>
      </c>
      <c r="AJ2554" s="187" t="str">
        <f t="shared" si="858"/>
        <v/>
      </c>
      <c r="AK2554" s="187" t="str">
        <f t="shared" si="859"/>
        <v/>
      </c>
      <c r="AN2554" s="187" t="str">
        <f t="shared" si="860"/>
        <v/>
      </c>
      <c r="AO2554" s="187" t="str">
        <f t="shared" si="861"/>
        <v/>
      </c>
      <c r="AP2554" s="187" t="str">
        <f t="shared" si="862"/>
        <v/>
      </c>
      <c r="AT2554" s="187" t="str">
        <f t="shared" si="863"/>
        <v/>
      </c>
      <c r="AU2554" s="187" t="str">
        <f t="shared" si="864"/>
        <v/>
      </c>
      <c r="AV2554" s="187" t="str">
        <f t="shared" si="865"/>
        <v/>
      </c>
      <c r="AW2554" s="187" t="str">
        <f t="shared" si="866"/>
        <v/>
      </c>
      <c r="AX2554" s="187" t="str">
        <f t="shared" si="867"/>
        <v/>
      </c>
      <c r="AY2554" s="187" t="str">
        <f t="shared" si="848"/>
        <v/>
      </c>
      <c r="AZ2554" s="187" t="str">
        <f t="shared" si="868"/>
        <v/>
      </c>
      <c r="BA2554" s="187" t="str">
        <f t="shared" si="850"/>
        <v xml:space="preserve"> </v>
      </c>
      <c r="BB2554" s="187" t="str">
        <f>IFERROR(IF(AW2554="","",VLOOKUP(AW2554,SUSS!R:S,2,FALSE)),AY2554*SUSS!$M$2)</f>
        <v/>
      </c>
      <c r="BC2554" s="187" t="str">
        <f t="shared" si="849"/>
        <v/>
      </c>
    </row>
    <row r="2555" spans="14:55" ht="15.75" thickBot="1">
      <c r="N2555" s="183" t="s">
        <v>224</v>
      </c>
      <c r="O2555" s="82">
        <v>29</v>
      </c>
      <c r="P2555" s="85">
        <v>1094.7</v>
      </c>
      <c r="Q2555" s="83" t="s">
        <v>11</v>
      </c>
      <c r="R2555" s="83" t="s">
        <v>10</v>
      </c>
      <c r="S2555" s="83" t="s">
        <v>10</v>
      </c>
      <c r="T2555" s="82" t="s">
        <v>112</v>
      </c>
      <c r="U2555" s="82" t="s">
        <v>124</v>
      </c>
      <c r="AC2555" s="187" t="str">
        <f t="shared" si="851"/>
        <v/>
      </c>
      <c r="AD2555" s="187" t="str">
        <f t="shared" si="852"/>
        <v/>
      </c>
      <c r="AE2555" s="187" t="str">
        <f t="shared" si="853"/>
        <v/>
      </c>
      <c r="AF2555" s="187" t="str">
        <f t="shared" si="854"/>
        <v/>
      </c>
      <c r="AG2555" s="187" t="str">
        <f t="shared" si="855"/>
        <v/>
      </c>
      <c r="AH2555" s="187" t="str">
        <f t="shared" si="856"/>
        <v/>
      </c>
      <c r="AI2555" s="187" t="str">
        <f t="shared" si="857"/>
        <v/>
      </c>
      <c r="AJ2555" s="187" t="str">
        <f t="shared" si="858"/>
        <v/>
      </c>
      <c r="AK2555" s="187" t="str">
        <f t="shared" si="859"/>
        <v/>
      </c>
      <c r="AN2555" s="187" t="str">
        <f t="shared" si="860"/>
        <v/>
      </c>
      <c r="AO2555" s="187" t="str">
        <f t="shared" si="861"/>
        <v/>
      </c>
      <c r="AP2555" s="187" t="str">
        <f t="shared" si="862"/>
        <v/>
      </c>
      <c r="AT2555" s="187" t="str">
        <f t="shared" si="863"/>
        <v>O365001</v>
      </c>
      <c r="AU2555" s="187">
        <f t="shared" si="864"/>
        <v>29</v>
      </c>
      <c r="AV2555" s="187">
        <f t="shared" si="865"/>
        <v>1094.7</v>
      </c>
      <c r="AW2555" s="187" t="str">
        <f t="shared" si="866"/>
        <v>2012/3</v>
      </c>
      <c r="AX2555" s="187" t="str">
        <f t="shared" si="867"/>
        <v>2012/3 Contribuciones Seg. Social</v>
      </c>
      <c r="AY2555" s="187">
        <f t="shared" si="848"/>
        <v>0</v>
      </c>
      <c r="AZ2555" s="187" t="e">
        <f t="shared" si="868"/>
        <v>#DIV/0!</v>
      </c>
      <c r="BA2555" s="187" t="str">
        <f t="shared" si="850"/>
        <v>O365001 29</v>
      </c>
      <c r="BB2555" s="187">
        <f>IFERROR(IF(AW2555="","",VLOOKUP(AW2555,SUSS!R:S,2,FALSE)),AY2555*SUSS!$M$2)</f>
        <v>0</v>
      </c>
      <c r="BC2555" s="187" t="str">
        <f t="shared" si="849"/>
        <v>VER</v>
      </c>
    </row>
    <row r="2556" spans="14:55" ht="15.75" thickBot="1">
      <c r="N2556" s="183" t="s">
        <v>224</v>
      </c>
      <c r="O2556" s="82">
        <v>29</v>
      </c>
      <c r="P2556" s="85">
        <v>1276.4100000000001</v>
      </c>
      <c r="Q2556" s="83" t="s">
        <v>11</v>
      </c>
      <c r="R2556" s="83" t="s">
        <v>10</v>
      </c>
      <c r="S2556" s="83" t="s">
        <v>83</v>
      </c>
      <c r="T2556" s="82" t="s">
        <v>112</v>
      </c>
      <c r="U2556" s="82" t="s">
        <v>124</v>
      </c>
      <c r="AC2556" s="187" t="str">
        <f t="shared" si="851"/>
        <v/>
      </c>
      <c r="AD2556" s="187" t="str">
        <f t="shared" si="852"/>
        <v/>
      </c>
      <c r="AE2556" s="187" t="str">
        <f t="shared" si="853"/>
        <v/>
      </c>
      <c r="AF2556" s="187" t="str">
        <f t="shared" si="854"/>
        <v/>
      </c>
      <c r="AG2556" s="187" t="str">
        <f t="shared" si="855"/>
        <v/>
      </c>
      <c r="AH2556" s="187" t="str">
        <f t="shared" si="856"/>
        <v/>
      </c>
      <c r="AI2556" s="187" t="str">
        <f t="shared" si="857"/>
        <v/>
      </c>
      <c r="AJ2556" s="187" t="str">
        <f t="shared" si="858"/>
        <v/>
      </c>
      <c r="AK2556" s="187" t="str">
        <f t="shared" si="859"/>
        <v/>
      </c>
      <c r="AN2556" s="187" t="str">
        <f t="shared" si="860"/>
        <v/>
      </c>
      <c r="AO2556" s="187" t="str">
        <f t="shared" si="861"/>
        <v/>
      </c>
      <c r="AP2556" s="187" t="str">
        <f t="shared" si="862"/>
        <v/>
      </c>
      <c r="AT2556" s="187" t="str">
        <f t="shared" si="863"/>
        <v>O365001</v>
      </c>
      <c r="AU2556" s="187">
        <f t="shared" si="864"/>
        <v>29</v>
      </c>
      <c r="AV2556" s="187">
        <f t="shared" si="865"/>
        <v>1276.4100000000001</v>
      </c>
      <c r="AW2556" s="187" t="str">
        <f t="shared" si="866"/>
        <v>2012/3</v>
      </c>
      <c r="AX2556" s="187" t="str">
        <f t="shared" si="867"/>
        <v>2012/3 Contribuciones Seg. Social</v>
      </c>
      <c r="AY2556" s="187">
        <f t="shared" si="848"/>
        <v>0</v>
      </c>
      <c r="AZ2556" s="187" t="e">
        <f t="shared" si="868"/>
        <v>#DIV/0!</v>
      </c>
      <c r="BA2556" s="187" t="str">
        <f t="shared" si="850"/>
        <v>O365001 29</v>
      </c>
      <c r="BB2556" s="187">
        <f>IFERROR(IF(AW2556="","",VLOOKUP(AW2556,SUSS!R:S,2,FALSE)),AY2556*SUSS!$M$2)</f>
        <v>0</v>
      </c>
      <c r="BC2556" s="187" t="str">
        <f t="shared" si="849"/>
        <v>VER</v>
      </c>
    </row>
    <row r="2557" spans="14:55" ht="15.75" thickBot="1">
      <c r="N2557" s="183" t="s">
        <v>224</v>
      </c>
      <c r="O2557" s="82">
        <v>29</v>
      </c>
      <c r="P2557" s="85">
        <v>1002.48</v>
      </c>
      <c r="Q2557" s="83" t="s">
        <v>106</v>
      </c>
      <c r="R2557" s="83" t="s">
        <v>10</v>
      </c>
      <c r="S2557" s="83" t="s">
        <v>10</v>
      </c>
      <c r="T2557" s="82" t="s">
        <v>227</v>
      </c>
      <c r="U2557" s="82" t="s">
        <v>124</v>
      </c>
      <c r="AC2557" s="187" t="str">
        <f t="shared" si="851"/>
        <v/>
      </c>
      <c r="AD2557" s="187" t="str">
        <f t="shared" si="852"/>
        <v/>
      </c>
      <c r="AE2557" s="187" t="str">
        <f t="shared" si="853"/>
        <v/>
      </c>
      <c r="AF2557" s="187" t="str">
        <f t="shared" si="854"/>
        <v/>
      </c>
      <c r="AG2557" s="187" t="str">
        <f t="shared" si="855"/>
        <v/>
      </c>
      <c r="AH2557" s="187" t="str">
        <f t="shared" si="856"/>
        <v/>
      </c>
      <c r="AI2557" s="187" t="str">
        <f t="shared" si="857"/>
        <v/>
      </c>
      <c r="AJ2557" s="187" t="str">
        <f t="shared" si="858"/>
        <v/>
      </c>
      <c r="AK2557" s="187" t="str">
        <f t="shared" si="859"/>
        <v/>
      </c>
      <c r="AN2557" s="187" t="str">
        <f t="shared" si="860"/>
        <v/>
      </c>
      <c r="AO2557" s="187" t="str">
        <f t="shared" si="861"/>
        <v/>
      </c>
      <c r="AP2557" s="187" t="str">
        <f t="shared" si="862"/>
        <v/>
      </c>
      <c r="AT2557" s="187" t="str">
        <f t="shared" si="863"/>
        <v/>
      </c>
      <c r="AU2557" s="187" t="str">
        <f t="shared" si="864"/>
        <v/>
      </c>
      <c r="AV2557" s="187" t="str">
        <f t="shared" si="865"/>
        <v/>
      </c>
      <c r="AW2557" s="187" t="str">
        <f t="shared" si="866"/>
        <v/>
      </c>
      <c r="AX2557" s="187" t="str">
        <f t="shared" si="867"/>
        <v/>
      </c>
      <c r="AY2557" s="187" t="str">
        <f t="shared" si="848"/>
        <v/>
      </c>
      <c r="AZ2557" s="187" t="str">
        <f t="shared" si="868"/>
        <v/>
      </c>
      <c r="BA2557" s="187" t="str">
        <f t="shared" si="850"/>
        <v xml:space="preserve"> </v>
      </c>
      <c r="BB2557" s="187" t="str">
        <f>IFERROR(IF(AW2557="","",VLOOKUP(AW2557,SUSS!R:S,2,FALSE)),AY2557*SUSS!$M$2)</f>
        <v/>
      </c>
      <c r="BC2557" s="187" t="str">
        <f t="shared" si="849"/>
        <v/>
      </c>
    </row>
    <row r="2558" spans="14:55" ht="15.75" thickBot="1">
      <c r="N2558" s="183" t="s">
        <v>224</v>
      </c>
      <c r="O2558" s="82">
        <v>29</v>
      </c>
      <c r="P2558" s="85">
        <v>5272.07</v>
      </c>
      <c r="Q2558" s="83" t="s">
        <v>82</v>
      </c>
      <c r="R2558" s="83" t="s">
        <v>10</v>
      </c>
      <c r="S2558" s="83" t="s">
        <v>83</v>
      </c>
      <c r="T2558" s="82" t="s">
        <v>131</v>
      </c>
      <c r="U2558" s="82" t="s">
        <v>124</v>
      </c>
      <c r="AC2558" s="187" t="str">
        <f t="shared" si="851"/>
        <v/>
      </c>
      <c r="AD2558" s="187" t="str">
        <f t="shared" si="852"/>
        <v/>
      </c>
      <c r="AE2558" s="187" t="str">
        <f t="shared" si="853"/>
        <v/>
      </c>
      <c r="AF2558" s="187" t="str">
        <f t="shared" si="854"/>
        <v/>
      </c>
      <c r="AG2558" s="187" t="str">
        <f t="shared" si="855"/>
        <v/>
      </c>
      <c r="AH2558" s="187" t="str">
        <f t="shared" si="856"/>
        <v/>
      </c>
      <c r="AI2558" s="187" t="str">
        <f t="shared" si="857"/>
        <v/>
      </c>
      <c r="AJ2558" s="187" t="str">
        <f t="shared" si="858"/>
        <v/>
      </c>
      <c r="AK2558" s="187" t="str">
        <f t="shared" si="859"/>
        <v/>
      </c>
      <c r="AN2558" s="187" t="str">
        <f t="shared" si="860"/>
        <v/>
      </c>
      <c r="AO2558" s="187" t="str">
        <f t="shared" si="861"/>
        <v/>
      </c>
      <c r="AP2558" s="187" t="str">
        <f t="shared" si="862"/>
        <v/>
      </c>
      <c r="AT2558" s="187" t="str">
        <f t="shared" si="863"/>
        <v/>
      </c>
      <c r="AU2558" s="187" t="str">
        <f t="shared" si="864"/>
        <v/>
      </c>
      <c r="AV2558" s="187" t="str">
        <f t="shared" si="865"/>
        <v/>
      </c>
      <c r="AW2558" s="187" t="str">
        <f t="shared" si="866"/>
        <v/>
      </c>
      <c r="AX2558" s="187" t="str">
        <f t="shared" si="867"/>
        <v/>
      </c>
      <c r="AY2558" s="187" t="str">
        <f t="shared" si="848"/>
        <v/>
      </c>
      <c r="AZ2558" s="187" t="str">
        <f t="shared" si="868"/>
        <v/>
      </c>
      <c r="BA2558" s="187" t="str">
        <f t="shared" si="850"/>
        <v xml:space="preserve"> </v>
      </c>
      <c r="BB2558" s="187" t="str">
        <f>IFERROR(IF(AW2558="","",VLOOKUP(AW2558,SUSS!R:S,2,FALSE)),AY2558*SUSS!$M$2)</f>
        <v/>
      </c>
      <c r="BC2558" s="187" t="str">
        <f t="shared" si="849"/>
        <v/>
      </c>
    </row>
    <row r="2559" spans="14:55" ht="15.75" thickBot="1">
      <c r="N2559" s="183" t="s">
        <v>224</v>
      </c>
      <c r="O2559" s="82">
        <v>30</v>
      </c>
      <c r="P2559" s="85">
        <v>1636.27</v>
      </c>
      <c r="Q2559" s="83" t="s">
        <v>102</v>
      </c>
      <c r="R2559" s="83" t="s">
        <v>10</v>
      </c>
      <c r="S2559" s="83" t="s">
        <v>10</v>
      </c>
      <c r="T2559" s="82" t="s">
        <v>206</v>
      </c>
      <c r="U2559" s="82" t="s">
        <v>124</v>
      </c>
      <c r="AC2559" s="187" t="str">
        <f t="shared" si="851"/>
        <v/>
      </c>
      <c r="AD2559" s="187" t="str">
        <f t="shared" si="852"/>
        <v/>
      </c>
      <c r="AE2559" s="187" t="str">
        <f t="shared" si="853"/>
        <v/>
      </c>
      <c r="AF2559" s="187" t="str">
        <f t="shared" si="854"/>
        <v/>
      </c>
      <c r="AG2559" s="187" t="str">
        <f t="shared" si="855"/>
        <v/>
      </c>
      <c r="AH2559" s="187" t="str">
        <f t="shared" si="856"/>
        <v/>
      </c>
      <c r="AI2559" s="187" t="str">
        <f t="shared" si="857"/>
        <v/>
      </c>
      <c r="AJ2559" s="187" t="str">
        <f t="shared" si="858"/>
        <v/>
      </c>
      <c r="AK2559" s="187" t="str">
        <f t="shared" si="859"/>
        <v/>
      </c>
      <c r="AN2559" s="187" t="str">
        <f t="shared" si="860"/>
        <v/>
      </c>
      <c r="AO2559" s="187" t="str">
        <f t="shared" si="861"/>
        <v/>
      </c>
      <c r="AP2559" s="187" t="str">
        <f t="shared" si="862"/>
        <v/>
      </c>
      <c r="AT2559" s="187" t="str">
        <f t="shared" si="863"/>
        <v/>
      </c>
      <c r="AU2559" s="187" t="str">
        <f t="shared" si="864"/>
        <v/>
      </c>
      <c r="AV2559" s="187" t="str">
        <f t="shared" si="865"/>
        <v/>
      </c>
      <c r="AW2559" s="187" t="str">
        <f t="shared" si="866"/>
        <v/>
      </c>
      <c r="AX2559" s="187" t="str">
        <f t="shared" si="867"/>
        <v/>
      </c>
      <c r="AY2559" s="187" t="str">
        <f t="shared" si="848"/>
        <v/>
      </c>
      <c r="AZ2559" s="187" t="str">
        <f t="shared" si="868"/>
        <v/>
      </c>
      <c r="BA2559" s="187" t="str">
        <f t="shared" si="850"/>
        <v xml:space="preserve"> </v>
      </c>
      <c r="BB2559" s="187" t="str">
        <f>IFERROR(IF(AW2559="","",VLOOKUP(AW2559,SUSS!R:S,2,FALSE)),AY2559*SUSS!$M$2)</f>
        <v/>
      </c>
      <c r="BC2559" s="187" t="str">
        <f t="shared" si="849"/>
        <v/>
      </c>
    </row>
    <row r="2560" spans="14:55" ht="15.75" thickBot="1">
      <c r="N2560" s="183" t="s">
        <v>224</v>
      </c>
      <c r="O2560" s="82">
        <v>30</v>
      </c>
      <c r="P2560" s="86">
        <v>218.97</v>
      </c>
      <c r="Q2560" s="83" t="s">
        <v>107</v>
      </c>
      <c r="R2560" s="83" t="s">
        <v>10</v>
      </c>
      <c r="S2560" s="83" t="s">
        <v>10</v>
      </c>
      <c r="T2560" s="82" t="s">
        <v>111</v>
      </c>
      <c r="U2560" s="82" t="s">
        <v>124</v>
      </c>
      <c r="AC2560" s="187" t="str">
        <f t="shared" si="851"/>
        <v/>
      </c>
      <c r="AD2560" s="187" t="str">
        <f t="shared" si="852"/>
        <v/>
      </c>
      <c r="AE2560" s="187" t="str">
        <f t="shared" si="853"/>
        <v/>
      </c>
      <c r="AF2560" s="187" t="str">
        <f t="shared" si="854"/>
        <v/>
      </c>
      <c r="AG2560" s="187" t="str">
        <f t="shared" si="855"/>
        <v/>
      </c>
      <c r="AH2560" s="187" t="str">
        <f t="shared" si="856"/>
        <v/>
      </c>
      <c r="AI2560" s="187" t="str">
        <f t="shared" si="857"/>
        <v/>
      </c>
      <c r="AJ2560" s="187" t="str">
        <f t="shared" si="858"/>
        <v/>
      </c>
      <c r="AK2560" s="187" t="str">
        <f t="shared" si="859"/>
        <v/>
      </c>
      <c r="AN2560" s="187" t="str">
        <f t="shared" si="860"/>
        <v/>
      </c>
      <c r="AO2560" s="187" t="str">
        <f t="shared" si="861"/>
        <v/>
      </c>
      <c r="AP2560" s="187" t="str">
        <f t="shared" si="862"/>
        <v/>
      </c>
      <c r="AT2560" s="187" t="str">
        <f t="shared" si="863"/>
        <v/>
      </c>
      <c r="AU2560" s="187" t="str">
        <f t="shared" si="864"/>
        <v/>
      </c>
      <c r="AV2560" s="187" t="str">
        <f t="shared" si="865"/>
        <v/>
      </c>
      <c r="AW2560" s="187" t="str">
        <f t="shared" si="866"/>
        <v/>
      </c>
      <c r="AX2560" s="187" t="str">
        <f t="shared" si="867"/>
        <v/>
      </c>
      <c r="AY2560" s="187" t="str">
        <f t="shared" si="848"/>
        <v/>
      </c>
      <c r="AZ2560" s="187" t="str">
        <f t="shared" si="868"/>
        <v/>
      </c>
      <c r="BA2560" s="187" t="str">
        <f t="shared" si="850"/>
        <v xml:space="preserve"> </v>
      </c>
      <c r="BB2560" s="187" t="str">
        <f>IFERROR(IF(AW2560="","",VLOOKUP(AW2560,SUSS!R:S,2,FALSE)),AY2560*SUSS!$M$2)</f>
        <v/>
      </c>
      <c r="BC2560" s="187" t="str">
        <f t="shared" si="849"/>
        <v/>
      </c>
    </row>
    <row r="2561" spans="14:55" ht="15.75" thickBot="1">
      <c r="N2561" s="183" t="s">
        <v>224</v>
      </c>
      <c r="O2561" s="82">
        <v>30</v>
      </c>
      <c r="P2561" s="85">
        <v>2371.11</v>
      </c>
      <c r="Q2561" s="83" t="s">
        <v>11</v>
      </c>
      <c r="R2561" s="83" t="s">
        <v>10</v>
      </c>
      <c r="S2561" s="83" t="s">
        <v>83</v>
      </c>
      <c r="T2561" s="82" t="s">
        <v>112</v>
      </c>
      <c r="U2561" s="82" t="s">
        <v>124</v>
      </c>
      <c r="AC2561" s="187" t="str">
        <f t="shared" si="851"/>
        <v/>
      </c>
      <c r="AD2561" s="187" t="str">
        <f t="shared" si="852"/>
        <v/>
      </c>
      <c r="AE2561" s="187" t="str">
        <f t="shared" si="853"/>
        <v/>
      </c>
      <c r="AF2561" s="187" t="str">
        <f t="shared" si="854"/>
        <v/>
      </c>
      <c r="AG2561" s="187" t="str">
        <f t="shared" si="855"/>
        <v/>
      </c>
      <c r="AH2561" s="187" t="str">
        <f t="shared" si="856"/>
        <v/>
      </c>
      <c r="AI2561" s="187" t="str">
        <f t="shared" si="857"/>
        <v/>
      </c>
      <c r="AJ2561" s="187" t="str">
        <f t="shared" si="858"/>
        <v/>
      </c>
      <c r="AK2561" s="187" t="str">
        <f t="shared" si="859"/>
        <v/>
      </c>
      <c r="AN2561" s="187" t="str">
        <f t="shared" si="860"/>
        <v/>
      </c>
      <c r="AO2561" s="187" t="str">
        <f t="shared" si="861"/>
        <v/>
      </c>
      <c r="AP2561" s="187" t="str">
        <f t="shared" si="862"/>
        <v/>
      </c>
      <c r="AT2561" s="187" t="str">
        <f t="shared" si="863"/>
        <v>O365001</v>
      </c>
      <c r="AU2561" s="187">
        <f t="shared" si="864"/>
        <v>30</v>
      </c>
      <c r="AV2561" s="187">
        <f t="shared" si="865"/>
        <v>2371.11</v>
      </c>
      <c r="AW2561" s="187" t="str">
        <f t="shared" si="866"/>
        <v>2012/3</v>
      </c>
      <c r="AX2561" s="187" t="str">
        <f t="shared" si="867"/>
        <v>2012/3 Contribuciones Seg. Social</v>
      </c>
      <c r="AY2561" s="187">
        <f t="shared" si="848"/>
        <v>0</v>
      </c>
      <c r="AZ2561" s="187" t="e">
        <f t="shared" si="868"/>
        <v>#DIV/0!</v>
      </c>
      <c r="BA2561" s="187" t="str">
        <f t="shared" si="850"/>
        <v>O365001 30</v>
      </c>
      <c r="BB2561" s="187">
        <f>IFERROR(IF(AW2561="","",VLOOKUP(AW2561,SUSS!R:S,2,FALSE)),AY2561*SUSS!$M$2)</f>
        <v>0</v>
      </c>
      <c r="BC2561" s="187" t="str">
        <f t="shared" si="849"/>
        <v>VER</v>
      </c>
    </row>
    <row r="2562" spans="14:55" ht="15.75" thickBot="1">
      <c r="N2562" s="183" t="s">
        <v>224</v>
      </c>
      <c r="O2562" s="82">
        <v>30</v>
      </c>
      <c r="P2562" s="86">
        <v>923.15</v>
      </c>
      <c r="Q2562" s="83" t="s">
        <v>106</v>
      </c>
      <c r="R2562" s="83" t="s">
        <v>10</v>
      </c>
      <c r="S2562" s="83" t="s">
        <v>83</v>
      </c>
      <c r="T2562" s="82" t="s">
        <v>227</v>
      </c>
      <c r="U2562" s="82" t="s">
        <v>124</v>
      </c>
      <c r="AC2562" s="187" t="str">
        <f t="shared" si="851"/>
        <v/>
      </c>
      <c r="AD2562" s="187" t="str">
        <f t="shared" si="852"/>
        <v/>
      </c>
      <c r="AE2562" s="187" t="str">
        <f t="shared" si="853"/>
        <v/>
      </c>
      <c r="AF2562" s="187" t="str">
        <f t="shared" si="854"/>
        <v/>
      </c>
      <c r="AG2562" s="187" t="str">
        <f t="shared" si="855"/>
        <v/>
      </c>
      <c r="AH2562" s="187" t="str">
        <f t="shared" si="856"/>
        <v/>
      </c>
      <c r="AI2562" s="187" t="str">
        <f t="shared" si="857"/>
        <v/>
      </c>
      <c r="AJ2562" s="187" t="str">
        <f t="shared" si="858"/>
        <v/>
      </c>
      <c r="AK2562" s="187" t="str">
        <f t="shared" si="859"/>
        <v/>
      </c>
      <c r="AN2562" s="187" t="str">
        <f t="shared" si="860"/>
        <v/>
      </c>
      <c r="AO2562" s="187" t="str">
        <f t="shared" si="861"/>
        <v/>
      </c>
      <c r="AP2562" s="187" t="str">
        <f t="shared" si="862"/>
        <v/>
      </c>
      <c r="AT2562" s="187" t="str">
        <f t="shared" si="863"/>
        <v/>
      </c>
      <c r="AU2562" s="187" t="str">
        <f t="shared" si="864"/>
        <v/>
      </c>
      <c r="AV2562" s="187" t="str">
        <f t="shared" si="865"/>
        <v/>
      </c>
      <c r="AW2562" s="187" t="str">
        <f t="shared" si="866"/>
        <v/>
      </c>
      <c r="AX2562" s="187" t="str">
        <f t="shared" si="867"/>
        <v/>
      </c>
      <c r="AY2562" s="187" t="str">
        <f t="shared" si="848"/>
        <v/>
      </c>
      <c r="AZ2562" s="187" t="str">
        <f t="shared" si="868"/>
        <v/>
      </c>
      <c r="BA2562" s="187" t="str">
        <f t="shared" si="850"/>
        <v xml:space="preserve"> </v>
      </c>
      <c r="BB2562" s="187" t="str">
        <f>IFERROR(IF(AW2562="","",VLOOKUP(AW2562,SUSS!R:S,2,FALSE)),AY2562*SUSS!$M$2)</f>
        <v/>
      </c>
      <c r="BC2562" s="187" t="str">
        <f t="shared" si="849"/>
        <v/>
      </c>
    </row>
    <row r="2563" spans="14:55" ht="15.75" thickBot="1">
      <c r="N2563" s="183" t="s">
        <v>224</v>
      </c>
      <c r="O2563" s="82">
        <v>30</v>
      </c>
      <c r="P2563" s="86">
        <v>79.33</v>
      </c>
      <c r="Q2563" s="83" t="s">
        <v>106</v>
      </c>
      <c r="R2563" s="83" t="s">
        <v>10</v>
      </c>
      <c r="S2563" s="83" t="s">
        <v>10</v>
      </c>
      <c r="T2563" s="82" t="s">
        <v>227</v>
      </c>
      <c r="U2563" s="82" t="s">
        <v>124</v>
      </c>
      <c r="AC2563" s="187" t="str">
        <f t="shared" si="851"/>
        <v/>
      </c>
      <c r="AD2563" s="187" t="str">
        <f t="shared" si="852"/>
        <v/>
      </c>
      <c r="AE2563" s="187" t="str">
        <f t="shared" si="853"/>
        <v/>
      </c>
      <c r="AF2563" s="187" t="str">
        <f t="shared" si="854"/>
        <v/>
      </c>
      <c r="AG2563" s="187" t="str">
        <f t="shared" si="855"/>
        <v/>
      </c>
      <c r="AH2563" s="187" t="str">
        <f t="shared" si="856"/>
        <v/>
      </c>
      <c r="AI2563" s="187" t="str">
        <f t="shared" si="857"/>
        <v/>
      </c>
      <c r="AJ2563" s="187" t="str">
        <f t="shared" si="858"/>
        <v/>
      </c>
      <c r="AK2563" s="187" t="str">
        <f t="shared" si="859"/>
        <v/>
      </c>
      <c r="AN2563" s="187" t="str">
        <f t="shared" si="860"/>
        <v/>
      </c>
      <c r="AO2563" s="187" t="str">
        <f t="shared" si="861"/>
        <v/>
      </c>
      <c r="AP2563" s="187" t="str">
        <f t="shared" si="862"/>
        <v/>
      </c>
      <c r="AT2563" s="187" t="str">
        <f t="shared" si="863"/>
        <v/>
      </c>
      <c r="AU2563" s="187" t="str">
        <f t="shared" si="864"/>
        <v/>
      </c>
      <c r="AV2563" s="187" t="str">
        <f t="shared" si="865"/>
        <v/>
      </c>
      <c r="AW2563" s="187" t="str">
        <f t="shared" si="866"/>
        <v/>
      </c>
      <c r="AX2563" s="187" t="str">
        <f t="shared" si="867"/>
        <v/>
      </c>
      <c r="AY2563" s="187" t="str">
        <f t="shared" si="848"/>
        <v/>
      </c>
      <c r="AZ2563" s="187" t="str">
        <f t="shared" si="868"/>
        <v/>
      </c>
      <c r="BA2563" s="187" t="str">
        <f t="shared" si="850"/>
        <v xml:space="preserve"> </v>
      </c>
      <c r="BB2563" s="187" t="str">
        <f>IFERROR(IF(AW2563="","",VLOOKUP(AW2563,SUSS!R:S,2,FALSE)),AY2563*SUSS!$M$2)</f>
        <v/>
      </c>
      <c r="BC2563" s="187" t="str">
        <f t="shared" si="849"/>
        <v/>
      </c>
    </row>
    <row r="2564" spans="14:55" ht="15.75" thickBot="1">
      <c r="N2564" s="183" t="s">
        <v>224</v>
      </c>
      <c r="O2564" s="82">
        <v>30</v>
      </c>
      <c r="P2564" s="85">
        <v>5272.07</v>
      </c>
      <c r="Q2564" s="83" t="s">
        <v>82</v>
      </c>
      <c r="R2564" s="83" t="s">
        <v>10</v>
      </c>
      <c r="S2564" s="83" t="s">
        <v>83</v>
      </c>
      <c r="T2564" s="82" t="s">
        <v>131</v>
      </c>
      <c r="U2564" s="82" t="s">
        <v>124</v>
      </c>
      <c r="AC2564" s="187" t="str">
        <f t="shared" si="851"/>
        <v/>
      </c>
      <c r="AD2564" s="187" t="str">
        <f t="shared" si="852"/>
        <v/>
      </c>
      <c r="AE2564" s="187" t="str">
        <f t="shared" si="853"/>
        <v/>
      </c>
      <c r="AF2564" s="187" t="str">
        <f t="shared" si="854"/>
        <v/>
      </c>
      <c r="AG2564" s="187" t="str">
        <f t="shared" si="855"/>
        <v/>
      </c>
      <c r="AH2564" s="187" t="str">
        <f t="shared" si="856"/>
        <v/>
      </c>
      <c r="AI2564" s="187" t="str">
        <f t="shared" si="857"/>
        <v/>
      </c>
      <c r="AJ2564" s="187" t="str">
        <f t="shared" si="858"/>
        <v/>
      </c>
      <c r="AK2564" s="187" t="str">
        <f t="shared" si="859"/>
        <v/>
      </c>
      <c r="AN2564" s="187" t="str">
        <f t="shared" si="860"/>
        <v/>
      </c>
      <c r="AO2564" s="187" t="str">
        <f t="shared" si="861"/>
        <v/>
      </c>
      <c r="AP2564" s="187" t="str">
        <f t="shared" si="862"/>
        <v/>
      </c>
      <c r="AT2564" s="187" t="str">
        <f t="shared" si="863"/>
        <v/>
      </c>
      <c r="AU2564" s="187" t="str">
        <f t="shared" si="864"/>
        <v/>
      </c>
      <c r="AV2564" s="187" t="str">
        <f t="shared" si="865"/>
        <v/>
      </c>
      <c r="AW2564" s="187" t="str">
        <f t="shared" si="866"/>
        <v/>
      </c>
      <c r="AX2564" s="187" t="str">
        <f t="shared" si="867"/>
        <v/>
      </c>
      <c r="AY2564" s="187" t="str">
        <f t="shared" ref="AY2564:AY2627" si="869">VLOOKUP(AX2564,AO:AP,2,FALSE)</f>
        <v/>
      </c>
      <c r="AZ2564" s="187" t="str">
        <f t="shared" si="868"/>
        <v/>
      </c>
      <c r="BA2564" s="187" t="str">
        <f t="shared" si="850"/>
        <v xml:space="preserve"> </v>
      </c>
      <c r="BB2564" s="187" t="str">
        <f>IFERROR(IF(AW2564="","",VLOOKUP(AW2564,SUSS!R:S,2,FALSE)),AY2564*SUSS!$M$2)</f>
        <v/>
      </c>
      <c r="BC2564" s="187" t="str">
        <f t="shared" si="849"/>
        <v/>
      </c>
    </row>
    <row r="2565" spans="14:55" ht="15.75" thickBot="1">
      <c r="N2565" s="183" t="s">
        <v>224</v>
      </c>
      <c r="O2565" s="82">
        <v>31</v>
      </c>
      <c r="P2565" s="85">
        <v>1636.27</v>
      </c>
      <c r="Q2565" s="83" t="s">
        <v>102</v>
      </c>
      <c r="R2565" s="83" t="s">
        <v>10</v>
      </c>
      <c r="S2565" s="83" t="s">
        <v>10</v>
      </c>
      <c r="T2565" s="82" t="s">
        <v>206</v>
      </c>
      <c r="U2565" s="82" t="s">
        <v>124</v>
      </c>
      <c r="AC2565" s="187" t="str">
        <f t="shared" si="851"/>
        <v/>
      </c>
      <c r="AD2565" s="187" t="str">
        <f t="shared" si="852"/>
        <v/>
      </c>
      <c r="AE2565" s="187" t="str">
        <f t="shared" si="853"/>
        <v/>
      </c>
      <c r="AF2565" s="187" t="str">
        <f t="shared" si="854"/>
        <v/>
      </c>
      <c r="AG2565" s="187" t="str">
        <f t="shared" si="855"/>
        <v/>
      </c>
      <c r="AH2565" s="187" t="str">
        <f t="shared" si="856"/>
        <v/>
      </c>
      <c r="AI2565" s="187" t="str">
        <f t="shared" si="857"/>
        <v/>
      </c>
      <c r="AJ2565" s="187" t="str">
        <f t="shared" si="858"/>
        <v/>
      </c>
      <c r="AK2565" s="187" t="str">
        <f t="shared" si="859"/>
        <v/>
      </c>
      <c r="AN2565" s="187" t="str">
        <f t="shared" si="860"/>
        <v/>
      </c>
      <c r="AO2565" s="187" t="str">
        <f t="shared" si="861"/>
        <v/>
      </c>
      <c r="AP2565" s="187" t="str">
        <f t="shared" si="862"/>
        <v/>
      </c>
      <c r="AT2565" s="187" t="str">
        <f t="shared" si="863"/>
        <v/>
      </c>
      <c r="AU2565" s="187" t="str">
        <f t="shared" si="864"/>
        <v/>
      </c>
      <c r="AV2565" s="187" t="str">
        <f t="shared" si="865"/>
        <v/>
      </c>
      <c r="AW2565" s="187" t="str">
        <f t="shared" si="866"/>
        <v/>
      </c>
      <c r="AX2565" s="187" t="str">
        <f t="shared" si="867"/>
        <v/>
      </c>
      <c r="AY2565" s="187" t="str">
        <f t="shared" si="869"/>
        <v/>
      </c>
      <c r="AZ2565" s="187" t="str">
        <f t="shared" si="868"/>
        <v/>
      </c>
      <c r="BA2565" s="187" t="str">
        <f t="shared" si="850"/>
        <v xml:space="preserve"> </v>
      </c>
      <c r="BB2565" s="187" t="str">
        <f>IFERROR(IF(AW2565="","",VLOOKUP(AW2565,SUSS!R:S,2,FALSE)),AY2565*SUSS!$M$2)</f>
        <v/>
      </c>
      <c r="BC2565" s="187" t="str">
        <f t="shared" ref="BC2565:BC2628" si="870">IFERROR(IF(BB2565&lt;&gt;"",AZ2565*BB2565,""),"VER")</f>
        <v/>
      </c>
    </row>
    <row r="2566" spans="14:55" ht="15.75" thickBot="1">
      <c r="N2566" s="183" t="s">
        <v>224</v>
      </c>
      <c r="O2566" s="82">
        <v>31</v>
      </c>
      <c r="P2566" s="86">
        <v>218.97</v>
      </c>
      <c r="Q2566" s="83" t="s">
        <v>107</v>
      </c>
      <c r="R2566" s="83" t="s">
        <v>10</v>
      </c>
      <c r="S2566" s="83" t="s">
        <v>10</v>
      </c>
      <c r="T2566" s="82" t="s">
        <v>111</v>
      </c>
      <c r="U2566" s="82" t="s">
        <v>124</v>
      </c>
      <c r="AC2566" s="187" t="str">
        <f t="shared" si="851"/>
        <v/>
      </c>
      <c r="AD2566" s="187" t="str">
        <f t="shared" si="852"/>
        <v/>
      </c>
      <c r="AE2566" s="187" t="str">
        <f t="shared" si="853"/>
        <v/>
      </c>
      <c r="AF2566" s="187" t="str">
        <f t="shared" si="854"/>
        <v/>
      </c>
      <c r="AG2566" s="187" t="str">
        <f t="shared" si="855"/>
        <v/>
      </c>
      <c r="AH2566" s="187" t="str">
        <f t="shared" si="856"/>
        <v/>
      </c>
      <c r="AI2566" s="187" t="str">
        <f t="shared" si="857"/>
        <v/>
      </c>
      <c r="AJ2566" s="187" t="str">
        <f t="shared" si="858"/>
        <v/>
      </c>
      <c r="AK2566" s="187" t="str">
        <f t="shared" si="859"/>
        <v/>
      </c>
      <c r="AN2566" s="187" t="str">
        <f t="shared" si="860"/>
        <v/>
      </c>
      <c r="AO2566" s="187" t="str">
        <f t="shared" si="861"/>
        <v/>
      </c>
      <c r="AP2566" s="187" t="str">
        <f t="shared" si="862"/>
        <v/>
      </c>
      <c r="AT2566" s="187" t="str">
        <f t="shared" si="863"/>
        <v/>
      </c>
      <c r="AU2566" s="187" t="str">
        <f t="shared" si="864"/>
        <v/>
      </c>
      <c r="AV2566" s="187" t="str">
        <f t="shared" si="865"/>
        <v/>
      </c>
      <c r="AW2566" s="187" t="str">
        <f t="shared" si="866"/>
        <v/>
      </c>
      <c r="AX2566" s="187" t="str">
        <f t="shared" si="867"/>
        <v/>
      </c>
      <c r="AY2566" s="187" t="str">
        <f t="shared" si="869"/>
        <v/>
      </c>
      <c r="AZ2566" s="187" t="str">
        <f t="shared" si="868"/>
        <v/>
      </c>
      <c r="BA2566" s="187" t="str">
        <f t="shared" si="850"/>
        <v xml:space="preserve"> </v>
      </c>
      <c r="BB2566" s="187" t="str">
        <f>IFERROR(IF(AW2566="","",VLOOKUP(AW2566,SUSS!R:S,2,FALSE)),AY2566*SUSS!$M$2)</f>
        <v/>
      </c>
      <c r="BC2566" s="187" t="str">
        <f t="shared" si="870"/>
        <v/>
      </c>
    </row>
    <row r="2567" spans="14:55" ht="15.75" thickBot="1">
      <c r="N2567" s="183" t="s">
        <v>224</v>
      </c>
      <c r="O2567" s="82">
        <v>31</v>
      </c>
      <c r="P2567" s="85">
        <v>2371.11</v>
      </c>
      <c r="Q2567" s="83" t="s">
        <v>11</v>
      </c>
      <c r="R2567" s="83" t="s">
        <v>10</v>
      </c>
      <c r="S2567" s="83" t="s">
        <v>83</v>
      </c>
      <c r="T2567" s="82" t="s">
        <v>112</v>
      </c>
      <c r="U2567" s="82" t="s">
        <v>124</v>
      </c>
      <c r="AC2567" s="187" t="str">
        <f t="shared" si="851"/>
        <v/>
      </c>
      <c r="AD2567" s="187" t="str">
        <f t="shared" si="852"/>
        <v/>
      </c>
      <c r="AE2567" s="187" t="str">
        <f t="shared" si="853"/>
        <v/>
      </c>
      <c r="AF2567" s="187" t="str">
        <f t="shared" si="854"/>
        <v/>
      </c>
      <c r="AG2567" s="187" t="str">
        <f t="shared" si="855"/>
        <v/>
      </c>
      <c r="AH2567" s="187" t="str">
        <f t="shared" si="856"/>
        <v/>
      </c>
      <c r="AI2567" s="187" t="str">
        <f t="shared" si="857"/>
        <v/>
      </c>
      <c r="AJ2567" s="187" t="str">
        <f t="shared" si="858"/>
        <v/>
      </c>
      <c r="AK2567" s="187" t="str">
        <f t="shared" si="859"/>
        <v/>
      </c>
      <c r="AN2567" s="187" t="str">
        <f t="shared" si="860"/>
        <v/>
      </c>
      <c r="AO2567" s="187" t="str">
        <f t="shared" si="861"/>
        <v/>
      </c>
      <c r="AP2567" s="187" t="str">
        <f t="shared" si="862"/>
        <v/>
      </c>
      <c r="AT2567" s="187" t="str">
        <f t="shared" si="863"/>
        <v>O365001</v>
      </c>
      <c r="AU2567" s="187">
        <f t="shared" si="864"/>
        <v>31</v>
      </c>
      <c r="AV2567" s="187">
        <f t="shared" si="865"/>
        <v>2371.11</v>
      </c>
      <c r="AW2567" s="187" t="str">
        <f t="shared" si="866"/>
        <v>2012/3</v>
      </c>
      <c r="AX2567" s="187" t="str">
        <f t="shared" si="867"/>
        <v>2012/3 Contribuciones Seg. Social</v>
      </c>
      <c r="AY2567" s="187">
        <f t="shared" si="869"/>
        <v>0</v>
      </c>
      <c r="AZ2567" s="187" t="e">
        <f t="shared" si="868"/>
        <v>#DIV/0!</v>
      </c>
      <c r="BA2567" s="187" t="str">
        <f t="shared" si="850"/>
        <v>O365001 31</v>
      </c>
      <c r="BB2567" s="187">
        <f>IFERROR(IF(AW2567="","",VLOOKUP(AW2567,SUSS!R:S,2,FALSE)),AY2567*SUSS!$M$2)</f>
        <v>0</v>
      </c>
      <c r="BC2567" s="187" t="str">
        <f t="shared" si="870"/>
        <v>VER</v>
      </c>
    </row>
    <row r="2568" spans="14:55" ht="15.75" thickBot="1">
      <c r="N2568" s="183" t="s">
        <v>224</v>
      </c>
      <c r="O2568" s="82">
        <v>31</v>
      </c>
      <c r="P2568" s="85">
        <v>1002.48</v>
      </c>
      <c r="Q2568" s="83" t="s">
        <v>106</v>
      </c>
      <c r="R2568" s="83" t="s">
        <v>10</v>
      </c>
      <c r="S2568" s="83" t="s">
        <v>83</v>
      </c>
      <c r="T2568" s="82" t="s">
        <v>227</v>
      </c>
      <c r="U2568" s="82" t="s">
        <v>124</v>
      </c>
      <c r="AC2568" s="187" t="str">
        <f t="shared" si="851"/>
        <v/>
      </c>
      <c r="AD2568" s="187" t="str">
        <f t="shared" si="852"/>
        <v/>
      </c>
      <c r="AE2568" s="187" t="str">
        <f t="shared" si="853"/>
        <v/>
      </c>
      <c r="AF2568" s="187" t="str">
        <f t="shared" si="854"/>
        <v/>
      </c>
      <c r="AG2568" s="187" t="str">
        <f t="shared" si="855"/>
        <v/>
      </c>
      <c r="AH2568" s="187" t="str">
        <f t="shared" si="856"/>
        <v/>
      </c>
      <c r="AI2568" s="187" t="str">
        <f t="shared" si="857"/>
        <v/>
      </c>
      <c r="AJ2568" s="187" t="str">
        <f t="shared" si="858"/>
        <v/>
      </c>
      <c r="AK2568" s="187" t="str">
        <f t="shared" si="859"/>
        <v/>
      </c>
      <c r="AN2568" s="187" t="str">
        <f t="shared" si="860"/>
        <v/>
      </c>
      <c r="AO2568" s="187" t="str">
        <f t="shared" si="861"/>
        <v/>
      </c>
      <c r="AP2568" s="187" t="str">
        <f t="shared" si="862"/>
        <v/>
      </c>
      <c r="AT2568" s="187" t="str">
        <f t="shared" si="863"/>
        <v/>
      </c>
      <c r="AU2568" s="187" t="str">
        <f t="shared" si="864"/>
        <v/>
      </c>
      <c r="AV2568" s="187" t="str">
        <f t="shared" si="865"/>
        <v/>
      </c>
      <c r="AW2568" s="187" t="str">
        <f t="shared" si="866"/>
        <v/>
      </c>
      <c r="AX2568" s="187" t="str">
        <f t="shared" si="867"/>
        <v/>
      </c>
      <c r="AY2568" s="187" t="str">
        <f t="shared" si="869"/>
        <v/>
      </c>
      <c r="AZ2568" s="187" t="str">
        <f t="shared" si="868"/>
        <v/>
      </c>
      <c r="BA2568" s="187" t="str">
        <f t="shared" ref="BA2568:BA2631" si="871">AT2568&amp;" "&amp;AU2568</f>
        <v xml:space="preserve"> </v>
      </c>
      <c r="BB2568" s="187" t="str">
        <f>IFERROR(IF(AW2568="","",VLOOKUP(AW2568,SUSS!R:S,2,FALSE)),AY2568*SUSS!$M$2)</f>
        <v/>
      </c>
      <c r="BC2568" s="187" t="str">
        <f t="shared" si="870"/>
        <v/>
      </c>
    </row>
    <row r="2569" spans="14:55" ht="15.75" thickBot="1">
      <c r="N2569" s="183" t="s">
        <v>224</v>
      </c>
      <c r="O2569" s="82">
        <v>31</v>
      </c>
      <c r="P2569" s="85">
        <v>5272.07</v>
      </c>
      <c r="Q2569" s="83" t="s">
        <v>82</v>
      </c>
      <c r="R2569" s="83" t="s">
        <v>10</v>
      </c>
      <c r="S2569" s="83" t="s">
        <v>83</v>
      </c>
      <c r="T2569" s="82" t="s">
        <v>131</v>
      </c>
      <c r="U2569" s="82" t="s">
        <v>124</v>
      </c>
      <c r="AC2569" s="187" t="str">
        <f t="shared" si="851"/>
        <v/>
      </c>
      <c r="AD2569" s="187" t="str">
        <f t="shared" si="852"/>
        <v/>
      </c>
      <c r="AE2569" s="187" t="str">
        <f t="shared" si="853"/>
        <v/>
      </c>
      <c r="AF2569" s="187" t="str">
        <f t="shared" si="854"/>
        <v/>
      </c>
      <c r="AG2569" s="187" t="str">
        <f t="shared" si="855"/>
        <v/>
      </c>
      <c r="AH2569" s="187" t="str">
        <f t="shared" si="856"/>
        <v/>
      </c>
      <c r="AI2569" s="187" t="str">
        <f t="shared" si="857"/>
        <v/>
      </c>
      <c r="AJ2569" s="187" t="str">
        <f t="shared" si="858"/>
        <v/>
      </c>
      <c r="AK2569" s="187" t="str">
        <f t="shared" si="859"/>
        <v/>
      </c>
      <c r="AN2569" s="187" t="str">
        <f t="shared" si="860"/>
        <v/>
      </c>
      <c r="AO2569" s="187" t="str">
        <f t="shared" si="861"/>
        <v/>
      </c>
      <c r="AP2569" s="187" t="str">
        <f t="shared" si="862"/>
        <v/>
      </c>
      <c r="AT2569" s="187" t="str">
        <f t="shared" si="863"/>
        <v/>
      </c>
      <c r="AU2569" s="187" t="str">
        <f t="shared" si="864"/>
        <v/>
      </c>
      <c r="AV2569" s="187" t="str">
        <f t="shared" si="865"/>
        <v/>
      </c>
      <c r="AW2569" s="187" t="str">
        <f t="shared" si="866"/>
        <v/>
      </c>
      <c r="AX2569" s="187" t="str">
        <f t="shared" si="867"/>
        <v/>
      </c>
      <c r="AY2569" s="187" t="str">
        <f t="shared" si="869"/>
        <v/>
      </c>
      <c r="AZ2569" s="187" t="str">
        <f t="shared" si="868"/>
        <v/>
      </c>
      <c r="BA2569" s="187" t="str">
        <f t="shared" si="871"/>
        <v xml:space="preserve"> </v>
      </c>
      <c r="BB2569" s="187" t="str">
        <f>IFERROR(IF(AW2569="","",VLOOKUP(AW2569,SUSS!R:S,2,FALSE)),AY2569*SUSS!$M$2)</f>
        <v/>
      </c>
      <c r="BC2569" s="187" t="str">
        <f t="shared" si="870"/>
        <v/>
      </c>
    </row>
    <row r="2570" spans="14:55" ht="15.75" thickBot="1">
      <c r="N2570" s="183" t="s">
        <v>224</v>
      </c>
      <c r="O2570" s="82">
        <v>32</v>
      </c>
      <c r="P2570" s="85">
        <v>1636.27</v>
      </c>
      <c r="Q2570" s="83" t="s">
        <v>102</v>
      </c>
      <c r="R2570" s="83" t="s">
        <v>10</v>
      </c>
      <c r="S2570" s="83" t="s">
        <v>10</v>
      </c>
      <c r="T2570" s="82" t="s">
        <v>206</v>
      </c>
      <c r="U2570" s="82" t="s">
        <v>124</v>
      </c>
      <c r="AC2570" s="187" t="str">
        <f t="shared" si="851"/>
        <v/>
      </c>
      <c r="AD2570" s="187" t="str">
        <f t="shared" si="852"/>
        <v/>
      </c>
      <c r="AE2570" s="187" t="str">
        <f t="shared" si="853"/>
        <v/>
      </c>
      <c r="AF2570" s="187" t="str">
        <f t="shared" si="854"/>
        <v/>
      </c>
      <c r="AG2570" s="187" t="str">
        <f t="shared" si="855"/>
        <v/>
      </c>
      <c r="AH2570" s="187" t="str">
        <f t="shared" si="856"/>
        <v/>
      </c>
      <c r="AI2570" s="187" t="str">
        <f t="shared" si="857"/>
        <v/>
      </c>
      <c r="AJ2570" s="187" t="str">
        <f t="shared" si="858"/>
        <v/>
      </c>
      <c r="AK2570" s="187" t="str">
        <f t="shared" si="859"/>
        <v/>
      </c>
      <c r="AN2570" s="187" t="str">
        <f t="shared" si="860"/>
        <v/>
      </c>
      <c r="AO2570" s="187" t="str">
        <f t="shared" si="861"/>
        <v/>
      </c>
      <c r="AP2570" s="187" t="str">
        <f t="shared" si="862"/>
        <v/>
      </c>
      <c r="AT2570" s="187" t="str">
        <f t="shared" si="863"/>
        <v/>
      </c>
      <c r="AU2570" s="187" t="str">
        <f t="shared" si="864"/>
        <v/>
      </c>
      <c r="AV2570" s="187" t="str">
        <f t="shared" si="865"/>
        <v/>
      </c>
      <c r="AW2570" s="187" t="str">
        <f t="shared" si="866"/>
        <v/>
      </c>
      <c r="AX2570" s="187" t="str">
        <f t="shared" si="867"/>
        <v/>
      </c>
      <c r="AY2570" s="187" t="str">
        <f t="shared" si="869"/>
        <v/>
      </c>
      <c r="AZ2570" s="187" t="str">
        <f t="shared" si="868"/>
        <v/>
      </c>
      <c r="BA2570" s="187" t="str">
        <f t="shared" si="871"/>
        <v xml:space="preserve"> </v>
      </c>
      <c r="BB2570" s="187" t="str">
        <f>IFERROR(IF(AW2570="","",VLOOKUP(AW2570,SUSS!R:S,2,FALSE)),AY2570*SUSS!$M$2)</f>
        <v/>
      </c>
      <c r="BC2570" s="187" t="str">
        <f t="shared" si="870"/>
        <v/>
      </c>
    </row>
    <row r="2571" spans="14:55" ht="15.75" thickBot="1">
      <c r="N2571" s="183" t="s">
        <v>224</v>
      </c>
      <c r="O2571" s="82">
        <v>32</v>
      </c>
      <c r="P2571" s="86">
        <v>218.97</v>
      </c>
      <c r="Q2571" s="83" t="s">
        <v>107</v>
      </c>
      <c r="R2571" s="83" t="s">
        <v>10</v>
      </c>
      <c r="S2571" s="83" t="s">
        <v>10</v>
      </c>
      <c r="T2571" s="82" t="s">
        <v>111</v>
      </c>
      <c r="U2571" s="82" t="s">
        <v>124</v>
      </c>
      <c r="AC2571" s="187" t="str">
        <f t="shared" si="851"/>
        <v/>
      </c>
      <c r="AD2571" s="187" t="str">
        <f t="shared" si="852"/>
        <v/>
      </c>
      <c r="AE2571" s="187" t="str">
        <f t="shared" si="853"/>
        <v/>
      </c>
      <c r="AF2571" s="187" t="str">
        <f t="shared" si="854"/>
        <v/>
      </c>
      <c r="AG2571" s="187" t="str">
        <f t="shared" si="855"/>
        <v/>
      </c>
      <c r="AH2571" s="187" t="str">
        <f t="shared" si="856"/>
        <v/>
      </c>
      <c r="AI2571" s="187" t="str">
        <f t="shared" si="857"/>
        <v/>
      </c>
      <c r="AJ2571" s="187" t="str">
        <f t="shared" si="858"/>
        <v/>
      </c>
      <c r="AK2571" s="187" t="str">
        <f t="shared" si="859"/>
        <v/>
      </c>
      <c r="AN2571" s="187" t="str">
        <f t="shared" si="860"/>
        <v/>
      </c>
      <c r="AO2571" s="187" t="str">
        <f t="shared" si="861"/>
        <v/>
      </c>
      <c r="AP2571" s="187" t="str">
        <f t="shared" si="862"/>
        <v/>
      </c>
      <c r="AT2571" s="187" t="str">
        <f t="shared" si="863"/>
        <v/>
      </c>
      <c r="AU2571" s="187" t="str">
        <f t="shared" si="864"/>
        <v/>
      </c>
      <c r="AV2571" s="187" t="str">
        <f t="shared" si="865"/>
        <v/>
      </c>
      <c r="AW2571" s="187" t="str">
        <f t="shared" si="866"/>
        <v/>
      </c>
      <c r="AX2571" s="187" t="str">
        <f t="shared" si="867"/>
        <v/>
      </c>
      <c r="AY2571" s="187" t="str">
        <f t="shared" si="869"/>
        <v/>
      </c>
      <c r="AZ2571" s="187" t="str">
        <f t="shared" si="868"/>
        <v/>
      </c>
      <c r="BA2571" s="187" t="str">
        <f t="shared" si="871"/>
        <v xml:space="preserve"> </v>
      </c>
      <c r="BB2571" s="187" t="str">
        <f>IFERROR(IF(AW2571="","",VLOOKUP(AW2571,SUSS!R:S,2,FALSE)),AY2571*SUSS!$M$2)</f>
        <v/>
      </c>
      <c r="BC2571" s="187" t="str">
        <f t="shared" si="870"/>
        <v/>
      </c>
    </row>
    <row r="2572" spans="14:55" ht="15.75" thickBot="1">
      <c r="N2572" s="183" t="s">
        <v>224</v>
      </c>
      <c r="O2572" s="82">
        <v>32</v>
      </c>
      <c r="P2572" s="85">
        <v>2371.11</v>
      </c>
      <c r="Q2572" s="83" t="s">
        <v>11</v>
      </c>
      <c r="R2572" s="83" t="s">
        <v>10</v>
      </c>
      <c r="S2572" s="83" t="s">
        <v>83</v>
      </c>
      <c r="T2572" s="82" t="s">
        <v>112</v>
      </c>
      <c r="U2572" s="82" t="s">
        <v>124</v>
      </c>
      <c r="AC2572" s="187" t="str">
        <f t="shared" si="851"/>
        <v/>
      </c>
      <c r="AD2572" s="187" t="str">
        <f t="shared" si="852"/>
        <v/>
      </c>
      <c r="AE2572" s="187" t="str">
        <f t="shared" si="853"/>
        <v/>
      </c>
      <c r="AF2572" s="187" t="str">
        <f t="shared" si="854"/>
        <v/>
      </c>
      <c r="AG2572" s="187" t="str">
        <f t="shared" si="855"/>
        <v/>
      </c>
      <c r="AH2572" s="187" t="str">
        <f t="shared" si="856"/>
        <v/>
      </c>
      <c r="AI2572" s="187" t="str">
        <f t="shared" si="857"/>
        <v/>
      </c>
      <c r="AJ2572" s="187" t="str">
        <f t="shared" si="858"/>
        <v/>
      </c>
      <c r="AK2572" s="187" t="str">
        <f t="shared" si="859"/>
        <v/>
      </c>
      <c r="AN2572" s="187" t="str">
        <f t="shared" si="860"/>
        <v/>
      </c>
      <c r="AO2572" s="187" t="str">
        <f t="shared" si="861"/>
        <v/>
      </c>
      <c r="AP2572" s="187" t="str">
        <f t="shared" si="862"/>
        <v/>
      </c>
      <c r="AT2572" s="187" t="str">
        <f t="shared" si="863"/>
        <v>O365001</v>
      </c>
      <c r="AU2572" s="187">
        <f t="shared" si="864"/>
        <v>32</v>
      </c>
      <c r="AV2572" s="187">
        <f t="shared" si="865"/>
        <v>2371.11</v>
      </c>
      <c r="AW2572" s="187" t="str">
        <f t="shared" si="866"/>
        <v>2012/3</v>
      </c>
      <c r="AX2572" s="187" t="str">
        <f t="shared" si="867"/>
        <v>2012/3 Contribuciones Seg. Social</v>
      </c>
      <c r="AY2572" s="187">
        <f t="shared" si="869"/>
        <v>0</v>
      </c>
      <c r="AZ2572" s="187" t="e">
        <f t="shared" si="868"/>
        <v>#DIV/0!</v>
      </c>
      <c r="BA2572" s="187" t="str">
        <f t="shared" si="871"/>
        <v>O365001 32</v>
      </c>
      <c r="BB2572" s="187">
        <f>IFERROR(IF(AW2572="","",VLOOKUP(AW2572,SUSS!R:S,2,FALSE)),AY2572*SUSS!$M$2)</f>
        <v>0</v>
      </c>
      <c r="BC2572" s="187" t="str">
        <f t="shared" si="870"/>
        <v>VER</v>
      </c>
    </row>
    <row r="2573" spans="14:55" ht="15.75" thickBot="1">
      <c r="N2573" s="183" t="s">
        <v>224</v>
      </c>
      <c r="O2573" s="82">
        <v>32</v>
      </c>
      <c r="P2573" s="85">
        <v>1002.48</v>
      </c>
      <c r="Q2573" s="83" t="s">
        <v>106</v>
      </c>
      <c r="R2573" s="83" t="s">
        <v>10</v>
      </c>
      <c r="S2573" s="83" t="s">
        <v>83</v>
      </c>
      <c r="T2573" s="82" t="s">
        <v>227</v>
      </c>
      <c r="U2573" s="82" t="s">
        <v>124</v>
      </c>
      <c r="AC2573" s="187" t="str">
        <f t="shared" si="851"/>
        <v/>
      </c>
      <c r="AD2573" s="187" t="str">
        <f t="shared" si="852"/>
        <v/>
      </c>
      <c r="AE2573" s="187" t="str">
        <f t="shared" si="853"/>
        <v/>
      </c>
      <c r="AF2573" s="187" t="str">
        <f t="shared" si="854"/>
        <v/>
      </c>
      <c r="AG2573" s="187" t="str">
        <f t="shared" si="855"/>
        <v/>
      </c>
      <c r="AH2573" s="187" t="str">
        <f t="shared" si="856"/>
        <v/>
      </c>
      <c r="AI2573" s="187" t="str">
        <f t="shared" si="857"/>
        <v/>
      </c>
      <c r="AJ2573" s="187" t="str">
        <f t="shared" si="858"/>
        <v/>
      </c>
      <c r="AK2573" s="187" t="str">
        <f t="shared" si="859"/>
        <v/>
      </c>
      <c r="AN2573" s="187" t="str">
        <f t="shared" si="860"/>
        <v/>
      </c>
      <c r="AO2573" s="187" t="str">
        <f t="shared" si="861"/>
        <v/>
      </c>
      <c r="AP2573" s="187" t="str">
        <f t="shared" si="862"/>
        <v/>
      </c>
      <c r="AT2573" s="187" t="str">
        <f t="shared" si="863"/>
        <v/>
      </c>
      <c r="AU2573" s="187" t="str">
        <f t="shared" si="864"/>
        <v/>
      </c>
      <c r="AV2573" s="187" t="str">
        <f t="shared" si="865"/>
        <v/>
      </c>
      <c r="AW2573" s="187" t="str">
        <f t="shared" si="866"/>
        <v/>
      </c>
      <c r="AX2573" s="187" t="str">
        <f t="shared" si="867"/>
        <v/>
      </c>
      <c r="AY2573" s="187" t="str">
        <f t="shared" si="869"/>
        <v/>
      </c>
      <c r="AZ2573" s="187" t="str">
        <f t="shared" si="868"/>
        <v/>
      </c>
      <c r="BA2573" s="187" t="str">
        <f t="shared" si="871"/>
        <v xml:space="preserve"> </v>
      </c>
      <c r="BB2573" s="187" t="str">
        <f>IFERROR(IF(AW2573="","",VLOOKUP(AW2573,SUSS!R:S,2,FALSE)),AY2573*SUSS!$M$2)</f>
        <v/>
      </c>
      <c r="BC2573" s="187" t="str">
        <f t="shared" si="870"/>
        <v/>
      </c>
    </row>
    <row r="2574" spans="14:55" ht="15.75" thickBot="1">
      <c r="N2574" s="183" t="s">
        <v>224</v>
      </c>
      <c r="O2574" s="82">
        <v>32</v>
      </c>
      <c r="P2574" s="85">
        <v>5272.07</v>
      </c>
      <c r="Q2574" s="83" t="s">
        <v>82</v>
      </c>
      <c r="R2574" s="83" t="s">
        <v>10</v>
      </c>
      <c r="S2574" s="83" t="s">
        <v>83</v>
      </c>
      <c r="T2574" s="82" t="s">
        <v>131</v>
      </c>
      <c r="U2574" s="82" t="s">
        <v>124</v>
      </c>
      <c r="AC2574" s="187" t="str">
        <f t="shared" si="851"/>
        <v/>
      </c>
      <c r="AD2574" s="187" t="str">
        <f t="shared" si="852"/>
        <v/>
      </c>
      <c r="AE2574" s="187" t="str">
        <f t="shared" si="853"/>
        <v/>
      </c>
      <c r="AF2574" s="187" t="str">
        <f t="shared" si="854"/>
        <v/>
      </c>
      <c r="AG2574" s="187" t="str">
        <f t="shared" si="855"/>
        <v/>
      </c>
      <c r="AH2574" s="187" t="str">
        <f t="shared" si="856"/>
        <v/>
      </c>
      <c r="AI2574" s="187" t="str">
        <f t="shared" si="857"/>
        <v/>
      </c>
      <c r="AJ2574" s="187" t="str">
        <f t="shared" si="858"/>
        <v/>
      </c>
      <c r="AK2574" s="187" t="str">
        <f t="shared" si="859"/>
        <v/>
      </c>
      <c r="AN2574" s="187" t="str">
        <f t="shared" si="860"/>
        <v/>
      </c>
      <c r="AO2574" s="187" t="str">
        <f t="shared" si="861"/>
        <v/>
      </c>
      <c r="AP2574" s="187" t="str">
        <f t="shared" si="862"/>
        <v/>
      </c>
      <c r="AT2574" s="187" t="str">
        <f t="shared" si="863"/>
        <v/>
      </c>
      <c r="AU2574" s="187" t="str">
        <f t="shared" si="864"/>
        <v/>
      </c>
      <c r="AV2574" s="187" t="str">
        <f t="shared" si="865"/>
        <v/>
      </c>
      <c r="AW2574" s="187" t="str">
        <f t="shared" si="866"/>
        <v/>
      </c>
      <c r="AX2574" s="187" t="str">
        <f t="shared" si="867"/>
        <v/>
      </c>
      <c r="AY2574" s="187" t="str">
        <f t="shared" si="869"/>
        <v/>
      </c>
      <c r="AZ2574" s="187" t="str">
        <f t="shared" si="868"/>
        <v/>
      </c>
      <c r="BA2574" s="187" t="str">
        <f t="shared" si="871"/>
        <v xml:space="preserve"> </v>
      </c>
      <c r="BB2574" s="187" t="str">
        <f>IFERROR(IF(AW2574="","",VLOOKUP(AW2574,SUSS!R:S,2,FALSE)),AY2574*SUSS!$M$2)</f>
        <v/>
      </c>
      <c r="BC2574" s="187" t="str">
        <f t="shared" si="870"/>
        <v/>
      </c>
    </row>
    <row r="2575" spans="14:55" ht="15.75" thickBot="1">
      <c r="N2575" s="183" t="s">
        <v>224</v>
      </c>
      <c r="O2575" s="82">
        <v>33</v>
      </c>
      <c r="P2575" s="85">
        <v>1636.27</v>
      </c>
      <c r="Q2575" s="83" t="s">
        <v>102</v>
      </c>
      <c r="R2575" s="83" t="s">
        <v>10</v>
      </c>
      <c r="S2575" s="83" t="s">
        <v>10</v>
      </c>
      <c r="T2575" s="82" t="s">
        <v>206</v>
      </c>
      <c r="U2575" s="82" t="s">
        <v>124</v>
      </c>
      <c r="AC2575" s="187" t="str">
        <f t="shared" si="851"/>
        <v/>
      </c>
      <c r="AD2575" s="187" t="str">
        <f t="shared" si="852"/>
        <v/>
      </c>
      <c r="AE2575" s="187" t="str">
        <f t="shared" si="853"/>
        <v/>
      </c>
      <c r="AF2575" s="187" t="str">
        <f t="shared" si="854"/>
        <v/>
      </c>
      <c r="AG2575" s="187" t="str">
        <f t="shared" si="855"/>
        <v/>
      </c>
      <c r="AH2575" s="187" t="str">
        <f t="shared" si="856"/>
        <v/>
      </c>
      <c r="AI2575" s="187" t="str">
        <f t="shared" si="857"/>
        <v/>
      </c>
      <c r="AJ2575" s="187" t="str">
        <f t="shared" si="858"/>
        <v/>
      </c>
      <c r="AK2575" s="187" t="str">
        <f t="shared" si="859"/>
        <v/>
      </c>
      <c r="AN2575" s="187" t="str">
        <f t="shared" si="860"/>
        <v/>
      </c>
      <c r="AO2575" s="187" t="str">
        <f t="shared" si="861"/>
        <v/>
      </c>
      <c r="AP2575" s="187" t="str">
        <f t="shared" si="862"/>
        <v/>
      </c>
      <c r="AT2575" s="187" t="str">
        <f t="shared" si="863"/>
        <v/>
      </c>
      <c r="AU2575" s="187" t="str">
        <f t="shared" si="864"/>
        <v/>
      </c>
      <c r="AV2575" s="187" t="str">
        <f t="shared" si="865"/>
        <v/>
      </c>
      <c r="AW2575" s="187" t="str">
        <f t="shared" si="866"/>
        <v/>
      </c>
      <c r="AX2575" s="187" t="str">
        <f t="shared" si="867"/>
        <v/>
      </c>
      <c r="AY2575" s="187" t="str">
        <f t="shared" si="869"/>
        <v/>
      </c>
      <c r="AZ2575" s="187" t="str">
        <f t="shared" si="868"/>
        <v/>
      </c>
      <c r="BA2575" s="187" t="str">
        <f t="shared" si="871"/>
        <v xml:space="preserve"> </v>
      </c>
      <c r="BB2575" s="187" t="str">
        <f>IFERROR(IF(AW2575="","",VLOOKUP(AW2575,SUSS!R:S,2,FALSE)),AY2575*SUSS!$M$2)</f>
        <v/>
      </c>
      <c r="BC2575" s="187" t="str">
        <f t="shared" si="870"/>
        <v/>
      </c>
    </row>
    <row r="2576" spans="14:55" ht="15.75" thickBot="1">
      <c r="N2576" s="183" t="s">
        <v>224</v>
      </c>
      <c r="O2576" s="82">
        <v>33</v>
      </c>
      <c r="P2576" s="86">
        <v>218.97</v>
      </c>
      <c r="Q2576" s="83" t="s">
        <v>107</v>
      </c>
      <c r="R2576" s="83" t="s">
        <v>10</v>
      </c>
      <c r="S2576" s="83" t="s">
        <v>10</v>
      </c>
      <c r="T2576" s="82" t="s">
        <v>111</v>
      </c>
      <c r="U2576" s="82" t="s">
        <v>124</v>
      </c>
      <c r="AC2576" s="187" t="str">
        <f t="shared" si="851"/>
        <v/>
      </c>
      <c r="AD2576" s="187" t="str">
        <f t="shared" si="852"/>
        <v/>
      </c>
      <c r="AE2576" s="187" t="str">
        <f t="shared" si="853"/>
        <v/>
      </c>
      <c r="AF2576" s="187" t="str">
        <f t="shared" si="854"/>
        <v/>
      </c>
      <c r="AG2576" s="187" t="str">
        <f t="shared" si="855"/>
        <v/>
      </c>
      <c r="AH2576" s="187" t="str">
        <f t="shared" si="856"/>
        <v/>
      </c>
      <c r="AI2576" s="187" t="str">
        <f t="shared" si="857"/>
        <v/>
      </c>
      <c r="AJ2576" s="187" t="str">
        <f t="shared" si="858"/>
        <v/>
      </c>
      <c r="AK2576" s="187" t="str">
        <f t="shared" si="859"/>
        <v/>
      </c>
      <c r="AN2576" s="187" t="str">
        <f t="shared" si="860"/>
        <v/>
      </c>
      <c r="AO2576" s="187" t="str">
        <f t="shared" si="861"/>
        <v/>
      </c>
      <c r="AP2576" s="187" t="str">
        <f t="shared" si="862"/>
        <v/>
      </c>
      <c r="AT2576" s="187" t="str">
        <f t="shared" si="863"/>
        <v/>
      </c>
      <c r="AU2576" s="187" t="str">
        <f t="shared" si="864"/>
        <v/>
      </c>
      <c r="AV2576" s="187" t="str">
        <f t="shared" si="865"/>
        <v/>
      </c>
      <c r="AW2576" s="187" t="str">
        <f t="shared" si="866"/>
        <v/>
      </c>
      <c r="AX2576" s="187" t="str">
        <f t="shared" si="867"/>
        <v/>
      </c>
      <c r="AY2576" s="187" t="str">
        <f t="shared" si="869"/>
        <v/>
      </c>
      <c r="AZ2576" s="187" t="str">
        <f t="shared" si="868"/>
        <v/>
      </c>
      <c r="BA2576" s="187" t="str">
        <f t="shared" si="871"/>
        <v xml:space="preserve"> </v>
      </c>
      <c r="BB2576" s="187" t="str">
        <f>IFERROR(IF(AW2576="","",VLOOKUP(AW2576,SUSS!R:S,2,FALSE)),AY2576*SUSS!$M$2)</f>
        <v/>
      </c>
      <c r="BC2576" s="187" t="str">
        <f t="shared" si="870"/>
        <v/>
      </c>
    </row>
    <row r="2577" spans="14:55" ht="15.75" thickBot="1">
      <c r="N2577" s="183" t="s">
        <v>224</v>
      </c>
      <c r="O2577" s="82">
        <v>33</v>
      </c>
      <c r="P2577" s="85">
        <v>2371.11</v>
      </c>
      <c r="Q2577" s="83" t="s">
        <v>11</v>
      </c>
      <c r="R2577" s="83" t="s">
        <v>10</v>
      </c>
      <c r="S2577" s="83" t="s">
        <v>83</v>
      </c>
      <c r="T2577" s="82" t="s">
        <v>112</v>
      </c>
      <c r="U2577" s="82" t="s">
        <v>124</v>
      </c>
      <c r="AC2577" s="187" t="str">
        <f t="shared" si="851"/>
        <v/>
      </c>
      <c r="AD2577" s="187" t="str">
        <f t="shared" si="852"/>
        <v/>
      </c>
      <c r="AE2577" s="187" t="str">
        <f t="shared" si="853"/>
        <v/>
      </c>
      <c r="AF2577" s="187" t="str">
        <f t="shared" si="854"/>
        <v/>
      </c>
      <c r="AG2577" s="187" t="str">
        <f t="shared" si="855"/>
        <v/>
      </c>
      <c r="AH2577" s="187" t="str">
        <f t="shared" si="856"/>
        <v/>
      </c>
      <c r="AI2577" s="187" t="str">
        <f t="shared" si="857"/>
        <v/>
      </c>
      <c r="AJ2577" s="187" t="str">
        <f t="shared" si="858"/>
        <v/>
      </c>
      <c r="AK2577" s="187" t="str">
        <f t="shared" si="859"/>
        <v/>
      </c>
      <c r="AN2577" s="187" t="str">
        <f t="shared" si="860"/>
        <v/>
      </c>
      <c r="AO2577" s="187" t="str">
        <f t="shared" si="861"/>
        <v/>
      </c>
      <c r="AP2577" s="187" t="str">
        <f t="shared" si="862"/>
        <v/>
      </c>
      <c r="AT2577" s="187" t="str">
        <f t="shared" si="863"/>
        <v>O365001</v>
      </c>
      <c r="AU2577" s="187">
        <f t="shared" si="864"/>
        <v>33</v>
      </c>
      <c r="AV2577" s="187">
        <f t="shared" si="865"/>
        <v>2371.11</v>
      </c>
      <c r="AW2577" s="187" t="str">
        <f t="shared" si="866"/>
        <v>2012/3</v>
      </c>
      <c r="AX2577" s="187" t="str">
        <f t="shared" si="867"/>
        <v>2012/3 Contribuciones Seg. Social</v>
      </c>
      <c r="AY2577" s="187">
        <f t="shared" si="869"/>
        <v>0</v>
      </c>
      <c r="AZ2577" s="187" t="e">
        <f t="shared" si="868"/>
        <v>#DIV/0!</v>
      </c>
      <c r="BA2577" s="187" t="str">
        <f t="shared" si="871"/>
        <v>O365001 33</v>
      </c>
      <c r="BB2577" s="187">
        <f>IFERROR(IF(AW2577="","",VLOOKUP(AW2577,SUSS!R:S,2,FALSE)),AY2577*SUSS!$M$2)</f>
        <v>0</v>
      </c>
      <c r="BC2577" s="187" t="str">
        <f t="shared" si="870"/>
        <v>VER</v>
      </c>
    </row>
    <row r="2578" spans="14:55" ht="15.75" thickBot="1">
      <c r="N2578" s="183" t="s">
        <v>224</v>
      </c>
      <c r="O2578" s="82">
        <v>33</v>
      </c>
      <c r="P2578" s="85">
        <v>1002.48</v>
      </c>
      <c r="Q2578" s="83" t="s">
        <v>106</v>
      </c>
      <c r="R2578" s="83" t="s">
        <v>10</v>
      </c>
      <c r="S2578" s="83" t="s">
        <v>83</v>
      </c>
      <c r="T2578" s="82" t="s">
        <v>227</v>
      </c>
      <c r="U2578" s="82" t="s">
        <v>124</v>
      </c>
      <c r="AC2578" s="187" t="str">
        <f t="shared" si="851"/>
        <v/>
      </c>
      <c r="AD2578" s="187" t="str">
        <f t="shared" si="852"/>
        <v/>
      </c>
      <c r="AE2578" s="187" t="str">
        <f t="shared" si="853"/>
        <v/>
      </c>
      <c r="AF2578" s="187" t="str">
        <f t="shared" si="854"/>
        <v/>
      </c>
      <c r="AG2578" s="187" t="str">
        <f t="shared" si="855"/>
        <v/>
      </c>
      <c r="AH2578" s="187" t="str">
        <f t="shared" si="856"/>
        <v/>
      </c>
      <c r="AI2578" s="187" t="str">
        <f t="shared" si="857"/>
        <v/>
      </c>
      <c r="AJ2578" s="187" t="str">
        <f t="shared" si="858"/>
        <v/>
      </c>
      <c r="AK2578" s="187" t="str">
        <f t="shared" si="859"/>
        <v/>
      </c>
      <c r="AN2578" s="187" t="str">
        <f t="shared" si="860"/>
        <v/>
      </c>
      <c r="AO2578" s="187" t="str">
        <f t="shared" si="861"/>
        <v/>
      </c>
      <c r="AP2578" s="187" t="str">
        <f t="shared" si="862"/>
        <v/>
      </c>
      <c r="AT2578" s="187" t="str">
        <f t="shared" si="863"/>
        <v/>
      </c>
      <c r="AU2578" s="187" t="str">
        <f t="shared" si="864"/>
        <v/>
      </c>
      <c r="AV2578" s="187" t="str">
        <f t="shared" si="865"/>
        <v/>
      </c>
      <c r="AW2578" s="187" t="str">
        <f t="shared" si="866"/>
        <v/>
      </c>
      <c r="AX2578" s="187" t="str">
        <f t="shared" si="867"/>
        <v/>
      </c>
      <c r="AY2578" s="187" t="str">
        <f t="shared" si="869"/>
        <v/>
      </c>
      <c r="AZ2578" s="187" t="str">
        <f t="shared" si="868"/>
        <v/>
      </c>
      <c r="BA2578" s="187" t="str">
        <f t="shared" si="871"/>
        <v xml:space="preserve"> </v>
      </c>
      <c r="BB2578" s="187" t="str">
        <f>IFERROR(IF(AW2578="","",VLOOKUP(AW2578,SUSS!R:S,2,FALSE)),AY2578*SUSS!$M$2)</f>
        <v/>
      </c>
      <c r="BC2578" s="187" t="str">
        <f t="shared" si="870"/>
        <v/>
      </c>
    </row>
    <row r="2579" spans="14:55" ht="15.75" thickBot="1">
      <c r="N2579" s="183" t="s">
        <v>224</v>
      </c>
      <c r="O2579" s="82">
        <v>33</v>
      </c>
      <c r="P2579" s="85">
        <v>5272.07</v>
      </c>
      <c r="Q2579" s="83" t="s">
        <v>82</v>
      </c>
      <c r="R2579" s="83" t="s">
        <v>10</v>
      </c>
      <c r="S2579" s="83" t="s">
        <v>83</v>
      </c>
      <c r="T2579" s="82" t="s">
        <v>131</v>
      </c>
      <c r="U2579" s="82" t="s">
        <v>124</v>
      </c>
      <c r="AC2579" s="187" t="str">
        <f t="shared" si="851"/>
        <v/>
      </c>
      <c r="AD2579" s="187" t="str">
        <f t="shared" si="852"/>
        <v/>
      </c>
      <c r="AE2579" s="187" t="str">
        <f t="shared" si="853"/>
        <v/>
      </c>
      <c r="AF2579" s="187" t="str">
        <f t="shared" si="854"/>
        <v/>
      </c>
      <c r="AG2579" s="187" t="str">
        <f t="shared" si="855"/>
        <v/>
      </c>
      <c r="AH2579" s="187" t="str">
        <f t="shared" si="856"/>
        <v/>
      </c>
      <c r="AI2579" s="187" t="str">
        <f t="shared" si="857"/>
        <v/>
      </c>
      <c r="AJ2579" s="187" t="str">
        <f t="shared" si="858"/>
        <v/>
      </c>
      <c r="AK2579" s="187" t="str">
        <f t="shared" si="859"/>
        <v/>
      </c>
      <c r="AN2579" s="187" t="str">
        <f t="shared" si="860"/>
        <v/>
      </c>
      <c r="AO2579" s="187" t="str">
        <f t="shared" si="861"/>
        <v/>
      </c>
      <c r="AP2579" s="187" t="str">
        <f t="shared" si="862"/>
        <v/>
      </c>
      <c r="AT2579" s="187" t="str">
        <f t="shared" si="863"/>
        <v/>
      </c>
      <c r="AU2579" s="187" t="str">
        <f t="shared" si="864"/>
        <v/>
      </c>
      <c r="AV2579" s="187" t="str">
        <f t="shared" si="865"/>
        <v/>
      </c>
      <c r="AW2579" s="187" t="str">
        <f t="shared" si="866"/>
        <v/>
      </c>
      <c r="AX2579" s="187" t="str">
        <f t="shared" si="867"/>
        <v/>
      </c>
      <c r="AY2579" s="187" t="str">
        <f t="shared" si="869"/>
        <v/>
      </c>
      <c r="AZ2579" s="187" t="str">
        <f t="shared" si="868"/>
        <v/>
      </c>
      <c r="BA2579" s="187" t="str">
        <f t="shared" si="871"/>
        <v xml:space="preserve"> </v>
      </c>
      <c r="BB2579" s="187" t="str">
        <f>IFERROR(IF(AW2579="","",VLOOKUP(AW2579,SUSS!R:S,2,FALSE)),AY2579*SUSS!$M$2)</f>
        <v/>
      </c>
      <c r="BC2579" s="187" t="str">
        <f t="shared" si="870"/>
        <v/>
      </c>
    </row>
    <row r="2580" spans="14:55" ht="15.75" thickBot="1">
      <c r="N2580" s="183" t="s">
        <v>224</v>
      </c>
      <c r="O2580" s="82">
        <v>34</v>
      </c>
      <c r="P2580" s="85">
        <v>1636.27</v>
      </c>
      <c r="Q2580" s="83" t="s">
        <v>102</v>
      </c>
      <c r="R2580" s="83" t="s">
        <v>10</v>
      </c>
      <c r="S2580" s="83" t="s">
        <v>10</v>
      </c>
      <c r="T2580" s="82" t="s">
        <v>206</v>
      </c>
      <c r="U2580" s="82" t="s">
        <v>124</v>
      </c>
      <c r="AC2580" s="187" t="str">
        <f t="shared" si="851"/>
        <v/>
      </c>
      <c r="AD2580" s="187" t="str">
        <f t="shared" si="852"/>
        <v/>
      </c>
      <c r="AE2580" s="187" t="str">
        <f t="shared" si="853"/>
        <v/>
      </c>
      <c r="AF2580" s="187" t="str">
        <f t="shared" si="854"/>
        <v/>
      </c>
      <c r="AG2580" s="187" t="str">
        <f t="shared" si="855"/>
        <v/>
      </c>
      <c r="AH2580" s="187" t="str">
        <f t="shared" si="856"/>
        <v/>
      </c>
      <c r="AI2580" s="187" t="str">
        <f t="shared" si="857"/>
        <v/>
      </c>
      <c r="AJ2580" s="187" t="str">
        <f t="shared" si="858"/>
        <v/>
      </c>
      <c r="AK2580" s="187" t="str">
        <f t="shared" si="859"/>
        <v/>
      </c>
      <c r="AN2580" s="187" t="str">
        <f t="shared" si="860"/>
        <v/>
      </c>
      <c r="AO2580" s="187" t="str">
        <f t="shared" si="861"/>
        <v/>
      </c>
      <c r="AP2580" s="187" t="str">
        <f t="shared" si="862"/>
        <v/>
      </c>
      <c r="AT2580" s="187" t="str">
        <f t="shared" si="863"/>
        <v/>
      </c>
      <c r="AU2580" s="187" t="str">
        <f t="shared" si="864"/>
        <v/>
      </c>
      <c r="AV2580" s="187" t="str">
        <f t="shared" si="865"/>
        <v/>
      </c>
      <c r="AW2580" s="187" t="str">
        <f t="shared" si="866"/>
        <v/>
      </c>
      <c r="AX2580" s="187" t="str">
        <f t="shared" si="867"/>
        <v/>
      </c>
      <c r="AY2580" s="187" t="str">
        <f t="shared" si="869"/>
        <v/>
      </c>
      <c r="AZ2580" s="187" t="str">
        <f t="shared" si="868"/>
        <v/>
      </c>
      <c r="BA2580" s="187" t="str">
        <f t="shared" si="871"/>
        <v xml:space="preserve"> </v>
      </c>
      <c r="BB2580" s="187" t="str">
        <f>IFERROR(IF(AW2580="","",VLOOKUP(AW2580,SUSS!R:S,2,FALSE)),AY2580*SUSS!$M$2)</f>
        <v/>
      </c>
      <c r="BC2580" s="187" t="str">
        <f t="shared" si="870"/>
        <v/>
      </c>
    </row>
    <row r="2581" spans="14:55" ht="15.75" thickBot="1">
      <c r="N2581" s="183" t="s">
        <v>224</v>
      </c>
      <c r="O2581" s="82">
        <v>34</v>
      </c>
      <c r="P2581" s="86">
        <v>218.97</v>
      </c>
      <c r="Q2581" s="83" t="s">
        <v>107</v>
      </c>
      <c r="R2581" s="83" t="s">
        <v>10</v>
      </c>
      <c r="S2581" s="83" t="s">
        <v>10</v>
      </c>
      <c r="T2581" s="82" t="s">
        <v>111</v>
      </c>
      <c r="U2581" s="82" t="s">
        <v>124</v>
      </c>
      <c r="AC2581" s="187" t="str">
        <f t="shared" si="851"/>
        <v/>
      </c>
      <c r="AD2581" s="187" t="str">
        <f t="shared" si="852"/>
        <v/>
      </c>
      <c r="AE2581" s="187" t="str">
        <f t="shared" si="853"/>
        <v/>
      </c>
      <c r="AF2581" s="187" t="str">
        <f t="shared" si="854"/>
        <v/>
      </c>
      <c r="AG2581" s="187" t="str">
        <f t="shared" si="855"/>
        <v/>
      </c>
      <c r="AH2581" s="187" t="str">
        <f t="shared" si="856"/>
        <v/>
      </c>
      <c r="AI2581" s="187" t="str">
        <f t="shared" si="857"/>
        <v/>
      </c>
      <c r="AJ2581" s="187" t="str">
        <f t="shared" si="858"/>
        <v/>
      </c>
      <c r="AK2581" s="187" t="str">
        <f t="shared" si="859"/>
        <v/>
      </c>
      <c r="AN2581" s="187" t="str">
        <f t="shared" si="860"/>
        <v/>
      </c>
      <c r="AO2581" s="187" t="str">
        <f t="shared" si="861"/>
        <v/>
      </c>
      <c r="AP2581" s="187" t="str">
        <f t="shared" si="862"/>
        <v/>
      </c>
      <c r="AT2581" s="187" t="str">
        <f t="shared" si="863"/>
        <v/>
      </c>
      <c r="AU2581" s="187" t="str">
        <f t="shared" si="864"/>
        <v/>
      </c>
      <c r="AV2581" s="187" t="str">
        <f t="shared" si="865"/>
        <v/>
      </c>
      <c r="AW2581" s="187" t="str">
        <f t="shared" si="866"/>
        <v/>
      </c>
      <c r="AX2581" s="187" t="str">
        <f t="shared" si="867"/>
        <v/>
      </c>
      <c r="AY2581" s="187" t="str">
        <f t="shared" si="869"/>
        <v/>
      </c>
      <c r="AZ2581" s="187" t="str">
        <f t="shared" si="868"/>
        <v/>
      </c>
      <c r="BA2581" s="187" t="str">
        <f t="shared" si="871"/>
        <v xml:space="preserve"> </v>
      </c>
      <c r="BB2581" s="187" t="str">
        <f>IFERROR(IF(AW2581="","",VLOOKUP(AW2581,SUSS!R:S,2,FALSE)),AY2581*SUSS!$M$2)</f>
        <v/>
      </c>
      <c r="BC2581" s="187" t="str">
        <f t="shared" si="870"/>
        <v/>
      </c>
    </row>
    <row r="2582" spans="14:55" ht="15.75" thickBot="1">
      <c r="N2582" s="183" t="s">
        <v>224</v>
      </c>
      <c r="O2582" s="82">
        <v>34</v>
      </c>
      <c r="P2582" s="85">
        <v>2371.11</v>
      </c>
      <c r="Q2582" s="83" t="s">
        <v>11</v>
      </c>
      <c r="R2582" s="83" t="s">
        <v>10</v>
      </c>
      <c r="S2582" s="83" t="s">
        <v>83</v>
      </c>
      <c r="T2582" s="82" t="s">
        <v>112</v>
      </c>
      <c r="U2582" s="82" t="s">
        <v>124</v>
      </c>
      <c r="AC2582" s="187" t="str">
        <f t="shared" si="851"/>
        <v/>
      </c>
      <c r="AD2582" s="187" t="str">
        <f t="shared" si="852"/>
        <v/>
      </c>
      <c r="AE2582" s="187" t="str">
        <f t="shared" si="853"/>
        <v/>
      </c>
      <c r="AF2582" s="187" t="str">
        <f t="shared" si="854"/>
        <v/>
      </c>
      <c r="AG2582" s="187" t="str">
        <f t="shared" si="855"/>
        <v/>
      </c>
      <c r="AH2582" s="187" t="str">
        <f t="shared" si="856"/>
        <v/>
      </c>
      <c r="AI2582" s="187" t="str">
        <f t="shared" si="857"/>
        <v/>
      </c>
      <c r="AJ2582" s="187" t="str">
        <f t="shared" si="858"/>
        <v/>
      </c>
      <c r="AK2582" s="187" t="str">
        <f t="shared" si="859"/>
        <v/>
      </c>
      <c r="AN2582" s="187" t="str">
        <f t="shared" si="860"/>
        <v/>
      </c>
      <c r="AO2582" s="187" t="str">
        <f t="shared" si="861"/>
        <v/>
      </c>
      <c r="AP2582" s="187" t="str">
        <f t="shared" si="862"/>
        <v/>
      </c>
      <c r="AT2582" s="187" t="str">
        <f t="shared" si="863"/>
        <v>O365001</v>
      </c>
      <c r="AU2582" s="187">
        <f t="shared" si="864"/>
        <v>34</v>
      </c>
      <c r="AV2582" s="187">
        <f t="shared" si="865"/>
        <v>2371.11</v>
      </c>
      <c r="AW2582" s="187" t="str">
        <f t="shared" si="866"/>
        <v>2012/3</v>
      </c>
      <c r="AX2582" s="187" t="str">
        <f t="shared" si="867"/>
        <v>2012/3 Contribuciones Seg. Social</v>
      </c>
      <c r="AY2582" s="187">
        <f t="shared" si="869"/>
        <v>0</v>
      </c>
      <c r="AZ2582" s="187" t="e">
        <f t="shared" si="868"/>
        <v>#DIV/0!</v>
      </c>
      <c r="BA2582" s="187" t="str">
        <f t="shared" si="871"/>
        <v>O365001 34</v>
      </c>
      <c r="BB2582" s="187">
        <f>IFERROR(IF(AW2582="","",VLOOKUP(AW2582,SUSS!R:S,2,FALSE)),AY2582*SUSS!$M$2)</f>
        <v>0</v>
      </c>
      <c r="BC2582" s="187" t="str">
        <f t="shared" si="870"/>
        <v>VER</v>
      </c>
    </row>
    <row r="2583" spans="14:55" ht="15.75" thickBot="1">
      <c r="N2583" s="183" t="s">
        <v>224</v>
      </c>
      <c r="O2583" s="82">
        <v>34</v>
      </c>
      <c r="P2583" s="85">
        <v>1002.48</v>
      </c>
      <c r="Q2583" s="83" t="s">
        <v>106</v>
      </c>
      <c r="R2583" s="83" t="s">
        <v>10</v>
      </c>
      <c r="S2583" s="83" t="s">
        <v>83</v>
      </c>
      <c r="T2583" s="82" t="s">
        <v>227</v>
      </c>
      <c r="U2583" s="82" t="s">
        <v>124</v>
      </c>
      <c r="AC2583" s="187" t="str">
        <f t="shared" si="851"/>
        <v/>
      </c>
      <c r="AD2583" s="187" t="str">
        <f t="shared" si="852"/>
        <v/>
      </c>
      <c r="AE2583" s="187" t="str">
        <f t="shared" si="853"/>
        <v/>
      </c>
      <c r="AF2583" s="187" t="str">
        <f t="shared" si="854"/>
        <v/>
      </c>
      <c r="AG2583" s="187" t="str">
        <f t="shared" si="855"/>
        <v/>
      </c>
      <c r="AH2583" s="187" t="str">
        <f t="shared" si="856"/>
        <v/>
      </c>
      <c r="AI2583" s="187" t="str">
        <f t="shared" si="857"/>
        <v/>
      </c>
      <c r="AJ2583" s="187" t="str">
        <f t="shared" si="858"/>
        <v/>
      </c>
      <c r="AK2583" s="187" t="str">
        <f t="shared" si="859"/>
        <v/>
      </c>
      <c r="AN2583" s="187" t="str">
        <f t="shared" si="860"/>
        <v/>
      </c>
      <c r="AO2583" s="187" t="str">
        <f t="shared" si="861"/>
        <v/>
      </c>
      <c r="AP2583" s="187" t="str">
        <f t="shared" si="862"/>
        <v/>
      </c>
      <c r="AT2583" s="187" t="str">
        <f t="shared" si="863"/>
        <v/>
      </c>
      <c r="AU2583" s="187" t="str">
        <f t="shared" si="864"/>
        <v/>
      </c>
      <c r="AV2583" s="187" t="str">
        <f t="shared" si="865"/>
        <v/>
      </c>
      <c r="AW2583" s="187" t="str">
        <f t="shared" si="866"/>
        <v/>
      </c>
      <c r="AX2583" s="187" t="str">
        <f t="shared" si="867"/>
        <v/>
      </c>
      <c r="AY2583" s="187" t="str">
        <f t="shared" si="869"/>
        <v/>
      </c>
      <c r="AZ2583" s="187" t="str">
        <f t="shared" si="868"/>
        <v/>
      </c>
      <c r="BA2583" s="187" t="str">
        <f t="shared" si="871"/>
        <v xml:space="preserve"> </v>
      </c>
      <c r="BB2583" s="187" t="str">
        <f>IFERROR(IF(AW2583="","",VLOOKUP(AW2583,SUSS!R:S,2,FALSE)),AY2583*SUSS!$M$2)</f>
        <v/>
      </c>
      <c r="BC2583" s="187" t="str">
        <f t="shared" si="870"/>
        <v/>
      </c>
    </row>
    <row r="2584" spans="14:55" ht="15.75" thickBot="1">
      <c r="N2584" s="183" t="s">
        <v>224</v>
      </c>
      <c r="O2584" s="82">
        <v>34</v>
      </c>
      <c r="P2584" s="85">
        <v>5272.07</v>
      </c>
      <c r="Q2584" s="83" t="s">
        <v>82</v>
      </c>
      <c r="R2584" s="83" t="s">
        <v>10</v>
      </c>
      <c r="S2584" s="83" t="s">
        <v>83</v>
      </c>
      <c r="T2584" s="82" t="s">
        <v>131</v>
      </c>
      <c r="U2584" s="82" t="s">
        <v>124</v>
      </c>
      <c r="AC2584" s="187" t="str">
        <f t="shared" si="851"/>
        <v/>
      </c>
      <c r="AD2584" s="187" t="str">
        <f t="shared" si="852"/>
        <v/>
      </c>
      <c r="AE2584" s="187" t="str">
        <f t="shared" si="853"/>
        <v/>
      </c>
      <c r="AF2584" s="187" t="str">
        <f t="shared" si="854"/>
        <v/>
      </c>
      <c r="AG2584" s="187" t="str">
        <f t="shared" si="855"/>
        <v/>
      </c>
      <c r="AH2584" s="187" t="str">
        <f t="shared" si="856"/>
        <v/>
      </c>
      <c r="AI2584" s="187" t="str">
        <f t="shared" si="857"/>
        <v/>
      </c>
      <c r="AJ2584" s="187" t="str">
        <f t="shared" si="858"/>
        <v/>
      </c>
      <c r="AK2584" s="187" t="str">
        <f t="shared" si="859"/>
        <v/>
      </c>
      <c r="AN2584" s="187" t="str">
        <f t="shared" si="860"/>
        <v/>
      </c>
      <c r="AO2584" s="187" t="str">
        <f t="shared" si="861"/>
        <v/>
      </c>
      <c r="AP2584" s="187" t="str">
        <f t="shared" si="862"/>
        <v/>
      </c>
      <c r="AT2584" s="187" t="str">
        <f t="shared" si="863"/>
        <v/>
      </c>
      <c r="AU2584" s="187" t="str">
        <f t="shared" si="864"/>
        <v/>
      </c>
      <c r="AV2584" s="187" t="str">
        <f t="shared" si="865"/>
        <v/>
      </c>
      <c r="AW2584" s="187" t="str">
        <f t="shared" si="866"/>
        <v/>
      </c>
      <c r="AX2584" s="187" t="str">
        <f t="shared" si="867"/>
        <v/>
      </c>
      <c r="AY2584" s="187" t="str">
        <f t="shared" si="869"/>
        <v/>
      </c>
      <c r="AZ2584" s="187" t="str">
        <f t="shared" si="868"/>
        <v/>
      </c>
      <c r="BA2584" s="187" t="str">
        <f t="shared" si="871"/>
        <v xml:space="preserve"> </v>
      </c>
      <c r="BB2584" s="187" t="str">
        <f>IFERROR(IF(AW2584="","",VLOOKUP(AW2584,SUSS!R:S,2,FALSE)),AY2584*SUSS!$M$2)</f>
        <v/>
      </c>
      <c r="BC2584" s="187" t="str">
        <f t="shared" si="870"/>
        <v/>
      </c>
    </row>
    <row r="2585" spans="14:55" ht="15.75" thickBot="1">
      <c r="N2585" s="183" t="s">
        <v>224</v>
      </c>
      <c r="O2585" s="82">
        <v>35</v>
      </c>
      <c r="P2585" s="85">
        <v>1636.27</v>
      </c>
      <c r="Q2585" s="83" t="s">
        <v>102</v>
      </c>
      <c r="R2585" s="83" t="s">
        <v>10</v>
      </c>
      <c r="S2585" s="83" t="s">
        <v>10</v>
      </c>
      <c r="T2585" s="82" t="s">
        <v>206</v>
      </c>
      <c r="U2585" s="82" t="s">
        <v>124</v>
      </c>
      <c r="AC2585" s="187" t="str">
        <f t="shared" si="851"/>
        <v/>
      </c>
      <c r="AD2585" s="187" t="str">
        <f t="shared" si="852"/>
        <v/>
      </c>
      <c r="AE2585" s="187" t="str">
        <f t="shared" si="853"/>
        <v/>
      </c>
      <c r="AF2585" s="187" t="str">
        <f t="shared" si="854"/>
        <v/>
      </c>
      <c r="AG2585" s="187" t="str">
        <f t="shared" si="855"/>
        <v/>
      </c>
      <c r="AH2585" s="187" t="str">
        <f t="shared" si="856"/>
        <v/>
      </c>
      <c r="AI2585" s="187" t="str">
        <f t="shared" si="857"/>
        <v/>
      </c>
      <c r="AJ2585" s="187" t="str">
        <f t="shared" si="858"/>
        <v/>
      </c>
      <c r="AK2585" s="187" t="str">
        <f t="shared" si="859"/>
        <v/>
      </c>
      <c r="AN2585" s="187" t="str">
        <f t="shared" si="860"/>
        <v/>
      </c>
      <c r="AO2585" s="187" t="str">
        <f t="shared" si="861"/>
        <v/>
      </c>
      <c r="AP2585" s="187" t="str">
        <f t="shared" si="862"/>
        <v/>
      </c>
      <c r="AT2585" s="187" t="str">
        <f t="shared" si="863"/>
        <v/>
      </c>
      <c r="AU2585" s="187" t="str">
        <f t="shared" si="864"/>
        <v/>
      </c>
      <c r="AV2585" s="187" t="str">
        <f t="shared" si="865"/>
        <v/>
      </c>
      <c r="AW2585" s="187" t="str">
        <f t="shared" si="866"/>
        <v/>
      </c>
      <c r="AX2585" s="187" t="str">
        <f t="shared" si="867"/>
        <v/>
      </c>
      <c r="AY2585" s="187" t="str">
        <f t="shared" si="869"/>
        <v/>
      </c>
      <c r="AZ2585" s="187" t="str">
        <f t="shared" si="868"/>
        <v/>
      </c>
      <c r="BA2585" s="187" t="str">
        <f t="shared" si="871"/>
        <v xml:space="preserve"> </v>
      </c>
      <c r="BB2585" s="187" t="str">
        <f>IFERROR(IF(AW2585="","",VLOOKUP(AW2585,SUSS!R:S,2,FALSE)),AY2585*SUSS!$M$2)</f>
        <v/>
      </c>
      <c r="BC2585" s="187" t="str">
        <f t="shared" si="870"/>
        <v/>
      </c>
    </row>
    <row r="2586" spans="14:55" ht="15.75" thickBot="1">
      <c r="N2586" s="183" t="s">
        <v>224</v>
      </c>
      <c r="O2586" s="82">
        <v>35</v>
      </c>
      <c r="P2586" s="86">
        <v>218.97</v>
      </c>
      <c r="Q2586" s="83" t="s">
        <v>107</v>
      </c>
      <c r="R2586" s="83" t="s">
        <v>10</v>
      </c>
      <c r="S2586" s="83" t="s">
        <v>10</v>
      </c>
      <c r="T2586" s="82" t="s">
        <v>111</v>
      </c>
      <c r="U2586" s="82" t="s">
        <v>124</v>
      </c>
      <c r="AC2586" s="187" t="str">
        <f t="shared" si="851"/>
        <v/>
      </c>
      <c r="AD2586" s="187" t="str">
        <f t="shared" si="852"/>
        <v/>
      </c>
      <c r="AE2586" s="187" t="str">
        <f t="shared" si="853"/>
        <v/>
      </c>
      <c r="AF2586" s="187" t="str">
        <f t="shared" si="854"/>
        <v/>
      </c>
      <c r="AG2586" s="187" t="str">
        <f t="shared" si="855"/>
        <v/>
      </c>
      <c r="AH2586" s="187" t="str">
        <f t="shared" si="856"/>
        <v/>
      </c>
      <c r="AI2586" s="187" t="str">
        <f t="shared" si="857"/>
        <v/>
      </c>
      <c r="AJ2586" s="187" t="str">
        <f t="shared" si="858"/>
        <v/>
      </c>
      <c r="AK2586" s="187" t="str">
        <f t="shared" si="859"/>
        <v/>
      </c>
      <c r="AN2586" s="187" t="str">
        <f t="shared" si="860"/>
        <v/>
      </c>
      <c r="AO2586" s="187" t="str">
        <f t="shared" si="861"/>
        <v/>
      </c>
      <c r="AP2586" s="187" t="str">
        <f t="shared" si="862"/>
        <v/>
      </c>
      <c r="AT2586" s="187" t="str">
        <f t="shared" si="863"/>
        <v/>
      </c>
      <c r="AU2586" s="187" t="str">
        <f t="shared" si="864"/>
        <v/>
      </c>
      <c r="AV2586" s="187" t="str">
        <f t="shared" si="865"/>
        <v/>
      </c>
      <c r="AW2586" s="187" t="str">
        <f t="shared" si="866"/>
        <v/>
      </c>
      <c r="AX2586" s="187" t="str">
        <f t="shared" si="867"/>
        <v/>
      </c>
      <c r="AY2586" s="187" t="str">
        <f t="shared" si="869"/>
        <v/>
      </c>
      <c r="AZ2586" s="187" t="str">
        <f t="shared" si="868"/>
        <v/>
      </c>
      <c r="BA2586" s="187" t="str">
        <f t="shared" si="871"/>
        <v xml:space="preserve"> </v>
      </c>
      <c r="BB2586" s="187" t="str">
        <f>IFERROR(IF(AW2586="","",VLOOKUP(AW2586,SUSS!R:S,2,FALSE)),AY2586*SUSS!$M$2)</f>
        <v/>
      </c>
      <c r="BC2586" s="187" t="str">
        <f t="shared" si="870"/>
        <v/>
      </c>
    </row>
    <row r="2587" spans="14:55" ht="15.75" thickBot="1">
      <c r="N2587" s="183" t="s">
        <v>224</v>
      </c>
      <c r="O2587" s="82">
        <v>35</v>
      </c>
      <c r="P2587" s="85">
        <v>1222.56</v>
      </c>
      <c r="Q2587" s="83" t="s">
        <v>11</v>
      </c>
      <c r="R2587" s="83" t="s">
        <v>10</v>
      </c>
      <c r="S2587" s="83" t="s">
        <v>83</v>
      </c>
      <c r="T2587" s="82" t="s">
        <v>112</v>
      </c>
      <c r="U2587" s="82" t="s">
        <v>124</v>
      </c>
      <c r="AC2587" s="187" t="str">
        <f t="shared" si="851"/>
        <v/>
      </c>
      <c r="AD2587" s="187" t="str">
        <f t="shared" si="852"/>
        <v/>
      </c>
      <c r="AE2587" s="187" t="str">
        <f t="shared" si="853"/>
        <v/>
      </c>
      <c r="AF2587" s="187" t="str">
        <f t="shared" si="854"/>
        <v/>
      </c>
      <c r="AG2587" s="187" t="str">
        <f t="shared" si="855"/>
        <v/>
      </c>
      <c r="AH2587" s="187" t="str">
        <f t="shared" si="856"/>
        <v/>
      </c>
      <c r="AI2587" s="187" t="str">
        <f t="shared" si="857"/>
        <v/>
      </c>
      <c r="AJ2587" s="187" t="str">
        <f t="shared" si="858"/>
        <v/>
      </c>
      <c r="AK2587" s="187" t="str">
        <f t="shared" si="859"/>
        <v/>
      </c>
      <c r="AN2587" s="187" t="str">
        <f t="shared" si="860"/>
        <v/>
      </c>
      <c r="AO2587" s="187" t="str">
        <f t="shared" si="861"/>
        <v/>
      </c>
      <c r="AP2587" s="187" t="str">
        <f t="shared" si="862"/>
        <v/>
      </c>
      <c r="AT2587" s="187" t="str">
        <f t="shared" si="863"/>
        <v>O365001</v>
      </c>
      <c r="AU2587" s="187">
        <f t="shared" si="864"/>
        <v>35</v>
      </c>
      <c r="AV2587" s="187">
        <f t="shared" si="865"/>
        <v>1222.56</v>
      </c>
      <c r="AW2587" s="187" t="str">
        <f t="shared" si="866"/>
        <v>2012/3</v>
      </c>
      <c r="AX2587" s="187" t="str">
        <f t="shared" si="867"/>
        <v>2012/3 Contribuciones Seg. Social</v>
      </c>
      <c r="AY2587" s="187">
        <f t="shared" si="869"/>
        <v>0</v>
      </c>
      <c r="AZ2587" s="187" t="e">
        <f t="shared" si="868"/>
        <v>#DIV/0!</v>
      </c>
      <c r="BA2587" s="187" t="str">
        <f t="shared" si="871"/>
        <v>O365001 35</v>
      </c>
      <c r="BB2587" s="187">
        <f>IFERROR(IF(AW2587="","",VLOOKUP(AW2587,SUSS!R:S,2,FALSE)),AY2587*SUSS!$M$2)</f>
        <v>0</v>
      </c>
      <c r="BC2587" s="187" t="str">
        <f t="shared" si="870"/>
        <v>VER</v>
      </c>
    </row>
    <row r="2588" spans="14:55" ht="15.75" thickBot="1">
      <c r="N2588" s="183" t="s">
        <v>224</v>
      </c>
      <c r="O2588" s="82">
        <v>35</v>
      </c>
      <c r="P2588" s="85">
        <v>1148.55</v>
      </c>
      <c r="Q2588" s="83" t="s">
        <v>11</v>
      </c>
      <c r="R2588" s="83" t="s">
        <v>10</v>
      </c>
      <c r="S2588" s="83" t="s">
        <v>10</v>
      </c>
      <c r="T2588" s="82" t="s">
        <v>113</v>
      </c>
      <c r="U2588" s="82" t="s">
        <v>124</v>
      </c>
      <c r="AC2588" s="187" t="str">
        <f t="shared" si="851"/>
        <v/>
      </c>
      <c r="AD2588" s="187" t="str">
        <f t="shared" si="852"/>
        <v/>
      </c>
      <c r="AE2588" s="187" t="str">
        <f t="shared" si="853"/>
        <v/>
      </c>
      <c r="AF2588" s="187" t="str">
        <f t="shared" si="854"/>
        <v/>
      </c>
      <c r="AG2588" s="187" t="str">
        <f t="shared" si="855"/>
        <v/>
      </c>
      <c r="AH2588" s="187" t="str">
        <f t="shared" si="856"/>
        <v/>
      </c>
      <c r="AI2588" s="187" t="str">
        <f t="shared" si="857"/>
        <v/>
      </c>
      <c r="AJ2588" s="187" t="str">
        <f t="shared" si="858"/>
        <v/>
      </c>
      <c r="AK2588" s="187" t="str">
        <f t="shared" si="859"/>
        <v/>
      </c>
      <c r="AN2588" s="187" t="str">
        <f t="shared" si="860"/>
        <v/>
      </c>
      <c r="AO2588" s="187" t="str">
        <f t="shared" si="861"/>
        <v/>
      </c>
      <c r="AP2588" s="187" t="str">
        <f t="shared" si="862"/>
        <v/>
      </c>
      <c r="AT2588" s="187" t="str">
        <f t="shared" si="863"/>
        <v>O365001</v>
      </c>
      <c r="AU2588" s="187">
        <f t="shared" si="864"/>
        <v>35</v>
      </c>
      <c r="AV2588" s="187">
        <f t="shared" si="865"/>
        <v>1148.55</v>
      </c>
      <c r="AW2588" s="187" t="str">
        <f t="shared" si="866"/>
        <v>2012/4</v>
      </c>
      <c r="AX2588" s="187" t="str">
        <f t="shared" si="867"/>
        <v>2012/4 Contribuciones Seg. Social</v>
      </c>
      <c r="AY2588" s="187">
        <f t="shared" si="869"/>
        <v>11761.89</v>
      </c>
      <c r="AZ2588" s="187">
        <f t="shared" si="868"/>
        <v>9.7650122556833974E-2</v>
      </c>
      <c r="BA2588" s="187" t="str">
        <f t="shared" si="871"/>
        <v>O365001 35</v>
      </c>
      <c r="BB2588" s="187">
        <f>IFERROR(IF(AW2588="","",VLOOKUP(AW2588,SUSS!R:S,2,FALSE)),AY2588*SUSS!$M$2)</f>
        <v>1411.4268</v>
      </c>
      <c r="BC2588" s="187">
        <f t="shared" si="870"/>
        <v>137.82599999999999</v>
      </c>
    </row>
    <row r="2589" spans="14:55" ht="15.75" thickBot="1">
      <c r="N2589" s="183" t="s">
        <v>224</v>
      </c>
      <c r="O2589" s="82">
        <v>35</v>
      </c>
      <c r="P2589" s="85">
        <v>1002.48</v>
      </c>
      <c r="Q2589" s="83" t="s">
        <v>106</v>
      </c>
      <c r="R2589" s="83" t="s">
        <v>10</v>
      </c>
      <c r="S2589" s="83" t="s">
        <v>83</v>
      </c>
      <c r="T2589" s="82" t="s">
        <v>227</v>
      </c>
      <c r="U2589" s="82" t="s">
        <v>124</v>
      </c>
      <c r="AC2589" s="187" t="str">
        <f t="shared" si="851"/>
        <v/>
      </c>
      <c r="AD2589" s="187" t="str">
        <f t="shared" si="852"/>
        <v/>
      </c>
      <c r="AE2589" s="187" t="str">
        <f t="shared" si="853"/>
        <v/>
      </c>
      <c r="AF2589" s="187" t="str">
        <f t="shared" si="854"/>
        <v/>
      </c>
      <c r="AG2589" s="187" t="str">
        <f t="shared" si="855"/>
        <v/>
      </c>
      <c r="AH2589" s="187" t="str">
        <f t="shared" si="856"/>
        <v/>
      </c>
      <c r="AI2589" s="187" t="str">
        <f t="shared" si="857"/>
        <v/>
      </c>
      <c r="AJ2589" s="187" t="str">
        <f t="shared" si="858"/>
        <v/>
      </c>
      <c r="AK2589" s="187" t="str">
        <f t="shared" si="859"/>
        <v/>
      </c>
      <c r="AN2589" s="187" t="str">
        <f t="shared" si="860"/>
        <v/>
      </c>
      <c r="AO2589" s="187" t="str">
        <f t="shared" si="861"/>
        <v/>
      </c>
      <c r="AP2589" s="187" t="str">
        <f t="shared" si="862"/>
        <v/>
      </c>
      <c r="AT2589" s="187" t="str">
        <f t="shared" si="863"/>
        <v/>
      </c>
      <c r="AU2589" s="187" t="str">
        <f t="shared" si="864"/>
        <v/>
      </c>
      <c r="AV2589" s="187" t="str">
        <f t="shared" si="865"/>
        <v/>
      </c>
      <c r="AW2589" s="187" t="str">
        <f t="shared" si="866"/>
        <v/>
      </c>
      <c r="AX2589" s="187" t="str">
        <f t="shared" si="867"/>
        <v/>
      </c>
      <c r="AY2589" s="187" t="str">
        <f t="shared" si="869"/>
        <v/>
      </c>
      <c r="AZ2589" s="187" t="str">
        <f t="shared" si="868"/>
        <v/>
      </c>
      <c r="BA2589" s="187" t="str">
        <f t="shared" si="871"/>
        <v xml:space="preserve"> </v>
      </c>
      <c r="BB2589" s="187" t="str">
        <f>IFERROR(IF(AW2589="","",VLOOKUP(AW2589,SUSS!R:S,2,FALSE)),AY2589*SUSS!$M$2)</f>
        <v/>
      </c>
      <c r="BC2589" s="187" t="str">
        <f t="shared" si="870"/>
        <v/>
      </c>
    </row>
    <row r="2590" spans="14:55" ht="15.75" thickBot="1">
      <c r="N2590" s="183" t="s">
        <v>224</v>
      </c>
      <c r="O2590" s="82">
        <v>35</v>
      </c>
      <c r="P2590" s="85">
        <v>5272.07</v>
      </c>
      <c r="Q2590" s="83" t="s">
        <v>82</v>
      </c>
      <c r="R2590" s="83" t="s">
        <v>10</v>
      </c>
      <c r="S2590" s="83" t="s">
        <v>83</v>
      </c>
      <c r="T2590" s="82" t="s">
        <v>131</v>
      </c>
      <c r="U2590" s="82" t="s">
        <v>124</v>
      </c>
      <c r="AC2590" s="187" t="str">
        <f t="shared" ref="AC2590:AC2653" si="872">IF($E2590=$AD$1,IF($G2590=$AE$1,A2590,""),"")</f>
        <v/>
      </c>
      <c r="AD2590" s="187" t="str">
        <f t="shared" ref="AD2590:AD2653" si="873">IF($E2590=$AD$1,IF($G2590=$AE$1,E2590,""),"")</f>
        <v/>
      </c>
      <c r="AE2590" s="187" t="str">
        <f t="shared" ref="AE2590:AE2653" si="874">IF($E2590=$AD$1,IF($G2590=$AE$1,F2590,""),"")</f>
        <v/>
      </c>
      <c r="AF2590" s="187" t="str">
        <f t="shared" ref="AF2590:AF2653" si="875">IF($E2590=$AD$1,IF($G2590=$AE$1,G2590,""),"")</f>
        <v/>
      </c>
      <c r="AG2590" s="187" t="str">
        <f t="shared" ref="AG2590:AG2653" si="876">IF($E2590=$AD$1,IF($G2590=$AE$1,I2590,""),"")</f>
        <v/>
      </c>
      <c r="AH2590" s="187" t="str">
        <f t="shared" ref="AH2590:AH2653" si="877">IF($E2590=$AD$1,IF($G2590=$AE$1,J2590,""),"")</f>
        <v/>
      </c>
      <c r="AI2590" s="187" t="str">
        <f t="shared" ref="AI2590:AI2653" si="878">IF($E2590=$AD$1,IF($G2590=$AE$1,K2590,""),"")</f>
        <v/>
      </c>
      <c r="AJ2590" s="187" t="str">
        <f t="shared" ref="AJ2590:AJ2653" si="879">IF($E2590=$AD$1,IF($G2590=$AE$1,B2590,""),"")</f>
        <v/>
      </c>
      <c r="AK2590" s="187" t="str">
        <f t="shared" ref="AK2590:AK2653" si="880">IF($E2590=$AD$1,IF($G2590=$AE$1,C2590,""),"")</f>
        <v/>
      </c>
      <c r="AN2590" s="187" t="str">
        <f t="shared" ref="AN2590:AN2653" si="881">LEFT(AO2590,7)</f>
        <v/>
      </c>
      <c r="AO2590" s="187" t="str">
        <f t="shared" ref="AO2590:AO2653" si="882">IF(AF2590=$AE$1,AJ2590&amp;"/"&amp;AK2590&amp;" "&amp;AD2590,"")</f>
        <v/>
      </c>
      <c r="AP2590" s="187" t="str">
        <f t="shared" ref="AP2590:AP2653" si="883">IF(AO2590&lt;&gt;"",AI2590,"")</f>
        <v/>
      </c>
      <c r="AT2590" s="187" t="str">
        <f t="shared" ref="AT2590:AT2653" si="884">IF($Q2590=$AD$1,N2590,"")</f>
        <v/>
      </c>
      <c r="AU2590" s="187" t="str">
        <f t="shared" ref="AU2590:AU2653" si="885">IF($Q2590=$AD$1,O2590,"")</f>
        <v/>
      </c>
      <c r="AV2590" s="187" t="str">
        <f t="shared" ref="AV2590:AV2653" si="886">IF($Q2590=$AD$1,P2590,"")</f>
        <v/>
      </c>
      <c r="AW2590" s="187" t="str">
        <f t="shared" ref="AW2590:AW2653" si="887">IF($Q2590=$AD$1,T2590,"")</f>
        <v/>
      </c>
      <c r="AX2590" s="187" t="str">
        <f t="shared" ref="AX2590:AX2653" si="888">IF(AW2590&lt;&gt;"",AW2590&amp;" "&amp;$AD$1,"")</f>
        <v/>
      </c>
      <c r="AY2590" s="187" t="str">
        <f t="shared" si="869"/>
        <v/>
      </c>
      <c r="AZ2590" s="187" t="str">
        <f t="shared" ref="AZ2590:AZ2653" si="889">IF(AY2590="","",AV2590/AY2590)</f>
        <v/>
      </c>
      <c r="BA2590" s="187" t="str">
        <f t="shared" si="871"/>
        <v xml:space="preserve"> </v>
      </c>
      <c r="BB2590" s="187" t="str">
        <f>IFERROR(IF(AW2590="","",VLOOKUP(AW2590,SUSS!R:S,2,FALSE)),AY2590*SUSS!$M$2)</f>
        <v/>
      </c>
      <c r="BC2590" s="187" t="str">
        <f t="shared" si="870"/>
        <v/>
      </c>
    </row>
    <row r="2591" spans="14:55" ht="15.75" thickBot="1">
      <c r="N2591" s="183" t="s">
        <v>224</v>
      </c>
      <c r="O2591" s="82">
        <v>36</v>
      </c>
      <c r="P2591" s="85">
        <v>1636.27</v>
      </c>
      <c r="Q2591" s="83" t="s">
        <v>102</v>
      </c>
      <c r="R2591" s="83" t="s">
        <v>10</v>
      </c>
      <c r="S2591" s="83" t="s">
        <v>10</v>
      </c>
      <c r="T2591" s="82" t="s">
        <v>206</v>
      </c>
      <c r="U2591" s="82" t="s">
        <v>124</v>
      </c>
      <c r="AC2591" s="187" t="str">
        <f t="shared" si="872"/>
        <v/>
      </c>
      <c r="AD2591" s="187" t="str">
        <f t="shared" si="873"/>
        <v/>
      </c>
      <c r="AE2591" s="187" t="str">
        <f t="shared" si="874"/>
        <v/>
      </c>
      <c r="AF2591" s="187" t="str">
        <f t="shared" si="875"/>
        <v/>
      </c>
      <c r="AG2591" s="187" t="str">
        <f t="shared" si="876"/>
        <v/>
      </c>
      <c r="AH2591" s="187" t="str">
        <f t="shared" si="877"/>
        <v/>
      </c>
      <c r="AI2591" s="187" t="str">
        <f t="shared" si="878"/>
        <v/>
      </c>
      <c r="AJ2591" s="187" t="str">
        <f t="shared" si="879"/>
        <v/>
      </c>
      <c r="AK2591" s="187" t="str">
        <f t="shared" si="880"/>
        <v/>
      </c>
      <c r="AN2591" s="187" t="str">
        <f t="shared" si="881"/>
        <v/>
      </c>
      <c r="AO2591" s="187" t="str">
        <f t="shared" si="882"/>
        <v/>
      </c>
      <c r="AP2591" s="187" t="str">
        <f t="shared" si="883"/>
        <v/>
      </c>
      <c r="AT2591" s="187" t="str">
        <f t="shared" si="884"/>
        <v/>
      </c>
      <c r="AU2591" s="187" t="str">
        <f t="shared" si="885"/>
        <v/>
      </c>
      <c r="AV2591" s="187" t="str">
        <f t="shared" si="886"/>
        <v/>
      </c>
      <c r="AW2591" s="187" t="str">
        <f t="shared" si="887"/>
        <v/>
      </c>
      <c r="AX2591" s="187" t="str">
        <f t="shared" si="888"/>
        <v/>
      </c>
      <c r="AY2591" s="187" t="str">
        <f t="shared" si="869"/>
        <v/>
      </c>
      <c r="AZ2591" s="187" t="str">
        <f t="shared" si="889"/>
        <v/>
      </c>
      <c r="BA2591" s="187" t="str">
        <f t="shared" si="871"/>
        <v xml:space="preserve"> </v>
      </c>
      <c r="BB2591" s="187" t="str">
        <f>IFERROR(IF(AW2591="","",VLOOKUP(AW2591,SUSS!R:S,2,FALSE)),AY2591*SUSS!$M$2)</f>
        <v/>
      </c>
      <c r="BC2591" s="187" t="str">
        <f t="shared" si="870"/>
        <v/>
      </c>
    </row>
    <row r="2592" spans="14:55" ht="15.75" thickBot="1">
      <c r="N2592" s="183" t="s">
        <v>224</v>
      </c>
      <c r="O2592" s="82">
        <v>36</v>
      </c>
      <c r="P2592" s="86">
        <v>218.97</v>
      </c>
      <c r="Q2592" s="83" t="s">
        <v>107</v>
      </c>
      <c r="R2592" s="83" t="s">
        <v>10</v>
      </c>
      <c r="S2592" s="83" t="s">
        <v>10</v>
      </c>
      <c r="T2592" s="82" t="s">
        <v>111</v>
      </c>
      <c r="U2592" s="82" t="s">
        <v>124</v>
      </c>
      <c r="AC2592" s="187" t="str">
        <f t="shared" si="872"/>
        <v/>
      </c>
      <c r="AD2592" s="187" t="str">
        <f t="shared" si="873"/>
        <v/>
      </c>
      <c r="AE2592" s="187" t="str">
        <f t="shared" si="874"/>
        <v/>
      </c>
      <c r="AF2592" s="187" t="str">
        <f t="shared" si="875"/>
        <v/>
      </c>
      <c r="AG2592" s="187" t="str">
        <f t="shared" si="876"/>
        <v/>
      </c>
      <c r="AH2592" s="187" t="str">
        <f t="shared" si="877"/>
        <v/>
      </c>
      <c r="AI2592" s="187" t="str">
        <f t="shared" si="878"/>
        <v/>
      </c>
      <c r="AJ2592" s="187" t="str">
        <f t="shared" si="879"/>
        <v/>
      </c>
      <c r="AK2592" s="187" t="str">
        <f t="shared" si="880"/>
        <v/>
      </c>
      <c r="AN2592" s="187" t="str">
        <f t="shared" si="881"/>
        <v/>
      </c>
      <c r="AO2592" s="187" t="str">
        <f t="shared" si="882"/>
        <v/>
      </c>
      <c r="AP2592" s="187" t="str">
        <f t="shared" si="883"/>
        <v/>
      </c>
      <c r="AT2592" s="187" t="str">
        <f t="shared" si="884"/>
        <v/>
      </c>
      <c r="AU2592" s="187" t="str">
        <f t="shared" si="885"/>
        <v/>
      </c>
      <c r="AV2592" s="187" t="str">
        <f t="shared" si="886"/>
        <v/>
      </c>
      <c r="AW2592" s="187" t="str">
        <f t="shared" si="887"/>
        <v/>
      </c>
      <c r="AX2592" s="187" t="str">
        <f t="shared" si="888"/>
        <v/>
      </c>
      <c r="AY2592" s="187" t="str">
        <f t="shared" si="869"/>
        <v/>
      </c>
      <c r="AZ2592" s="187" t="str">
        <f t="shared" si="889"/>
        <v/>
      </c>
      <c r="BA2592" s="187" t="str">
        <f t="shared" si="871"/>
        <v xml:space="preserve"> </v>
      </c>
      <c r="BB2592" s="187" t="str">
        <f>IFERROR(IF(AW2592="","",VLOOKUP(AW2592,SUSS!R:S,2,FALSE)),AY2592*SUSS!$M$2)</f>
        <v/>
      </c>
      <c r="BC2592" s="187" t="str">
        <f t="shared" si="870"/>
        <v/>
      </c>
    </row>
    <row r="2593" spans="14:55" ht="15.75" thickBot="1">
      <c r="N2593" s="183" t="s">
        <v>224</v>
      </c>
      <c r="O2593" s="82">
        <v>36</v>
      </c>
      <c r="P2593" s="85">
        <v>2371.11</v>
      </c>
      <c r="Q2593" s="83" t="s">
        <v>11</v>
      </c>
      <c r="R2593" s="83" t="s">
        <v>10</v>
      </c>
      <c r="S2593" s="83" t="s">
        <v>10</v>
      </c>
      <c r="T2593" s="82" t="s">
        <v>113</v>
      </c>
      <c r="U2593" s="82" t="s">
        <v>124</v>
      </c>
      <c r="AC2593" s="187" t="str">
        <f t="shared" si="872"/>
        <v/>
      </c>
      <c r="AD2593" s="187" t="str">
        <f t="shared" si="873"/>
        <v/>
      </c>
      <c r="AE2593" s="187" t="str">
        <f t="shared" si="874"/>
        <v/>
      </c>
      <c r="AF2593" s="187" t="str">
        <f t="shared" si="875"/>
        <v/>
      </c>
      <c r="AG2593" s="187" t="str">
        <f t="shared" si="876"/>
        <v/>
      </c>
      <c r="AH2593" s="187" t="str">
        <f t="shared" si="877"/>
        <v/>
      </c>
      <c r="AI2593" s="187" t="str">
        <f t="shared" si="878"/>
        <v/>
      </c>
      <c r="AJ2593" s="187" t="str">
        <f t="shared" si="879"/>
        <v/>
      </c>
      <c r="AK2593" s="187" t="str">
        <f t="shared" si="880"/>
        <v/>
      </c>
      <c r="AN2593" s="187" t="str">
        <f t="shared" si="881"/>
        <v/>
      </c>
      <c r="AO2593" s="187" t="str">
        <f t="shared" si="882"/>
        <v/>
      </c>
      <c r="AP2593" s="187" t="str">
        <f t="shared" si="883"/>
        <v/>
      </c>
      <c r="AT2593" s="187" t="str">
        <f t="shared" si="884"/>
        <v>O365001</v>
      </c>
      <c r="AU2593" s="187">
        <f t="shared" si="885"/>
        <v>36</v>
      </c>
      <c r="AV2593" s="187">
        <f t="shared" si="886"/>
        <v>2371.11</v>
      </c>
      <c r="AW2593" s="187" t="str">
        <f t="shared" si="887"/>
        <v>2012/4</v>
      </c>
      <c r="AX2593" s="187" t="str">
        <f t="shared" si="888"/>
        <v>2012/4 Contribuciones Seg. Social</v>
      </c>
      <c r="AY2593" s="187">
        <f t="shared" si="869"/>
        <v>11761.89</v>
      </c>
      <c r="AZ2593" s="187">
        <f t="shared" si="889"/>
        <v>0.20159260118909464</v>
      </c>
      <c r="BA2593" s="187" t="str">
        <f t="shared" si="871"/>
        <v>O365001 36</v>
      </c>
      <c r="BB2593" s="187">
        <f>IFERROR(IF(AW2593="","",VLOOKUP(AW2593,SUSS!R:S,2,FALSE)),AY2593*SUSS!$M$2)</f>
        <v>1411.4268</v>
      </c>
      <c r="BC2593" s="187">
        <f t="shared" si="870"/>
        <v>284.53320000000002</v>
      </c>
    </row>
    <row r="2594" spans="14:55" ht="15.75" thickBot="1">
      <c r="N2594" s="183" t="s">
        <v>224</v>
      </c>
      <c r="O2594" s="82">
        <v>36</v>
      </c>
      <c r="P2594" s="85">
        <v>1002.48</v>
      </c>
      <c r="Q2594" s="83" t="s">
        <v>106</v>
      </c>
      <c r="R2594" s="83" t="s">
        <v>10</v>
      </c>
      <c r="S2594" s="83" t="s">
        <v>83</v>
      </c>
      <c r="T2594" s="82" t="s">
        <v>227</v>
      </c>
      <c r="U2594" s="82" t="s">
        <v>124</v>
      </c>
      <c r="AC2594" s="187" t="str">
        <f t="shared" si="872"/>
        <v/>
      </c>
      <c r="AD2594" s="187" t="str">
        <f t="shared" si="873"/>
        <v/>
      </c>
      <c r="AE2594" s="187" t="str">
        <f t="shared" si="874"/>
        <v/>
      </c>
      <c r="AF2594" s="187" t="str">
        <f t="shared" si="875"/>
        <v/>
      </c>
      <c r="AG2594" s="187" t="str">
        <f t="shared" si="876"/>
        <v/>
      </c>
      <c r="AH2594" s="187" t="str">
        <f t="shared" si="877"/>
        <v/>
      </c>
      <c r="AI2594" s="187" t="str">
        <f t="shared" si="878"/>
        <v/>
      </c>
      <c r="AJ2594" s="187" t="str">
        <f t="shared" si="879"/>
        <v/>
      </c>
      <c r="AK2594" s="187" t="str">
        <f t="shared" si="880"/>
        <v/>
      </c>
      <c r="AN2594" s="187" t="str">
        <f t="shared" si="881"/>
        <v/>
      </c>
      <c r="AO2594" s="187" t="str">
        <f t="shared" si="882"/>
        <v/>
      </c>
      <c r="AP2594" s="187" t="str">
        <f t="shared" si="883"/>
        <v/>
      </c>
      <c r="AT2594" s="187" t="str">
        <f t="shared" si="884"/>
        <v/>
      </c>
      <c r="AU2594" s="187" t="str">
        <f t="shared" si="885"/>
        <v/>
      </c>
      <c r="AV2594" s="187" t="str">
        <f t="shared" si="886"/>
        <v/>
      </c>
      <c r="AW2594" s="187" t="str">
        <f t="shared" si="887"/>
        <v/>
      </c>
      <c r="AX2594" s="187" t="str">
        <f t="shared" si="888"/>
        <v/>
      </c>
      <c r="AY2594" s="187" t="str">
        <f t="shared" si="869"/>
        <v/>
      </c>
      <c r="AZ2594" s="187" t="str">
        <f t="shared" si="889"/>
        <v/>
      </c>
      <c r="BA2594" s="187" t="str">
        <f t="shared" si="871"/>
        <v xml:space="preserve"> </v>
      </c>
      <c r="BB2594" s="187" t="str">
        <f>IFERROR(IF(AW2594="","",VLOOKUP(AW2594,SUSS!R:S,2,FALSE)),AY2594*SUSS!$M$2)</f>
        <v/>
      </c>
      <c r="BC2594" s="187" t="str">
        <f t="shared" si="870"/>
        <v/>
      </c>
    </row>
    <row r="2595" spans="14:55" ht="15.75" thickBot="1">
      <c r="N2595" s="183" t="s">
        <v>224</v>
      </c>
      <c r="O2595" s="82">
        <v>36</v>
      </c>
      <c r="P2595" s="85">
        <v>5272.07</v>
      </c>
      <c r="Q2595" s="83" t="s">
        <v>82</v>
      </c>
      <c r="R2595" s="83" t="s">
        <v>10</v>
      </c>
      <c r="S2595" s="83" t="s">
        <v>83</v>
      </c>
      <c r="T2595" s="82" t="s">
        <v>131</v>
      </c>
      <c r="U2595" s="82" t="s">
        <v>124</v>
      </c>
      <c r="AC2595" s="187" t="str">
        <f t="shared" si="872"/>
        <v/>
      </c>
      <c r="AD2595" s="187" t="str">
        <f t="shared" si="873"/>
        <v/>
      </c>
      <c r="AE2595" s="187" t="str">
        <f t="shared" si="874"/>
        <v/>
      </c>
      <c r="AF2595" s="187" t="str">
        <f t="shared" si="875"/>
        <v/>
      </c>
      <c r="AG2595" s="187" t="str">
        <f t="shared" si="876"/>
        <v/>
      </c>
      <c r="AH2595" s="187" t="str">
        <f t="shared" si="877"/>
        <v/>
      </c>
      <c r="AI2595" s="187" t="str">
        <f t="shared" si="878"/>
        <v/>
      </c>
      <c r="AJ2595" s="187" t="str">
        <f t="shared" si="879"/>
        <v/>
      </c>
      <c r="AK2595" s="187" t="str">
        <f t="shared" si="880"/>
        <v/>
      </c>
      <c r="AN2595" s="187" t="str">
        <f t="shared" si="881"/>
        <v/>
      </c>
      <c r="AO2595" s="187" t="str">
        <f t="shared" si="882"/>
        <v/>
      </c>
      <c r="AP2595" s="187" t="str">
        <f t="shared" si="883"/>
        <v/>
      </c>
      <c r="AT2595" s="187" t="str">
        <f t="shared" si="884"/>
        <v/>
      </c>
      <c r="AU2595" s="187" t="str">
        <f t="shared" si="885"/>
        <v/>
      </c>
      <c r="AV2595" s="187" t="str">
        <f t="shared" si="886"/>
        <v/>
      </c>
      <c r="AW2595" s="187" t="str">
        <f t="shared" si="887"/>
        <v/>
      </c>
      <c r="AX2595" s="187" t="str">
        <f t="shared" si="888"/>
        <v/>
      </c>
      <c r="AY2595" s="187" t="str">
        <f t="shared" si="869"/>
        <v/>
      </c>
      <c r="AZ2595" s="187" t="str">
        <f t="shared" si="889"/>
        <v/>
      </c>
      <c r="BA2595" s="187" t="str">
        <f t="shared" si="871"/>
        <v xml:space="preserve"> </v>
      </c>
      <c r="BB2595" s="187" t="str">
        <f>IFERROR(IF(AW2595="","",VLOOKUP(AW2595,SUSS!R:S,2,FALSE)),AY2595*SUSS!$M$2)</f>
        <v/>
      </c>
      <c r="BC2595" s="187" t="str">
        <f t="shared" si="870"/>
        <v/>
      </c>
    </row>
    <row r="2596" spans="14:55" ht="15.75" thickBot="1">
      <c r="N2596" s="183" t="s">
        <v>224</v>
      </c>
      <c r="O2596" s="82">
        <v>37</v>
      </c>
      <c r="P2596" s="85">
        <v>1636.27</v>
      </c>
      <c r="Q2596" s="83" t="s">
        <v>102</v>
      </c>
      <c r="R2596" s="83" t="s">
        <v>10</v>
      </c>
      <c r="S2596" s="83" t="s">
        <v>10</v>
      </c>
      <c r="T2596" s="82" t="s">
        <v>206</v>
      </c>
      <c r="U2596" s="82" t="s">
        <v>124</v>
      </c>
      <c r="AC2596" s="187" t="str">
        <f t="shared" si="872"/>
        <v/>
      </c>
      <c r="AD2596" s="187" t="str">
        <f t="shared" si="873"/>
        <v/>
      </c>
      <c r="AE2596" s="187" t="str">
        <f t="shared" si="874"/>
        <v/>
      </c>
      <c r="AF2596" s="187" t="str">
        <f t="shared" si="875"/>
        <v/>
      </c>
      <c r="AG2596" s="187" t="str">
        <f t="shared" si="876"/>
        <v/>
      </c>
      <c r="AH2596" s="187" t="str">
        <f t="shared" si="877"/>
        <v/>
      </c>
      <c r="AI2596" s="187" t="str">
        <f t="shared" si="878"/>
        <v/>
      </c>
      <c r="AJ2596" s="187" t="str">
        <f t="shared" si="879"/>
        <v/>
      </c>
      <c r="AK2596" s="187" t="str">
        <f t="shared" si="880"/>
        <v/>
      </c>
      <c r="AN2596" s="187" t="str">
        <f t="shared" si="881"/>
        <v/>
      </c>
      <c r="AO2596" s="187" t="str">
        <f t="shared" si="882"/>
        <v/>
      </c>
      <c r="AP2596" s="187" t="str">
        <f t="shared" si="883"/>
        <v/>
      </c>
      <c r="AT2596" s="187" t="str">
        <f t="shared" si="884"/>
        <v/>
      </c>
      <c r="AU2596" s="187" t="str">
        <f t="shared" si="885"/>
        <v/>
      </c>
      <c r="AV2596" s="187" t="str">
        <f t="shared" si="886"/>
        <v/>
      </c>
      <c r="AW2596" s="187" t="str">
        <f t="shared" si="887"/>
        <v/>
      </c>
      <c r="AX2596" s="187" t="str">
        <f t="shared" si="888"/>
        <v/>
      </c>
      <c r="AY2596" s="187" t="str">
        <f t="shared" si="869"/>
        <v/>
      </c>
      <c r="AZ2596" s="187" t="str">
        <f t="shared" si="889"/>
        <v/>
      </c>
      <c r="BA2596" s="187" t="str">
        <f t="shared" si="871"/>
        <v xml:space="preserve"> </v>
      </c>
      <c r="BB2596" s="187" t="str">
        <f>IFERROR(IF(AW2596="","",VLOOKUP(AW2596,SUSS!R:S,2,FALSE)),AY2596*SUSS!$M$2)</f>
        <v/>
      </c>
      <c r="BC2596" s="187" t="str">
        <f t="shared" si="870"/>
        <v/>
      </c>
    </row>
    <row r="2597" spans="14:55" ht="15.75" thickBot="1">
      <c r="N2597" s="183" t="s">
        <v>224</v>
      </c>
      <c r="O2597" s="82">
        <v>37</v>
      </c>
      <c r="P2597" s="86">
        <v>218.97</v>
      </c>
      <c r="Q2597" s="83" t="s">
        <v>107</v>
      </c>
      <c r="R2597" s="83" t="s">
        <v>10</v>
      </c>
      <c r="S2597" s="83" t="s">
        <v>10</v>
      </c>
      <c r="T2597" s="82" t="s">
        <v>111</v>
      </c>
      <c r="U2597" s="82" t="s">
        <v>124</v>
      </c>
      <c r="AC2597" s="187" t="str">
        <f t="shared" si="872"/>
        <v/>
      </c>
      <c r="AD2597" s="187" t="str">
        <f t="shared" si="873"/>
        <v/>
      </c>
      <c r="AE2597" s="187" t="str">
        <f t="shared" si="874"/>
        <v/>
      </c>
      <c r="AF2597" s="187" t="str">
        <f t="shared" si="875"/>
        <v/>
      </c>
      <c r="AG2597" s="187" t="str">
        <f t="shared" si="876"/>
        <v/>
      </c>
      <c r="AH2597" s="187" t="str">
        <f t="shared" si="877"/>
        <v/>
      </c>
      <c r="AI2597" s="187" t="str">
        <f t="shared" si="878"/>
        <v/>
      </c>
      <c r="AJ2597" s="187" t="str">
        <f t="shared" si="879"/>
        <v/>
      </c>
      <c r="AK2597" s="187" t="str">
        <f t="shared" si="880"/>
        <v/>
      </c>
      <c r="AN2597" s="187" t="str">
        <f t="shared" si="881"/>
        <v/>
      </c>
      <c r="AO2597" s="187" t="str">
        <f t="shared" si="882"/>
        <v/>
      </c>
      <c r="AP2597" s="187" t="str">
        <f t="shared" si="883"/>
        <v/>
      </c>
      <c r="AT2597" s="187" t="str">
        <f t="shared" si="884"/>
        <v/>
      </c>
      <c r="AU2597" s="187" t="str">
        <f t="shared" si="885"/>
        <v/>
      </c>
      <c r="AV2597" s="187" t="str">
        <f t="shared" si="886"/>
        <v/>
      </c>
      <c r="AW2597" s="187" t="str">
        <f t="shared" si="887"/>
        <v/>
      </c>
      <c r="AX2597" s="187" t="str">
        <f t="shared" si="888"/>
        <v/>
      </c>
      <c r="AY2597" s="187" t="str">
        <f t="shared" si="869"/>
        <v/>
      </c>
      <c r="AZ2597" s="187" t="str">
        <f t="shared" si="889"/>
        <v/>
      </c>
      <c r="BA2597" s="187" t="str">
        <f t="shared" si="871"/>
        <v xml:space="preserve"> </v>
      </c>
      <c r="BB2597" s="187" t="str">
        <f>IFERROR(IF(AW2597="","",VLOOKUP(AW2597,SUSS!R:S,2,FALSE)),AY2597*SUSS!$M$2)</f>
        <v/>
      </c>
      <c r="BC2597" s="187" t="str">
        <f t="shared" si="870"/>
        <v/>
      </c>
    </row>
    <row r="2598" spans="14:55" ht="15.75" thickBot="1">
      <c r="N2598" s="183" t="s">
        <v>224</v>
      </c>
      <c r="O2598" s="82">
        <v>37</v>
      </c>
      <c r="P2598" s="85">
        <v>2371.11</v>
      </c>
      <c r="Q2598" s="83" t="s">
        <v>11</v>
      </c>
      <c r="R2598" s="83" t="s">
        <v>10</v>
      </c>
      <c r="S2598" s="83" t="s">
        <v>10</v>
      </c>
      <c r="T2598" s="82" t="s">
        <v>113</v>
      </c>
      <c r="U2598" s="82" t="s">
        <v>124</v>
      </c>
      <c r="AC2598" s="187" t="str">
        <f t="shared" si="872"/>
        <v/>
      </c>
      <c r="AD2598" s="187" t="str">
        <f t="shared" si="873"/>
        <v/>
      </c>
      <c r="AE2598" s="187" t="str">
        <f t="shared" si="874"/>
        <v/>
      </c>
      <c r="AF2598" s="187" t="str">
        <f t="shared" si="875"/>
        <v/>
      </c>
      <c r="AG2598" s="187" t="str">
        <f t="shared" si="876"/>
        <v/>
      </c>
      <c r="AH2598" s="187" t="str">
        <f t="shared" si="877"/>
        <v/>
      </c>
      <c r="AI2598" s="187" t="str">
        <f t="shared" si="878"/>
        <v/>
      </c>
      <c r="AJ2598" s="187" t="str">
        <f t="shared" si="879"/>
        <v/>
      </c>
      <c r="AK2598" s="187" t="str">
        <f t="shared" si="880"/>
        <v/>
      </c>
      <c r="AN2598" s="187" t="str">
        <f t="shared" si="881"/>
        <v/>
      </c>
      <c r="AO2598" s="187" t="str">
        <f t="shared" si="882"/>
        <v/>
      </c>
      <c r="AP2598" s="187" t="str">
        <f t="shared" si="883"/>
        <v/>
      </c>
      <c r="AT2598" s="187" t="str">
        <f t="shared" si="884"/>
        <v>O365001</v>
      </c>
      <c r="AU2598" s="187">
        <f t="shared" si="885"/>
        <v>37</v>
      </c>
      <c r="AV2598" s="187">
        <f t="shared" si="886"/>
        <v>2371.11</v>
      </c>
      <c r="AW2598" s="187" t="str">
        <f t="shared" si="887"/>
        <v>2012/4</v>
      </c>
      <c r="AX2598" s="187" t="str">
        <f t="shared" si="888"/>
        <v>2012/4 Contribuciones Seg. Social</v>
      </c>
      <c r="AY2598" s="187">
        <f t="shared" si="869"/>
        <v>11761.89</v>
      </c>
      <c r="AZ2598" s="187">
        <f t="shared" si="889"/>
        <v>0.20159260118909464</v>
      </c>
      <c r="BA2598" s="187" t="str">
        <f t="shared" si="871"/>
        <v>O365001 37</v>
      </c>
      <c r="BB2598" s="187">
        <f>IFERROR(IF(AW2598="","",VLOOKUP(AW2598,SUSS!R:S,2,FALSE)),AY2598*SUSS!$M$2)</f>
        <v>1411.4268</v>
      </c>
      <c r="BC2598" s="187">
        <f t="shared" si="870"/>
        <v>284.53320000000002</v>
      </c>
    </row>
    <row r="2599" spans="14:55" ht="15.75" thickBot="1">
      <c r="N2599" s="183" t="s">
        <v>224</v>
      </c>
      <c r="O2599" s="82">
        <v>37</v>
      </c>
      <c r="P2599" s="85">
        <v>1002.48</v>
      </c>
      <c r="Q2599" s="83" t="s">
        <v>106</v>
      </c>
      <c r="R2599" s="83" t="s">
        <v>10</v>
      </c>
      <c r="S2599" s="83" t="s">
        <v>83</v>
      </c>
      <c r="T2599" s="82" t="s">
        <v>227</v>
      </c>
      <c r="U2599" s="82" t="s">
        <v>124</v>
      </c>
      <c r="AC2599" s="187" t="str">
        <f t="shared" si="872"/>
        <v/>
      </c>
      <c r="AD2599" s="187" t="str">
        <f t="shared" si="873"/>
        <v/>
      </c>
      <c r="AE2599" s="187" t="str">
        <f t="shared" si="874"/>
        <v/>
      </c>
      <c r="AF2599" s="187" t="str">
        <f t="shared" si="875"/>
        <v/>
      </c>
      <c r="AG2599" s="187" t="str">
        <f t="shared" si="876"/>
        <v/>
      </c>
      <c r="AH2599" s="187" t="str">
        <f t="shared" si="877"/>
        <v/>
      </c>
      <c r="AI2599" s="187" t="str">
        <f t="shared" si="878"/>
        <v/>
      </c>
      <c r="AJ2599" s="187" t="str">
        <f t="shared" si="879"/>
        <v/>
      </c>
      <c r="AK2599" s="187" t="str">
        <f t="shared" si="880"/>
        <v/>
      </c>
      <c r="AN2599" s="187" t="str">
        <f t="shared" si="881"/>
        <v/>
      </c>
      <c r="AO2599" s="187" t="str">
        <f t="shared" si="882"/>
        <v/>
      </c>
      <c r="AP2599" s="187" t="str">
        <f t="shared" si="883"/>
        <v/>
      </c>
      <c r="AT2599" s="187" t="str">
        <f t="shared" si="884"/>
        <v/>
      </c>
      <c r="AU2599" s="187" t="str">
        <f t="shared" si="885"/>
        <v/>
      </c>
      <c r="AV2599" s="187" t="str">
        <f t="shared" si="886"/>
        <v/>
      </c>
      <c r="AW2599" s="187" t="str">
        <f t="shared" si="887"/>
        <v/>
      </c>
      <c r="AX2599" s="187" t="str">
        <f t="shared" si="888"/>
        <v/>
      </c>
      <c r="AY2599" s="187" t="str">
        <f t="shared" si="869"/>
        <v/>
      </c>
      <c r="AZ2599" s="187" t="str">
        <f t="shared" si="889"/>
        <v/>
      </c>
      <c r="BA2599" s="187" t="str">
        <f t="shared" si="871"/>
        <v xml:space="preserve"> </v>
      </c>
      <c r="BB2599" s="187" t="str">
        <f>IFERROR(IF(AW2599="","",VLOOKUP(AW2599,SUSS!R:S,2,FALSE)),AY2599*SUSS!$M$2)</f>
        <v/>
      </c>
      <c r="BC2599" s="187" t="str">
        <f t="shared" si="870"/>
        <v/>
      </c>
    </row>
    <row r="2600" spans="14:55" ht="15.75" thickBot="1">
      <c r="N2600" s="183" t="s">
        <v>224</v>
      </c>
      <c r="O2600" s="82">
        <v>37</v>
      </c>
      <c r="P2600" s="85">
        <v>5272.07</v>
      </c>
      <c r="Q2600" s="83" t="s">
        <v>82</v>
      </c>
      <c r="R2600" s="83" t="s">
        <v>10</v>
      </c>
      <c r="S2600" s="83" t="s">
        <v>83</v>
      </c>
      <c r="T2600" s="82" t="s">
        <v>131</v>
      </c>
      <c r="U2600" s="82" t="s">
        <v>124</v>
      </c>
      <c r="AC2600" s="187" t="str">
        <f t="shared" si="872"/>
        <v/>
      </c>
      <c r="AD2600" s="187" t="str">
        <f t="shared" si="873"/>
        <v/>
      </c>
      <c r="AE2600" s="187" t="str">
        <f t="shared" si="874"/>
        <v/>
      </c>
      <c r="AF2600" s="187" t="str">
        <f t="shared" si="875"/>
        <v/>
      </c>
      <c r="AG2600" s="187" t="str">
        <f t="shared" si="876"/>
        <v/>
      </c>
      <c r="AH2600" s="187" t="str">
        <f t="shared" si="877"/>
        <v/>
      </c>
      <c r="AI2600" s="187" t="str">
        <f t="shared" si="878"/>
        <v/>
      </c>
      <c r="AJ2600" s="187" t="str">
        <f t="shared" si="879"/>
        <v/>
      </c>
      <c r="AK2600" s="187" t="str">
        <f t="shared" si="880"/>
        <v/>
      </c>
      <c r="AN2600" s="187" t="str">
        <f t="shared" si="881"/>
        <v/>
      </c>
      <c r="AO2600" s="187" t="str">
        <f t="shared" si="882"/>
        <v/>
      </c>
      <c r="AP2600" s="187" t="str">
        <f t="shared" si="883"/>
        <v/>
      </c>
      <c r="AT2600" s="187" t="str">
        <f t="shared" si="884"/>
        <v/>
      </c>
      <c r="AU2600" s="187" t="str">
        <f t="shared" si="885"/>
        <v/>
      </c>
      <c r="AV2600" s="187" t="str">
        <f t="shared" si="886"/>
        <v/>
      </c>
      <c r="AW2600" s="187" t="str">
        <f t="shared" si="887"/>
        <v/>
      </c>
      <c r="AX2600" s="187" t="str">
        <f t="shared" si="888"/>
        <v/>
      </c>
      <c r="AY2600" s="187" t="str">
        <f t="shared" si="869"/>
        <v/>
      </c>
      <c r="AZ2600" s="187" t="str">
        <f t="shared" si="889"/>
        <v/>
      </c>
      <c r="BA2600" s="187" t="str">
        <f t="shared" si="871"/>
        <v xml:space="preserve"> </v>
      </c>
      <c r="BB2600" s="187" t="str">
        <f>IFERROR(IF(AW2600="","",VLOOKUP(AW2600,SUSS!R:S,2,FALSE)),AY2600*SUSS!$M$2)</f>
        <v/>
      </c>
      <c r="BC2600" s="187" t="str">
        <f t="shared" si="870"/>
        <v/>
      </c>
    </row>
    <row r="2601" spans="14:55" ht="15.75" thickBot="1">
      <c r="N2601" s="183" t="s">
        <v>224</v>
      </c>
      <c r="O2601" s="82">
        <v>38</v>
      </c>
      <c r="P2601" s="85">
        <v>1636.27</v>
      </c>
      <c r="Q2601" s="83" t="s">
        <v>102</v>
      </c>
      <c r="R2601" s="83" t="s">
        <v>10</v>
      </c>
      <c r="S2601" s="83" t="s">
        <v>10</v>
      </c>
      <c r="T2601" s="82" t="s">
        <v>206</v>
      </c>
      <c r="U2601" s="82" t="s">
        <v>124</v>
      </c>
      <c r="AC2601" s="187" t="str">
        <f t="shared" si="872"/>
        <v/>
      </c>
      <c r="AD2601" s="187" t="str">
        <f t="shared" si="873"/>
        <v/>
      </c>
      <c r="AE2601" s="187" t="str">
        <f t="shared" si="874"/>
        <v/>
      </c>
      <c r="AF2601" s="187" t="str">
        <f t="shared" si="875"/>
        <v/>
      </c>
      <c r="AG2601" s="187" t="str">
        <f t="shared" si="876"/>
        <v/>
      </c>
      <c r="AH2601" s="187" t="str">
        <f t="shared" si="877"/>
        <v/>
      </c>
      <c r="AI2601" s="187" t="str">
        <f t="shared" si="878"/>
        <v/>
      </c>
      <c r="AJ2601" s="187" t="str">
        <f t="shared" si="879"/>
        <v/>
      </c>
      <c r="AK2601" s="187" t="str">
        <f t="shared" si="880"/>
        <v/>
      </c>
      <c r="AN2601" s="187" t="str">
        <f t="shared" si="881"/>
        <v/>
      </c>
      <c r="AO2601" s="187" t="str">
        <f t="shared" si="882"/>
        <v/>
      </c>
      <c r="AP2601" s="187" t="str">
        <f t="shared" si="883"/>
        <v/>
      </c>
      <c r="AT2601" s="187" t="str">
        <f t="shared" si="884"/>
        <v/>
      </c>
      <c r="AU2601" s="187" t="str">
        <f t="shared" si="885"/>
        <v/>
      </c>
      <c r="AV2601" s="187" t="str">
        <f t="shared" si="886"/>
        <v/>
      </c>
      <c r="AW2601" s="187" t="str">
        <f t="shared" si="887"/>
        <v/>
      </c>
      <c r="AX2601" s="187" t="str">
        <f t="shared" si="888"/>
        <v/>
      </c>
      <c r="AY2601" s="187" t="str">
        <f t="shared" si="869"/>
        <v/>
      </c>
      <c r="AZ2601" s="187" t="str">
        <f t="shared" si="889"/>
        <v/>
      </c>
      <c r="BA2601" s="187" t="str">
        <f t="shared" si="871"/>
        <v xml:space="preserve"> </v>
      </c>
      <c r="BB2601" s="187" t="str">
        <f>IFERROR(IF(AW2601="","",VLOOKUP(AW2601,SUSS!R:S,2,FALSE)),AY2601*SUSS!$M$2)</f>
        <v/>
      </c>
      <c r="BC2601" s="187" t="str">
        <f t="shared" si="870"/>
        <v/>
      </c>
    </row>
    <row r="2602" spans="14:55" ht="15.75" thickBot="1">
      <c r="N2602" s="183" t="s">
        <v>224</v>
      </c>
      <c r="O2602" s="82">
        <v>38</v>
      </c>
      <c r="P2602" s="86">
        <v>218.97</v>
      </c>
      <c r="Q2602" s="83" t="s">
        <v>107</v>
      </c>
      <c r="R2602" s="83" t="s">
        <v>10</v>
      </c>
      <c r="S2602" s="83" t="s">
        <v>10</v>
      </c>
      <c r="T2602" s="82" t="s">
        <v>111</v>
      </c>
      <c r="U2602" s="82" t="s">
        <v>124</v>
      </c>
      <c r="AC2602" s="187" t="str">
        <f t="shared" si="872"/>
        <v/>
      </c>
      <c r="AD2602" s="187" t="str">
        <f t="shared" si="873"/>
        <v/>
      </c>
      <c r="AE2602" s="187" t="str">
        <f t="shared" si="874"/>
        <v/>
      </c>
      <c r="AF2602" s="187" t="str">
        <f t="shared" si="875"/>
        <v/>
      </c>
      <c r="AG2602" s="187" t="str">
        <f t="shared" si="876"/>
        <v/>
      </c>
      <c r="AH2602" s="187" t="str">
        <f t="shared" si="877"/>
        <v/>
      </c>
      <c r="AI2602" s="187" t="str">
        <f t="shared" si="878"/>
        <v/>
      </c>
      <c r="AJ2602" s="187" t="str">
        <f t="shared" si="879"/>
        <v/>
      </c>
      <c r="AK2602" s="187" t="str">
        <f t="shared" si="880"/>
        <v/>
      </c>
      <c r="AN2602" s="187" t="str">
        <f t="shared" si="881"/>
        <v/>
      </c>
      <c r="AO2602" s="187" t="str">
        <f t="shared" si="882"/>
        <v/>
      </c>
      <c r="AP2602" s="187" t="str">
        <f t="shared" si="883"/>
        <v/>
      </c>
      <c r="AT2602" s="187" t="str">
        <f t="shared" si="884"/>
        <v/>
      </c>
      <c r="AU2602" s="187" t="str">
        <f t="shared" si="885"/>
        <v/>
      </c>
      <c r="AV2602" s="187" t="str">
        <f t="shared" si="886"/>
        <v/>
      </c>
      <c r="AW2602" s="187" t="str">
        <f t="shared" si="887"/>
        <v/>
      </c>
      <c r="AX2602" s="187" t="str">
        <f t="shared" si="888"/>
        <v/>
      </c>
      <c r="AY2602" s="187" t="str">
        <f t="shared" si="869"/>
        <v/>
      </c>
      <c r="AZ2602" s="187" t="str">
        <f t="shared" si="889"/>
        <v/>
      </c>
      <c r="BA2602" s="187" t="str">
        <f t="shared" si="871"/>
        <v xml:space="preserve"> </v>
      </c>
      <c r="BB2602" s="187" t="str">
        <f>IFERROR(IF(AW2602="","",VLOOKUP(AW2602,SUSS!R:S,2,FALSE)),AY2602*SUSS!$M$2)</f>
        <v/>
      </c>
      <c r="BC2602" s="187" t="str">
        <f t="shared" si="870"/>
        <v/>
      </c>
    </row>
    <row r="2603" spans="14:55" ht="15.75" thickBot="1">
      <c r="N2603" s="183" t="s">
        <v>224</v>
      </c>
      <c r="O2603" s="82">
        <v>38</v>
      </c>
      <c r="P2603" s="85">
        <v>2371.11</v>
      </c>
      <c r="Q2603" s="83" t="s">
        <v>11</v>
      </c>
      <c r="R2603" s="83" t="s">
        <v>10</v>
      </c>
      <c r="S2603" s="83" t="s">
        <v>10</v>
      </c>
      <c r="T2603" s="82" t="s">
        <v>113</v>
      </c>
      <c r="U2603" s="82" t="s">
        <v>124</v>
      </c>
      <c r="AC2603" s="187" t="str">
        <f t="shared" si="872"/>
        <v/>
      </c>
      <c r="AD2603" s="187" t="str">
        <f t="shared" si="873"/>
        <v/>
      </c>
      <c r="AE2603" s="187" t="str">
        <f t="shared" si="874"/>
        <v/>
      </c>
      <c r="AF2603" s="187" t="str">
        <f t="shared" si="875"/>
        <v/>
      </c>
      <c r="AG2603" s="187" t="str">
        <f t="shared" si="876"/>
        <v/>
      </c>
      <c r="AH2603" s="187" t="str">
        <f t="shared" si="877"/>
        <v/>
      </c>
      <c r="AI2603" s="187" t="str">
        <f t="shared" si="878"/>
        <v/>
      </c>
      <c r="AJ2603" s="187" t="str">
        <f t="shared" si="879"/>
        <v/>
      </c>
      <c r="AK2603" s="187" t="str">
        <f t="shared" si="880"/>
        <v/>
      </c>
      <c r="AN2603" s="187" t="str">
        <f t="shared" si="881"/>
        <v/>
      </c>
      <c r="AO2603" s="187" t="str">
        <f t="shared" si="882"/>
        <v/>
      </c>
      <c r="AP2603" s="187" t="str">
        <f t="shared" si="883"/>
        <v/>
      </c>
      <c r="AT2603" s="187" t="str">
        <f t="shared" si="884"/>
        <v>O365001</v>
      </c>
      <c r="AU2603" s="187">
        <f t="shared" si="885"/>
        <v>38</v>
      </c>
      <c r="AV2603" s="187">
        <f t="shared" si="886"/>
        <v>2371.11</v>
      </c>
      <c r="AW2603" s="187" t="str">
        <f t="shared" si="887"/>
        <v>2012/4</v>
      </c>
      <c r="AX2603" s="187" t="str">
        <f t="shared" si="888"/>
        <v>2012/4 Contribuciones Seg. Social</v>
      </c>
      <c r="AY2603" s="187">
        <f t="shared" si="869"/>
        <v>11761.89</v>
      </c>
      <c r="AZ2603" s="187">
        <f t="shared" si="889"/>
        <v>0.20159260118909464</v>
      </c>
      <c r="BA2603" s="187" t="str">
        <f t="shared" si="871"/>
        <v>O365001 38</v>
      </c>
      <c r="BB2603" s="187">
        <f>IFERROR(IF(AW2603="","",VLOOKUP(AW2603,SUSS!R:S,2,FALSE)),AY2603*SUSS!$M$2)</f>
        <v>1411.4268</v>
      </c>
      <c r="BC2603" s="187">
        <f t="shared" si="870"/>
        <v>284.53320000000002</v>
      </c>
    </row>
    <row r="2604" spans="14:55" ht="15.75" thickBot="1">
      <c r="N2604" s="183" t="s">
        <v>224</v>
      </c>
      <c r="O2604" s="82">
        <v>38</v>
      </c>
      <c r="P2604" s="85">
        <v>1002.48</v>
      </c>
      <c r="Q2604" s="83" t="s">
        <v>106</v>
      </c>
      <c r="R2604" s="83" t="s">
        <v>10</v>
      </c>
      <c r="S2604" s="83" t="s">
        <v>83</v>
      </c>
      <c r="T2604" s="82" t="s">
        <v>227</v>
      </c>
      <c r="U2604" s="82" t="s">
        <v>124</v>
      </c>
      <c r="AC2604" s="187" t="str">
        <f t="shared" si="872"/>
        <v/>
      </c>
      <c r="AD2604" s="187" t="str">
        <f t="shared" si="873"/>
        <v/>
      </c>
      <c r="AE2604" s="187" t="str">
        <f t="shared" si="874"/>
        <v/>
      </c>
      <c r="AF2604" s="187" t="str">
        <f t="shared" si="875"/>
        <v/>
      </c>
      <c r="AG2604" s="187" t="str">
        <f t="shared" si="876"/>
        <v/>
      </c>
      <c r="AH2604" s="187" t="str">
        <f t="shared" si="877"/>
        <v/>
      </c>
      <c r="AI2604" s="187" t="str">
        <f t="shared" si="878"/>
        <v/>
      </c>
      <c r="AJ2604" s="187" t="str">
        <f t="shared" si="879"/>
        <v/>
      </c>
      <c r="AK2604" s="187" t="str">
        <f t="shared" si="880"/>
        <v/>
      </c>
      <c r="AN2604" s="187" t="str">
        <f t="shared" si="881"/>
        <v/>
      </c>
      <c r="AO2604" s="187" t="str">
        <f t="shared" si="882"/>
        <v/>
      </c>
      <c r="AP2604" s="187" t="str">
        <f t="shared" si="883"/>
        <v/>
      </c>
      <c r="AT2604" s="187" t="str">
        <f t="shared" si="884"/>
        <v/>
      </c>
      <c r="AU2604" s="187" t="str">
        <f t="shared" si="885"/>
        <v/>
      </c>
      <c r="AV2604" s="187" t="str">
        <f t="shared" si="886"/>
        <v/>
      </c>
      <c r="AW2604" s="187" t="str">
        <f t="shared" si="887"/>
        <v/>
      </c>
      <c r="AX2604" s="187" t="str">
        <f t="shared" si="888"/>
        <v/>
      </c>
      <c r="AY2604" s="187" t="str">
        <f t="shared" si="869"/>
        <v/>
      </c>
      <c r="AZ2604" s="187" t="str">
        <f t="shared" si="889"/>
        <v/>
      </c>
      <c r="BA2604" s="187" t="str">
        <f t="shared" si="871"/>
        <v xml:space="preserve"> </v>
      </c>
      <c r="BB2604" s="187" t="str">
        <f>IFERROR(IF(AW2604="","",VLOOKUP(AW2604,SUSS!R:S,2,FALSE)),AY2604*SUSS!$M$2)</f>
        <v/>
      </c>
      <c r="BC2604" s="187" t="str">
        <f t="shared" si="870"/>
        <v/>
      </c>
    </row>
    <row r="2605" spans="14:55" ht="15.75" thickBot="1">
      <c r="N2605" s="183" t="s">
        <v>224</v>
      </c>
      <c r="O2605" s="82">
        <v>38</v>
      </c>
      <c r="P2605" s="85">
        <v>5272.07</v>
      </c>
      <c r="Q2605" s="83" t="s">
        <v>82</v>
      </c>
      <c r="R2605" s="83" t="s">
        <v>10</v>
      </c>
      <c r="S2605" s="83" t="s">
        <v>83</v>
      </c>
      <c r="T2605" s="82" t="s">
        <v>131</v>
      </c>
      <c r="U2605" s="82" t="s">
        <v>124</v>
      </c>
      <c r="AC2605" s="187" t="str">
        <f t="shared" si="872"/>
        <v/>
      </c>
      <c r="AD2605" s="187" t="str">
        <f t="shared" si="873"/>
        <v/>
      </c>
      <c r="AE2605" s="187" t="str">
        <f t="shared" si="874"/>
        <v/>
      </c>
      <c r="AF2605" s="187" t="str">
        <f t="shared" si="875"/>
        <v/>
      </c>
      <c r="AG2605" s="187" t="str">
        <f t="shared" si="876"/>
        <v/>
      </c>
      <c r="AH2605" s="187" t="str">
        <f t="shared" si="877"/>
        <v/>
      </c>
      <c r="AI2605" s="187" t="str">
        <f t="shared" si="878"/>
        <v/>
      </c>
      <c r="AJ2605" s="187" t="str">
        <f t="shared" si="879"/>
        <v/>
      </c>
      <c r="AK2605" s="187" t="str">
        <f t="shared" si="880"/>
        <v/>
      </c>
      <c r="AN2605" s="187" t="str">
        <f t="shared" si="881"/>
        <v/>
      </c>
      <c r="AO2605" s="187" t="str">
        <f t="shared" si="882"/>
        <v/>
      </c>
      <c r="AP2605" s="187" t="str">
        <f t="shared" si="883"/>
        <v/>
      </c>
      <c r="AT2605" s="187" t="str">
        <f t="shared" si="884"/>
        <v/>
      </c>
      <c r="AU2605" s="187" t="str">
        <f t="shared" si="885"/>
        <v/>
      </c>
      <c r="AV2605" s="187" t="str">
        <f t="shared" si="886"/>
        <v/>
      </c>
      <c r="AW2605" s="187" t="str">
        <f t="shared" si="887"/>
        <v/>
      </c>
      <c r="AX2605" s="187" t="str">
        <f t="shared" si="888"/>
        <v/>
      </c>
      <c r="AY2605" s="187" t="str">
        <f t="shared" si="869"/>
        <v/>
      </c>
      <c r="AZ2605" s="187" t="str">
        <f t="shared" si="889"/>
        <v/>
      </c>
      <c r="BA2605" s="187" t="str">
        <f t="shared" si="871"/>
        <v xml:space="preserve"> </v>
      </c>
      <c r="BB2605" s="187" t="str">
        <f>IFERROR(IF(AW2605="","",VLOOKUP(AW2605,SUSS!R:S,2,FALSE)),AY2605*SUSS!$M$2)</f>
        <v/>
      </c>
      <c r="BC2605" s="187" t="str">
        <f t="shared" si="870"/>
        <v/>
      </c>
    </row>
    <row r="2606" spans="14:55" ht="15.75" thickBot="1">
      <c r="N2606" s="183" t="s">
        <v>224</v>
      </c>
      <c r="O2606" s="82">
        <v>39</v>
      </c>
      <c r="P2606" s="85">
        <v>1636.27</v>
      </c>
      <c r="Q2606" s="83" t="s">
        <v>102</v>
      </c>
      <c r="R2606" s="83" t="s">
        <v>10</v>
      </c>
      <c r="S2606" s="83" t="s">
        <v>10</v>
      </c>
      <c r="T2606" s="82" t="s">
        <v>206</v>
      </c>
      <c r="U2606" s="82" t="s">
        <v>124</v>
      </c>
      <c r="AC2606" s="187" t="str">
        <f t="shared" si="872"/>
        <v/>
      </c>
      <c r="AD2606" s="187" t="str">
        <f t="shared" si="873"/>
        <v/>
      </c>
      <c r="AE2606" s="187" t="str">
        <f t="shared" si="874"/>
        <v/>
      </c>
      <c r="AF2606" s="187" t="str">
        <f t="shared" si="875"/>
        <v/>
      </c>
      <c r="AG2606" s="187" t="str">
        <f t="shared" si="876"/>
        <v/>
      </c>
      <c r="AH2606" s="187" t="str">
        <f t="shared" si="877"/>
        <v/>
      </c>
      <c r="AI2606" s="187" t="str">
        <f t="shared" si="878"/>
        <v/>
      </c>
      <c r="AJ2606" s="187" t="str">
        <f t="shared" si="879"/>
        <v/>
      </c>
      <c r="AK2606" s="187" t="str">
        <f t="shared" si="880"/>
        <v/>
      </c>
      <c r="AN2606" s="187" t="str">
        <f t="shared" si="881"/>
        <v/>
      </c>
      <c r="AO2606" s="187" t="str">
        <f t="shared" si="882"/>
        <v/>
      </c>
      <c r="AP2606" s="187" t="str">
        <f t="shared" si="883"/>
        <v/>
      </c>
      <c r="AT2606" s="187" t="str">
        <f t="shared" si="884"/>
        <v/>
      </c>
      <c r="AU2606" s="187" t="str">
        <f t="shared" si="885"/>
        <v/>
      </c>
      <c r="AV2606" s="187" t="str">
        <f t="shared" si="886"/>
        <v/>
      </c>
      <c r="AW2606" s="187" t="str">
        <f t="shared" si="887"/>
        <v/>
      </c>
      <c r="AX2606" s="187" t="str">
        <f t="shared" si="888"/>
        <v/>
      </c>
      <c r="AY2606" s="187" t="str">
        <f t="shared" si="869"/>
        <v/>
      </c>
      <c r="AZ2606" s="187" t="str">
        <f t="shared" si="889"/>
        <v/>
      </c>
      <c r="BA2606" s="187" t="str">
        <f t="shared" si="871"/>
        <v xml:space="preserve"> </v>
      </c>
      <c r="BB2606" s="187" t="str">
        <f>IFERROR(IF(AW2606="","",VLOOKUP(AW2606,SUSS!R:S,2,FALSE)),AY2606*SUSS!$M$2)</f>
        <v/>
      </c>
      <c r="BC2606" s="187" t="str">
        <f t="shared" si="870"/>
        <v/>
      </c>
    </row>
    <row r="2607" spans="14:55" ht="15.75" thickBot="1">
      <c r="N2607" s="183" t="s">
        <v>224</v>
      </c>
      <c r="O2607" s="82">
        <v>39</v>
      </c>
      <c r="P2607" s="86">
        <v>218.97</v>
      </c>
      <c r="Q2607" s="83" t="s">
        <v>107</v>
      </c>
      <c r="R2607" s="83" t="s">
        <v>10</v>
      </c>
      <c r="S2607" s="83" t="s">
        <v>10</v>
      </c>
      <c r="T2607" s="82" t="s">
        <v>111</v>
      </c>
      <c r="U2607" s="82" t="s">
        <v>124</v>
      </c>
      <c r="AC2607" s="187" t="str">
        <f t="shared" si="872"/>
        <v/>
      </c>
      <c r="AD2607" s="187" t="str">
        <f t="shared" si="873"/>
        <v/>
      </c>
      <c r="AE2607" s="187" t="str">
        <f t="shared" si="874"/>
        <v/>
      </c>
      <c r="AF2607" s="187" t="str">
        <f t="shared" si="875"/>
        <v/>
      </c>
      <c r="AG2607" s="187" t="str">
        <f t="shared" si="876"/>
        <v/>
      </c>
      <c r="AH2607" s="187" t="str">
        <f t="shared" si="877"/>
        <v/>
      </c>
      <c r="AI2607" s="187" t="str">
        <f t="shared" si="878"/>
        <v/>
      </c>
      <c r="AJ2607" s="187" t="str">
        <f t="shared" si="879"/>
        <v/>
      </c>
      <c r="AK2607" s="187" t="str">
        <f t="shared" si="880"/>
        <v/>
      </c>
      <c r="AN2607" s="187" t="str">
        <f t="shared" si="881"/>
        <v/>
      </c>
      <c r="AO2607" s="187" t="str">
        <f t="shared" si="882"/>
        <v/>
      </c>
      <c r="AP2607" s="187" t="str">
        <f t="shared" si="883"/>
        <v/>
      </c>
      <c r="AT2607" s="187" t="str">
        <f t="shared" si="884"/>
        <v/>
      </c>
      <c r="AU2607" s="187" t="str">
        <f t="shared" si="885"/>
        <v/>
      </c>
      <c r="AV2607" s="187" t="str">
        <f t="shared" si="886"/>
        <v/>
      </c>
      <c r="AW2607" s="187" t="str">
        <f t="shared" si="887"/>
        <v/>
      </c>
      <c r="AX2607" s="187" t="str">
        <f t="shared" si="888"/>
        <v/>
      </c>
      <c r="AY2607" s="187" t="str">
        <f t="shared" si="869"/>
        <v/>
      </c>
      <c r="AZ2607" s="187" t="str">
        <f t="shared" si="889"/>
        <v/>
      </c>
      <c r="BA2607" s="187" t="str">
        <f t="shared" si="871"/>
        <v xml:space="preserve"> </v>
      </c>
      <c r="BB2607" s="187" t="str">
        <f>IFERROR(IF(AW2607="","",VLOOKUP(AW2607,SUSS!R:S,2,FALSE)),AY2607*SUSS!$M$2)</f>
        <v/>
      </c>
      <c r="BC2607" s="187" t="str">
        <f t="shared" si="870"/>
        <v/>
      </c>
    </row>
    <row r="2608" spans="14:55" ht="15.75" thickBot="1">
      <c r="N2608" s="183" t="s">
        <v>224</v>
      </c>
      <c r="O2608" s="82">
        <v>39</v>
      </c>
      <c r="P2608" s="86">
        <v>932.12</v>
      </c>
      <c r="Q2608" s="83" t="s">
        <v>11</v>
      </c>
      <c r="R2608" s="83" t="s">
        <v>10</v>
      </c>
      <c r="S2608" s="83" t="s">
        <v>10</v>
      </c>
      <c r="T2608" s="82" t="s">
        <v>113</v>
      </c>
      <c r="U2608" s="82" t="s">
        <v>124</v>
      </c>
      <c r="AC2608" s="187" t="str">
        <f t="shared" si="872"/>
        <v/>
      </c>
      <c r="AD2608" s="187" t="str">
        <f t="shared" si="873"/>
        <v/>
      </c>
      <c r="AE2608" s="187" t="str">
        <f t="shared" si="874"/>
        <v/>
      </c>
      <c r="AF2608" s="187" t="str">
        <f t="shared" si="875"/>
        <v/>
      </c>
      <c r="AG2608" s="187" t="str">
        <f t="shared" si="876"/>
        <v/>
      </c>
      <c r="AH2608" s="187" t="str">
        <f t="shared" si="877"/>
        <v/>
      </c>
      <c r="AI2608" s="187" t="str">
        <f t="shared" si="878"/>
        <v/>
      </c>
      <c r="AJ2608" s="187" t="str">
        <f t="shared" si="879"/>
        <v/>
      </c>
      <c r="AK2608" s="187" t="str">
        <f t="shared" si="880"/>
        <v/>
      </c>
      <c r="AN2608" s="187" t="str">
        <f t="shared" si="881"/>
        <v/>
      </c>
      <c r="AO2608" s="187" t="str">
        <f t="shared" si="882"/>
        <v/>
      </c>
      <c r="AP2608" s="187" t="str">
        <f t="shared" si="883"/>
        <v/>
      </c>
      <c r="AT2608" s="187" t="str">
        <f t="shared" si="884"/>
        <v>O365001</v>
      </c>
      <c r="AU2608" s="187">
        <f t="shared" si="885"/>
        <v>39</v>
      </c>
      <c r="AV2608" s="187">
        <f t="shared" si="886"/>
        <v>932.12</v>
      </c>
      <c r="AW2608" s="187" t="str">
        <f t="shared" si="887"/>
        <v>2012/4</v>
      </c>
      <c r="AX2608" s="187" t="str">
        <f t="shared" si="888"/>
        <v>2012/4 Contribuciones Seg. Social</v>
      </c>
      <c r="AY2608" s="187">
        <f t="shared" si="869"/>
        <v>11761.89</v>
      </c>
      <c r="AZ2608" s="187">
        <f t="shared" si="889"/>
        <v>7.9249168288429844E-2</v>
      </c>
      <c r="BA2608" s="187" t="str">
        <f t="shared" si="871"/>
        <v>O365001 39</v>
      </c>
      <c r="BB2608" s="187">
        <f>IFERROR(IF(AW2608="","",VLOOKUP(AW2608,SUSS!R:S,2,FALSE)),AY2608*SUSS!$M$2)</f>
        <v>1411.4268</v>
      </c>
      <c r="BC2608" s="187">
        <f t="shared" si="870"/>
        <v>111.85440000000001</v>
      </c>
    </row>
    <row r="2609" spans="14:55" ht="15.75" thickBot="1">
      <c r="N2609" s="183" t="s">
        <v>224</v>
      </c>
      <c r="O2609" s="82">
        <v>39</v>
      </c>
      <c r="P2609" s="85">
        <v>1438.99</v>
      </c>
      <c r="Q2609" s="83" t="s">
        <v>11</v>
      </c>
      <c r="R2609" s="83" t="s">
        <v>10</v>
      </c>
      <c r="S2609" s="83" t="s">
        <v>83</v>
      </c>
      <c r="T2609" s="82" t="s">
        <v>113</v>
      </c>
      <c r="U2609" s="82" t="s">
        <v>124</v>
      </c>
      <c r="AC2609" s="187" t="str">
        <f t="shared" si="872"/>
        <v/>
      </c>
      <c r="AD2609" s="187" t="str">
        <f t="shared" si="873"/>
        <v/>
      </c>
      <c r="AE2609" s="187" t="str">
        <f t="shared" si="874"/>
        <v/>
      </c>
      <c r="AF2609" s="187" t="str">
        <f t="shared" si="875"/>
        <v/>
      </c>
      <c r="AG2609" s="187" t="str">
        <f t="shared" si="876"/>
        <v/>
      </c>
      <c r="AH2609" s="187" t="str">
        <f t="shared" si="877"/>
        <v/>
      </c>
      <c r="AI2609" s="187" t="str">
        <f t="shared" si="878"/>
        <v/>
      </c>
      <c r="AJ2609" s="187" t="str">
        <f t="shared" si="879"/>
        <v/>
      </c>
      <c r="AK2609" s="187" t="str">
        <f t="shared" si="880"/>
        <v/>
      </c>
      <c r="AN2609" s="187" t="str">
        <f t="shared" si="881"/>
        <v/>
      </c>
      <c r="AO2609" s="187" t="str">
        <f t="shared" si="882"/>
        <v/>
      </c>
      <c r="AP2609" s="187" t="str">
        <f t="shared" si="883"/>
        <v/>
      </c>
      <c r="AT2609" s="187" t="str">
        <f t="shared" si="884"/>
        <v>O365001</v>
      </c>
      <c r="AU2609" s="187">
        <f t="shared" si="885"/>
        <v>39</v>
      </c>
      <c r="AV2609" s="187">
        <f t="shared" si="886"/>
        <v>1438.99</v>
      </c>
      <c r="AW2609" s="187" t="str">
        <f t="shared" si="887"/>
        <v>2012/4</v>
      </c>
      <c r="AX2609" s="187" t="str">
        <f t="shared" si="888"/>
        <v>2012/4 Contribuciones Seg. Social</v>
      </c>
      <c r="AY2609" s="187">
        <f t="shared" si="869"/>
        <v>11761.89</v>
      </c>
      <c r="AZ2609" s="187">
        <f t="shared" si="889"/>
        <v>0.12234343290066478</v>
      </c>
      <c r="BA2609" s="187" t="str">
        <f t="shared" si="871"/>
        <v>O365001 39</v>
      </c>
      <c r="BB2609" s="187">
        <f>IFERROR(IF(AW2609="","",VLOOKUP(AW2609,SUSS!R:S,2,FALSE)),AY2609*SUSS!$M$2)</f>
        <v>1411.4268</v>
      </c>
      <c r="BC2609" s="187">
        <f t="shared" si="870"/>
        <v>172.6788</v>
      </c>
    </row>
    <row r="2610" spans="14:55" ht="15.75" thickBot="1">
      <c r="N2610" s="183" t="s">
        <v>224</v>
      </c>
      <c r="O2610" s="82">
        <v>39</v>
      </c>
      <c r="P2610" s="85">
        <v>1002.48</v>
      </c>
      <c r="Q2610" s="83" t="s">
        <v>106</v>
      </c>
      <c r="R2610" s="83" t="s">
        <v>10</v>
      </c>
      <c r="S2610" s="83" t="s">
        <v>83</v>
      </c>
      <c r="T2610" s="82" t="s">
        <v>227</v>
      </c>
      <c r="U2610" s="82" t="s">
        <v>124</v>
      </c>
      <c r="AC2610" s="187" t="str">
        <f t="shared" si="872"/>
        <v/>
      </c>
      <c r="AD2610" s="187" t="str">
        <f t="shared" si="873"/>
        <v/>
      </c>
      <c r="AE2610" s="187" t="str">
        <f t="shared" si="874"/>
        <v/>
      </c>
      <c r="AF2610" s="187" t="str">
        <f t="shared" si="875"/>
        <v/>
      </c>
      <c r="AG2610" s="187" t="str">
        <f t="shared" si="876"/>
        <v/>
      </c>
      <c r="AH2610" s="187" t="str">
        <f t="shared" si="877"/>
        <v/>
      </c>
      <c r="AI2610" s="187" t="str">
        <f t="shared" si="878"/>
        <v/>
      </c>
      <c r="AJ2610" s="187" t="str">
        <f t="shared" si="879"/>
        <v/>
      </c>
      <c r="AK2610" s="187" t="str">
        <f t="shared" si="880"/>
        <v/>
      </c>
      <c r="AN2610" s="187" t="str">
        <f t="shared" si="881"/>
        <v/>
      </c>
      <c r="AO2610" s="187" t="str">
        <f t="shared" si="882"/>
        <v/>
      </c>
      <c r="AP2610" s="187" t="str">
        <f t="shared" si="883"/>
        <v/>
      </c>
      <c r="AT2610" s="187" t="str">
        <f t="shared" si="884"/>
        <v/>
      </c>
      <c r="AU2610" s="187" t="str">
        <f t="shared" si="885"/>
        <v/>
      </c>
      <c r="AV2610" s="187" t="str">
        <f t="shared" si="886"/>
        <v/>
      </c>
      <c r="AW2610" s="187" t="str">
        <f t="shared" si="887"/>
        <v/>
      </c>
      <c r="AX2610" s="187" t="str">
        <f t="shared" si="888"/>
        <v/>
      </c>
      <c r="AY2610" s="187" t="str">
        <f t="shared" si="869"/>
        <v/>
      </c>
      <c r="AZ2610" s="187" t="str">
        <f t="shared" si="889"/>
        <v/>
      </c>
      <c r="BA2610" s="187" t="str">
        <f t="shared" si="871"/>
        <v xml:space="preserve"> </v>
      </c>
      <c r="BB2610" s="187" t="str">
        <f>IFERROR(IF(AW2610="","",VLOOKUP(AW2610,SUSS!R:S,2,FALSE)),AY2610*SUSS!$M$2)</f>
        <v/>
      </c>
      <c r="BC2610" s="187" t="str">
        <f t="shared" si="870"/>
        <v/>
      </c>
    </row>
    <row r="2611" spans="14:55" ht="15.75" thickBot="1">
      <c r="N2611" s="183" t="s">
        <v>224</v>
      </c>
      <c r="O2611" s="82">
        <v>39</v>
      </c>
      <c r="P2611" s="85">
        <v>5264.48</v>
      </c>
      <c r="Q2611" s="83" t="s">
        <v>82</v>
      </c>
      <c r="R2611" s="83" t="s">
        <v>10</v>
      </c>
      <c r="S2611" s="83" t="s">
        <v>83</v>
      </c>
      <c r="T2611" s="82" t="s">
        <v>131</v>
      </c>
      <c r="U2611" s="82" t="s">
        <v>124</v>
      </c>
      <c r="AC2611" s="187" t="str">
        <f t="shared" si="872"/>
        <v/>
      </c>
      <c r="AD2611" s="187" t="str">
        <f t="shared" si="873"/>
        <v/>
      </c>
      <c r="AE2611" s="187" t="str">
        <f t="shared" si="874"/>
        <v/>
      </c>
      <c r="AF2611" s="187" t="str">
        <f t="shared" si="875"/>
        <v/>
      </c>
      <c r="AG2611" s="187" t="str">
        <f t="shared" si="876"/>
        <v/>
      </c>
      <c r="AH2611" s="187" t="str">
        <f t="shared" si="877"/>
        <v/>
      </c>
      <c r="AI2611" s="187" t="str">
        <f t="shared" si="878"/>
        <v/>
      </c>
      <c r="AJ2611" s="187" t="str">
        <f t="shared" si="879"/>
        <v/>
      </c>
      <c r="AK2611" s="187" t="str">
        <f t="shared" si="880"/>
        <v/>
      </c>
      <c r="AN2611" s="187" t="str">
        <f t="shared" si="881"/>
        <v/>
      </c>
      <c r="AO2611" s="187" t="str">
        <f t="shared" si="882"/>
        <v/>
      </c>
      <c r="AP2611" s="187" t="str">
        <f t="shared" si="883"/>
        <v/>
      </c>
      <c r="AT2611" s="187" t="str">
        <f t="shared" si="884"/>
        <v/>
      </c>
      <c r="AU2611" s="187" t="str">
        <f t="shared" si="885"/>
        <v/>
      </c>
      <c r="AV2611" s="187" t="str">
        <f t="shared" si="886"/>
        <v/>
      </c>
      <c r="AW2611" s="187" t="str">
        <f t="shared" si="887"/>
        <v/>
      </c>
      <c r="AX2611" s="187" t="str">
        <f t="shared" si="888"/>
        <v/>
      </c>
      <c r="AY2611" s="187" t="str">
        <f t="shared" si="869"/>
        <v/>
      </c>
      <c r="AZ2611" s="187" t="str">
        <f t="shared" si="889"/>
        <v/>
      </c>
      <c r="BA2611" s="187" t="str">
        <f t="shared" si="871"/>
        <v xml:space="preserve"> </v>
      </c>
      <c r="BB2611" s="187" t="str">
        <f>IFERROR(IF(AW2611="","",VLOOKUP(AW2611,SUSS!R:S,2,FALSE)),AY2611*SUSS!$M$2)</f>
        <v/>
      </c>
      <c r="BC2611" s="187" t="str">
        <f t="shared" si="870"/>
        <v/>
      </c>
    </row>
    <row r="2612" spans="14:55" ht="15.75" thickBot="1">
      <c r="N2612" s="183" t="s">
        <v>224</v>
      </c>
      <c r="O2612" s="82">
        <v>39</v>
      </c>
      <c r="P2612" s="86">
        <v>7.59</v>
      </c>
      <c r="Q2612" s="83" t="s">
        <v>82</v>
      </c>
      <c r="R2612" s="83" t="s">
        <v>10</v>
      </c>
      <c r="S2612" s="83" t="s">
        <v>10</v>
      </c>
      <c r="T2612" s="82" t="s">
        <v>154</v>
      </c>
      <c r="U2612" s="82" t="s">
        <v>124</v>
      </c>
      <c r="AC2612" s="187" t="str">
        <f t="shared" si="872"/>
        <v/>
      </c>
      <c r="AD2612" s="187" t="str">
        <f t="shared" si="873"/>
        <v/>
      </c>
      <c r="AE2612" s="187" t="str">
        <f t="shared" si="874"/>
        <v/>
      </c>
      <c r="AF2612" s="187" t="str">
        <f t="shared" si="875"/>
        <v/>
      </c>
      <c r="AG2612" s="187" t="str">
        <f t="shared" si="876"/>
        <v/>
      </c>
      <c r="AH2612" s="187" t="str">
        <f t="shared" si="877"/>
        <v/>
      </c>
      <c r="AI2612" s="187" t="str">
        <f t="shared" si="878"/>
        <v/>
      </c>
      <c r="AJ2612" s="187" t="str">
        <f t="shared" si="879"/>
        <v/>
      </c>
      <c r="AK2612" s="187" t="str">
        <f t="shared" si="880"/>
        <v/>
      </c>
      <c r="AN2612" s="187" t="str">
        <f t="shared" si="881"/>
        <v/>
      </c>
      <c r="AO2612" s="187" t="str">
        <f t="shared" si="882"/>
        <v/>
      </c>
      <c r="AP2612" s="187" t="str">
        <f t="shared" si="883"/>
        <v/>
      </c>
      <c r="AT2612" s="187" t="str">
        <f t="shared" si="884"/>
        <v/>
      </c>
      <c r="AU2612" s="187" t="str">
        <f t="shared" si="885"/>
        <v/>
      </c>
      <c r="AV2612" s="187" t="str">
        <f t="shared" si="886"/>
        <v/>
      </c>
      <c r="AW2612" s="187" t="str">
        <f t="shared" si="887"/>
        <v/>
      </c>
      <c r="AX2612" s="187" t="str">
        <f t="shared" si="888"/>
        <v/>
      </c>
      <c r="AY2612" s="187" t="str">
        <f t="shared" si="869"/>
        <v/>
      </c>
      <c r="AZ2612" s="187" t="str">
        <f t="shared" si="889"/>
        <v/>
      </c>
      <c r="BA2612" s="187" t="str">
        <f t="shared" si="871"/>
        <v xml:space="preserve"> </v>
      </c>
      <c r="BB2612" s="187" t="str">
        <f>IFERROR(IF(AW2612="","",VLOOKUP(AW2612,SUSS!R:S,2,FALSE)),AY2612*SUSS!$M$2)</f>
        <v/>
      </c>
      <c r="BC2612" s="187" t="str">
        <f t="shared" si="870"/>
        <v/>
      </c>
    </row>
    <row r="2613" spans="14:55" ht="15.75" thickBot="1">
      <c r="N2613" s="183" t="s">
        <v>224</v>
      </c>
      <c r="O2613" s="82">
        <v>40</v>
      </c>
      <c r="P2613" s="85">
        <v>1636.27</v>
      </c>
      <c r="Q2613" s="83" t="s">
        <v>102</v>
      </c>
      <c r="R2613" s="83" t="s">
        <v>10</v>
      </c>
      <c r="S2613" s="83" t="s">
        <v>10</v>
      </c>
      <c r="T2613" s="82" t="s">
        <v>206</v>
      </c>
      <c r="U2613" s="82" t="s">
        <v>124</v>
      </c>
      <c r="AC2613" s="187" t="str">
        <f t="shared" si="872"/>
        <v/>
      </c>
      <c r="AD2613" s="187" t="str">
        <f t="shared" si="873"/>
        <v/>
      </c>
      <c r="AE2613" s="187" t="str">
        <f t="shared" si="874"/>
        <v/>
      </c>
      <c r="AF2613" s="187" t="str">
        <f t="shared" si="875"/>
        <v/>
      </c>
      <c r="AG2613" s="187" t="str">
        <f t="shared" si="876"/>
        <v/>
      </c>
      <c r="AH2613" s="187" t="str">
        <f t="shared" si="877"/>
        <v/>
      </c>
      <c r="AI2613" s="187" t="str">
        <f t="shared" si="878"/>
        <v/>
      </c>
      <c r="AJ2613" s="187" t="str">
        <f t="shared" si="879"/>
        <v/>
      </c>
      <c r="AK2613" s="187" t="str">
        <f t="shared" si="880"/>
        <v/>
      </c>
      <c r="AN2613" s="187" t="str">
        <f t="shared" si="881"/>
        <v/>
      </c>
      <c r="AO2613" s="187" t="str">
        <f t="shared" si="882"/>
        <v/>
      </c>
      <c r="AP2613" s="187" t="str">
        <f t="shared" si="883"/>
        <v/>
      </c>
      <c r="AT2613" s="187" t="str">
        <f t="shared" si="884"/>
        <v/>
      </c>
      <c r="AU2613" s="187" t="str">
        <f t="shared" si="885"/>
        <v/>
      </c>
      <c r="AV2613" s="187" t="str">
        <f t="shared" si="886"/>
        <v/>
      </c>
      <c r="AW2613" s="187" t="str">
        <f t="shared" si="887"/>
        <v/>
      </c>
      <c r="AX2613" s="187" t="str">
        <f t="shared" si="888"/>
        <v/>
      </c>
      <c r="AY2613" s="187" t="str">
        <f t="shared" si="869"/>
        <v/>
      </c>
      <c r="AZ2613" s="187" t="str">
        <f t="shared" si="889"/>
        <v/>
      </c>
      <c r="BA2613" s="187" t="str">
        <f t="shared" si="871"/>
        <v xml:space="preserve"> </v>
      </c>
      <c r="BB2613" s="187" t="str">
        <f>IFERROR(IF(AW2613="","",VLOOKUP(AW2613,SUSS!R:S,2,FALSE)),AY2613*SUSS!$M$2)</f>
        <v/>
      </c>
      <c r="BC2613" s="187" t="str">
        <f t="shared" si="870"/>
        <v/>
      </c>
    </row>
    <row r="2614" spans="14:55" ht="15.75" thickBot="1">
      <c r="N2614" s="183" t="s">
        <v>224</v>
      </c>
      <c r="O2614" s="82">
        <v>40</v>
      </c>
      <c r="P2614" s="86">
        <v>218.97</v>
      </c>
      <c r="Q2614" s="83" t="s">
        <v>107</v>
      </c>
      <c r="R2614" s="83" t="s">
        <v>10</v>
      </c>
      <c r="S2614" s="83" t="s">
        <v>10</v>
      </c>
      <c r="T2614" s="82" t="s">
        <v>111</v>
      </c>
      <c r="U2614" s="82" t="s">
        <v>124</v>
      </c>
      <c r="AC2614" s="187" t="str">
        <f t="shared" si="872"/>
        <v/>
      </c>
      <c r="AD2614" s="187" t="str">
        <f t="shared" si="873"/>
        <v/>
      </c>
      <c r="AE2614" s="187" t="str">
        <f t="shared" si="874"/>
        <v/>
      </c>
      <c r="AF2614" s="187" t="str">
        <f t="shared" si="875"/>
        <v/>
      </c>
      <c r="AG2614" s="187" t="str">
        <f t="shared" si="876"/>
        <v/>
      </c>
      <c r="AH2614" s="187" t="str">
        <f t="shared" si="877"/>
        <v/>
      </c>
      <c r="AI2614" s="187" t="str">
        <f t="shared" si="878"/>
        <v/>
      </c>
      <c r="AJ2614" s="187" t="str">
        <f t="shared" si="879"/>
        <v/>
      </c>
      <c r="AK2614" s="187" t="str">
        <f t="shared" si="880"/>
        <v/>
      </c>
      <c r="AN2614" s="187" t="str">
        <f t="shared" si="881"/>
        <v/>
      </c>
      <c r="AO2614" s="187" t="str">
        <f t="shared" si="882"/>
        <v/>
      </c>
      <c r="AP2614" s="187" t="str">
        <f t="shared" si="883"/>
        <v/>
      </c>
      <c r="AT2614" s="187" t="str">
        <f t="shared" si="884"/>
        <v/>
      </c>
      <c r="AU2614" s="187" t="str">
        <f t="shared" si="885"/>
        <v/>
      </c>
      <c r="AV2614" s="187" t="str">
        <f t="shared" si="886"/>
        <v/>
      </c>
      <c r="AW2614" s="187" t="str">
        <f t="shared" si="887"/>
        <v/>
      </c>
      <c r="AX2614" s="187" t="str">
        <f t="shared" si="888"/>
        <v/>
      </c>
      <c r="AY2614" s="187" t="str">
        <f t="shared" si="869"/>
        <v/>
      </c>
      <c r="AZ2614" s="187" t="str">
        <f t="shared" si="889"/>
        <v/>
      </c>
      <c r="BA2614" s="187" t="str">
        <f t="shared" si="871"/>
        <v xml:space="preserve"> </v>
      </c>
      <c r="BB2614" s="187" t="str">
        <f>IFERROR(IF(AW2614="","",VLOOKUP(AW2614,SUSS!R:S,2,FALSE)),AY2614*SUSS!$M$2)</f>
        <v/>
      </c>
      <c r="BC2614" s="187" t="str">
        <f t="shared" si="870"/>
        <v/>
      </c>
    </row>
    <row r="2615" spans="14:55" ht="15.75" thickBot="1">
      <c r="N2615" s="183" t="s">
        <v>224</v>
      </c>
      <c r="O2615" s="82">
        <v>40</v>
      </c>
      <c r="P2615" s="85">
        <v>2371.11</v>
      </c>
      <c r="Q2615" s="83" t="s">
        <v>11</v>
      </c>
      <c r="R2615" s="83" t="s">
        <v>10</v>
      </c>
      <c r="S2615" s="83" t="s">
        <v>83</v>
      </c>
      <c r="T2615" s="82" t="s">
        <v>113</v>
      </c>
      <c r="U2615" s="82" t="s">
        <v>124</v>
      </c>
      <c r="AC2615" s="187" t="str">
        <f t="shared" si="872"/>
        <v/>
      </c>
      <c r="AD2615" s="187" t="str">
        <f t="shared" si="873"/>
        <v/>
      </c>
      <c r="AE2615" s="187" t="str">
        <f t="shared" si="874"/>
        <v/>
      </c>
      <c r="AF2615" s="187" t="str">
        <f t="shared" si="875"/>
        <v/>
      </c>
      <c r="AG2615" s="187" t="str">
        <f t="shared" si="876"/>
        <v/>
      </c>
      <c r="AH2615" s="187" t="str">
        <f t="shared" si="877"/>
        <v/>
      </c>
      <c r="AI2615" s="187" t="str">
        <f t="shared" si="878"/>
        <v/>
      </c>
      <c r="AJ2615" s="187" t="str">
        <f t="shared" si="879"/>
        <v/>
      </c>
      <c r="AK2615" s="187" t="str">
        <f t="shared" si="880"/>
        <v/>
      </c>
      <c r="AN2615" s="187" t="str">
        <f t="shared" si="881"/>
        <v/>
      </c>
      <c r="AO2615" s="187" t="str">
        <f t="shared" si="882"/>
        <v/>
      </c>
      <c r="AP2615" s="187" t="str">
        <f t="shared" si="883"/>
        <v/>
      </c>
      <c r="AT2615" s="187" t="str">
        <f t="shared" si="884"/>
        <v>O365001</v>
      </c>
      <c r="AU2615" s="187">
        <f t="shared" si="885"/>
        <v>40</v>
      </c>
      <c r="AV2615" s="187">
        <f t="shared" si="886"/>
        <v>2371.11</v>
      </c>
      <c r="AW2615" s="187" t="str">
        <f t="shared" si="887"/>
        <v>2012/4</v>
      </c>
      <c r="AX2615" s="187" t="str">
        <f t="shared" si="888"/>
        <v>2012/4 Contribuciones Seg. Social</v>
      </c>
      <c r="AY2615" s="187">
        <f t="shared" si="869"/>
        <v>11761.89</v>
      </c>
      <c r="AZ2615" s="187">
        <f t="shared" si="889"/>
        <v>0.20159260118909464</v>
      </c>
      <c r="BA2615" s="187" t="str">
        <f t="shared" si="871"/>
        <v>O365001 40</v>
      </c>
      <c r="BB2615" s="187">
        <f>IFERROR(IF(AW2615="","",VLOOKUP(AW2615,SUSS!R:S,2,FALSE)),AY2615*SUSS!$M$2)</f>
        <v>1411.4268</v>
      </c>
      <c r="BC2615" s="187">
        <f t="shared" si="870"/>
        <v>284.53320000000002</v>
      </c>
    </row>
    <row r="2616" spans="14:55" ht="15.75" thickBot="1">
      <c r="N2616" s="183" t="s">
        <v>224</v>
      </c>
      <c r="O2616" s="82">
        <v>40</v>
      </c>
      <c r="P2616" s="85">
        <v>1002.48</v>
      </c>
      <c r="Q2616" s="83" t="s">
        <v>106</v>
      </c>
      <c r="R2616" s="83" t="s">
        <v>10</v>
      </c>
      <c r="S2616" s="83" t="s">
        <v>83</v>
      </c>
      <c r="T2616" s="82" t="s">
        <v>227</v>
      </c>
      <c r="U2616" s="82" t="s">
        <v>124</v>
      </c>
      <c r="AC2616" s="187" t="str">
        <f t="shared" si="872"/>
        <v/>
      </c>
      <c r="AD2616" s="187" t="str">
        <f t="shared" si="873"/>
        <v/>
      </c>
      <c r="AE2616" s="187" t="str">
        <f t="shared" si="874"/>
        <v/>
      </c>
      <c r="AF2616" s="187" t="str">
        <f t="shared" si="875"/>
        <v/>
      </c>
      <c r="AG2616" s="187" t="str">
        <f t="shared" si="876"/>
        <v/>
      </c>
      <c r="AH2616" s="187" t="str">
        <f t="shared" si="877"/>
        <v/>
      </c>
      <c r="AI2616" s="187" t="str">
        <f t="shared" si="878"/>
        <v/>
      </c>
      <c r="AJ2616" s="187" t="str">
        <f t="shared" si="879"/>
        <v/>
      </c>
      <c r="AK2616" s="187" t="str">
        <f t="shared" si="880"/>
        <v/>
      </c>
      <c r="AN2616" s="187" t="str">
        <f t="shared" si="881"/>
        <v/>
      </c>
      <c r="AO2616" s="187" t="str">
        <f t="shared" si="882"/>
        <v/>
      </c>
      <c r="AP2616" s="187" t="str">
        <f t="shared" si="883"/>
        <v/>
      </c>
      <c r="AT2616" s="187" t="str">
        <f t="shared" si="884"/>
        <v/>
      </c>
      <c r="AU2616" s="187" t="str">
        <f t="shared" si="885"/>
        <v/>
      </c>
      <c r="AV2616" s="187" t="str">
        <f t="shared" si="886"/>
        <v/>
      </c>
      <c r="AW2616" s="187" t="str">
        <f t="shared" si="887"/>
        <v/>
      </c>
      <c r="AX2616" s="187" t="str">
        <f t="shared" si="888"/>
        <v/>
      </c>
      <c r="AY2616" s="187" t="str">
        <f t="shared" si="869"/>
        <v/>
      </c>
      <c r="AZ2616" s="187" t="str">
        <f t="shared" si="889"/>
        <v/>
      </c>
      <c r="BA2616" s="187" t="str">
        <f t="shared" si="871"/>
        <v xml:space="preserve"> </v>
      </c>
      <c r="BB2616" s="187" t="str">
        <f>IFERROR(IF(AW2616="","",VLOOKUP(AW2616,SUSS!R:S,2,FALSE)),AY2616*SUSS!$M$2)</f>
        <v/>
      </c>
      <c r="BC2616" s="187" t="str">
        <f t="shared" si="870"/>
        <v/>
      </c>
    </row>
    <row r="2617" spans="14:55" ht="15.75" thickBot="1">
      <c r="N2617" s="183" t="s">
        <v>224</v>
      </c>
      <c r="O2617" s="82">
        <v>40</v>
      </c>
      <c r="P2617" s="85">
        <v>5272.07</v>
      </c>
      <c r="Q2617" s="83" t="s">
        <v>82</v>
      </c>
      <c r="R2617" s="83" t="s">
        <v>10</v>
      </c>
      <c r="S2617" s="83" t="s">
        <v>10</v>
      </c>
      <c r="T2617" s="82" t="s">
        <v>154</v>
      </c>
      <c r="U2617" s="82" t="s">
        <v>124</v>
      </c>
      <c r="AC2617" s="187" t="str">
        <f t="shared" si="872"/>
        <v/>
      </c>
      <c r="AD2617" s="187" t="str">
        <f t="shared" si="873"/>
        <v/>
      </c>
      <c r="AE2617" s="187" t="str">
        <f t="shared" si="874"/>
        <v/>
      </c>
      <c r="AF2617" s="187" t="str">
        <f t="shared" si="875"/>
        <v/>
      </c>
      <c r="AG2617" s="187" t="str">
        <f t="shared" si="876"/>
        <v/>
      </c>
      <c r="AH2617" s="187" t="str">
        <f t="shared" si="877"/>
        <v/>
      </c>
      <c r="AI2617" s="187" t="str">
        <f t="shared" si="878"/>
        <v/>
      </c>
      <c r="AJ2617" s="187" t="str">
        <f t="shared" si="879"/>
        <v/>
      </c>
      <c r="AK2617" s="187" t="str">
        <f t="shared" si="880"/>
        <v/>
      </c>
      <c r="AN2617" s="187" t="str">
        <f t="shared" si="881"/>
        <v/>
      </c>
      <c r="AO2617" s="187" t="str">
        <f t="shared" si="882"/>
        <v/>
      </c>
      <c r="AP2617" s="187" t="str">
        <f t="shared" si="883"/>
        <v/>
      </c>
      <c r="AT2617" s="187" t="str">
        <f t="shared" si="884"/>
        <v/>
      </c>
      <c r="AU2617" s="187" t="str">
        <f t="shared" si="885"/>
        <v/>
      </c>
      <c r="AV2617" s="187" t="str">
        <f t="shared" si="886"/>
        <v/>
      </c>
      <c r="AW2617" s="187" t="str">
        <f t="shared" si="887"/>
        <v/>
      </c>
      <c r="AX2617" s="187" t="str">
        <f t="shared" si="888"/>
        <v/>
      </c>
      <c r="AY2617" s="187" t="str">
        <f t="shared" si="869"/>
        <v/>
      </c>
      <c r="AZ2617" s="187" t="str">
        <f t="shared" si="889"/>
        <v/>
      </c>
      <c r="BA2617" s="187" t="str">
        <f t="shared" si="871"/>
        <v xml:space="preserve"> </v>
      </c>
      <c r="BB2617" s="187" t="str">
        <f>IFERROR(IF(AW2617="","",VLOOKUP(AW2617,SUSS!R:S,2,FALSE)),AY2617*SUSS!$M$2)</f>
        <v/>
      </c>
      <c r="BC2617" s="187" t="str">
        <f t="shared" si="870"/>
        <v/>
      </c>
    </row>
    <row r="2618" spans="14:55" ht="15.75" thickBot="1">
      <c r="N2618" s="183" t="s">
        <v>224</v>
      </c>
      <c r="O2618" s="82">
        <v>41</v>
      </c>
      <c r="P2618" s="85">
        <v>1636.27</v>
      </c>
      <c r="Q2618" s="83" t="s">
        <v>102</v>
      </c>
      <c r="R2618" s="83" t="s">
        <v>10</v>
      </c>
      <c r="S2618" s="83" t="s">
        <v>10</v>
      </c>
      <c r="T2618" s="82" t="s">
        <v>206</v>
      </c>
      <c r="U2618" s="82" t="s">
        <v>124</v>
      </c>
      <c r="AC2618" s="187" t="str">
        <f t="shared" si="872"/>
        <v/>
      </c>
      <c r="AD2618" s="187" t="str">
        <f t="shared" si="873"/>
        <v/>
      </c>
      <c r="AE2618" s="187" t="str">
        <f t="shared" si="874"/>
        <v/>
      </c>
      <c r="AF2618" s="187" t="str">
        <f t="shared" si="875"/>
        <v/>
      </c>
      <c r="AG2618" s="187" t="str">
        <f t="shared" si="876"/>
        <v/>
      </c>
      <c r="AH2618" s="187" t="str">
        <f t="shared" si="877"/>
        <v/>
      </c>
      <c r="AI2618" s="187" t="str">
        <f t="shared" si="878"/>
        <v/>
      </c>
      <c r="AJ2618" s="187" t="str">
        <f t="shared" si="879"/>
        <v/>
      </c>
      <c r="AK2618" s="187" t="str">
        <f t="shared" si="880"/>
        <v/>
      </c>
      <c r="AN2618" s="187" t="str">
        <f t="shared" si="881"/>
        <v/>
      </c>
      <c r="AO2618" s="187" t="str">
        <f t="shared" si="882"/>
        <v/>
      </c>
      <c r="AP2618" s="187" t="str">
        <f t="shared" si="883"/>
        <v/>
      </c>
      <c r="AT2618" s="187" t="str">
        <f t="shared" si="884"/>
        <v/>
      </c>
      <c r="AU2618" s="187" t="str">
        <f t="shared" si="885"/>
        <v/>
      </c>
      <c r="AV2618" s="187" t="str">
        <f t="shared" si="886"/>
        <v/>
      </c>
      <c r="AW2618" s="187" t="str">
        <f t="shared" si="887"/>
        <v/>
      </c>
      <c r="AX2618" s="187" t="str">
        <f t="shared" si="888"/>
        <v/>
      </c>
      <c r="AY2618" s="187" t="str">
        <f t="shared" si="869"/>
        <v/>
      </c>
      <c r="AZ2618" s="187" t="str">
        <f t="shared" si="889"/>
        <v/>
      </c>
      <c r="BA2618" s="187" t="str">
        <f t="shared" si="871"/>
        <v xml:space="preserve"> </v>
      </c>
      <c r="BB2618" s="187" t="str">
        <f>IFERROR(IF(AW2618="","",VLOOKUP(AW2618,SUSS!R:S,2,FALSE)),AY2618*SUSS!$M$2)</f>
        <v/>
      </c>
      <c r="BC2618" s="187" t="str">
        <f t="shared" si="870"/>
        <v/>
      </c>
    </row>
    <row r="2619" spans="14:55" ht="15.75" thickBot="1">
      <c r="N2619" s="183" t="s">
        <v>224</v>
      </c>
      <c r="O2619" s="82">
        <v>41</v>
      </c>
      <c r="P2619" s="86">
        <v>218.97</v>
      </c>
      <c r="Q2619" s="83" t="s">
        <v>107</v>
      </c>
      <c r="R2619" s="83" t="s">
        <v>10</v>
      </c>
      <c r="S2619" s="83" t="s">
        <v>10</v>
      </c>
      <c r="T2619" s="82" t="s">
        <v>111</v>
      </c>
      <c r="U2619" s="82" t="s">
        <v>124</v>
      </c>
      <c r="AC2619" s="187" t="str">
        <f t="shared" si="872"/>
        <v/>
      </c>
      <c r="AD2619" s="187" t="str">
        <f t="shared" si="873"/>
        <v/>
      </c>
      <c r="AE2619" s="187" t="str">
        <f t="shared" si="874"/>
        <v/>
      </c>
      <c r="AF2619" s="187" t="str">
        <f t="shared" si="875"/>
        <v/>
      </c>
      <c r="AG2619" s="187" t="str">
        <f t="shared" si="876"/>
        <v/>
      </c>
      <c r="AH2619" s="187" t="str">
        <f t="shared" si="877"/>
        <v/>
      </c>
      <c r="AI2619" s="187" t="str">
        <f t="shared" si="878"/>
        <v/>
      </c>
      <c r="AJ2619" s="187" t="str">
        <f t="shared" si="879"/>
        <v/>
      </c>
      <c r="AK2619" s="187" t="str">
        <f t="shared" si="880"/>
        <v/>
      </c>
      <c r="AN2619" s="187" t="str">
        <f t="shared" si="881"/>
        <v/>
      </c>
      <c r="AO2619" s="187" t="str">
        <f t="shared" si="882"/>
        <v/>
      </c>
      <c r="AP2619" s="187" t="str">
        <f t="shared" si="883"/>
        <v/>
      </c>
      <c r="AT2619" s="187" t="str">
        <f t="shared" si="884"/>
        <v/>
      </c>
      <c r="AU2619" s="187" t="str">
        <f t="shared" si="885"/>
        <v/>
      </c>
      <c r="AV2619" s="187" t="str">
        <f t="shared" si="886"/>
        <v/>
      </c>
      <c r="AW2619" s="187" t="str">
        <f t="shared" si="887"/>
        <v/>
      </c>
      <c r="AX2619" s="187" t="str">
        <f t="shared" si="888"/>
        <v/>
      </c>
      <c r="AY2619" s="187" t="str">
        <f t="shared" si="869"/>
        <v/>
      </c>
      <c r="AZ2619" s="187" t="str">
        <f t="shared" si="889"/>
        <v/>
      </c>
      <c r="BA2619" s="187" t="str">
        <f t="shared" si="871"/>
        <v xml:space="preserve"> </v>
      </c>
      <c r="BB2619" s="187" t="str">
        <f>IFERROR(IF(AW2619="","",VLOOKUP(AW2619,SUSS!R:S,2,FALSE)),AY2619*SUSS!$M$2)</f>
        <v/>
      </c>
      <c r="BC2619" s="187" t="str">
        <f t="shared" si="870"/>
        <v/>
      </c>
    </row>
    <row r="2620" spans="14:55" ht="15.75" thickBot="1">
      <c r="N2620" s="183" t="s">
        <v>224</v>
      </c>
      <c r="O2620" s="82">
        <v>41</v>
      </c>
      <c r="P2620" s="85">
        <v>2371.11</v>
      </c>
      <c r="Q2620" s="83" t="s">
        <v>11</v>
      </c>
      <c r="R2620" s="83" t="s">
        <v>10</v>
      </c>
      <c r="S2620" s="83" t="s">
        <v>83</v>
      </c>
      <c r="T2620" s="82" t="s">
        <v>113</v>
      </c>
      <c r="U2620" s="82" t="s">
        <v>124</v>
      </c>
      <c r="AC2620" s="187" t="str">
        <f t="shared" si="872"/>
        <v/>
      </c>
      <c r="AD2620" s="187" t="str">
        <f t="shared" si="873"/>
        <v/>
      </c>
      <c r="AE2620" s="187" t="str">
        <f t="shared" si="874"/>
        <v/>
      </c>
      <c r="AF2620" s="187" t="str">
        <f t="shared" si="875"/>
        <v/>
      </c>
      <c r="AG2620" s="187" t="str">
        <f t="shared" si="876"/>
        <v/>
      </c>
      <c r="AH2620" s="187" t="str">
        <f t="shared" si="877"/>
        <v/>
      </c>
      <c r="AI2620" s="187" t="str">
        <f t="shared" si="878"/>
        <v/>
      </c>
      <c r="AJ2620" s="187" t="str">
        <f t="shared" si="879"/>
        <v/>
      </c>
      <c r="AK2620" s="187" t="str">
        <f t="shared" si="880"/>
        <v/>
      </c>
      <c r="AN2620" s="187" t="str">
        <f t="shared" si="881"/>
        <v/>
      </c>
      <c r="AO2620" s="187" t="str">
        <f t="shared" si="882"/>
        <v/>
      </c>
      <c r="AP2620" s="187" t="str">
        <f t="shared" si="883"/>
        <v/>
      </c>
      <c r="AT2620" s="187" t="str">
        <f t="shared" si="884"/>
        <v>O365001</v>
      </c>
      <c r="AU2620" s="187">
        <f t="shared" si="885"/>
        <v>41</v>
      </c>
      <c r="AV2620" s="187">
        <f t="shared" si="886"/>
        <v>2371.11</v>
      </c>
      <c r="AW2620" s="187" t="str">
        <f t="shared" si="887"/>
        <v>2012/4</v>
      </c>
      <c r="AX2620" s="187" t="str">
        <f t="shared" si="888"/>
        <v>2012/4 Contribuciones Seg. Social</v>
      </c>
      <c r="AY2620" s="187">
        <f t="shared" si="869"/>
        <v>11761.89</v>
      </c>
      <c r="AZ2620" s="187">
        <f t="shared" si="889"/>
        <v>0.20159260118909464</v>
      </c>
      <c r="BA2620" s="187" t="str">
        <f t="shared" si="871"/>
        <v>O365001 41</v>
      </c>
      <c r="BB2620" s="187">
        <f>IFERROR(IF(AW2620="","",VLOOKUP(AW2620,SUSS!R:S,2,FALSE)),AY2620*SUSS!$M$2)</f>
        <v>1411.4268</v>
      </c>
      <c r="BC2620" s="187">
        <f t="shared" si="870"/>
        <v>284.53320000000002</v>
      </c>
    </row>
    <row r="2621" spans="14:55" ht="15.75" thickBot="1">
      <c r="N2621" s="183" t="s">
        <v>224</v>
      </c>
      <c r="O2621" s="82">
        <v>41</v>
      </c>
      <c r="P2621" s="85">
        <v>1002.48</v>
      </c>
      <c r="Q2621" s="83" t="s">
        <v>106</v>
      </c>
      <c r="R2621" s="83" t="s">
        <v>10</v>
      </c>
      <c r="S2621" s="83" t="s">
        <v>83</v>
      </c>
      <c r="T2621" s="82" t="s">
        <v>227</v>
      </c>
      <c r="U2621" s="82" t="s">
        <v>124</v>
      </c>
      <c r="AC2621" s="187" t="str">
        <f t="shared" si="872"/>
        <v/>
      </c>
      <c r="AD2621" s="187" t="str">
        <f t="shared" si="873"/>
        <v/>
      </c>
      <c r="AE2621" s="187" t="str">
        <f t="shared" si="874"/>
        <v/>
      </c>
      <c r="AF2621" s="187" t="str">
        <f t="shared" si="875"/>
        <v/>
      </c>
      <c r="AG2621" s="187" t="str">
        <f t="shared" si="876"/>
        <v/>
      </c>
      <c r="AH2621" s="187" t="str">
        <f t="shared" si="877"/>
        <v/>
      </c>
      <c r="AI2621" s="187" t="str">
        <f t="shared" si="878"/>
        <v/>
      </c>
      <c r="AJ2621" s="187" t="str">
        <f t="shared" si="879"/>
        <v/>
      </c>
      <c r="AK2621" s="187" t="str">
        <f t="shared" si="880"/>
        <v/>
      </c>
      <c r="AN2621" s="187" t="str">
        <f t="shared" si="881"/>
        <v/>
      </c>
      <c r="AO2621" s="187" t="str">
        <f t="shared" si="882"/>
        <v/>
      </c>
      <c r="AP2621" s="187" t="str">
        <f t="shared" si="883"/>
        <v/>
      </c>
      <c r="AT2621" s="187" t="str">
        <f t="shared" si="884"/>
        <v/>
      </c>
      <c r="AU2621" s="187" t="str">
        <f t="shared" si="885"/>
        <v/>
      </c>
      <c r="AV2621" s="187" t="str">
        <f t="shared" si="886"/>
        <v/>
      </c>
      <c r="AW2621" s="187" t="str">
        <f t="shared" si="887"/>
        <v/>
      </c>
      <c r="AX2621" s="187" t="str">
        <f t="shared" si="888"/>
        <v/>
      </c>
      <c r="AY2621" s="187" t="str">
        <f t="shared" si="869"/>
        <v/>
      </c>
      <c r="AZ2621" s="187" t="str">
        <f t="shared" si="889"/>
        <v/>
      </c>
      <c r="BA2621" s="187" t="str">
        <f t="shared" si="871"/>
        <v xml:space="preserve"> </v>
      </c>
      <c r="BB2621" s="187" t="str">
        <f>IFERROR(IF(AW2621="","",VLOOKUP(AW2621,SUSS!R:S,2,FALSE)),AY2621*SUSS!$M$2)</f>
        <v/>
      </c>
      <c r="BC2621" s="187" t="str">
        <f t="shared" si="870"/>
        <v/>
      </c>
    </row>
    <row r="2622" spans="14:55" ht="15.75" thickBot="1">
      <c r="N2622" s="183" t="s">
        <v>224</v>
      </c>
      <c r="O2622" s="82">
        <v>41</v>
      </c>
      <c r="P2622" s="85">
        <v>5272.07</v>
      </c>
      <c r="Q2622" s="83" t="s">
        <v>82</v>
      </c>
      <c r="R2622" s="83" t="s">
        <v>10</v>
      </c>
      <c r="S2622" s="83" t="s">
        <v>10</v>
      </c>
      <c r="T2622" s="82" t="s">
        <v>154</v>
      </c>
      <c r="U2622" s="82" t="s">
        <v>124</v>
      </c>
      <c r="AC2622" s="187" t="str">
        <f t="shared" si="872"/>
        <v/>
      </c>
      <c r="AD2622" s="187" t="str">
        <f t="shared" si="873"/>
        <v/>
      </c>
      <c r="AE2622" s="187" t="str">
        <f t="shared" si="874"/>
        <v/>
      </c>
      <c r="AF2622" s="187" t="str">
        <f t="shared" si="875"/>
        <v/>
      </c>
      <c r="AG2622" s="187" t="str">
        <f t="shared" si="876"/>
        <v/>
      </c>
      <c r="AH2622" s="187" t="str">
        <f t="shared" si="877"/>
        <v/>
      </c>
      <c r="AI2622" s="187" t="str">
        <f t="shared" si="878"/>
        <v/>
      </c>
      <c r="AJ2622" s="187" t="str">
        <f t="shared" si="879"/>
        <v/>
      </c>
      <c r="AK2622" s="187" t="str">
        <f t="shared" si="880"/>
        <v/>
      </c>
      <c r="AN2622" s="187" t="str">
        <f t="shared" si="881"/>
        <v/>
      </c>
      <c r="AO2622" s="187" t="str">
        <f t="shared" si="882"/>
        <v/>
      </c>
      <c r="AP2622" s="187" t="str">
        <f t="shared" si="883"/>
        <v/>
      </c>
      <c r="AT2622" s="187" t="str">
        <f t="shared" si="884"/>
        <v/>
      </c>
      <c r="AU2622" s="187" t="str">
        <f t="shared" si="885"/>
        <v/>
      </c>
      <c r="AV2622" s="187" t="str">
        <f t="shared" si="886"/>
        <v/>
      </c>
      <c r="AW2622" s="187" t="str">
        <f t="shared" si="887"/>
        <v/>
      </c>
      <c r="AX2622" s="187" t="str">
        <f t="shared" si="888"/>
        <v/>
      </c>
      <c r="AY2622" s="187" t="str">
        <f t="shared" si="869"/>
        <v/>
      </c>
      <c r="AZ2622" s="187" t="str">
        <f t="shared" si="889"/>
        <v/>
      </c>
      <c r="BA2622" s="187" t="str">
        <f t="shared" si="871"/>
        <v xml:space="preserve"> </v>
      </c>
      <c r="BB2622" s="187" t="str">
        <f>IFERROR(IF(AW2622="","",VLOOKUP(AW2622,SUSS!R:S,2,FALSE)),AY2622*SUSS!$M$2)</f>
        <v/>
      </c>
      <c r="BC2622" s="187" t="str">
        <f t="shared" si="870"/>
        <v/>
      </c>
    </row>
    <row r="2623" spans="14:55" ht="15.75" thickBot="1">
      <c r="N2623" s="183" t="s">
        <v>224</v>
      </c>
      <c r="O2623" s="82">
        <v>42</v>
      </c>
      <c r="P2623" s="85">
        <v>1636.27</v>
      </c>
      <c r="Q2623" s="83" t="s">
        <v>102</v>
      </c>
      <c r="R2623" s="83" t="s">
        <v>10</v>
      </c>
      <c r="S2623" s="83" t="s">
        <v>10</v>
      </c>
      <c r="T2623" s="82" t="s">
        <v>206</v>
      </c>
      <c r="U2623" s="82" t="s">
        <v>124</v>
      </c>
      <c r="AC2623" s="187" t="str">
        <f t="shared" si="872"/>
        <v/>
      </c>
      <c r="AD2623" s="187" t="str">
        <f t="shared" si="873"/>
        <v/>
      </c>
      <c r="AE2623" s="187" t="str">
        <f t="shared" si="874"/>
        <v/>
      </c>
      <c r="AF2623" s="187" t="str">
        <f t="shared" si="875"/>
        <v/>
      </c>
      <c r="AG2623" s="187" t="str">
        <f t="shared" si="876"/>
        <v/>
      </c>
      <c r="AH2623" s="187" t="str">
        <f t="shared" si="877"/>
        <v/>
      </c>
      <c r="AI2623" s="187" t="str">
        <f t="shared" si="878"/>
        <v/>
      </c>
      <c r="AJ2623" s="187" t="str">
        <f t="shared" si="879"/>
        <v/>
      </c>
      <c r="AK2623" s="187" t="str">
        <f t="shared" si="880"/>
        <v/>
      </c>
      <c r="AN2623" s="187" t="str">
        <f t="shared" si="881"/>
        <v/>
      </c>
      <c r="AO2623" s="187" t="str">
        <f t="shared" si="882"/>
        <v/>
      </c>
      <c r="AP2623" s="187" t="str">
        <f t="shared" si="883"/>
        <v/>
      </c>
      <c r="AT2623" s="187" t="str">
        <f t="shared" si="884"/>
        <v/>
      </c>
      <c r="AU2623" s="187" t="str">
        <f t="shared" si="885"/>
        <v/>
      </c>
      <c r="AV2623" s="187" t="str">
        <f t="shared" si="886"/>
        <v/>
      </c>
      <c r="AW2623" s="187" t="str">
        <f t="shared" si="887"/>
        <v/>
      </c>
      <c r="AX2623" s="187" t="str">
        <f t="shared" si="888"/>
        <v/>
      </c>
      <c r="AY2623" s="187" t="str">
        <f t="shared" si="869"/>
        <v/>
      </c>
      <c r="AZ2623" s="187" t="str">
        <f t="shared" si="889"/>
        <v/>
      </c>
      <c r="BA2623" s="187" t="str">
        <f t="shared" si="871"/>
        <v xml:space="preserve"> </v>
      </c>
      <c r="BB2623" s="187" t="str">
        <f>IFERROR(IF(AW2623="","",VLOOKUP(AW2623,SUSS!R:S,2,FALSE)),AY2623*SUSS!$M$2)</f>
        <v/>
      </c>
      <c r="BC2623" s="187" t="str">
        <f t="shared" si="870"/>
        <v/>
      </c>
    </row>
    <row r="2624" spans="14:55" ht="15.75" thickBot="1">
      <c r="N2624" s="183" t="s">
        <v>224</v>
      </c>
      <c r="O2624" s="82">
        <v>42</v>
      </c>
      <c r="P2624" s="86">
        <v>218.97</v>
      </c>
      <c r="Q2624" s="83" t="s">
        <v>107</v>
      </c>
      <c r="R2624" s="83" t="s">
        <v>10</v>
      </c>
      <c r="S2624" s="83" t="s">
        <v>10</v>
      </c>
      <c r="T2624" s="82" t="s">
        <v>111</v>
      </c>
      <c r="U2624" s="82" t="s">
        <v>124</v>
      </c>
      <c r="AC2624" s="187" t="str">
        <f t="shared" si="872"/>
        <v/>
      </c>
      <c r="AD2624" s="187" t="str">
        <f t="shared" si="873"/>
        <v/>
      </c>
      <c r="AE2624" s="187" t="str">
        <f t="shared" si="874"/>
        <v/>
      </c>
      <c r="AF2624" s="187" t="str">
        <f t="shared" si="875"/>
        <v/>
      </c>
      <c r="AG2624" s="187" t="str">
        <f t="shared" si="876"/>
        <v/>
      </c>
      <c r="AH2624" s="187" t="str">
        <f t="shared" si="877"/>
        <v/>
      </c>
      <c r="AI2624" s="187" t="str">
        <f t="shared" si="878"/>
        <v/>
      </c>
      <c r="AJ2624" s="187" t="str">
        <f t="shared" si="879"/>
        <v/>
      </c>
      <c r="AK2624" s="187" t="str">
        <f t="shared" si="880"/>
        <v/>
      </c>
      <c r="AN2624" s="187" t="str">
        <f t="shared" si="881"/>
        <v/>
      </c>
      <c r="AO2624" s="187" t="str">
        <f t="shared" si="882"/>
        <v/>
      </c>
      <c r="AP2624" s="187" t="str">
        <f t="shared" si="883"/>
        <v/>
      </c>
      <c r="AT2624" s="187" t="str">
        <f t="shared" si="884"/>
        <v/>
      </c>
      <c r="AU2624" s="187" t="str">
        <f t="shared" si="885"/>
        <v/>
      </c>
      <c r="AV2624" s="187" t="str">
        <f t="shared" si="886"/>
        <v/>
      </c>
      <c r="AW2624" s="187" t="str">
        <f t="shared" si="887"/>
        <v/>
      </c>
      <c r="AX2624" s="187" t="str">
        <f t="shared" si="888"/>
        <v/>
      </c>
      <c r="AY2624" s="187" t="str">
        <f t="shared" si="869"/>
        <v/>
      </c>
      <c r="AZ2624" s="187" t="str">
        <f t="shared" si="889"/>
        <v/>
      </c>
      <c r="BA2624" s="187" t="str">
        <f t="shared" si="871"/>
        <v xml:space="preserve"> </v>
      </c>
      <c r="BB2624" s="187" t="str">
        <f>IFERROR(IF(AW2624="","",VLOOKUP(AW2624,SUSS!R:S,2,FALSE)),AY2624*SUSS!$M$2)</f>
        <v/>
      </c>
      <c r="BC2624" s="187" t="str">
        <f t="shared" si="870"/>
        <v/>
      </c>
    </row>
    <row r="2625" spans="14:55" ht="15.75" thickBot="1">
      <c r="N2625" s="183" t="s">
        <v>224</v>
      </c>
      <c r="O2625" s="82">
        <v>42</v>
      </c>
      <c r="P2625" s="86">
        <v>714.29</v>
      </c>
      <c r="Q2625" s="83" t="s">
        <v>11</v>
      </c>
      <c r="R2625" s="83" t="s">
        <v>10</v>
      </c>
      <c r="S2625" s="83" t="s">
        <v>83</v>
      </c>
      <c r="T2625" s="82" t="s">
        <v>113</v>
      </c>
      <c r="U2625" s="82" t="s">
        <v>124</v>
      </c>
      <c r="AC2625" s="187" t="str">
        <f t="shared" si="872"/>
        <v/>
      </c>
      <c r="AD2625" s="187" t="str">
        <f t="shared" si="873"/>
        <v/>
      </c>
      <c r="AE2625" s="187" t="str">
        <f t="shared" si="874"/>
        <v/>
      </c>
      <c r="AF2625" s="187" t="str">
        <f t="shared" si="875"/>
        <v/>
      </c>
      <c r="AG2625" s="187" t="str">
        <f t="shared" si="876"/>
        <v/>
      </c>
      <c r="AH2625" s="187" t="str">
        <f t="shared" si="877"/>
        <v/>
      </c>
      <c r="AI2625" s="187" t="str">
        <f t="shared" si="878"/>
        <v/>
      </c>
      <c r="AJ2625" s="187" t="str">
        <f t="shared" si="879"/>
        <v/>
      </c>
      <c r="AK2625" s="187" t="str">
        <f t="shared" si="880"/>
        <v/>
      </c>
      <c r="AN2625" s="187" t="str">
        <f t="shared" si="881"/>
        <v/>
      </c>
      <c r="AO2625" s="187" t="str">
        <f t="shared" si="882"/>
        <v/>
      </c>
      <c r="AP2625" s="187" t="str">
        <f t="shared" si="883"/>
        <v/>
      </c>
      <c r="AT2625" s="187" t="str">
        <f t="shared" si="884"/>
        <v>O365001</v>
      </c>
      <c r="AU2625" s="187">
        <f t="shared" si="885"/>
        <v>42</v>
      </c>
      <c r="AV2625" s="187">
        <f t="shared" si="886"/>
        <v>714.29</v>
      </c>
      <c r="AW2625" s="187" t="str">
        <f t="shared" si="887"/>
        <v>2012/4</v>
      </c>
      <c r="AX2625" s="187" t="str">
        <f t="shared" si="888"/>
        <v>2012/4 Contribuciones Seg. Social</v>
      </c>
      <c r="AY2625" s="187">
        <f t="shared" si="869"/>
        <v>11761.89</v>
      </c>
      <c r="AZ2625" s="187">
        <f t="shared" si="889"/>
        <v>6.0729185530556735E-2</v>
      </c>
      <c r="BA2625" s="187" t="str">
        <f t="shared" si="871"/>
        <v>O365001 42</v>
      </c>
      <c r="BB2625" s="187">
        <f>IFERROR(IF(AW2625="","",VLOOKUP(AW2625,SUSS!R:S,2,FALSE)),AY2625*SUSS!$M$2)</f>
        <v>1411.4268</v>
      </c>
      <c r="BC2625" s="187">
        <f t="shared" si="870"/>
        <v>85.714799999999997</v>
      </c>
    </row>
    <row r="2626" spans="14:55" ht="15.75" thickBot="1">
      <c r="N2626" s="183" t="s">
        <v>224</v>
      </c>
      <c r="O2626" s="82">
        <v>42</v>
      </c>
      <c r="P2626" s="85">
        <v>1002.48</v>
      </c>
      <c r="Q2626" s="83" t="s">
        <v>106</v>
      </c>
      <c r="R2626" s="83" t="s">
        <v>10</v>
      </c>
      <c r="S2626" s="83" t="s">
        <v>83</v>
      </c>
      <c r="T2626" s="82" t="s">
        <v>227</v>
      </c>
      <c r="U2626" s="82" t="s">
        <v>124</v>
      </c>
      <c r="AC2626" s="187" t="str">
        <f t="shared" si="872"/>
        <v/>
      </c>
      <c r="AD2626" s="187" t="str">
        <f t="shared" si="873"/>
        <v/>
      </c>
      <c r="AE2626" s="187" t="str">
        <f t="shared" si="874"/>
        <v/>
      </c>
      <c r="AF2626" s="187" t="str">
        <f t="shared" si="875"/>
        <v/>
      </c>
      <c r="AG2626" s="187" t="str">
        <f t="shared" si="876"/>
        <v/>
      </c>
      <c r="AH2626" s="187" t="str">
        <f t="shared" si="877"/>
        <v/>
      </c>
      <c r="AI2626" s="187" t="str">
        <f t="shared" si="878"/>
        <v/>
      </c>
      <c r="AJ2626" s="187" t="str">
        <f t="shared" si="879"/>
        <v/>
      </c>
      <c r="AK2626" s="187" t="str">
        <f t="shared" si="880"/>
        <v/>
      </c>
      <c r="AN2626" s="187" t="str">
        <f t="shared" si="881"/>
        <v/>
      </c>
      <c r="AO2626" s="187" t="str">
        <f t="shared" si="882"/>
        <v/>
      </c>
      <c r="AP2626" s="187" t="str">
        <f t="shared" si="883"/>
        <v/>
      </c>
      <c r="AT2626" s="187" t="str">
        <f t="shared" si="884"/>
        <v/>
      </c>
      <c r="AU2626" s="187" t="str">
        <f t="shared" si="885"/>
        <v/>
      </c>
      <c r="AV2626" s="187" t="str">
        <f t="shared" si="886"/>
        <v/>
      </c>
      <c r="AW2626" s="187" t="str">
        <f t="shared" si="887"/>
        <v/>
      </c>
      <c r="AX2626" s="187" t="str">
        <f t="shared" si="888"/>
        <v/>
      </c>
      <c r="AY2626" s="187" t="str">
        <f t="shared" si="869"/>
        <v/>
      </c>
      <c r="AZ2626" s="187" t="str">
        <f t="shared" si="889"/>
        <v/>
      </c>
      <c r="BA2626" s="187" t="str">
        <f t="shared" si="871"/>
        <v xml:space="preserve"> </v>
      </c>
      <c r="BB2626" s="187" t="str">
        <f>IFERROR(IF(AW2626="","",VLOOKUP(AW2626,SUSS!R:S,2,FALSE)),AY2626*SUSS!$M$2)</f>
        <v/>
      </c>
      <c r="BC2626" s="187" t="str">
        <f t="shared" si="870"/>
        <v/>
      </c>
    </row>
    <row r="2627" spans="14:55" ht="15.75" thickBot="1">
      <c r="N2627" s="183" t="s">
        <v>224</v>
      </c>
      <c r="O2627" s="82">
        <v>42</v>
      </c>
      <c r="P2627" s="85">
        <v>1656.82</v>
      </c>
      <c r="Q2627" s="83" t="s">
        <v>11</v>
      </c>
      <c r="R2627" s="83" t="s">
        <v>10</v>
      </c>
      <c r="S2627" s="83" t="s">
        <v>10</v>
      </c>
      <c r="T2627" s="82" t="s">
        <v>128</v>
      </c>
      <c r="U2627" s="82" t="s">
        <v>124</v>
      </c>
      <c r="AC2627" s="187" t="str">
        <f t="shared" si="872"/>
        <v/>
      </c>
      <c r="AD2627" s="187" t="str">
        <f t="shared" si="873"/>
        <v/>
      </c>
      <c r="AE2627" s="187" t="str">
        <f t="shared" si="874"/>
        <v/>
      </c>
      <c r="AF2627" s="187" t="str">
        <f t="shared" si="875"/>
        <v/>
      </c>
      <c r="AG2627" s="187" t="str">
        <f t="shared" si="876"/>
        <v/>
      </c>
      <c r="AH2627" s="187" t="str">
        <f t="shared" si="877"/>
        <v/>
      </c>
      <c r="AI2627" s="187" t="str">
        <f t="shared" si="878"/>
        <v/>
      </c>
      <c r="AJ2627" s="187" t="str">
        <f t="shared" si="879"/>
        <v/>
      </c>
      <c r="AK2627" s="187" t="str">
        <f t="shared" si="880"/>
        <v/>
      </c>
      <c r="AN2627" s="187" t="str">
        <f t="shared" si="881"/>
        <v/>
      </c>
      <c r="AO2627" s="187" t="str">
        <f t="shared" si="882"/>
        <v/>
      </c>
      <c r="AP2627" s="187" t="str">
        <f t="shared" si="883"/>
        <v/>
      </c>
      <c r="AT2627" s="187" t="str">
        <f t="shared" si="884"/>
        <v>O365001</v>
      </c>
      <c r="AU2627" s="187">
        <f t="shared" si="885"/>
        <v>42</v>
      </c>
      <c r="AV2627" s="187">
        <f t="shared" si="886"/>
        <v>1656.82</v>
      </c>
      <c r="AW2627" s="187" t="str">
        <f t="shared" si="887"/>
        <v>2013/2</v>
      </c>
      <c r="AX2627" s="187" t="str">
        <f t="shared" si="888"/>
        <v>2013/2 Contribuciones Seg. Social</v>
      </c>
      <c r="AY2627" s="187">
        <f t="shared" si="869"/>
        <v>13159.94</v>
      </c>
      <c r="AZ2627" s="187">
        <f t="shared" si="889"/>
        <v>0.12589875029825362</v>
      </c>
      <c r="BA2627" s="187" t="str">
        <f t="shared" si="871"/>
        <v>O365001 42</v>
      </c>
      <c r="BB2627" s="187">
        <f>IFERROR(IF(AW2627="","",VLOOKUP(AW2627,SUSS!R:S,2,FALSE)),AY2627*SUSS!$M$2)</f>
        <v>1579.1928</v>
      </c>
      <c r="BC2627" s="187">
        <f t="shared" si="870"/>
        <v>198.81839999999997</v>
      </c>
    </row>
    <row r="2628" spans="14:55" ht="15.75" thickBot="1">
      <c r="N2628" s="183" t="s">
        <v>224</v>
      </c>
      <c r="O2628" s="82">
        <v>42</v>
      </c>
      <c r="P2628" s="85">
        <v>5272.07</v>
      </c>
      <c r="Q2628" s="83" t="s">
        <v>82</v>
      </c>
      <c r="R2628" s="83" t="s">
        <v>10</v>
      </c>
      <c r="S2628" s="83" t="s">
        <v>10</v>
      </c>
      <c r="T2628" s="82" t="s">
        <v>154</v>
      </c>
      <c r="U2628" s="82" t="s">
        <v>124</v>
      </c>
      <c r="AC2628" s="187" t="str">
        <f t="shared" si="872"/>
        <v/>
      </c>
      <c r="AD2628" s="187" t="str">
        <f t="shared" si="873"/>
        <v/>
      </c>
      <c r="AE2628" s="187" t="str">
        <f t="shared" si="874"/>
        <v/>
      </c>
      <c r="AF2628" s="187" t="str">
        <f t="shared" si="875"/>
        <v/>
      </c>
      <c r="AG2628" s="187" t="str">
        <f t="shared" si="876"/>
        <v/>
      </c>
      <c r="AH2628" s="187" t="str">
        <f t="shared" si="877"/>
        <v/>
      </c>
      <c r="AI2628" s="187" t="str">
        <f t="shared" si="878"/>
        <v/>
      </c>
      <c r="AJ2628" s="187" t="str">
        <f t="shared" si="879"/>
        <v/>
      </c>
      <c r="AK2628" s="187" t="str">
        <f t="shared" si="880"/>
        <v/>
      </c>
      <c r="AN2628" s="187" t="str">
        <f t="shared" si="881"/>
        <v/>
      </c>
      <c r="AO2628" s="187" t="str">
        <f t="shared" si="882"/>
        <v/>
      </c>
      <c r="AP2628" s="187" t="str">
        <f t="shared" si="883"/>
        <v/>
      </c>
      <c r="AT2628" s="187" t="str">
        <f t="shared" si="884"/>
        <v/>
      </c>
      <c r="AU2628" s="187" t="str">
        <f t="shared" si="885"/>
        <v/>
      </c>
      <c r="AV2628" s="187" t="str">
        <f t="shared" si="886"/>
        <v/>
      </c>
      <c r="AW2628" s="187" t="str">
        <f t="shared" si="887"/>
        <v/>
      </c>
      <c r="AX2628" s="187" t="str">
        <f t="shared" si="888"/>
        <v/>
      </c>
      <c r="AY2628" s="187" t="str">
        <f t="shared" ref="AY2628:AY2691" si="890">VLOOKUP(AX2628,AO:AP,2,FALSE)</f>
        <v/>
      </c>
      <c r="AZ2628" s="187" t="str">
        <f t="shared" si="889"/>
        <v/>
      </c>
      <c r="BA2628" s="187" t="str">
        <f t="shared" si="871"/>
        <v xml:space="preserve"> </v>
      </c>
      <c r="BB2628" s="187" t="str">
        <f>IFERROR(IF(AW2628="","",VLOOKUP(AW2628,SUSS!R:S,2,FALSE)),AY2628*SUSS!$M$2)</f>
        <v/>
      </c>
      <c r="BC2628" s="187" t="str">
        <f t="shared" si="870"/>
        <v/>
      </c>
    </row>
    <row r="2629" spans="14:55" ht="15.75" thickBot="1">
      <c r="N2629" s="183" t="s">
        <v>224</v>
      </c>
      <c r="O2629" s="82">
        <v>43</v>
      </c>
      <c r="P2629" s="85">
        <v>1636.27</v>
      </c>
      <c r="Q2629" s="83" t="s">
        <v>102</v>
      </c>
      <c r="R2629" s="83" t="s">
        <v>10</v>
      </c>
      <c r="S2629" s="83" t="s">
        <v>10</v>
      </c>
      <c r="T2629" s="82" t="s">
        <v>206</v>
      </c>
      <c r="U2629" s="82" t="s">
        <v>124</v>
      </c>
      <c r="AC2629" s="187" t="str">
        <f t="shared" si="872"/>
        <v/>
      </c>
      <c r="AD2629" s="187" t="str">
        <f t="shared" si="873"/>
        <v/>
      </c>
      <c r="AE2629" s="187" t="str">
        <f t="shared" si="874"/>
        <v/>
      </c>
      <c r="AF2629" s="187" t="str">
        <f t="shared" si="875"/>
        <v/>
      </c>
      <c r="AG2629" s="187" t="str">
        <f t="shared" si="876"/>
        <v/>
      </c>
      <c r="AH2629" s="187" t="str">
        <f t="shared" si="877"/>
        <v/>
      </c>
      <c r="AI2629" s="187" t="str">
        <f t="shared" si="878"/>
        <v/>
      </c>
      <c r="AJ2629" s="187" t="str">
        <f t="shared" si="879"/>
        <v/>
      </c>
      <c r="AK2629" s="187" t="str">
        <f t="shared" si="880"/>
        <v/>
      </c>
      <c r="AN2629" s="187" t="str">
        <f t="shared" si="881"/>
        <v/>
      </c>
      <c r="AO2629" s="187" t="str">
        <f t="shared" si="882"/>
        <v/>
      </c>
      <c r="AP2629" s="187" t="str">
        <f t="shared" si="883"/>
        <v/>
      </c>
      <c r="AT2629" s="187" t="str">
        <f t="shared" si="884"/>
        <v/>
      </c>
      <c r="AU2629" s="187" t="str">
        <f t="shared" si="885"/>
        <v/>
      </c>
      <c r="AV2629" s="187" t="str">
        <f t="shared" si="886"/>
        <v/>
      </c>
      <c r="AW2629" s="187" t="str">
        <f t="shared" si="887"/>
        <v/>
      </c>
      <c r="AX2629" s="187" t="str">
        <f t="shared" si="888"/>
        <v/>
      </c>
      <c r="AY2629" s="187" t="str">
        <f t="shared" si="890"/>
        <v/>
      </c>
      <c r="AZ2629" s="187" t="str">
        <f t="shared" si="889"/>
        <v/>
      </c>
      <c r="BA2629" s="187" t="str">
        <f t="shared" si="871"/>
        <v xml:space="preserve"> </v>
      </c>
      <c r="BB2629" s="187" t="str">
        <f>IFERROR(IF(AW2629="","",VLOOKUP(AW2629,SUSS!R:S,2,FALSE)),AY2629*SUSS!$M$2)</f>
        <v/>
      </c>
      <c r="BC2629" s="187" t="str">
        <f t="shared" ref="BC2629:BC2692" si="891">IFERROR(IF(BB2629&lt;&gt;"",AZ2629*BB2629,""),"VER")</f>
        <v/>
      </c>
    </row>
    <row r="2630" spans="14:55" ht="15.75" thickBot="1">
      <c r="N2630" s="183" t="s">
        <v>224</v>
      </c>
      <c r="O2630" s="82">
        <v>43</v>
      </c>
      <c r="P2630" s="86">
        <v>218.97</v>
      </c>
      <c r="Q2630" s="83" t="s">
        <v>107</v>
      </c>
      <c r="R2630" s="83" t="s">
        <v>10</v>
      </c>
      <c r="S2630" s="83" t="s">
        <v>10</v>
      </c>
      <c r="T2630" s="82" t="s">
        <v>111</v>
      </c>
      <c r="U2630" s="82" t="s">
        <v>124</v>
      </c>
      <c r="AC2630" s="187" t="str">
        <f t="shared" si="872"/>
        <v/>
      </c>
      <c r="AD2630" s="187" t="str">
        <f t="shared" si="873"/>
        <v/>
      </c>
      <c r="AE2630" s="187" t="str">
        <f t="shared" si="874"/>
        <v/>
      </c>
      <c r="AF2630" s="187" t="str">
        <f t="shared" si="875"/>
        <v/>
      </c>
      <c r="AG2630" s="187" t="str">
        <f t="shared" si="876"/>
        <v/>
      </c>
      <c r="AH2630" s="187" t="str">
        <f t="shared" si="877"/>
        <v/>
      </c>
      <c r="AI2630" s="187" t="str">
        <f t="shared" si="878"/>
        <v/>
      </c>
      <c r="AJ2630" s="187" t="str">
        <f t="shared" si="879"/>
        <v/>
      </c>
      <c r="AK2630" s="187" t="str">
        <f t="shared" si="880"/>
        <v/>
      </c>
      <c r="AN2630" s="187" t="str">
        <f t="shared" si="881"/>
        <v/>
      </c>
      <c r="AO2630" s="187" t="str">
        <f t="shared" si="882"/>
        <v/>
      </c>
      <c r="AP2630" s="187" t="str">
        <f t="shared" si="883"/>
        <v/>
      </c>
      <c r="AT2630" s="187" t="str">
        <f t="shared" si="884"/>
        <v/>
      </c>
      <c r="AU2630" s="187" t="str">
        <f t="shared" si="885"/>
        <v/>
      </c>
      <c r="AV2630" s="187" t="str">
        <f t="shared" si="886"/>
        <v/>
      </c>
      <c r="AW2630" s="187" t="str">
        <f t="shared" si="887"/>
        <v/>
      </c>
      <c r="AX2630" s="187" t="str">
        <f t="shared" si="888"/>
        <v/>
      </c>
      <c r="AY2630" s="187" t="str">
        <f t="shared" si="890"/>
        <v/>
      </c>
      <c r="AZ2630" s="187" t="str">
        <f t="shared" si="889"/>
        <v/>
      </c>
      <c r="BA2630" s="187" t="str">
        <f t="shared" si="871"/>
        <v xml:space="preserve"> </v>
      </c>
      <c r="BB2630" s="187" t="str">
        <f>IFERROR(IF(AW2630="","",VLOOKUP(AW2630,SUSS!R:S,2,FALSE)),AY2630*SUSS!$M$2)</f>
        <v/>
      </c>
      <c r="BC2630" s="187" t="str">
        <f t="shared" si="891"/>
        <v/>
      </c>
    </row>
    <row r="2631" spans="14:55" ht="15.75" thickBot="1">
      <c r="N2631" s="183" t="s">
        <v>224</v>
      </c>
      <c r="O2631" s="82">
        <v>43</v>
      </c>
      <c r="P2631" s="85">
        <v>1002.48</v>
      </c>
      <c r="Q2631" s="83" t="s">
        <v>106</v>
      </c>
      <c r="R2631" s="83" t="s">
        <v>10</v>
      </c>
      <c r="S2631" s="83" t="s">
        <v>83</v>
      </c>
      <c r="T2631" s="82" t="s">
        <v>227</v>
      </c>
      <c r="U2631" s="82" t="s">
        <v>124</v>
      </c>
      <c r="AC2631" s="187" t="str">
        <f t="shared" si="872"/>
        <v/>
      </c>
      <c r="AD2631" s="187" t="str">
        <f t="shared" si="873"/>
        <v/>
      </c>
      <c r="AE2631" s="187" t="str">
        <f t="shared" si="874"/>
        <v/>
      </c>
      <c r="AF2631" s="187" t="str">
        <f t="shared" si="875"/>
        <v/>
      </c>
      <c r="AG2631" s="187" t="str">
        <f t="shared" si="876"/>
        <v/>
      </c>
      <c r="AH2631" s="187" t="str">
        <f t="shared" si="877"/>
        <v/>
      </c>
      <c r="AI2631" s="187" t="str">
        <f t="shared" si="878"/>
        <v/>
      </c>
      <c r="AJ2631" s="187" t="str">
        <f t="shared" si="879"/>
        <v/>
      </c>
      <c r="AK2631" s="187" t="str">
        <f t="shared" si="880"/>
        <v/>
      </c>
      <c r="AN2631" s="187" t="str">
        <f t="shared" si="881"/>
        <v/>
      </c>
      <c r="AO2631" s="187" t="str">
        <f t="shared" si="882"/>
        <v/>
      </c>
      <c r="AP2631" s="187" t="str">
        <f t="shared" si="883"/>
        <v/>
      </c>
      <c r="AT2631" s="187" t="str">
        <f t="shared" si="884"/>
        <v/>
      </c>
      <c r="AU2631" s="187" t="str">
        <f t="shared" si="885"/>
        <v/>
      </c>
      <c r="AV2631" s="187" t="str">
        <f t="shared" si="886"/>
        <v/>
      </c>
      <c r="AW2631" s="187" t="str">
        <f t="shared" si="887"/>
        <v/>
      </c>
      <c r="AX2631" s="187" t="str">
        <f t="shared" si="888"/>
        <v/>
      </c>
      <c r="AY2631" s="187" t="str">
        <f t="shared" si="890"/>
        <v/>
      </c>
      <c r="AZ2631" s="187" t="str">
        <f t="shared" si="889"/>
        <v/>
      </c>
      <c r="BA2631" s="187" t="str">
        <f t="shared" si="871"/>
        <v xml:space="preserve"> </v>
      </c>
      <c r="BB2631" s="187" t="str">
        <f>IFERROR(IF(AW2631="","",VLOOKUP(AW2631,SUSS!R:S,2,FALSE)),AY2631*SUSS!$M$2)</f>
        <v/>
      </c>
      <c r="BC2631" s="187" t="str">
        <f t="shared" si="891"/>
        <v/>
      </c>
    </row>
    <row r="2632" spans="14:55" ht="15.75" thickBot="1">
      <c r="N2632" s="183" t="s">
        <v>224</v>
      </c>
      <c r="O2632" s="82">
        <v>43</v>
      </c>
      <c r="P2632" s="85">
        <v>2371.11</v>
      </c>
      <c r="Q2632" s="83" t="s">
        <v>11</v>
      </c>
      <c r="R2632" s="83" t="s">
        <v>10</v>
      </c>
      <c r="S2632" s="83" t="s">
        <v>10</v>
      </c>
      <c r="T2632" s="82" t="s">
        <v>128</v>
      </c>
      <c r="U2632" s="82" t="s">
        <v>124</v>
      </c>
      <c r="AC2632" s="187" t="str">
        <f t="shared" si="872"/>
        <v/>
      </c>
      <c r="AD2632" s="187" t="str">
        <f t="shared" si="873"/>
        <v/>
      </c>
      <c r="AE2632" s="187" t="str">
        <f t="shared" si="874"/>
        <v/>
      </c>
      <c r="AF2632" s="187" t="str">
        <f t="shared" si="875"/>
        <v/>
      </c>
      <c r="AG2632" s="187" t="str">
        <f t="shared" si="876"/>
        <v/>
      </c>
      <c r="AH2632" s="187" t="str">
        <f t="shared" si="877"/>
        <v/>
      </c>
      <c r="AI2632" s="187" t="str">
        <f t="shared" si="878"/>
        <v/>
      </c>
      <c r="AJ2632" s="187" t="str">
        <f t="shared" si="879"/>
        <v/>
      </c>
      <c r="AK2632" s="187" t="str">
        <f t="shared" si="880"/>
        <v/>
      </c>
      <c r="AN2632" s="187" t="str">
        <f t="shared" si="881"/>
        <v/>
      </c>
      <c r="AO2632" s="187" t="str">
        <f t="shared" si="882"/>
        <v/>
      </c>
      <c r="AP2632" s="187" t="str">
        <f t="shared" si="883"/>
        <v/>
      </c>
      <c r="AT2632" s="187" t="str">
        <f t="shared" si="884"/>
        <v>O365001</v>
      </c>
      <c r="AU2632" s="187">
        <f t="shared" si="885"/>
        <v>43</v>
      </c>
      <c r="AV2632" s="187">
        <f t="shared" si="886"/>
        <v>2371.11</v>
      </c>
      <c r="AW2632" s="187" t="str">
        <f t="shared" si="887"/>
        <v>2013/2</v>
      </c>
      <c r="AX2632" s="187" t="str">
        <f t="shared" si="888"/>
        <v>2013/2 Contribuciones Seg. Social</v>
      </c>
      <c r="AY2632" s="187">
        <f t="shared" si="890"/>
        <v>13159.94</v>
      </c>
      <c r="AZ2632" s="187">
        <f t="shared" si="889"/>
        <v>0.18017635338762944</v>
      </c>
      <c r="BA2632" s="187" t="str">
        <f t="shared" ref="BA2632:BA2695" si="892">AT2632&amp;" "&amp;AU2632</f>
        <v>O365001 43</v>
      </c>
      <c r="BB2632" s="187">
        <f>IFERROR(IF(AW2632="","",VLOOKUP(AW2632,SUSS!R:S,2,FALSE)),AY2632*SUSS!$M$2)</f>
        <v>1579.1928</v>
      </c>
      <c r="BC2632" s="187">
        <f t="shared" si="891"/>
        <v>284.53320000000002</v>
      </c>
    </row>
    <row r="2633" spans="14:55" ht="15.75" thickBot="1">
      <c r="N2633" s="183" t="s">
        <v>224</v>
      </c>
      <c r="O2633" s="82">
        <v>43</v>
      </c>
      <c r="P2633" s="85">
        <v>5272.07</v>
      </c>
      <c r="Q2633" s="83" t="s">
        <v>82</v>
      </c>
      <c r="R2633" s="83" t="s">
        <v>10</v>
      </c>
      <c r="S2633" s="83" t="s">
        <v>10</v>
      </c>
      <c r="T2633" s="82" t="s">
        <v>154</v>
      </c>
      <c r="U2633" s="82" t="s">
        <v>124</v>
      </c>
      <c r="AC2633" s="187" t="str">
        <f t="shared" si="872"/>
        <v/>
      </c>
      <c r="AD2633" s="187" t="str">
        <f t="shared" si="873"/>
        <v/>
      </c>
      <c r="AE2633" s="187" t="str">
        <f t="shared" si="874"/>
        <v/>
      </c>
      <c r="AF2633" s="187" t="str">
        <f t="shared" si="875"/>
        <v/>
      </c>
      <c r="AG2633" s="187" t="str">
        <f t="shared" si="876"/>
        <v/>
      </c>
      <c r="AH2633" s="187" t="str">
        <f t="shared" si="877"/>
        <v/>
      </c>
      <c r="AI2633" s="187" t="str">
        <f t="shared" si="878"/>
        <v/>
      </c>
      <c r="AJ2633" s="187" t="str">
        <f t="shared" si="879"/>
        <v/>
      </c>
      <c r="AK2633" s="187" t="str">
        <f t="shared" si="880"/>
        <v/>
      </c>
      <c r="AN2633" s="187" t="str">
        <f t="shared" si="881"/>
        <v/>
      </c>
      <c r="AO2633" s="187" t="str">
        <f t="shared" si="882"/>
        <v/>
      </c>
      <c r="AP2633" s="187" t="str">
        <f t="shared" si="883"/>
        <v/>
      </c>
      <c r="AT2633" s="187" t="str">
        <f t="shared" si="884"/>
        <v/>
      </c>
      <c r="AU2633" s="187" t="str">
        <f t="shared" si="885"/>
        <v/>
      </c>
      <c r="AV2633" s="187" t="str">
        <f t="shared" si="886"/>
        <v/>
      </c>
      <c r="AW2633" s="187" t="str">
        <f t="shared" si="887"/>
        <v/>
      </c>
      <c r="AX2633" s="187" t="str">
        <f t="shared" si="888"/>
        <v/>
      </c>
      <c r="AY2633" s="187" t="str">
        <f t="shared" si="890"/>
        <v/>
      </c>
      <c r="AZ2633" s="187" t="str">
        <f t="shared" si="889"/>
        <v/>
      </c>
      <c r="BA2633" s="187" t="str">
        <f t="shared" si="892"/>
        <v xml:space="preserve"> </v>
      </c>
      <c r="BB2633" s="187" t="str">
        <f>IFERROR(IF(AW2633="","",VLOOKUP(AW2633,SUSS!R:S,2,FALSE)),AY2633*SUSS!$M$2)</f>
        <v/>
      </c>
      <c r="BC2633" s="187" t="str">
        <f t="shared" si="891"/>
        <v/>
      </c>
    </row>
    <row r="2634" spans="14:55" ht="15.75" thickBot="1">
      <c r="N2634" s="183" t="s">
        <v>224</v>
      </c>
      <c r="O2634" s="82">
        <v>44</v>
      </c>
      <c r="P2634" s="85">
        <v>1636.27</v>
      </c>
      <c r="Q2634" s="83" t="s">
        <v>102</v>
      </c>
      <c r="R2634" s="83" t="s">
        <v>10</v>
      </c>
      <c r="S2634" s="83" t="s">
        <v>10</v>
      </c>
      <c r="T2634" s="82" t="s">
        <v>206</v>
      </c>
      <c r="U2634" s="82" t="s">
        <v>124</v>
      </c>
      <c r="AC2634" s="187" t="str">
        <f t="shared" si="872"/>
        <v/>
      </c>
      <c r="AD2634" s="187" t="str">
        <f t="shared" si="873"/>
        <v/>
      </c>
      <c r="AE2634" s="187" t="str">
        <f t="shared" si="874"/>
        <v/>
      </c>
      <c r="AF2634" s="187" t="str">
        <f t="shared" si="875"/>
        <v/>
      </c>
      <c r="AG2634" s="187" t="str">
        <f t="shared" si="876"/>
        <v/>
      </c>
      <c r="AH2634" s="187" t="str">
        <f t="shared" si="877"/>
        <v/>
      </c>
      <c r="AI2634" s="187" t="str">
        <f t="shared" si="878"/>
        <v/>
      </c>
      <c r="AJ2634" s="187" t="str">
        <f t="shared" si="879"/>
        <v/>
      </c>
      <c r="AK2634" s="187" t="str">
        <f t="shared" si="880"/>
        <v/>
      </c>
      <c r="AN2634" s="187" t="str">
        <f t="shared" si="881"/>
        <v/>
      </c>
      <c r="AO2634" s="187" t="str">
        <f t="shared" si="882"/>
        <v/>
      </c>
      <c r="AP2634" s="187" t="str">
        <f t="shared" si="883"/>
        <v/>
      </c>
      <c r="AT2634" s="187" t="str">
        <f t="shared" si="884"/>
        <v/>
      </c>
      <c r="AU2634" s="187" t="str">
        <f t="shared" si="885"/>
        <v/>
      </c>
      <c r="AV2634" s="187" t="str">
        <f t="shared" si="886"/>
        <v/>
      </c>
      <c r="AW2634" s="187" t="str">
        <f t="shared" si="887"/>
        <v/>
      </c>
      <c r="AX2634" s="187" t="str">
        <f t="shared" si="888"/>
        <v/>
      </c>
      <c r="AY2634" s="187" t="str">
        <f t="shared" si="890"/>
        <v/>
      </c>
      <c r="AZ2634" s="187" t="str">
        <f t="shared" si="889"/>
        <v/>
      </c>
      <c r="BA2634" s="187" t="str">
        <f t="shared" si="892"/>
        <v xml:space="preserve"> </v>
      </c>
      <c r="BB2634" s="187" t="str">
        <f>IFERROR(IF(AW2634="","",VLOOKUP(AW2634,SUSS!R:S,2,FALSE)),AY2634*SUSS!$M$2)</f>
        <v/>
      </c>
      <c r="BC2634" s="187" t="str">
        <f t="shared" si="891"/>
        <v/>
      </c>
    </row>
    <row r="2635" spans="14:55" ht="15.75" thickBot="1">
      <c r="N2635" s="183" t="s">
        <v>224</v>
      </c>
      <c r="O2635" s="82">
        <v>44</v>
      </c>
      <c r="P2635" s="86">
        <v>218.97</v>
      </c>
      <c r="Q2635" s="83" t="s">
        <v>107</v>
      </c>
      <c r="R2635" s="83" t="s">
        <v>10</v>
      </c>
      <c r="S2635" s="83" t="s">
        <v>10</v>
      </c>
      <c r="T2635" s="82" t="s">
        <v>111</v>
      </c>
      <c r="U2635" s="82" t="s">
        <v>124</v>
      </c>
      <c r="AC2635" s="187" t="str">
        <f t="shared" si="872"/>
        <v/>
      </c>
      <c r="AD2635" s="187" t="str">
        <f t="shared" si="873"/>
        <v/>
      </c>
      <c r="AE2635" s="187" t="str">
        <f t="shared" si="874"/>
        <v/>
      </c>
      <c r="AF2635" s="187" t="str">
        <f t="shared" si="875"/>
        <v/>
      </c>
      <c r="AG2635" s="187" t="str">
        <f t="shared" si="876"/>
        <v/>
      </c>
      <c r="AH2635" s="187" t="str">
        <f t="shared" si="877"/>
        <v/>
      </c>
      <c r="AI2635" s="187" t="str">
        <f t="shared" si="878"/>
        <v/>
      </c>
      <c r="AJ2635" s="187" t="str">
        <f t="shared" si="879"/>
        <v/>
      </c>
      <c r="AK2635" s="187" t="str">
        <f t="shared" si="880"/>
        <v/>
      </c>
      <c r="AN2635" s="187" t="str">
        <f t="shared" si="881"/>
        <v/>
      </c>
      <c r="AO2635" s="187" t="str">
        <f t="shared" si="882"/>
        <v/>
      </c>
      <c r="AP2635" s="187" t="str">
        <f t="shared" si="883"/>
        <v/>
      </c>
      <c r="AT2635" s="187" t="str">
        <f t="shared" si="884"/>
        <v/>
      </c>
      <c r="AU2635" s="187" t="str">
        <f t="shared" si="885"/>
        <v/>
      </c>
      <c r="AV2635" s="187" t="str">
        <f t="shared" si="886"/>
        <v/>
      </c>
      <c r="AW2635" s="187" t="str">
        <f t="shared" si="887"/>
        <v/>
      </c>
      <c r="AX2635" s="187" t="str">
        <f t="shared" si="888"/>
        <v/>
      </c>
      <c r="AY2635" s="187" t="str">
        <f t="shared" si="890"/>
        <v/>
      </c>
      <c r="AZ2635" s="187" t="str">
        <f t="shared" si="889"/>
        <v/>
      </c>
      <c r="BA2635" s="187" t="str">
        <f t="shared" si="892"/>
        <v xml:space="preserve"> </v>
      </c>
      <c r="BB2635" s="187" t="str">
        <f>IFERROR(IF(AW2635="","",VLOOKUP(AW2635,SUSS!R:S,2,FALSE)),AY2635*SUSS!$M$2)</f>
        <v/>
      </c>
      <c r="BC2635" s="187" t="str">
        <f t="shared" si="891"/>
        <v/>
      </c>
    </row>
    <row r="2636" spans="14:55" ht="15.75" thickBot="1">
      <c r="N2636" s="183" t="s">
        <v>224</v>
      </c>
      <c r="O2636" s="82">
        <v>44</v>
      </c>
      <c r="P2636" s="85">
        <v>1002.48</v>
      </c>
      <c r="Q2636" s="83" t="s">
        <v>106</v>
      </c>
      <c r="R2636" s="83" t="s">
        <v>10</v>
      </c>
      <c r="S2636" s="83" t="s">
        <v>83</v>
      </c>
      <c r="T2636" s="82" t="s">
        <v>227</v>
      </c>
      <c r="U2636" s="82" t="s">
        <v>124</v>
      </c>
      <c r="AC2636" s="187" t="str">
        <f t="shared" si="872"/>
        <v/>
      </c>
      <c r="AD2636" s="187" t="str">
        <f t="shared" si="873"/>
        <v/>
      </c>
      <c r="AE2636" s="187" t="str">
        <f t="shared" si="874"/>
        <v/>
      </c>
      <c r="AF2636" s="187" t="str">
        <f t="shared" si="875"/>
        <v/>
      </c>
      <c r="AG2636" s="187" t="str">
        <f t="shared" si="876"/>
        <v/>
      </c>
      <c r="AH2636" s="187" t="str">
        <f t="shared" si="877"/>
        <v/>
      </c>
      <c r="AI2636" s="187" t="str">
        <f t="shared" si="878"/>
        <v/>
      </c>
      <c r="AJ2636" s="187" t="str">
        <f t="shared" si="879"/>
        <v/>
      </c>
      <c r="AK2636" s="187" t="str">
        <f t="shared" si="880"/>
        <v/>
      </c>
      <c r="AN2636" s="187" t="str">
        <f t="shared" si="881"/>
        <v/>
      </c>
      <c r="AO2636" s="187" t="str">
        <f t="shared" si="882"/>
        <v/>
      </c>
      <c r="AP2636" s="187" t="str">
        <f t="shared" si="883"/>
        <v/>
      </c>
      <c r="AT2636" s="187" t="str">
        <f t="shared" si="884"/>
        <v/>
      </c>
      <c r="AU2636" s="187" t="str">
        <f t="shared" si="885"/>
        <v/>
      </c>
      <c r="AV2636" s="187" t="str">
        <f t="shared" si="886"/>
        <v/>
      </c>
      <c r="AW2636" s="187" t="str">
        <f t="shared" si="887"/>
        <v/>
      </c>
      <c r="AX2636" s="187" t="str">
        <f t="shared" si="888"/>
        <v/>
      </c>
      <c r="AY2636" s="187" t="str">
        <f t="shared" si="890"/>
        <v/>
      </c>
      <c r="AZ2636" s="187" t="str">
        <f t="shared" si="889"/>
        <v/>
      </c>
      <c r="BA2636" s="187" t="str">
        <f t="shared" si="892"/>
        <v xml:space="preserve"> </v>
      </c>
      <c r="BB2636" s="187" t="str">
        <f>IFERROR(IF(AW2636="","",VLOOKUP(AW2636,SUSS!R:S,2,FALSE)),AY2636*SUSS!$M$2)</f>
        <v/>
      </c>
      <c r="BC2636" s="187" t="str">
        <f t="shared" si="891"/>
        <v/>
      </c>
    </row>
    <row r="2637" spans="14:55" ht="15.75" thickBot="1">
      <c r="N2637" s="183" t="s">
        <v>224</v>
      </c>
      <c r="O2637" s="82">
        <v>44</v>
      </c>
      <c r="P2637" s="85">
        <v>2371.11</v>
      </c>
      <c r="Q2637" s="83" t="s">
        <v>11</v>
      </c>
      <c r="R2637" s="83" t="s">
        <v>10</v>
      </c>
      <c r="S2637" s="83" t="s">
        <v>10</v>
      </c>
      <c r="T2637" s="82" t="s">
        <v>128</v>
      </c>
      <c r="U2637" s="82" t="s">
        <v>124</v>
      </c>
      <c r="AC2637" s="187" t="str">
        <f t="shared" si="872"/>
        <v/>
      </c>
      <c r="AD2637" s="187" t="str">
        <f t="shared" si="873"/>
        <v/>
      </c>
      <c r="AE2637" s="187" t="str">
        <f t="shared" si="874"/>
        <v/>
      </c>
      <c r="AF2637" s="187" t="str">
        <f t="shared" si="875"/>
        <v/>
      </c>
      <c r="AG2637" s="187" t="str">
        <f t="shared" si="876"/>
        <v/>
      </c>
      <c r="AH2637" s="187" t="str">
        <f t="shared" si="877"/>
        <v/>
      </c>
      <c r="AI2637" s="187" t="str">
        <f t="shared" si="878"/>
        <v/>
      </c>
      <c r="AJ2637" s="187" t="str">
        <f t="shared" si="879"/>
        <v/>
      </c>
      <c r="AK2637" s="187" t="str">
        <f t="shared" si="880"/>
        <v/>
      </c>
      <c r="AN2637" s="187" t="str">
        <f t="shared" si="881"/>
        <v/>
      </c>
      <c r="AO2637" s="187" t="str">
        <f t="shared" si="882"/>
        <v/>
      </c>
      <c r="AP2637" s="187" t="str">
        <f t="shared" si="883"/>
        <v/>
      </c>
      <c r="AT2637" s="187" t="str">
        <f t="shared" si="884"/>
        <v>O365001</v>
      </c>
      <c r="AU2637" s="187">
        <f t="shared" si="885"/>
        <v>44</v>
      </c>
      <c r="AV2637" s="187">
        <f t="shared" si="886"/>
        <v>2371.11</v>
      </c>
      <c r="AW2637" s="187" t="str">
        <f t="shared" si="887"/>
        <v>2013/2</v>
      </c>
      <c r="AX2637" s="187" t="str">
        <f t="shared" si="888"/>
        <v>2013/2 Contribuciones Seg. Social</v>
      </c>
      <c r="AY2637" s="187">
        <f t="shared" si="890"/>
        <v>13159.94</v>
      </c>
      <c r="AZ2637" s="187">
        <f t="shared" si="889"/>
        <v>0.18017635338762944</v>
      </c>
      <c r="BA2637" s="187" t="str">
        <f t="shared" si="892"/>
        <v>O365001 44</v>
      </c>
      <c r="BB2637" s="187">
        <f>IFERROR(IF(AW2637="","",VLOOKUP(AW2637,SUSS!R:S,2,FALSE)),AY2637*SUSS!$M$2)</f>
        <v>1579.1928</v>
      </c>
      <c r="BC2637" s="187">
        <f t="shared" si="891"/>
        <v>284.53320000000002</v>
      </c>
    </row>
    <row r="2638" spans="14:55" ht="15.75" thickBot="1">
      <c r="N2638" s="183" t="s">
        <v>224</v>
      </c>
      <c r="O2638" s="82">
        <v>44</v>
      </c>
      <c r="P2638" s="85">
        <v>5272.07</v>
      </c>
      <c r="Q2638" s="83" t="s">
        <v>82</v>
      </c>
      <c r="R2638" s="83" t="s">
        <v>10</v>
      </c>
      <c r="S2638" s="83" t="s">
        <v>10</v>
      </c>
      <c r="T2638" s="82" t="s">
        <v>154</v>
      </c>
      <c r="U2638" s="82" t="s">
        <v>124</v>
      </c>
      <c r="AC2638" s="187" t="str">
        <f t="shared" si="872"/>
        <v/>
      </c>
      <c r="AD2638" s="187" t="str">
        <f t="shared" si="873"/>
        <v/>
      </c>
      <c r="AE2638" s="187" t="str">
        <f t="shared" si="874"/>
        <v/>
      </c>
      <c r="AF2638" s="187" t="str">
        <f t="shared" si="875"/>
        <v/>
      </c>
      <c r="AG2638" s="187" t="str">
        <f t="shared" si="876"/>
        <v/>
      </c>
      <c r="AH2638" s="187" t="str">
        <f t="shared" si="877"/>
        <v/>
      </c>
      <c r="AI2638" s="187" t="str">
        <f t="shared" si="878"/>
        <v/>
      </c>
      <c r="AJ2638" s="187" t="str">
        <f t="shared" si="879"/>
        <v/>
      </c>
      <c r="AK2638" s="187" t="str">
        <f t="shared" si="880"/>
        <v/>
      </c>
      <c r="AN2638" s="187" t="str">
        <f t="shared" si="881"/>
        <v/>
      </c>
      <c r="AO2638" s="187" t="str">
        <f t="shared" si="882"/>
        <v/>
      </c>
      <c r="AP2638" s="187" t="str">
        <f t="shared" si="883"/>
        <v/>
      </c>
      <c r="AT2638" s="187" t="str">
        <f t="shared" si="884"/>
        <v/>
      </c>
      <c r="AU2638" s="187" t="str">
        <f t="shared" si="885"/>
        <v/>
      </c>
      <c r="AV2638" s="187" t="str">
        <f t="shared" si="886"/>
        <v/>
      </c>
      <c r="AW2638" s="187" t="str">
        <f t="shared" si="887"/>
        <v/>
      </c>
      <c r="AX2638" s="187" t="str">
        <f t="shared" si="888"/>
        <v/>
      </c>
      <c r="AY2638" s="187" t="str">
        <f t="shared" si="890"/>
        <v/>
      </c>
      <c r="AZ2638" s="187" t="str">
        <f t="shared" si="889"/>
        <v/>
      </c>
      <c r="BA2638" s="187" t="str">
        <f t="shared" si="892"/>
        <v xml:space="preserve"> </v>
      </c>
      <c r="BB2638" s="187" t="str">
        <f>IFERROR(IF(AW2638="","",VLOOKUP(AW2638,SUSS!R:S,2,FALSE)),AY2638*SUSS!$M$2)</f>
        <v/>
      </c>
      <c r="BC2638" s="187" t="str">
        <f t="shared" si="891"/>
        <v/>
      </c>
    </row>
    <row r="2639" spans="14:55" ht="15.75" thickBot="1">
      <c r="N2639" s="183" t="s">
        <v>224</v>
      </c>
      <c r="O2639" s="82">
        <v>45</v>
      </c>
      <c r="P2639" s="85">
        <v>1636.27</v>
      </c>
      <c r="Q2639" s="83" t="s">
        <v>102</v>
      </c>
      <c r="R2639" s="83" t="s">
        <v>10</v>
      </c>
      <c r="S2639" s="83" t="s">
        <v>10</v>
      </c>
      <c r="T2639" s="82" t="s">
        <v>206</v>
      </c>
      <c r="U2639" s="82" t="s">
        <v>124</v>
      </c>
      <c r="AC2639" s="187" t="str">
        <f t="shared" si="872"/>
        <v/>
      </c>
      <c r="AD2639" s="187" t="str">
        <f t="shared" si="873"/>
        <v/>
      </c>
      <c r="AE2639" s="187" t="str">
        <f t="shared" si="874"/>
        <v/>
      </c>
      <c r="AF2639" s="187" t="str">
        <f t="shared" si="875"/>
        <v/>
      </c>
      <c r="AG2639" s="187" t="str">
        <f t="shared" si="876"/>
        <v/>
      </c>
      <c r="AH2639" s="187" t="str">
        <f t="shared" si="877"/>
        <v/>
      </c>
      <c r="AI2639" s="187" t="str">
        <f t="shared" si="878"/>
        <v/>
      </c>
      <c r="AJ2639" s="187" t="str">
        <f t="shared" si="879"/>
        <v/>
      </c>
      <c r="AK2639" s="187" t="str">
        <f t="shared" si="880"/>
        <v/>
      </c>
      <c r="AN2639" s="187" t="str">
        <f t="shared" si="881"/>
        <v/>
      </c>
      <c r="AO2639" s="187" t="str">
        <f t="shared" si="882"/>
        <v/>
      </c>
      <c r="AP2639" s="187" t="str">
        <f t="shared" si="883"/>
        <v/>
      </c>
      <c r="AT2639" s="187" t="str">
        <f t="shared" si="884"/>
        <v/>
      </c>
      <c r="AU2639" s="187" t="str">
        <f t="shared" si="885"/>
        <v/>
      </c>
      <c r="AV2639" s="187" t="str">
        <f t="shared" si="886"/>
        <v/>
      </c>
      <c r="AW2639" s="187" t="str">
        <f t="shared" si="887"/>
        <v/>
      </c>
      <c r="AX2639" s="187" t="str">
        <f t="shared" si="888"/>
        <v/>
      </c>
      <c r="AY2639" s="187" t="str">
        <f t="shared" si="890"/>
        <v/>
      </c>
      <c r="AZ2639" s="187" t="str">
        <f t="shared" si="889"/>
        <v/>
      </c>
      <c r="BA2639" s="187" t="str">
        <f t="shared" si="892"/>
        <v xml:space="preserve"> </v>
      </c>
      <c r="BB2639" s="187" t="str">
        <f>IFERROR(IF(AW2639="","",VLOOKUP(AW2639,SUSS!R:S,2,FALSE)),AY2639*SUSS!$M$2)</f>
        <v/>
      </c>
      <c r="BC2639" s="187" t="str">
        <f t="shared" si="891"/>
        <v/>
      </c>
    </row>
    <row r="2640" spans="14:55" ht="15.75" thickBot="1">
      <c r="N2640" s="183" t="s">
        <v>224</v>
      </c>
      <c r="O2640" s="82">
        <v>45</v>
      </c>
      <c r="P2640" s="86">
        <v>218.97</v>
      </c>
      <c r="Q2640" s="83" t="s">
        <v>107</v>
      </c>
      <c r="R2640" s="83" t="s">
        <v>10</v>
      </c>
      <c r="S2640" s="83" t="s">
        <v>10</v>
      </c>
      <c r="T2640" s="82" t="s">
        <v>111</v>
      </c>
      <c r="U2640" s="82" t="s">
        <v>124</v>
      </c>
      <c r="AC2640" s="187" t="str">
        <f t="shared" si="872"/>
        <v/>
      </c>
      <c r="AD2640" s="187" t="str">
        <f t="shared" si="873"/>
        <v/>
      </c>
      <c r="AE2640" s="187" t="str">
        <f t="shared" si="874"/>
        <v/>
      </c>
      <c r="AF2640" s="187" t="str">
        <f t="shared" si="875"/>
        <v/>
      </c>
      <c r="AG2640" s="187" t="str">
        <f t="shared" si="876"/>
        <v/>
      </c>
      <c r="AH2640" s="187" t="str">
        <f t="shared" si="877"/>
        <v/>
      </c>
      <c r="AI2640" s="187" t="str">
        <f t="shared" si="878"/>
        <v/>
      </c>
      <c r="AJ2640" s="187" t="str">
        <f t="shared" si="879"/>
        <v/>
      </c>
      <c r="AK2640" s="187" t="str">
        <f t="shared" si="880"/>
        <v/>
      </c>
      <c r="AN2640" s="187" t="str">
        <f t="shared" si="881"/>
        <v/>
      </c>
      <c r="AO2640" s="187" t="str">
        <f t="shared" si="882"/>
        <v/>
      </c>
      <c r="AP2640" s="187" t="str">
        <f t="shared" si="883"/>
        <v/>
      </c>
      <c r="AT2640" s="187" t="str">
        <f t="shared" si="884"/>
        <v/>
      </c>
      <c r="AU2640" s="187" t="str">
        <f t="shared" si="885"/>
        <v/>
      </c>
      <c r="AV2640" s="187" t="str">
        <f t="shared" si="886"/>
        <v/>
      </c>
      <c r="AW2640" s="187" t="str">
        <f t="shared" si="887"/>
        <v/>
      </c>
      <c r="AX2640" s="187" t="str">
        <f t="shared" si="888"/>
        <v/>
      </c>
      <c r="AY2640" s="187" t="str">
        <f t="shared" si="890"/>
        <v/>
      </c>
      <c r="AZ2640" s="187" t="str">
        <f t="shared" si="889"/>
        <v/>
      </c>
      <c r="BA2640" s="187" t="str">
        <f t="shared" si="892"/>
        <v xml:space="preserve"> </v>
      </c>
      <c r="BB2640" s="187" t="str">
        <f>IFERROR(IF(AW2640="","",VLOOKUP(AW2640,SUSS!R:S,2,FALSE)),AY2640*SUSS!$M$2)</f>
        <v/>
      </c>
      <c r="BC2640" s="187" t="str">
        <f t="shared" si="891"/>
        <v/>
      </c>
    </row>
    <row r="2641" spans="14:55" ht="15.75" thickBot="1">
      <c r="N2641" s="183" t="s">
        <v>224</v>
      </c>
      <c r="O2641" s="82">
        <v>45</v>
      </c>
      <c r="P2641" s="85">
        <v>1002.48</v>
      </c>
      <c r="Q2641" s="83" t="s">
        <v>106</v>
      </c>
      <c r="R2641" s="83" t="s">
        <v>10</v>
      </c>
      <c r="S2641" s="83" t="s">
        <v>83</v>
      </c>
      <c r="T2641" s="82" t="s">
        <v>227</v>
      </c>
      <c r="U2641" s="82" t="s">
        <v>124</v>
      </c>
      <c r="AC2641" s="187" t="str">
        <f t="shared" si="872"/>
        <v/>
      </c>
      <c r="AD2641" s="187" t="str">
        <f t="shared" si="873"/>
        <v/>
      </c>
      <c r="AE2641" s="187" t="str">
        <f t="shared" si="874"/>
        <v/>
      </c>
      <c r="AF2641" s="187" t="str">
        <f t="shared" si="875"/>
        <v/>
      </c>
      <c r="AG2641" s="187" t="str">
        <f t="shared" si="876"/>
        <v/>
      </c>
      <c r="AH2641" s="187" t="str">
        <f t="shared" si="877"/>
        <v/>
      </c>
      <c r="AI2641" s="187" t="str">
        <f t="shared" si="878"/>
        <v/>
      </c>
      <c r="AJ2641" s="187" t="str">
        <f t="shared" si="879"/>
        <v/>
      </c>
      <c r="AK2641" s="187" t="str">
        <f t="shared" si="880"/>
        <v/>
      </c>
      <c r="AN2641" s="187" t="str">
        <f t="shared" si="881"/>
        <v/>
      </c>
      <c r="AO2641" s="187" t="str">
        <f t="shared" si="882"/>
        <v/>
      </c>
      <c r="AP2641" s="187" t="str">
        <f t="shared" si="883"/>
        <v/>
      </c>
      <c r="AT2641" s="187" t="str">
        <f t="shared" si="884"/>
        <v/>
      </c>
      <c r="AU2641" s="187" t="str">
        <f t="shared" si="885"/>
        <v/>
      </c>
      <c r="AV2641" s="187" t="str">
        <f t="shared" si="886"/>
        <v/>
      </c>
      <c r="AW2641" s="187" t="str">
        <f t="shared" si="887"/>
        <v/>
      </c>
      <c r="AX2641" s="187" t="str">
        <f t="shared" si="888"/>
        <v/>
      </c>
      <c r="AY2641" s="187" t="str">
        <f t="shared" si="890"/>
        <v/>
      </c>
      <c r="AZ2641" s="187" t="str">
        <f t="shared" si="889"/>
        <v/>
      </c>
      <c r="BA2641" s="187" t="str">
        <f t="shared" si="892"/>
        <v xml:space="preserve"> </v>
      </c>
      <c r="BB2641" s="187" t="str">
        <f>IFERROR(IF(AW2641="","",VLOOKUP(AW2641,SUSS!R:S,2,FALSE)),AY2641*SUSS!$M$2)</f>
        <v/>
      </c>
      <c r="BC2641" s="187" t="str">
        <f t="shared" si="891"/>
        <v/>
      </c>
    </row>
    <row r="2642" spans="14:55" ht="15.75" thickBot="1">
      <c r="N2642" s="183" t="s">
        <v>224</v>
      </c>
      <c r="O2642" s="82">
        <v>45</v>
      </c>
      <c r="P2642" s="85">
        <v>2371.11</v>
      </c>
      <c r="Q2642" s="83" t="s">
        <v>11</v>
      </c>
      <c r="R2642" s="83" t="s">
        <v>10</v>
      </c>
      <c r="S2642" s="83" t="s">
        <v>10</v>
      </c>
      <c r="T2642" s="82" t="s">
        <v>128</v>
      </c>
      <c r="U2642" s="82" t="s">
        <v>124</v>
      </c>
      <c r="AC2642" s="187" t="str">
        <f t="shared" si="872"/>
        <v/>
      </c>
      <c r="AD2642" s="187" t="str">
        <f t="shared" si="873"/>
        <v/>
      </c>
      <c r="AE2642" s="187" t="str">
        <f t="shared" si="874"/>
        <v/>
      </c>
      <c r="AF2642" s="187" t="str">
        <f t="shared" si="875"/>
        <v/>
      </c>
      <c r="AG2642" s="187" t="str">
        <f t="shared" si="876"/>
        <v/>
      </c>
      <c r="AH2642" s="187" t="str">
        <f t="shared" si="877"/>
        <v/>
      </c>
      <c r="AI2642" s="187" t="str">
        <f t="shared" si="878"/>
        <v/>
      </c>
      <c r="AJ2642" s="187" t="str">
        <f t="shared" si="879"/>
        <v/>
      </c>
      <c r="AK2642" s="187" t="str">
        <f t="shared" si="880"/>
        <v/>
      </c>
      <c r="AN2642" s="187" t="str">
        <f t="shared" si="881"/>
        <v/>
      </c>
      <c r="AO2642" s="187" t="str">
        <f t="shared" si="882"/>
        <v/>
      </c>
      <c r="AP2642" s="187" t="str">
        <f t="shared" si="883"/>
        <v/>
      </c>
      <c r="AT2642" s="187" t="str">
        <f t="shared" si="884"/>
        <v>O365001</v>
      </c>
      <c r="AU2642" s="187">
        <f t="shared" si="885"/>
        <v>45</v>
      </c>
      <c r="AV2642" s="187">
        <f t="shared" si="886"/>
        <v>2371.11</v>
      </c>
      <c r="AW2642" s="187" t="str">
        <f t="shared" si="887"/>
        <v>2013/2</v>
      </c>
      <c r="AX2642" s="187" t="str">
        <f t="shared" si="888"/>
        <v>2013/2 Contribuciones Seg. Social</v>
      </c>
      <c r="AY2642" s="187">
        <f t="shared" si="890"/>
        <v>13159.94</v>
      </c>
      <c r="AZ2642" s="187">
        <f t="shared" si="889"/>
        <v>0.18017635338762944</v>
      </c>
      <c r="BA2642" s="187" t="str">
        <f t="shared" si="892"/>
        <v>O365001 45</v>
      </c>
      <c r="BB2642" s="187">
        <f>IFERROR(IF(AW2642="","",VLOOKUP(AW2642,SUSS!R:S,2,FALSE)),AY2642*SUSS!$M$2)</f>
        <v>1579.1928</v>
      </c>
      <c r="BC2642" s="187">
        <f t="shared" si="891"/>
        <v>284.53320000000002</v>
      </c>
    </row>
    <row r="2643" spans="14:55" ht="15.75" thickBot="1">
      <c r="N2643" s="183" t="s">
        <v>224</v>
      </c>
      <c r="O2643" s="82">
        <v>45</v>
      </c>
      <c r="P2643" s="85">
        <v>3454.95</v>
      </c>
      <c r="Q2643" s="83" t="s">
        <v>82</v>
      </c>
      <c r="R2643" s="83" t="s">
        <v>10</v>
      </c>
      <c r="S2643" s="83" t="s">
        <v>10</v>
      </c>
      <c r="T2643" s="82" t="s">
        <v>154</v>
      </c>
      <c r="U2643" s="82" t="s">
        <v>124</v>
      </c>
      <c r="AC2643" s="187" t="str">
        <f t="shared" si="872"/>
        <v/>
      </c>
      <c r="AD2643" s="187" t="str">
        <f t="shared" si="873"/>
        <v/>
      </c>
      <c r="AE2643" s="187" t="str">
        <f t="shared" si="874"/>
        <v/>
      </c>
      <c r="AF2643" s="187" t="str">
        <f t="shared" si="875"/>
        <v/>
      </c>
      <c r="AG2643" s="187" t="str">
        <f t="shared" si="876"/>
        <v/>
      </c>
      <c r="AH2643" s="187" t="str">
        <f t="shared" si="877"/>
        <v/>
      </c>
      <c r="AI2643" s="187" t="str">
        <f t="shared" si="878"/>
        <v/>
      </c>
      <c r="AJ2643" s="187" t="str">
        <f t="shared" si="879"/>
        <v/>
      </c>
      <c r="AK2643" s="187" t="str">
        <f t="shared" si="880"/>
        <v/>
      </c>
      <c r="AN2643" s="187" t="str">
        <f t="shared" si="881"/>
        <v/>
      </c>
      <c r="AO2643" s="187" t="str">
        <f t="shared" si="882"/>
        <v/>
      </c>
      <c r="AP2643" s="187" t="str">
        <f t="shared" si="883"/>
        <v/>
      </c>
      <c r="AT2643" s="187" t="str">
        <f t="shared" si="884"/>
        <v/>
      </c>
      <c r="AU2643" s="187" t="str">
        <f t="shared" si="885"/>
        <v/>
      </c>
      <c r="AV2643" s="187" t="str">
        <f t="shared" si="886"/>
        <v/>
      </c>
      <c r="AW2643" s="187" t="str">
        <f t="shared" si="887"/>
        <v/>
      </c>
      <c r="AX2643" s="187" t="str">
        <f t="shared" si="888"/>
        <v/>
      </c>
      <c r="AY2643" s="187" t="str">
        <f t="shared" si="890"/>
        <v/>
      </c>
      <c r="AZ2643" s="187" t="str">
        <f t="shared" si="889"/>
        <v/>
      </c>
      <c r="BA2643" s="187" t="str">
        <f t="shared" si="892"/>
        <v xml:space="preserve"> </v>
      </c>
      <c r="BB2643" s="187" t="str">
        <f>IFERROR(IF(AW2643="","",VLOOKUP(AW2643,SUSS!R:S,2,FALSE)),AY2643*SUSS!$M$2)</f>
        <v/>
      </c>
      <c r="BC2643" s="187" t="str">
        <f t="shared" si="891"/>
        <v/>
      </c>
    </row>
    <row r="2644" spans="14:55" ht="15.75" thickBot="1">
      <c r="N2644" s="183" t="s">
        <v>224</v>
      </c>
      <c r="O2644" s="82">
        <v>45</v>
      </c>
      <c r="P2644" s="85">
        <v>1817.12</v>
      </c>
      <c r="Q2644" s="83" t="s">
        <v>82</v>
      </c>
      <c r="R2644" s="83" t="s">
        <v>10</v>
      </c>
      <c r="S2644" s="83" t="s">
        <v>83</v>
      </c>
      <c r="T2644" s="82" t="s">
        <v>154</v>
      </c>
      <c r="U2644" s="82" t="s">
        <v>124</v>
      </c>
      <c r="AC2644" s="187" t="str">
        <f t="shared" si="872"/>
        <v/>
      </c>
      <c r="AD2644" s="187" t="str">
        <f t="shared" si="873"/>
        <v/>
      </c>
      <c r="AE2644" s="187" t="str">
        <f t="shared" si="874"/>
        <v/>
      </c>
      <c r="AF2644" s="187" t="str">
        <f t="shared" si="875"/>
        <v/>
      </c>
      <c r="AG2644" s="187" t="str">
        <f t="shared" si="876"/>
        <v/>
      </c>
      <c r="AH2644" s="187" t="str">
        <f t="shared" si="877"/>
        <v/>
      </c>
      <c r="AI2644" s="187" t="str">
        <f t="shared" si="878"/>
        <v/>
      </c>
      <c r="AJ2644" s="187" t="str">
        <f t="shared" si="879"/>
        <v/>
      </c>
      <c r="AK2644" s="187" t="str">
        <f t="shared" si="880"/>
        <v/>
      </c>
      <c r="AN2644" s="187" t="str">
        <f t="shared" si="881"/>
        <v/>
      </c>
      <c r="AO2644" s="187" t="str">
        <f t="shared" si="882"/>
        <v/>
      </c>
      <c r="AP2644" s="187" t="str">
        <f t="shared" si="883"/>
        <v/>
      </c>
      <c r="AT2644" s="187" t="str">
        <f t="shared" si="884"/>
        <v/>
      </c>
      <c r="AU2644" s="187" t="str">
        <f t="shared" si="885"/>
        <v/>
      </c>
      <c r="AV2644" s="187" t="str">
        <f t="shared" si="886"/>
        <v/>
      </c>
      <c r="AW2644" s="187" t="str">
        <f t="shared" si="887"/>
        <v/>
      </c>
      <c r="AX2644" s="187" t="str">
        <f t="shared" si="888"/>
        <v/>
      </c>
      <c r="AY2644" s="187" t="str">
        <f t="shared" si="890"/>
        <v/>
      </c>
      <c r="AZ2644" s="187" t="str">
        <f t="shared" si="889"/>
        <v/>
      </c>
      <c r="BA2644" s="187" t="str">
        <f t="shared" si="892"/>
        <v xml:space="preserve"> </v>
      </c>
      <c r="BB2644" s="187" t="str">
        <f>IFERROR(IF(AW2644="","",VLOOKUP(AW2644,SUSS!R:S,2,FALSE)),AY2644*SUSS!$M$2)</f>
        <v/>
      </c>
      <c r="BC2644" s="187" t="str">
        <f t="shared" si="891"/>
        <v/>
      </c>
    </row>
    <row r="2645" spans="14:55" ht="15.75" thickBot="1">
      <c r="N2645" s="183" t="s">
        <v>224</v>
      </c>
      <c r="O2645" s="82">
        <v>46</v>
      </c>
      <c r="P2645" s="85">
        <v>1636.27</v>
      </c>
      <c r="Q2645" s="83" t="s">
        <v>102</v>
      </c>
      <c r="R2645" s="83" t="s">
        <v>10</v>
      </c>
      <c r="S2645" s="83" t="s">
        <v>10</v>
      </c>
      <c r="T2645" s="82" t="s">
        <v>206</v>
      </c>
      <c r="U2645" s="82" t="s">
        <v>124</v>
      </c>
      <c r="AC2645" s="187" t="str">
        <f t="shared" si="872"/>
        <v/>
      </c>
      <c r="AD2645" s="187" t="str">
        <f t="shared" si="873"/>
        <v/>
      </c>
      <c r="AE2645" s="187" t="str">
        <f t="shared" si="874"/>
        <v/>
      </c>
      <c r="AF2645" s="187" t="str">
        <f t="shared" si="875"/>
        <v/>
      </c>
      <c r="AG2645" s="187" t="str">
        <f t="shared" si="876"/>
        <v/>
      </c>
      <c r="AH2645" s="187" t="str">
        <f t="shared" si="877"/>
        <v/>
      </c>
      <c r="AI2645" s="187" t="str">
        <f t="shared" si="878"/>
        <v/>
      </c>
      <c r="AJ2645" s="187" t="str">
        <f t="shared" si="879"/>
        <v/>
      </c>
      <c r="AK2645" s="187" t="str">
        <f t="shared" si="880"/>
        <v/>
      </c>
      <c r="AN2645" s="187" t="str">
        <f t="shared" si="881"/>
        <v/>
      </c>
      <c r="AO2645" s="187" t="str">
        <f t="shared" si="882"/>
        <v/>
      </c>
      <c r="AP2645" s="187" t="str">
        <f t="shared" si="883"/>
        <v/>
      </c>
      <c r="AT2645" s="187" t="str">
        <f t="shared" si="884"/>
        <v/>
      </c>
      <c r="AU2645" s="187" t="str">
        <f t="shared" si="885"/>
        <v/>
      </c>
      <c r="AV2645" s="187" t="str">
        <f t="shared" si="886"/>
        <v/>
      </c>
      <c r="AW2645" s="187" t="str">
        <f t="shared" si="887"/>
        <v/>
      </c>
      <c r="AX2645" s="187" t="str">
        <f t="shared" si="888"/>
        <v/>
      </c>
      <c r="AY2645" s="187" t="str">
        <f t="shared" si="890"/>
        <v/>
      </c>
      <c r="AZ2645" s="187" t="str">
        <f t="shared" si="889"/>
        <v/>
      </c>
      <c r="BA2645" s="187" t="str">
        <f t="shared" si="892"/>
        <v xml:space="preserve"> </v>
      </c>
      <c r="BB2645" s="187" t="str">
        <f>IFERROR(IF(AW2645="","",VLOOKUP(AW2645,SUSS!R:S,2,FALSE)),AY2645*SUSS!$M$2)</f>
        <v/>
      </c>
      <c r="BC2645" s="187" t="str">
        <f t="shared" si="891"/>
        <v/>
      </c>
    </row>
    <row r="2646" spans="14:55" ht="15.75" thickBot="1">
      <c r="N2646" s="183" t="s">
        <v>224</v>
      </c>
      <c r="O2646" s="82">
        <v>46</v>
      </c>
      <c r="P2646" s="86">
        <v>218.97</v>
      </c>
      <c r="Q2646" s="83" t="s">
        <v>107</v>
      </c>
      <c r="R2646" s="83" t="s">
        <v>10</v>
      </c>
      <c r="S2646" s="83" t="s">
        <v>10</v>
      </c>
      <c r="T2646" s="82" t="s">
        <v>111</v>
      </c>
      <c r="U2646" s="82" t="s">
        <v>124</v>
      </c>
      <c r="AC2646" s="187" t="str">
        <f t="shared" si="872"/>
        <v/>
      </c>
      <c r="AD2646" s="187" t="str">
        <f t="shared" si="873"/>
        <v/>
      </c>
      <c r="AE2646" s="187" t="str">
        <f t="shared" si="874"/>
        <v/>
      </c>
      <c r="AF2646" s="187" t="str">
        <f t="shared" si="875"/>
        <v/>
      </c>
      <c r="AG2646" s="187" t="str">
        <f t="shared" si="876"/>
        <v/>
      </c>
      <c r="AH2646" s="187" t="str">
        <f t="shared" si="877"/>
        <v/>
      </c>
      <c r="AI2646" s="187" t="str">
        <f t="shared" si="878"/>
        <v/>
      </c>
      <c r="AJ2646" s="187" t="str">
        <f t="shared" si="879"/>
        <v/>
      </c>
      <c r="AK2646" s="187" t="str">
        <f t="shared" si="880"/>
        <v/>
      </c>
      <c r="AN2646" s="187" t="str">
        <f t="shared" si="881"/>
        <v/>
      </c>
      <c r="AO2646" s="187" t="str">
        <f t="shared" si="882"/>
        <v/>
      </c>
      <c r="AP2646" s="187" t="str">
        <f t="shared" si="883"/>
        <v/>
      </c>
      <c r="AT2646" s="187" t="str">
        <f t="shared" si="884"/>
        <v/>
      </c>
      <c r="AU2646" s="187" t="str">
        <f t="shared" si="885"/>
        <v/>
      </c>
      <c r="AV2646" s="187" t="str">
        <f t="shared" si="886"/>
        <v/>
      </c>
      <c r="AW2646" s="187" t="str">
        <f t="shared" si="887"/>
        <v/>
      </c>
      <c r="AX2646" s="187" t="str">
        <f t="shared" si="888"/>
        <v/>
      </c>
      <c r="AY2646" s="187" t="str">
        <f t="shared" si="890"/>
        <v/>
      </c>
      <c r="AZ2646" s="187" t="str">
        <f t="shared" si="889"/>
        <v/>
      </c>
      <c r="BA2646" s="187" t="str">
        <f t="shared" si="892"/>
        <v xml:space="preserve"> </v>
      </c>
      <c r="BB2646" s="187" t="str">
        <f>IFERROR(IF(AW2646="","",VLOOKUP(AW2646,SUSS!R:S,2,FALSE)),AY2646*SUSS!$M$2)</f>
        <v/>
      </c>
      <c r="BC2646" s="187" t="str">
        <f t="shared" si="891"/>
        <v/>
      </c>
    </row>
    <row r="2647" spans="14:55" ht="15.75" thickBot="1">
      <c r="N2647" s="183" t="s">
        <v>224</v>
      </c>
      <c r="O2647" s="82">
        <v>46</v>
      </c>
      <c r="P2647" s="85">
        <v>1002.48</v>
      </c>
      <c r="Q2647" s="83" t="s">
        <v>106</v>
      </c>
      <c r="R2647" s="83" t="s">
        <v>10</v>
      </c>
      <c r="S2647" s="83" t="s">
        <v>83</v>
      </c>
      <c r="T2647" s="82" t="s">
        <v>227</v>
      </c>
      <c r="U2647" s="82" t="s">
        <v>124</v>
      </c>
      <c r="AC2647" s="187" t="str">
        <f t="shared" si="872"/>
        <v/>
      </c>
      <c r="AD2647" s="187" t="str">
        <f t="shared" si="873"/>
        <v/>
      </c>
      <c r="AE2647" s="187" t="str">
        <f t="shared" si="874"/>
        <v/>
      </c>
      <c r="AF2647" s="187" t="str">
        <f t="shared" si="875"/>
        <v/>
      </c>
      <c r="AG2647" s="187" t="str">
        <f t="shared" si="876"/>
        <v/>
      </c>
      <c r="AH2647" s="187" t="str">
        <f t="shared" si="877"/>
        <v/>
      </c>
      <c r="AI2647" s="187" t="str">
        <f t="shared" si="878"/>
        <v/>
      </c>
      <c r="AJ2647" s="187" t="str">
        <f t="shared" si="879"/>
        <v/>
      </c>
      <c r="AK2647" s="187" t="str">
        <f t="shared" si="880"/>
        <v/>
      </c>
      <c r="AN2647" s="187" t="str">
        <f t="shared" si="881"/>
        <v/>
      </c>
      <c r="AO2647" s="187" t="str">
        <f t="shared" si="882"/>
        <v/>
      </c>
      <c r="AP2647" s="187" t="str">
        <f t="shared" si="883"/>
        <v/>
      </c>
      <c r="AT2647" s="187" t="str">
        <f t="shared" si="884"/>
        <v/>
      </c>
      <c r="AU2647" s="187" t="str">
        <f t="shared" si="885"/>
        <v/>
      </c>
      <c r="AV2647" s="187" t="str">
        <f t="shared" si="886"/>
        <v/>
      </c>
      <c r="AW2647" s="187" t="str">
        <f t="shared" si="887"/>
        <v/>
      </c>
      <c r="AX2647" s="187" t="str">
        <f t="shared" si="888"/>
        <v/>
      </c>
      <c r="AY2647" s="187" t="str">
        <f t="shared" si="890"/>
        <v/>
      </c>
      <c r="AZ2647" s="187" t="str">
        <f t="shared" si="889"/>
        <v/>
      </c>
      <c r="BA2647" s="187" t="str">
        <f t="shared" si="892"/>
        <v xml:space="preserve"> </v>
      </c>
      <c r="BB2647" s="187" t="str">
        <f>IFERROR(IF(AW2647="","",VLOOKUP(AW2647,SUSS!R:S,2,FALSE)),AY2647*SUSS!$M$2)</f>
        <v/>
      </c>
      <c r="BC2647" s="187" t="str">
        <f t="shared" si="891"/>
        <v/>
      </c>
    </row>
    <row r="2648" spans="14:55" ht="15.75" thickBot="1">
      <c r="N2648" s="183" t="s">
        <v>224</v>
      </c>
      <c r="O2648" s="82">
        <v>46</v>
      </c>
      <c r="P2648" s="85">
        <v>2371.11</v>
      </c>
      <c r="Q2648" s="83" t="s">
        <v>11</v>
      </c>
      <c r="R2648" s="83" t="s">
        <v>10</v>
      </c>
      <c r="S2648" s="83" t="s">
        <v>10</v>
      </c>
      <c r="T2648" s="82" t="s">
        <v>128</v>
      </c>
      <c r="U2648" s="82" t="s">
        <v>124</v>
      </c>
      <c r="AC2648" s="187" t="str">
        <f t="shared" si="872"/>
        <v/>
      </c>
      <c r="AD2648" s="187" t="str">
        <f t="shared" si="873"/>
        <v/>
      </c>
      <c r="AE2648" s="187" t="str">
        <f t="shared" si="874"/>
        <v/>
      </c>
      <c r="AF2648" s="187" t="str">
        <f t="shared" si="875"/>
        <v/>
      </c>
      <c r="AG2648" s="187" t="str">
        <f t="shared" si="876"/>
        <v/>
      </c>
      <c r="AH2648" s="187" t="str">
        <f t="shared" si="877"/>
        <v/>
      </c>
      <c r="AI2648" s="187" t="str">
        <f t="shared" si="878"/>
        <v/>
      </c>
      <c r="AJ2648" s="187" t="str">
        <f t="shared" si="879"/>
        <v/>
      </c>
      <c r="AK2648" s="187" t="str">
        <f t="shared" si="880"/>
        <v/>
      </c>
      <c r="AN2648" s="187" t="str">
        <f t="shared" si="881"/>
        <v/>
      </c>
      <c r="AO2648" s="187" t="str">
        <f t="shared" si="882"/>
        <v/>
      </c>
      <c r="AP2648" s="187" t="str">
        <f t="shared" si="883"/>
        <v/>
      </c>
      <c r="AT2648" s="187" t="str">
        <f t="shared" si="884"/>
        <v>O365001</v>
      </c>
      <c r="AU2648" s="187">
        <f t="shared" si="885"/>
        <v>46</v>
      </c>
      <c r="AV2648" s="187">
        <f t="shared" si="886"/>
        <v>2371.11</v>
      </c>
      <c r="AW2648" s="187" t="str">
        <f t="shared" si="887"/>
        <v>2013/2</v>
      </c>
      <c r="AX2648" s="187" t="str">
        <f t="shared" si="888"/>
        <v>2013/2 Contribuciones Seg. Social</v>
      </c>
      <c r="AY2648" s="187">
        <f t="shared" si="890"/>
        <v>13159.94</v>
      </c>
      <c r="AZ2648" s="187">
        <f t="shared" si="889"/>
        <v>0.18017635338762944</v>
      </c>
      <c r="BA2648" s="187" t="str">
        <f t="shared" si="892"/>
        <v>O365001 46</v>
      </c>
      <c r="BB2648" s="187">
        <f>IFERROR(IF(AW2648="","",VLOOKUP(AW2648,SUSS!R:S,2,FALSE)),AY2648*SUSS!$M$2)</f>
        <v>1579.1928</v>
      </c>
      <c r="BC2648" s="187">
        <f t="shared" si="891"/>
        <v>284.53320000000002</v>
      </c>
    </row>
    <row r="2649" spans="14:55" ht="15.75" thickBot="1">
      <c r="N2649" s="183" t="s">
        <v>224</v>
      </c>
      <c r="O2649" s="82">
        <v>46</v>
      </c>
      <c r="P2649" s="85">
        <v>5272.07</v>
      </c>
      <c r="Q2649" s="83" t="s">
        <v>82</v>
      </c>
      <c r="R2649" s="83" t="s">
        <v>10</v>
      </c>
      <c r="S2649" s="83" t="s">
        <v>83</v>
      </c>
      <c r="T2649" s="82" t="s">
        <v>154</v>
      </c>
      <c r="U2649" s="82" t="s">
        <v>124</v>
      </c>
      <c r="AC2649" s="187" t="str">
        <f t="shared" si="872"/>
        <v/>
      </c>
      <c r="AD2649" s="187" t="str">
        <f t="shared" si="873"/>
        <v/>
      </c>
      <c r="AE2649" s="187" t="str">
        <f t="shared" si="874"/>
        <v/>
      </c>
      <c r="AF2649" s="187" t="str">
        <f t="shared" si="875"/>
        <v/>
      </c>
      <c r="AG2649" s="187" t="str">
        <f t="shared" si="876"/>
        <v/>
      </c>
      <c r="AH2649" s="187" t="str">
        <f t="shared" si="877"/>
        <v/>
      </c>
      <c r="AI2649" s="187" t="str">
        <f t="shared" si="878"/>
        <v/>
      </c>
      <c r="AJ2649" s="187" t="str">
        <f t="shared" si="879"/>
        <v/>
      </c>
      <c r="AK2649" s="187" t="str">
        <f t="shared" si="880"/>
        <v/>
      </c>
      <c r="AN2649" s="187" t="str">
        <f t="shared" si="881"/>
        <v/>
      </c>
      <c r="AO2649" s="187" t="str">
        <f t="shared" si="882"/>
        <v/>
      </c>
      <c r="AP2649" s="187" t="str">
        <f t="shared" si="883"/>
        <v/>
      </c>
      <c r="AT2649" s="187" t="str">
        <f t="shared" si="884"/>
        <v/>
      </c>
      <c r="AU2649" s="187" t="str">
        <f t="shared" si="885"/>
        <v/>
      </c>
      <c r="AV2649" s="187" t="str">
        <f t="shared" si="886"/>
        <v/>
      </c>
      <c r="AW2649" s="187" t="str">
        <f t="shared" si="887"/>
        <v/>
      </c>
      <c r="AX2649" s="187" t="str">
        <f t="shared" si="888"/>
        <v/>
      </c>
      <c r="AY2649" s="187" t="str">
        <f t="shared" si="890"/>
        <v/>
      </c>
      <c r="AZ2649" s="187" t="str">
        <f t="shared" si="889"/>
        <v/>
      </c>
      <c r="BA2649" s="187" t="str">
        <f t="shared" si="892"/>
        <v xml:space="preserve"> </v>
      </c>
      <c r="BB2649" s="187" t="str">
        <f>IFERROR(IF(AW2649="","",VLOOKUP(AW2649,SUSS!R:S,2,FALSE)),AY2649*SUSS!$M$2)</f>
        <v/>
      </c>
      <c r="BC2649" s="187" t="str">
        <f t="shared" si="891"/>
        <v/>
      </c>
    </row>
    <row r="2650" spans="14:55" ht="15.75" thickBot="1">
      <c r="N2650" s="183" t="s">
        <v>224</v>
      </c>
      <c r="O2650" s="82">
        <v>47</v>
      </c>
      <c r="P2650" s="85">
        <v>1636.27</v>
      </c>
      <c r="Q2650" s="83" t="s">
        <v>102</v>
      </c>
      <c r="R2650" s="83" t="s">
        <v>10</v>
      </c>
      <c r="S2650" s="83" t="s">
        <v>10</v>
      </c>
      <c r="T2650" s="82" t="s">
        <v>206</v>
      </c>
      <c r="U2650" s="82" t="s">
        <v>124</v>
      </c>
      <c r="AC2650" s="187" t="str">
        <f t="shared" si="872"/>
        <v/>
      </c>
      <c r="AD2650" s="187" t="str">
        <f t="shared" si="873"/>
        <v/>
      </c>
      <c r="AE2650" s="187" t="str">
        <f t="shared" si="874"/>
        <v/>
      </c>
      <c r="AF2650" s="187" t="str">
        <f t="shared" si="875"/>
        <v/>
      </c>
      <c r="AG2650" s="187" t="str">
        <f t="shared" si="876"/>
        <v/>
      </c>
      <c r="AH2650" s="187" t="str">
        <f t="shared" si="877"/>
        <v/>
      </c>
      <c r="AI2650" s="187" t="str">
        <f t="shared" si="878"/>
        <v/>
      </c>
      <c r="AJ2650" s="187" t="str">
        <f t="shared" si="879"/>
        <v/>
      </c>
      <c r="AK2650" s="187" t="str">
        <f t="shared" si="880"/>
        <v/>
      </c>
      <c r="AN2650" s="187" t="str">
        <f t="shared" si="881"/>
        <v/>
      </c>
      <c r="AO2650" s="187" t="str">
        <f t="shared" si="882"/>
        <v/>
      </c>
      <c r="AP2650" s="187" t="str">
        <f t="shared" si="883"/>
        <v/>
      </c>
      <c r="AT2650" s="187" t="str">
        <f t="shared" si="884"/>
        <v/>
      </c>
      <c r="AU2650" s="187" t="str">
        <f t="shared" si="885"/>
        <v/>
      </c>
      <c r="AV2650" s="187" t="str">
        <f t="shared" si="886"/>
        <v/>
      </c>
      <c r="AW2650" s="187" t="str">
        <f t="shared" si="887"/>
        <v/>
      </c>
      <c r="AX2650" s="187" t="str">
        <f t="shared" si="888"/>
        <v/>
      </c>
      <c r="AY2650" s="187" t="str">
        <f t="shared" si="890"/>
        <v/>
      </c>
      <c r="AZ2650" s="187" t="str">
        <f t="shared" si="889"/>
        <v/>
      </c>
      <c r="BA2650" s="187" t="str">
        <f t="shared" si="892"/>
        <v xml:space="preserve"> </v>
      </c>
      <c r="BB2650" s="187" t="str">
        <f>IFERROR(IF(AW2650="","",VLOOKUP(AW2650,SUSS!R:S,2,FALSE)),AY2650*SUSS!$M$2)</f>
        <v/>
      </c>
      <c r="BC2650" s="187" t="str">
        <f t="shared" si="891"/>
        <v/>
      </c>
    </row>
    <row r="2651" spans="14:55" ht="15.75" thickBot="1">
      <c r="N2651" s="183" t="s">
        <v>224</v>
      </c>
      <c r="O2651" s="82">
        <v>47</v>
      </c>
      <c r="P2651" s="86">
        <v>218.97</v>
      </c>
      <c r="Q2651" s="83" t="s">
        <v>107</v>
      </c>
      <c r="R2651" s="83" t="s">
        <v>10</v>
      </c>
      <c r="S2651" s="83" t="s">
        <v>10</v>
      </c>
      <c r="T2651" s="82" t="s">
        <v>111</v>
      </c>
      <c r="U2651" s="82" t="s">
        <v>124</v>
      </c>
      <c r="AC2651" s="187" t="str">
        <f t="shared" si="872"/>
        <v/>
      </c>
      <c r="AD2651" s="187" t="str">
        <f t="shared" si="873"/>
        <v/>
      </c>
      <c r="AE2651" s="187" t="str">
        <f t="shared" si="874"/>
        <v/>
      </c>
      <c r="AF2651" s="187" t="str">
        <f t="shared" si="875"/>
        <v/>
      </c>
      <c r="AG2651" s="187" t="str">
        <f t="shared" si="876"/>
        <v/>
      </c>
      <c r="AH2651" s="187" t="str">
        <f t="shared" si="877"/>
        <v/>
      </c>
      <c r="AI2651" s="187" t="str">
        <f t="shared" si="878"/>
        <v/>
      </c>
      <c r="AJ2651" s="187" t="str">
        <f t="shared" si="879"/>
        <v/>
      </c>
      <c r="AK2651" s="187" t="str">
        <f t="shared" si="880"/>
        <v/>
      </c>
      <c r="AN2651" s="187" t="str">
        <f t="shared" si="881"/>
        <v/>
      </c>
      <c r="AO2651" s="187" t="str">
        <f t="shared" si="882"/>
        <v/>
      </c>
      <c r="AP2651" s="187" t="str">
        <f t="shared" si="883"/>
        <v/>
      </c>
      <c r="AT2651" s="187" t="str">
        <f t="shared" si="884"/>
        <v/>
      </c>
      <c r="AU2651" s="187" t="str">
        <f t="shared" si="885"/>
        <v/>
      </c>
      <c r="AV2651" s="187" t="str">
        <f t="shared" si="886"/>
        <v/>
      </c>
      <c r="AW2651" s="187" t="str">
        <f t="shared" si="887"/>
        <v/>
      </c>
      <c r="AX2651" s="187" t="str">
        <f t="shared" si="888"/>
        <v/>
      </c>
      <c r="AY2651" s="187" t="str">
        <f t="shared" si="890"/>
        <v/>
      </c>
      <c r="AZ2651" s="187" t="str">
        <f t="shared" si="889"/>
        <v/>
      </c>
      <c r="BA2651" s="187" t="str">
        <f t="shared" si="892"/>
        <v xml:space="preserve"> </v>
      </c>
      <c r="BB2651" s="187" t="str">
        <f>IFERROR(IF(AW2651="","",VLOOKUP(AW2651,SUSS!R:S,2,FALSE)),AY2651*SUSS!$M$2)</f>
        <v/>
      </c>
      <c r="BC2651" s="187" t="str">
        <f t="shared" si="891"/>
        <v/>
      </c>
    </row>
    <row r="2652" spans="14:55" ht="15.75" thickBot="1">
      <c r="N2652" s="183" t="s">
        <v>224</v>
      </c>
      <c r="O2652" s="82">
        <v>47</v>
      </c>
      <c r="P2652" s="85">
        <v>1002.48</v>
      </c>
      <c r="Q2652" s="83" t="s">
        <v>106</v>
      </c>
      <c r="R2652" s="83" t="s">
        <v>10</v>
      </c>
      <c r="S2652" s="83" t="s">
        <v>83</v>
      </c>
      <c r="T2652" s="82" t="s">
        <v>227</v>
      </c>
      <c r="U2652" s="82" t="s">
        <v>124</v>
      </c>
      <c r="AC2652" s="187" t="str">
        <f t="shared" si="872"/>
        <v/>
      </c>
      <c r="AD2652" s="187" t="str">
        <f t="shared" si="873"/>
        <v/>
      </c>
      <c r="AE2652" s="187" t="str">
        <f t="shared" si="874"/>
        <v/>
      </c>
      <c r="AF2652" s="187" t="str">
        <f t="shared" si="875"/>
        <v/>
      </c>
      <c r="AG2652" s="187" t="str">
        <f t="shared" si="876"/>
        <v/>
      </c>
      <c r="AH2652" s="187" t="str">
        <f t="shared" si="877"/>
        <v/>
      </c>
      <c r="AI2652" s="187" t="str">
        <f t="shared" si="878"/>
        <v/>
      </c>
      <c r="AJ2652" s="187" t="str">
        <f t="shared" si="879"/>
        <v/>
      </c>
      <c r="AK2652" s="187" t="str">
        <f t="shared" si="880"/>
        <v/>
      </c>
      <c r="AN2652" s="187" t="str">
        <f t="shared" si="881"/>
        <v/>
      </c>
      <c r="AO2652" s="187" t="str">
        <f t="shared" si="882"/>
        <v/>
      </c>
      <c r="AP2652" s="187" t="str">
        <f t="shared" si="883"/>
        <v/>
      </c>
      <c r="AT2652" s="187" t="str">
        <f t="shared" si="884"/>
        <v/>
      </c>
      <c r="AU2652" s="187" t="str">
        <f t="shared" si="885"/>
        <v/>
      </c>
      <c r="AV2652" s="187" t="str">
        <f t="shared" si="886"/>
        <v/>
      </c>
      <c r="AW2652" s="187" t="str">
        <f t="shared" si="887"/>
        <v/>
      </c>
      <c r="AX2652" s="187" t="str">
        <f t="shared" si="888"/>
        <v/>
      </c>
      <c r="AY2652" s="187" t="str">
        <f t="shared" si="890"/>
        <v/>
      </c>
      <c r="AZ2652" s="187" t="str">
        <f t="shared" si="889"/>
        <v/>
      </c>
      <c r="BA2652" s="187" t="str">
        <f t="shared" si="892"/>
        <v xml:space="preserve"> </v>
      </c>
      <c r="BB2652" s="187" t="str">
        <f>IFERROR(IF(AW2652="","",VLOOKUP(AW2652,SUSS!R:S,2,FALSE)),AY2652*SUSS!$M$2)</f>
        <v/>
      </c>
      <c r="BC2652" s="187" t="str">
        <f t="shared" si="891"/>
        <v/>
      </c>
    </row>
    <row r="2653" spans="14:55" ht="15.75" thickBot="1">
      <c r="N2653" s="183" t="s">
        <v>224</v>
      </c>
      <c r="O2653" s="82">
        <v>47</v>
      </c>
      <c r="P2653" s="85">
        <v>2018.68</v>
      </c>
      <c r="Q2653" s="83" t="s">
        <v>11</v>
      </c>
      <c r="R2653" s="83" t="s">
        <v>10</v>
      </c>
      <c r="S2653" s="83" t="s">
        <v>10</v>
      </c>
      <c r="T2653" s="82" t="s">
        <v>128</v>
      </c>
      <c r="U2653" s="82" t="s">
        <v>124</v>
      </c>
      <c r="AC2653" s="187" t="str">
        <f t="shared" si="872"/>
        <v/>
      </c>
      <c r="AD2653" s="187" t="str">
        <f t="shared" si="873"/>
        <v/>
      </c>
      <c r="AE2653" s="187" t="str">
        <f t="shared" si="874"/>
        <v/>
      </c>
      <c r="AF2653" s="187" t="str">
        <f t="shared" si="875"/>
        <v/>
      </c>
      <c r="AG2653" s="187" t="str">
        <f t="shared" si="876"/>
        <v/>
      </c>
      <c r="AH2653" s="187" t="str">
        <f t="shared" si="877"/>
        <v/>
      </c>
      <c r="AI2653" s="187" t="str">
        <f t="shared" si="878"/>
        <v/>
      </c>
      <c r="AJ2653" s="187" t="str">
        <f t="shared" si="879"/>
        <v/>
      </c>
      <c r="AK2653" s="187" t="str">
        <f t="shared" si="880"/>
        <v/>
      </c>
      <c r="AN2653" s="187" t="str">
        <f t="shared" si="881"/>
        <v/>
      </c>
      <c r="AO2653" s="187" t="str">
        <f t="shared" si="882"/>
        <v/>
      </c>
      <c r="AP2653" s="187" t="str">
        <f t="shared" si="883"/>
        <v/>
      </c>
      <c r="AT2653" s="187" t="str">
        <f t="shared" si="884"/>
        <v>O365001</v>
      </c>
      <c r="AU2653" s="187">
        <f t="shared" si="885"/>
        <v>47</v>
      </c>
      <c r="AV2653" s="187">
        <f t="shared" si="886"/>
        <v>2018.68</v>
      </c>
      <c r="AW2653" s="187" t="str">
        <f t="shared" si="887"/>
        <v>2013/2</v>
      </c>
      <c r="AX2653" s="187" t="str">
        <f t="shared" si="888"/>
        <v>2013/2 Contribuciones Seg. Social</v>
      </c>
      <c r="AY2653" s="187">
        <f t="shared" si="890"/>
        <v>13159.94</v>
      </c>
      <c r="AZ2653" s="187">
        <f t="shared" si="889"/>
        <v>0.15339583615122865</v>
      </c>
      <c r="BA2653" s="187" t="str">
        <f t="shared" si="892"/>
        <v>O365001 47</v>
      </c>
      <c r="BB2653" s="187">
        <f>IFERROR(IF(AW2653="","",VLOOKUP(AW2653,SUSS!R:S,2,FALSE)),AY2653*SUSS!$M$2)</f>
        <v>1579.1928</v>
      </c>
      <c r="BC2653" s="187">
        <f t="shared" si="891"/>
        <v>242.24160000000001</v>
      </c>
    </row>
    <row r="2654" spans="14:55" ht="15.75" thickBot="1">
      <c r="N2654" s="183" t="s">
        <v>224</v>
      </c>
      <c r="O2654" s="82">
        <v>47</v>
      </c>
      <c r="P2654" s="86">
        <v>352.43</v>
      </c>
      <c r="Q2654" s="83" t="s">
        <v>11</v>
      </c>
      <c r="R2654" s="83" t="s">
        <v>10</v>
      </c>
      <c r="S2654" s="83" t="s">
        <v>83</v>
      </c>
      <c r="T2654" s="82" t="s">
        <v>128</v>
      </c>
      <c r="U2654" s="82" t="s">
        <v>124</v>
      </c>
      <c r="AC2654" s="187" t="str">
        <f t="shared" ref="AC2654:AC2717" si="893">IF($E2654=$AD$1,IF($G2654=$AE$1,A2654,""),"")</f>
        <v/>
      </c>
      <c r="AD2654" s="187" t="str">
        <f t="shared" ref="AD2654:AD2717" si="894">IF($E2654=$AD$1,IF($G2654=$AE$1,E2654,""),"")</f>
        <v/>
      </c>
      <c r="AE2654" s="187" t="str">
        <f t="shared" ref="AE2654:AE2717" si="895">IF($E2654=$AD$1,IF($G2654=$AE$1,F2654,""),"")</f>
        <v/>
      </c>
      <c r="AF2654" s="187" t="str">
        <f t="shared" ref="AF2654:AF2717" si="896">IF($E2654=$AD$1,IF($G2654=$AE$1,G2654,""),"")</f>
        <v/>
      </c>
      <c r="AG2654" s="187" t="str">
        <f t="shared" ref="AG2654:AG2717" si="897">IF($E2654=$AD$1,IF($G2654=$AE$1,I2654,""),"")</f>
        <v/>
      </c>
      <c r="AH2654" s="187" t="str">
        <f t="shared" ref="AH2654:AH2717" si="898">IF($E2654=$AD$1,IF($G2654=$AE$1,J2654,""),"")</f>
        <v/>
      </c>
      <c r="AI2654" s="187" t="str">
        <f t="shared" ref="AI2654:AI2717" si="899">IF($E2654=$AD$1,IF($G2654=$AE$1,K2654,""),"")</f>
        <v/>
      </c>
      <c r="AJ2654" s="187" t="str">
        <f t="shared" ref="AJ2654:AJ2717" si="900">IF($E2654=$AD$1,IF($G2654=$AE$1,B2654,""),"")</f>
        <v/>
      </c>
      <c r="AK2654" s="187" t="str">
        <f t="shared" ref="AK2654:AK2717" si="901">IF($E2654=$AD$1,IF($G2654=$AE$1,C2654,""),"")</f>
        <v/>
      </c>
      <c r="AN2654" s="187" t="str">
        <f t="shared" ref="AN2654:AN2717" si="902">LEFT(AO2654,7)</f>
        <v/>
      </c>
      <c r="AO2654" s="187" t="str">
        <f t="shared" ref="AO2654:AO2717" si="903">IF(AF2654=$AE$1,AJ2654&amp;"/"&amp;AK2654&amp;" "&amp;AD2654,"")</f>
        <v/>
      </c>
      <c r="AP2654" s="187" t="str">
        <f t="shared" ref="AP2654:AP2717" si="904">IF(AO2654&lt;&gt;"",AI2654,"")</f>
        <v/>
      </c>
      <c r="AT2654" s="187" t="str">
        <f t="shared" ref="AT2654:AT2717" si="905">IF($Q2654=$AD$1,N2654,"")</f>
        <v>O365001</v>
      </c>
      <c r="AU2654" s="187">
        <f t="shared" ref="AU2654:AU2717" si="906">IF($Q2654=$AD$1,O2654,"")</f>
        <v>47</v>
      </c>
      <c r="AV2654" s="187">
        <f t="shared" ref="AV2654:AV2717" si="907">IF($Q2654=$AD$1,P2654,"")</f>
        <v>352.43</v>
      </c>
      <c r="AW2654" s="187" t="str">
        <f t="shared" ref="AW2654:AW2717" si="908">IF($Q2654=$AD$1,T2654,"")</f>
        <v>2013/2</v>
      </c>
      <c r="AX2654" s="187" t="str">
        <f t="shared" ref="AX2654:AX2717" si="909">IF(AW2654&lt;&gt;"",AW2654&amp;" "&amp;$AD$1,"")</f>
        <v>2013/2 Contribuciones Seg. Social</v>
      </c>
      <c r="AY2654" s="187">
        <f t="shared" si="890"/>
        <v>13159.94</v>
      </c>
      <c r="AZ2654" s="187">
        <f t="shared" ref="AZ2654:AZ2717" si="910">IF(AY2654="","",AV2654/AY2654)</f>
        <v>2.6780517236400774E-2</v>
      </c>
      <c r="BA2654" s="187" t="str">
        <f t="shared" si="892"/>
        <v>O365001 47</v>
      </c>
      <c r="BB2654" s="187">
        <f>IFERROR(IF(AW2654="","",VLOOKUP(AW2654,SUSS!R:S,2,FALSE)),AY2654*SUSS!$M$2)</f>
        <v>1579.1928</v>
      </c>
      <c r="BC2654" s="187">
        <f t="shared" si="891"/>
        <v>42.291600000000003</v>
      </c>
    </row>
    <row r="2655" spans="14:55" ht="15.75" thickBot="1">
      <c r="N2655" s="183" t="s">
        <v>224</v>
      </c>
      <c r="O2655" s="82">
        <v>47</v>
      </c>
      <c r="P2655" s="85">
        <v>5272.07</v>
      </c>
      <c r="Q2655" s="83" t="s">
        <v>82</v>
      </c>
      <c r="R2655" s="83" t="s">
        <v>10</v>
      </c>
      <c r="S2655" s="83" t="s">
        <v>83</v>
      </c>
      <c r="T2655" s="82" t="s">
        <v>154</v>
      </c>
      <c r="U2655" s="82" t="s">
        <v>124</v>
      </c>
      <c r="AC2655" s="187" t="str">
        <f t="shared" si="893"/>
        <v/>
      </c>
      <c r="AD2655" s="187" t="str">
        <f t="shared" si="894"/>
        <v/>
      </c>
      <c r="AE2655" s="187" t="str">
        <f t="shared" si="895"/>
        <v/>
      </c>
      <c r="AF2655" s="187" t="str">
        <f t="shared" si="896"/>
        <v/>
      </c>
      <c r="AG2655" s="187" t="str">
        <f t="shared" si="897"/>
        <v/>
      </c>
      <c r="AH2655" s="187" t="str">
        <f t="shared" si="898"/>
        <v/>
      </c>
      <c r="AI2655" s="187" t="str">
        <f t="shared" si="899"/>
        <v/>
      </c>
      <c r="AJ2655" s="187" t="str">
        <f t="shared" si="900"/>
        <v/>
      </c>
      <c r="AK2655" s="187" t="str">
        <f t="shared" si="901"/>
        <v/>
      </c>
      <c r="AN2655" s="187" t="str">
        <f t="shared" si="902"/>
        <v/>
      </c>
      <c r="AO2655" s="187" t="str">
        <f t="shared" si="903"/>
        <v/>
      </c>
      <c r="AP2655" s="187" t="str">
        <f t="shared" si="904"/>
        <v/>
      </c>
      <c r="AT2655" s="187" t="str">
        <f t="shared" si="905"/>
        <v/>
      </c>
      <c r="AU2655" s="187" t="str">
        <f t="shared" si="906"/>
        <v/>
      </c>
      <c r="AV2655" s="187" t="str">
        <f t="shared" si="907"/>
        <v/>
      </c>
      <c r="AW2655" s="187" t="str">
        <f t="shared" si="908"/>
        <v/>
      </c>
      <c r="AX2655" s="187" t="str">
        <f t="shared" si="909"/>
        <v/>
      </c>
      <c r="AY2655" s="187" t="str">
        <f t="shared" si="890"/>
        <v/>
      </c>
      <c r="AZ2655" s="187" t="str">
        <f t="shared" si="910"/>
        <v/>
      </c>
      <c r="BA2655" s="187" t="str">
        <f t="shared" si="892"/>
        <v xml:space="preserve"> </v>
      </c>
      <c r="BB2655" s="187" t="str">
        <f>IFERROR(IF(AW2655="","",VLOOKUP(AW2655,SUSS!R:S,2,FALSE)),AY2655*SUSS!$M$2)</f>
        <v/>
      </c>
      <c r="BC2655" s="187" t="str">
        <f t="shared" si="891"/>
        <v/>
      </c>
    </row>
    <row r="2656" spans="14:55" ht="15.75" thickBot="1">
      <c r="N2656" s="183" t="s">
        <v>224</v>
      </c>
      <c r="O2656" s="82">
        <v>48</v>
      </c>
      <c r="P2656" s="85">
        <v>1636.27</v>
      </c>
      <c r="Q2656" s="83" t="s">
        <v>102</v>
      </c>
      <c r="R2656" s="83" t="s">
        <v>10</v>
      </c>
      <c r="S2656" s="83" t="s">
        <v>10</v>
      </c>
      <c r="T2656" s="82" t="s">
        <v>206</v>
      </c>
      <c r="U2656" s="82" t="s">
        <v>124</v>
      </c>
      <c r="AC2656" s="187" t="str">
        <f t="shared" si="893"/>
        <v/>
      </c>
      <c r="AD2656" s="187" t="str">
        <f t="shared" si="894"/>
        <v/>
      </c>
      <c r="AE2656" s="187" t="str">
        <f t="shared" si="895"/>
        <v/>
      </c>
      <c r="AF2656" s="187" t="str">
        <f t="shared" si="896"/>
        <v/>
      </c>
      <c r="AG2656" s="187" t="str">
        <f t="shared" si="897"/>
        <v/>
      </c>
      <c r="AH2656" s="187" t="str">
        <f t="shared" si="898"/>
        <v/>
      </c>
      <c r="AI2656" s="187" t="str">
        <f t="shared" si="899"/>
        <v/>
      </c>
      <c r="AJ2656" s="187" t="str">
        <f t="shared" si="900"/>
        <v/>
      </c>
      <c r="AK2656" s="187" t="str">
        <f t="shared" si="901"/>
        <v/>
      </c>
      <c r="AN2656" s="187" t="str">
        <f t="shared" si="902"/>
        <v/>
      </c>
      <c r="AO2656" s="187" t="str">
        <f t="shared" si="903"/>
        <v/>
      </c>
      <c r="AP2656" s="187" t="str">
        <f t="shared" si="904"/>
        <v/>
      </c>
      <c r="AT2656" s="187" t="str">
        <f t="shared" si="905"/>
        <v/>
      </c>
      <c r="AU2656" s="187" t="str">
        <f t="shared" si="906"/>
        <v/>
      </c>
      <c r="AV2656" s="187" t="str">
        <f t="shared" si="907"/>
        <v/>
      </c>
      <c r="AW2656" s="187" t="str">
        <f t="shared" si="908"/>
        <v/>
      </c>
      <c r="AX2656" s="187" t="str">
        <f t="shared" si="909"/>
        <v/>
      </c>
      <c r="AY2656" s="187" t="str">
        <f t="shared" si="890"/>
        <v/>
      </c>
      <c r="AZ2656" s="187" t="str">
        <f t="shared" si="910"/>
        <v/>
      </c>
      <c r="BA2656" s="187" t="str">
        <f t="shared" si="892"/>
        <v xml:space="preserve"> </v>
      </c>
      <c r="BB2656" s="187" t="str">
        <f>IFERROR(IF(AW2656="","",VLOOKUP(AW2656,SUSS!R:S,2,FALSE)),AY2656*SUSS!$M$2)</f>
        <v/>
      </c>
      <c r="BC2656" s="187" t="str">
        <f t="shared" si="891"/>
        <v/>
      </c>
    </row>
    <row r="2657" spans="14:55" ht="15.75" thickBot="1">
      <c r="N2657" s="183" t="s">
        <v>224</v>
      </c>
      <c r="O2657" s="82">
        <v>48</v>
      </c>
      <c r="P2657" s="86">
        <v>218.97</v>
      </c>
      <c r="Q2657" s="83" t="s">
        <v>107</v>
      </c>
      <c r="R2657" s="83" t="s">
        <v>10</v>
      </c>
      <c r="S2657" s="83" t="s">
        <v>10</v>
      </c>
      <c r="T2657" s="82" t="s">
        <v>111</v>
      </c>
      <c r="U2657" s="82" t="s">
        <v>124</v>
      </c>
      <c r="AC2657" s="187" t="str">
        <f t="shared" si="893"/>
        <v/>
      </c>
      <c r="AD2657" s="187" t="str">
        <f t="shared" si="894"/>
        <v/>
      </c>
      <c r="AE2657" s="187" t="str">
        <f t="shared" si="895"/>
        <v/>
      </c>
      <c r="AF2657" s="187" t="str">
        <f t="shared" si="896"/>
        <v/>
      </c>
      <c r="AG2657" s="187" t="str">
        <f t="shared" si="897"/>
        <v/>
      </c>
      <c r="AH2657" s="187" t="str">
        <f t="shared" si="898"/>
        <v/>
      </c>
      <c r="AI2657" s="187" t="str">
        <f t="shared" si="899"/>
        <v/>
      </c>
      <c r="AJ2657" s="187" t="str">
        <f t="shared" si="900"/>
        <v/>
      </c>
      <c r="AK2657" s="187" t="str">
        <f t="shared" si="901"/>
        <v/>
      </c>
      <c r="AN2657" s="187" t="str">
        <f t="shared" si="902"/>
        <v/>
      </c>
      <c r="AO2657" s="187" t="str">
        <f t="shared" si="903"/>
        <v/>
      </c>
      <c r="AP2657" s="187" t="str">
        <f t="shared" si="904"/>
        <v/>
      </c>
      <c r="AT2657" s="187" t="str">
        <f t="shared" si="905"/>
        <v/>
      </c>
      <c r="AU2657" s="187" t="str">
        <f t="shared" si="906"/>
        <v/>
      </c>
      <c r="AV2657" s="187" t="str">
        <f t="shared" si="907"/>
        <v/>
      </c>
      <c r="AW2657" s="187" t="str">
        <f t="shared" si="908"/>
        <v/>
      </c>
      <c r="AX2657" s="187" t="str">
        <f t="shared" si="909"/>
        <v/>
      </c>
      <c r="AY2657" s="187" t="str">
        <f t="shared" si="890"/>
        <v/>
      </c>
      <c r="AZ2657" s="187" t="str">
        <f t="shared" si="910"/>
        <v/>
      </c>
      <c r="BA2657" s="187" t="str">
        <f t="shared" si="892"/>
        <v xml:space="preserve"> </v>
      </c>
      <c r="BB2657" s="187" t="str">
        <f>IFERROR(IF(AW2657="","",VLOOKUP(AW2657,SUSS!R:S,2,FALSE)),AY2657*SUSS!$M$2)</f>
        <v/>
      </c>
      <c r="BC2657" s="187" t="str">
        <f t="shared" si="891"/>
        <v/>
      </c>
    </row>
    <row r="2658" spans="14:55" ht="15.75" thickBot="1">
      <c r="N2658" s="183" t="s">
        <v>224</v>
      </c>
      <c r="O2658" s="82">
        <v>48</v>
      </c>
      <c r="P2658" s="85">
        <v>1002.48</v>
      </c>
      <c r="Q2658" s="83" t="s">
        <v>106</v>
      </c>
      <c r="R2658" s="83" t="s">
        <v>10</v>
      </c>
      <c r="S2658" s="83" t="s">
        <v>83</v>
      </c>
      <c r="T2658" s="82" t="s">
        <v>227</v>
      </c>
      <c r="U2658" s="82" t="s">
        <v>124</v>
      </c>
      <c r="AC2658" s="187" t="str">
        <f t="shared" si="893"/>
        <v/>
      </c>
      <c r="AD2658" s="187" t="str">
        <f t="shared" si="894"/>
        <v/>
      </c>
      <c r="AE2658" s="187" t="str">
        <f t="shared" si="895"/>
        <v/>
      </c>
      <c r="AF2658" s="187" t="str">
        <f t="shared" si="896"/>
        <v/>
      </c>
      <c r="AG2658" s="187" t="str">
        <f t="shared" si="897"/>
        <v/>
      </c>
      <c r="AH2658" s="187" t="str">
        <f t="shared" si="898"/>
        <v/>
      </c>
      <c r="AI2658" s="187" t="str">
        <f t="shared" si="899"/>
        <v/>
      </c>
      <c r="AJ2658" s="187" t="str">
        <f t="shared" si="900"/>
        <v/>
      </c>
      <c r="AK2658" s="187" t="str">
        <f t="shared" si="901"/>
        <v/>
      </c>
      <c r="AN2658" s="187" t="str">
        <f t="shared" si="902"/>
        <v/>
      </c>
      <c r="AO2658" s="187" t="str">
        <f t="shared" si="903"/>
        <v/>
      </c>
      <c r="AP2658" s="187" t="str">
        <f t="shared" si="904"/>
        <v/>
      </c>
      <c r="AT2658" s="187" t="str">
        <f t="shared" si="905"/>
        <v/>
      </c>
      <c r="AU2658" s="187" t="str">
        <f t="shared" si="906"/>
        <v/>
      </c>
      <c r="AV2658" s="187" t="str">
        <f t="shared" si="907"/>
        <v/>
      </c>
      <c r="AW2658" s="187" t="str">
        <f t="shared" si="908"/>
        <v/>
      </c>
      <c r="AX2658" s="187" t="str">
        <f t="shared" si="909"/>
        <v/>
      </c>
      <c r="AY2658" s="187" t="str">
        <f t="shared" si="890"/>
        <v/>
      </c>
      <c r="AZ2658" s="187" t="str">
        <f t="shared" si="910"/>
        <v/>
      </c>
      <c r="BA2658" s="187" t="str">
        <f t="shared" si="892"/>
        <v xml:space="preserve"> </v>
      </c>
      <c r="BB2658" s="187" t="str">
        <f>IFERROR(IF(AW2658="","",VLOOKUP(AW2658,SUSS!R:S,2,FALSE)),AY2658*SUSS!$M$2)</f>
        <v/>
      </c>
      <c r="BC2658" s="187" t="str">
        <f t="shared" si="891"/>
        <v/>
      </c>
    </row>
    <row r="2659" spans="14:55" ht="15.75" thickBot="1">
      <c r="N2659" s="183" t="s">
        <v>224</v>
      </c>
      <c r="O2659" s="82">
        <v>48</v>
      </c>
      <c r="P2659" s="85">
        <v>2371.11</v>
      </c>
      <c r="Q2659" s="83" t="s">
        <v>11</v>
      </c>
      <c r="R2659" s="83" t="s">
        <v>10</v>
      </c>
      <c r="S2659" s="83" t="s">
        <v>83</v>
      </c>
      <c r="T2659" s="82" t="s">
        <v>128</v>
      </c>
      <c r="U2659" s="82" t="s">
        <v>124</v>
      </c>
      <c r="AC2659" s="187" t="str">
        <f t="shared" si="893"/>
        <v/>
      </c>
      <c r="AD2659" s="187" t="str">
        <f t="shared" si="894"/>
        <v/>
      </c>
      <c r="AE2659" s="187" t="str">
        <f t="shared" si="895"/>
        <v/>
      </c>
      <c r="AF2659" s="187" t="str">
        <f t="shared" si="896"/>
        <v/>
      </c>
      <c r="AG2659" s="187" t="str">
        <f t="shared" si="897"/>
        <v/>
      </c>
      <c r="AH2659" s="187" t="str">
        <f t="shared" si="898"/>
        <v/>
      </c>
      <c r="AI2659" s="187" t="str">
        <f t="shared" si="899"/>
        <v/>
      </c>
      <c r="AJ2659" s="187" t="str">
        <f t="shared" si="900"/>
        <v/>
      </c>
      <c r="AK2659" s="187" t="str">
        <f t="shared" si="901"/>
        <v/>
      </c>
      <c r="AN2659" s="187" t="str">
        <f t="shared" si="902"/>
        <v/>
      </c>
      <c r="AO2659" s="187" t="str">
        <f t="shared" si="903"/>
        <v/>
      </c>
      <c r="AP2659" s="187" t="str">
        <f t="shared" si="904"/>
        <v/>
      </c>
      <c r="AT2659" s="187" t="str">
        <f t="shared" si="905"/>
        <v>O365001</v>
      </c>
      <c r="AU2659" s="187">
        <f t="shared" si="906"/>
        <v>48</v>
      </c>
      <c r="AV2659" s="187">
        <f t="shared" si="907"/>
        <v>2371.11</v>
      </c>
      <c r="AW2659" s="187" t="str">
        <f t="shared" si="908"/>
        <v>2013/2</v>
      </c>
      <c r="AX2659" s="187" t="str">
        <f t="shared" si="909"/>
        <v>2013/2 Contribuciones Seg. Social</v>
      </c>
      <c r="AY2659" s="187">
        <f t="shared" si="890"/>
        <v>13159.94</v>
      </c>
      <c r="AZ2659" s="187">
        <f t="shared" si="910"/>
        <v>0.18017635338762944</v>
      </c>
      <c r="BA2659" s="187" t="str">
        <f t="shared" si="892"/>
        <v>O365001 48</v>
      </c>
      <c r="BB2659" s="187">
        <f>IFERROR(IF(AW2659="","",VLOOKUP(AW2659,SUSS!R:S,2,FALSE)),AY2659*SUSS!$M$2)</f>
        <v>1579.1928</v>
      </c>
      <c r="BC2659" s="187">
        <f t="shared" si="891"/>
        <v>284.53320000000002</v>
      </c>
    </row>
    <row r="2660" spans="14:55" ht="15.75" thickBot="1">
      <c r="N2660" s="183" t="s">
        <v>224</v>
      </c>
      <c r="O2660" s="82">
        <v>48</v>
      </c>
      <c r="P2660" s="85">
        <v>2550.19</v>
      </c>
      <c r="Q2660" s="83" t="s">
        <v>82</v>
      </c>
      <c r="R2660" s="83" t="s">
        <v>10</v>
      </c>
      <c r="S2660" s="83" t="s">
        <v>83</v>
      </c>
      <c r="T2660" s="82" t="s">
        <v>154</v>
      </c>
      <c r="U2660" s="82" t="s">
        <v>124</v>
      </c>
      <c r="AC2660" s="187" t="str">
        <f t="shared" si="893"/>
        <v/>
      </c>
      <c r="AD2660" s="187" t="str">
        <f t="shared" si="894"/>
        <v/>
      </c>
      <c r="AE2660" s="187" t="str">
        <f t="shared" si="895"/>
        <v/>
      </c>
      <c r="AF2660" s="187" t="str">
        <f t="shared" si="896"/>
        <v/>
      </c>
      <c r="AG2660" s="187" t="str">
        <f t="shared" si="897"/>
        <v/>
      </c>
      <c r="AH2660" s="187" t="str">
        <f t="shared" si="898"/>
        <v/>
      </c>
      <c r="AI2660" s="187" t="str">
        <f t="shared" si="899"/>
        <v/>
      </c>
      <c r="AJ2660" s="187" t="str">
        <f t="shared" si="900"/>
        <v/>
      </c>
      <c r="AK2660" s="187" t="str">
        <f t="shared" si="901"/>
        <v/>
      </c>
      <c r="AN2660" s="187" t="str">
        <f t="shared" si="902"/>
        <v/>
      </c>
      <c r="AO2660" s="187" t="str">
        <f t="shared" si="903"/>
        <v/>
      </c>
      <c r="AP2660" s="187" t="str">
        <f t="shared" si="904"/>
        <v/>
      </c>
      <c r="AT2660" s="187" t="str">
        <f t="shared" si="905"/>
        <v/>
      </c>
      <c r="AU2660" s="187" t="str">
        <f t="shared" si="906"/>
        <v/>
      </c>
      <c r="AV2660" s="187" t="str">
        <f t="shared" si="907"/>
        <v/>
      </c>
      <c r="AW2660" s="187" t="str">
        <f t="shared" si="908"/>
        <v/>
      </c>
      <c r="AX2660" s="187" t="str">
        <f t="shared" si="909"/>
        <v/>
      </c>
      <c r="AY2660" s="187" t="str">
        <f t="shared" si="890"/>
        <v/>
      </c>
      <c r="AZ2660" s="187" t="str">
        <f t="shared" si="910"/>
        <v/>
      </c>
      <c r="BA2660" s="187" t="str">
        <f t="shared" si="892"/>
        <v xml:space="preserve"> </v>
      </c>
      <c r="BB2660" s="187" t="str">
        <f>IFERROR(IF(AW2660="","",VLOOKUP(AW2660,SUSS!R:S,2,FALSE)),AY2660*SUSS!$M$2)</f>
        <v/>
      </c>
      <c r="BC2660" s="187" t="str">
        <f t="shared" si="891"/>
        <v/>
      </c>
    </row>
    <row r="2661" spans="14:55" ht="15.75" thickBot="1">
      <c r="N2661" s="183" t="s">
        <v>224</v>
      </c>
      <c r="O2661" s="82">
        <v>48</v>
      </c>
      <c r="P2661" s="85">
        <v>2721.88</v>
      </c>
      <c r="Q2661" s="83" t="s">
        <v>82</v>
      </c>
      <c r="R2661" s="83" t="s">
        <v>10</v>
      </c>
      <c r="S2661" s="83" t="s">
        <v>10</v>
      </c>
      <c r="T2661" s="82" t="s">
        <v>155</v>
      </c>
      <c r="U2661" s="82" t="s">
        <v>124</v>
      </c>
      <c r="AC2661" s="187" t="str">
        <f t="shared" si="893"/>
        <v/>
      </c>
      <c r="AD2661" s="187" t="str">
        <f t="shared" si="894"/>
        <v/>
      </c>
      <c r="AE2661" s="187" t="str">
        <f t="shared" si="895"/>
        <v/>
      </c>
      <c r="AF2661" s="187" t="str">
        <f t="shared" si="896"/>
        <v/>
      </c>
      <c r="AG2661" s="187" t="str">
        <f t="shared" si="897"/>
        <v/>
      </c>
      <c r="AH2661" s="187" t="str">
        <f t="shared" si="898"/>
        <v/>
      </c>
      <c r="AI2661" s="187" t="str">
        <f t="shared" si="899"/>
        <v/>
      </c>
      <c r="AJ2661" s="187" t="str">
        <f t="shared" si="900"/>
        <v/>
      </c>
      <c r="AK2661" s="187" t="str">
        <f t="shared" si="901"/>
        <v/>
      </c>
      <c r="AN2661" s="187" t="str">
        <f t="shared" si="902"/>
        <v/>
      </c>
      <c r="AO2661" s="187" t="str">
        <f t="shared" si="903"/>
        <v/>
      </c>
      <c r="AP2661" s="187" t="str">
        <f t="shared" si="904"/>
        <v/>
      </c>
      <c r="AT2661" s="187" t="str">
        <f t="shared" si="905"/>
        <v/>
      </c>
      <c r="AU2661" s="187" t="str">
        <f t="shared" si="906"/>
        <v/>
      </c>
      <c r="AV2661" s="187" t="str">
        <f t="shared" si="907"/>
        <v/>
      </c>
      <c r="AW2661" s="187" t="str">
        <f t="shared" si="908"/>
        <v/>
      </c>
      <c r="AX2661" s="187" t="str">
        <f t="shared" si="909"/>
        <v/>
      </c>
      <c r="AY2661" s="187" t="str">
        <f t="shared" si="890"/>
        <v/>
      </c>
      <c r="AZ2661" s="187" t="str">
        <f t="shared" si="910"/>
        <v/>
      </c>
      <c r="BA2661" s="187" t="str">
        <f t="shared" si="892"/>
        <v xml:space="preserve"> </v>
      </c>
      <c r="BB2661" s="187" t="str">
        <f>IFERROR(IF(AW2661="","",VLOOKUP(AW2661,SUSS!R:S,2,FALSE)),AY2661*SUSS!$M$2)</f>
        <v/>
      </c>
      <c r="BC2661" s="187" t="str">
        <f t="shared" si="891"/>
        <v/>
      </c>
    </row>
    <row r="2662" spans="14:55" ht="15.75" thickBot="1">
      <c r="N2662" s="183" t="s">
        <v>224</v>
      </c>
      <c r="O2662" s="82">
        <v>49</v>
      </c>
      <c r="P2662" s="85">
        <v>1636.27</v>
      </c>
      <c r="Q2662" s="83" t="s">
        <v>102</v>
      </c>
      <c r="R2662" s="83" t="s">
        <v>10</v>
      </c>
      <c r="S2662" s="83" t="s">
        <v>10</v>
      </c>
      <c r="T2662" s="82" t="s">
        <v>206</v>
      </c>
      <c r="U2662" s="82" t="s">
        <v>124</v>
      </c>
      <c r="AC2662" s="187" t="str">
        <f t="shared" si="893"/>
        <v/>
      </c>
      <c r="AD2662" s="187" t="str">
        <f t="shared" si="894"/>
        <v/>
      </c>
      <c r="AE2662" s="187" t="str">
        <f t="shared" si="895"/>
        <v/>
      </c>
      <c r="AF2662" s="187" t="str">
        <f t="shared" si="896"/>
        <v/>
      </c>
      <c r="AG2662" s="187" t="str">
        <f t="shared" si="897"/>
        <v/>
      </c>
      <c r="AH2662" s="187" t="str">
        <f t="shared" si="898"/>
        <v/>
      </c>
      <c r="AI2662" s="187" t="str">
        <f t="shared" si="899"/>
        <v/>
      </c>
      <c r="AJ2662" s="187" t="str">
        <f t="shared" si="900"/>
        <v/>
      </c>
      <c r="AK2662" s="187" t="str">
        <f t="shared" si="901"/>
        <v/>
      </c>
      <c r="AN2662" s="187" t="str">
        <f t="shared" si="902"/>
        <v/>
      </c>
      <c r="AO2662" s="187" t="str">
        <f t="shared" si="903"/>
        <v/>
      </c>
      <c r="AP2662" s="187" t="str">
        <f t="shared" si="904"/>
        <v/>
      </c>
      <c r="AT2662" s="187" t="str">
        <f t="shared" si="905"/>
        <v/>
      </c>
      <c r="AU2662" s="187" t="str">
        <f t="shared" si="906"/>
        <v/>
      </c>
      <c r="AV2662" s="187" t="str">
        <f t="shared" si="907"/>
        <v/>
      </c>
      <c r="AW2662" s="187" t="str">
        <f t="shared" si="908"/>
        <v/>
      </c>
      <c r="AX2662" s="187" t="str">
        <f t="shared" si="909"/>
        <v/>
      </c>
      <c r="AY2662" s="187" t="str">
        <f t="shared" si="890"/>
        <v/>
      </c>
      <c r="AZ2662" s="187" t="str">
        <f t="shared" si="910"/>
        <v/>
      </c>
      <c r="BA2662" s="187" t="str">
        <f t="shared" si="892"/>
        <v xml:space="preserve"> </v>
      </c>
      <c r="BB2662" s="187" t="str">
        <f>IFERROR(IF(AW2662="","",VLOOKUP(AW2662,SUSS!R:S,2,FALSE)),AY2662*SUSS!$M$2)</f>
        <v/>
      </c>
      <c r="BC2662" s="187" t="str">
        <f t="shared" si="891"/>
        <v/>
      </c>
    </row>
    <row r="2663" spans="14:55" ht="15.75" thickBot="1">
      <c r="N2663" s="183" t="s">
        <v>224</v>
      </c>
      <c r="O2663" s="82">
        <v>49</v>
      </c>
      <c r="P2663" s="86">
        <v>218.97</v>
      </c>
      <c r="Q2663" s="83" t="s">
        <v>107</v>
      </c>
      <c r="R2663" s="83" t="s">
        <v>10</v>
      </c>
      <c r="S2663" s="83" t="s">
        <v>10</v>
      </c>
      <c r="T2663" s="82" t="s">
        <v>111</v>
      </c>
      <c r="U2663" s="82" t="s">
        <v>124</v>
      </c>
      <c r="AC2663" s="187" t="str">
        <f t="shared" si="893"/>
        <v/>
      </c>
      <c r="AD2663" s="187" t="str">
        <f t="shared" si="894"/>
        <v/>
      </c>
      <c r="AE2663" s="187" t="str">
        <f t="shared" si="895"/>
        <v/>
      </c>
      <c r="AF2663" s="187" t="str">
        <f t="shared" si="896"/>
        <v/>
      </c>
      <c r="AG2663" s="187" t="str">
        <f t="shared" si="897"/>
        <v/>
      </c>
      <c r="AH2663" s="187" t="str">
        <f t="shared" si="898"/>
        <v/>
      </c>
      <c r="AI2663" s="187" t="str">
        <f t="shared" si="899"/>
        <v/>
      </c>
      <c r="AJ2663" s="187" t="str">
        <f t="shared" si="900"/>
        <v/>
      </c>
      <c r="AK2663" s="187" t="str">
        <f t="shared" si="901"/>
        <v/>
      </c>
      <c r="AN2663" s="187" t="str">
        <f t="shared" si="902"/>
        <v/>
      </c>
      <c r="AO2663" s="187" t="str">
        <f t="shared" si="903"/>
        <v/>
      </c>
      <c r="AP2663" s="187" t="str">
        <f t="shared" si="904"/>
        <v/>
      </c>
      <c r="AT2663" s="187" t="str">
        <f t="shared" si="905"/>
        <v/>
      </c>
      <c r="AU2663" s="187" t="str">
        <f t="shared" si="906"/>
        <v/>
      </c>
      <c r="AV2663" s="187" t="str">
        <f t="shared" si="907"/>
        <v/>
      </c>
      <c r="AW2663" s="187" t="str">
        <f t="shared" si="908"/>
        <v/>
      </c>
      <c r="AX2663" s="187" t="str">
        <f t="shared" si="909"/>
        <v/>
      </c>
      <c r="AY2663" s="187" t="str">
        <f t="shared" si="890"/>
        <v/>
      </c>
      <c r="AZ2663" s="187" t="str">
        <f t="shared" si="910"/>
        <v/>
      </c>
      <c r="BA2663" s="187" t="str">
        <f t="shared" si="892"/>
        <v xml:space="preserve"> </v>
      </c>
      <c r="BB2663" s="187" t="str">
        <f>IFERROR(IF(AW2663="","",VLOOKUP(AW2663,SUSS!R:S,2,FALSE)),AY2663*SUSS!$M$2)</f>
        <v/>
      </c>
      <c r="BC2663" s="187" t="str">
        <f t="shared" si="891"/>
        <v/>
      </c>
    </row>
    <row r="2664" spans="14:55" ht="15.75" thickBot="1">
      <c r="N2664" s="183" t="s">
        <v>224</v>
      </c>
      <c r="O2664" s="82">
        <v>49</v>
      </c>
      <c r="P2664" s="85">
        <v>1002.48</v>
      </c>
      <c r="Q2664" s="83" t="s">
        <v>106</v>
      </c>
      <c r="R2664" s="83" t="s">
        <v>10</v>
      </c>
      <c r="S2664" s="83" t="s">
        <v>83</v>
      </c>
      <c r="T2664" s="82" t="s">
        <v>227</v>
      </c>
      <c r="U2664" s="82" t="s">
        <v>124</v>
      </c>
      <c r="AC2664" s="187" t="str">
        <f t="shared" si="893"/>
        <v/>
      </c>
      <c r="AD2664" s="187" t="str">
        <f t="shared" si="894"/>
        <v/>
      </c>
      <c r="AE2664" s="187" t="str">
        <f t="shared" si="895"/>
        <v/>
      </c>
      <c r="AF2664" s="187" t="str">
        <f t="shared" si="896"/>
        <v/>
      </c>
      <c r="AG2664" s="187" t="str">
        <f t="shared" si="897"/>
        <v/>
      </c>
      <c r="AH2664" s="187" t="str">
        <f t="shared" si="898"/>
        <v/>
      </c>
      <c r="AI2664" s="187" t="str">
        <f t="shared" si="899"/>
        <v/>
      </c>
      <c r="AJ2664" s="187" t="str">
        <f t="shared" si="900"/>
        <v/>
      </c>
      <c r="AK2664" s="187" t="str">
        <f t="shared" si="901"/>
        <v/>
      </c>
      <c r="AN2664" s="187" t="str">
        <f t="shared" si="902"/>
        <v/>
      </c>
      <c r="AO2664" s="187" t="str">
        <f t="shared" si="903"/>
        <v/>
      </c>
      <c r="AP2664" s="187" t="str">
        <f t="shared" si="904"/>
        <v/>
      </c>
      <c r="AT2664" s="187" t="str">
        <f t="shared" si="905"/>
        <v/>
      </c>
      <c r="AU2664" s="187" t="str">
        <f t="shared" si="906"/>
        <v/>
      </c>
      <c r="AV2664" s="187" t="str">
        <f t="shared" si="907"/>
        <v/>
      </c>
      <c r="AW2664" s="187" t="str">
        <f t="shared" si="908"/>
        <v/>
      </c>
      <c r="AX2664" s="187" t="str">
        <f t="shared" si="909"/>
        <v/>
      </c>
      <c r="AY2664" s="187" t="str">
        <f t="shared" si="890"/>
        <v/>
      </c>
      <c r="AZ2664" s="187" t="str">
        <f t="shared" si="910"/>
        <v/>
      </c>
      <c r="BA2664" s="187" t="str">
        <f t="shared" si="892"/>
        <v xml:space="preserve"> </v>
      </c>
      <c r="BB2664" s="187" t="str">
        <f>IFERROR(IF(AW2664="","",VLOOKUP(AW2664,SUSS!R:S,2,FALSE)),AY2664*SUSS!$M$2)</f>
        <v/>
      </c>
      <c r="BC2664" s="187" t="str">
        <f t="shared" si="891"/>
        <v/>
      </c>
    </row>
    <row r="2665" spans="14:55" ht="15.75" thickBot="1">
      <c r="N2665" s="183" t="s">
        <v>224</v>
      </c>
      <c r="O2665" s="82">
        <v>49</v>
      </c>
      <c r="P2665" s="85">
        <v>2371.11</v>
      </c>
      <c r="Q2665" s="83" t="s">
        <v>11</v>
      </c>
      <c r="R2665" s="83" t="s">
        <v>10</v>
      </c>
      <c r="S2665" s="83" t="s">
        <v>83</v>
      </c>
      <c r="T2665" s="82" t="s">
        <v>128</v>
      </c>
      <c r="U2665" s="82" t="s">
        <v>124</v>
      </c>
      <c r="AC2665" s="187" t="str">
        <f t="shared" si="893"/>
        <v/>
      </c>
      <c r="AD2665" s="187" t="str">
        <f t="shared" si="894"/>
        <v/>
      </c>
      <c r="AE2665" s="187" t="str">
        <f t="shared" si="895"/>
        <v/>
      </c>
      <c r="AF2665" s="187" t="str">
        <f t="shared" si="896"/>
        <v/>
      </c>
      <c r="AG2665" s="187" t="str">
        <f t="shared" si="897"/>
        <v/>
      </c>
      <c r="AH2665" s="187" t="str">
        <f t="shared" si="898"/>
        <v/>
      </c>
      <c r="AI2665" s="187" t="str">
        <f t="shared" si="899"/>
        <v/>
      </c>
      <c r="AJ2665" s="187" t="str">
        <f t="shared" si="900"/>
        <v/>
      </c>
      <c r="AK2665" s="187" t="str">
        <f t="shared" si="901"/>
        <v/>
      </c>
      <c r="AN2665" s="187" t="str">
        <f t="shared" si="902"/>
        <v/>
      </c>
      <c r="AO2665" s="187" t="str">
        <f t="shared" si="903"/>
        <v/>
      </c>
      <c r="AP2665" s="187" t="str">
        <f t="shared" si="904"/>
        <v/>
      </c>
      <c r="AT2665" s="187" t="str">
        <f t="shared" si="905"/>
        <v>O365001</v>
      </c>
      <c r="AU2665" s="187">
        <f t="shared" si="906"/>
        <v>49</v>
      </c>
      <c r="AV2665" s="187">
        <f t="shared" si="907"/>
        <v>2371.11</v>
      </c>
      <c r="AW2665" s="187" t="str">
        <f t="shared" si="908"/>
        <v>2013/2</v>
      </c>
      <c r="AX2665" s="187" t="str">
        <f t="shared" si="909"/>
        <v>2013/2 Contribuciones Seg. Social</v>
      </c>
      <c r="AY2665" s="187">
        <f t="shared" si="890"/>
        <v>13159.94</v>
      </c>
      <c r="AZ2665" s="187">
        <f t="shared" si="910"/>
        <v>0.18017635338762944</v>
      </c>
      <c r="BA2665" s="187" t="str">
        <f t="shared" si="892"/>
        <v>O365001 49</v>
      </c>
      <c r="BB2665" s="187">
        <f>IFERROR(IF(AW2665="","",VLOOKUP(AW2665,SUSS!R:S,2,FALSE)),AY2665*SUSS!$M$2)</f>
        <v>1579.1928</v>
      </c>
      <c r="BC2665" s="187">
        <f t="shared" si="891"/>
        <v>284.53320000000002</v>
      </c>
    </row>
    <row r="2666" spans="14:55" ht="15.75" thickBot="1">
      <c r="N2666" s="183" t="s">
        <v>224</v>
      </c>
      <c r="O2666" s="82">
        <v>49</v>
      </c>
      <c r="P2666" s="85">
        <v>5272.07</v>
      </c>
      <c r="Q2666" s="83" t="s">
        <v>82</v>
      </c>
      <c r="R2666" s="83" t="s">
        <v>10</v>
      </c>
      <c r="S2666" s="83" t="s">
        <v>10</v>
      </c>
      <c r="T2666" s="82" t="s">
        <v>155</v>
      </c>
      <c r="U2666" s="82" t="s">
        <v>124</v>
      </c>
      <c r="AC2666" s="187" t="str">
        <f t="shared" si="893"/>
        <v/>
      </c>
      <c r="AD2666" s="187" t="str">
        <f t="shared" si="894"/>
        <v/>
      </c>
      <c r="AE2666" s="187" t="str">
        <f t="shared" si="895"/>
        <v/>
      </c>
      <c r="AF2666" s="187" t="str">
        <f t="shared" si="896"/>
        <v/>
      </c>
      <c r="AG2666" s="187" t="str">
        <f t="shared" si="897"/>
        <v/>
      </c>
      <c r="AH2666" s="187" t="str">
        <f t="shared" si="898"/>
        <v/>
      </c>
      <c r="AI2666" s="187" t="str">
        <f t="shared" si="899"/>
        <v/>
      </c>
      <c r="AJ2666" s="187" t="str">
        <f t="shared" si="900"/>
        <v/>
      </c>
      <c r="AK2666" s="187" t="str">
        <f t="shared" si="901"/>
        <v/>
      </c>
      <c r="AN2666" s="187" t="str">
        <f t="shared" si="902"/>
        <v/>
      </c>
      <c r="AO2666" s="187" t="str">
        <f t="shared" si="903"/>
        <v/>
      </c>
      <c r="AP2666" s="187" t="str">
        <f t="shared" si="904"/>
        <v/>
      </c>
      <c r="AT2666" s="187" t="str">
        <f t="shared" si="905"/>
        <v/>
      </c>
      <c r="AU2666" s="187" t="str">
        <f t="shared" si="906"/>
        <v/>
      </c>
      <c r="AV2666" s="187" t="str">
        <f t="shared" si="907"/>
        <v/>
      </c>
      <c r="AW2666" s="187" t="str">
        <f t="shared" si="908"/>
        <v/>
      </c>
      <c r="AX2666" s="187" t="str">
        <f t="shared" si="909"/>
        <v/>
      </c>
      <c r="AY2666" s="187" t="str">
        <f t="shared" si="890"/>
        <v/>
      </c>
      <c r="AZ2666" s="187" t="str">
        <f t="shared" si="910"/>
        <v/>
      </c>
      <c r="BA2666" s="187" t="str">
        <f t="shared" si="892"/>
        <v xml:space="preserve"> </v>
      </c>
      <c r="BB2666" s="187" t="str">
        <f>IFERROR(IF(AW2666="","",VLOOKUP(AW2666,SUSS!R:S,2,FALSE)),AY2666*SUSS!$M$2)</f>
        <v/>
      </c>
      <c r="BC2666" s="187" t="str">
        <f t="shared" si="891"/>
        <v/>
      </c>
    </row>
    <row r="2667" spans="14:55" ht="15.75" thickBot="1">
      <c r="N2667" s="183" t="s">
        <v>224</v>
      </c>
      <c r="O2667" s="82">
        <v>50</v>
      </c>
      <c r="P2667" s="85">
        <v>1636.27</v>
      </c>
      <c r="Q2667" s="83" t="s">
        <v>102</v>
      </c>
      <c r="R2667" s="83" t="s">
        <v>10</v>
      </c>
      <c r="S2667" s="83" t="s">
        <v>10</v>
      </c>
      <c r="T2667" s="82" t="s">
        <v>206</v>
      </c>
      <c r="U2667" s="82" t="s">
        <v>124</v>
      </c>
      <c r="AC2667" s="187" t="str">
        <f t="shared" si="893"/>
        <v/>
      </c>
      <c r="AD2667" s="187" t="str">
        <f t="shared" si="894"/>
        <v/>
      </c>
      <c r="AE2667" s="187" t="str">
        <f t="shared" si="895"/>
        <v/>
      </c>
      <c r="AF2667" s="187" t="str">
        <f t="shared" si="896"/>
        <v/>
      </c>
      <c r="AG2667" s="187" t="str">
        <f t="shared" si="897"/>
        <v/>
      </c>
      <c r="AH2667" s="187" t="str">
        <f t="shared" si="898"/>
        <v/>
      </c>
      <c r="AI2667" s="187" t="str">
        <f t="shared" si="899"/>
        <v/>
      </c>
      <c r="AJ2667" s="187" t="str">
        <f t="shared" si="900"/>
        <v/>
      </c>
      <c r="AK2667" s="187" t="str">
        <f t="shared" si="901"/>
        <v/>
      </c>
      <c r="AN2667" s="187" t="str">
        <f t="shared" si="902"/>
        <v/>
      </c>
      <c r="AO2667" s="187" t="str">
        <f t="shared" si="903"/>
        <v/>
      </c>
      <c r="AP2667" s="187" t="str">
        <f t="shared" si="904"/>
        <v/>
      </c>
      <c r="AT2667" s="187" t="str">
        <f t="shared" si="905"/>
        <v/>
      </c>
      <c r="AU2667" s="187" t="str">
        <f t="shared" si="906"/>
        <v/>
      </c>
      <c r="AV2667" s="187" t="str">
        <f t="shared" si="907"/>
        <v/>
      </c>
      <c r="AW2667" s="187" t="str">
        <f t="shared" si="908"/>
        <v/>
      </c>
      <c r="AX2667" s="187" t="str">
        <f t="shared" si="909"/>
        <v/>
      </c>
      <c r="AY2667" s="187" t="str">
        <f t="shared" si="890"/>
        <v/>
      </c>
      <c r="AZ2667" s="187" t="str">
        <f t="shared" si="910"/>
        <v/>
      </c>
      <c r="BA2667" s="187" t="str">
        <f t="shared" si="892"/>
        <v xml:space="preserve"> </v>
      </c>
      <c r="BB2667" s="187" t="str">
        <f>IFERROR(IF(AW2667="","",VLOOKUP(AW2667,SUSS!R:S,2,FALSE)),AY2667*SUSS!$M$2)</f>
        <v/>
      </c>
      <c r="BC2667" s="187" t="str">
        <f t="shared" si="891"/>
        <v/>
      </c>
    </row>
    <row r="2668" spans="14:55" ht="15.75" thickBot="1">
      <c r="N2668" s="183" t="s">
        <v>224</v>
      </c>
      <c r="O2668" s="82">
        <v>50</v>
      </c>
      <c r="P2668" s="86">
        <v>218.97</v>
      </c>
      <c r="Q2668" s="83" t="s">
        <v>107</v>
      </c>
      <c r="R2668" s="83" t="s">
        <v>10</v>
      </c>
      <c r="S2668" s="83" t="s">
        <v>10</v>
      </c>
      <c r="T2668" s="82" t="s">
        <v>111</v>
      </c>
      <c r="U2668" s="82" t="s">
        <v>124</v>
      </c>
      <c r="AC2668" s="187" t="str">
        <f t="shared" si="893"/>
        <v/>
      </c>
      <c r="AD2668" s="187" t="str">
        <f t="shared" si="894"/>
        <v/>
      </c>
      <c r="AE2668" s="187" t="str">
        <f t="shared" si="895"/>
        <v/>
      </c>
      <c r="AF2668" s="187" t="str">
        <f t="shared" si="896"/>
        <v/>
      </c>
      <c r="AG2668" s="187" t="str">
        <f t="shared" si="897"/>
        <v/>
      </c>
      <c r="AH2668" s="187" t="str">
        <f t="shared" si="898"/>
        <v/>
      </c>
      <c r="AI2668" s="187" t="str">
        <f t="shared" si="899"/>
        <v/>
      </c>
      <c r="AJ2668" s="187" t="str">
        <f t="shared" si="900"/>
        <v/>
      </c>
      <c r="AK2668" s="187" t="str">
        <f t="shared" si="901"/>
        <v/>
      </c>
      <c r="AN2668" s="187" t="str">
        <f t="shared" si="902"/>
        <v/>
      </c>
      <c r="AO2668" s="187" t="str">
        <f t="shared" si="903"/>
        <v/>
      </c>
      <c r="AP2668" s="187" t="str">
        <f t="shared" si="904"/>
        <v/>
      </c>
      <c r="AT2668" s="187" t="str">
        <f t="shared" si="905"/>
        <v/>
      </c>
      <c r="AU2668" s="187" t="str">
        <f t="shared" si="906"/>
        <v/>
      </c>
      <c r="AV2668" s="187" t="str">
        <f t="shared" si="907"/>
        <v/>
      </c>
      <c r="AW2668" s="187" t="str">
        <f t="shared" si="908"/>
        <v/>
      </c>
      <c r="AX2668" s="187" t="str">
        <f t="shared" si="909"/>
        <v/>
      </c>
      <c r="AY2668" s="187" t="str">
        <f t="shared" si="890"/>
        <v/>
      </c>
      <c r="AZ2668" s="187" t="str">
        <f t="shared" si="910"/>
        <v/>
      </c>
      <c r="BA2668" s="187" t="str">
        <f t="shared" si="892"/>
        <v xml:space="preserve"> </v>
      </c>
      <c r="BB2668" s="187" t="str">
        <f>IFERROR(IF(AW2668="","",VLOOKUP(AW2668,SUSS!R:S,2,FALSE)),AY2668*SUSS!$M$2)</f>
        <v/>
      </c>
      <c r="BC2668" s="187" t="str">
        <f t="shared" si="891"/>
        <v/>
      </c>
    </row>
    <row r="2669" spans="14:55" ht="15.75" thickBot="1">
      <c r="N2669" s="183" t="s">
        <v>224</v>
      </c>
      <c r="O2669" s="82">
        <v>50</v>
      </c>
      <c r="P2669" s="85">
        <v>1002.48</v>
      </c>
      <c r="Q2669" s="83" t="s">
        <v>106</v>
      </c>
      <c r="R2669" s="83" t="s">
        <v>10</v>
      </c>
      <c r="S2669" s="83" t="s">
        <v>83</v>
      </c>
      <c r="T2669" s="82" t="s">
        <v>227</v>
      </c>
      <c r="U2669" s="82" t="s">
        <v>124</v>
      </c>
      <c r="AC2669" s="187" t="str">
        <f t="shared" si="893"/>
        <v/>
      </c>
      <c r="AD2669" s="187" t="str">
        <f t="shared" si="894"/>
        <v/>
      </c>
      <c r="AE2669" s="187" t="str">
        <f t="shared" si="895"/>
        <v/>
      </c>
      <c r="AF2669" s="187" t="str">
        <f t="shared" si="896"/>
        <v/>
      </c>
      <c r="AG2669" s="187" t="str">
        <f t="shared" si="897"/>
        <v/>
      </c>
      <c r="AH2669" s="187" t="str">
        <f t="shared" si="898"/>
        <v/>
      </c>
      <c r="AI2669" s="187" t="str">
        <f t="shared" si="899"/>
        <v/>
      </c>
      <c r="AJ2669" s="187" t="str">
        <f t="shared" si="900"/>
        <v/>
      </c>
      <c r="AK2669" s="187" t="str">
        <f t="shared" si="901"/>
        <v/>
      </c>
      <c r="AN2669" s="187" t="str">
        <f t="shared" si="902"/>
        <v/>
      </c>
      <c r="AO2669" s="187" t="str">
        <f t="shared" si="903"/>
        <v/>
      </c>
      <c r="AP2669" s="187" t="str">
        <f t="shared" si="904"/>
        <v/>
      </c>
      <c r="AT2669" s="187" t="str">
        <f t="shared" si="905"/>
        <v/>
      </c>
      <c r="AU2669" s="187" t="str">
        <f t="shared" si="906"/>
        <v/>
      </c>
      <c r="AV2669" s="187" t="str">
        <f t="shared" si="907"/>
        <v/>
      </c>
      <c r="AW2669" s="187" t="str">
        <f t="shared" si="908"/>
        <v/>
      </c>
      <c r="AX2669" s="187" t="str">
        <f t="shared" si="909"/>
        <v/>
      </c>
      <c r="AY2669" s="187" t="str">
        <f t="shared" si="890"/>
        <v/>
      </c>
      <c r="AZ2669" s="187" t="str">
        <f t="shared" si="910"/>
        <v/>
      </c>
      <c r="BA2669" s="187" t="str">
        <f t="shared" si="892"/>
        <v xml:space="preserve"> </v>
      </c>
      <c r="BB2669" s="187" t="str">
        <f>IFERROR(IF(AW2669="","",VLOOKUP(AW2669,SUSS!R:S,2,FALSE)),AY2669*SUSS!$M$2)</f>
        <v/>
      </c>
      <c r="BC2669" s="187" t="str">
        <f t="shared" si="891"/>
        <v/>
      </c>
    </row>
    <row r="2670" spans="14:55" ht="15.75" thickBot="1">
      <c r="N2670" s="183" t="s">
        <v>224</v>
      </c>
      <c r="O2670" s="82">
        <v>50</v>
      </c>
      <c r="P2670" s="85">
        <v>2371.11</v>
      </c>
      <c r="Q2670" s="83" t="s">
        <v>11</v>
      </c>
      <c r="R2670" s="83" t="s">
        <v>10</v>
      </c>
      <c r="S2670" s="83" t="s">
        <v>83</v>
      </c>
      <c r="T2670" s="82" t="s">
        <v>128</v>
      </c>
      <c r="U2670" s="82" t="s">
        <v>124</v>
      </c>
      <c r="AC2670" s="187" t="str">
        <f t="shared" si="893"/>
        <v/>
      </c>
      <c r="AD2670" s="187" t="str">
        <f t="shared" si="894"/>
        <v/>
      </c>
      <c r="AE2670" s="187" t="str">
        <f t="shared" si="895"/>
        <v/>
      </c>
      <c r="AF2670" s="187" t="str">
        <f t="shared" si="896"/>
        <v/>
      </c>
      <c r="AG2670" s="187" t="str">
        <f t="shared" si="897"/>
        <v/>
      </c>
      <c r="AH2670" s="187" t="str">
        <f t="shared" si="898"/>
        <v/>
      </c>
      <c r="AI2670" s="187" t="str">
        <f t="shared" si="899"/>
        <v/>
      </c>
      <c r="AJ2670" s="187" t="str">
        <f t="shared" si="900"/>
        <v/>
      </c>
      <c r="AK2670" s="187" t="str">
        <f t="shared" si="901"/>
        <v/>
      </c>
      <c r="AN2670" s="187" t="str">
        <f t="shared" si="902"/>
        <v/>
      </c>
      <c r="AO2670" s="187" t="str">
        <f t="shared" si="903"/>
        <v/>
      </c>
      <c r="AP2670" s="187" t="str">
        <f t="shared" si="904"/>
        <v/>
      </c>
      <c r="AT2670" s="187" t="str">
        <f t="shared" si="905"/>
        <v>O365001</v>
      </c>
      <c r="AU2670" s="187">
        <f t="shared" si="906"/>
        <v>50</v>
      </c>
      <c r="AV2670" s="187">
        <f t="shared" si="907"/>
        <v>2371.11</v>
      </c>
      <c r="AW2670" s="187" t="str">
        <f t="shared" si="908"/>
        <v>2013/2</v>
      </c>
      <c r="AX2670" s="187" t="str">
        <f t="shared" si="909"/>
        <v>2013/2 Contribuciones Seg. Social</v>
      </c>
      <c r="AY2670" s="187">
        <f t="shared" si="890"/>
        <v>13159.94</v>
      </c>
      <c r="AZ2670" s="187">
        <f t="shared" si="910"/>
        <v>0.18017635338762944</v>
      </c>
      <c r="BA2670" s="187" t="str">
        <f t="shared" si="892"/>
        <v>O365001 50</v>
      </c>
      <c r="BB2670" s="187">
        <f>IFERROR(IF(AW2670="","",VLOOKUP(AW2670,SUSS!R:S,2,FALSE)),AY2670*SUSS!$M$2)</f>
        <v>1579.1928</v>
      </c>
      <c r="BC2670" s="187">
        <f t="shared" si="891"/>
        <v>284.53320000000002</v>
      </c>
    </row>
    <row r="2671" spans="14:55" ht="15.75" thickBot="1">
      <c r="N2671" s="183" t="s">
        <v>224</v>
      </c>
      <c r="O2671" s="82">
        <v>50</v>
      </c>
      <c r="P2671" s="85">
        <v>5272.07</v>
      </c>
      <c r="Q2671" s="83" t="s">
        <v>82</v>
      </c>
      <c r="R2671" s="83" t="s">
        <v>10</v>
      </c>
      <c r="S2671" s="83" t="s">
        <v>10</v>
      </c>
      <c r="T2671" s="82" t="s">
        <v>155</v>
      </c>
      <c r="U2671" s="82" t="s">
        <v>124</v>
      </c>
      <c r="AC2671" s="187" t="str">
        <f t="shared" si="893"/>
        <v/>
      </c>
      <c r="AD2671" s="187" t="str">
        <f t="shared" si="894"/>
        <v/>
      </c>
      <c r="AE2671" s="187" t="str">
        <f t="shared" si="895"/>
        <v/>
      </c>
      <c r="AF2671" s="187" t="str">
        <f t="shared" si="896"/>
        <v/>
      </c>
      <c r="AG2671" s="187" t="str">
        <f t="shared" si="897"/>
        <v/>
      </c>
      <c r="AH2671" s="187" t="str">
        <f t="shared" si="898"/>
        <v/>
      </c>
      <c r="AI2671" s="187" t="str">
        <f t="shared" si="899"/>
        <v/>
      </c>
      <c r="AJ2671" s="187" t="str">
        <f t="shared" si="900"/>
        <v/>
      </c>
      <c r="AK2671" s="187" t="str">
        <f t="shared" si="901"/>
        <v/>
      </c>
      <c r="AN2671" s="187" t="str">
        <f t="shared" si="902"/>
        <v/>
      </c>
      <c r="AO2671" s="187" t="str">
        <f t="shared" si="903"/>
        <v/>
      </c>
      <c r="AP2671" s="187" t="str">
        <f t="shared" si="904"/>
        <v/>
      </c>
      <c r="AT2671" s="187" t="str">
        <f t="shared" si="905"/>
        <v/>
      </c>
      <c r="AU2671" s="187" t="str">
        <f t="shared" si="906"/>
        <v/>
      </c>
      <c r="AV2671" s="187" t="str">
        <f t="shared" si="907"/>
        <v/>
      </c>
      <c r="AW2671" s="187" t="str">
        <f t="shared" si="908"/>
        <v/>
      </c>
      <c r="AX2671" s="187" t="str">
        <f t="shared" si="909"/>
        <v/>
      </c>
      <c r="AY2671" s="187" t="str">
        <f t="shared" si="890"/>
        <v/>
      </c>
      <c r="AZ2671" s="187" t="str">
        <f t="shared" si="910"/>
        <v/>
      </c>
      <c r="BA2671" s="187" t="str">
        <f t="shared" si="892"/>
        <v xml:space="preserve"> </v>
      </c>
      <c r="BB2671" s="187" t="str">
        <f>IFERROR(IF(AW2671="","",VLOOKUP(AW2671,SUSS!R:S,2,FALSE)),AY2671*SUSS!$M$2)</f>
        <v/>
      </c>
      <c r="BC2671" s="187" t="str">
        <f t="shared" si="891"/>
        <v/>
      </c>
    </row>
    <row r="2672" spans="14:55" ht="15.75" thickBot="1">
      <c r="N2672" s="183" t="s">
        <v>224</v>
      </c>
      <c r="O2672" s="82">
        <v>51</v>
      </c>
      <c r="P2672" s="85">
        <v>1636.27</v>
      </c>
      <c r="Q2672" s="83" t="s">
        <v>102</v>
      </c>
      <c r="R2672" s="83" t="s">
        <v>10</v>
      </c>
      <c r="S2672" s="83" t="s">
        <v>10</v>
      </c>
      <c r="T2672" s="82" t="s">
        <v>206</v>
      </c>
      <c r="U2672" s="82" t="s">
        <v>124</v>
      </c>
      <c r="AC2672" s="187" t="str">
        <f t="shared" si="893"/>
        <v/>
      </c>
      <c r="AD2672" s="187" t="str">
        <f t="shared" si="894"/>
        <v/>
      </c>
      <c r="AE2672" s="187" t="str">
        <f t="shared" si="895"/>
        <v/>
      </c>
      <c r="AF2672" s="187" t="str">
        <f t="shared" si="896"/>
        <v/>
      </c>
      <c r="AG2672" s="187" t="str">
        <f t="shared" si="897"/>
        <v/>
      </c>
      <c r="AH2672" s="187" t="str">
        <f t="shared" si="898"/>
        <v/>
      </c>
      <c r="AI2672" s="187" t="str">
        <f t="shared" si="899"/>
        <v/>
      </c>
      <c r="AJ2672" s="187" t="str">
        <f t="shared" si="900"/>
        <v/>
      </c>
      <c r="AK2672" s="187" t="str">
        <f t="shared" si="901"/>
        <v/>
      </c>
      <c r="AN2672" s="187" t="str">
        <f t="shared" si="902"/>
        <v/>
      </c>
      <c r="AO2672" s="187" t="str">
        <f t="shared" si="903"/>
        <v/>
      </c>
      <c r="AP2672" s="187" t="str">
        <f t="shared" si="904"/>
        <v/>
      </c>
      <c r="AT2672" s="187" t="str">
        <f t="shared" si="905"/>
        <v/>
      </c>
      <c r="AU2672" s="187" t="str">
        <f t="shared" si="906"/>
        <v/>
      </c>
      <c r="AV2672" s="187" t="str">
        <f t="shared" si="907"/>
        <v/>
      </c>
      <c r="AW2672" s="187" t="str">
        <f t="shared" si="908"/>
        <v/>
      </c>
      <c r="AX2672" s="187" t="str">
        <f t="shared" si="909"/>
        <v/>
      </c>
      <c r="AY2672" s="187" t="str">
        <f t="shared" si="890"/>
        <v/>
      </c>
      <c r="AZ2672" s="187" t="str">
        <f t="shared" si="910"/>
        <v/>
      </c>
      <c r="BA2672" s="187" t="str">
        <f t="shared" si="892"/>
        <v xml:space="preserve"> </v>
      </c>
      <c r="BB2672" s="187" t="str">
        <f>IFERROR(IF(AW2672="","",VLOOKUP(AW2672,SUSS!R:S,2,FALSE)),AY2672*SUSS!$M$2)</f>
        <v/>
      </c>
      <c r="BC2672" s="187" t="str">
        <f t="shared" si="891"/>
        <v/>
      </c>
    </row>
    <row r="2673" spans="14:55" ht="15.75" thickBot="1">
      <c r="N2673" s="183" t="s">
        <v>224</v>
      </c>
      <c r="O2673" s="82">
        <v>51</v>
      </c>
      <c r="P2673" s="86">
        <v>218.97</v>
      </c>
      <c r="Q2673" s="83" t="s">
        <v>107</v>
      </c>
      <c r="R2673" s="83" t="s">
        <v>10</v>
      </c>
      <c r="S2673" s="83" t="s">
        <v>10</v>
      </c>
      <c r="T2673" s="82" t="s">
        <v>111</v>
      </c>
      <c r="U2673" s="82" t="s">
        <v>124</v>
      </c>
      <c r="AC2673" s="187" t="str">
        <f t="shared" si="893"/>
        <v/>
      </c>
      <c r="AD2673" s="187" t="str">
        <f t="shared" si="894"/>
        <v/>
      </c>
      <c r="AE2673" s="187" t="str">
        <f t="shared" si="895"/>
        <v/>
      </c>
      <c r="AF2673" s="187" t="str">
        <f t="shared" si="896"/>
        <v/>
      </c>
      <c r="AG2673" s="187" t="str">
        <f t="shared" si="897"/>
        <v/>
      </c>
      <c r="AH2673" s="187" t="str">
        <f t="shared" si="898"/>
        <v/>
      </c>
      <c r="AI2673" s="187" t="str">
        <f t="shared" si="899"/>
        <v/>
      </c>
      <c r="AJ2673" s="187" t="str">
        <f t="shared" si="900"/>
        <v/>
      </c>
      <c r="AK2673" s="187" t="str">
        <f t="shared" si="901"/>
        <v/>
      </c>
      <c r="AN2673" s="187" t="str">
        <f t="shared" si="902"/>
        <v/>
      </c>
      <c r="AO2673" s="187" t="str">
        <f t="shared" si="903"/>
        <v/>
      </c>
      <c r="AP2673" s="187" t="str">
        <f t="shared" si="904"/>
        <v/>
      </c>
      <c r="AT2673" s="187" t="str">
        <f t="shared" si="905"/>
        <v/>
      </c>
      <c r="AU2673" s="187" t="str">
        <f t="shared" si="906"/>
        <v/>
      </c>
      <c r="AV2673" s="187" t="str">
        <f t="shared" si="907"/>
        <v/>
      </c>
      <c r="AW2673" s="187" t="str">
        <f t="shared" si="908"/>
        <v/>
      </c>
      <c r="AX2673" s="187" t="str">
        <f t="shared" si="909"/>
        <v/>
      </c>
      <c r="AY2673" s="187" t="str">
        <f t="shared" si="890"/>
        <v/>
      </c>
      <c r="AZ2673" s="187" t="str">
        <f t="shared" si="910"/>
        <v/>
      </c>
      <c r="BA2673" s="187" t="str">
        <f t="shared" si="892"/>
        <v xml:space="preserve"> </v>
      </c>
      <c r="BB2673" s="187" t="str">
        <f>IFERROR(IF(AW2673="","",VLOOKUP(AW2673,SUSS!R:S,2,FALSE)),AY2673*SUSS!$M$2)</f>
        <v/>
      </c>
      <c r="BC2673" s="187" t="str">
        <f t="shared" si="891"/>
        <v/>
      </c>
    </row>
    <row r="2674" spans="14:55" ht="15.75" thickBot="1">
      <c r="N2674" s="183" t="s">
        <v>224</v>
      </c>
      <c r="O2674" s="82">
        <v>51</v>
      </c>
      <c r="P2674" s="86">
        <v>890.69</v>
      </c>
      <c r="Q2674" s="83" t="s">
        <v>106</v>
      </c>
      <c r="R2674" s="83" t="s">
        <v>10</v>
      </c>
      <c r="S2674" s="83" t="s">
        <v>83</v>
      </c>
      <c r="T2674" s="82" t="s">
        <v>227</v>
      </c>
      <c r="U2674" s="82" t="s">
        <v>124</v>
      </c>
      <c r="AC2674" s="187" t="str">
        <f t="shared" si="893"/>
        <v/>
      </c>
      <c r="AD2674" s="187" t="str">
        <f t="shared" si="894"/>
        <v/>
      </c>
      <c r="AE2674" s="187" t="str">
        <f t="shared" si="895"/>
        <v/>
      </c>
      <c r="AF2674" s="187" t="str">
        <f t="shared" si="896"/>
        <v/>
      </c>
      <c r="AG2674" s="187" t="str">
        <f t="shared" si="897"/>
        <v/>
      </c>
      <c r="AH2674" s="187" t="str">
        <f t="shared" si="898"/>
        <v/>
      </c>
      <c r="AI2674" s="187" t="str">
        <f t="shared" si="899"/>
        <v/>
      </c>
      <c r="AJ2674" s="187" t="str">
        <f t="shared" si="900"/>
        <v/>
      </c>
      <c r="AK2674" s="187" t="str">
        <f t="shared" si="901"/>
        <v/>
      </c>
      <c r="AN2674" s="187" t="str">
        <f t="shared" si="902"/>
        <v/>
      </c>
      <c r="AO2674" s="187" t="str">
        <f t="shared" si="903"/>
        <v/>
      </c>
      <c r="AP2674" s="187" t="str">
        <f t="shared" si="904"/>
        <v/>
      </c>
      <c r="AT2674" s="187" t="str">
        <f t="shared" si="905"/>
        <v/>
      </c>
      <c r="AU2674" s="187" t="str">
        <f t="shared" si="906"/>
        <v/>
      </c>
      <c r="AV2674" s="187" t="str">
        <f t="shared" si="907"/>
        <v/>
      </c>
      <c r="AW2674" s="187" t="str">
        <f t="shared" si="908"/>
        <v/>
      </c>
      <c r="AX2674" s="187" t="str">
        <f t="shared" si="909"/>
        <v/>
      </c>
      <c r="AY2674" s="187" t="str">
        <f t="shared" si="890"/>
        <v/>
      </c>
      <c r="AZ2674" s="187" t="str">
        <f t="shared" si="910"/>
        <v/>
      </c>
      <c r="BA2674" s="187" t="str">
        <f t="shared" si="892"/>
        <v xml:space="preserve"> </v>
      </c>
      <c r="BB2674" s="187" t="str">
        <f>IFERROR(IF(AW2674="","",VLOOKUP(AW2674,SUSS!R:S,2,FALSE)),AY2674*SUSS!$M$2)</f>
        <v/>
      </c>
      <c r="BC2674" s="187" t="str">
        <f t="shared" si="891"/>
        <v/>
      </c>
    </row>
    <row r="2675" spans="14:55" ht="15.75" thickBot="1">
      <c r="N2675" s="183" t="s">
        <v>224</v>
      </c>
      <c r="O2675" s="82">
        <v>51</v>
      </c>
      <c r="P2675" s="85">
        <v>2371.11</v>
      </c>
      <c r="Q2675" s="83" t="s">
        <v>11</v>
      </c>
      <c r="R2675" s="83" t="s">
        <v>10</v>
      </c>
      <c r="S2675" s="83" t="s">
        <v>83</v>
      </c>
      <c r="T2675" s="82" t="s">
        <v>128</v>
      </c>
      <c r="U2675" s="82" t="s">
        <v>124</v>
      </c>
      <c r="AC2675" s="187" t="str">
        <f t="shared" si="893"/>
        <v/>
      </c>
      <c r="AD2675" s="187" t="str">
        <f t="shared" si="894"/>
        <v/>
      </c>
      <c r="AE2675" s="187" t="str">
        <f t="shared" si="895"/>
        <v/>
      </c>
      <c r="AF2675" s="187" t="str">
        <f t="shared" si="896"/>
        <v/>
      </c>
      <c r="AG2675" s="187" t="str">
        <f t="shared" si="897"/>
        <v/>
      </c>
      <c r="AH2675" s="187" t="str">
        <f t="shared" si="898"/>
        <v/>
      </c>
      <c r="AI2675" s="187" t="str">
        <f t="shared" si="899"/>
        <v/>
      </c>
      <c r="AJ2675" s="187" t="str">
        <f t="shared" si="900"/>
        <v/>
      </c>
      <c r="AK2675" s="187" t="str">
        <f t="shared" si="901"/>
        <v/>
      </c>
      <c r="AN2675" s="187" t="str">
        <f t="shared" si="902"/>
        <v/>
      </c>
      <c r="AO2675" s="187" t="str">
        <f t="shared" si="903"/>
        <v/>
      </c>
      <c r="AP2675" s="187" t="str">
        <f t="shared" si="904"/>
        <v/>
      </c>
      <c r="AT2675" s="187" t="str">
        <f t="shared" si="905"/>
        <v>O365001</v>
      </c>
      <c r="AU2675" s="187">
        <f t="shared" si="906"/>
        <v>51</v>
      </c>
      <c r="AV2675" s="187">
        <f t="shared" si="907"/>
        <v>2371.11</v>
      </c>
      <c r="AW2675" s="187" t="str">
        <f t="shared" si="908"/>
        <v>2013/2</v>
      </c>
      <c r="AX2675" s="187" t="str">
        <f t="shared" si="909"/>
        <v>2013/2 Contribuciones Seg. Social</v>
      </c>
      <c r="AY2675" s="187">
        <f t="shared" si="890"/>
        <v>13159.94</v>
      </c>
      <c r="AZ2675" s="187">
        <f t="shared" si="910"/>
        <v>0.18017635338762944</v>
      </c>
      <c r="BA2675" s="187" t="str">
        <f t="shared" si="892"/>
        <v>O365001 51</v>
      </c>
      <c r="BB2675" s="187">
        <f>IFERROR(IF(AW2675="","",VLOOKUP(AW2675,SUSS!R:S,2,FALSE)),AY2675*SUSS!$M$2)</f>
        <v>1579.1928</v>
      </c>
      <c r="BC2675" s="187">
        <f t="shared" si="891"/>
        <v>284.53320000000002</v>
      </c>
    </row>
    <row r="2676" spans="14:55" ht="15.75" thickBot="1">
      <c r="N2676" s="183" t="s">
        <v>224</v>
      </c>
      <c r="O2676" s="82">
        <v>51</v>
      </c>
      <c r="P2676" s="85">
        <v>5272.07</v>
      </c>
      <c r="Q2676" s="83" t="s">
        <v>82</v>
      </c>
      <c r="R2676" s="83" t="s">
        <v>10</v>
      </c>
      <c r="S2676" s="83" t="s">
        <v>10</v>
      </c>
      <c r="T2676" s="82" t="s">
        <v>155</v>
      </c>
      <c r="U2676" s="82" t="s">
        <v>124</v>
      </c>
      <c r="AC2676" s="187" t="str">
        <f t="shared" si="893"/>
        <v/>
      </c>
      <c r="AD2676" s="187" t="str">
        <f t="shared" si="894"/>
        <v/>
      </c>
      <c r="AE2676" s="187" t="str">
        <f t="shared" si="895"/>
        <v/>
      </c>
      <c r="AF2676" s="187" t="str">
        <f t="shared" si="896"/>
        <v/>
      </c>
      <c r="AG2676" s="187" t="str">
        <f t="shared" si="897"/>
        <v/>
      </c>
      <c r="AH2676" s="187" t="str">
        <f t="shared" si="898"/>
        <v/>
      </c>
      <c r="AI2676" s="187" t="str">
        <f t="shared" si="899"/>
        <v/>
      </c>
      <c r="AJ2676" s="187" t="str">
        <f t="shared" si="900"/>
        <v/>
      </c>
      <c r="AK2676" s="187" t="str">
        <f t="shared" si="901"/>
        <v/>
      </c>
      <c r="AN2676" s="187" t="str">
        <f t="shared" si="902"/>
        <v/>
      </c>
      <c r="AO2676" s="187" t="str">
        <f t="shared" si="903"/>
        <v/>
      </c>
      <c r="AP2676" s="187" t="str">
        <f t="shared" si="904"/>
        <v/>
      </c>
      <c r="AT2676" s="187" t="str">
        <f t="shared" si="905"/>
        <v/>
      </c>
      <c r="AU2676" s="187" t="str">
        <f t="shared" si="906"/>
        <v/>
      </c>
      <c r="AV2676" s="187" t="str">
        <f t="shared" si="907"/>
        <v/>
      </c>
      <c r="AW2676" s="187" t="str">
        <f t="shared" si="908"/>
        <v/>
      </c>
      <c r="AX2676" s="187" t="str">
        <f t="shared" si="909"/>
        <v/>
      </c>
      <c r="AY2676" s="187" t="str">
        <f t="shared" si="890"/>
        <v/>
      </c>
      <c r="AZ2676" s="187" t="str">
        <f t="shared" si="910"/>
        <v/>
      </c>
      <c r="BA2676" s="187" t="str">
        <f t="shared" si="892"/>
        <v xml:space="preserve"> </v>
      </c>
      <c r="BB2676" s="187" t="str">
        <f>IFERROR(IF(AW2676="","",VLOOKUP(AW2676,SUSS!R:S,2,FALSE)),AY2676*SUSS!$M$2)</f>
        <v/>
      </c>
      <c r="BC2676" s="187" t="str">
        <f t="shared" si="891"/>
        <v/>
      </c>
    </row>
    <row r="2677" spans="14:55" ht="15.75" thickBot="1">
      <c r="N2677" s="183" t="s">
        <v>224</v>
      </c>
      <c r="O2677" s="82">
        <v>51</v>
      </c>
      <c r="P2677" s="86">
        <v>111.79</v>
      </c>
      <c r="Q2677" s="83" t="s">
        <v>106</v>
      </c>
      <c r="R2677" s="83" t="s">
        <v>10</v>
      </c>
      <c r="S2677" s="83" t="s">
        <v>10</v>
      </c>
      <c r="T2677" s="82" t="s">
        <v>230</v>
      </c>
      <c r="U2677" s="82" t="s">
        <v>124</v>
      </c>
      <c r="AC2677" s="187" t="str">
        <f t="shared" si="893"/>
        <v/>
      </c>
      <c r="AD2677" s="187" t="str">
        <f t="shared" si="894"/>
        <v/>
      </c>
      <c r="AE2677" s="187" t="str">
        <f t="shared" si="895"/>
        <v/>
      </c>
      <c r="AF2677" s="187" t="str">
        <f t="shared" si="896"/>
        <v/>
      </c>
      <c r="AG2677" s="187" t="str">
        <f t="shared" si="897"/>
        <v/>
      </c>
      <c r="AH2677" s="187" t="str">
        <f t="shared" si="898"/>
        <v/>
      </c>
      <c r="AI2677" s="187" t="str">
        <f t="shared" si="899"/>
        <v/>
      </c>
      <c r="AJ2677" s="187" t="str">
        <f t="shared" si="900"/>
        <v/>
      </c>
      <c r="AK2677" s="187" t="str">
        <f t="shared" si="901"/>
        <v/>
      </c>
      <c r="AN2677" s="187" t="str">
        <f t="shared" si="902"/>
        <v/>
      </c>
      <c r="AO2677" s="187" t="str">
        <f t="shared" si="903"/>
        <v/>
      </c>
      <c r="AP2677" s="187" t="str">
        <f t="shared" si="904"/>
        <v/>
      </c>
      <c r="AT2677" s="187" t="str">
        <f t="shared" si="905"/>
        <v/>
      </c>
      <c r="AU2677" s="187" t="str">
        <f t="shared" si="906"/>
        <v/>
      </c>
      <c r="AV2677" s="187" t="str">
        <f t="shared" si="907"/>
        <v/>
      </c>
      <c r="AW2677" s="187" t="str">
        <f t="shared" si="908"/>
        <v/>
      </c>
      <c r="AX2677" s="187" t="str">
        <f t="shared" si="909"/>
        <v/>
      </c>
      <c r="AY2677" s="187" t="str">
        <f t="shared" si="890"/>
        <v/>
      </c>
      <c r="AZ2677" s="187" t="str">
        <f t="shared" si="910"/>
        <v/>
      </c>
      <c r="BA2677" s="187" t="str">
        <f t="shared" si="892"/>
        <v xml:space="preserve"> </v>
      </c>
      <c r="BB2677" s="187" t="str">
        <f>IFERROR(IF(AW2677="","",VLOOKUP(AW2677,SUSS!R:S,2,FALSE)),AY2677*SUSS!$M$2)</f>
        <v/>
      </c>
      <c r="BC2677" s="187" t="str">
        <f t="shared" si="891"/>
        <v/>
      </c>
    </row>
    <row r="2678" spans="14:55" ht="15.75" thickBot="1">
      <c r="N2678" s="183" t="s">
        <v>224</v>
      </c>
      <c r="O2678" s="82">
        <v>52</v>
      </c>
      <c r="P2678" s="85">
        <v>1636.27</v>
      </c>
      <c r="Q2678" s="83" t="s">
        <v>102</v>
      </c>
      <c r="R2678" s="83" t="s">
        <v>10</v>
      </c>
      <c r="S2678" s="83" t="s">
        <v>10</v>
      </c>
      <c r="T2678" s="82" t="s">
        <v>206</v>
      </c>
      <c r="U2678" s="82" t="s">
        <v>124</v>
      </c>
      <c r="AC2678" s="187" t="str">
        <f t="shared" si="893"/>
        <v/>
      </c>
      <c r="AD2678" s="187" t="str">
        <f t="shared" si="894"/>
        <v/>
      </c>
      <c r="AE2678" s="187" t="str">
        <f t="shared" si="895"/>
        <v/>
      </c>
      <c r="AF2678" s="187" t="str">
        <f t="shared" si="896"/>
        <v/>
      </c>
      <c r="AG2678" s="187" t="str">
        <f t="shared" si="897"/>
        <v/>
      </c>
      <c r="AH2678" s="187" t="str">
        <f t="shared" si="898"/>
        <v/>
      </c>
      <c r="AI2678" s="187" t="str">
        <f t="shared" si="899"/>
        <v/>
      </c>
      <c r="AJ2678" s="187" t="str">
        <f t="shared" si="900"/>
        <v/>
      </c>
      <c r="AK2678" s="187" t="str">
        <f t="shared" si="901"/>
        <v/>
      </c>
      <c r="AN2678" s="187" t="str">
        <f t="shared" si="902"/>
        <v/>
      </c>
      <c r="AO2678" s="187" t="str">
        <f t="shared" si="903"/>
        <v/>
      </c>
      <c r="AP2678" s="187" t="str">
        <f t="shared" si="904"/>
        <v/>
      </c>
      <c r="AT2678" s="187" t="str">
        <f t="shared" si="905"/>
        <v/>
      </c>
      <c r="AU2678" s="187" t="str">
        <f t="shared" si="906"/>
        <v/>
      </c>
      <c r="AV2678" s="187" t="str">
        <f t="shared" si="907"/>
        <v/>
      </c>
      <c r="AW2678" s="187" t="str">
        <f t="shared" si="908"/>
        <v/>
      </c>
      <c r="AX2678" s="187" t="str">
        <f t="shared" si="909"/>
        <v/>
      </c>
      <c r="AY2678" s="187" t="str">
        <f t="shared" si="890"/>
        <v/>
      </c>
      <c r="AZ2678" s="187" t="str">
        <f t="shared" si="910"/>
        <v/>
      </c>
      <c r="BA2678" s="187" t="str">
        <f t="shared" si="892"/>
        <v xml:space="preserve"> </v>
      </c>
      <c r="BB2678" s="187" t="str">
        <f>IFERROR(IF(AW2678="","",VLOOKUP(AW2678,SUSS!R:S,2,FALSE)),AY2678*SUSS!$M$2)</f>
        <v/>
      </c>
      <c r="BC2678" s="187" t="str">
        <f t="shared" si="891"/>
        <v/>
      </c>
    </row>
    <row r="2679" spans="14:55" ht="15.75" thickBot="1">
      <c r="N2679" s="183" t="s">
        <v>224</v>
      </c>
      <c r="O2679" s="82">
        <v>52</v>
      </c>
      <c r="P2679" s="86">
        <v>218.97</v>
      </c>
      <c r="Q2679" s="83" t="s">
        <v>107</v>
      </c>
      <c r="R2679" s="83" t="s">
        <v>10</v>
      </c>
      <c r="S2679" s="83" t="s">
        <v>10</v>
      </c>
      <c r="T2679" s="82" t="s">
        <v>111</v>
      </c>
      <c r="U2679" s="82" t="s">
        <v>124</v>
      </c>
      <c r="AC2679" s="187" t="str">
        <f t="shared" si="893"/>
        <v/>
      </c>
      <c r="AD2679" s="187" t="str">
        <f t="shared" si="894"/>
        <v/>
      </c>
      <c r="AE2679" s="187" t="str">
        <f t="shared" si="895"/>
        <v/>
      </c>
      <c r="AF2679" s="187" t="str">
        <f t="shared" si="896"/>
        <v/>
      </c>
      <c r="AG2679" s="187" t="str">
        <f t="shared" si="897"/>
        <v/>
      </c>
      <c r="AH2679" s="187" t="str">
        <f t="shared" si="898"/>
        <v/>
      </c>
      <c r="AI2679" s="187" t="str">
        <f t="shared" si="899"/>
        <v/>
      </c>
      <c r="AJ2679" s="187" t="str">
        <f t="shared" si="900"/>
        <v/>
      </c>
      <c r="AK2679" s="187" t="str">
        <f t="shared" si="901"/>
        <v/>
      </c>
      <c r="AN2679" s="187" t="str">
        <f t="shared" si="902"/>
        <v/>
      </c>
      <c r="AO2679" s="187" t="str">
        <f t="shared" si="903"/>
        <v/>
      </c>
      <c r="AP2679" s="187" t="str">
        <f t="shared" si="904"/>
        <v/>
      </c>
      <c r="AT2679" s="187" t="str">
        <f t="shared" si="905"/>
        <v/>
      </c>
      <c r="AU2679" s="187" t="str">
        <f t="shared" si="906"/>
        <v/>
      </c>
      <c r="AV2679" s="187" t="str">
        <f t="shared" si="907"/>
        <v/>
      </c>
      <c r="AW2679" s="187" t="str">
        <f t="shared" si="908"/>
        <v/>
      </c>
      <c r="AX2679" s="187" t="str">
        <f t="shared" si="909"/>
        <v/>
      </c>
      <c r="AY2679" s="187" t="str">
        <f t="shared" si="890"/>
        <v/>
      </c>
      <c r="AZ2679" s="187" t="str">
        <f t="shared" si="910"/>
        <v/>
      </c>
      <c r="BA2679" s="187" t="str">
        <f t="shared" si="892"/>
        <v xml:space="preserve"> </v>
      </c>
      <c r="BB2679" s="187" t="str">
        <f>IFERROR(IF(AW2679="","",VLOOKUP(AW2679,SUSS!R:S,2,FALSE)),AY2679*SUSS!$M$2)</f>
        <v/>
      </c>
      <c r="BC2679" s="187" t="str">
        <f t="shared" si="891"/>
        <v/>
      </c>
    </row>
    <row r="2680" spans="14:55" ht="15.75" thickBot="1">
      <c r="N2680" s="183" t="s">
        <v>224</v>
      </c>
      <c r="O2680" s="82">
        <v>52</v>
      </c>
      <c r="P2680" s="86">
        <v>33.090000000000003</v>
      </c>
      <c r="Q2680" s="83" t="s">
        <v>11</v>
      </c>
      <c r="R2680" s="83" t="s">
        <v>10</v>
      </c>
      <c r="S2680" s="83" t="s">
        <v>83</v>
      </c>
      <c r="T2680" s="82" t="s">
        <v>128</v>
      </c>
      <c r="U2680" s="82" t="s">
        <v>124</v>
      </c>
      <c r="AC2680" s="187" t="str">
        <f t="shared" si="893"/>
        <v/>
      </c>
      <c r="AD2680" s="187" t="str">
        <f t="shared" si="894"/>
        <v/>
      </c>
      <c r="AE2680" s="187" t="str">
        <f t="shared" si="895"/>
        <v/>
      </c>
      <c r="AF2680" s="187" t="str">
        <f t="shared" si="896"/>
        <v/>
      </c>
      <c r="AG2680" s="187" t="str">
        <f t="shared" si="897"/>
        <v/>
      </c>
      <c r="AH2680" s="187" t="str">
        <f t="shared" si="898"/>
        <v/>
      </c>
      <c r="AI2680" s="187" t="str">
        <f t="shared" si="899"/>
        <v/>
      </c>
      <c r="AJ2680" s="187" t="str">
        <f t="shared" si="900"/>
        <v/>
      </c>
      <c r="AK2680" s="187" t="str">
        <f t="shared" si="901"/>
        <v/>
      </c>
      <c r="AN2680" s="187" t="str">
        <f t="shared" si="902"/>
        <v/>
      </c>
      <c r="AO2680" s="187" t="str">
        <f t="shared" si="903"/>
        <v/>
      </c>
      <c r="AP2680" s="187" t="str">
        <f t="shared" si="904"/>
        <v/>
      </c>
      <c r="AT2680" s="187" t="str">
        <f t="shared" si="905"/>
        <v>O365001</v>
      </c>
      <c r="AU2680" s="187">
        <f t="shared" si="906"/>
        <v>52</v>
      </c>
      <c r="AV2680" s="187">
        <f t="shared" si="907"/>
        <v>33.090000000000003</v>
      </c>
      <c r="AW2680" s="187" t="str">
        <f t="shared" si="908"/>
        <v>2013/2</v>
      </c>
      <c r="AX2680" s="187" t="str">
        <f t="shared" si="909"/>
        <v>2013/2 Contribuciones Seg. Social</v>
      </c>
      <c r="AY2680" s="187">
        <f t="shared" si="890"/>
        <v>13159.94</v>
      </c>
      <c r="AZ2680" s="187">
        <f t="shared" si="910"/>
        <v>2.5144491540234986E-3</v>
      </c>
      <c r="BA2680" s="187" t="str">
        <f t="shared" si="892"/>
        <v>O365001 52</v>
      </c>
      <c r="BB2680" s="187">
        <f>IFERROR(IF(AW2680="","",VLOOKUP(AW2680,SUSS!R:S,2,FALSE)),AY2680*SUSS!$M$2)</f>
        <v>1579.1928</v>
      </c>
      <c r="BC2680" s="187">
        <f t="shared" si="891"/>
        <v>3.9708000000000001</v>
      </c>
    </row>
    <row r="2681" spans="14:55" ht="15.75" thickBot="1">
      <c r="N2681" s="183" t="s">
        <v>224</v>
      </c>
      <c r="O2681" s="82">
        <v>52</v>
      </c>
      <c r="P2681" s="85">
        <v>2338.02</v>
      </c>
      <c r="Q2681" s="83" t="s">
        <v>11</v>
      </c>
      <c r="R2681" s="83" t="s">
        <v>10</v>
      </c>
      <c r="S2681" s="83" t="s">
        <v>10</v>
      </c>
      <c r="T2681" s="82" t="s">
        <v>120</v>
      </c>
      <c r="U2681" s="82" t="s">
        <v>124</v>
      </c>
      <c r="AC2681" s="187" t="str">
        <f t="shared" si="893"/>
        <v/>
      </c>
      <c r="AD2681" s="187" t="str">
        <f t="shared" si="894"/>
        <v/>
      </c>
      <c r="AE2681" s="187" t="str">
        <f t="shared" si="895"/>
        <v/>
      </c>
      <c r="AF2681" s="187" t="str">
        <f t="shared" si="896"/>
        <v/>
      </c>
      <c r="AG2681" s="187" t="str">
        <f t="shared" si="897"/>
        <v/>
      </c>
      <c r="AH2681" s="187" t="str">
        <f t="shared" si="898"/>
        <v/>
      </c>
      <c r="AI2681" s="187" t="str">
        <f t="shared" si="899"/>
        <v/>
      </c>
      <c r="AJ2681" s="187" t="str">
        <f t="shared" si="900"/>
        <v/>
      </c>
      <c r="AK2681" s="187" t="str">
        <f t="shared" si="901"/>
        <v/>
      </c>
      <c r="AN2681" s="187" t="str">
        <f t="shared" si="902"/>
        <v/>
      </c>
      <c r="AO2681" s="187" t="str">
        <f t="shared" si="903"/>
        <v/>
      </c>
      <c r="AP2681" s="187" t="str">
        <f t="shared" si="904"/>
        <v/>
      </c>
      <c r="AT2681" s="187" t="str">
        <f t="shared" si="905"/>
        <v>O365001</v>
      </c>
      <c r="AU2681" s="187">
        <f t="shared" si="906"/>
        <v>52</v>
      </c>
      <c r="AV2681" s="187">
        <f t="shared" si="907"/>
        <v>2338.02</v>
      </c>
      <c r="AW2681" s="187" t="str">
        <f t="shared" si="908"/>
        <v>2013/3</v>
      </c>
      <c r="AX2681" s="187" t="str">
        <f t="shared" si="909"/>
        <v>2013/3 Contribuciones Seg. Social</v>
      </c>
      <c r="AY2681" s="187">
        <f t="shared" si="890"/>
        <v>12986.84</v>
      </c>
      <c r="AZ2681" s="187">
        <f t="shared" si="910"/>
        <v>0.18002993799877415</v>
      </c>
      <c r="BA2681" s="187" t="str">
        <f t="shared" si="892"/>
        <v>O365001 52</v>
      </c>
      <c r="BB2681" s="187">
        <f>IFERROR(IF(AW2681="","",VLOOKUP(AW2681,SUSS!R:S,2,FALSE)),AY2681*SUSS!$M$2)</f>
        <v>1558.4207999999999</v>
      </c>
      <c r="BC2681" s="187">
        <f t="shared" si="891"/>
        <v>280.56239999999997</v>
      </c>
    </row>
    <row r="2682" spans="14:55" ht="15.75" thickBot="1">
      <c r="N2682" s="183" t="s">
        <v>224</v>
      </c>
      <c r="O2682" s="82">
        <v>52</v>
      </c>
      <c r="P2682" s="85">
        <v>5272.07</v>
      </c>
      <c r="Q2682" s="83" t="s">
        <v>82</v>
      </c>
      <c r="R2682" s="83" t="s">
        <v>10</v>
      </c>
      <c r="S2682" s="83" t="s">
        <v>10</v>
      </c>
      <c r="T2682" s="82" t="s">
        <v>155</v>
      </c>
      <c r="U2682" s="82" t="s">
        <v>124</v>
      </c>
      <c r="AC2682" s="187" t="str">
        <f t="shared" si="893"/>
        <v/>
      </c>
      <c r="AD2682" s="187" t="str">
        <f t="shared" si="894"/>
        <v/>
      </c>
      <c r="AE2682" s="187" t="str">
        <f t="shared" si="895"/>
        <v/>
      </c>
      <c r="AF2682" s="187" t="str">
        <f t="shared" si="896"/>
        <v/>
      </c>
      <c r="AG2682" s="187" t="str">
        <f t="shared" si="897"/>
        <v/>
      </c>
      <c r="AH2682" s="187" t="str">
        <f t="shared" si="898"/>
        <v/>
      </c>
      <c r="AI2682" s="187" t="str">
        <f t="shared" si="899"/>
        <v/>
      </c>
      <c r="AJ2682" s="187" t="str">
        <f t="shared" si="900"/>
        <v/>
      </c>
      <c r="AK2682" s="187" t="str">
        <f t="shared" si="901"/>
        <v/>
      </c>
      <c r="AN2682" s="187" t="str">
        <f t="shared" si="902"/>
        <v/>
      </c>
      <c r="AO2682" s="187" t="str">
        <f t="shared" si="903"/>
        <v/>
      </c>
      <c r="AP2682" s="187" t="str">
        <f t="shared" si="904"/>
        <v/>
      </c>
      <c r="AT2682" s="187" t="str">
        <f t="shared" si="905"/>
        <v/>
      </c>
      <c r="AU2682" s="187" t="str">
        <f t="shared" si="906"/>
        <v/>
      </c>
      <c r="AV2682" s="187" t="str">
        <f t="shared" si="907"/>
        <v/>
      </c>
      <c r="AW2682" s="187" t="str">
        <f t="shared" si="908"/>
        <v/>
      </c>
      <c r="AX2682" s="187" t="str">
        <f t="shared" si="909"/>
        <v/>
      </c>
      <c r="AY2682" s="187" t="str">
        <f t="shared" si="890"/>
        <v/>
      </c>
      <c r="AZ2682" s="187" t="str">
        <f t="shared" si="910"/>
        <v/>
      </c>
      <c r="BA2682" s="187" t="str">
        <f t="shared" si="892"/>
        <v xml:space="preserve"> </v>
      </c>
      <c r="BB2682" s="187" t="str">
        <f>IFERROR(IF(AW2682="","",VLOOKUP(AW2682,SUSS!R:S,2,FALSE)),AY2682*SUSS!$M$2)</f>
        <v/>
      </c>
      <c r="BC2682" s="187" t="str">
        <f t="shared" si="891"/>
        <v/>
      </c>
    </row>
    <row r="2683" spans="14:55" ht="15.75" thickBot="1">
      <c r="N2683" s="183" t="s">
        <v>224</v>
      </c>
      <c r="O2683" s="82">
        <v>52</v>
      </c>
      <c r="P2683" s="85">
        <v>1002.48</v>
      </c>
      <c r="Q2683" s="83" t="s">
        <v>106</v>
      </c>
      <c r="R2683" s="83" t="s">
        <v>10</v>
      </c>
      <c r="S2683" s="83" t="s">
        <v>10</v>
      </c>
      <c r="T2683" s="82" t="s">
        <v>230</v>
      </c>
      <c r="U2683" s="82" t="s">
        <v>124</v>
      </c>
      <c r="AC2683" s="187" t="str">
        <f t="shared" si="893"/>
        <v/>
      </c>
      <c r="AD2683" s="187" t="str">
        <f t="shared" si="894"/>
        <v/>
      </c>
      <c r="AE2683" s="187" t="str">
        <f t="shared" si="895"/>
        <v/>
      </c>
      <c r="AF2683" s="187" t="str">
        <f t="shared" si="896"/>
        <v/>
      </c>
      <c r="AG2683" s="187" t="str">
        <f t="shared" si="897"/>
        <v/>
      </c>
      <c r="AH2683" s="187" t="str">
        <f t="shared" si="898"/>
        <v/>
      </c>
      <c r="AI2683" s="187" t="str">
        <f t="shared" si="899"/>
        <v/>
      </c>
      <c r="AJ2683" s="187" t="str">
        <f t="shared" si="900"/>
        <v/>
      </c>
      <c r="AK2683" s="187" t="str">
        <f t="shared" si="901"/>
        <v/>
      </c>
      <c r="AN2683" s="187" t="str">
        <f t="shared" si="902"/>
        <v/>
      </c>
      <c r="AO2683" s="187" t="str">
        <f t="shared" si="903"/>
        <v/>
      </c>
      <c r="AP2683" s="187" t="str">
        <f t="shared" si="904"/>
        <v/>
      </c>
      <c r="AT2683" s="187" t="str">
        <f t="shared" si="905"/>
        <v/>
      </c>
      <c r="AU2683" s="187" t="str">
        <f t="shared" si="906"/>
        <v/>
      </c>
      <c r="AV2683" s="187" t="str">
        <f t="shared" si="907"/>
        <v/>
      </c>
      <c r="AW2683" s="187" t="str">
        <f t="shared" si="908"/>
        <v/>
      </c>
      <c r="AX2683" s="187" t="str">
        <f t="shared" si="909"/>
        <v/>
      </c>
      <c r="AY2683" s="187" t="str">
        <f t="shared" si="890"/>
        <v/>
      </c>
      <c r="AZ2683" s="187" t="str">
        <f t="shared" si="910"/>
        <v/>
      </c>
      <c r="BA2683" s="187" t="str">
        <f t="shared" si="892"/>
        <v xml:space="preserve"> </v>
      </c>
      <c r="BB2683" s="187" t="str">
        <f>IFERROR(IF(AW2683="","",VLOOKUP(AW2683,SUSS!R:S,2,FALSE)),AY2683*SUSS!$M$2)</f>
        <v/>
      </c>
      <c r="BC2683" s="187" t="str">
        <f t="shared" si="891"/>
        <v/>
      </c>
    </row>
    <row r="2684" spans="14:55" ht="15.75" thickBot="1">
      <c r="N2684" s="183" t="s">
        <v>224</v>
      </c>
      <c r="O2684" s="82">
        <v>53</v>
      </c>
      <c r="P2684" s="85">
        <v>1636.27</v>
      </c>
      <c r="Q2684" s="83" t="s">
        <v>102</v>
      </c>
      <c r="R2684" s="83" t="s">
        <v>10</v>
      </c>
      <c r="S2684" s="83" t="s">
        <v>10</v>
      </c>
      <c r="T2684" s="82" t="s">
        <v>206</v>
      </c>
      <c r="U2684" s="82" t="s">
        <v>124</v>
      </c>
      <c r="AC2684" s="187" t="str">
        <f t="shared" si="893"/>
        <v/>
      </c>
      <c r="AD2684" s="187" t="str">
        <f t="shared" si="894"/>
        <v/>
      </c>
      <c r="AE2684" s="187" t="str">
        <f t="shared" si="895"/>
        <v/>
      </c>
      <c r="AF2684" s="187" t="str">
        <f t="shared" si="896"/>
        <v/>
      </c>
      <c r="AG2684" s="187" t="str">
        <f t="shared" si="897"/>
        <v/>
      </c>
      <c r="AH2684" s="187" t="str">
        <f t="shared" si="898"/>
        <v/>
      </c>
      <c r="AI2684" s="187" t="str">
        <f t="shared" si="899"/>
        <v/>
      </c>
      <c r="AJ2684" s="187" t="str">
        <f t="shared" si="900"/>
        <v/>
      </c>
      <c r="AK2684" s="187" t="str">
        <f t="shared" si="901"/>
        <v/>
      </c>
      <c r="AN2684" s="187" t="str">
        <f t="shared" si="902"/>
        <v/>
      </c>
      <c r="AO2684" s="187" t="str">
        <f t="shared" si="903"/>
        <v/>
      </c>
      <c r="AP2684" s="187" t="str">
        <f t="shared" si="904"/>
        <v/>
      </c>
      <c r="AT2684" s="187" t="str">
        <f t="shared" si="905"/>
        <v/>
      </c>
      <c r="AU2684" s="187" t="str">
        <f t="shared" si="906"/>
        <v/>
      </c>
      <c r="AV2684" s="187" t="str">
        <f t="shared" si="907"/>
        <v/>
      </c>
      <c r="AW2684" s="187" t="str">
        <f t="shared" si="908"/>
        <v/>
      </c>
      <c r="AX2684" s="187" t="str">
        <f t="shared" si="909"/>
        <v/>
      </c>
      <c r="AY2684" s="187" t="str">
        <f t="shared" si="890"/>
        <v/>
      </c>
      <c r="AZ2684" s="187" t="str">
        <f t="shared" si="910"/>
        <v/>
      </c>
      <c r="BA2684" s="187" t="str">
        <f t="shared" si="892"/>
        <v xml:space="preserve"> </v>
      </c>
      <c r="BB2684" s="187" t="str">
        <f>IFERROR(IF(AW2684="","",VLOOKUP(AW2684,SUSS!R:S,2,FALSE)),AY2684*SUSS!$M$2)</f>
        <v/>
      </c>
      <c r="BC2684" s="187" t="str">
        <f t="shared" si="891"/>
        <v/>
      </c>
    </row>
    <row r="2685" spans="14:55" ht="15.75" thickBot="1">
      <c r="N2685" s="183" t="s">
        <v>224</v>
      </c>
      <c r="O2685" s="82">
        <v>53</v>
      </c>
      <c r="P2685" s="86">
        <v>218.97</v>
      </c>
      <c r="Q2685" s="83" t="s">
        <v>107</v>
      </c>
      <c r="R2685" s="83" t="s">
        <v>10</v>
      </c>
      <c r="S2685" s="83" t="s">
        <v>10</v>
      </c>
      <c r="T2685" s="82" t="s">
        <v>111</v>
      </c>
      <c r="U2685" s="82" t="s">
        <v>124</v>
      </c>
      <c r="AC2685" s="187" t="str">
        <f t="shared" si="893"/>
        <v/>
      </c>
      <c r="AD2685" s="187" t="str">
        <f t="shared" si="894"/>
        <v/>
      </c>
      <c r="AE2685" s="187" t="str">
        <f t="shared" si="895"/>
        <v/>
      </c>
      <c r="AF2685" s="187" t="str">
        <f t="shared" si="896"/>
        <v/>
      </c>
      <c r="AG2685" s="187" t="str">
        <f t="shared" si="897"/>
        <v/>
      </c>
      <c r="AH2685" s="187" t="str">
        <f t="shared" si="898"/>
        <v/>
      </c>
      <c r="AI2685" s="187" t="str">
        <f t="shared" si="899"/>
        <v/>
      </c>
      <c r="AJ2685" s="187" t="str">
        <f t="shared" si="900"/>
        <v/>
      </c>
      <c r="AK2685" s="187" t="str">
        <f t="shared" si="901"/>
        <v/>
      </c>
      <c r="AN2685" s="187" t="str">
        <f t="shared" si="902"/>
        <v/>
      </c>
      <c r="AO2685" s="187" t="str">
        <f t="shared" si="903"/>
        <v/>
      </c>
      <c r="AP2685" s="187" t="str">
        <f t="shared" si="904"/>
        <v/>
      </c>
      <c r="AT2685" s="187" t="str">
        <f t="shared" si="905"/>
        <v/>
      </c>
      <c r="AU2685" s="187" t="str">
        <f t="shared" si="906"/>
        <v/>
      </c>
      <c r="AV2685" s="187" t="str">
        <f t="shared" si="907"/>
        <v/>
      </c>
      <c r="AW2685" s="187" t="str">
        <f t="shared" si="908"/>
        <v/>
      </c>
      <c r="AX2685" s="187" t="str">
        <f t="shared" si="909"/>
        <v/>
      </c>
      <c r="AY2685" s="187" t="str">
        <f t="shared" si="890"/>
        <v/>
      </c>
      <c r="AZ2685" s="187" t="str">
        <f t="shared" si="910"/>
        <v/>
      </c>
      <c r="BA2685" s="187" t="str">
        <f t="shared" si="892"/>
        <v xml:space="preserve"> </v>
      </c>
      <c r="BB2685" s="187" t="str">
        <f>IFERROR(IF(AW2685="","",VLOOKUP(AW2685,SUSS!R:S,2,FALSE)),AY2685*SUSS!$M$2)</f>
        <v/>
      </c>
      <c r="BC2685" s="187" t="str">
        <f t="shared" si="891"/>
        <v/>
      </c>
    </row>
    <row r="2686" spans="14:55" ht="15.75" thickBot="1">
      <c r="N2686" s="183" t="s">
        <v>224</v>
      </c>
      <c r="O2686" s="82">
        <v>53</v>
      </c>
      <c r="P2686" s="85">
        <v>2371.11</v>
      </c>
      <c r="Q2686" s="83" t="s">
        <v>11</v>
      </c>
      <c r="R2686" s="83" t="s">
        <v>10</v>
      </c>
      <c r="S2686" s="83" t="s">
        <v>10</v>
      </c>
      <c r="T2686" s="82" t="s">
        <v>120</v>
      </c>
      <c r="U2686" s="82" t="s">
        <v>124</v>
      </c>
      <c r="AC2686" s="187" t="str">
        <f t="shared" si="893"/>
        <v/>
      </c>
      <c r="AD2686" s="187" t="str">
        <f t="shared" si="894"/>
        <v/>
      </c>
      <c r="AE2686" s="187" t="str">
        <f t="shared" si="895"/>
        <v/>
      </c>
      <c r="AF2686" s="187" t="str">
        <f t="shared" si="896"/>
        <v/>
      </c>
      <c r="AG2686" s="187" t="str">
        <f t="shared" si="897"/>
        <v/>
      </c>
      <c r="AH2686" s="187" t="str">
        <f t="shared" si="898"/>
        <v/>
      </c>
      <c r="AI2686" s="187" t="str">
        <f t="shared" si="899"/>
        <v/>
      </c>
      <c r="AJ2686" s="187" t="str">
        <f t="shared" si="900"/>
        <v/>
      </c>
      <c r="AK2686" s="187" t="str">
        <f t="shared" si="901"/>
        <v/>
      </c>
      <c r="AN2686" s="187" t="str">
        <f t="shared" si="902"/>
        <v/>
      </c>
      <c r="AO2686" s="187" t="str">
        <f t="shared" si="903"/>
        <v/>
      </c>
      <c r="AP2686" s="187" t="str">
        <f t="shared" si="904"/>
        <v/>
      </c>
      <c r="AT2686" s="187" t="str">
        <f t="shared" si="905"/>
        <v>O365001</v>
      </c>
      <c r="AU2686" s="187">
        <f t="shared" si="906"/>
        <v>53</v>
      </c>
      <c r="AV2686" s="187">
        <f t="shared" si="907"/>
        <v>2371.11</v>
      </c>
      <c r="AW2686" s="187" t="str">
        <f t="shared" si="908"/>
        <v>2013/3</v>
      </c>
      <c r="AX2686" s="187" t="str">
        <f t="shared" si="909"/>
        <v>2013/3 Contribuciones Seg. Social</v>
      </c>
      <c r="AY2686" s="187">
        <f t="shared" si="890"/>
        <v>12986.84</v>
      </c>
      <c r="AZ2686" s="187">
        <f t="shared" si="910"/>
        <v>0.18257790193765383</v>
      </c>
      <c r="BA2686" s="187" t="str">
        <f t="shared" si="892"/>
        <v>O365001 53</v>
      </c>
      <c r="BB2686" s="187">
        <f>IFERROR(IF(AW2686="","",VLOOKUP(AW2686,SUSS!R:S,2,FALSE)),AY2686*SUSS!$M$2)</f>
        <v>1558.4207999999999</v>
      </c>
      <c r="BC2686" s="187">
        <f t="shared" si="891"/>
        <v>284.53320000000002</v>
      </c>
    </row>
    <row r="2687" spans="14:55" ht="15.75" thickBot="1">
      <c r="N2687" s="183" t="s">
        <v>224</v>
      </c>
      <c r="O2687" s="82">
        <v>53</v>
      </c>
      <c r="P2687" s="85">
        <v>3518.92</v>
      </c>
      <c r="Q2687" s="83" t="s">
        <v>82</v>
      </c>
      <c r="R2687" s="83" t="s">
        <v>10</v>
      </c>
      <c r="S2687" s="83" t="s">
        <v>10</v>
      </c>
      <c r="T2687" s="82" t="s">
        <v>155</v>
      </c>
      <c r="U2687" s="82" t="s">
        <v>124</v>
      </c>
      <c r="AC2687" s="187" t="str">
        <f t="shared" si="893"/>
        <v/>
      </c>
      <c r="AD2687" s="187" t="str">
        <f t="shared" si="894"/>
        <v/>
      </c>
      <c r="AE2687" s="187" t="str">
        <f t="shared" si="895"/>
        <v/>
      </c>
      <c r="AF2687" s="187" t="str">
        <f t="shared" si="896"/>
        <v/>
      </c>
      <c r="AG2687" s="187" t="str">
        <f t="shared" si="897"/>
        <v/>
      </c>
      <c r="AH2687" s="187" t="str">
        <f t="shared" si="898"/>
        <v/>
      </c>
      <c r="AI2687" s="187" t="str">
        <f t="shared" si="899"/>
        <v/>
      </c>
      <c r="AJ2687" s="187" t="str">
        <f t="shared" si="900"/>
        <v/>
      </c>
      <c r="AK2687" s="187" t="str">
        <f t="shared" si="901"/>
        <v/>
      </c>
      <c r="AN2687" s="187" t="str">
        <f t="shared" si="902"/>
        <v/>
      </c>
      <c r="AO2687" s="187" t="str">
        <f t="shared" si="903"/>
        <v/>
      </c>
      <c r="AP2687" s="187" t="str">
        <f t="shared" si="904"/>
        <v/>
      </c>
      <c r="AT2687" s="187" t="str">
        <f t="shared" si="905"/>
        <v/>
      </c>
      <c r="AU2687" s="187" t="str">
        <f t="shared" si="906"/>
        <v/>
      </c>
      <c r="AV2687" s="187" t="str">
        <f t="shared" si="907"/>
        <v/>
      </c>
      <c r="AW2687" s="187" t="str">
        <f t="shared" si="908"/>
        <v/>
      </c>
      <c r="AX2687" s="187" t="str">
        <f t="shared" si="909"/>
        <v/>
      </c>
      <c r="AY2687" s="187" t="str">
        <f t="shared" si="890"/>
        <v/>
      </c>
      <c r="AZ2687" s="187" t="str">
        <f t="shared" si="910"/>
        <v/>
      </c>
      <c r="BA2687" s="187" t="str">
        <f t="shared" si="892"/>
        <v xml:space="preserve"> </v>
      </c>
      <c r="BB2687" s="187" t="str">
        <f>IFERROR(IF(AW2687="","",VLOOKUP(AW2687,SUSS!R:S,2,FALSE)),AY2687*SUSS!$M$2)</f>
        <v/>
      </c>
      <c r="BC2687" s="187" t="str">
        <f t="shared" si="891"/>
        <v/>
      </c>
    </row>
    <row r="2688" spans="14:55" ht="15.75" thickBot="1">
      <c r="N2688" s="183" t="s">
        <v>224</v>
      </c>
      <c r="O2688" s="82">
        <v>53</v>
      </c>
      <c r="P2688" s="85">
        <v>1753.15</v>
      </c>
      <c r="Q2688" s="83" t="s">
        <v>82</v>
      </c>
      <c r="R2688" s="83" t="s">
        <v>10</v>
      </c>
      <c r="S2688" s="83" t="s">
        <v>83</v>
      </c>
      <c r="T2688" s="82" t="s">
        <v>155</v>
      </c>
      <c r="U2688" s="82" t="s">
        <v>124</v>
      </c>
      <c r="AC2688" s="187" t="str">
        <f t="shared" si="893"/>
        <v/>
      </c>
      <c r="AD2688" s="187" t="str">
        <f t="shared" si="894"/>
        <v/>
      </c>
      <c r="AE2688" s="187" t="str">
        <f t="shared" si="895"/>
        <v/>
      </c>
      <c r="AF2688" s="187" t="str">
        <f t="shared" si="896"/>
        <v/>
      </c>
      <c r="AG2688" s="187" t="str">
        <f t="shared" si="897"/>
        <v/>
      </c>
      <c r="AH2688" s="187" t="str">
        <f t="shared" si="898"/>
        <v/>
      </c>
      <c r="AI2688" s="187" t="str">
        <f t="shared" si="899"/>
        <v/>
      </c>
      <c r="AJ2688" s="187" t="str">
        <f t="shared" si="900"/>
        <v/>
      </c>
      <c r="AK2688" s="187" t="str">
        <f t="shared" si="901"/>
        <v/>
      </c>
      <c r="AN2688" s="187" t="str">
        <f t="shared" si="902"/>
        <v/>
      </c>
      <c r="AO2688" s="187" t="str">
        <f t="shared" si="903"/>
        <v/>
      </c>
      <c r="AP2688" s="187" t="str">
        <f t="shared" si="904"/>
        <v/>
      </c>
      <c r="AT2688" s="187" t="str">
        <f t="shared" si="905"/>
        <v/>
      </c>
      <c r="AU2688" s="187" t="str">
        <f t="shared" si="906"/>
        <v/>
      </c>
      <c r="AV2688" s="187" t="str">
        <f t="shared" si="907"/>
        <v/>
      </c>
      <c r="AW2688" s="187" t="str">
        <f t="shared" si="908"/>
        <v/>
      </c>
      <c r="AX2688" s="187" t="str">
        <f t="shared" si="909"/>
        <v/>
      </c>
      <c r="AY2688" s="187" t="str">
        <f t="shared" si="890"/>
        <v/>
      </c>
      <c r="AZ2688" s="187" t="str">
        <f t="shared" si="910"/>
        <v/>
      </c>
      <c r="BA2688" s="187" t="str">
        <f t="shared" si="892"/>
        <v xml:space="preserve"> </v>
      </c>
      <c r="BB2688" s="187" t="str">
        <f>IFERROR(IF(AW2688="","",VLOOKUP(AW2688,SUSS!R:S,2,FALSE)),AY2688*SUSS!$M$2)</f>
        <v/>
      </c>
      <c r="BC2688" s="187" t="str">
        <f t="shared" si="891"/>
        <v/>
      </c>
    </row>
    <row r="2689" spans="14:55" ht="15.75" thickBot="1">
      <c r="N2689" s="183" t="s">
        <v>224</v>
      </c>
      <c r="O2689" s="82">
        <v>53</v>
      </c>
      <c r="P2689" s="85">
        <v>1002.48</v>
      </c>
      <c r="Q2689" s="83" t="s">
        <v>106</v>
      </c>
      <c r="R2689" s="83" t="s">
        <v>10</v>
      </c>
      <c r="S2689" s="83" t="s">
        <v>10</v>
      </c>
      <c r="T2689" s="82" t="s">
        <v>230</v>
      </c>
      <c r="U2689" s="82" t="s">
        <v>124</v>
      </c>
      <c r="AC2689" s="187" t="str">
        <f t="shared" si="893"/>
        <v/>
      </c>
      <c r="AD2689" s="187" t="str">
        <f t="shared" si="894"/>
        <v/>
      </c>
      <c r="AE2689" s="187" t="str">
        <f t="shared" si="895"/>
        <v/>
      </c>
      <c r="AF2689" s="187" t="str">
        <f t="shared" si="896"/>
        <v/>
      </c>
      <c r="AG2689" s="187" t="str">
        <f t="shared" si="897"/>
        <v/>
      </c>
      <c r="AH2689" s="187" t="str">
        <f t="shared" si="898"/>
        <v/>
      </c>
      <c r="AI2689" s="187" t="str">
        <f t="shared" si="899"/>
        <v/>
      </c>
      <c r="AJ2689" s="187" t="str">
        <f t="shared" si="900"/>
        <v/>
      </c>
      <c r="AK2689" s="187" t="str">
        <f t="shared" si="901"/>
        <v/>
      </c>
      <c r="AN2689" s="187" t="str">
        <f t="shared" si="902"/>
        <v/>
      </c>
      <c r="AO2689" s="187" t="str">
        <f t="shared" si="903"/>
        <v/>
      </c>
      <c r="AP2689" s="187" t="str">
        <f t="shared" si="904"/>
        <v/>
      </c>
      <c r="AT2689" s="187" t="str">
        <f t="shared" si="905"/>
        <v/>
      </c>
      <c r="AU2689" s="187" t="str">
        <f t="shared" si="906"/>
        <v/>
      </c>
      <c r="AV2689" s="187" t="str">
        <f t="shared" si="907"/>
        <v/>
      </c>
      <c r="AW2689" s="187" t="str">
        <f t="shared" si="908"/>
        <v/>
      </c>
      <c r="AX2689" s="187" t="str">
        <f t="shared" si="909"/>
        <v/>
      </c>
      <c r="AY2689" s="187" t="str">
        <f t="shared" si="890"/>
        <v/>
      </c>
      <c r="AZ2689" s="187" t="str">
        <f t="shared" si="910"/>
        <v/>
      </c>
      <c r="BA2689" s="187" t="str">
        <f t="shared" si="892"/>
        <v xml:space="preserve"> </v>
      </c>
      <c r="BB2689" s="187" t="str">
        <f>IFERROR(IF(AW2689="","",VLOOKUP(AW2689,SUSS!R:S,2,FALSE)),AY2689*SUSS!$M$2)</f>
        <v/>
      </c>
      <c r="BC2689" s="187" t="str">
        <f t="shared" si="891"/>
        <v/>
      </c>
    </row>
    <row r="2690" spans="14:55" ht="15.75" thickBot="1">
      <c r="N2690" s="183" t="s">
        <v>224</v>
      </c>
      <c r="O2690" s="82">
        <v>54</v>
      </c>
      <c r="P2690" s="85">
        <v>1636.27</v>
      </c>
      <c r="Q2690" s="83" t="s">
        <v>102</v>
      </c>
      <c r="R2690" s="83" t="s">
        <v>10</v>
      </c>
      <c r="S2690" s="83" t="s">
        <v>10</v>
      </c>
      <c r="T2690" s="82" t="s">
        <v>206</v>
      </c>
      <c r="U2690" s="82" t="s">
        <v>124</v>
      </c>
      <c r="AC2690" s="187" t="str">
        <f t="shared" si="893"/>
        <v/>
      </c>
      <c r="AD2690" s="187" t="str">
        <f t="shared" si="894"/>
        <v/>
      </c>
      <c r="AE2690" s="187" t="str">
        <f t="shared" si="895"/>
        <v/>
      </c>
      <c r="AF2690" s="187" t="str">
        <f t="shared" si="896"/>
        <v/>
      </c>
      <c r="AG2690" s="187" t="str">
        <f t="shared" si="897"/>
        <v/>
      </c>
      <c r="AH2690" s="187" t="str">
        <f t="shared" si="898"/>
        <v/>
      </c>
      <c r="AI2690" s="187" t="str">
        <f t="shared" si="899"/>
        <v/>
      </c>
      <c r="AJ2690" s="187" t="str">
        <f t="shared" si="900"/>
        <v/>
      </c>
      <c r="AK2690" s="187" t="str">
        <f t="shared" si="901"/>
        <v/>
      </c>
      <c r="AN2690" s="187" t="str">
        <f t="shared" si="902"/>
        <v/>
      </c>
      <c r="AO2690" s="187" t="str">
        <f t="shared" si="903"/>
        <v/>
      </c>
      <c r="AP2690" s="187" t="str">
        <f t="shared" si="904"/>
        <v/>
      </c>
      <c r="AT2690" s="187" t="str">
        <f t="shared" si="905"/>
        <v/>
      </c>
      <c r="AU2690" s="187" t="str">
        <f t="shared" si="906"/>
        <v/>
      </c>
      <c r="AV2690" s="187" t="str">
        <f t="shared" si="907"/>
        <v/>
      </c>
      <c r="AW2690" s="187" t="str">
        <f t="shared" si="908"/>
        <v/>
      </c>
      <c r="AX2690" s="187" t="str">
        <f t="shared" si="909"/>
        <v/>
      </c>
      <c r="AY2690" s="187" t="str">
        <f t="shared" si="890"/>
        <v/>
      </c>
      <c r="AZ2690" s="187" t="str">
        <f t="shared" si="910"/>
        <v/>
      </c>
      <c r="BA2690" s="187" t="str">
        <f t="shared" si="892"/>
        <v xml:space="preserve"> </v>
      </c>
      <c r="BB2690" s="187" t="str">
        <f>IFERROR(IF(AW2690="","",VLOOKUP(AW2690,SUSS!R:S,2,FALSE)),AY2690*SUSS!$M$2)</f>
        <v/>
      </c>
      <c r="BC2690" s="187" t="str">
        <f t="shared" si="891"/>
        <v/>
      </c>
    </row>
    <row r="2691" spans="14:55" ht="15.75" thickBot="1">
      <c r="N2691" s="183" t="s">
        <v>224</v>
      </c>
      <c r="O2691" s="82">
        <v>54</v>
      </c>
      <c r="P2691" s="86">
        <v>218.97</v>
      </c>
      <c r="Q2691" s="83" t="s">
        <v>107</v>
      </c>
      <c r="R2691" s="83" t="s">
        <v>10</v>
      </c>
      <c r="S2691" s="83" t="s">
        <v>10</v>
      </c>
      <c r="T2691" s="82" t="s">
        <v>111</v>
      </c>
      <c r="U2691" s="82" t="s">
        <v>124</v>
      </c>
      <c r="AC2691" s="187" t="str">
        <f t="shared" si="893"/>
        <v/>
      </c>
      <c r="AD2691" s="187" t="str">
        <f t="shared" si="894"/>
        <v/>
      </c>
      <c r="AE2691" s="187" t="str">
        <f t="shared" si="895"/>
        <v/>
      </c>
      <c r="AF2691" s="187" t="str">
        <f t="shared" si="896"/>
        <v/>
      </c>
      <c r="AG2691" s="187" t="str">
        <f t="shared" si="897"/>
        <v/>
      </c>
      <c r="AH2691" s="187" t="str">
        <f t="shared" si="898"/>
        <v/>
      </c>
      <c r="AI2691" s="187" t="str">
        <f t="shared" si="899"/>
        <v/>
      </c>
      <c r="AJ2691" s="187" t="str">
        <f t="shared" si="900"/>
        <v/>
      </c>
      <c r="AK2691" s="187" t="str">
        <f t="shared" si="901"/>
        <v/>
      </c>
      <c r="AN2691" s="187" t="str">
        <f t="shared" si="902"/>
        <v/>
      </c>
      <c r="AO2691" s="187" t="str">
        <f t="shared" si="903"/>
        <v/>
      </c>
      <c r="AP2691" s="187" t="str">
        <f t="shared" si="904"/>
        <v/>
      </c>
      <c r="AT2691" s="187" t="str">
        <f t="shared" si="905"/>
        <v/>
      </c>
      <c r="AU2691" s="187" t="str">
        <f t="shared" si="906"/>
        <v/>
      </c>
      <c r="AV2691" s="187" t="str">
        <f t="shared" si="907"/>
        <v/>
      </c>
      <c r="AW2691" s="187" t="str">
        <f t="shared" si="908"/>
        <v/>
      </c>
      <c r="AX2691" s="187" t="str">
        <f t="shared" si="909"/>
        <v/>
      </c>
      <c r="AY2691" s="187" t="str">
        <f t="shared" si="890"/>
        <v/>
      </c>
      <c r="AZ2691" s="187" t="str">
        <f t="shared" si="910"/>
        <v/>
      </c>
      <c r="BA2691" s="187" t="str">
        <f t="shared" si="892"/>
        <v xml:space="preserve"> </v>
      </c>
      <c r="BB2691" s="187" t="str">
        <f>IFERROR(IF(AW2691="","",VLOOKUP(AW2691,SUSS!R:S,2,FALSE)),AY2691*SUSS!$M$2)</f>
        <v/>
      </c>
      <c r="BC2691" s="187" t="str">
        <f t="shared" si="891"/>
        <v/>
      </c>
    </row>
    <row r="2692" spans="14:55" ht="15.75" thickBot="1">
      <c r="N2692" s="183" t="s">
        <v>224</v>
      </c>
      <c r="O2692" s="82">
        <v>54</v>
      </c>
      <c r="P2692" s="85">
        <v>2371.11</v>
      </c>
      <c r="Q2692" s="83" t="s">
        <v>11</v>
      </c>
      <c r="R2692" s="83" t="s">
        <v>10</v>
      </c>
      <c r="S2692" s="83" t="s">
        <v>10</v>
      </c>
      <c r="T2692" s="82" t="s">
        <v>120</v>
      </c>
      <c r="U2692" s="82" t="s">
        <v>124</v>
      </c>
      <c r="AC2692" s="187" t="str">
        <f t="shared" si="893"/>
        <v/>
      </c>
      <c r="AD2692" s="187" t="str">
        <f t="shared" si="894"/>
        <v/>
      </c>
      <c r="AE2692" s="187" t="str">
        <f t="shared" si="895"/>
        <v/>
      </c>
      <c r="AF2692" s="187" t="str">
        <f t="shared" si="896"/>
        <v/>
      </c>
      <c r="AG2692" s="187" t="str">
        <f t="shared" si="897"/>
        <v/>
      </c>
      <c r="AH2692" s="187" t="str">
        <f t="shared" si="898"/>
        <v/>
      </c>
      <c r="AI2692" s="187" t="str">
        <f t="shared" si="899"/>
        <v/>
      </c>
      <c r="AJ2692" s="187" t="str">
        <f t="shared" si="900"/>
        <v/>
      </c>
      <c r="AK2692" s="187" t="str">
        <f t="shared" si="901"/>
        <v/>
      </c>
      <c r="AN2692" s="187" t="str">
        <f t="shared" si="902"/>
        <v/>
      </c>
      <c r="AO2692" s="187" t="str">
        <f t="shared" si="903"/>
        <v/>
      </c>
      <c r="AP2692" s="187" t="str">
        <f t="shared" si="904"/>
        <v/>
      </c>
      <c r="AT2692" s="187" t="str">
        <f t="shared" si="905"/>
        <v>O365001</v>
      </c>
      <c r="AU2692" s="187">
        <f t="shared" si="906"/>
        <v>54</v>
      </c>
      <c r="AV2692" s="187">
        <f t="shared" si="907"/>
        <v>2371.11</v>
      </c>
      <c r="AW2692" s="187" t="str">
        <f t="shared" si="908"/>
        <v>2013/3</v>
      </c>
      <c r="AX2692" s="187" t="str">
        <f t="shared" si="909"/>
        <v>2013/3 Contribuciones Seg. Social</v>
      </c>
      <c r="AY2692" s="187">
        <f t="shared" ref="AY2692:AY2755" si="911">VLOOKUP(AX2692,AO:AP,2,FALSE)</f>
        <v>12986.84</v>
      </c>
      <c r="AZ2692" s="187">
        <f t="shared" si="910"/>
        <v>0.18257790193765383</v>
      </c>
      <c r="BA2692" s="187" t="str">
        <f t="shared" si="892"/>
        <v>O365001 54</v>
      </c>
      <c r="BB2692" s="187">
        <f>IFERROR(IF(AW2692="","",VLOOKUP(AW2692,SUSS!R:S,2,FALSE)),AY2692*SUSS!$M$2)</f>
        <v>1558.4207999999999</v>
      </c>
      <c r="BC2692" s="187">
        <f t="shared" si="891"/>
        <v>284.53320000000002</v>
      </c>
    </row>
    <row r="2693" spans="14:55" ht="15.75" thickBot="1">
      <c r="N2693" s="183" t="s">
        <v>224</v>
      </c>
      <c r="O2693" s="82">
        <v>54</v>
      </c>
      <c r="P2693" s="85">
        <v>5272.07</v>
      </c>
      <c r="Q2693" s="83" t="s">
        <v>82</v>
      </c>
      <c r="R2693" s="83" t="s">
        <v>10</v>
      </c>
      <c r="S2693" s="83" t="s">
        <v>83</v>
      </c>
      <c r="T2693" s="82" t="s">
        <v>155</v>
      </c>
      <c r="U2693" s="82" t="s">
        <v>124</v>
      </c>
      <c r="AC2693" s="187" t="str">
        <f t="shared" si="893"/>
        <v/>
      </c>
      <c r="AD2693" s="187" t="str">
        <f t="shared" si="894"/>
        <v/>
      </c>
      <c r="AE2693" s="187" t="str">
        <f t="shared" si="895"/>
        <v/>
      </c>
      <c r="AF2693" s="187" t="str">
        <f t="shared" si="896"/>
        <v/>
      </c>
      <c r="AG2693" s="187" t="str">
        <f t="shared" si="897"/>
        <v/>
      </c>
      <c r="AH2693" s="187" t="str">
        <f t="shared" si="898"/>
        <v/>
      </c>
      <c r="AI2693" s="187" t="str">
        <f t="shared" si="899"/>
        <v/>
      </c>
      <c r="AJ2693" s="187" t="str">
        <f t="shared" si="900"/>
        <v/>
      </c>
      <c r="AK2693" s="187" t="str">
        <f t="shared" si="901"/>
        <v/>
      </c>
      <c r="AN2693" s="187" t="str">
        <f t="shared" si="902"/>
        <v/>
      </c>
      <c r="AO2693" s="187" t="str">
        <f t="shared" si="903"/>
        <v/>
      </c>
      <c r="AP2693" s="187" t="str">
        <f t="shared" si="904"/>
        <v/>
      </c>
      <c r="AT2693" s="187" t="str">
        <f t="shared" si="905"/>
        <v/>
      </c>
      <c r="AU2693" s="187" t="str">
        <f t="shared" si="906"/>
        <v/>
      </c>
      <c r="AV2693" s="187" t="str">
        <f t="shared" si="907"/>
        <v/>
      </c>
      <c r="AW2693" s="187" t="str">
        <f t="shared" si="908"/>
        <v/>
      </c>
      <c r="AX2693" s="187" t="str">
        <f t="shared" si="909"/>
        <v/>
      </c>
      <c r="AY2693" s="187" t="str">
        <f t="shared" si="911"/>
        <v/>
      </c>
      <c r="AZ2693" s="187" t="str">
        <f t="shared" si="910"/>
        <v/>
      </c>
      <c r="BA2693" s="187" t="str">
        <f t="shared" si="892"/>
        <v xml:space="preserve"> </v>
      </c>
      <c r="BB2693" s="187" t="str">
        <f>IFERROR(IF(AW2693="","",VLOOKUP(AW2693,SUSS!R:S,2,FALSE)),AY2693*SUSS!$M$2)</f>
        <v/>
      </c>
      <c r="BC2693" s="187" t="str">
        <f t="shared" ref="BC2693:BC2756" si="912">IFERROR(IF(BB2693&lt;&gt;"",AZ2693*BB2693,""),"VER")</f>
        <v/>
      </c>
    </row>
    <row r="2694" spans="14:55" ht="15.75" thickBot="1">
      <c r="N2694" s="183" t="s">
        <v>224</v>
      </c>
      <c r="O2694" s="82">
        <v>54</v>
      </c>
      <c r="P2694" s="85">
        <v>1002.48</v>
      </c>
      <c r="Q2694" s="83" t="s">
        <v>106</v>
      </c>
      <c r="R2694" s="83" t="s">
        <v>10</v>
      </c>
      <c r="S2694" s="83" t="s">
        <v>10</v>
      </c>
      <c r="T2694" s="82" t="s">
        <v>230</v>
      </c>
      <c r="U2694" s="82" t="s">
        <v>124</v>
      </c>
      <c r="AC2694" s="187" t="str">
        <f t="shared" si="893"/>
        <v/>
      </c>
      <c r="AD2694" s="187" t="str">
        <f t="shared" si="894"/>
        <v/>
      </c>
      <c r="AE2694" s="187" t="str">
        <f t="shared" si="895"/>
        <v/>
      </c>
      <c r="AF2694" s="187" t="str">
        <f t="shared" si="896"/>
        <v/>
      </c>
      <c r="AG2694" s="187" t="str">
        <f t="shared" si="897"/>
        <v/>
      </c>
      <c r="AH2694" s="187" t="str">
        <f t="shared" si="898"/>
        <v/>
      </c>
      <c r="AI2694" s="187" t="str">
        <f t="shared" si="899"/>
        <v/>
      </c>
      <c r="AJ2694" s="187" t="str">
        <f t="shared" si="900"/>
        <v/>
      </c>
      <c r="AK2694" s="187" t="str">
        <f t="shared" si="901"/>
        <v/>
      </c>
      <c r="AN2694" s="187" t="str">
        <f t="shared" si="902"/>
        <v/>
      </c>
      <c r="AO2694" s="187" t="str">
        <f t="shared" si="903"/>
        <v/>
      </c>
      <c r="AP2694" s="187" t="str">
        <f t="shared" si="904"/>
        <v/>
      </c>
      <c r="AT2694" s="187" t="str">
        <f t="shared" si="905"/>
        <v/>
      </c>
      <c r="AU2694" s="187" t="str">
        <f t="shared" si="906"/>
        <v/>
      </c>
      <c r="AV2694" s="187" t="str">
        <f t="shared" si="907"/>
        <v/>
      </c>
      <c r="AW2694" s="187" t="str">
        <f t="shared" si="908"/>
        <v/>
      </c>
      <c r="AX2694" s="187" t="str">
        <f t="shared" si="909"/>
        <v/>
      </c>
      <c r="AY2694" s="187" t="str">
        <f t="shared" si="911"/>
        <v/>
      </c>
      <c r="AZ2694" s="187" t="str">
        <f t="shared" si="910"/>
        <v/>
      </c>
      <c r="BA2694" s="187" t="str">
        <f t="shared" si="892"/>
        <v xml:space="preserve"> </v>
      </c>
      <c r="BB2694" s="187" t="str">
        <f>IFERROR(IF(AW2694="","",VLOOKUP(AW2694,SUSS!R:S,2,FALSE)),AY2694*SUSS!$M$2)</f>
        <v/>
      </c>
      <c r="BC2694" s="187" t="str">
        <f t="shared" si="912"/>
        <v/>
      </c>
    </row>
    <row r="2695" spans="14:55" ht="15.75" thickBot="1">
      <c r="N2695" s="183" t="s">
        <v>224</v>
      </c>
      <c r="O2695" s="82">
        <v>55</v>
      </c>
      <c r="P2695" s="85">
        <v>1636.27</v>
      </c>
      <c r="Q2695" s="83" t="s">
        <v>102</v>
      </c>
      <c r="R2695" s="83" t="s">
        <v>10</v>
      </c>
      <c r="S2695" s="83" t="s">
        <v>10</v>
      </c>
      <c r="T2695" s="82" t="s">
        <v>206</v>
      </c>
      <c r="U2695" s="82" t="s">
        <v>124</v>
      </c>
      <c r="AC2695" s="187" t="str">
        <f t="shared" si="893"/>
        <v/>
      </c>
      <c r="AD2695" s="187" t="str">
        <f t="shared" si="894"/>
        <v/>
      </c>
      <c r="AE2695" s="187" t="str">
        <f t="shared" si="895"/>
        <v/>
      </c>
      <c r="AF2695" s="187" t="str">
        <f t="shared" si="896"/>
        <v/>
      </c>
      <c r="AG2695" s="187" t="str">
        <f t="shared" si="897"/>
        <v/>
      </c>
      <c r="AH2695" s="187" t="str">
        <f t="shared" si="898"/>
        <v/>
      </c>
      <c r="AI2695" s="187" t="str">
        <f t="shared" si="899"/>
        <v/>
      </c>
      <c r="AJ2695" s="187" t="str">
        <f t="shared" si="900"/>
        <v/>
      </c>
      <c r="AK2695" s="187" t="str">
        <f t="shared" si="901"/>
        <v/>
      </c>
      <c r="AN2695" s="187" t="str">
        <f t="shared" si="902"/>
        <v/>
      </c>
      <c r="AO2695" s="187" t="str">
        <f t="shared" si="903"/>
        <v/>
      </c>
      <c r="AP2695" s="187" t="str">
        <f t="shared" si="904"/>
        <v/>
      </c>
      <c r="AT2695" s="187" t="str">
        <f t="shared" si="905"/>
        <v/>
      </c>
      <c r="AU2695" s="187" t="str">
        <f t="shared" si="906"/>
        <v/>
      </c>
      <c r="AV2695" s="187" t="str">
        <f t="shared" si="907"/>
        <v/>
      </c>
      <c r="AW2695" s="187" t="str">
        <f t="shared" si="908"/>
        <v/>
      </c>
      <c r="AX2695" s="187" t="str">
        <f t="shared" si="909"/>
        <v/>
      </c>
      <c r="AY2695" s="187" t="str">
        <f t="shared" si="911"/>
        <v/>
      </c>
      <c r="AZ2695" s="187" t="str">
        <f t="shared" si="910"/>
        <v/>
      </c>
      <c r="BA2695" s="187" t="str">
        <f t="shared" si="892"/>
        <v xml:space="preserve"> </v>
      </c>
      <c r="BB2695" s="187" t="str">
        <f>IFERROR(IF(AW2695="","",VLOOKUP(AW2695,SUSS!R:S,2,FALSE)),AY2695*SUSS!$M$2)</f>
        <v/>
      </c>
      <c r="BC2695" s="187" t="str">
        <f t="shared" si="912"/>
        <v/>
      </c>
    </row>
    <row r="2696" spans="14:55" ht="15.75" thickBot="1">
      <c r="N2696" s="183" t="s">
        <v>224</v>
      </c>
      <c r="O2696" s="82">
        <v>55</v>
      </c>
      <c r="P2696" s="86">
        <v>218.97</v>
      </c>
      <c r="Q2696" s="83" t="s">
        <v>107</v>
      </c>
      <c r="R2696" s="83" t="s">
        <v>10</v>
      </c>
      <c r="S2696" s="83" t="s">
        <v>10</v>
      </c>
      <c r="T2696" s="82" t="s">
        <v>111</v>
      </c>
      <c r="U2696" s="82" t="s">
        <v>124</v>
      </c>
      <c r="AC2696" s="187" t="str">
        <f t="shared" si="893"/>
        <v/>
      </c>
      <c r="AD2696" s="187" t="str">
        <f t="shared" si="894"/>
        <v/>
      </c>
      <c r="AE2696" s="187" t="str">
        <f t="shared" si="895"/>
        <v/>
      </c>
      <c r="AF2696" s="187" t="str">
        <f t="shared" si="896"/>
        <v/>
      </c>
      <c r="AG2696" s="187" t="str">
        <f t="shared" si="897"/>
        <v/>
      </c>
      <c r="AH2696" s="187" t="str">
        <f t="shared" si="898"/>
        <v/>
      </c>
      <c r="AI2696" s="187" t="str">
        <f t="shared" si="899"/>
        <v/>
      </c>
      <c r="AJ2696" s="187" t="str">
        <f t="shared" si="900"/>
        <v/>
      </c>
      <c r="AK2696" s="187" t="str">
        <f t="shared" si="901"/>
        <v/>
      </c>
      <c r="AN2696" s="187" t="str">
        <f t="shared" si="902"/>
        <v/>
      </c>
      <c r="AO2696" s="187" t="str">
        <f t="shared" si="903"/>
        <v/>
      </c>
      <c r="AP2696" s="187" t="str">
        <f t="shared" si="904"/>
        <v/>
      </c>
      <c r="AT2696" s="187" t="str">
        <f t="shared" si="905"/>
        <v/>
      </c>
      <c r="AU2696" s="187" t="str">
        <f t="shared" si="906"/>
        <v/>
      </c>
      <c r="AV2696" s="187" t="str">
        <f t="shared" si="907"/>
        <v/>
      </c>
      <c r="AW2696" s="187" t="str">
        <f t="shared" si="908"/>
        <v/>
      </c>
      <c r="AX2696" s="187" t="str">
        <f t="shared" si="909"/>
        <v/>
      </c>
      <c r="AY2696" s="187" t="str">
        <f t="shared" si="911"/>
        <v/>
      </c>
      <c r="AZ2696" s="187" t="str">
        <f t="shared" si="910"/>
        <v/>
      </c>
      <c r="BA2696" s="187" t="str">
        <f t="shared" ref="BA2696:BA2759" si="913">AT2696&amp;" "&amp;AU2696</f>
        <v xml:space="preserve"> </v>
      </c>
      <c r="BB2696" s="187" t="str">
        <f>IFERROR(IF(AW2696="","",VLOOKUP(AW2696,SUSS!R:S,2,FALSE)),AY2696*SUSS!$M$2)</f>
        <v/>
      </c>
      <c r="BC2696" s="187" t="str">
        <f t="shared" si="912"/>
        <v/>
      </c>
    </row>
    <row r="2697" spans="14:55" ht="15.75" thickBot="1">
      <c r="N2697" s="183" t="s">
        <v>224</v>
      </c>
      <c r="O2697" s="82">
        <v>55</v>
      </c>
      <c r="P2697" s="85">
        <v>2371.11</v>
      </c>
      <c r="Q2697" s="83" t="s">
        <v>11</v>
      </c>
      <c r="R2697" s="83" t="s">
        <v>10</v>
      </c>
      <c r="S2697" s="83" t="s">
        <v>10</v>
      </c>
      <c r="T2697" s="82" t="s">
        <v>120</v>
      </c>
      <c r="U2697" s="82" t="s">
        <v>124</v>
      </c>
      <c r="AC2697" s="187" t="str">
        <f t="shared" si="893"/>
        <v/>
      </c>
      <c r="AD2697" s="187" t="str">
        <f t="shared" si="894"/>
        <v/>
      </c>
      <c r="AE2697" s="187" t="str">
        <f t="shared" si="895"/>
        <v/>
      </c>
      <c r="AF2697" s="187" t="str">
        <f t="shared" si="896"/>
        <v/>
      </c>
      <c r="AG2697" s="187" t="str">
        <f t="shared" si="897"/>
        <v/>
      </c>
      <c r="AH2697" s="187" t="str">
        <f t="shared" si="898"/>
        <v/>
      </c>
      <c r="AI2697" s="187" t="str">
        <f t="shared" si="899"/>
        <v/>
      </c>
      <c r="AJ2697" s="187" t="str">
        <f t="shared" si="900"/>
        <v/>
      </c>
      <c r="AK2697" s="187" t="str">
        <f t="shared" si="901"/>
        <v/>
      </c>
      <c r="AN2697" s="187" t="str">
        <f t="shared" si="902"/>
        <v/>
      </c>
      <c r="AO2697" s="187" t="str">
        <f t="shared" si="903"/>
        <v/>
      </c>
      <c r="AP2697" s="187" t="str">
        <f t="shared" si="904"/>
        <v/>
      </c>
      <c r="AT2697" s="187" t="str">
        <f t="shared" si="905"/>
        <v>O365001</v>
      </c>
      <c r="AU2697" s="187">
        <f t="shared" si="906"/>
        <v>55</v>
      </c>
      <c r="AV2697" s="187">
        <f t="shared" si="907"/>
        <v>2371.11</v>
      </c>
      <c r="AW2697" s="187" t="str">
        <f t="shared" si="908"/>
        <v>2013/3</v>
      </c>
      <c r="AX2697" s="187" t="str">
        <f t="shared" si="909"/>
        <v>2013/3 Contribuciones Seg. Social</v>
      </c>
      <c r="AY2697" s="187">
        <f t="shared" si="911"/>
        <v>12986.84</v>
      </c>
      <c r="AZ2697" s="187">
        <f t="shared" si="910"/>
        <v>0.18257790193765383</v>
      </c>
      <c r="BA2697" s="187" t="str">
        <f t="shared" si="913"/>
        <v>O365001 55</v>
      </c>
      <c r="BB2697" s="187">
        <f>IFERROR(IF(AW2697="","",VLOOKUP(AW2697,SUSS!R:S,2,FALSE)),AY2697*SUSS!$M$2)</f>
        <v>1558.4207999999999</v>
      </c>
      <c r="BC2697" s="187">
        <f t="shared" si="912"/>
        <v>284.53320000000002</v>
      </c>
    </row>
    <row r="2698" spans="14:55" ht="15.75" thickBot="1">
      <c r="N2698" s="183" t="s">
        <v>224</v>
      </c>
      <c r="O2698" s="82">
        <v>55</v>
      </c>
      <c r="P2698" s="85">
        <v>5272.07</v>
      </c>
      <c r="Q2698" s="83" t="s">
        <v>82</v>
      </c>
      <c r="R2698" s="83" t="s">
        <v>10</v>
      </c>
      <c r="S2698" s="83" t="s">
        <v>83</v>
      </c>
      <c r="T2698" s="82" t="s">
        <v>155</v>
      </c>
      <c r="U2698" s="82" t="s">
        <v>124</v>
      </c>
      <c r="AC2698" s="187" t="str">
        <f t="shared" si="893"/>
        <v/>
      </c>
      <c r="AD2698" s="187" t="str">
        <f t="shared" si="894"/>
        <v/>
      </c>
      <c r="AE2698" s="187" t="str">
        <f t="shared" si="895"/>
        <v/>
      </c>
      <c r="AF2698" s="187" t="str">
        <f t="shared" si="896"/>
        <v/>
      </c>
      <c r="AG2698" s="187" t="str">
        <f t="shared" si="897"/>
        <v/>
      </c>
      <c r="AH2698" s="187" t="str">
        <f t="shared" si="898"/>
        <v/>
      </c>
      <c r="AI2698" s="187" t="str">
        <f t="shared" si="899"/>
        <v/>
      </c>
      <c r="AJ2698" s="187" t="str">
        <f t="shared" si="900"/>
        <v/>
      </c>
      <c r="AK2698" s="187" t="str">
        <f t="shared" si="901"/>
        <v/>
      </c>
      <c r="AN2698" s="187" t="str">
        <f t="shared" si="902"/>
        <v/>
      </c>
      <c r="AO2698" s="187" t="str">
        <f t="shared" si="903"/>
        <v/>
      </c>
      <c r="AP2698" s="187" t="str">
        <f t="shared" si="904"/>
        <v/>
      </c>
      <c r="AT2698" s="187" t="str">
        <f t="shared" si="905"/>
        <v/>
      </c>
      <c r="AU2698" s="187" t="str">
        <f t="shared" si="906"/>
        <v/>
      </c>
      <c r="AV2698" s="187" t="str">
        <f t="shared" si="907"/>
        <v/>
      </c>
      <c r="AW2698" s="187" t="str">
        <f t="shared" si="908"/>
        <v/>
      </c>
      <c r="AX2698" s="187" t="str">
        <f t="shared" si="909"/>
        <v/>
      </c>
      <c r="AY2698" s="187" t="str">
        <f t="shared" si="911"/>
        <v/>
      </c>
      <c r="AZ2698" s="187" t="str">
        <f t="shared" si="910"/>
        <v/>
      </c>
      <c r="BA2698" s="187" t="str">
        <f t="shared" si="913"/>
        <v xml:space="preserve"> </v>
      </c>
      <c r="BB2698" s="187" t="str">
        <f>IFERROR(IF(AW2698="","",VLOOKUP(AW2698,SUSS!R:S,2,FALSE)),AY2698*SUSS!$M$2)</f>
        <v/>
      </c>
      <c r="BC2698" s="187" t="str">
        <f t="shared" si="912"/>
        <v/>
      </c>
    </row>
    <row r="2699" spans="14:55" ht="15.75" thickBot="1">
      <c r="N2699" s="183" t="s">
        <v>224</v>
      </c>
      <c r="O2699" s="82">
        <v>55</v>
      </c>
      <c r="P2699" s="85">
        <v>1002.48</v>
      </c>
      <c r="Q2699" s="83" t="s">
        <v>106</v>
      </c>
      <c r="R2699" s="83" t="s">
        <v>10</v>
      </c>
      <c r="S2699" s="83" t="s">
        <v>10</v>
      </c>
      <c r="T2699" s="82" t="s">
        <v>230</v>
      </c>
      <c r="U2699" s="82" t="s">
        <v>124</v>
      </c>
      <c r="AC2699" s="187" t="str">
        <f t="shared" si="893"/>
        <v/>
      </c>
      <c r="AD2699" s="187" t="str">
        <f t="shared" si="894"/>
        <v/>
      </c>
      <c r="AE2699" s="187" t="str">
        <f t="shared" si="895"/>
        <v/>
      </c>
      <c r="AF2699" s="187" t="str">
        <f t="shared" si="896"/>
        <v/>
      </c>
      <c r="AG2699" s="187" t="str">
        <f t="shared" si="897"/>
        <v/>
      </c>
      <c r="AH2699" s="187" t="str">
        <f t="shared" si="898"/>
        <v/>
      </c>
      <c r="AI2699" s="187" t="str">
        <f t="shared" si="899"/>
        <v/>
      </c>
      <c r="AJ2699" s="187" t="str">
        <f t="shared" si="900"/>
        <v/>
      </c>
      <c r="AK2699" s="187" t="str">
        <f t="shared" si="901"/>
        <v/>
      </c>
      <c r="AN2699" s="187" t="str">
        <f t="shared" si="902"/>
        <v/>
      </c>
      <c r="AO2699" s="187" t="str">
        <f t="shared" si="903"/>
        <v/>
      </c>
      <c r="AP2699" s="187" t="str">
        <f t="shared" si="904"/>
        <v/>
      </c>
      <c r="AT2699" s="187" t="str">
        <f t="shared" si="905"/>
        <v/>
      </c>
      <c r="AU2699" s="187" t="str">
        <f t="shared" si="906"/>
        <v/>
      </c>
      <c r="AV2699" s="187" t="str">
        <f t="shared" si="907"/>
        <v/>
      </c>
      <c r="AW2699" s="187" t="str">
        <f t="shared" si="908"/>
        <v/>
      </c>
      <c r="AX2699" s="187" t="str">
        <f t="shared" si="909"/>
        <v/>
      </c>
      <c r="AY2699" s="187" t="str">
        <f t="shared" si="911"/>
        <v/>
      </c>
      <c r="AZ2699" s="187" t="str">
        <f t="shared" si="910"/>
        <v/>
      </c>
      <c r="BA2699" s="187" t="str">
        <f t="shared" si="913"/>
        <v xml:space="preserve"> </v>
      </c>
      <c r="BB2699" s="187" t="str">
        <f>IFERROR(IF(AW2699="","",VLOOKUP(AW2699,SUSS!R:S,2,FALSE)),AY2699*SUSS!$M$2)</f>
        <v/>
      </c>
      <c r="BC2699" s="187" t="str">
        <f t="shared" si="912"/>
        <v/>
      </c>
    </row>
    <row r="2700" spans="14:55" ht="15.75" thickBot="1">
      <c r="N2700" s="183" t="s">
        <v>224</v>
      </c>
      <c r="O2700" s="82">
        <v>56</v>
      </c>
      <c r="P2700" s="85">
        <v>1636.27</v>
      </c>
      <c r="Q2700" s="83" t="s">
        <v>102</v>
      </c>
      <c r="R2700" s="83" t="s">
        <v>10</v>
      </c>
      <c r="S2700" s="83" t="s">
        <v>10</v>
      </c>
      <c r="T2700" s="82" t="s">
        <v>206</v>
      </c>
      <c r="U2700" s="82" t="s">
        <v>124</v>
      </c>
      <c r="AC2700" s="187" t="str">
        <f t="shared" si="893"/>
        <v/>
      </c>
      <c r="AD2700" s="187" t="str">
        <f t="shared" si="894"/>
        <v/>
      </c>
      <c r="AE2700" s="187" t="str">
        <f t="shared" si="895"/>
        <v/>
      </c>
      <c r="AF2700" s="187" t="str">
        <f t="shared" si="896"/>
        <v/>
      </c>
      <c r="AG2700" s="187" t="str">
        <f t="shared" si="897"/>
        <v/>
      </c>
      <c r="AH2700" s="187" t="str">
        <f t="shared" si="898"/>
        <v/>
      </c>
      <c r="AI2700" s="187" t="str">
        <f t="shared" si="899"/>
        <v/>
      </c>
      <c r="AJ2700" s="187" t="str">
        <f t="shared" si="900"/>
        <v/>
      </c>
      <c r="AK2700" s="187" t="str">
        <f t="shared" si="901"/>
        <v/>
      </c>
      <c r="AN2700" s="187" t="str">
        <f t="shared" si="902"/>
        <v/>
      </c>
      <c r="AO2700" s="187" t="str">
        <f t="shared" si="903"/>
        <v/>
      </c>
      <c r="AP2700" s="187" t="str">
        <f t="shared" si="904"/>
        <v/>
      </c>
      <c r="AT2700" s="187" t="str">
        <f t="shared" si="905"/>
        <v/>
      </c>
      <c r="AU2700" s="187" t="str">
        <f t="shared" si="906"/>
        <v/>
      </c>
      <c r="AV2700" s="187" t="str">
        <f t="shared" si="907"/>
        <v/>
      </c>
      <c r="AW2700" s="187" t="str">
        <f t="shared" si="908"/>
        <v/>
      </c>
      <c r="AX2700" s="187" t="str">
        <f t="shared" si="909"/>
        <v/>
      </c>
      <c r="AY2700" s="187" t="str">
        <f t="shared" si="911"/>
        <v/>
      </c>
      <c r="AZ2700" s="187" t="str">
        <f t="shared" si="910"/>
        <v/>
      </c>
      <c r="BA2700" s="187" t="str">
        <f t="shared" si="913"/>
        <v xml:space="preserve"> </v>
      </c>
      <c r="BB2700" s="187" t="str">
        <f>IFERROR(IF(AW2700="","",VLOOKUP(AW2700,SUSS!R:S,2,FALSE)),AY2700*SUSS!$M$2)</f>
        <v/>
      </c>
      <c r="BC2700" s="187" t="str">
        <f t="shared" si="912"/>
        <v/>
      </c>
    </row>
    <row r="2701" spans="14:55" ht="15.75" thickBot="1">
      <c r="N2701" s="183" t="s">
        <v>224</v>
      </c>
      <c r="O2701" s="82">
        <v>56</v>
      </c>
      <c r="P2701" s="86">
        <v>218.97</v>
      </c>
      <c r="Q2701" s="83" t="s">
        <v>107</v>
      </c>
      <c r="R2701" s="83" t="s">
        <v>10</v>
      </c>
      <c r="S2701" s="83" t="s">
        <v>10</v>
      </c>
      <c r="T2701" s="82" t="s">
        <v>111</v>
      </c>
      <c r="U2701" s="82" t="s">
        <v>124</v>
      </c>
      <c r="AC2701" s="187" t="str">
        <f t="shared" si="893"/>
        <v/>
      </c>
      <c r="AD2701" s="187" t="str">
        <f t="shared" si="894"/>
        <v/>
      </c>
      <c r="AE2701" s="187" t="str">
        <f t="shared" si="895"/>
        <v/>
      </c>
      <c r="AF2701" s="187" t="str">
        <f t="shared" si="896"/>
        <v/>
      </c>
      <c r="AG2701" s="187" t="str">
        <f t="shared" si="897"/>
        <v/>
      </c>
      <c r="AH2701" s="187" t="str">
        <f t="shared" si="898"/>
        <v/>
      </c>
      <c r="AI2701" s="187" t="str">
        <f t="shared" si="899"/>
        <v/>
      </c>
      <c r="AJ2701" s="187" t="str">
        <f t="shared" si="900"/>
        <v/>
      </c>
      <c r="AK2701" s="187" t="str">
        <f t="shared" si="901"/>
        <v/>
      </c>
      <c r="AN2701" s="187" t="str">
        <f t="shared" si="902"/>
        <v/>
      </c>
      <c r="AO2701" s="187" t="str">
        <f t="shared" si="903"/>
        <v/>
      </c>
      <c r="AP2701" s="187" t="str">
        <f t="shared" si="904"/>
        <v/>
      </c>
      <c r="AT2701" s="187" t="str">
        <f t="shared" si="905"/>
        <v/>
      </c>
      <c r="AU2701" s="187" t="str">
        <f t="shared" si="906"/>
        <v/>
      </c>
      <c r="AV2701" s="187" t="str">
        <f t="shared" si="907"/>
        <v/>
      </c>
      <c r="AW2701" s="187" t="str">
        <f t="shared" si="908"/>
        <v/>
      </c>
      <c r="AX2701" s="187" t="str">
        <f t="shared" si="909"/>
        <v/>
      </c>
      <c r="AY2701" s="187" t="str">
        <f t="shared" si="911"/>
        <v/>
      </c>
      <c r="AZ2701" s="187" t="str">
        <f t="shared" si="910"/>
        <v/>
      </c>
      <c r="BA2701" s="187" t="str">
        <f t="shared" si="913"/>
        <v xml:space="preserve"> </v>
      </c>
      <c r="BB2701" s="187" t="str">
        <f>IFERROR(IF(AW2701="","",VLOOKUP(AW2701,SUSS!R:S,2,FALSE)),AY2701*SUSS!$M$2)</f>
        <v/>
      </c>
      <c r="BC2701" s="187" t="str">
        <f t="shared" si="912"/>
        <v/>
      </c>
    </row>
    <row r="2702" spans="14:55" ht="15.75" thickBot="1">
      <c r="N2702" s="183" t="s">
        <v>224</v>
      </c>
      <c r="O2702" s="82">
        <v>56</v>
      </c>
      <c r="P2702" s="85">
        <v>2371.11</v>
      </c>
      <c r="Q2702" s="83" t="s">
        <v>11</v>
      </c>
      <c r="R2702" s="83" t="s">
        <v>10</v>
      </c>
      <c r="S2702" s="83" t="s">
        <v>10</v>
      </c>
      <c r="T2702" s="82" t="s">
        <v>120</v>
      </c>
      <c r="U2702" s="82" t="s">
        <v>124</v>
      </c>
      <c r="AC2702" s="187" t="str">
        <f t="shared" si="893"/>
        <v/>
      </c>
      <c r="AD2702" s="187" t="str">
        <f t="shared" si="894"/>
        <v/>
      </c>
      <c r="AE2702" s="187" t="str">
        <f t="shared" si="895"/>
        <v/>
      </c>
      <c r="AF2702" s="187" t="str">
        <f t="shared" si="896"/>
        <v/>
      </c>
      <c r="AG2702" s="187" t="str">
        <f t="shared" si="897"/>
        <v/>
      </c>
      <c r="AH2702" s="187" t="str">
        <f t="shared" si="898"/>
        <v/>
      </c>
      <c r="AI2702" s="187" t="str">
        <f t="shared" si="899"/>
        <v/>
      </c>
      <c r="AJ2702" s="187" t="str">
        <f t="shared" si="900"/>
        <v/>
      </c>
      <c r="AK2702" s="187" t="str">
        <f t="shared" si="901"/>
        <v/>
      </c>
      <c r="AN2702" s="187" t="str">
        <f t="shared" si="902"/>
        <v/>
      </c>
      <c r="AO2702" s="187" t="str">
        <f t="shared" si="903"/>
        <v/>
      </c>
      <c r="AP2702" s="187" t="str">
        <f t="shared" si="904"/>
        <v/>
      </c>
      <c r="AT2702" s="187" t="str">
        <f t="shared" si="905"/>
        <v>O365001</v>
      </c>
      <c r="AU2702" s="187">
        <f t="shared" si="906"/>
        <v>56</v>
      </c>
      <c r="AV2702" s="187">
        <f t="shared" si="907"/>
        <v>2371.11</v>
      </c>
      <c r="AW2702" s="187" t="str">
        <f t="shared" si="908"/>
        <v>2013/3</v>
      </c>
      <c r="AX2702" s="187" t="str">
        <f t="shared" si="909"/>
        <v>2013/3 Contribuciones Seg. Social</v>
      </c>
      <c r="AY2702" s="187">
        <f t="shared" si="911"/>
        <v>12986.84</v>
      </c>
      <c r="AZ2702" s="187">
        <f t="shared" si="910"/>
        <v>0.18257790193765383</v>
      </c>
      <c r="BA2702" s="187" t="str">
        <f t="shared" si="913"/>
        <v>O365001 56</v>
      </c>
      <c r="BB2702" s="187">
        <f>IFERROR(IF(AW2702="","",VLOOKUP(AW2702,SUSS!R:S,2,FALSE)),AY2702*SUSS!$M$2)</f>
        <v>1558.4207999999999</v>
      </c>
      <c r="BC2702" s="187">
        <f t="shared" si="912"/>
        <v>284.53320000000002</v>
      </c>
    </row>
    <row r="2703" spans="14:55" ht="15.75" thickBot="1">
      <c r="N2703" s="183" t="s">
        <v>224</v>
      </c>
      <c r="O2703" s="82">
        <v>56</v>
      </c>
      <c r="P2703" s="85">
        <v>1367.25</v>
      </c>
      <c r="Q2703" s="83" t="s">
        <v>82</v>
      </c>
      <c r="R2703" s="83" t="s">
        <v>10</v>
      </c>
      <c r="S2703" s="83" t="s">
        <v>83</v>
      </c>
      <c r="T2703" s="82" t="s">
        <v>155</v>
      </c>
      <c r="U2703" s="82" t="s">
        <v>124</v>
      </c>
      <c r="AC2703" s="187" t="str">
        <f t="shared" si="893"/>
        <v/>
      </c>
      <c r="AD2703" s="187" t="str">
        <f t="shared" si="894"/>
        <v/>
      </c>
      <c r="AE2703" s="187" t="str">
        <f t="shared" si="895"/>
        <v/>
      </c>
      <c r="AF2703" s="187" t="str">
        <f t="shared" si="896"/>
        <v/>
      </c>
      <c r="AG2703" s="187" t="str">
        <f t="shared" si="897"/>
        <v/>
      </c>
      <c r="AH2703" s="187" t="str">
        <f t="shared" si="898"/>
        <v/>
      </c>
      <c r="AI2703" s="187" t="str">
        <f t="shared" si="899"/>
        <v/>
      </c>
      <c r="AJ2703" s="187" t="str">
        <f t="shared" si="900"/>
        <v/>
      </c>
      <c r="AK2703" s="187" t="str">
        <f t="shared" si="901"/>
        <v/>
      </c>
      <c r="AN2703" s="187" t="str">
        <f t="shared" si="902"/>
        <v/>
      </c>
      <c r="AO2703" s="187" t="str">
        <f t="shared" si="903"/>
        <v/>
      </c>
      <c r="AP2703" s="187" t="str">
        <f t="shared" si="904"/>
        <v/>
      </c>
      <c r="AT2703" s="187" t="str">
        <f t="shared" si="905"/>
        <v/>
      </c>
      <c r="AU2703" s="187" t="str">
        <f t="shared" si="906"/>
        <v/>
      </c>
      <c r="AV2703" s="187" t="str">
        <f t="shared" si="907"/>
        <v/>
      </c>
      <c r="AW2703" s="187" t="str">
        <f t="shared" si="908"/>
        <v/>
      </c>
      <c r="AX2703" s="187" t="str">
        <f t="shared" si="909"/>
        <v/>
      </c>
      <c r="AY2703" s="187" t="str">
        <f t="shared" si="911"/>
        <v/>
      </c>
      <c r="AZ2703" s="187" t="str">
        <f t="shared" si="910"/>
        <v/>
      </c>
      <c r="BA2703" s="187" t="str">
        <f t="shared" si="913"/>
        <v xml:space="preserve"> </v>
      </c>
      <c r="BB2703" s="187" t="str">
        <f>IFERROR(IF(AW2703="","",VLOOKUP(AW2703,SUSS!R:S,2,FALSE)),AY2703*SUSS!$M$2)</f>
        <v/>
      </c>
      <c r="BC2703" s="187" t="str">
        <f t="shared" si="912"/>
        <v/>
      </c>
    </row>
    <row r="2704" spans="14:55" ht="15.75" thickBot="1">
      <c r="N2704" s="183" t="s">
        <v>224</v>
      </c>
      <c r="O2704" s="82">
        <v>56</v>
      </c>
      <c r="P2704" s="85">
        <v>3904.82</v>
      </c>
      <c r="Q2704" s="83" t="s">
        <v>82</v>
      </c>
      <c r="R2704" s="83" t="s">
        <v>10</v>
      </c>
      <c r="S2704" s="83" t="s">
        <v>10</v>
      </c>
      <c r="T2704" s="82" t="s">
        <v>156</v>
      </c>
      <c r="U2704" s="82" t="s">
        <v>124</v>
      </c>
      <c r="AC2704" s="187" t="str">
        <f t="shared" si="893"/>
        <v/>
      </c>
      <c r="AD2704" s="187" t="str">
        <f t="shared" si="894"/>
        <v/>
      </c>
      <c r="AE2704" s="187" t="str">
        <f t="shared" si="895"/>
        <v/>
      </c>
      <c r="AF2704" s="187" t="str">
        <f t="shared" si="896"/>
        <v/>
      </c>
      <c r="AG2704" s="187" t="str">
        <f t="shared" si="897"/>
        <v/>
      </c>
      <c r="AH2704" s="187" t="str">
        <f t="shared" si="898"/>
        <v/>
      </c>
      <c r="AI2704" s="187" t="str">
        <f t="shared" si="899"/>
        <v/>
      </c>
      <c r="AJ2704" s="187" t="str">
        <f t="shared" si="900"/>
        <v/>
      </c>
      <c r="AK2704" s="187" t="str">
        <f t="shared" si="901"/>
        <v/>
      </c>
      <c r="AN2704" s="187" t="str">
        <f t="shared" si="902"/>
        <v/>
      </c>
      <c r="AO2704" s="187" t="str">
        <f t="shared" si="903"/>
        <v/>
      </c>
      <c r="AP2704" s="187" t="str">
        <f t="shared" si="904"/>
        <v/>
      </c>
      <c r="AT2704" s="187" t="str">
        <f t="shared" si="905"/>
        <v/>
      </c>
      <c r="AU2704" s="187" t="str">
        <f t="shared" si="906"/>
        <v/>
      </c>
      <c r="AV2704" s="187" t="str">
        <f t="shared" si="907"/>
        <v/>
      </c>
      <c r="AW2704" s="187" t="str">
        <f t="shared" si="908"/>
        <v/>
      </c>
      <c r="AX2704" s="187" t="str">
        <f t="shared" si="909"/>
        <v/>
      </c>
      <c r="AY2704" s="187" t="str">
        <f t="shared" si="911"/>
        <v/>
      </c>
      <c r="AZ2704" s="187" t="str">
        <f t="shared" si="910"/>
        <v/>
      </c>
      <c r="BA2704" s="187" t="str">
        <f t="shared" si="913"/>
        <v xml:space="preserve"> </v>
      </c>
      <c r="BB2704" s="187" t="str">
        <f>IFERROR(IF(AW2704="","",VLOOKUP(AW2704,SUSS!R:S,2,FALSE)),AY2704*SUSS!$M$2)</f>
        <v/>
      </c>
      <c r="BC2704" s="187" t="str">
        <f t="shared" si="912"/>
        <v/>
      </c>
    </row>
    <row r="2705" spans="14:55" ht="15.75" thickBot="1">
      <c r="N2705" s="183" t="s">
        <v>224</v>
      </c>
      <c r="O2705" s="82">
        <v>56</v>
      </c>
      <c r="P2705" s="85">
        <v>1002.48</v>
      </c>
      <c r="Q2705" s="83" t="s">
        <v>106</v>
      </c>
      <c r="R2705" s="83" t="s">
        <v>10</v>
      </c>
      <c r="S2705" s="83" t="s">
        <v>10</v>
      </c>
      <c r="T2705" s="82" t="s">
        <v>230</v>
      </c>
      <c r="U2705" s="82" t="s">
        <v>124</v>
      </c>
      <c r="AC2705" s="187" t="str">
        <f t="shared" si="893"/>
        <v/>
      </c>
      <c r="AD2705" s="187" t="str">
        <f t="shared" si="894"/>
        <v/>
      </c>
      <c r="AE2705" s="187" t="str">
        <f t="shared" si="895"/>
        <v/>
      </c>
      <c r="AF2705" s="187" t="str">
        <f t="shared" si="896"/>
        <v/>
      </c>
      <c r="AG2705" s="187" t="str">
        <f t="shared" si="897"/>
        <v/>
      </c>
      <c r="AH2705" s="187" t="str">
        <f t="shared" si="898"/>
        <v/>
      </c>
      <c r="AI2705" s="187" t="str">
        <f t="shared" si="899"/>
        <v/>
      </c>
      <c r="AJ2705" s="187" t="str">
        <f t="shared" si="900"/>
        <v/>
      </c>
      <c r="AK2705" s="187" t="str">
        <f t="shared" si="901"/>
        <v/>
      </c>
      <c r="AN2705" s="187" t="str">
        <f t="shared" si="902"/>
        <v/>
      </c>
      <c r="AO2705" s="187" t="str">
        <f t="shared" si="903"/>
        <v/>
      </c>
      <c r="AP2705" s="187" t="str">
        <f t="shared" si="904"/>
        <v/>
      </c>
      <c r="AT2705" s="187" t="str">
        <f t="shared" si="905"/>
        <v/>
      </c>
      <c r="AU2705" s="187" t="str">
        <f t="shared" si="906"/>
        <v/>
      </c>
      <c r="AV2705" s="187" t="str">
        <f t="shared" si="907"/>
        <v/>
      </c>
      <c r="AW2705" s="187" t="str">
        <f t="shared" si="908"/>
        <v/>
      </c>
      <c r="AX2705" s="187" t="str">
        <f t="shared" si="909"/>
        <v/>
      </c>
      <c r="AY2705" s="187" t="str">
        <f t="shared" si="911"/>
        <v/>
      </c>
      <c r="AZ2705" s="187" t="str">
        <f t="shared" si="910"/>
        <v/>
      </c>
      <c r="BA2705" s="187" t="str">
        <f t="shared" si="913"/>
        <v xml:space="preserve"> </v>
      </c>
      <c r="BB2705" s="187" t="str">
        <f>IFERROR(IF(AW2705="","",VLOOKUP(AW2705,SUSS!R:S,2,FALSE)),AY2705*SUSS!$M$2)</f>
        <v/>
      </c>
      <c r="BC2705" s="187" t="str">
        <f t="shared" si="912"/>
        <v/>
      </c>
    </row>
    <row r="2706" spans="14:55" ht="15.75" thickBot="1">
      <c r="N2706" s="183" t="s">
        <v>224</v>
      </c>
      <c r="O2706" s="82">
        <v>57</v>
      </c>
      <c r="P2706" s="85">
        <v>1636.27</v>
      </c>
      <c r="Q2706" s="83" t="s">
        <v>102</v>
      </c>
      <c r="R2706" s="83" t="s">
        <v>10</v>
      </c>
      <c r="S2706" s="83" t="s">
        <v>10</v>
      </c>
      <c r="T2706" s="82" t="s">
        <v>206</v>
      </c>
      <c r="U2706" s="82" t="s">
        <v>124</v>
      </c>
      <c r="AC2706" s="187" t="str">
        <f t="shared" si="893"/>
        <v/>
      </c>
      <c r="AD2706" s="187" t="str">
        <f t="shared" si="894"/>
        <v/>
      </c>
      <c r="AE2706" s="187" t="str">
        <f t="shared" si="895"/>
        <v/>
      </c>
      <c r="AF2706" s="187" t="str">
        <f t="shared" si="896"/>
        <v/>
      </c>
      <c r="AG2706" s="187" t="str">
        <f t="shared" si="897"/>
        <v/>
      </c>
      <c r="AH2706" s="187" t="str">
        <f t="shared" si="898"/>
        <v/>
      </c>
      <c r="AI2706" s="187" t="str">
        <f t="shared" si="899"/>
        <v/>
      </c>
      <c r="AJ2706" s="187" t="str">
        <f t="shared" si="900"/>
        <v/>
      </c>
      <c r="AK2706" s="187" t="str">
        <f t="shared" si="901"/>
        <v/>
      </c>
      <c r="AN2706" s="187" t="str">
        <f t="shared" si="902"/>
        <v/>
      </c>
      <c r="AO2706" s="187" t="str">
        <f t="shared" si="903"/>
        <v/>
      </c>
      <c r="AP2706" s="187" t="str">
        <f t="shared" si="904"/>
        <v/>
      </c>
      <c r="AT2706" s="187" t="str">
        <f t="shared" si="905"/>
        <v/>
      </c>
      <c r="AU2706" s="187" t="str">
        <f t="shared" si="906"/>
        <v/>
      </c>
      <c r="AV2706" s="187" t="str">
        <f t="shared" si="907"/>
        <v/>
      </c>
      <c r="AW2706" s="187" t="str">
        <f t="shared" si="908"/>
        <v/>
      </c>
      <c r="AX2706" s="187" t="str">
        <f t="shared" si="909"/>
        <v/>
      </c>
      <c r="AY2706" s="187" t="str">
        <f t="shared" si="911"/>
        <v/>
      </c>
      <c r="AZ2706" s="187" t="str">
        <f t="shared" si="910"/>
        <v/>
      </c>
      <c r="BA2706" s="187" t="str">
        <f t="shared" si="913"/>
        <v xml:space="preserve"> </v>
      </c>
      <c r="BB2706" s="187" t="str">
        <f>IFERROR(IF(AW2706="","",VLOOKUP(AW2706,SUSS!R:S,2,FALSE)),AY2706*SUSS!$M$2)</f>
        <v/>
      </c>
      <c r="BC2706" s="187" t="str">
        <f t="shared" si="912"/>
        <v/>
      </c>
    </row>
    <row r="2707" spans="14:55" ht="15.75" thickBot="1">
      <c r="N2707" s="183" t="s">
        <v>224</v>
      </c>
      <c r="O2707" s="82">
        <v>57</v>
      </c>
      <c r="P2707" s="86">
        <v>218.97</v>
      </c>
      <c r="Q2707" s="83" t="s">
        <v>107</v>
      </c>
      <c r="R2707" s="83" t="s">
        <v>10</v>
      </c>
      <c r="S2707" s="83" t="s">
        <v>10</v>
      </c>
      <c r="T2707" s="82" t="s">
        <v>111</v>
      </c>
      <c r="U2707" s="82" t="s">
        <v>124</v>
      </c>
      <c r="AC2707" s="187" t="str">
        <f t="shared" si="893"/>
        <v/>
      </c>
      <c r="AD2707" s="187" t="str">
        <f t="shared" si="894"/>
        <v/>
      </c>
      <c r="AE2707" s="187" t="str">
        <f t="shared" si="895"/>
        <v/>
      </c>
      <c r="AF2707" s="187" t="str">
        <f t="shared" si="896"/>
        <v/>
      </c>
      <c r="AG2707" s="187" t="str">
        <f t="shared" si="897"/>
        <v/>
      </c>
      <c r="AH2707" s="187" t="str">
        <f t="shared" si="898"/>
        <v/>
      </c>
      <c r="AI2707" s="187" t="str">
        <f t="shared" si="899"/>
        <v/>
      </c>
      <c r="AJ2707" s="187" t="str">
        <f t="shared" si="900"/>
        <v/>
      </c>
      <c r="AK2707" s="187" t="str">
        <f t="shared" si="901"/>
        <v/>
      </c>
      <c r="AN2707" s="187" t="str">
        <f t="shared" si="902"/>
        <v/>
      </c>
      <c r="AO2707" s="187" t="str">
        <f t="shared" si="903"/>
        <v/>
      </c>
      <c r="AP2707" s="187" t="str">
        <f t="shared" si="904"/>
        <v/>
      </c>
      <c r="AT2707" s="187" t="str">
        <f t="shared" si="905"/>
        <v/>
      </c>
      <c r="AU2707" s="187" t="str">
        <f t="shared" si="906"/>
        <v/>
      </c>
      <c r="AV2707" s="187" t="str">
        <f t="shared" si="907"/>
        <v/>
      </c>
      <c r="AW2707" s="187" t="str">
        <f t="shared" si="908"/>
        <v/>
      </c>
      <c r="AX2707" s="187" t="str">
        <f t="shared" si="909"/>
        <v/>
      </c>
      <c r="AY2707" s="187" t="str">
        <f t="shared" si="911"/>
        <v/>
      </c>
      <c r="AZ2707" s="187" t="str">
        <f t="shared" si="910"/>
        <v/>
      </c>
      <c r="BA2707" s="187" t="str">
        <f t="shared" si="913"/>
        <v xml:space="preserve"> </v>
      </c>
      <c r="BB2707" s="187" t="str">
        <f>IFERROR(IF(AW2707="","",VLOOKUP(AW2707,SUSS!R:S,2,FALSE)),AY2707*SUSS!$M$2)</f>
        <v/>
      </c>
      <c r="BC2707" s="187" t="str">
        <f t="shared" si="912"/>
        <v/>
      </c>
    </row>
    <row r="2708" spans="14:55" ht="15.75" thickBot="1">
      <c r="N2708" s="183" t="s">
        <v>224</v>
      </c>
      <c r="O2708" s="82">
        <v>57</v>
      </c>
      <c r="P2708" s="85">
        <v>1164.3800000000001</v>
      </c>
      <c r="Q2708" s="83" t="s">
        <v>11</v>
      </c>
      <c r="R2708" s="83" t="s">
        <v>10</v>
      </c>
      <c r="S2708" s="83" t="s">
        <v>10</v>
      </c>
      <c r="T2708" s="82" t="s">
        <v>120</v>
      </c>
      <c r="U2708" s="82" t="s">
        <v>124</v>
      </c>
      <c r="AC2708" s="187" t="str">
        <f t="shared" si="893"/>
        <v/>
      </c>
      <c r="AD2708" s="187" t="str">
        <f t="shared" si="894"/>
        <v/>
      </c>
      <c r="AE2708" s="187" t="str">
        <f t="shared" si="895"/>
        <v/>
      </c>
      <c r="AF2708" s="187" t="str">
        <f t="shared" si="896"/>
        <v/>
      </c>
      <c r="AG2708" s="187" t="str">
        <f t="shared" si="897"/>
        <v/>
      </c>
      <c r="AH2708" s="187" t="str">
        <f t="shared" si="898"/>
        <v/>
      </c>
      <c r="AI2708" s="187" t="str">
        <f t="shared" si="899"/>
        <v/>
      </c>
      <c r="AJ2708" s="187" t="str">
        <f t="shared" si="900"/>
        <v/>
      </c>
      <c r="AK2708" s="187" t="str">
        <f t="shared" si="901"/>
        <v/>
      </c>
      <c r="AN2708" s="187" t="str">
        <f t="shared" si="902"/>
        <v/>
      </c>
      <c r="AO2708" s="187" t="str">
        <f t="shared" si="903"/>
        <v/>
      </c>
      <c r="AP2708" s="187" t="str">
        <f t="shared" si="904"/>
        <v/>
      </c>
      <c r="AT2708" s="187" t="str">
        <f t="shared" si="905"/>
        <v>O365001</v>
      </c>
      <c r="AU2708" s="187">
        <f t="shared" si="906"/>
        <v>57</v>
      </c>
      <c r="AV2708" s="187">
        <f t="shared" si="907"/>
        <v>1164.3800000000001</v>
      </c>
      <c r="AW2708" s="187" t="str">
        <f t="shared" si="908"/>
        <v>2013/3</v>
      </c>
      <c r="AX2708" s="187" t="str">
        <f t="shared" si="909"/>
        <v>2013/3 Contribuciones Seg. Social</v>
      </c>
      <c r="AY2708" s="187">
        <f t="shared" si="911"/>
        <v>12986.84</v>
      </c>
      <c r="AZ2708" s="187">
        <f t="shared" si="910"/>
        <v>8.9658454250610628E-2</v>
      </c>
      <c r="BA2708" s="187" t="str">
        <f t="shared" si="913"/>
        <v>O365001 57</v>
      </c>
      <c r="BB2708" s="187">
        <f>IFERROR(IF(AW2708="","",VLOOKUP(AW2708,SUSS!R:S,2,FALSE)),AY2708*SUSS!$M$2)</f>
        <v>1558.4207999999999</v>
      </c>
      <c r="BC2708" s="187">
        <f t="shared" si="912"/>
        <v>139.72560000000001</v>
      </c>
    </row>
    <row r="2709" spans="14:55" ht="15.75" thickBot="1">
      <c r="N2709" s="183" t="s">
        <v>224</v>
      </c>
      <c r="O2709" s="82">
        <v>57</v>
      </c>
      <c r="P2709" s="85">
        <v>1206.73</v>
      </c>
      <c r="Q2709" s="83" t="s">
        <v>11</v>
      </c>
      <c r="R2709" s="83" t="s">
        <v>10</v>
      </c>
      <c r="S2709" s="83" t="s">
        <v>83</v>
      </c>
      <c r="T2709" s="82" t="s">
        <v>120</v>
      </c>
      <c r="U2709" s="82" t="s">
        <v>124</v>
      </c>
      <c r="AC2709" s="187" t="str">
        <f t="shared" si="893"/>
        <v/>
      </c>
      <c r="AD2709" s="187" t="str">
        <f t="shared" si="894"/>
        <v/>
      </c>
      <c r="AE2709" s="187" t="str">
        <f t="shared" si="895"/>
        <v/>
      </c>
      <c r="AF2709" s="187" t="str">
        <f t="shared" si="896"/>
        <v/>
      </c>
      <c r="AG2709" s="187" t="str">
        <f t="shared" si="897"/>
        <v/>
      </c>
      <c r="AH2709" s="187" t="str">
        <f t="shared" si="898"/>
        <v/>
      </c>
      <c r="AI2709" s="187" t="str">
        <f t="shared" si="899"/>
        <v/>
      </c>
      <c r="AJ2709" s="187" t="str">
        <f t="shared" si="900"/>
        <v/>
      </c>
      <c r="AK2709" s="187" t="str">
        <f t="shared" si="901"/>
        <v/>
      </c>
      <c r="AN2709" s="187" t="str">
        <f t="shared" si="902"/>
        <v/>
      </c>
      <c r="AO2709" s="187" t="str">
        <f t="shared" si="903"/>
        <v/>
      </c>
      <c r="AP2709" s="187" t="str">
        <f t="shared" si="904"/>
        <v/>
      </c>
      <c r="AT2709" s="187" t="str">
        <f t="shared" si="905"/>
        <v>O365001</v>
      </c>
      <c r="AU2709" s="187">
        <f t="shared" si="906"/>
        <v>57</v>
      </c>
      <c r="AV2709" s="187">
        <f t="shared" si="907"/>
        <v>1206.73</v>
      </c>
      <c r="AW2709" s="187" t="str">
        <f t="shared" si="908"/>
        <v>2013/3</v>
      </c>
      <c r="AX2709" s="187" t="str">
        <f t="shared" si="909"/>
        <v>2013/3 Contribuciones Seg. Social</v>
      </c>
      <c r="AY2709" s="187">
        <f t="shared" si="911"/>
        <v>12986.84</v>
      </c>
      <c r="AZ2709" s="187">
        <f t="shared" si="910"/>
        <v>9.2919447687043188E-2</v>
      </c>
      <c r="BA2709" s="187" t="str">
        <f t="shared" si="913"/>
        <v>O365001 57</v>
      </c>
      <c r="BB2709" s="187">
        <f>IFERROR(IF(AW2709="","",VLOOKUP(AW2709,SUSS!R:S,2,FALSE)),AY2709*SUSS!$M$2)</f>
        <v>1558.4207999999999</v>
      </c>
      <c r="BC2709" s="187">
        <f t="shared" si="912"/>
        <v>144.80759999999998</v>
      </c>
    </row>
    <row r="2710" spans="14:55" ht="15.75" thickBot="1">
      <c r="N2710" s="183" t="s">
        <v>224</v>
      </c>
      <c r="O2710" s="82">
        <v>57</v>
      </c>
      <c r="P2710" s="85">
        <v>5272.07</v>
      </c>
      <c r="Q2710" s="83" t="s">
        <v>82</v>
      </c>
      <c r="R2710" s="83" t="s">
        <v>10</v>
      </c>
      <c r="S2710" s="83" t="s">
        <v>10</v>
      </c>
      <c r="T2710" s="82" t="s">
        <v>156</v>
      </c>
      <c r="U2710" s="82" t="s">
        <v>124</v>
      </c>
      <c r="AC2710" s="187" t="str">
        <f t="shared" si="893"/>
        <v/>
      </c>
      <c r="AD2710" s="187" t="str">
        <f t="shared" si="894"/>
        <v/>
      </c>
      <c r="AE2710" s="187" t="str">
        <f t="shared" si="895"/>
        <v/>
      </c>
      <c r="AF2710" s="187" t="str">
        <f t="shared" si="896"/>
        <v/>
      </c>
      <c r="AG2710" s="187" t="str">
        <f t="shared" si="897"/>
        <v/>
      </c>
      <c r="AH2710" s="187" t="str">
        <f t="shared" si="898"/>
        <v/>
      </c>
      <c r="AI2710" s="187" t="str">
        <f t="shared" si="899"/>
        <v/>
      </c>
      <c r="AJ2710" s="187" t="str">
        <f t="shared" si="900"/>
        <v/>
      </c>
      <c r="AK2710" s="187" t="str">
        <f t="shared" si="901"/>
        <v/>
      </c>
      <c r="AN2710" s="187" t="str">
        <f t="shared" si="902"/>
        <v/>
      </c>
      <c r="AO2710" s="187" t="str">
        <f t="shared" si="903"/>
        <v/>
      </c>
      <c r="AP2710" s="187" t="str">
        <f t="shared" si="904"/>
        <v/>
      </c>
      <c r="AT2710" s="187" t="str">
        <f t="shared" si="905"/>
        <v/>
      </c>
      <c r="AU2710" s="187" t="str">
        <f t="shared" si="906"/>
        <v/>
      </c>
      <c r="AV2710" s="187" t="str">
        <f t="shared" si="907"/>
        <v/>
      </c>
      <c r="AW2710" s="187" t="str">
        <f t="shared" si="908"/>
        <v/>
      </c>
      <c r="AX2710" s="187" t="str">
        <f t="shared" si="909"/>
        <v/>
      </c>
      <c r="AY2710" s="187" t="str">
        <f t="shared" si="911"/>
        <v/>
      </c>
      <c r="AZ2710" s="187" t="str">
        <f t="shared" si="910"/>
        <v/>
      </c>
      <c r="BA2710" s="187" t="str">
        <f t="shared" si="913"/>
        <v xml:space="preserve"> </v>
      </c>
      <c r="BB2710" s="187" t="str">
        <f>IFERROR(IF(AW2710="","",VLOOKUP(AW2710,SUSS!R:S,2,FALSE)),AY2710*SUSS!$M$2)</f>
        <v/>
      </c>
      <c r="BC2710" s="187" t="str">
        <f t="shared" si="912"/>
        <v/>
      </c>
    </row>
    <row r="2711" spans="14:55" ht="15.75" thickBot="1">
      <c r="N2711" s="183" t="s">
        <v>224</v>
      </c>
      <c r="O2711" s="82">
        <v>57</v>
      </c>
      <c r="P2711" s="85">
        <v>1002.48</v>
      </c>
      <c r="Q2711" s="83" t="s">
        <v>106</v>
      </c>
      <c r="R2711" s="83" t="s">
        <v>10</v>
      </c>
      <c r="S2711" s="83" t="s">
        <v>10</v>
      </c>
      <c r="T2711" s="82" t="s">
        <v>230</v>
      </c>
      <c r="U2711" s="82" t="s">
        <v>124</v>
      </c>
      <c r="AC2711" s="187" t="str">
        <f t="shared" si="893"/>
        <v/>
      </c>
      <c r="AD2711" s="187" t="str">
        <f t="shared" si="894"/>
        <v/>
      </c>
      <c r="AE2711" s="187" t="str">
        <f t="shared" si="895"/>
        <v/>
      </c>
      <c r="AF2711" s="187" t="str">
        <f t="shared" si="896"/>
        <v/>
      </c>
      <c r="AG2711" s="187" t="str">
        <f t="shared" si="897"/>
        <v/>
      </c>
      <c r="AH2711" s="187" t="str">
        <f t="shared" si="898"/>
        <v/>
      </c>
      <c r="AI2711" s="187" t="str">
        <f t="shared" si="899"/>
        <v/>
      </c>
      <c r="AJ2711" s="187" t="str">
        <f t="shared" si="900"/>
        <v/>
      </c>
      <c r="AK2711" s="187" t="str">
        <f t="shared" si="901"/>
        <v/>
      </c>
      <c r="AN2711" s="187" t="str">
        <f t="shared" si="902"/>
        <v/>
      </c>
      <c r="AO2711" s="187" t="str">
        <f t="shared" si="903"/>
        <v/>
      </c>
      <c r="AP2711" s="187" t="str">
        <f t="shared" si="904"/>
        <v/>
      </c>
      <c r="AT2711" s="187" t="str">
        <f t="shared" si="905"/>
        <v/>
      </c>
      <c r="AU2711" s="187" t="str">
        <f t="shared" si="906"/>
        <v/>
      </c>
      <c r="AV2711" s="187" t="str">
        <f t="shared" si="907"/>
        <v/>
      </c>
      <c r="AW2711" s="187" t="str">
        <f t="shared" si="908"/>
        <v/>
      </c>
      <c r="AX2711" s="187" t="str">
        <f t="shared" si="909"/>
        <v/>
      </c>
      <c r="AY2711" s="187" t="str">
        <f t="shared" si="911"/>
        <v/>
      </c>
      <c r="AZ2711" s="187" t="str">
        <f t="shared" si="910"/>
        <v/>
      </c>
      <c r="BA2711" s="187" t="str">
        <f t="shared" si="913"/>
        <v xml:space="preserve"> </v>
      </c>
      <c r="BB2711" s="187" t="str">
        <f>IFERROR(IF(AW2711="","",VLOOKUP(AW2711,SUSS!R:S,2,FALSE)),AY2711*SUSS!$M$2)</f>
        <v/>
      </c>
      <c r="BC2711" s="187" t="str">
        <f t="shared" si="912"/>
        <v/>
      </c>
    </row>
    <row r="2712" spans="14:55" ht="15.75" thickBot="1">
      <c r="N2712" s="183" t="s">
        <v>224</v>
      </c>
      <c r="O2712" s="82">
        <v>58</v>
      </c>
      <c r="P2712" s="85">
        <v>1636.27</v>
      </c>
      <c r="Q2712" s="83" t="s">
        <v>102</v>
      </c>
      <c r="R2712" s="83" t="s">
        <v>10</v>
      </c>
      <c r="S2712" s="83" t="s">
        <v>10</v>
      </c>
      <c r="T2712" s="82" t="s">
        <v>206</v>
      </c>
      <c r="U2712" s="82" t="s">
        <v>124</v>
      </c>
      <c r="AC2712" s="187" t="str">
        <f t="shared" si="893"/>
        <v/>
      </c>
      <c r="AD2712" s="187" t="str">
        <f t="shared" si="894"/>
        <v/>
      </c>
      <c r="AE2712" s="187" t="str">
        <f t="shared" si="895"/>
        <v/>
      </c>
      <c r="AF2712" s="187" t="str">
        <f t="shared" si="896"/>
        <v/>
      </c>
      <c r="AG2712" s="187" t="str">
        <f t="shared" si="897"/>
        <v/>
      </c>
      <c r="AH2712" s="187" t="str">
        <f t="shared" si="898"/>
        <v/>
      </c>
      <c r="AI2712" s="187" t="str">
        <f t="shared" si="899"/>
        <v/>
      </c>
      <c r="AJ2712" s="187" t="str">
        <f t="shared" si="900"/>
        <v/>
      </c>
      <c r="AK2712" s="187" t="str">
        <f t="shared" si="901"/>
        <v/>
      </c>
      <c r="AN2712" s="187" t="str">
        <f t="shared" si="902"/>
        <v/>
      </c>
      <c r="AO2712" s="187" t="str">
        <f t="shared" si="903"/>
        <v/>
      </c>
      <c r="AP2712" s="187" t="str">
        <f t="shared" si="904"/>
        <v/>
      </c>
      <c r="AT2712" s="187" t="str">
        <f t="shared" si="905"/>
        <v/>
      </c>
      <c r="AU2712" s="187" t="str">
        <f t="shared" si="906"/>
        <v/>
      </c>
      <c r="AV2712" s="187" t="str">
        <f t="shared" si="907"/>
        <v/>
      </c>
      <c r="AW2712" s="187" t="str">
        <f t="shared" si="908"/>
        <v/>
      </c>
      <c r="AX2712" s="187" t="str">
        <f t="shared" si="909"/>
        <v/>
      </c>
      <c r="AY2712" s="187" t="str">
        <f t="shared" si="911"/>
        <v/>
      </c>
      <c r="AZ2712" s="187" t="str">
        <f t="shared" si="910"/>
        <v/>
      </c>
      <c r="BA2712" s="187" t="str">
        <f t="shared" si="913"/>
        <v xml:space="preserve"> </v>
      </c>
      <c r="BB2712" s="187" t="str">
        <f>IFERROR(IF(AW2712="","",VLOOKUP(AW2712,SUSS!R:S,2,FALSE)),AY2712*SUSS!$M$2)</f>
        <v/>
      </c>
      <c r="BC2712" s="187" t="str">
        <f t="shared" si="912"/>
        <v/>
      </c>
    </row>
    <row r="2713" spans="14:55" ht="15.75" thickBot="1">
      <c r="N2713" s="183" t="s">
        <v>224</v>
      </c>
      <c r="O2713" s="82">
        <v>58</v>
      </c>
      <c r="P2713" s="86">
        <v>218.97</v>
      </c>
      <c r="Q2713" s="83" t="s">
        <v>107</v>
      </c>
      <c r="R2713" s="83" t="s">
        <v>10</v>
      </c>
      <c r="S2713" s="83" t="s">
        <v>10</v>
      </c>
      <c r="T2713" s="82" t="s">
        <v>111</v>
      </c>
      <c r="U2713" s="82" t="s">
        <v>124</v>
      </c>
      <c r="AC2713" s="187" t="str">
        <f t="shared" si="893"/>
        <v/>
      </c>
      <c r="AD2713" s="187" t="str">
        <f t="shared" si="894"/>
        <v/>
      </c>
      <c r="AE2713" s="187" t="str">
        <f t="shared" si="895"/>
        <v/>
      </c>
      <c r="AF2713" s="187" t="str">
        <f t="shared" si="896"/>
        <v/>
      </c>
      <c r="AG2713" s="187" t="str">
        <f t="shared" si="897"/>
        <v/>
      </c>
      <c r="AH2713" s="187" t="str">
        <f t="shared" si="898"/>
        <v/>
      </c>
      <c r="AI2713" s="187" t="str">
        <f t="shared" si="899"/>
        <v/>
      </c>
      <c r="AJ2713" s="187" t="str">
        <f t="shared" si="900"/>
        <v/>
      </c>
      <c r="AK2713" s="187" t="str">
        <f t="shared" si="901"/>
        <v/>
      </c>
      <c r="AN2713" s="187" t="str">
        <f t="shared" si="902"/>
        <v/>
      </c>
      <c r="AO2713" s="187" t="str">
        <f t="shared" si="903"/>
        <v/>
      </c>
      <c r="AP2713" s="187" t="str">
        <f t="shared" si="904"/>
        <v/>
      </c>
      <c r="AT2713" s="187" t="str">
        <f t="shared" si="905"/>
        <v/>
      </c>
      <c r="AU2713" s="187" t="str">
        <f t="shared" si="906"/>
        <v/>
      </c>
      <c r="AV2713" s="187" t="str">
        <f t="shared" si="907"/>
        <v/>
      </c>
      <c r="AW2713" s="187" t="str">
        <f t="shared" si="908"/>
        <v/>
      </c>
      <c r="AX2713" s="187" t="str">
        <f t="shared" si="909"/>
        <v/>
      </c>
      <c r="AY2713" s="187" t="str">
        <f t="shared" si="911"/>
        <v/>
      </c>
      <c r="AZ2713" s="187" t="str">
        <f t="shared" si="910"/>
        <v/>
      </c>
      <c r="BA2713" s="187" t="str">
        <f t="shared" si="913"/>
        <v xml:space="preserve"> </v>
      </c>
      <c r="BB2713" s="187" t="str">
        <f>IFERROR(IF(AW2713="","",VLOOKUP(AW2713,SUSS!R:S,2,FALSE)),AY2713*SUSS!$M$2)</f>
        <v/>
      </c>
      <c r="BC2713" s="187" t="str">
        <f t="shared" si="912"/>
        <v/>
      </c>
    </row>
    <row r="2714" spans="14:55" ht="15.75" thickBot="1">
      <c r="N2714" s="183" t="s">
        <v>224</v>
      </c>
      <c r="O2714" s="82">
        <v>58</v>
      </c>
      <c r="P2714" s="85">
        <v>2371.11</v>
      </c>
      <c r="Q2714" s="83" t="s">
        <v>11</v>
      </c>
      <c r="R2714" s="83" t="s">
        <v>10</v>
      </c>
      <c r="S2714" s="83" t="s">
        <v>83</v>
      </c>
      <c r="T2714" s="82" t="s">
        <v>120</v>
      </c>
      <c r="U2714" s="82" t="s">
        <v>124</v>
      </c>
      <c r="AC2714" s="187" t="str">
        <f t="shared" si="893"/>
        <v/>
      </c>
      <c r="AD2714" s="187" t="str">
        <f t="shared" si="894"/>
        <v/>
      </c>
      <c r="AE2714" s="187" t="str">
        <f t="shared" si="895"/>
        <v/>
      </c>
      <c r="AF2714" s="187" t="str">
        <f t="shared" si="896"/>
        <v/>
      </c>
      <c r="AG2714" s="187" t="str">
        <f t="shared" si="897"/>
        <v/>
      </c>
      <c r="AH2714" s="187" t="str">
        <f t="shared" si="898"/>
        <v/>
      </c>
      <c r="AI2714" s="187" t="str">
        <f t="shared" si="899"/>
        <v/>
      </c>
      <c r="AJ2714" s="187" t="str">
        <f t="shared" si="900"/>
        <v/>
      </c>
      <c r="AK2714" s="187" t="str">
        <f t="shared" si="901"/>
        <v/>
      </c>
      <c r="AN2714" s="187" t="str">
        <f t="shared" si="902"/>
        <v/>
      </c>
      <c r="AO2714" s="187" t="str">
        <f t="shared" si="903"/>
        <v/>
      </c>
      <c r="AP2714" s="187" t="str">
        <f t="shared" si="904"/>
        <v/>
      </c>
      <c r="AT2714" s="187" t="str">
        <f t="shared" si="905"/>
        <v>O365001</v>
      </c>
      <c r="AU2714" s="187">
        <f t="shared" si="906"/>
        <v>58</v>
      </c>
      <c r="AV2714" s="187">
        <f t="shared" si="907"/>
        <v>2371.11</v>
      </c>
      <c r="AW2714" s="187" t="str">
        <f t="shared" si="908"/>
        <v>2013/3</v>
      </c>
      <c r="AX2714" s="187" t="str">
        <f t="shared" si="909"/>
        <v>2013/3 Contribuciones Seg. Social</v>
      </c>
      <c r="AY2714" s="187">
        <f t="shared" si="911"/>
        <v>12986.84</v>
      </c>
      <c r="AZ2714" s="187">
        <f t="shared" si="910"/>
        <v>0.18257790193765383</v>
      </c>
      <c r="BA2714" s="187" t="str">
        <f t="shared" si="913"/>
        <v>O365001 58</v>
      </c>
      <c r="BB2714" s="187">
        <f>IFERROR(IF(AW2714="","",VLOOKUP(AW2714,SUSS!R:S,2,FALSE)),AY2714*SUSS!$M$2)</f>
        <v>1558.4207999999999</v>
      </c>
      <c r="BC2714" s="187">
        <f t="shared" si="912"/>
        <v>284.53320000000002</v>
      </c>
    </row>
    <row r="2715" spans="14:55" ht="15.75" thickBot="1">
      <c r="N2715" s="183" t="s">
        <v>224</v>
      </c>
      <c r="O2715" s="82">
        <v>58</v>
      </c>
      <c r="P2715" s="85">
        <v>5272.07</v>
      </c>
      <c r="Q2715" s="83" t="s">
        <v>82</v>
      </c>
      <c r="R2715" s="83" t="s">
        <v>10</v>
      </c>
      <c r="S2715" s="83" t="s">
        <v>10</v>
      </c>
      <c r="T2715" s="82" t="s">
        <v>156</v>
      </c>
      <c r="U2715" s="82" t="s">
        <v>124</v>
      </c>
      <c r="AC2715" s="187" t="str">
        <f t="shared" si="893"/>
        <v/>
      </c>
      <c r="AD2715" s="187" t="str">
        <f t="shared" si="894"/>
        <v/>
      </c>
      <c r="AE2715" s="187" t="str">
        <f t="shared" si="895"/>
        <v/>
      </c>
      <c r="AF2715" s="187" t="str">
        <f t="shared" si="896"/>
        <v/>
      </c>
      <c r="AG2715" s="187" t="str">
        <f t="shared" si="897"/>
        <v/>
      </c>
      <c r="AH2715" s="187" t="str">
        <f t="shared" si="898"/>
        <v/>
      </c>
      <c r="AI2715" s="187" t="str">
        <f t="shared" si="899"/>
        <v/>
      </c>
      <c r="AJ2715" s="187" t="str">
        <f t="shared" si="900"/>
        <v/>
      </c>
      <c r="AK2715" s="187" t="str">
        <f t="shared" si="901"/>
        <v/>
      </c>
      <c r="AN2715" s="187" t="str">
        <f t="shared" si="902"/>
        <v/>
      </c>
      <c r="AO2715" s="187" t="str">
        <f t="shared" si="903"/>
        <v/>
      </c>
      <c r="AP2715" s="187" t="str">
        <f t="shared" si="904"/>
        <v/>
      </c>
      <c r="AT2715" s="187" t="str">
        <f t="shared" si="905"/>
        <v/>
      </c>
      <c r="AU2715" s="187" t="str">
        <f t="shared" si="906"/>
        <v/>
      </c>
      <c r="AV2715" s="187" t="str">
        <f t="shared" si="907"/>
        <v/>
      </c>
      <c r="AW2715" s="187" t="str">
        <f t="shared" si="908"/>
        <v/>
      </c>
      <c r="AX2715" s="187" t="str">
        <f t="shared" si="909"/>
        <v/>
      </c>
      <c r="AY2715" s="187" t="str">
        <f t="shared" si="911"/>
        <v/>
      </c>
      <c r="AZ2715" s="187" t="str">
        <f t="shared" si="910"/>
        <v/>
      </c>
      <c r="BA2715" s="187" t="str">
        <f t="shared" si="913"/>
        <v xml:space="preserve"> </v>
      </c>
      <c r="BB2715" s="187" t="str">
        <f>IFERROR(IF(AW2715="","",VLOOKUP(AW2715,SUSS!R:S,2,FALSE)),AY2715*SUSS!$M$2)</f>
        <v/>
      </c>
      <c r="BC2715" s="187" t="str">
        <f t="shared" si="912"/>
        <v/>
      </c>
    </row>
    <row r="2716" spans="14:55" ht="15.75" thickBot="1">
      <c r="N2716" s="183" t="s">
        <v>224</v>
      </c>
      <c r="O2716" s="82">
        <v>58</v>
      </c>
      <c r="P2716" s="85">
        <v>1002.48</v>
      </c>
      <c r="Q2716" s="83" t="s">
        <v>106</v>
      </c>
      <c r="R2716" s="83" t="s">
        <v>10</v>
      </c>
      <c r="S2716" s="83" t="s">
        <v>10</v>
      </c>
      <c r="T2716" s="82" t="s">
        <v>230</v>
      </c>
      <c r="U2716" s="82" t="s">
        <v>124</v>
      </c>
      <c r="AC2716" s="187" t="str">
        <f t="shared" si="893"/>
        <v/>
      </c>
      <c r="AD2716" s="187" t="str">
        <f t="shared" si="894"/>
        <v/>
      </c>
      <c r="AE2716" s="187" t="str">
        <f t="shared" si="895"/>
        <v/>
      </c>
      <c r="AF2716" s="187" t="str">
        <f t="shared" si="896"/>
        <v/>
      </c>
      <c r="AG2716" s="187" t="str">
        <f t="shared" si="897"/>
        <v/>
      </c>
      <c r="AH2716" s="187" t="str">
        <f t="shared" si="898"/>
        <v/>
      </c>
      <c r="AI2716" s="187" t="str">
        <f t="shared" si="899"/>
        <v/>
      </c>
      <c r="AJ2716" s="187" t="str">
        <f t="shared" si="900"/>
        <v/>
      </c>
      <c r="AK2716" s="187" t="str">
        <f t="shared" si="901"/>
        <v/>
      </c>
      <c r="AN2716" s="187" t="str">
        <f t="shared" si="902"/>
        <v/>
      </c>
      <c r="AO2716" s="187" t="str">
        <f t="shared" si="903"/>
        <v/>
      </c>
      <c r="AP2716" s="187" t="str">
        <f t="shared" si="904"/>
        <v/>
      </c>
      <c r="AT2716" s="187" t="str">
        <f t="shared" si="905"/>
        <v/>
      </c>
      <c r="AU2716" s="187" t="str">
        <f t="shared" si="906"/>
        <v/>
      </c>
      <c r="AV2716" s="187" t="str">
        <f t="shared" si="907"/>
        <v/>
      </c>
      <c r="AW2716" s="187" t="str">
        <f t="shared" si="908"/>
        <v/>
      </c>
      <c r="AX2716" s="187" t="str">
        <f t="shared" si="909"/>
        <v/>
      </c>
      <c r="AY2716" s="187" t="str">
        <f t="shared" si="911"/>
        <v/>
      </c>
      <c r="AZ2716" s="187" t="str">
        <f t="shared" si="910"/>
        <v/>
      </c>
      <c r="BA2716" s="187" t="str">
        <f t="shared" si="913"/>
        <v xml:space="preserve"> </v>
      </c>
      <c r="BB2716" s="187" t="str">
        <f>IFERROR(IF(AW2716="","",VLOOKUP(AW2716,SUSS!R:S,2,FALSE)),AY2716*SUSS!$M$2)</f>
        <v/>
      </c>
      <c r="BC2716" s="187" t="str">
        <f t="shared" si="912"/>
        <v/>
      </c>
    </row>
    <row r="2717" spans="14:55" ht="15.75" thickBot="1">
      <c r="N2717" s="183" t="s">
        <v>224</v>
      </c>
      <c r="O2717" s="82">
        <v>59</v>
      </c>
      <c r="P2717" s="85">
        <v>1636.27</v>
      </c>
      <c r="Q2717" s="83" t="s">
        <v>102</v>
      </c>
      <c r="R2717" s="83" t="s">
        <v>10</v>
      </c>
      <c r="S2717" s="83" t="s">
        <v>10</v>
      </c>
      <c r="T2717" s="82" t="s">
        <v>206</v>
      </c>
      <c r="U2717" s="82" t="s">
        <v>124</v>
      </c>
      <c r="AC2717" s="187" t="str">
        <f t="shared" si="893"/>
        <v/>
      </c>
      <c r="AD2717" s="187" t="str">
        <f t="shared" si="894"/>
        <v/>
      </c>
      <c r="AE2717" s="187" t="str">
        <f t="shared" si="895"/>
        <v/>
      </c>
      <c r="AF2717" s="187" t="str">
        <f t="shared" si="896"/>
        <v/>
      </c>
      <c r="AG2717" s="187" t="str">
        <f t="shared" si="897"/>
        <v/>
      </c>
      <c r="AH2717" s="187" t="str">
        <f t="shared" si="898"/>
        <v/>
      </c>
      <c r="AI2717" s="187" t="str">
        <f t="shared" si="899"/>
        <v/>
      </c>
      <c r="AJ2717" s="187" t="str">
        <f t="shared" si="900"/>
        <v/>
      </c>
      <c r="AK2717" s="187" t="str">
        <f t="shared" si="901"/>
        <v/>
      </c>
      <c r="AN2717" s="187" t="str">
        <f t="shared" si="902"/>
        <v/>
      </c>
      <c r="AO2717" s="187" t="str">
        <f t="shared" si="903"/>
        <v/>
      </c>
      <c r="AP2717" s="187" t="str">
        <f t="shared" si="904"/>
        <v/>
      </c>
      <c r="AT2717" s="187" t="str">
        <f t="shared" si="905"/>
        <v/>
      </c>
      <c r="AU2717" s="187" t="str">
        <f t="shared" si="906"/>
        <v/>
      </c>
      <c r="AV2717" s="187" t="str">
        <f t="shared" si="907"/>
        <v/>
      </c>
      <c r="AW2717" s="187" t="str">
        <f t="shared" si="908"/>
        <v/>
      </c>
      <c r="AX2717" s="187" t="str">
        <f t="shared" si="909"/>
        <v/>
      </c>
      <c r="AY2717" s="187" t="str">
        <f t="shared" si="911"/>
        <v/>
      </c>
      <c r="AZ2717" s="187" t="str">
        <f t="shared" si="910"/>
        <v/>
      </c>
      <c r="BA2717" s="187" t="str">
        <f t="shared" si="913"/>
        <v xml:space="preserve"> </v>
      </c>
      <c r="BB2717" s="187" t="str">
        <f>IFERROR(IF(AW2717="","",VLOOKUP(AW2717,SUSS!R:S,2,FALSE)),AY2717*SUSS!$M$2)</f>
        <v/>
      </c>
      <c r="BC2717" s="187" t="str">
        <f t="shared" si="912"/>
        <v/>
      </c>
    </row>
    <row r="2718" spans="14:55" ht="15.75" thickBot="1">
      <c r="N2718" s="183" t="s">
        <v>224</v>
      </c>
      <c r="O2718" s="82">
        <v>59</v>
      </c>
      <c r="P2718" s="86">
        <v>218.97</v>
      </c>
      <c r="Q2718" s="83" t="s">
        <v>107</v>
      </c>
      <c r="R2718" s="83" t="s">
        <v>10</v>
      </c>
      <c r="S2718" s="83" t="s">
        <v>10</v>
      </c>
      <c r="T2718" s="82" t="s">
        <v>111</v>
      </c>
      <c r="U2718" s="82" t="s">
        <v>124</v>
      </c>
      <c r="AC2718" s="187" t="str">
        <f t="shared" ref="AC2718:AC2781" si="914">IF($E2718=$AD$1,IF($G2718=$AE$1,A2718,""),"")</f>
        <v/>
      </c>
      <c r="AD2718" s="187" t="str">
        <f t="shared" ref="AD2718:AD2781" si="915">IF($E2718=$AD$1,IF($G2718=$AE$1,E2718,""),"")</f>
        <v/>
      </c>
      <c r="AE2718" s="187" t="str">
        <f t="shared" ref="AE2718:AE2781" si="916">IF($E2718=$AD$1,IF($G2718=$AE$1,F2718,""),"")</f>
        <v/>
      </c>
      <c r="AF2718" s="187" t="str">
        <f t="shared" ref="AF2718:AF2781" si="917">IF($E2718=$AD$1,IF($G2718=$AE$1,G2718,""),"")</f>
        <v/>
      </c>
      <c r="AG2718" s="187" t="str">
        <f t="shared" ref="AG2718:AG2781" si="918">IF($E2718=$AD$1,IF($G2718=$AE$1,I2718,""),"")</f>
        <v/>
      </c>
      <c r="AH2718" s="187" t="str">
        <f t="shared" ref="AH2718:AH2781" si="919">IF($E2718=$AD$1,IF($G2718=$AE$1,J2718,""),"")</f>
        <v/>
      </c>
      <c r="AI2718" s="187" t="str">
        <f t="shared" ref="AI2718:AI2781" si="920">IF($E2718=$AD$1,IF($G2718=$AE$1,K2718,""),"")</f>
        <v/>
      </c>
      <c r="AJ2718" s="187" t="str">
        <f t="shared" ref="AJ2718:AJ2781" si="921">IF($E2718=$AD$1,IF($G2718=$AE$1,B2718,""),"")</f>
        <v/>
      </c>
      <c r="AK2718" s="187" t="str">
        <f t="shared" ref="AK2718:AK2781" si="922">IF($E2718=$AD$1,IF($G2718=$AE$1,C2718,""),"")</f>
        <v/>
      </c>
      <c r="AN2718" s="187" t="str">
        <f t="shared" ref="AN2718:AN2781" si="923">LEFT(AO2718,7)</f>
        <v/>
      </c>
      <c r="AO2718" s="187" t="str">
        <f t="shared" ref="AO2718:AO2781" si="924">IF(AF2718=$AE$1,AJ2718&amp;"/"&amp;AK2718&amp;" "&amp;AD2718,"")</f>
        <v/>
      </c>
      <c r="AP2718" s="187" t="str">
        <f t="shared" ref="AP2718:AP2781" si="925">IF(AO2718&lt;&gt;"",AI2718,"")</f>
        <v/>
      </c>
      <c r="AT2718" s="187" t="str">
        <f t="shared" ref="AT2718:AT2781" si="926">IF($Q2718=$AD$1,N2718,"")</f>
        <v/>
      </c>
      <c r="AU2718" s="187" t="str">
        <f t="shared" ref="AU2718:AU2781" si="927">IF($Q2718=$AD$1,O2718,"")</f>
        <v/>
      </c>
      <c r="AV2718" s="187" t="str">
        <f t="shared" ref="AV2718:AV2781" si="928">IF($Q2718=$AD$1,P2718,"")</f>
        <v/>
      </c>
      <c r="AW2718" s="187" t="str">
        <f t="shared" ref="AW2718:AW2781" si="929">IF($Q2718=$AD$1,T2718,"")</f>
        <v/>
      </c>
      <c r="AX2718" s="187" t="str">
        <f t="shared" ref="AX2718:AX2781" si="930">IF(AW2718&lt;&gt;"",AW2718&amp;" "&amp;$AD$1,"")</f>
        <v/>
      </c>
      <c r="AY2718" s="187" t="str">
        <f t="shared" si="911"/>
        <v/>
      </c>
      <c r="AZ2718" s="187" t="str">
        <f t="shared" ref="AZ2718:AZ2781" si="931">IF(AY2718="","",AV2718/AY2718)</f>
        <v/>
      </c>
      <c r="BA2718" s="187" t="str">
        <f t="shared" si="913"/>
        <v xml:space="preserve"> </v>
      </c>
      <c r="BB2718" s="187" t="str">
        <f>IFERROR(IF(AW2718="","",VLOOKUP(AW2718,SUSS!R:S,2,FALSE)),AY2718*SUSS!$M$2)</f>
        <v/>
      </c>
      <c r="BC2718" s="187" t="str">
        <f t="shared" si="912"/>
        <v/>
      </c>
    </row>
    <row r="2719" spans="14:55" ht="15.75" thickBot="1">
      <c r="N2719" s="183" t="s">
        <v>224</v>
      </c>
      <c r="O2719" s="82">
        <v>59</v>
      </c>
      <c r="P2719" s="85">
        <v>2371.11</v>
      </c>
      <c r="Q2719" s="83" t="s">
        <v>11</v>
      </c>
      <c r="R2719" s="83" t="s">
        <v>10</v>
      </c>
      <c r="S2719" s="83" t="s">
        <v>83</v>
      </c>
      <c r="T2719" s="82" t="s">
        <v>120</v>
      </c>
      <c r="U2719" s="82" t="s">
        <v>124</v>
      </c>
      <c r="AC2719" s="187" t="str">
        <f t="shared" si="914"/>
        <v/>
      </c>
      <c r="AD2719" s="187" t="str">
        <f t="shared" si="915"/>
        <v/>
      </c>
      <c r="AE2719" s="187" t="str">
        <f t="shared" si="916"/>
        <v/>
      </c>
      <c r="AF2719" s="187" t="str">
        <f t="shared" si="917"/>
        <v/>
      </c>
      <c r="AG2719" s="187" t="str">
        <f t="shared" si="918"/>
        <v/>
      </c>
      <c r="AH2719" s="187" t="str">
        <f t="shared" si="919"/>
        <v/>
      </c>
      <c r="AI2719" s="187" t="str">
        <f t="shared" si="920"/>
        <v/>
      </c>
      <c r="AJ2719" s="187" t="str">
        <f t="shared" si="921"/>
        <v/>
      </c>
      <c r="AK2719" s="187" t="str">
        <f t="shared" si="922"/>
        <v/>
      </c>
      <c r="AN2719" s="187" t="str">
        <f t="shared" si="923"/>
        <v/>
      </c>
      <c r="AO2719" s="187" t="str">
        <f t="shared" si="924"/>
        <v/>
      </c>
      <c r="AP2719" s="187" t="str">
        <f t="shared" si="925"/>
        <v/>
      </c>
      <c r="AT2719" s="187" t="str">
        <f t="shared" si="926"/>
        <v>O365001</v>
      </c>
      <c r="AU2719" s="187">
        <f t="shared" si="927"/>
        <v>59</v>
      </c>
      <c r="AV2719" s="187">
        <f t="shared" si="928"/>
        <v>2371.11</v>
      </c>
      <c r="AW2719" s="187" t="str">
        <f t="shared" si="929"/>
        <v>2013/3</v>
      </c>
      <c r="AX2719" s="187" t="str">
        <f t="shared" si="930"/>
        <v>2013/3 Contribuciones Seg. Social</v>
      </c>
      <c r="AY2719" s="187">
        <f t="shared" si="911"/>
        <v>12986.84</v>
      </c>
      <c r="AZ2719" s="187">
        <f t="shared" si="931"/>
        <v>0.18257790193765383</v>
      </c>
      <c r="BA2719" s="187" t="str">
        <f t="shared" si="913"/>
        <v>O365001 59</v>
      </c>
      <c r="BB2719" s="187">
        <f>IFERROR(IF(AW2719="","",VLOOKUP(AW2719,SUSS!R:S,2,FALSE)),AY2719*SUSS!$M$2)</f>
        <v>1558.4207999999999</v>
      </c>
      <c r="BC2719" s="187">
        <f t="shared" si="912"/>
        <v>284.53320000000002</v>
      </c>
    </row>
    <row r="2720" spans="14:55" ht="15.75" thickBot="1">
      <c r="N2720" s="183" t="s">
        <v>224</v>
      </c>
      <c r="O2720" s="82">
        <v>59</v>
      </c>
      <c r="P2720" s="85">
        <v>5272.07</v>
      </c>
      <c r="Q2720" s="83" t="s">
        <v>82</v>
      </c>
      <c r="R2720" s="83" t="s">
        <v>10</v>
      </c>
      <c r="S2720" s="83" t="s">
        <v>10</v>
      </c>
      <c r="T2720" s="82" t="s">
        <v>156</v>
      </c>
      <c r="U2720" s="82" t="s">
        <v>124</v>
      </c>
      <c r="AC2720" s="187" t="str">
        <f t="shared" si="914"/>
        <v/>
      </c>
      <c r="AD2720" s="187" t="str">
        <f t="shared" si="915"/>
        <v/>
      </c>
      <c r="AE2720" s="187" t="str">
        <f t="shared" si="916"/>
        <v/>
      </c>
      <c r="AF2720" s="187" t="str">
        <f t="shared" si="917"/>
        <v/>
      </c>
      <c r="AG2720" s="187" t="str">
        <f t="shared" si="918"/>
        <v/>
      </c>
      <c r="AH2720" s="187" t="str">
        <f t="shared" si="919"/>
        <v/>
      </c>
      <c r="AI2720" s="187" t="str">
        <f t="shared" si="920"/>
        <v/>
      </c>
      <c r="AJ2720" s="187" t="str">
        <f t="shared" si="921"/>
        <v/>
      </c>
      <c r="AK2720" s="187" t="str">
        <f t="shared" si="922"/>
        <v/>
      </c>
      <c r="AN2720" s="187" t="str">
        <f t="shared" si="923"/>
        <v/>
      </c>
      <c r="AO2720" s="187" t="str">
        <f t="shared" si="924"/>
        <v/>
      </c>
      <c r="AP2720" s="187" t="str">
        <f t="shared" si="925"/>
        <v/>
      </c>
      <c r="AT2720" s="187" t="str">
        <f t="shared" si="926"/>
        <v/>
      </c>
      <c r="AU2720" s="187" t="str">
        <f t="shared" si="927"/>
        <v/>
      </c>
      <c r="AV2720" s="187" t="str">
        <f t="shared" si="928"/>
        <v/>
      </c>
      <c r="AW2720" s="187" t="str">
        <f t="shared" si="929"/>
        <v/>
      </c>
      <c r="AX2720" s="187" t="str">
        <f t="shared" si="930"/>
        <v/>
      </c>
      <c r="AY2720" s="187" t="str">
        <f t="shared" si="911"/>
        <v/>
      </c>
      <c r="AZ2720" s="187" t="str">
        <f t="shared" si="931"/>
        <v/>
      </c>
      <c r="BA2720" s="187" t="str">
        <f t="shared" si="913"/>
        <v xml:space="preserve"> </v>
      </c>
      <c r="BB2720" s="187" t="str">
        <f>IFERROR(IF(AW2720="","",VLOOKUP(AW2720,SUSS!R:S,2,FALSE)),AY2720*SUSS!$M$2)</f>
        <v/>
      </c>
      <c r="BC2720" s="187" t="str">
        <f t="shared" si="912"/>
        <v/>
      </c>
    </row>
    <row r="2721" spans="14:55" ht="15.75" thickBot="1">
      <c r="N2721" s="183" t="s">
        <v>224</v>
      </c>
      <c r="O2721" s="82">
        <v>59</v>
      </c>
      <c r="P2721" s="85">
        <v>1002.48</v>
      </c>
      <c r="Q2721" s="83" t="s">
        <v>106</v>
      </c>
      <c r="R2721" s="83" t="s">
        <v>10</v>
      </c>
      <c r="S2721" s="83" t="s">
        <v>10</v>
      </c>
      <c r="T2721" s="82" t="s">
        <v>230</v>
      </c>
      <c r="U2721" s="82" t="s">
        <v>124</v>
      </c>
      <c r="AC2721" s="187" t="str">
        <f t="shared" si="914"/>
        <v/>
      </c>
      <c r="AD2721" s="187" t="str">
        <f t="shared" si="915"/>
        <v/>
      </c>
      <c r="AE2721" s="187" t="str">
        <f t="shared" si="916"/>
        <v/>
      </c>
      <c r="AF2721" s="187" t="str">
        <f t="shared" si="917"/>
        <v/>
      </c>
      <c r="AG2721" s="187" t="str">
        <f t="shared" si="918"/>
        <v/>
      </c>
      <c r="AH2721" s="187" t="str">
        <f t="shared" si="919"/>
        <v/>
      </c>
      <c r="AI2721" s="187" t="str">
        <f t="shared" si="920"/>
        <v/>
      </c>
      <c r="AJ2721" s="187" t="str">
        <f t="shared" si="921"/>
        <v/>
      </c>
      <c r="AK2721" s="187" t="str">
        <f t="shared" si="922"/>
        <v/>
      </c>
      <c r="AN2721" s="187" t="str">
        <f t="shared" si="923"/>
        <v/>
      </c>
      <c r="AO2721" s="187" t="str">
        <f t="shared" si="924"/>
        <v/>
      </c>
      <c r="AP2721" s="187" t="str">
        <f t="shared" si="925"/>
        <v/>
      </c>
      <c r="AT2721" s="187" t="str">
        <f t="shared" si="926"/>
        <v/>
      </c>
      <c r="AU2721" s="187" t="str">
        <f t="shared" si="927"/>
        <v/>
      </c>
      <c r="AV2721" s="187" t="str">
        <f t="shared" si="928"/>
        <v/>
      </c>
      <c r="AW2721" s="187" t="str">
        <f t="shared" si="929"/>
        <v/>
      </c>
      <c r="AX2721" s="187" t="str">
        <f t="shared" si="930"/>
        <v/>
      </c>
      <c r="AY2721" s="187" t="str">
        <f t="shared" si="911"/>
        <v/>
      </c>
      <c r="AZ2721" s="187" t="str">
        <f t="shared" si="931"/>
        <v/>
      </c>
      <c r="BA2721" s="187" t="str">
        <f t="shared" si="913"/>
        <v xml:space="preserve"> </v>
      </c>
      <c r="BB2721" s="187" t="str">
        <f>IFERROR(IF(AW2721="","",VLOOKUP(AW2721,SUSS!R:S,2,FALSE)),AY2721*SUSS!$M$2)</f>
        <v/>
      </c>
      <c r="BC2721" s="187" t="str">
        <f t="shared" si="912"/>
        <v/>
      </c>
    </row>
    <row r="2722" spans="14:55" ht="15.75" thickBot="1">
      <c r="N2722" s="183" t="s">
        <v>224</v>
      </c>
      <c r="O2722" s="82">
        <v>60</v>
      </c>
      <c r="P2722" s="85">
        <v>1636.27</v>
      </c>
      <c r="Q2722" s="83" t="s">
        <v>102</v>
      </c>
      <c r="R2722" s="83" t="s">
        <v>10</v>
      </c>
      <c r="S2722" s="83" t="s">
        <v>10</v>
      </c>
      <c r="T2722" s="82" t="s">
        <v>206</v>
      </c>
      <c r="U2722" s="82" t="s">
        <v>124</v>
      </c>
      <c r="AC2722" s="187" t="str">
        <f t="shared" si="914"/>
        <v/>
      </c>
      <c r="AD2722" s="187" t="str">
        <f t="shared" si="915"/>
        <v/>
      </c>
      <c r="AE2722" s="187" t="str">
        <f t="shared" si="916"/>
        <v/>
      </c>
      <c r="AF2722" s="187" t="str">
        <f t="shared" si="917"/>
        <v/>
      </c>
      <c r="AG2722" s="187" t="str">
        <f t="shared" si="918"/>
        <v/>
      </c>
      <c r="AH2722" s="187" t="str">
        <f t="shared" si="919"/>
        <v/>
      </c>
      <c r="AI2722" s="187" t="str">
        <f t="shared" si="920"/>
        <v/>
      </c>
      <c r="AJ2722" s="187" t="str">
        <f t="shared" si="921"/>
        <v/>
      </c>
      <c r="AK2722" s="187" t="str">
        <f t="shared" si="922"/>
        <v/>
      </c>
      <c r="AN2722" s="187" t="str">
        <f t="shared" si="923"/>
        <v/>
      </c>
      <c r="AO2722" s="187" t="str">
        <f t="shared" si="924"/>
        <v/>
      </c>
      <c r="AP2722" s="187" t="str">
        <f t="shared" si="925"/>
        <v/>
      </c>
      <c r="AT2722" s="187" t="str">
        <f t="shared" si="926"/>
        <v/>
      </c>
      <c r="AU2722" s="187" t="str">
        <f t="shared" si="927"/>
        <v/>
      </c>
      <c r="AV2722" s="187" t="str">
        <f t="shared" si="928"/>
        <v/>
      </c>
      <c r="AW2722" s="187" t="str">
        <f t="shared" si="929"/>
        <v/>
      </c>
      <c r="AX2722" s="187" t="str">
        <f t="shared" si="930"/>
        <v/>
      </c>
      <c r="AY2722" s="187" t="str">
        <f t="shared" si="911"/>
        <v/>
      </c>
      <c r="AZ2722" s="187" t="str">
        <f t="shared" si="931"/>
        <v/>
      </c>
      <c r="BA2722" s="187" t="str">
        <f t="shared" si="913"/>
        <v xml:space="preserve"> </v>
      </c>
      <c r="BB2722" s="187" t="str">
        <f>IFERROR(IF(AW2722="","",VLOOKUP(AW2722,SUSS!R:S,2,FALSE)),AY2722*SUSS!$M$2)</f>
        <v/>
      </c>
      <c r="BC2722" s="187" t="str">
        <f t="shared" si="912"/>
        <v/>
      </c>
    </row>
    <row r="2723" spans="14:55" ht="15.75" thickBot="1">
      <c r="N2723" s="183" t="s">
        <v>224</v>
      </c>
      <c r="O2723" s="82">
        <v>60</v>
      </c>
      <c r="P2723" s="86">
        <v>218.97</v>
      </c>
      <c r="Q2723" s="83" t="s">
        <v>107</v>
      </c>
      <c r="R2723" s="83" t="s">
        <v>10</v>
      </c>
      <c r="S2723" s="83" t="s">
        <v>10</v>
      </c>
      <c r="T2723" s="82" t="s">
        <v>111</v>
      </c>
      <c r="U2723" s="82" t="s">
        <v>124</v>
      </c>
      <c r="AC2723" s="187" t="str">
        <f t="shared" si="914"/>
        <v/>
      </c>
      <c r="AD2723" s="187" t="str">
        <f t="shared" si="915"/>
        <v/>
      </c>
      <c r="AE2723" s="187" t="str">
        <f t="shared" si="916"/>
        <v/>
      </c>
      <c r="AF2723" s="187" t="str">
        <f t="shared" si="917"/>
        <v/>
      </c>
      <c r="AG2723" s="187" t="str">
        <f t="shared" si="918"/>
        <v/>
      </c>
      <c r="AH2723" s="187" t="str">
        <f t="shared" si="919"/>
        <v/>
      </c>
      <c r="AI2723" s="187" t="str">
        <f t="shared" si="920"/>
        <v/>
      </c>
      <c r="AJ2723" s="187" t="str">
        <f t="shared" si="921"/>
        <v/>
      </c>
      <c r="AK2723" s="187" t="str">
        <f t="shared" si="922"/>
        <v/>
      </c>
      <c r="AN2723" s="187" t="str">
        <f t="shared" si="923"/>
        <v/>
      </c>
      <c r="AO2723" s="187" t="str">
        <f t="shared" si="924"/>
        <v/>
      </c>
      <c r="AP2723" s="187" t="str">
        <f t="shared" si="925"/>
        <v/>
      </c>
      <c r="AT2723" s="187" t="str">
        <f t="shared" si="926"/>
        <v/>
      </c>
      <c r="AU2723" s="187" t="str">
        <f t="shared" si="927"/>
        <v/>
      </c>
      <c r="AV2723" s="187" t="str">
        <f t="shared" si="928"/>
        <v/>
      </c>
      <c r="AW2723" s="187" t="str">
        <f t="shared" si="929"/>
        <v/>
      </c>
      <c r="AX2723" s="187" t="str">
        <f t="shared" si="930"/>
        <v/>
      </c>
      <c r="AY2723" s="187" t="str">
        <f t="shared" si="911"/>
        <v/>
      </c>
      <c r="AZ2723" s="187" t="str">
        <f t="shared" si="931"/>
        <v/>
      </c>
      <c r="BA2723" s="187" t="str">
        <f t="shared" si="913"/>
        <v xml:space="preserve"> </v>
      </c>
      <c r="BB2723" s="187" t="str">
        <f>IFERROR(IF(AW2723="","",VLOOKUP(AW2723,SUSS!R:S,2,FALSE)),AY2723*SUSS!$M$2)</f>
        <v/>
      </c>
      <c r="BC2723" s="187" t="str">
        <f t="shared" si="912"/>
        <v/>
      </c>
    </row>
    <row r="2724" spans="14:55" ht="15.75" thickBot="1">
      <c r="N2724" s="183" t="s">
        <v>224</v>
      </c>
      <c r="O2724" s="82">
        <v>60</v>
      </c>
      <c r="P2724" s="85">
        <v>2371.11</v>
      </c>
      <c r="Q2724" s="83" t="s">
        <v>11</v>
      </c>
      <c r="R2724" s="83" t="s">
        <v>10</v>
      </c>
      <c r="S2724" s="83" t="s">
        <v>83</v>
      </c>
      <c r="T2724" s="82" t="s">
        <v>120</v>
      </c>
      <c r="U2724" s="82" t="s">
        <v>124</v>
      </c>
      <c r="AC2724" s="187" t="str">
        <f t="shared" si="914"/>
        <v/>
      </c>
      <c r="AD2724" s="187" t="str">
        <f t="shared" si="915"/>
        <v/>
      </c>
      <c r="AE2724" s="187" t="str">
        <f t="shared" si="916"/>
        <v/>
      </c>
      <c r="AF2724" s="187" t="str">
        <f t="shared" si="917"/>
        <v/>
      </c>
      <c r="AG2724" s="187" t="str">
        <f t="shared" si="918"/>
        <v/>
      </c>
      <c r="AH2724" s="187" t="str">
        <f t="shared" si="919"/>
        <v/>
      </c>
      <c r="AI2724" s="187" t="str">
        <f t="shared" si="920"/>
        <v/>
      </c>
      <c r="AJ2724" s="187" t="str">
        <f t="shared" si="921"/>
        <v/>
      </c>
      <c r="AK2724" s="187" t="str">
        <f t="shared" si="922"/>
        <v/>
      </c>
      <c r="AN2724" s="187" t="str">
        <f t="shared" si="923"/>
        <v/>
      </c>
      <c r="AO2724" s="187" t="str">
        <f t="shared" si="924"/>
        <v/>
      </c>
      <c r="AP2724" s="187" t="str">
        <f t="shared" si="925"/>
        <v/>
      </c>
      <c r="AT2724" s="187" t="str">
        <f t="shared" si="926"/>
        <v>O365001</v>
      </c>
      <c r="AU2724" s="187">
        <f t="shared" si="927"/>
        <v>60</v>
      </c>
      <c r="AV2724" s="187">
        <f t="shared" si="928"/>
        <v>2371.11</v>
      </c>
      <c r="AW2724" s="187" t="str">
        <f t="shared" si="929"/>
        <v>2013/3</v>
      </c>
      <c r="AX2724" s="187" t="str">
        <f t="shared" si="930"/>
        <v>2013/3 Contribuciones Seg. Social</v>
      </c>
      <c r="AY2724" s="187">
        <f t="shared" si="911"/>
        <v>12986.84</v>
      </c>
      <c r="AZ2724" s="187">
        <f t="shared" si="931"/>
        <v>0.18257790193765383</v>
      </c>
      <c r="BA2724" s="187" t="str">
        <f t="shared" si="913"/>
        <v>O365001 60</v>
      </c>
      <c r="BB2724" s="187">
        <f>IFERROR(IF(AW2724="","",VLOOKUP(AW2724,SUSS!R:S,2,FALSE)),AY2724*SUSS!$M$2)</f>
        <v>1558.4207999999999</v>
      </c>
      <c r="BC2724" s="187">
        <f t="shared" si="912"/>
        <v>284.53320000000002</v>
      </c>
    </row>
    <row r="2725" spans="14:55" ht="15.75" thickBot="1">
      <c r="N2725" s="183" t="s">
        <v>224</v>
      </c>
      <c r="O2725" s="82">
        <v>60</v>
      </c>
      <c r="P2725" s="85">
        <v>5272.07</v>
      </c>
      <c r="Q2725" s="83" t="s">
        <v>82</v>
      </c>
      <c r="R2725" s="83" t="s">
        <v>10</v>
      </c>
      <c r="S2725" s="83" t="s">
        <v>10</v>
      </c>
      <c r="T2725" s="82" t="s">
        <v>156</v>
      </c>
      <c r="U2725" s="82" t="s">
        <v>124</v>
      </c>
      <c r="AC2725" s="187" t="str">
        <f t="shared" si="914"/>
        <v/>
      </c>
      <c r="AD2725" s="187" t="str">
        <f t="shared" si="915"/>
        <v/>
      </c>
      <c r="AE2725" s="187" t="str">
        <f t="shared" si="916"/>
        <v/>
      </c>
      <c r="AF2725" s="187" t="str">
        <f t="shared" si="917"/>
        <v/>
      </c>
      <c r="AG2725" s="187" t="str">
        <f t="shared" si="918"/>
        <v/>
      </c>
      <c r="AH2725" s="187" t="str">
        <f t="shared" si="919"/>
        <v/>
      </c>
      <c r="AI2725" s="187" t="str">
        <f t="shared" si="920"/>
        <v/>
      </c>
      <c r="AJ2725" s="187" t="str">
        <f t="shared" si="921"/>
        <v/>
      </c>
      <c r="AK2725" s="187" t="str">
        <f t="shared" si="922"/>
        <v/>
      </c>
      <c r="AN2725" s="187" t="str">
        <f t="shared" si="923"/>
        <v/>
      </c>
      <c r="AO2725" s="187" t="str">
        <f t="shared" si="924"/>
        <v/>
      </c>
      <c r="AP2725" s="187" t="str">
        <f t="shared" si="925"/>
        <v/>
      </c>
      <c r="AT2725" s="187" t="str">
        <f t="shared" si="926"/>
        <v/>
      </c>
      <c r="AU2725" s="187" t="str">
        <f t="shared" si="927"/>
        <v/>
      </c>
      <c r="AV2725" s="187" t="str">
        <f t="shared" si="928"/>
        <v/>
      </c>
      <c r="AW2725" s="187" t="str">
        <f t="shared" si="929"/>
        <v/>
      </c>
      <c r="AX2725" s="187" t="str">
        <f t="shared" si="930"/>
        <v/>
      </c>
      <c r="AY2725" s="187" t="str">
        <f t="shared" si="911"/>
        <v/>
      </c>
      <c r="AZ2725" s="187" t="str">
        <f t="shared" si="931"/>
        <v/>
      </c>
      <c r="BA2725" s="187" t="str">
        <f t="shared" si="913"/>
        <v xml:space="preserve"> </v>
      </c>
      <c r="BB2725" s="187" t="str">
        <f>IFERROR(IF(AW2725="","",VLOOKUP(AW2725,SUSS!R:S,2,FALSE)),AY2725*SUSS!$M$2)</f>
        <v/>
      </c>
      <c r="BC2725" s="187" t="str">
        <f t="shared" si="912"/>
        <v/>
      </c>
    </row>
    <row r="2726" spans="14:55" ht="15.75" thickBot="1">
      <c r="N2726" s="183" t="s">
        <v>224</v>
      </c>
      <c r="O2726" s="82">
        <v>60</v>
      </c>
      <c r="P2726" s="85">
        <v>1002.48</v>
      </c>
      <c r="Q2726" s="83" t="s">
        <v>106</v>
      </c>
      <c r="R2726" s="83" t="s">
        <v>10</v>
      </c>
      <c r="S2726" s="83" t="s">
        <v>10</v>
      </c>
      <c r="T2726" s="82" t="s">
        <v>230</v>
      </c>
      <c r="U2726" s="82" t="s">
        <v>124</v>
      </c>
      <c r="AC2726" s="187" t="str">
        <f t="shared" si="914"/>
        <v/>
      </c>
      <c r="AD2726" s="187" t="str">
        <f t="shared" si="915"/>
        <v/>
      </c>
      <c r="AE2726" s="187" t="str">
        <f t="shared" si="916"/>
        <v/>
      </c>
      <c r="AF2726" s="187" t="str">
        <f t="shared" si="917"/>
        <v/>
      </c>
      <c r="AG2726" s="187" t="str">
        <f t="shared" si="918"/>
        <v/>
      </c>
      <c r="AH2726" s="187" t="str">
        <f t="shared" si="919"/>
        <v/>
      </c>
      <c r="AI2726" s="187" t="str">
        <f t="shared" si="920"/>
        <v/>
      </c>
      <c r="AJ2726" s="187" t="str">
        <f t="shared" si="921"/>
        <v/>
      </c>
      <c r="AK2726" s="187" t="str">
        <f t="shared" si="922"/>
        <v/>
      </c>
      <c r="AN2726" s="187" t="str">
        <f t="shared" si="923"/>
        <v/>
      </c>
      <c r="AO2726" s="187" t="str">
        <f t="shared" si="924"/>
        <v/>
      </c>
      <c r="AP2726" s="187" t="str">
        <f t="shared" si="925"/>
        <v/>
      </c>
      <c r="AT2726" s="187" t="str">
        <f t="shared" si="926"/>
        <v/>
      </c>
      <c r="AU2726" s="187" t="str">
        <f t="shared" si="927"/>
        <v/>
      </c>
      <c r="AV2726" s="187" t="str">
        <f t="shared" si="928"/>
        <v/>
      </c>
      <c r="AW2726" s="187" t="str">
        <f t="shared" si="929"/>
        <v/>
      </c>
      <c r="AX2726" s="187" t="str">
        <f t="shared" si="930"/>
        <v/>
      </c>
      <c r="AY2726" s="187" t="str">
        <f t="shared" si="911"/>
        <v/>
      </c>
      <c r="AZ2726" s="187" t="str">
        <f t="shared" si="931"/>
        <v/>
      </c>
      <c r="BA2726" s="187" t="str">
        <f t="shared" si="913"/>
        <v xml:space="preserve"> </v>
      </c>
      <c r="BB2726" s="187" t="str">
        <f>IFERROR(IF(AW2726="","",VLOOKUP(AW2726,SUSS!R:S,2,FALSE)),AY2726*SUSS!$M$2)</f>
        <v/>
      </c>
      <c r="BC2726" s="187" t="str">
        <f t="shared" si="912"/>
        <v/>
      </c>
    </row>
    <row r="2727" spans="14:55" ht="15.75" thickBot="1">
      <c r="N2727" s="183" t="s">
        <v>224</v>
      </c>
      <c r="O2727" s="82">
        <v>61</v>
      </c>
      <c r="P2727" s="85">
        <v>1636.27</v>
      </c>
      <c r="Q2727" s="83" t="s">
        <v>102</v>
      </c>
      <c r="R2727" s="83" t="s">
        <v>10</v>
      </c>
      <c r="S2727" s="83" t="s">
        <v>10</v>
      </c>
      <c r="T2727" s="82" t="s">
        <v>206</v>
      </c>
      <c r="U2727" s="82" t="s">
        <v>124</v>
      </c>
      <c r="AC2727" s="187" t="str">
        <f t="shared" si="914"/>
        <v/>
      </c>
      <c r="AD2727" s="187" t="str">
        <f t="shared" si="915"/>
        <v/>
      </c>
      <c r="AE2727" s="187" t="str">
        <f t="shared" si="916"/>
        <v/>
      </c>
      <c r="AF2727" s="187" t="str">
        <f t="shared" si="917"/>
        <v/>
      </c>
      <c r="AG2727" s="187" t="str">
        <f t="shared" si="918"/>
        <v/>
      </c>
      <c r="AH2727" s="187" t="str">
        <f t="shared" si="919"/>
        <v/>
      </c>
      <c r="AI2727" s="187" t="str">
        <f t="shared" si="920"/>
        <v/>
      </c>
      <c r="AJ2727" s="187" t="str">
        <f t="shared" si="921"/>
        <v/>
      </c>
      <c r="AK2727" s="187" t="str">
        <f t="shared" si="922"/>
        <v/>
      </c>
      <c r="AN2727" s="187" t="str">
        <f t="shared" si="923"/>
        <v/>
      </c>
      <c r="AO2727" s="187" t="str">
        <f t="shared" si="924"/>
        <v/>
      </c>
      <c r="AP2727" s="187" t="str">
        <f t="shared" si="925"/>
        <v/>
      </c>
      <c r="AT2727" s="187" t="str">
        <f t="shared" si="926"/>
        <v/>
      </c>
      <c r="AU2727" s="187" t="str">
        <f t="shared" si="927"/>
        <v/>
      </c>
      <c r="AV2727" s="187" t="str">
        <f t="shared" si="928"/>
        <v/>
      </c>
      <c r="AW2727" s="187" t="str">
        <f t="shared" si="929"/>
        <v/>
      </c>
      <c r="AX2727" s="187" t="str">
        <f t="shared" si="930"/>
        <v/>
      </c>
      <c r="AY2727" s="187" t="str">
        <f t="shared" si="911"/>
        <v/>
      </c>
      <c r="AZ2727" s="187" t="str">
        <f t="shared" si="931"/>
        <v/>
      </c>
      <c r="BA2727" s="187" t="str">
        <f t="shared" si="913"/>
        <v xml:space="preserve"> </v>
      </c>
      <c r="BB2727" s="187" t="str">
        <f>IFERROR(IF(AW2727="","",VLOOKUP(AW2727,SUSS!R:S,2,FALSE)),AY2727*SUSS!$M$2)</f>
        <v/>
      </c>
      <c r="BC2727" s="187" t="str">
        <f t="shared" si="912"/>
        <v/>
      </c>
    </row>
    <row r="2728" spans="14:55" ht="15.75" thickBot="1">
      <c r="N2728" s="183" t="s">
        <v>224</v>
      </c>
      <c r="O2728" s="82">
        <v>61</v>
      </c>
      <c r="P2728" s="86">
        <v>218.97</v>
      </c>
      <c r="Q2728" s="83" t="s">
        <v>107</v>
      </c>
      <c r="R2728" s="83" t="s">
        <v>10</v>
      </c>
      <c r="S2728" s="83" t="s">
        <v>10</v>
      </c>
      <c r="T2728" s="82" t="s">
        <v>111</v>
      </c>
      <c r="U2728" s="82" t="s">
        <v>124</v>
      </c>
      <c r="AC2728" s="187" t="str">
        <f t="shared" si="914"/>
        <v/>
      </c>
      <c r="AD2728" s="187" t="str">
        <f t="shared" si="915"/>
        <v/>
      </c>
      <c r="AE2728" s="187" t="str">
        <f t="shared" si="916"/>
        <v/>
      </c>
      <c r="AF2728" s="187" t="str">
        <f t="shared" si="917"/>
        <v/>
      </c>
      <c r="AG2728" s="187" t="str">
        <f t="shared" si="918"/>
        <v/>
      </c>
      <c r="AH2728" s="187" t="str">
        <f t="shared" si="919"/>
        <v/>
      </c>
      <c r="AI2728" s="187" t="str">
        <f t="shared" si="920"/>
        <v/>
      </c>
      <c r="AJ2728" s="187" t="str">
        <f t="shared" si="921"/>
        <v/>
      </c>
      <c r="AK2728" s="187" t="str">
        <f t="shared" si="922"/>
        <v/>
      </c>
      <c r="AN2728" s="187" t="str">
        <f t="shared" si="923"/>
        <v/>
      </c>
      <c r="AO2728" s="187" t="str">
        <f t="shared" si="924"/>
        <v/>
      </c>
      <c r="AP2728" s="187" t="str">
        <f t="shared" si="925"/>
        <v/>
      </c>
      <c r="AT2728" s="187" t="str">
        <f t="shared" si="926"/>
        <v/>
      </c>
      <c r="AU2728" s="187" t="str">
        <f t="shared" si="927"/>
        <v/>
      </c>
      <c r="AV2728" s="187" t="str">
        <f t="shared" si="928"/>
        <v/>
      </c>
      <c r="AW2728" s="187" t="str">
        <f t="shared" si="929"/>
        <v/>
      </c>
      <c r="AX2728" s="187" t="str">
        <f t="shared" si="930"/>
        <v/>
      </c>
      <c r="AY2728" s="187" t="str">
        <f t="shared" si="911"/>
        <v/>
      </c>
      <c r="AZ2728" s="187" t="str">
        <f t="shared" si="931"/>
        <v/>
      </c>
      <c r="BA2728" s="187" t="str">
        <f t="shared" si="913"/>
        <v xml:space="preserve"> </v>
      </c>
      <c r="BB2728" s="187" t="str">
        <f>IFERROR(IF(AW2728="","",VLOOKUP(AW2728,SUSS!R:S,2,FALSE)),AY2728*SUSS!$M$2)</f>
        <v/>
      </c>
      <c r="BC2728" s="187" t="str">
        <f t="shared" si="912"/>
        <v/>
      </c>
    </row>
    <row r="2729" spans="14:55" ht="15.75" thickBot="1">
      <c r="N2729" s="183" t="s">
        <v>224</v>
      </c>
      <c r="O2729" s="82">
        <v>61</v>
      </c>
      <c r="P2729" s="85">
        <v>1420.07</v>
      </c>
      <c r="Q2729" s="83" t="s">
        <v>11</v>
      </c>
      <c r="R2729" s="83" t="s">
        <v>10</v>
      </c>
      <c r="S2729" s="83" t="s">
        <v>83</v>
      </c>
      <c r="T2729" s="82" t="s">
        <v>120</v>
      </c>
      <c r="U2729" s="82" t="s">
        <v>124</v>
      </c>
      <c r="AC2729" s="187" t="str">
        <f t="shared" si="914"/>
        <v/>
      </c>
      <c r="AD2729" s="187" t="str">
        <f t="shared" si="915"/>
        <v/>
      </c>
      <c r="AE2729" s="187" t="str">
        <f t="shared" si="916"/>
        <v/>
      </c>
      <c r="AF2729" s="187" t="str">
        <f t="shared" si="917"/>
        <v/>
      </c>
      <c r="AG2729" s="187" t="str">
        <f t="shared" si="918"/>
        <v/>
      </c>
      <c r="AH2729" s="187" t="str">
        <f t="shared" si="919"/>
        <v/>
      </c>
      <c r="AI2729" s="187" t="str">
        <f t="shared" si="920"/>
        <v/>
      </c>
      <c r="AJ2729" s="187" t="str">
        <f t="shared" si="921"/>
        <v/>
      </c>
      <c r="AK2729" s="187" t="str">
        <f t="shared" si="922"/>
        <v/>
      </c>
      <c r="AN2729" s="187" t="str">
        <f t="shared" si="923"/>
        <v/>
      </c>
      <c r="AO2729" s="187" t="str">
        <f t="shared" si="924"/>
        <v/>
      </c>
      <c r="AP2729" s="187" t="str">
        <f t="shared" si="925"/>
        <v/>
      </c>
      <c r="AT2729" s="187" t="str">
        <f t="shared" si="926"/>
        <v>O365001</v>
      </c>
      <c r="AU2729" s="187">
        <f t="shared" si="927"/>
        <v>61</v>
      </c>
      <c r="AV2729" s="187">
        <f t="shared" si="928"/>
        <v>1420.07</v>
      </c>
      <c r="AW2729" s="187" t="str">
        <f t="shared" si="929"/>
        <v>2013/3</v>
      </c>
      <c r="AX2729" s="187" t="str">
        <f t="shared" si="930"/>
        <v>2013/3 Contribuciones Seg. Social</v>
      </c>
      <c r="AY2729" s="187">
        <f t="shared" si="911"/>
        <v>12986.84</v>
      </c>
      <c r="AZ2729" s="187">
        <f t="shared" si="931"/>
        <v>0.10934684649999538</v>
      </c>
      <c r="BA2729" s="187" t="str">
        <f t="shared" si="913"/>
        <v>O365001 61</v>
      </c>
      <c r="BB2729" s="187">
        <f>IFERROR(IF(AW2729="","",VLOOKUP(AW2729,SUSS!R:S,2,FALSE)),AY2729*SUSS!$M$2)</f>
        <v>1558.4207999999999</v>
      </c>
      <c r="BC2729" s="187">
        <f t="shared" si="912"/>
        <v>170.40839999999997</v>
      </c>
    </row>
    <row r="2730" spans="14:55" ht="15.75" thickBot="1">
      <c r="N2730" s="183" t="s">
        <v>224</v>
      </c>
      <c r="O2730" s="82">
        <v>61</v>
      </c>
      <c r="P2730" s="86">
        <v>951.04</v>
      </c>
      <c r="Q2730" s="83" t="s">
        <v>11</v>
      </c>
      <c r="R2730" s="83" t="s">
        <v>10</v>
      </c>
      <c r="S2730" s="83" t="s">
        <v>10</v>
      </c>
      <c r="T2730" s="82" t="s">
        <v>133</v>
      </c>
      <c r="U2730" s="82" t="s">
        <v>124</v>
      </c>
      <c r="AC2730" s="187" t="str">
        <f t="shared" si="914"/>
        <v/>
      </c>
      <c r="AD2730" s="187" t="str">
        <f t="shared" si="915"/>
        <v/>
      </c>
      <c r="AE2730" s="187" t="str">
        <f t="shared" si="916"/>
        <v/>
      </c>
      <c r="AF2730" s="187" t="str">
        <f t="shared" si="917"/>
        <v/>
      </c>
      <c r="AG2730" s="187" t="str">
        <f t="shared" si="918"/>
        <v/>
      </c>
      <c r="AH2730" s="187" t="str">
        <f t="shared" si="919"/>
        <v/>
      </c>
      <c r="AI2730" s="187" t="str">
        <f t="shared" si="920"/>
        <v/>
      </c>
      <c r="AJ2730" s="187" t="str">
        <f t="shared" si="921"/>
        <v/>
      </c>
      <c r="AK2730" s="187" t="str">
        <f t="shared" si="922"/>
        <v/>
      </c>
      <c r="AN2730" s="187" t="str">
        <f t="shared" si="923"/>
        <v/>
      </c>
      <c r="AO2730" s="187" t="str">
        <f t="shared" si="924"/>
        <v/>
      </c>
      <c r="AP2730" s="187" t="str">
        <f t="shared" si="925"/>
        <v/>
      </c>
      <c r="AT2730" s="187" t="str">
        <f t="shared" si="926"/>
        <v>O365001</v>
      </c>
      <c r="AU2730" s="187">
        <f t="shared" si="927"/>
        <v>61</v>
      </c>
      <c r="AV2730" s="187">
        <f t="shared" si="928"/>
        <v>951.04</v>
      </c>
      <c r="AW2730" s="187" t="str">
        <f t="shared" si="929"/>
        <v>2013/4</v>
      </c>
      <c r="AX2730" s="187" t="str">
        <f t="shared" si="930"/>
        <v>2013/4 Contribuciones Seg. Social</v>
      </c>
      <c r="AY2730" s="187">
        <f t="shared" si="911"/>
        <v>13041.8</v>
      </c>
      <c r="AZ2730" s="187">
        <f t="shared" si="931"/>
        <v>7.2922449355150368E-2</v>
      </c>
      <c r="BA2730" s="187" t="str">
        <f t="shared" si="913"/>
        <v>O365001 61</v>
      </c>
      <c r="BB2730" s="187">
        <f>IFERROR(IF(AW2730="","",VLOOKUP(AW2730,SUSS!R:S,2,FALSE)),AY2730*SUSS!$M$2)</f>
        <v>1565.0159999999998</v>
      </c>
      <c r="BC2730" s="187">
        <f t="shared" si="912"/>
        <v>114.12479999999999</v>
      </c>
    </row>
    <row r="2731" spans="14:55" ht="15.75" thickBot="1">
      <c r="N2731" s="183" t="s">
        <v>224</v>
      </c>
      <c r="O2731" s="82">
        <v>61</v>
      </c>
      <c r="P2731" s="85">
        <v>5272.07</v>
      </c>
      <c r="Q2731" s="83" t="s">
        <v>82</v>
      </c>
      <c r="R2731" s="83" t="s">
        <v>10</v>
      </c>
      <c r="S2731" s="83" t="s">
        <v>10</v>
      </c>
      <c r="T2731" s="82" t="s">
        <v>156</v>
      </c>
      <c r="U2731" s="82" t="s">
        <v>124</v>
      </c>
      <c r="AC2731" s="187" t="str">
        <f t="shared" si="914"/>
        <v/>
      </c>
      <c r="AD2731" s="187" t="str">
        <f t="shared" si="915"/>
        <v/>
      </c>
      <c r="AE2731" s="187" t="str">
        <f t="shared" si="916"/>
        <v/>
      </c>
      <c r="AF2731" s="187" t="str">
        <f t="shared" si="917"/>
        <v/>
      </c>
      <c r="AG2731" s="187" t="str">
        <f t="shared" si="918"/>
        <v/>
      </c>
      <c r="AH2731" s="187" t="str">
        <f t="shared" si="919"/>
        <v/>
      </c>
      <c r="AI2731" s="187" t="str">
        <f t="shared" si="920"/>
        <v/>
      </c>
      <c r="AJ2731" s="187" t="str">
        <f t="shared" si="921"/>
        <v/>
      </c>
      <c r="AK2731" s="187" t="str">
        <f t="shared" si="922"/>
        <v/>
      </c>
      <c r="AN2731" s="187" t="str">
        <f t="shared" si="923"/>
        <v/>
      </c>
      <c r="AO2731" s="187" t="str">
        <f t="shared" si="924"/>
        <v/>
      </c>
      <c r="AP2731" s="187" t="str">
        <f t="shared" si="925"/>
        <v/>
      </c>
      <c r="AT2731" s="187" t="str">
        <f t="shared" si="926"/>
        <v/>
      </c>
      <c r="AU2731" s="187" t="str">
        <f t="shared" si="927"/>
        <v/>
      </c>
      <c r="AV2731" s="187" t="str">
        <f t="shared" si="928"/>
        <v/>
      </c>
      <c r="AW2731" s="187" t="str">
        <f t="shared" si="929"/>
        <v/>
      </c>
      <c r="AX2731" s="187" t="str">
        <f t="shared" si="930"/>
        <v/>
      </c>
      <c r="AY2731" s="187" t="str">
        <f t="shared" si="911"/>
        <v/>
      </c>
      <c r="AZ2731" s="187" t="str">
        <f t="shared" si="931"/>
        <v/>
      </c>
      <c r="BA2731" s="187" t="str">
        <f t="shared" si="913"/>
        <v xml:space="preserve"> </v>
      </c>
      <c r="BB2731" s="187" t="str">
        <f>IFERROR(IF(AW2731="","",VLOOKUP(AW2731,SUSS!R:S,2,FALSE)),AY2731*SUSS!$M$2)</f>
        <v/>
      </c>
      <c r="BC2731" s="187" t="str">
        <f t="shared" si="912"/>
        <v/>
      </c>
    </row>
    <row r="2732" spans="14:55" ht="15.75" thickBot="1">
      <c r="N2732" s="183" t="s">
        <v>224</v>
      </c>
      <c r="O2732" s="82">
        <v>61</v>
      </c>
      <c r="P2732" s="85">
        <v>1002.48</v>
      </c>
      <c r="Q2732" s="83" t="s">
        <v>106</v>
      </c>
      <c r="R2732" s="83" t="s">
        <v>10</v>
      </c>
      <c r="S2732" s="83" t="s">
        <v>10</v>
      </c>
      <c r="T2732" s="82" t="s">
        <v>230</v>
      </c>
      <c r="U2732" s="82" t="s">
        <v>124</v>
      </c>
      <c r="AC2732" s="187" t="str">
        <f t="shared" si="914"/>
        <v/>
      </c>
      <c r="AD2732" s="187" t="str">
        <f t="shared" si="915"/>
        <v/>
      </c>
      <c r="AE2732" s="187" t="str">
        <f t="shared" si="916"/>
        <v/>
      </c>
      <c r="AF2732" s="187" t="str">
        <f t="shared" si="917"/>
        <v/>
      </c>
      <c r="AG2732" s="187" t="str">
        <f t="shared" si="918"/>
        <v/>
      </c>
      <c r="AH2732" s="187" t="str">
        <f t="shared" si="919"/>
        <v/>
      </c>
      <c r="AI2732" s="187" t="str">
        <f t="shared" si="920"/>
        <v/>
      </c>
      <c r="AJ2732" s="187" t="str">
        <f t="shared" si="921"/>
        <v/>
      </c>
      <c r="AK2732" s="187" t="str">
        <f t="shared" si="922"/>
        <v/>
      </c>
      <c r="AN2732" s="187" t="str">
        <f t="shared" si="923"/>
        <v/>
      </c>
      <c r="AO2732" s="187" t="str">
        <f t="shared" si="924"/>
        <v/>
      </c>
      <c r="AP2732" s="187" t="str">
        <f t="shared" si="925"/>
        <v/>
      </c>
      <c r="AT2732" s="187" t="str">
        <f t="shared" si="926"/>
        <v/>
      </c>
      <c r="AU2732" s="187" t="str">
        <f t="shared" si="927"/>
        <v/>
      </c>
      <c r="AV2732" s="187" t="str">
        <f t="shared" si="928"/>
        <v/>
      </c>
      <c r="AW2732" s="187" t="str">
        <f t="shared" si="929"/>
        <v/>
      </c>
      <c r="AX2732" s="187" t="str">
        <f t="shared" si="930"/>
        <v/>
      </c>
      <c r="AY2732" s="187" t="str">
        <f t="shared" si="911"/>
        <v/>
      </c>
      <c r="AZ2732" s="187" t="str">
        <f t="shared" si="931"/>
        <v/>
      </c>
      <c r="BA2732" s="187" t="str">
        <f t="shared" si="913"/>
        <v xml:space="preserve"> </v>
      </c>
      <c r="BB2732" s="187" t="str">
        <f>IFERROR(IF(AW2732="","",VLOOKUP(AW2732,SUSS!R:S,2,FALSE)),AY2732*SUSS!$M$2)</f>
        <v/>
      </c>
      <c r="BC2732" s="187" t="str">
        <f t="shared" si="912"/>
        <v/>
      </c>
    </row>
    <row r="2733" spans="14:55" ht="15.75" thickBot="1">
      <c r="N2733" s="183" t="s">
        <v>224</v>
      </c>
      <c r="O2733" s="82">
        <v>62</v>
      </c>
      <c r="P2733" s="85">
        <v>1636.27</v>
      </c>
      <c r="Q2733" s="83" t="s">
        <v>102</v>
      </c>
      <c r="R2733" s="83" t="s">
        <v>10</v>
      </c>
      <c r="S2733" s="83" t="s">
        <v>10</v>
      </c>
      <c r="T2733" s="82" t="s">
        <v>206</v>
      </c>
      <c r="U2733" s="82" t="s">
        <v>124</v>
      </c>
      <c r="AC2733" s="187" t="str">
        <f t="shared" si="914"/>
        <v/>
      </c>
      <c r="AD2733" s="187" t="str">
        <f t="shared" si="915"/>
        <v/>
      </c>
      <c r="AE2733" s="187" t="str">
        <f t="shared" si="916"/>
        <v/>
      </c>
      <c r="AF2733" s="187" t="str">
        <f t="shared" si="917"/>
        <v/>
      </c>
      <c r="AG2733" s="187" t="str">
        <f t="shared" si="918"/>
        <v/>
      </c>
      <c r="AH2733" s="187" t="str">
        <f t="shared" si="919"/>
        <v/>
      </c>
      <c r="AI2733" s="187" t="str">
        <f t="shared" si="920"/>
        <v/>
      </c>
      <c r="AJ2733" s="187" t="str">
        <f t="shared" si="921"/>
        <v/>
      </c>
      <c r="AK2733" s="187" t="str">
        <f t="shared" si="922"/>
        <v/>
      </c>
      <c r="AN2733" s="187" t="str">
        <f t="shared" si="923"/>
        <v/>
      </c>
      <c r="AO2733" s="187" t="str">
        <f t="shared" si="924"/>
        <v/>
      </c>
      <c r="AP2733" s="187" t="str">
        <f t="shared" si="925"/>
        <v/>
      </c>
      <c r="AT2733" s="187" t="str">
        <f t="shared" si="926"/>
        <v/>
      </c>
      <c r="AU2733" s="187" t="str">
        <f t="shared" si="927"/>
        <v/>
      </c>
      <c r="AV2733" s="187" t="str">
        <f t="shared" si="928"/>
        <v/>
      </c>
      <c r="AW2733" s="187" t="str">
        <f t="shared" si="929"/>
        <v/>
      </c>
      <c r="AX2733" s="187" t="str">
        <f t="shared" si="930"/>
        <v/>
      </c>
      <c r="AY2733" s="187" t="str">
        <f t="shared" si="911"/>
        <v/>
      </c>
      <c r="AZ2733" s="187" t="str">
        <f t="shared" si="931"/>
        <v/>
      </c>
      <c r="BA2733" s="187" t="str">
        <f t="shared" si="913"/>
        <v xml:space="preserve"> </v>
      </c>
      <c r="BB2733" s="187" t="str">
        <f>IFERROR(IF(AW2733="","",VLOOKUP(AW2733,SUSS!R:S,2,FALSE)),AY2733*SUSS!$M$2)</f>
        <v/>
      </c>
      <c r="BC2733" s="187" t="str">
        <f t="shared" si="912"/>
        <v/>
      </c>
    </row>
    <row r="2734" spans="14:55" ht="15.75" thickBot="1">
      <c r="N2734" s="183" t="s">
        <v>224</v>
      </c>
      <c r="O2734" s="82">
        <v>62</v>
      </c>
      <c r="P2734" s="86">
        <v>218.97</v>
      </c>
      <c r="Q2734" s="83" t="s">
        <v>107</v>
      </c>
      <c r="R2734" s="83" t="s">
        <v>10</v>
      </c>
      <c r="S2734" s="83" t="s">
        <v>10</v>
      </c>
      <c r="T2734" s="82" t="s">
        <v>111</v>
      </c>
      <c r="U2734" s="82" t="s">
        <v>124</v>
      </c>
      <c r="AC2734" s="187" t="str">
        <f t="shared" si="914"/>
        <v/>
      </c>
      <c r="AD2734" s="187" t="str">
        <f t="shared" si="915"/>
        <v/>
      </c>
      <c r="AE2734" s="187" t="str">
        <f t="shared" si="916"/>
        <v/>
      </c>
      <c r="AF2734" s="187" t="str">
        <f t="shared" si="917"/>
        <v/>
      </c>
      <c r="AG2734" s="187" t="str">
        <f t="shared" si="918"/>
        <v/>
      </c>
      <c r="AH2734" s="187" t="str">
        <f t="shared" si="919"/>
        <v/>
      </c>
      <c r="AI2734" s="187" t="str">
        <f t="shared" si="920"/>
        <v/>
      </c>
      <c r="AJ2734" s="187" t="str">
        <f t="shared" si="921"/>
        <v/>
      </c>
      <c r="AK2734" s="187" t="str">
        <f t="shared" si="922"/>
        <v/>
      </c>
      <c r="AN2734" s="187" t="str">
        <f t="shared" si="923"/>
        <v/>
      </c>
      <c r="AO2734" s="187" t="str">
        <f t="shared" si="924"/>
        <v/>
      </c>
      <c r="AP2734" s="187" t="str">
        <f t="shared" si="925"/>
        <v/>
      </c>
      <c r="AT2734" s="187" t="str">
        <f t="shared" si="926"/>
        <v/>
      </c>
      <c r="AU2734" s="187" t="str">
        <f t="shared" si="927"/>
        <v/>
      </c>
      <c r="AV2734" s="187" t="str">
        <f t="shared" si="928"/>
        <v/>
      </c>
      <c r="AW2734" s="187" t="str">
        <f t="shared" si="929"/>
        <v/>
      </c>
      <c r="AX2734" s="187" t="str">
        <f t="shared" si="930"/>
        <v/>
      </c>
      <c r="AY2734" s="187" t="str">
        <f t="shared" si="911"/>
        <v/>
      </c>
      <c r="AZ2734" s="187" t="str">
        <f t="shared" si="931"/>
        <v/>
      </c>
      <c r="BA2734" s="187" t="str">
        <f t="shared" si="913"/>
        <v xml:space="preserve"> </v>
      </c>
      <c r="BB2734" s="187" t="str">
        <f>IFERROR(IF(AW2734="","",VLOOKUP(AW2734,SUSS!R:S,2,FALSE)),AY2734*SUSS!$M$2)</f>
        <v/>
      </c>
      <c r="BC2734" s="187" t="str">
        <f t="shared" si="912"/>
        <v/>
      </c>
    </row>
    <row r="2735" spans="14:55" ht="15.75" thickBot="1">
      <c r="N2735" s="183" t="s">
        <v>224</v>
      </c>
      <c r="O2735" s="82">
        <v>62</v>
      </c>
      <c r="P2735" s="85">
        <v>2371.11</v>
      </c>
      <c r="Q2735" s="83" t="s">
        <v>11</v>
      </c>
      <c r="R2735" s="83" t="s">
        <v>10</v>
      </c>
      <c r="S2735" s="83" t="s">
        <v>10</v>
      </c>
      <c r="T2735" s="82" t="s">
        <v>133</v>
      </c>
      <c r="U2735" s="82" t="s">
        <v>124</v>
      </c>
      <c r="AC2735" s="187" t="str">
        <f t="shared" si="914"/>
        <v/>
      </c>
      <c r="AD2735" s="187" t="str">
        <f t="shared" si="915"/>
        <v/>
      </c>
      <c r="AE2735" s="187" t="str">
        <f t="shared" si="916"/>
        <v/>
      </c>
      <c r="AF2735" s="187" t="str">
        <f t="shared" si="917"/>
        <v/>
      </c>
      <c r="AG2735" s="187" t="str">
        <f t="shared" si="918"/>
        <v/>
      </c>
      <c r="AH2735" s="187" t="str">
        <f t="shared" si="919"/>
        <v/>
      </c>
      <c r="AI2735" s="187" t="str">
        <f t="shared" si="920"/>
        <v/>
      </c>
      <c r="AJ2735" s="187" t="str">
        <f t="shared" si="921"/>
        <v/>
      </c>
      <c r="AK2735" s="187" t="str">
        <f t="shared" si="922"/>
        <v/>
      </c>
      <c r="AN2735" s="187" t="str">
        <f t="shared" si="923"/>
        <v/>
      </c>
      <c r="AO2735" s="187" t="str">
        <f t="shared" si="924"/>
        <v/>
      </c>
      <c r="AP2735" s="187" t="str">
        <f t="shared" si="925"/>
        <v/>
      </c>
      <c r="AT2735" s="187" t="str">
        <f t="shared" si="926"/>
        <v>O365001</v>
      </c>
      <c r="AU2735" s="187">
        <f t="shared" si="927"/>
        <v>62</v>
      </c>
      <c r="AV2735" s="187">
        <f t="shared" si="928"/>
        <v>2371.11</v>
      </c>
      <c r="AW2735" s="187" t="str">
        <f t="shared" si="929"/>
        <v>2013/4</v>
      </c>
      <c r="AX2735" s="187" t="str">
        <f t="shared" si="930"/>
        <v>2013/4 Contribuciones Seg. Social</v>
      </c>
      <c r="AY2735" s="187">
        <f t="shared" si="911"/>
        <v>13041.8</v>
      </c>
      <c r="AZ2735" s="187">
        <f t="shared" si="931"/>
        <v>0.18180849269272648</v>
      </c>
      <c r="BA2735" s="187" t="str">
        <f t="shared" si="913"/>
        <v>O365001 62</v>
      </c>
      <c r="BB2735" s="187">
        <f>IFERROR(IF(AW2735="","",VLOOKUP(AW2735,SUSS!R:S,2,FALSE)),AY2735*SUSS!$M$2)</f>
        <v>1565.0159999999998</v>
      </c>
      <c r="BC2735" s="187">
        <f t="shared" si="912"/>
        <v>284.53319999999997</v>
      </c>
    </row>
    <row r="2736" spans="14:55" ht="15.75" thickBot="1">
      <c r="N2736" s="183" t="s">
        <v>224</v>
      </c>
      <c r="O2736" s="82">
        <v>62</v>
      </c>
      <c r="P2736" s="85">
        <v>5272.07</v>
      </c>
      <c r="Q2736" s="83" t="s">
        <v>82</v>
      </c>
      <c r="R2736" s="83" t="s">
        <v>10</v>
      </c>
      <c r="S2736" s="83" t="s">
        <v>10</v>
      </c>
      <c r="T2736" s="82" t="s">
        <v>156</v>
      </c>
      <c r="U2736" s="82" t="s">
        <v>124</v>
      </c>
      <c r="AC2736" s="187" t="str">
        <f t="shared" si="914"/>
        <v/>
      </c>
      <c r="AD2736" s="187" t="str">
        <f t="shared" si="915"/>
        <v/>
      </c>
      <c r="AE2736" s="187" t="str">
        <f t="shared" si="916"/>
        <v/>
      </c>
      <c r="AF2736" s="187" t="str">
        <f t="shared" si="917"/>
        <v/>
      </c>
      <c r="AG2736" s="187" t="str">
        <f t="shared" si="918"/>
        <v/>
      </c>
      <c r="AH2736" s="187" t="str">
        <f t="shared" si="919"/>
        <v/>
      </c>
      <c r="AI2736" s="187" t="str">
        <f t="shared" si="920"/>
        <v/>
      </c>
      <c r="AJ2736" s="187" t="str">
        <f t="shared" si="921"/>
        <v/>
      </c>
      <c r="AK2736" s="187" t="str">
        <f t="shared" si="922"/>
        <v/>
      </c>
      <c r="AN2736" s="187" t="str">
        <f t="shared" si="923"/>
        <v/>
      </c>
      <c r="AO2736" s="187" t="str">
        <f t="shared" si="924"/>
        <v/>
      </c>
      <c r="AP2736" s="187" t="str">
        <f t="shared" si="925"/>
        <v/>
      </c>
      <c r="AT2736" s="187" t="str">
        <f t="shared" si="926"/>
        <v/>
      </c>
      <c r="AU2736" s="187" t="str">
        <f t="shared" si="927"/>
        <v/>
      </c>
      <c r="AV2736" s="187" t="str">
        <f t="shared" si="928"/>
        <v/>
      </c>
      <c r="AW2736" s="187" t="str">
        <f t="shared" si="929"/>
        <v/>
      </c>
      <c r="AX2736" s="187" t="str">
        <f t="shared" si="930"/>
        <v/>
      </c>
      <c r="AY2736" s="187" t="str">
        <f t="shared" si="911"/>
        <v/>
      </c>
      <c r="AZ2736" s="187" t="str">
        <f t="shared" si="931"/>
        <v/>
      </c>
      <c r="BA2736" s="187" t="str">
        <f t="shared" si="913"/>
        <v xml:space="preserve"> </v>
      </c>
      <c r="BB2736" s="187" t="str">
        <f>IFERROR(IF(AW2736="","",VLOOKUP(AW2736,SUSS!R:S,2,FALSE)),AY2736*SUSS!$M$2)</f>
        <v/>
      </c>
      <c r="BC2736" s="187" t="str">
        <f t="shared" si="912"/>
        <v/>
      </c>
    </row>
    <row r="2737" spans="14:55" ht="15.75" thickBot="1">
      <c r="N2737" s="183" t="s">
        <v>224</v>
      </c>
      <c r="O2737" s="82">
        <v>62</v>
      </c>
      <c r="P2737" s="85">
        <v>1002.48</v>
      </c>
      <c r="Q2737" s="83" t="s">
        <v>106</v>
      </c>
      <c r="R2737" s="83" t="s">
        <v>10</v>
      </c>
      <c r="S2737" s="83" t="s">
        <v>10</v>
      </c>
      <c r="T2737" s="82" t="s">
        <v>230</v>
      </c>
      <c r="U2737" s="82" t="s">
        <v>124</v>
      </c>
      <c r="AC2737" s="187" t="str">
        <f t="shared" si="914"/>
        <v/>
      </c>
      <c r="AD2737" s="187" t="str">
        <f t="shared" si="915"/>
        <v/>
      </c>
      <c r="AE2737" s="187" t="str">
        <f t="shared" si="916"/>
        <v/>
      </c>
      <c r="AF2737" s="187" t="str">
        <f t="shared" si="917"/>
        <v/>
      </c>
      <c r="AG2737" s="187" t="str">
        <f t="shared" si="918"/>
        <v/>
      </c>
      <c r="AH2737" s="187" t="str">
        <f t="shared" si="919"/>
        <v/>
      </c>
      <c r="AI2737" s="187" t="str">
        <f t="shared" si="920"/>
        <v/>
      </c>
      <c r="AJ2737" s="187" t="str">
        <f t="shared" si="921"/>
        <v/>
      </c>
      <c r="AK2737" s="187" t="str">
        <f t="shared" si="922"/>
        <v/>
      </c>
      <c r="AN2737" s="187" t="str">
        <f t="shared" si="923"/>
        <v/>
      </c>
      <c r="AO2737" s="187" t="str">
        <f t="shared" si="924"/>
        <v/>
      </c>
      <c r="AP2737" s="187" t="str">
        <f t="shared" si="925"/>
        <v/>
      </c>
      <c r="AT2737" s="187" t="str">
        <f t="shared" si="926"/>
        <v/>
      </c>
      <c r="AU2737" s="187" t="str">
        <f t="shared" si="927"/>
        <v/>
      </c>
      <c r="AV2737" s="187" t="str">
        <f t="shared" si="928"/>
        <v/>
      </c>
      <c r="AW2737" s="187" t="str">
        <f t="shared" si="929"/>
        <v/>
      </c>
      <c r="AX2737" s="187" t="str">
        <f t="shared" si="930"/>
        <v/>
      </c>
      <c r="AY2737" s="187" t="str">
        <f t="shared" si="911"/>
        <v/>
      </c>
      <c r="AZ2737" s="187" t="str">
        <f t="shared" si="931"/>
        <v/>
      </c>
      <c r="BA2737" s="187" t="str">
        <f t="shared" si="913"/>
        <v xml:space="preserve"> </v>
      </c>
      <c r="BB2737" s="187" t="str">
        <f>IFERROR(IF(AW2737="","",VLOOKUP(AW2737,SUSS!R:S,2,FALSE)),AY2737*SUSS!$M$2)</f>
        <v/>
      </c>
      <c r="BC2737" s="187" t="str">
        <f t="shared" si="912"/>
        <v/>
      </c>
    </row>
    <row r="2738" spans="14:55" ht="15.75" thickBot="1">
      <c r="N2738" s="183" t="s">
        <v>224</v>
      </c>
      <c r="O2738" s="82">
        <v>63</v>
      </c>
      <c r="P2738" s="85">
        <v>1636.27</v>
      </c>
      <c r="Q2738" s="83" t="s">
        <v>102</v>
      </c>
      <c r="R2738" s="83" t="s">
        <v>10</v>
      </c>
      <c r="S2738" s="83" t="s">
        <v>10</v>
      </c>
      <c r="T2738" s="82" t="s">
        <v>206</v>
      </c>
      <c r="U2738" s="82" t="s">
        <v>124</v>
      </c>
      <c r="AC2738" s="187" t="str">
        <f t="shared" si="914"/>
        <v/>
      </c>
      <c r="AD2738" s="187" t="str">
        <f t="shared" si="915"/>
        <v/>
      </c>
      <c r="AE2738" s="187" t="str">
        <f t="shared" si="916"/>
        <v/>
      </c>
      <c r="AF2738" s="187" t="str">
        <f t="shared" si="917"/>
        <v/>
      </c>
      <c r="AG2738" s="187" t="str">
        <f t="shared" si="918"/>
        <v/>
      </c>
      <c r="AH2738" s="187" t="str">
        <f t="shared" si="919"/>
        <v/>
      </c>
      <c r="AI2738" s="187" t="str">
        <f t="shared" si="920"/>
        <v/>
      </c>
      <c r="AJ2738" s="187" t="str">
        <f t="shared" si="921"/>
        <v/>
      </c>
      <c r="AK2738" s="187" t="str">
        <f t="shared" si="922"/>
        <v/>
      </c>
      <c r="AN2738" s="187" t="str">
        <f t="shared" si="923"/>
        <v/>
      </c>
      <c r="AO2738" s="187" t="str">
        <f t="shared" si="924"/>
        <v/>
      </c>
      <c r="AP2738" s="187" t="str">
        <f t="shared" si="925"/>
        <v/>
      </c>
      <c r="AT2738" s="187" t="str">
        <f t="shared" si="926"/>
        <v/>
      </c>
      <c r="AU2738" s="187" t="str">
        <f t="shared" si="927"/>
        <v/>
      </c>
      <c r="AV2738" s="187" t="str">
        <f t="shared" si="928"/>
        <v/>
      </c>
      <c r="AW2738" s="187" t="str">
        <f t="shared" si="929"/>
        <v/>
      </c>
      <c r="AX2738" s="187" t="str">
        <f t="shared" si="930"/>
        <v/>
      </c>
      <c r="AY2738" s="187" t="str">
        <f t="shared" si="911"/>
        <v/>
      </c>
      <c r="AZ2738" s="187" t="str">
        <f t="shared" si="931"/>
        <v/>
      </c>
      <c r="BA2738" s="187" t="str">
        <f t="shared" si="913"/>
        <v xml:space="preserve"> </v>
      </c>
      <c r="BB2738" s="187" t="str">
        <f>IFERROR(IF(AW2738="","",VLOOKUP(AW2738,SUSS!R:S,2,FALSE)),AY2738*SUSS!$M$2)</f>
        <v/>
      </c>
      <c r="BC2738" s="187" t="str">
        <f t="shared" si="912"/>
        <v/>
      </c>
    </row>
    <row r="2739" spans="14:55" ht="15.75" thickBot="1">
      <c r="N2739" s="183" t="s">
        <v>224</v>
      </c>
      <c r="O2739" s="82">
        <v>63</v>
      </c>
      <c r="P2739" s="86">
        <v>218.97</v>
      </c>
      <c r="Q2739" s="83" t="s">
        <v>107</v>
      </c>
      <c r="R2739" s="83" t="s">
        <v>10</v>
      </c>
      <c r="S2739" s="83" t="s">
        <v>10</v>
      </c>
      <c r="T2739" s="82" t="s">
        <v>111</v>
      </c>
      <c r="U2739" s="82" t="s">
        <v>124</v>
      </c>
      <c r="AC2739" s="187" t="str">
        <f t="shared" si="914"/>
        <v/>
      </c>
      <c r="AD2739" s="187" t="str">
        <f t="shared" si="915"/>
        <v/>
      </c>
      <c r="AE2739" s="187" t="str">
        <f t="shared" si="916"/>
        <v/>
      </c>
      <c r="AF2739" s="187" t="str">
        <f t="shared" si="917"/>
        <v/>
      </c>
      <c r="AG2739" s="187" t="str">
        <f t="shared" si="918"/>
        <v/>
      </c>
      <c r="AH2739" s="187" t="str">
        <f t="shared" si="919"/>
        <v/>
      </c>
      <c r="AI2739" s="187" t="str">
        <f t="shared" si="920"/>
        <v/>
      </c>
      <c r="AJ2739" s="187" t="str">
        <f t="shared" si="921"/>
        <v/>
      </c>
      <c r="AK2739" s="187" t="str">
        <f t="shared" si="922"/>
        <v/>
      </c>
      <c r="AN2739" s="187" t="str">
        <f t="shared" si="923"/>
        <v/>
      </c>
      <c r="AO2739" s="187" t="str">
        <f t="shared" si="924"/>
        <v/>
      </c>
      <c r="AP2739" s="187" t="str">
        <f t="shared" si="925"/>
        <v/>
      </c>
      <c r="AT2739" s="187" t="str">
        <f t="shared" si="926"/>
        <v/>
      </c>
      <c r="AU2739" s="187" t="str">
        <f t="shared" si="927"/>
        <v/>
      </c>
      <c r="AV2739" s="187" t="str">
        <f t="shared" si="928"/>
        <v/>
      </c>
      <c r="AW2739" s="187" t="str">
        <f t="shared" si="929"/>
        <v/>
      </c>
      <c r="AX2739" s="187" t="str">
        <f t="shared" si="930"/>
        <v/>
      </c>
      <c r="AY2739" s="187" t="str">
        <f t="shared" si="911"/>
        <v/>
      </c>
      <c r="AZ2739" s="187" t="str">
        <f t="shared" si="931"/>
        <v/>
      </c>
      <c r="BA2739" s="187" t="str">
        <f t="shared" si="913"/>
        <v xml:space="preserve"> </v>
      </c>
      <c r="BB2739" s="187" t="str">
        <f>IFERROR(IF(AW2739="","",VLOOKUP(AW2739,SUSS!R:S,2,FALSE)),AY2739*SUSS!$M$2)</f>
        <v/>
      </c>
      <c r="BC2739" s="187" t="str">
        <f t="shared" si="912"/>
        <v/>
      </c>
    </row>
    <row r="2740" spans="14:55" ht="15.75" thickBot="1">
      <c r="N2740" s="183" t="s">
        <v>224</v>
      </c>
      <c r="O2740" s="82">
        <v>63</v>
      </c>
      <c r="P2740" s="85">
        <v>2371.11</v>
      </c>
      <c r="Q2740" s="83" t="s">
        <v>11</v>
      </c>
      <c r="R2740" s="83" t="s">
        <v>10</v>
      </c>
      <c r="S2740" s="83" t="s">
        <v>10</v>
      </c>
      <c r="T2740" s="82" t="s">
        <v>133</v>
      </c>
      <c r="U2740" s="82" t="s">
        <v>124</v>
      </c>
      <c r="AC2740" s="187" t="str">
        <f t="shared" si="914"/>
        <v/>
      </c>
      <c r="AD2740" s="187" t="str">
        <f t="shared" si="915"/>
        <v/>
      </c>
      <c r="AE2740" s="187" t="str">
        <f t="shared" si="916"/>
        <v/>
      </c>
      <c r="AF2740" s="187" t="str">
        <f t="shared" si="917"/>
        <v/>
      </c>
      <c r="AG2740" s="187" t="str">
        <f t="shared" si="918"/>
        <v/>
      </c>
      <c r="AH2740" s="187" t="str">
        <f t="shared" si="919"/>
        <v/>
      </c>
      <c r="AI2740" s="187" t="str">
        <f t="shared" si="920"/>
        <v/>
      </c>
      <c r="AJ2740" s="187" t="str">
        <f t="shared" si="921"/>
        <v/>
      </c>
      <c r="AK2740" s="187" t="str">
        <f t="shared" si="922"/>
        <v/>
      </c>
      <c r="AN2740" s="187" t="str">
        <f t="shared" si="923"/>
        <v/>
      </c>
      <c r="AO2740" s="187" t="str">
        <f t="shared" si="924"/>
        <v/>
      </c>
      <c r="AP2740" s="187" t="str">
        <f t="shared" si="925"/>
        <v/>
      </c>
      <c r="AT2740" s="187" t="str">
        <f t="shared" si="926"/>
        <v>O365001</v>
      </c>
      <c r="AU2740" s="187">
        <f t="shared" si="927"/>
        <v>63</v>
      </c>
      <c r="AV2740" s="187">
        <f t="shared" si="928"/>
        <v>2371.11</v>
      </c>
      <c r="AW2740" s="187" t="str">
        <f t="shared" si="929"/>
        <v>2013/4</v>
      </c>
      <c r="AX2740" s="187" t="str">
        <f t="shared" si="930"/>
        <v>2013/4 Contribuciones Seg. Social</v>
      </c>
      <c r="AY2740" s="187">
        <f t="shared" si="911"/>
        <v>13041.8</v>
      </c>
      <c r="AZ2740" s="187">
        <f t="shared" si="931"/>
        <v>0.18180849269272648</v>
      </c>
      <c r="BA2740" s="187" t="str">
        <f t="shared" si="913"/>
        <v>O365001 63</v>
      </c>
      <c r="BB2740" s="187">
        <f>IFERROR(IF(AW2740="","",VLOOKUP(AW2740,SUSS!R:S,2,FALSE)),AY2740*SUSS!$M$2)</f>
        <v>1565.0159999999998</v>
      </c>
      <c r="BC2740" s="187">
        <f t="shared" si="912"/>
        <v>284.53319999999997</v>
      </c>
    </row>
    <row r="2741" spans="14:55" ht="15.75" thickBot="1">
      <c r="N2741" s="183" t="s">
        <v>224</v>
      </c>
      <c r="O2741" s="82">
        <v>63</v>
      </c>
      <c r="P2741" s="85">
        <v>2932.84</v>
      </c>
      <c r="Q2741" s="83" t="s">
        <v>82</v>
      </c>
      <c r="R2741" s="83" t="s">
        <v>10</v>
      </c>
      <c r="S2741" s="83" t="s">
        <v>10</v>
      </c>
      <c r="T2741" s="82" t="s">
        <v>156</v>
      </c>
      <c r="U2741" s="82" t="s">
        <v>124</v>
      </c>
      <c r="AC2741" s="187" t="str">
        <f t="shared" si="914"/>
        <v/>
      </c>
      <c r="AD2741" s="187" t="str">
        <f t="shared" si="915"/>
        <v/>
      </c>
      <c r="AE2741" s="187" t="str">
        <f t="shared" si="916"/>
        <v/>
      </c>
      <c r="AF2741" s="187" t="str">
        <f t="shared" si="917"/>
        <v/>
      </c>
      <c r="AG2741" s="187" t="str">
        <f t="shared" si="918"/>
        <v/>
      </c>
      <c r="AH2741" s="187" t="str">
        <f t="shared" si="919"/>
        <v/>
      </c>
      <c r="AI2741" s="187" t="str">
        <f t="shared" si="920"/>
        <v/>
      </c>
      <c r="AJ2741" s="187" t="str">
        <f t="shared" si="921"/>
        <v/>
      </c>
      <c r="AK2741" s="187" t="str">
        <f t="shared" si="922"/>
        <v/>
      </c>
      <c r="AN2741" s="187" t="str">
        <f t="shared" si="923"/>
        <v/>
      </c>
      <c r="AO2741" s="187" t="str">
        <f t="shared" si="924"/>
        <v/>
      </c>
      <c r="AP2741" s="187" t="str">
        <f t="shared" si="925"/>
        <v/>
      </c>
      <c r="AT2741" s="187" t="str">
        <f t="shared" si="926"/>
        <v/>
      </c>
      <c r="AU2741" s="187" t="str">
        <f t="shared" si="927"/>
        <v/>
      </c>
      <c r="AV2741" s="187" t="str">
        <f t="shared" si="928"/>
        <v/>
      </c>
      <c r="AW2741" s="187" t="str">
        <f t="shared" si="929"/>
        <v/>
      </c>
      <c r="AX2741" s="187" t="str">
        <f t="shared" si="930"/>
        <v/>
      </c>
      <c r="AY2741" s="187" t="str">
        <f t="shared" si="911"/>
        <v/>
      </c>
      <c r="AZ2741" s="187" t="str">
        <f t="shared" si="931"/>
        <v/>
      </c>
      <c r="BA2741" s="187" t="str">
        <f t="shared" si="913"/>
        <v xml:space="preserve"> </v>
      </c>
      <c r="BB2741" s="187" t="str">
        <f>IFERROR(IF(AW2741="","",VLOOKUP(AW2741,SUSS!R:S,2,FALSE)),AY2741*SUSS!$M$2)</f>
        <v/>
      </c>
      <c r="BC2741" s="187" t="str">
        <f t="shared" si="912"/>
        <v/>
      </c>
    </row>
    <row r="2742" spans="14:55" ht="15.75" thickBot="1">
      <c r="N2742" s="183" t="s">
        <v>224</v>
      </c>
      <c r="O2742" s="82">
        <v>63</v>
      </c>
      <c r="P2742" s="85">
        <v>2339.23</v>
      </c>
      <c r="Q2742" s="83" t="s">
        <v>82</v>
      </c>
      <c r="R2742" s="83" t="s">
        <v>10</v>
      </c>
      <c r="S2742" s="83" t="s">
        <v>83</v>
      </c>
      <c r="T2742" s="82" t="s">
        <v>156</v>
      </c>
      <c r="U2742" s="82" t="s">
        <v>124</v>
      </c>
      <c r="AC2742" s="187" t="str">
        <f t="shared" si="914"/>
        <v/>
      </c>
      <c r="AD2742" s="187" t="str">
        <f t="shared" si="915"/>
        <v/>
      </c>
      <c r="AE2742" s="187" t="str">
        <f t="shared" si="916"/>
        <v/>
      </c>
      <c r="AF2742" s="187" t="str">
        <f t="shared" si="917"/>
        <v/>
      </c>
      <c r="AG2742" s="187" t="str">
        <f t="shared" si="918"/>
        <v/>
      </c>
      <c r="AH2742" s="187" t="str">
        <f t="shared" si="919"/>
        <v/>
      </c>
      <c r="AI2742" s="187" t="str">
        <f t="shared" si="920"/>
        <v/>
      </c>
      <c r="AJ2742" s="187" t="str">
        <f t="shared" si="921"/>
        <v/>
      </c>
      <c r="AK2742" s="187" t="str">
        <f t="shared" si="922"/>
        <v/>
      </c>
      <c r="AN2742" s="187" t="str">
        <f t="shared" si="923"/>
        <v/>
      </c>
      <c r="AO2742" s="187" t="str">
        <f t="shared" si="924"/>
        <v/>
      </c>
      <c r="AP2742" s="187" t="str">
        <f t="shared" si="925"/>
        <v/>
      </c>
      <c r="AT2742" s="187" t="str">
        <f t="shared" si="926"/>
        <v/>
      </c>
      <c r="AU2742" s="187" t="str">
        <f t="shared" si="927"/>
        <v/>
      </c>
      <c r="AV2742" s="187" t="str">
        <f t="shared" si="928"/>
        <v/>
      </c>
      <c r="AW2742" s="187" t="str">
        <f t="shared" si="929"/>
        <v/>
      </c>
      <c r="AX2742" s="187" t="str">
        <f t="shared" si="930"/>
        <v/>
      </c>
      <c r="AY2742" s="187" t="str">
        <f t="shared" si="911"/>
        <v/>
      </c>
      <c r="AZ2742" s="187" t="str">
        <f t="shared" si="931"/>
        <v/>
      </c>
      <c r="BA2742" s="187" t="str">
        <f t="shared" si="913"/>
        <v xml:space="preserve"> </v>
      </c>
      <c r="BB2742" s="187" t="str">
        <f>IFERROR(IF(AW2742="","",VLOOKUP(AW2742,SUSS!R:S,2,FALSE)),AY2742*SUSS!$M$2)</f>
        <v/>
      </c>
      <c r="BC2742" s="187" t="str">
        <f t="shared" si="912"/>
        <v/>
      </c>
    </row>
    <row r="2743" spans="14:55" ht="15.75" thickBot="1">
      <c r="N2743" s="183" t="s">
        <v>224</v>
      </c>
      <c r="O2743" s="82">
        <v>63</v>
      </c>
      <c r="P2743" s="85">
        <v>1002.48</v>
      </c>
      <c r="Q2743" s="83" t="s">
        <v>106</v>
      </c>
      <c r="R2743" s="83" t="s">
        <v>10</v>
      </c>
      <c r="S2743" s="83" t="s">
        <v>10</v>
      </c>
      <c r="T2743" s="82" t="s">
        <v>230</v>
      </c>
      <c r="U2743" s="82" t="s">
        <v>124</v>
      </c>
      <c r="AC2743" s="187" t="str">
        <f t="shared" si="914"/>
        <v/>
      </c>
      <c r="AD2743" s="187" t="str">
        <f t="shared" si="915"/>
        <v/>
      </c>
      <c r="AE2743" s="187" t="str">
        <f t="shared" si="916"/>
        <v/>
      </c>
      <c r="AF2743" s="187" t="str">
        <f t="shared" si="917"/>
        <v/>
      </c>
      <c r="AG2743" s="187" t="str">
        <f t="shared" si="918"/>
        <v/>
      </c>
      <c r="AH2743" s="187" t="str">
        <f t="shared" si="919"/>
        <v/>
      </c>
      <c r="AI2743" s="187" t="str">
        <f t="shared" si="920"/>
        <v/>
      </c>
      <c r="AJ2743" s="187" t="str">
        <f t="shared" si="921"/>
        <v/>
      </c>
      <c r="AK2743" s="187" t="str">
        <f t="shared" si="922"/>
        <v/>
      </c>
      <c r="AN2743" s="187" t="str">
        <f t="shared" si="923"/>
        <v/>
      </c>
      <c r="AO2743" s="187" t="str">
        <f t="shared" si="924"/>
        <v/>
      </c>
      <c r="AP2743" s="187" t="str">
        <f t="shared" si="925"/>
        <v/>
      </c>
      <c r="AT2743" s="187" t="str">
        <f t="shared" si="926"/>
        <v/>
      </c>
      <c r="AU2743" s="187" t="str">
        <f t="shared" si="927"/>
        <v/>
      </c>
      <c r="AV2743" s="187" t="str">
        <f t="shared" si="928"/>
        <v/>
      </c>
      <c r="AW2743" s="187" t="str">
        <f t="shared" si="929"/>
        <v/>
      </c>
      <c r="AX2743" s="187" t="str">
        <f t="shared" si="930"/>
        <v/>
      </c>
      <c r="AY2743" s="187" t="str">
        <f t="shared" si="911"/>
        <v/>
      </c>
      <c r="AZ2743" s="187" t="str">
        <f t="shared" si="931"/>
        <v/>
      </c>
      <c r="BA2743" s="187" t="str">
        <f t="shared" si="913"/>
        <v xml:space="preserve"> </v>
      </c>
      <c r="BB2743" s="187" t="str">
        <f>IFERROR(IF(AW2743="","",VLOOKUP(AW2743,SUSS!R:S,2,FALSE)),AY2743*SUSS!$M$2)</f>
        <v/>
      </c>
      <c r="BC2743" s="187" t="str">
        <f t="shared" si="912"/>
        <v/>
      </c>
    </row>
    <row r="2744" spans="14:55" ht="15.75" thickBot="1">
      <c r="N2744" s="183" t="s">
        <v>224</v>
      </c>
      <c r="O2744" s="82">
        <v>64</v>
      </c>
      <c r="P2744" s="85">
        <v>1636.27</v>
      </c>
      <c r="Q2744" s="83" t="s">
        <v>102</v>
      </c>
      <c r="R2744" s="83" t="s">
        <v>10</v>
      </c>
      <c r="S2744" s="83" t="s">
        <v>10</v>
      </c>
      <c r="T2744" s="82" t="s">
        <v>206</v>
      </c>
      <c r="U2744" s="82" t="s">
        <v>124</v>
      </c>
      <c r="AC2744" s="187" t="str">
        <f t="shared" si="914"/>
        <v/>
      </c>
      <c r="AD2744" s="187" t="str">
        <f t="shared" si="915"/>
        <v/>
      </c>
      <c r="AE2744" s="187" t="str">
        <f t="shared" si="916"/>
        <v/>
      </c>
      <c r="AF2744" s="187" t="str">
        <f t="shared" si="917"/>
        <v/>
      </c>
      <c r="AG2744" s="187" t="str">
        <f t="shared" si="918"/>
        <v/>
      </c>
      <c r="AH2744" s="187" t="str">
        <f t="shared" si="919"/>
        <v/>
      </c>
      <c r="AI2744" s="187" t="str">
        <f t="shared" si="920"/>
        <v/>
      </c>
      <c r="AJ2744" s="187" t="str">
        <f t="shared" si="921"/>
        <v/>
      </c>
      <c r="AK2744" s="187" t="str">
        <f t="shared" si="922"/>
        <v/>
      </c>
      <c r="AN2744" s="187" t="str">
        <f t="shared" si="923"/>
        <v/>
      </c>
      <c r="AO2744" s="187" t="str">
        <f t="shared" si="924"/>
        <v/>
      </c>
      <c r="AP2744" s="187" t="str">
        <f t="shared" si="925"/>
        <v/>
      </c>
      <c r="AT2744" s="187" t="str">
        <f t="shared" si="926"/>
        <v/>
      </c>
      <c r="AU2744" s="187" t="str">
        <f t="shared" si="927"/>
        <v/>
      </c>
      <c r="AV2744" s="187" t="str">
        <f t="shared" si="928"/>
        <v/>
      </c>
      <c r="AW2744" s="187" t="str">
        <f t="shared" si="929"/>
        <v/>
      </c>
      <c r="AX2744" s="187" t="str">
        <f t="shared" si="930"/>
        <v/>
      </c>
      <c r="AY2744" s="187" t="str">
        <f t="shared" si="911"/>
        <v/>
      </c>
      <c r="AZ2744" s="187" t="str">
        <f t="shared" si="931"/>
        <v/>
      </c>
      <c r="BA2744" s="187" t="str">
        <f t="shared" si="913"/>
        <v xml:space="preserve"> </v>
      </c>
      <c r="BB2744" s="187" t="str">
        <f>IFERROR(IF(AW2744="","",VLOOKUP(AW2744,SUSS!R:S,2,FALSE)),AY2744*SUSS!$M$2)</f>
        <v/>
      </c>
      <c r="BC2744" s="187" t="str">
        <f t="shared" si="912"/>
        <v/>
      </c>
    </row>
    <row r="2745" spans="14:55" ht="15.75" thickBot="1">
      <c r="N2745" s="183" t="s">
        <v>224</v>
      </c>
      <c r="O2745" s="82">
        <v>64</v>
      </c>
      <c r="P2745" s="86">
        <v>218.97</v>
      </c>
      <c r="Q2745" s="83" t="s">
        <v>107</v>
      </c>
      <c r="R2745" s="83" t="s">
        <v>10</v>
      </c>
      <c r="S2745" s="83" t="s">
        <v>10</v>
      </c>
      <c r="T2745" s="82" t="s">
        <v>111</v>
      </c>
      <c r="U2745" s="82" t="s">
        <v>124</v>
      </c>
      <c r="AC2745" s="187" t="str">
        <f t="shared" si="914"/>
        <v/>
      </c>
      <c r="AD2745" s="187" t="str">
        <f t="shared" si="915"/>
        <v/>
      </c>
      <c r="AE2745" s="187" t="str">
        <f t="shared" si="916"/>
        <v/>
      </c>
      <c r="AF2745" s="187" t="str">
        <f t="shared" si="917"/>
        <v/>
      </c>
      <c r="AG2745" s="187" t="str">
        <f t="shared" si="918"/>
        <v/>
      </c>
      <c r="AH2745" s="187" t="str">
        <f t="shared" si="919"/>
        <v/>
      </c>
      <c r="AI2745" s="187" t="str">
        <f t="shared" si="920"/>
        <v/>
      </c>
      <c r="AJ2745" s="187" t="str">
        <f t="shared" si="921"/>
        <v/>
      </c>
      <c r="AK2745" s="187" t="str">
        <f t="shared" si="922"/>
        <v/>
      </c>
      <c r="AN2745" s="187" t="str">
        <f t="shared" si="923"/>
        <v/>
      </c>
      <c r="AO2745" s="187" t="str">
        <f t="shared" si="924"/>
        <v/>
      </c>
      <c r="AP2745" s="187" t="str">
        <f t="shared" si="925"/>
        <v/>
      </c>
      <c r="AT2745" s="187" t="str">
        <f t="shared" si="926"/>
        <v/>
      </c>
      <c r="AU2745" s="187" t="str">
        <f t="shared" si="927"/>
        <v/>
      </c>
      <c r="AV2745" s="187" t="str">
        <f t="shared" si="928"/>
        <v/>
      </c>
      <c r="AW2745" s="187" t="str">
        <f t="shared" si="929"/>
        <v/>
      </c>
      <c r="AX2745" s="187" t="str">
        <f t="shared" si="930"/>
        <v/>
      </c>
      <c r="AY2745" s="187" t="str">
        <f t="shared" si="911"/>
        <v/>
      </c>
      <c r="AZ2745" s="187" t="str">
        <f t="shared" si="931"/>
        <v/>
      </c>
      <c r="BA2745" s="187" t="str">
        <f t="shared" si="913"/>
        <v xml:space="preserve"> </v>
      </c>
      <c r="BB2745" s="187" t="str">
        <f>IFERROR(IF(AW2745="","",VLOOKUP(AW2745,SUSS!R:S,2,FALSE)),AY2745*SUSS!$M$2)</f>
        <v/>
      </c>
      <c r="BC2745" s="187" t="str">
        <f t="shared" si="912"/>
        <v/>
      </c>
    </row>
    <row r="2746" spans="14:55" ht="15.75" thickBot="1">
      <c r="N2746" s="183" t="s">
        <v>224</v>
      </c>
      <c r="O2746" s="82">
        <v>64</v>
      </c>
      <c r="P2746" s="85">
        <v>2371.11</v>
      </c>
      <c r="Q2746" s="83" t="s">
        <v>11</v>
      </c>
      <c r="R2746" s="83" t="s">
        <v>10</v>
      </c>
      <c r="S2746" s="83" t="s">
        <v>10</v>
      </c>
      <c r="T2746" s="82" t="s">
        <v>133</v>
      </c>
      <c r="U2746" s="82" t="s">
        <v>124</v>
      </c>
      <c r="AC2746" s="187" t="str">
        <f t="shared" si="914"/>
        <v/>
      </c>
      <c r="AD2746" s="187" t="str">
        <f t="shared" si="915"/>
        <v/>
      </c>
      <c r="AE2746" s="187" t="str">
        <f t="shared" si="916"/>
        <v/>
      </c>
      <c r="AF2746" s="187" t="str">
        <f t="shared" si="917"/>
        <v/>
      </c>
      <c r="AG2746" s="187" t="str">
        <f t="shared" si="918"/>
        <v/>
      </c>
      <c r="AH2746" s="187" t="str">
        <f t="shared" si="919"/>
        <v/>
      </c>
      <c r="AI2746" s="187" t="str">
        <f t="shared" si="920"/>
        <v/>
      </c>
      <c r="AJ2746" s="187" t="str">
        <f t="shared" si="921"/>
        <v/>
      </c>
      <c r="AK2746" s="187" t="str">
        <f t="shared" si="922"/>
        <v/>
      </c>
      <c r="AN2746" s="187" t="str">
        <f t="shared" si="923"/>
        <v/>
      </c>
      <c r="AO2746" s="187" t="str">
        <f t="shared" si="924"/>
        <v/>
      </c>
      <c r="AP2746" s="187" t="str">
        <f t="shared" si="925"/>
        <v/>
      </c>
      <c r="AT2746" s="187" t="str">
        <f t="shared" si="926"/>
        <v>O365001</v>
      </c>
      <c r="AU2746" s="187">
        <f t="shared" si="927"/>
        <v>64</v>
      </c>
      <c r="AV2746" s="187">
        <f t="shared" si="928"/>
        <v>2371.11</v>
      </c>
      <c r="AW2746" s="187" t="str">
        <f t="shared" si="929"/>
        <v>2013/4</v>
      </c>
      <c r="AX2746" s="187" t="str">
        <f t="shared" si="930"/>
        <v>2013/4 Contribuciones Seg. Social</v>
      </c>
      <c r="AY2746" s="187">
        <f t="shared" si="911"/>
        <v>13041.8</v>
      </c>
      <c r="AZ2746" s="187">
        <f t="shared" si="931"/>
        <v>0.18180849269272648</v>
      </c>
      <c r="BA2746" s="187" t="str">
        <f t="shared" si="913"/>
        <v>O365001 64</v>
      </c>
      <c r="BB2746" s="187">
        <f>IFERROR(IF(AW2746="","",VLOOKUP(AW2746,SUSS!R:S,2,FALSE)),AY2746*SUSS!$M$2)</f>
        <v>1565.0159999999998</v>
      </c>
      <c r="BC2746" s="187">
        <f t="shared" si="912"/>
        <v>284.53319999999997</v>
      </c>
    </row>
    <row r="2747" spans="14:55" ht="15.75" thickBot="1">
      <c r="N2747" s="183" t="s">
        <v>224</v>
      </c>
      <c r="O2747" s="82">
        <v>64</v>
      </c>
      <c r="P2747" s="85">
        <v>5272.07</v>
      </c>
      <c r="Q2747" s="83" t="s">
        <v>82</v>
      </c>
      <c r="R2747" s="83" t="s">
        <v>10</v>
      </c>
      <c r="S2747" s="83" t="s">
        <v>83</v>
      </c>
      <c r="T2747" s="82" t="s">
        <v>156</v>
      </c>
      <c r="U2747" s="82" t="s">
        <v>124</v>
      </c>
      <c r="AC2747" s="187" t="str">
        <f t="shared" si="914"/>
        <v/>
      </c>
      <c r="AD2747" s="187" t="str">
        <f t="shared" si="915"/>
        <v/>
      </c>
      <c r="AE2747" s="187" t="str">
        <f t="shared" si="916"/>
        <v/>
      </c>
      <c r="AF2747" s="187" t="str">
        <f t="shared" si="917"/>
        <v/>
      </c>
      <c r="AG2747" s="187" t="str">
        <f t="shared" si="918"/>
        <v/>
      </c>
      <c r="AH2747" s="187" t="str">
        <f t="shared" si="919"/>
        <v/>
      </c>
      <c r="AI2747" s="187" t="str">
        <f t="shared" si="920"/>
        <v/>
      </c>
      <c r="AJ2747" s="187" t="str">
        <f t="shared" si="921"/>
        <v/>
      </c>
      <c r="AK2747" s="187" t="str">
        <f t="shared" si="922"/>
        <v/>
      </c>
      <c r="AN2747" s="187" t="str">
        <f t="shared" si="923"/>
        <v/>
      </c>
      <c r="AO2747" s="187" t="str">
        <f t="shared" si="924"/>
        <v/>
      </c>
      <c r="AP2747" s="187" t="str">
        <f t="shared" si="925"/>
        <v/>
      </c>
      <c r="AT2747" s="187" t="str">
        <f t="shared" si="926"/>
        <v/>
      </c>
      <c r="AU2747" s="187" t="str">
        <f t="shared" si="927"/>
        <v/>
      </c>
      <c r="AV2747" s="187" t="str">
        <f t="shared" si="928"/>
        <v/>
      </c>
      <c r="AW2747" s="187" t="str">
        <f t="shared" si="929"/>
        <v/>
      </c>
      <c r="AX2747" s="187" t="str">
        <f t="shared" si="930"/>
        <v/>
      </c>
      <c r="AY2747" s="187" t="str">
        <f t="shared" si="911"/>
        <v/>
      </c>
      <c r="AZ2747" s="187" t="str">
        <f t="shared" si="931"/>
        <v/>
      </c>
      <c r="BA2747" s="187" t="str">
        <f t="shared" si="913"/>
        <v xml:space="preserve"> </v>
      </c>
      <c r="BB2747" s="187" t="str">
        <f>IFERROR(IF(AW2747="","",VLOOKUP(AW2747,SUSS!R:S,2,FALSE)),AY2747*SUSS!$M$2)</f>
        <v/>
      </c>
      <c r="BC2747" s="187" t="str">
        <f t="shared" si="912"/>
        <v/>
      </c>
    </row>
    <row r="2748" spans="14:55" ht="15.75" thickBot="1">
      <c r="N2748" s="183" t="s">
        <v>224</v>
      </c>
      <c r="O2748" s="82">
        <v>64</v>
      </c>
      <c r="P2748" s="85">
        <v>1002.48</v>
      </c>
      <c r="Q2748" s="83" t="s">
        <v>106</v>
      </c>
      <c r="R2748" s="83" t="s">
        <v>10</v>
      </c>
      <c r="S2748" s="83" t="s">
        <v>10</v>
      </c>
      <c r="T2748" s="82" t="s">
        <v>230</v>
      </c>
      <c r="U2748" s="82" t="s">
        <v>124</v>
      </c>
      <c r="AC2748" s="187" t="str">
        <f t="shared" si="914"/>
        <v/>
      </c>
      <c r="AD2748" s="187" t="str">
        <f t="shared" si="915"/>
        <v/>
      </c>
      <c r="AE2748" s="187" t="str">
        <f t="shared" si="916"/>
        <v/>
      </c>
      <c r="AF2748" s="187" t="str">
        <f t="shared" si="917"/>
        <v/>
      </c>
      <c r="AG2748" s="187" t="str">
        <f t="shared" si="918"/>
        <v/>
      </c>
      <c r="AH2748" s="187" t="str">
        <f t="shared" si="919"/>
        <v/>
      </c>
      <c r="AI2748" s="187" t="str">
        <f t="shared" si="920"/>
        <v/>
      </c>
      <c r="AJ2748" s="187" t="str">
        <f t="shared" si="921"/>
        <v/>
      </c>
      <c r="AK2748" s="187" t="str">
        <f t="shared" si="922"/>
        <v/>
      </c>
      <c r="AN2748" s="187" t="str">
        <f t="shared" si="923"/>
        <v/>
      </c>
      <c r="AO2748" s="187" t="str">
        <f t="shared" si="924"/>
        <v/>
      </c>
      <c r="AP2748" s="187" t="str">
        <f t="shared" si="925"/>
        <v/>
      </c>
      <c r="AT2748" s="187" t="str">
        <f t="shared" si="926"/>
        <v/>
      </c>
      <c r="AU2748" s="187" t="str">
        <f t="shared" si="927"/>
        <v/>
      </c>
      <c r="AV2748" s="187" t="str">
        <f t="shared" si="928"/>
        <v/>
      </c>
      <c r="AW2748" s="187" t="str">
        <f t="shared" si="929"/>
        <v/>
      </c>
      <c r="AX2748" s="187" t="str">
        <f t="shared" si="930"/>
        <v/>
      </c>
      <c r="AY2748" s="187" t="str">
        <f t="shared" si="911"/>
        <v/>
      </c>
      <c r="AZ2748" s="187" t="str">
        <f t="shared" si="931"/>
        <v/>
      </c>
      <c r="BA2748" s="187" t="str">
        <f t="shared" si="913"/>
        <v xml:space="preserve"> </v>
      </c>
      <c r="BB2748" s="187" t="str">
        <f>IFERROR(IF(AW2748="","",VLOOKUP(AW2748,SUSS!R:S,2,FALSE)),AY2748*SUSS!$M$2)</f>
        <v/>
      </c>
      <c r="BC2748" s="187" t="str">
        <f t="shared" si="912"/>
        <v/>
      </c>
    </row>
    <row r="2749" spans="14:55" ht="15.75" thickBot="1">
      <c r="N2749" s="183" t="s">
        <v>224</v>
      </c>
      <c r="O2749" s="82">
        <v>65</v>
      </c>
      <c r="P2749" s="85">
        <v>1636.27</v>
      </c>
      <c r="Q2749" s="83" t="s">
        <v>102</v>
      </c>
      <c r="R2749" s="83" t="s">
        <v>10</v>
      </c>
      <c r="S2749" s="83" t="s">
        <v>10</v>
      </c>
      <c r="T2749" s="82" t="s">
        <v>206</v>
      </c>
      <c r="U2749" s="82" t="s">
        <v>124</v>
      </c>
      <c r="AC2749" s="187" t="str">
        <f t="shared" si="914"/>
        <v/>
      </c>
      <c r="AD2749" s="187" t="str">
        <f t="shared" si="915"/>
        <v/>
      </c>
      <c r="AE2749" s="187" t="str">
        <f t="shared" si="916"/>
        <v/>
      </c>
      <c r="AF2749" s="187" t="str">
        <f t="shared" si="917"/>
        <v/>
      </c>
      <c r="AG2749" s="187" t="str">
        <f t="shared" si="918"/>
        <v/>
      </c>
      <c r="AH2749" s="187" t="str">
        <f t="shared" si="919"/>
        <v/>
      </c>
      <c r="AI2749" s="187" t="str">
        <f t="shared" si="920"/>
        <v/>
      </c>
      <c r="AJ2749" s="187" t="str">
        <f t="shared" si="921"/>
        <v/>
      </c>
      <c r="AK2749" s="187" t="str">
        <f t="shared" si="922"/>
        <v/>
      </c>
      <c r="AN2749" s="187" t="str">
        <f t="shared" si="923"/>
        <v/>
      </c>
      <c r="AO2749" s="187" t="str">
        <f t="shared" si="924"/>
        <v/>
      </c>
      <c r="AP2749" s="187" t="str">
        <f t="shared" si="925"/>
        <v/>
      </c>
      <c r="AT2749" s="187" t="str">
        <f t="shared" si="926"/>
        <v/>
      </c>
      <c r="AU2749" s="187" t="str">
        <f t="shared" si="927"/>
        <v/>
      </c>
      <c r="AV2749" s="187" t="str">
        <f t="shared" si="928"/>
        <v/>
      </c>
      <c r="AW2749" s="187" t="str">
        <f t="shared" si="929"/>
        <v/>
      </c>
      <c r="AX2749" s="187" t="str">
        <f t="shared" si="930"/>
        <v/>
      </c>
      <c r="AY2749" s="187" t="str">
        <f t="shared" si="911"/>
        <v/>
      </c>
      <c r="AZ2749" s="187" t="str">
        <f t="shared" si="931"/>
        <v/>
      </c>
      <c r="BA2749" s="187" t="str">
        <f t="shared" si="913"/>
        <v xml:space="preserve"> </v>
      </c>
      <c r="BB2749" s="187" t="str">
        <f>IFERROR(IF(AW2749="","",VLOOKUP(AW2749,SUSS!R:S,2,FALSE)),AY2749*SUSS!$M$2)</f>
        <v/>
      </c>
      <c r="BC2749" s="187" t="str">
        <f t="shared" si="912"/>
        <v/>
      </c>
    </row>
    <row r="2750" spans="14:55" ht="15.75" thickBot="1">
      <c r="N2750" s="183" t="s">
        <v>224</v>
      </c>
      <c r="O2750" s="82">
        <v>65</v>
      </c>
      <c r="P2750" s="86">
        <v>218.97</v>
      </c>
      <c r="Q2750" s="83" t="s">
        <v>107</v>
      </c>
      <c r="R2750" s="83" t="s">
        <v>10</v>
      </c>
      <c r="S2750" s="83" t="s">
        <v>10</v>
      </c>
      <c r="T2750" s="82" t="s">
        <v>111</v>
      </c>
      <c r="U2750" s="82" t="s">
        <v>124</v>
      </c>
      <c r="AC2750" s="187" t="str">
        <f t="shared" si="914"/>
        <v/>
      </c>
      <c r="AD2750" s="187" t="str">
        <f t="shared" si="915"/>
        <v/>
      </c>
      <c r="AE2750" s="187" t="str">
        <f t="shared" si="916"/>
        <v/>
      </c>
      <c r="AF2750" s="187" t="str">
        <f t="shared" si="917"/>
        <v/>
      </c>
      <c r="AG2750" s="187" t="str">
        <f t="shared" si="918"/>
        <v/>
      </c>
      <c r="AH2750" s="187" t="str">
        <f t="shared" si="919"/>
        <v/>
      </c>
      <c r="AI2750" s="187" t="str">
        <f t="shared" si="920"/>
        <v/>
      </c>
      <c r="AJ2750" s="187" t="str">
        <f t="shared" si="921"/>
        <v/>
      </c>
      <c r="AK2750" s="187" t="str">
        <f t="shared" si="922"/>
        <v/>
      </c>
      <c r="AN2750" s="187" t="str">
        <f t="shared" si="923"/>
        <v/>
      </c>
      <c r="AO2750" s="187" t="str">
        <f t="shared" si="924"/>
        <v/>
      </c>
      <c r="AP2750" s="187" t="str">
        <f t="shared" si="925"/>
        <v/>
      </c>
      <c r="AT2750" s="187" t="str">
        <f t="shared" si="926"/>
        <v/>
      </c>
      <c r="AU2750" s="187" t="str">
        <f t="shared" si="927"/>
        <v/>
      </c>
      <c r="AV2750" s="187" t="str">
        <f t="shared" si="928"/>
        <v/>
      </c>
      <c r="AW2750" s="187" t="str">
        <f t="shared" si="929"/>
        <v/>
      </c>
      <c r="AX2750" s="187" t="str">
        <f t="shared" si="930"/>
        <v/>
      </c>
      <c r="AY2750" s="187" t="str">
        <f t="shared" si="911"/>
        <v/>
      </c>
      <c r="AZ2750" s="187" t="str">
        <f t="shared" si="931"/>
        <v/>
      </c>
      <c r="BA2750" s="187" t="str">
        <f t="shared" si="913"/>
        <v xml:space="preserve"> </v>
      </c>
      <c r="BB2750" s="187" t="str">
        <f>IFERROR(IF(AW2750="","",VLOOKUP(AW2750,SUSS!R:S,2,FALSE)),AY2750*SUSS!$M$2)</f>
        <v/>
      </c>
      <c r="BC2750" s="187" t="str">
        <f t="shared" si="912"/>
        <v/>
      </c>
    </row>
    <row r="2751" spans="14:55" ht="15.75" thickBot="1">
      <c r="N2751" s="183" t="s">
        <v>224</v>
      </c>
      <c r="O2751" s="82">
        <v>65</v>
      </c>
      <c r="P2751" s="85">
        <v>2371.11</v>
      </c>
      <c r="Q2751" s="83" t="s">
        <v>11</v>
      </c>
      <c r="R2751" s="83" t="s">
        <v>10</v>
      </c>
      <c r="S2751" s="83" t="s">
        <v>10</v>
      </c>
      <c r="T2751" s="82" t="s">
        <v>133</v>
      </c>
      <c r="U2751" s="82" t="s">
        <v>124</v>
      </c>
      <c r="AC2751" s="187" t="str">
        <f t="shared" si="914"/>
        <v/>
      </c>
      <c r="AD2751" s="187" t="str">
        <f t="shared" si="915"/>
        <v/>
      </c>
      <c r="AE2751" s="187" t="str">
        <f t="shared" si="916"/>
        <v/>
      </c>
      <c r="AF2751" s="187" t="str">
        <f t="shared" si="917"/>
        <v/>
      </c>
      <c r="AG2751" s="187" t="str">
        <f t="shared" si="918"/>
        <v/>
      </c>
      <c r="AH2751" s="187" t="str">
        <f t="shared" si="919"/>
        <v/>
      </c>
      <c r="AI2751" s="187" t="str">
        <f t="shared" si="920"/>
        <v/>
      </c>
      <c r="AJ2751" s="187" t="str">
        <f t="shared" si="921"/>
        <v/>
      </c>
      <c r="AK2751" s="187" t="str">
        <f t="shared" si="922"/>
        <v/>
      </c>
      <c r="AN2751" s="187" t="str">
        <f t="shared" si="923"/>
        <v/>
      </c>
      <c r="AO2751" s="187" t="str">
        <f t="shared" si="924"/>
        <v/>
      </c>
      <c r="AP2751" s="187" t="str">
        <f t="shared" si="925"/>
        <v/>
      </c>
      <c r="AT2751" s="187" t="str">
        <f t="shared" si="926"/>
        <v>O365001</v>
      </c>
      <c r="AU2751" s="187">
        <f t="shared" si="927"/>
        <v>65</v>
      </c>
      <c r="AV2751" s="187">
        <f t="shared" si="928"/>
        <v>2371.11</v>
      </c>
      <c r="AW2751" s="187" t="str">
        <f t="shared" si="929"/>
        <v>2013/4</v>
      </c>
      <c r="AX2751" s="187" t="str">
        <f t="shared" si="930"/>
        <v>2013/4 Contribuciones Seg. Social</v>
      </c>
      <c r="AY2751" s="187">
        <f t="shared" si="911"/>
        <v>13041.8</v>
      </c>
      <c r="AZ2751" s="187">
        <f t="shared" si="931"/>
        <v>0.18180849269272648</v>
      </c>
      <c r="BA2751" s="187" t="str">
        <f t="shared" si="913"/>
        <v>O365001 65</v>
      </c>
      <c r="BB2751" s="187">
        <f>IFERROR(IF(AW2751="","",VLOOKUP(AW2751,SUSS!R:S,2,FALSE)),AY2751*SUSS!$M$2)</f>
        <v>1565.0159999999998</v>
      </c>
      <c r="BC2751" s="187">
        <f t="shared" si="912"/>
        <v>284.53319999999997</v>
      </c>
    </row>
    <row r="2752" spans="14:55" ht="15.75" thickBot="1">
      <c r="N2752" s="183" t="s">
        <v>224</v>
      </c>
      <c r="O2752" s="82">
        <v>65</v>
      </c>
      <c r="P2752" s="85">
        <v>5272.07</v>
      </c>
      <c r="Q2752" s="83" t="s">
        <v>82</v>
      </c>
      <c r="R2752" s="83" t="s">
        <v>10</v>
      </c>
      <c r="S2752" s="83" t="s">
        <v>83</v>
      </c>
      <c r="T2752" s="82" t="s">
        <v>156</v>
      </c>
      <c r="U2752" s="82" t="s">
        <v>124</v>
      </c>
      <c r="AC2752" s="187" t="str">
        <f t="shared" si="914"/>
        <v/>
      </c>
      <c r="AD2752" s="187" t="str">
        <f t="shared" si="915"/>
        <v/>
      </c>
      <c r="AE2752" s="187" t="str">
        <f t="shared" si="916"/>
        <v/>
      </c>
      <c r="AF2752" s="187" t="str">
        <f t="shared" si="917"/>
        <v/>
      </c>
      <c r="AG2752" s="187" t="str">
        <f t="shared" si="918"/>
        <v/>
      </c>
      <c r="AH2752" s="187" t="str">
        <f t="shared" si="919"/>
        <v/>
      </c>
      <c r="AI2752" s="187" t="str">
        <f t="shared" si="920"/>
        <v/>
      </c>
      <c r="AJ2752" s="187" t="str">
        <f t="shared" si="921"/>
        <v/>
      </c>
      <c r="AK2752" s="187" t="str">
        <f t="shared" si="922"/>
        <v/>
      </c>
      <c r="AN2752" s="187" t="str">
        <f t="shared" si="923"/>
        <v/>
      </c>
      <c r="AO2752" s="187" t="str">
        <f t="shared" si="924"/>
        <v/>
      </c>
      <c r="AP2752" s="187" t="str">
        <f t="shared" si="925"/>
        <v/>
      </c>
      <c r="AT2752" s="187" t="str">
        <f t="shared" si="926"/>
        <v/>
      </c>
      <c r="AU2752" s="187" t="str">
        <f t="shared" si="927"/>
        <v/>
      </c>
      <c r="AV2752" s="187" t="str">
        <f t="shared" si="928"/>
        <v/>
      </c>
      <c r="AW2752" s="187" t="str">
        <f t="shared" si="929"/>
        <v/>
      </c>
      <c r="AX2752" s="187" t="str">
        <f t="shared" si="930"/>
        <v/>
      </c>
      <c r="AY2752" s="187" t="str">
        <f t="shared" si="911"/>
        <v/>
      </c>
      <c r="AZ2752" s="187" t="str">
        <f t="shared" si="931"/>
        <v/>
      </c>
      <c r="BA2752" s="187" t="str">
        <f t="shared" si="913"/>
        <v xml:space="preserve"> </v>
      </c>
      <c r="BB2752" s="187" t="str">
        <f>IFERROR(IF(AW2752="","",VLOOKUP(AW2752,SUSS!R:S,2,FALSE)),AY2752*SUSS!$M$2)</f>
        <v/>
      </c>
      <c r="BC2752" s="187" t="str">
        <f t="shared" si="912"/>
        <v/>
      </c>
    </row>
    <row r="2753" spans="14:55" ht="15.75" thickBot="1">
      <c r="N2753" s="183" t="s">
        <v>224</v>
      </c>
      <c r="O2753" s="82">
        <v>65</v>
      </c>
      <c r="P2753" s="85">
        <v>1002.48</v>
      </c>
      <c r="Q2753" s="83" t="s">
        <v>106</v>
      </c>
      <c r="R2753" s="83" t="s">
        <v>10</v>
      </c>
      <c r="S2753" s="83" t="s">
        <v>10</v>
      </c>
      <c r="T2753" s="82" t="s">
        <v>230</v>
      </c>
      <c r="U2753" s="82" t="s">
        <v>124</v>
      </c>
      <c r="AC2753" s="187" t="str">
        <f t="shared" si="914"/>
        <v/>
      </c>
      <c r="AD2753" s="187" t="str">
        <f t="shared" si="915"/>
        <v/>
      </c>
      <c r="AE2753" s="187" t="str">
        <f t="shared" si="916"/>
        <v/>
      </c>
      <c r="AF2753" s="187" t="str">
        <f t="shared" si="917"/>
        <v/>
      </c>
      <c r="AG2753" s="187" t="str">
        <f t="shared" si="918"/>
        <v/>
      </c>
      <c r="AH2753" s="187" t="str">
        <f t="shared" si="919"/>
        <v/>
      </c>
      <c r="AI2753" s="187" t="str">
        <f t="shared" si="920"/>
        <v/>
      </c>
      <c r="AJ2753" s="187" t="str">
        <f t="shared" si="921"/>
        <v/>
      </c>
      <c r="AK2753" s="187" t="str">
        <f t="shared" si="922"/>
        <v/>
      </c>
      <c r="AN2753" s="187" t="str">
        <f t="shared" si="923"/>
        <v/>
      </c>
      <c r="AO2753" s="187" t="str">
        <f t="shared" si="924"/>
        <v/>
      </c>
      <c r="AP2753" s="187" t="str">
        <f t="shared" si="925"/>
        <v/>
      </c>
      <c r="AT2753" s="187" t="str">
        <f t="shared" si="926"/>
        <v/>
      </c>
      <c r="AU2753" s="187" t="str">
        <f t="shared" si="927"/>
        <v/>
      </c>
      <c r="AV2753" s="187" t="str">
        <f t="shared" si="928"/>
        <v/>
      </c>
      <c r="AW2753" s="187" t="str">
        <f t="shared" si="929"/>
        <v/>
      </c>
      <c r="AX2753" s="187" t="str">
        <f t="shared" si="930"/>
        <v/>
      </c>
      <c r="AY2753" s="187" t="str">
        <f t="shared" si="911"/>
        <v/>
      </c>
      <c r="AZ2753" s="187" t="str">
        <f t="shared" si="931"/>
        <v/>
      </c>
      <c r="BA2753" s="187" t="str">
        <f t="shared" si="913"/>
        <v xml:space="preserve"> </v>
      </c>
      <c r="BB2753" s="187" t="str">
        <f>IFERROR(IF(AW2753="","",VLOOKUP(AW2753,SUSS!R:S,2,FALSE)),AY2753*SUSS!$M$2)</f>
        <v/>
      </c>
      <c r="BC2753" s="187" t="str">
        <f t="shared" si="912"/>
        <v/>
      </c>
    </row>
    <row r="2754" spans="14:55" ht="15.75" thickBot="1">
      <c r="N2754" s="183" t="s">
        <v>224</v>
      </c>
      <c r="O2754" s="82">
        <v>66</v>
      </c>
      <c r="P2754" s="85">
        <v>1636.27</v>
      </c>
      <c r="Q2754" s="83" t="s">
        <v>102</v>
      </c>
      <c r="R2754" s="83" t="s">
        <v>10</v>
      </c>
      <c r="S2754" s="83" t="s">
        <v>10</v>
      </c>
      <c r="T2754" s="82" t="s">
        <v>206</v>
      </c>
      <c r="U2754" s="82" t="s">
        <v>124</v>
      </c>
      <c r="AC2754" s="187" t="str">
        <f t="shared" si="914"/>
        <v/>
      </c>
      <c r="AD2754" s="187" t="str">
        <f t="shared" si="915"/>
        <v/>
      </c>
      <c r="AE2754" s="187" t="str">
        <f t="shared" si="916"/>
        <v/>
      </c>
      <c r="AF2754" s="187" t="str">
        <f t="shared" si="917"/>
        <v/>
      </c>
      <c r="AG2754" s="187" t="str">
        <f t="shared" si="918"/>
        <v/>
      </c>
      <c r="AH2754" s="187" t="str">
        <f t="shared" si="919"/>
        <v/>
      </c>
      <c r="AI2754" s="187" t="str">
        <f t="shared" si="920"/>
        <v/>
      </c>
      <c r="AJ2754" s="187" t="str">
        <f t="shared" si="921"/>
        <v/>
      </c>
      <c r="AK2754" s="187" t="str">
        <f t="shared" si="922"/>
        <v/>
      </c>
      <c r="AN2754" s="187" t="str">
        <f t="shared" si="923"/>
        <v/>
      </c>
      <c r="AO2754" s="187" t="str">
        <f t="shared" si="924"/>
        <v/>
      </c>
      <c r="AP2754" s="187" t="str">
        <f t="shared" si="925"/>
        <v/>
      </c>
      <c r="AT2754" s="187" t="str">
        <f t="shared" si="926"/>
        <v/>
      </c>
      <c r="AU2754" s="187" t="str">
        <f t="shared" si="927"/>
        <v/>
      </c>
      <c r="AV2754" s="187" t="str">
        <f t="shared" si="928"/>
        <v/>
      </c>
      <c r="AW2754" s="187" t="str">
        <f t="shared" si="929"/>
        <v/>
      </c>
      <c r="AX2754" s="187" t="str">
        <f t="shared" si="930"/>
        <v/>
      </c>
      <c r="AY2754" s="187" t="str">
        <f t="shared" si="911"/>
        <v/>
      </c>
      <c r="AZ2754" s="187" t="str">
        <f t="shared" si="931"/>
        <v/>
      </c>
      <c r="BA2754" s="187" t="str">
        <f t="shared" si="913"/>
        <v xml:space="preserve"> </v>
      </c>
      <c r="BB2754" s="187" t="str">
        <f>IFERROR(IF(AW2754="","",VLOOKUP(AW2754,SUSS!R:S,2,FALSE)),AY2754*SUSS!$M$2)</f>
        <v/>
      </c>
      <c r="BC2754" s="187" t="str">
        <f t="shared" si="912"/>
        <v/>
      </c>
    </row>
    <row r="2755" spans="14:55" ht="15.75" thickBot="1">
      <c r="N2755" s="183" t="s">
        <v>224</v>
      </c>
      <c r="O2755" s="82">
        <v>66</v>
      </c>
      <c r="P2755" s="86">
        <v>218.97</v>
      </c>
      <c r="Q2755" s="83" t="s">
        <v>107</v>
      </c>
      <c r="R2755" s="83" t="s">
        <v>10</v>
      </c>
      <c r="S2755" s="83" t="s">
        <v>10</v>
      </c>
      <c r="T2755" s="82" t="s">
        <v>111</v>
      </c>
      <c r="U2755" s="82" t="s">
        <v>124</v>
      </c>
      <c r="AC2755" s="187" t="str">
        <f t="shared" si="914"/>
        <v/>
      </c>
      <c r="AD2755" s="187" t="str">
        <f t="shared" si="915"/>
        <v/>
      </c>
      <c r="AE2755" s="187" t="str">
        <f t="shared" si="916"/>
        <v/>
      </c>
      <c r="AF2755" s="187" t="str">
        <f t="shared" si="917"/>
        <v/>
      </c>
      <c r="AG2755" s="187" t="str">
        <f t="shared" si="918"/>
        <v/>
      </c>
      <c r="AH2755" s="187" t="str">
        <f t="shared" si="919"/>
        <v/>
      </c>
      <c r="AI2755" s="187" t="str">
        <f t="shared" si="920"/>
        <v/>
      </c>
      <c r="AJ2755" s="187" t="str">
        <f t="shared" si="921"/>
        <v/>
      </c>
      <c r="AK2755" s="187" t="str">
        <f t="shared" si="922"/>
        <v/>
      </c>
      <c r="AN2755" s="187" t="str">
        <f t="shared" si="923"/>
        <v/>
      </c>
      <c r="AO2755" s="187" t="str">
        <f t="shared" si="924"/>
        <v/>
      </c>
      <c r="AP2755" s="187" t="str">
        <f t="shared" si="925"/>
        <v/>
      </c>
      <c r="AT2755" s="187" t="str">
        <f t="shared" si="926"/>
        <v/>
      </c>
      <c r="AU2755" s="187" t="str">
        <f t="shared" si="927"/>
        <v/>
      </c>
      <c r="AV2755" s="187" t="str">
        <f t="shared" si="928"/>
        <v/>
      </c>
      <c r="AW2755" s="187" t="str">
        <f t="shared" si="929"/>
        <v/>
      </c>
      <c r="AX2755" s="187" t="str">
        <f t="shared" si="930"/>
        <v/>
      </c>
      <c r="AY2755" s="187" t="str">
        <f t="shared" si="911"/>
        <v/>
      </c>
      <c r="AZ2755" s="187" t="str">
        <f t="shared" si="931"/>
        <v/>
      </c>
      <c r="BA2755" s="187" t="str">
        <f t="shared" si="913"/>
        <v xml:space="preserve"> </v>
      </c>
      <c r="BB2755" s="187" t="str">
        <f>IFERROR(IF(AW2755="","",VLOOKUP(AW2755,SUSS!R:S,2,FALSE)),AY2755*SUSS!$M$2)</f>
        <v/>
      </c>
      <c r="BC2755" s="187" t="str">
        <f t="shared" si="912"/>
        <v/>
      </c>
    </row>
    <row r="2756" spans="14:55" ht="15.75" thickBot="1">
      <c r="N2756" s="183" t="s">
        <v>224</v>
      </c>
      <c r="O2756" s="82">
        <v>66</v>
      </c>
      <c r="P2756" s="85">
        <v>2371.11</v>
      </c>
      <c r="Q2756" s="83" t="s">
        <v>11</v>
      </c>
      <c r="R2756" s="83" t="s">
        <v>10</v>
      </c>
      <c r="S2756" s="83" t="s">
        <v>10</v>
      </c>
      <c r="T2756" s="82" t="s">
        <v>133</v>
      </c>
      <c r="U2756" s="82" t="s">
        <v>124</v>
      </c>
      <c r="AC2756" s="187" t="str">
        <f t="shared" si="914"/>
        <v/>
      </c>
      <c r="AD2756" s="187" t="str">
        <f t="shared" si="915"/>
        <v/>
      </c>
      <c r="AE2756" s="187" t="str">
        <f t="shared" si="916"/>
        <v/>
      </c>
      <c r="AF2756" s="187" t="str">
        <f t="shared" si="917"/>
        <v/>
      </c>
      <c r="AG2756" s="187" t="str">
        <f t="shared" si="918"/>
        <v/>
      </c>
      <c r="AH2756" s="187" t="str">
        <f t="shared" si="919"/>
        <v/>
      </c>
      <c r="AI2756" s="187" t="str">
        <f t="shared" si="920"/>
        <v/>
      </c>
      <c r="AJ2756" s="187" t="str">
        <f t="shared" si="921"/>
        <v/>
      </c>
      <c r="AK2756" s="187" t="str">
        <f t="shared" si="922"/>
        <v/>
      </c>
      <c r="AN2756" s="187" t="str">
        <f t="shared" si="923"/>
        <v/>
      </c>
      <c r="AO2756" s="187" t="str">
        <f t="shared" si="924"/>
        <v/>
      </c>
      <c r="AP2756" s="187" t="str">
        <f t="shared" si="925"/>
        <v/>
      </c>
      <c r="AT2756" s="187" t="str">
        <f t="shared" si="926"/>
        <v>O365001</v>
      </c>
      <c r="AU2756" s="187">
        <f t="shared" si="927"/>
        <v>66</v>
      </c>
      <c r="AV2756" s="187">
        <f t="shared" si="928"/>
        <v>2371.11</v>
      </c>
      <c r="AW2756" s="187" t="str">
        <f t="shared" si="929"/>
        <v>2013/4</v>
      </c>
      <c r="AX2756" s="187" t="str">
        <f t="shared" si="930"/>
        <v>2013/4 Contribuciones Seg. Social</v>
      </c>
      <c r="AY2756" s="187">
        <f t="shared" ref="AY2756:AY2819" si="932">VLOOKUP(AX2756,AO:AP,2,FALSE)</f>
        <v>13041.8</v>
      </c>
      <c r="AZ2756" s="187">
        <f t="shared" si="931"/>
        <v>0.18180849269272648</v>
      </c>
      <c r="BA2756" s="187" t="str">
        <f t="shared" si="913"/>
        <v>O365001 66</v>
      </c>
      <c r="BB2756" s="187">
        <f>IFERROR(IF(AW2756="","",VLOOKUP(AW2756,SUSS!R:S,2,FALSE)),AY2756*SUSS!$M$2)</f>
        <v>1565.0159999999998</v>
      </c>
      <c r="BC2756" s="187">
        <f t="shared" si="912"/>
        <v>284.53319999999997</v>
      </c>
    </row>
    <row r="2757" spans="14:55" ht="15.75" thickBot="1">
      <c r="N2757" s="183" t="s">
        <v>224</v>
      </c>
      <c r="O2757" s="82">
        <v>66</v>
      </c>
      <c r="P2757" s="85">
        <v>5272.07</v>
      </c>
      <c r="Q2757" s="83" t="s">
        <v>82</v>
      </c>
      <c r="R2757" s="83" t="s">
        <v>10</v>
      </c>
      <c r="S2757" s="83" t="s">
        <v>83</v>
      </c>
      <c r="T2757" s="82" t="s">
        <v>156</v>
      </c>
      <c r="U2757" s="82" t="s">
        <v>124</v>
      </c>
      <c r="AC2757" s="187" t="str">
        <f t="shared" si="914"/>
        <v/>
      </c>
      <c r="AD2757" s="187" t="str">
        <f t="shared" si="915"/>
        <v/>
      </c>
      <c r="AE2757" s="187" t="str">
        <f t="shared" si="916"/>
        <v/>
      </c>
      <c r="AF2757" s="187" t="str">
        <f t="shared" si="917"/>
        <v/>
      </c>
      <c r="AG2757" s="187" t="str">
        <f t="shared" si="918"/>
        <v/>
      </c>
      <c r="AH2757" s="187" t="str">
        <f t="shared" si="919"/>
        <v/>
      </c>
      <c r="AI2757" s="187" t="str">
        <f t="shared" si="920"/>
        <v/>
      </c>
      <c r="AJ2757" s="187" t="str">
        <f t="shared" si="921"/>
        <v/>
      </c>
      <c r="AK2757" s="187" t="str">
        <f t="shared" si="922"/>
        <v/>
      </c>
      <c r="AN2757" s="187" t="str">
        <f t="shared" si="923"/>
        <v/>
      </c>
      <c r="AO2757" s="187" t="str">
        <f t="shared" si="924"/>
        <v/>
      </c>
      <c r="AP2757" s="187" t="str">
        <f t="shared" si="925"/>
        <v/>
      </c>
      <c r="AT2757" s="187" t="str">
        <f t="shared" si="926"/>
        <v/>
      </c>
      <c r="AU2757" s="187" t="str">
        <f t="shared" si="927"/>
        <v/>
      </c>
      <c r="AV2757" s="187" t="str">
        <f t="shared" si="928"/>
        <v/>
      </c>
      <c r="AW2757" s="187" t="str">
        <f t="shared" si="929"/>
        <v/>
      </c>
      <c r="AX2757" s="187" t="str">
        <f t="shared" si="930"/>
        <v/>
      </c>
      <c r="AY2757" s="187" t="str">
        <f t="shared" si="932"/>
        <v/>
      </c>
      <c r="AZ2757" s="187" t="str">
        <f t="shared" si="931"/>
        <v/>
      </c>
      <c r="BA2757" s="187" t="str">
        <f t="shared" si="913"/>
        <v xml:space="preserve"> </v>
      </c>
      <c r="BB2757" s="187" t="str">
        <f>IFERROR(IF(AW2757="","",VLOOKUP(AW2757,SUSS!R:S,2,FALSE)),AY2757*SUSS!$M$2)</f>
        <v/>
      </c>
      <c r="BC2757" s="187" t="str">
        <f t="shared" ref="BC2757:BC2820" si="933">IFERROR(IF(BB2757&lt;&gt;"",AZ2757*BB2757,""),"VER")</f>
        <v/>
      </c>
    </row>
    <row r="2758" spans="14:55" ht="15.75" thickBot="1">
      <c r="N2758" s="183" t="s">
        <v>224</v>
      </c>
      <c r="O2758" s="82">
        <v>66</v>
      </c>
      <c r="P2758" s="85">
        <v>1002.48</v>
      </c>
      <c r="Q2758" s="83" t="s">
        <v>106</v>
      </c>
      <c r="R2758" s="83" t="s">
        <v>10</v>
      </c>
      <c r="S2758" s="83" t="s">
        <v>10</v>
      </c>
      <c r="T2758" s="82" t="s">
        <v>230</v>
      </c>
      <c r="U2758" s="82" t="s">
        <v>124</v>
      </c>
      <c r="AC2758" s="187" t="str">
        <f t="shared" si="914"/>
        <v/>
      </c>
      <c r="AD2758" s="187" t="str">
        <f t="shared" si="915"/>
        <v/>
      </c>
      <c r="AE2758" s="187" t="str">
        <f t="shared" si="916"/>
        <v/>
      </c>
      <c r="AF2758" s="187" t="str">
        <f t="shared" si="917"/>
        <v/>
      </c>
      <c r="AG2758" s="187" t="str">
        <f t="shared" si="918"/>
        <v/>
      </c>
      <c r="AH2758" s="187" t="str">
        <f t="shared" si="919"/>
        <v/>
      </c>
      <c r="AI2758" s="187" t="str">
        <f t="shared" si="920"/>
        <v/>
      </c>
      <c r="AJ2758" s="187" t="str">
        <f t="shared" si="921"/>
        <v/>
      </c>
      <c r="AK2758" s="187" t="str">
        <f t="shared" si="922"/>
        <v/>
      </c>
      <c r="AN2758" s="187" t="str">
        <f t="shared" si="923"/>
        <v/>
      </c>
      <c r="AO2758" s="187" t="str">
        <f t="shared" si="924"/>
        <v/>
      </c>
      <c r="AP2758" s="187" t="str">
        <f t="shared" si="925"/>
        <v/>
      </c>
      <c r="AT2758" s="187" t="str">
        <f t="shared" si="926"/>
        <v/>
      </c>
      <c r="AU2758" s="187" t="str">
        <f t="shared" si="927"/>
        <v/>
      </c>
      <c r="AV2758" s="187" t="str">
        <f t="shared" si="928"/>
        <v/>
      </c>
      <c r="AW2758" s="187" t="str">
        <f t="shared" si="929"/>
        <v/>
      </c>
      <c r="AX2758" s="187" t="str">
        <f t="shared" si="930"/>
        <v/>
      </c>
      <c r="AY2758" s="187" t="str">
        <f t="shared" si="932"/>
        <v/>
      </c>
      <c r="AZ2758" s="187" t="str">
        <f t="shared" si="931"/>
        <v/>
      </c>
      <c r="BA2758" s="187" t="str">
        <f t="shared" si="913"/>
        <v xml:space="preserve"> </v>
      </c>
      <c r="BB2758" s="187" t="str">
        <f>IFERROR(IF(AW2758="","",VLOOKUP(AW2758,SUSS!R:S,2,FALSE)),AY2758*SUSS!$M$2)</f>
        <v/>
      </c>
      <c r="BC2758" s="187" t="str">
        <f t="shared" si="933"/>
        <v/>
      </c>
    </row>
    <row r="2759" spans="14:55" ht="15.75" thickBot="1">
      <c r="N2759" s="183" t="s">
        <v>224</v>
      </c>
      <c r="O2759" s="82">
        <v>67</v>
      </c>
      <c r="P2759" s="85">
        <v>1636.27</v>
      </c>
      <c r="Q2759" s="83" t="s">
        <v>102</v>
      </c>
      <c r="R2759" s="83" t="s">
        <v>10</v>
      </c>
      <c r="S2759" s="83" t="s">
        <v>10</v>
      </c>
      <c r="T2759" s="82" t="s">
        <v>206</v>
      </c>
      <c r="U2759" s="82" t="s">
        <v>124</v>
      </c>
      <c r="AC2759" s="187" t="str">
        <f t="shared" si="914"/>
        <v/>
      </c>
      <c r="AD2759" s="187" t="str">
        <f t="shared" si="915"/>
        <v/>
      </c>
      <c r="AE2759" s="187" t="str">
        <f t="shared" si="916"/>
        <v/>
      </c>
      <c r="AF2759" s="187" t="str">
        <f t="shared" si="917"/>
        <v/>
      </c>
      <c r="AG2759" s="187" t="str">
        <f t="shared" si="918"/>
        <v/>
      </c>
      <c r="AH2759" s="187" t="str">
        <f t="shared" si="919"/>
        <v/>
      </c>
      <c r="AI2759" s="187" t="str">
        <f t="shared" si="920"/>
        <v/>
      </c>
      <c r="AJ2759" s="187" t="str">
        <f t="shared" si="921"/>
        <v/>
      </c>
      <c r="AK2759" s="187" t="str">
        <f t="shared" si="922"/>
        <v/>
      </c>
      <c r="AN2759" s="187" t="str">
        <f t="shared" si="923"/>
        <v/>
      </c>
      <c r="AO2759" s="187" t="str">
        <f t="shared" si="924"/>
        <v/>
      </c>
      <c r="AP2759" s="187" t="str">
        <f t="shared" si="925"/>
        <v/>
      </c>
      <c r="AT2759" s="187" t="str">
        <f t="shared" si="926"/>
        <v/>
      </c>
      <c r="AU2759" s="187" t="str">
        <f t="shared" si="927"/>
        <v/>
      </c>
      <c r="AV2759" s="187" t="str">
        <f t="shared" si="928"/>
        <v/>
      </c>
      <c r="AW2759" s="187" t="str">
        <f t="shared" si="929"/>
        <v/>
      </c>
      <c r="AX2759" s="187" t="str">
        <f t="shared" si="930"/>
        <v/>
      </c>
      <c r="AY2759" s="187" t="str">
        <f t="shared" si="932"/>
        <v/>
      </c>
      <c r="AZ2759" s="187" t="str">
        <f t="shared" si="931"/>
        <v/>
      </c>
      <c r="BA2759" s="187" t="str">
        <f t="shared" si="913"/>
        <v xml:space="preserve"> </v>
      </c>
      <c r="BB2759" s="187" t="str">
        <f>IFERROR(IF(AW2759="","",VLOOKUP(AW2759,SUSS!R:S,2,FALSE)),AY2759*SUSS!$M$2)</f>
        <v/>
      </c>
      <c r="BC2759" s="187" t="str">
        <f t="shared" si="933"/>
        <v/>
      </c>
    </row>
    <row r="2760" spans="14:55" ht="15.75" thickBot="1">
      <c r="N2760" s="183" t="s">
        <v>224</v>
      </c>
      <c r="O2760" s="82">
        <v>67</v>
      </c>
      <c r="P2760" s="86">
        <v>27.88</v>
      </c>
      <c r="Q2760" s="83" t="s">
        <v>107</v>
      </c>
      <c r="R2760" s="83" t="s">
        <v>10</v>
      </c>
      <c r="S2760" s="83" t="s">
        <v>83</v>
      </c>
      <c r="T2760" s="82" t="s">
        <v>111</v>
      </c>
      <c r="U2760" s="82" t="s">
        <v>124</v>
      </c>
      <c r="AC2760" s="187" t="str">
        <f t="shared" si="914"/>
        <v/>
      </c>
      <c r="AD2760" s="187" t="str">
        <f t="shared" si="915"/>
        <v/>
      </c>
      <c r="AE2760" s="187" t="str">
        <f t="shared" si="916"/>
        <v/>
      </c>
      <c r="AF2760" s="187" t="str">
        <f t="shared" si="917"/>
        <v/>
      </c>
      <c r="AG2760" s="187" t="str">
        <f t="shared" si="918"/>
        <v/>
      </c>
      <c r="AH2760" s="187" t="str">
        <f t="shared" si="919"/>
        <v/>
      </c>
      <c r="AI2760" s="187" t="str">
        <f t="shared" si="920"/>
        <v/>
      </c>
      <c r="AJ2760" s="187" t="str">
        <f t="shared" si="921"/>
        <v/>
      </c>
      <c r="AK2760" s="187" t="str">
        <f t="shared" si="922"/>
        <v/>
      </c>
      <c r="AN2760" s="187" t="str">
        <f t="shared" si="923"/>
        <v/>
      </c>
      <c r="AO2760" s="187" t="str">
        <f t="shared" si="924"/>
        <v/>
      </c>
      <c r="AP2760" s="187" t="str">
        <f t="shared" si="925"/>
        <v/>
      </c>
      <c r="AT2760" s="187" t="str">
        <f t="shared" si="926"/>
        <v/>
      </c>
      <c r="AU2760" s="187" t="str">
        <f t="shared" si="927"/>
        <v/>
      </c>
      <c r="AV2760" s="187" t="str">
        <f t="shared" si="928"/>
        <v/>
      </c>
      <c r="AW2760" s="187" t="str">
        <f t="shared" si="929"/>
        <v/>
      </c>
      <c r="AX2760" s="187" t="str">
        <f t="shared" si="930"/>
        <v/>
      </c>
      <c r="AY2760" s="187" t="str">
        <f t="shared" si="932"/>
        <v/>
      </c>
      <c r="AZ2760" s="187" t="str">
        <f t="shared" si="931"/>
        <v/>
      </c>
      <c r="BA2760" s="187" t="str">
        <f t="shared" ref="BA2760:BA2823" si="934">AT2760&amp;" "&amp;AU2760</f>
        <v xml:space="preserve"> </v>
      </c>
      <c r="BB2760" s="187" t="str">
        <f>IFERROR(IF(AW2760="","",VLOOKUP(AW2760,SUSS!R:S,2,FALSE)),AY2760*SUSS!$M$2)</f>
        <v/>
      </c>
      <c r="BC2760" s="187" t="str">
        <f t="shared" si="933"/>
        <v/>
      </c>
    </row>
    <row r="2761" spans="14:55" ht="15.75" thickBot="1">
      <c r="N2761" s="183" t="s">
        <v>224</v>
      </c>
      <c r="O2761" s="82">
        <v>67</v>
      </c>
      <c r="P2761" s="86">
        <v>191.09</v>
      </c>
      <c r="Q2761" s="83" t="s">
        <v>107</v>
      </c>
      <c r="R2761" s="83" t="s">
        <v>10</v>
      </c>
      <c r="S2761" s="83" t="s">
        <v>10</v>
      </c>
      <c r="T2761" s="82" t="s">
        <v>111</v>
      </c>
      <c r="U2761" s="82" t="s">
        <v>124</v>
      </c>
      <c r="AC2761" s="187" t="str">
        <f t="shared" si="914"/>
        <v/>
      </c>
      <c r="AD2761" s="187" t="str">
        <f t="shared" si="915"/>
        <v/>
      </c>
      <c r="AE2761" s="187" t="str">
        <f t="shared" si="916"/>
        <v/>
      </c>
      <c r="AF2761" s="187" t="str">
        <f t="shared" si="917"/>
        <v/>
      </c>
      <c r="AG2761" s="187" t="str">
        <f t="shared" si="918"/>
        <v/>
      </c>
      <c r="AH2761" s="187" t="str">
        <f t="shared" si="919"/>
        <v/>
      </c>
      <c r="AI2761" s="187" t="str">
        <f t="shared" si="920"/>
        <v/>
      </c>
      <c r="AJ2761" s="187" t="str">
        <f t="shared" si="921"/>
        <v/>
      </c>
      <c r="AK2761" s="187" t="str">
        <f t="shared" si="922"/>
        <v/>
      </c>
      <c r="AN2761" s="187" t="str">
        <f t="shared" si="923"/>
        <v/>
      </c>
      <c r="AO2761" s="187" t="str">
        <f t="shared" si="924"/>
        <v/>
      </c>
      <c r="AP2761" s="187" t="str">
        <f t="shared" si="925"/>
        <v/>
      </c>
      <c r="AT2761" s="187" t="str">
        <f t="shared" si="926"/>
        <v/>
      </c>
      <c r="AU2761" s="187" t="str">
        <f t="shared" si="927"/>
        <v/>
      </c>
      <c r="AV2761" s="187" t="str">
        <f t="shared" si="928"/>
        <v/>
      </c>
      <c r="AW2761" s="187" t="str">
        <f t="shared" si="929"/>
        <v/>
      </c>
      <c r="AX2761" s="187" t="str">
        <f t="shared" si="930"/>
        <v/>
      </c>
      <c r="AY2761" s="187" t="str">
        <f t="shared" si="932"/>
        <v/>
      </c>
      <c r="AZ2761" s="187" t="str">
        <f t="shared" si="931"/>
        <v/>
      </c>
      <c r="BA2761" s="187" t="str">
        <f t="shared" si="934"/>
        <v xml:space="preserve"> </v>
      </c>
      <c r="BB2761" s="187" t="str">
        <f>IFERROR(IF(AW2761="","",VLOOKUP(AW2761,SUSS!R:S,2,FALSE)),AY2761*SUSS!$M$2)</f>
        <v/>
      </c>
      <c r="BC2761" s="187" t="str">
        <f t="shared" si="933"/>
        <v/>
      </c>
    </row>
    <row r="2762" spans="14:55" ht="15.75" thickBot="1">
      <c r="N2762" s="183" t="s">
        <v>224</v>
      </c>
      <c r="O2762" s="82">
        <v>67</v>
      </c>
      <c r="P2762" s="86">
        <v>235.21</v>
      </c>
      <c r="Q2762" s="83" t="s">
        <v>11</v>
      </c>
      <c r="R2762" s="83" t="s">
        <v>10</v>
      </c>
      <c r="S2762" s="83" t="s">
        <v>10</v>
      </c>
      <c r="T2762" s="82" t="s">
        <v>133</v>
      </c>
      <c r="U2762" s="82" t="s">
        <v>124</v>
      </c>
      <c r="AC2762" s="187" t="str">
        <f t="shared" si="914"/>
        <v/>
      </c>
      <c r="AD2762" s="187" t="str">
        <f t="shared" si="915"/>
        <v/>
      </c>
      <c r="AE2762" s="187" t="str">
        <f t="shared" si="916"/>
        <v/>
      </c>
      <c r="AF2762" s="187" t="str">
        <f t="shared" si="917"/>
        <v/>
      </c>
      <c r="AG2762" s="187" t="str">
        <f t="shared" si="918"/>
        <v/>
      </c>
      <c r="AH2762" s="187" t="str">
        <f t="shared" si="919"/>
        <v/>
      </c>
      <c r="AI2762" s="187" t="str">
        <f t="shared" si="920"/>
        <v/>
      </c>
      <c r="AJ2762" s="187" t="str">
        <f t="shared" si="921"/>
        <v/>
      </c>
      <c r="AK2762" s="187" t="str">
        <f t="shared" si="922"/>
        <v/>
      </c>
      <c r="AN2762" s="187" t="str">
        <f t="shared" si="923"/>
        <v/>
      </c>
      <c r="AO2762" s="187" t="str">
        <f t="shared" si="924"/>
        <v/>
      </c>
      <c r="AP2762" s="187" t="str">
        <f t="shared" si="925"/>
        <v/>
      </c>
      <c r="AT2762" s="187" t="str">
        <f t="shared" si="926"/>
        <v>O365001</v>
      </c>
      <c r="AU2762" s="187">
        <f t="shared" si="927"/>
        <v>67</v>
      </c>
      <c r="AV2762" s="187">
        <f t="shared" si="928"/>
        <v>235.21</v>
      </c>
      <c r="AW2762" s="187" t="str">
        <f t="shared" si="929"/>
        <v>2013/4</v>
      </c>
      <c r="AX2762" s="187" t="str">
        <f t="shared" si="930"/>
        <v>2013/4 Contribuciones Seg. Social</v>
      </c>
      <c r="AY2762" s="187">
        <f t="shared" si="932"/>
        <v>13041.8</v>
      </c>
      <c r="AZ2762" s="187">
        <f t="shared" si="931"/>
        <v>1.8035087181217317E-2</v>
      </c>
      <c r="BA2762" s="187" t="str">
        <f t="shared" si="934"/>
        <v>O365001 67</v>
      </c>
      <c r="BB2762" s="187">
        <f>IFERROR(IF(AW2762="","",VLOOKUP(AW2762,SUSS!R:S,2,FALSE)),AY2762*SUSS!$M$2)</f>
        <v>1565.0159999999998</v>
      </c>
      <c r="BC2762" s="187">
        <f t="shared" si="933"/>
        <v>28.225199999999997</v>
      </c>
    </row>
    <row r="2763" spans="14:55" ht="15.75" thickBot="1">
      <c r="N2763" s="183" t="s">
        <v>224</v>
      </c>
      <c r="O2763" s="82">
        <v>67</v>
      </c>
      <c r="P2763" s="85">
        <v>2135.9</v>
      </c>
      <c r="Q2763" s="83" t="s">
        <v>11</v>
      </c>
      <c r="R2763" s="83" t="s">
        <v>10</v>
      </c>
      <c r="S2763" s="83" t="s">
        <v>83</v>
      </c>
      <c r="T2763" s="82" t="s">
        <v>133</v>
      </c>
      <c r="U2763" s="82" t="s">
        <v>124</v>
      </c>
      <c r="AC2763" s="187" t="str">
        <f t="shared" si="914"/>
        <v/>
      </c>
      <c r="AD2763" s="187" t="str">
        <f t="shared" si="915"/>
        <v/>
      </c>
      <c r="AE2763" s="187" t="str">
        <f t="shared" si="916"/>
        <v/>
      </c>
      <c r="AF2763" s="187" t="str">
        <f t="shared" si="917"/>
        <v/>
      </c>
      <c r="AG2763" s="187" t="str">
        <f t="shared" si="918"/>
        <v/>
      </c>
      <c r="AH2763" s="187" t="str">
        <f t="shared" si="919"/>
        <v/>
      </c>
      <c r="AI2763" s="187" t="str">
        <f t="shared" si="920"/>
        <v/>
      </c>
      <c r="AJ2763" s="187" t="str">
        <f t="shared" si="921"/>
        <v/>
      </c>
      <c r="AK2763" s="187" t="str">
        <f t="shared" si="922"/>
        <v/>
      </c>
      <c r="AN2763" s="187" t="str">
        <f t="shared" si="923"/>
        <v/>
      </c>
      <c r="AO2763" s="187" t="str">
        <f t="shared" si="924"/>
        <v/>
      </c>
      <c r="AP2763" s="187" t="str">
        <f t="shared" si="925"/>
        <v/>
      </c>
      <c r="AT2763" s="187" t="str">
        <f t="shared" si="926"/>
        <v>O365001</v>
      </c>
      <c r="AU2763" s="187">
        <f t="shared" si="927"/>
        <v>67</v>
      </c>
      <c r="AV2763" s="187">
        <f t="shared" si="928"/>
        <v>2135.9</v>
      </c>
      <c r="AW2763" s="187" t="str">
        <f t="shared" si="929"/>
        <v>2013/4</v>
      </c>
      <c r="AX2763" s="187" t="str">
        <f t="shared" si="930"/>
        <v>2013/4 Contribuciones Seg. Social</v>
      </c>
      <c r="AY2763" s="187">
        <f t="shared" si="932"/>
        <v>13041.8</v>
      </c>
      <c r="AZ2763" s="187">
        <f t="shared" si="931"/>
        <v>0.16377340551150915</v>
      </c>
      <c r="BA2763" s="187" t="str">
        <f t="shared" si="934"/>
        <v>O365001 67</v>
      </c>
      <c r="BB2763" s="187">
        <f>IFERROR(IF(AW2763="","",VLOOKUP(AW2763,SUSS!R:S,2,FALSE)),AY2763*SUSS!$M$2)</f>
        <v>1565.0159999999998</v>
      </c>
      <c r="BC2763" s="187">
        <f t="shared" si="933"/>
        <v>256.30799999999999</v>
      </c>
    </row>
    <row r="2764" spans="14:55" ht="15.75" thickBot="1">
      <c r="N2764" s="183" t="s">
        <v>224</v>
      </c>
      <c r="O2764" s="82">
        <v>67</v>
      </c>
      <c r="P2764" s="85">
        <v>1079.5999999999999</v>
      </c>
      <c r="Q2764" s="83" t="s">
        <v>82</v>
      </c>
      <c r="R2764" s="83" t="s">
        <v>10</v>
      </c>
      <c r="S2764" s="83" t="s">
        <v>83</v>
      </c>
      <c r="T2764" s="82" t="s">
        <v>156</v>
      </c>
      <c r="U2764" s="82" t="s">
        <v>124</v>
      </c>
      <c r="AC2764" s="187" t="str">
        <f t="shared" si="914"/>
        <v/>
      </c>
      <c r="AD2764" s="187" t="str">
        <f t="shared" si="915"/>
        <v/>
      </c>
      <c r="AE2764" s="187" t="str">
        <f t="shared" si="916"/>
        <v/>
      </c>
      <c r="AF2764" s="187" t="str">
        <f t="shared" si="917"/>
        <v/>
      </c>
      <c r="AG2764" s="187" t="str">
        <f t="shared" si="918"/>
        <v/>
      </c>
      <c r="AH2764" s="187" t="str">
        <f t="shared" si="919"/>
        <v/>
      </c>
      <c r="AI2764" s="187" t="str">
        <f t="shared" si="920"/>
        <v/>
      </c>
      <c r="AJ2764" s="187" t="str">
        <f t="shared" si="921"/>
        <v/>
      </c>
      <c r="AK2764" s="187" t="str">
        <f t="shared" si="922"/>
        <v/>
      </c>
      <c r="AN2764" s="187" t="str">
        <f t="shared" si="923"/>
        <v/>
      </c>
      <c r="AO2764" s="187" t="str">
        <f t="shared" si="924"/>
        <v/>
      </c>
      <c r="AP2764" s="187" t="str">
        <f t="shared" si="925"/>
        <v/>
      </c>
      <c r="AT2764" s="187" t="str">
        <f t="shared" si="926"/>
        <v/>
      </c>
      <c r="AU2764" s="187" t="str">
        <f t="shared" si="927"/>
        <v/>
      </c>
      <c r="AV2764" s="187" t="str">
        <f t="shared" si="928"/>
        <v/>
      </c>
      <c r="AW2764" s="187" t="str">
        <f t="shared" si="929"/>
        <v/>
      </c>
      <c r="AX2764" s="187" t="str">
        <f t="shared" si="930"/>
        <v/>
      </c>
      <c r="AY2764" s="187" t="str">
        <f t="shared" si="932"/>
        <v/>
      </c>
      <c r="AZ2764" s="187" t="str">
        <f t="shared" si="931"/>
        <v/>
      </c>
      <c r="BA2764" s="187" t="str">
        <f t="shared" si="934"/>
        <v xml:space="preserve"> </v>
      </c>
      <c r="BB2764" s="187" t="str">
        <f>IFERROR(IF(AW2764="","",VLOOKUP(AW2764,SUSS!R:S,2,FALSE)),AY2764*SUSS!$M$2)</f>
        <v/>
      </c>
      <c r="BC2764" s="187" t="str">
        <f t="shared" si="933"/>
        <v/>
      </c>
    </row>
    <row r="2765" spans="14:55" ht="15.75" thickBot="1">
      <c r="N2765" s="183" t="s">
        <v>224</v>
      </c>
      <c r="O2765" s="82">
        <v>67</v>
      </c>
      <c r="P2765" s="85">
        <v>4192.47</v>
      </c>
      <c r="Q2765" s="83" t="s">
        <v>82</v>
      </c>
      <c r="R2765" s="83" t="s">
        <v>10</v>
      </c>
      <c r="S2765" s="83" t="s">
        <v>10</v>
      </c>
      <c r="T2765" s="82" t="s">
        <v>157</v>
      </c>
      <c r="U2765" s="82" t="s">
        <v>124</v>
      </c>
      <c r="AC2765" s="187" t="str">
        <f t="shared" si="914"/>
        <v/>
      </c>
      <c r="AD2765" s="187" t="str">
        <f t="shared" si="915"/>
        <v/>
      </c>
      <c r="AE2765" s="187" t="str">
        <f t="shared" si="916"/>
        <v/>
      </c>
      <c r="AF2765" s="187" t="str">
        <f t="shared" si="917"/>
        <v/>
      </c>
      <c r="AG2765" s="187" t="str">
        <f t="shared" si="918"/>
        <v/>
      </c>
      <c r="AH2765" s="187" t="str">
        <f t="shared" si="919"/>
        <v/>
      </c>
      <c r="AI2765" s="187" t="str">
        <f t="shared" si="920"/>
        <v/>
      </c>
      <c r="AJ2765" s="187" t="str">
        <f t="shared" si="921"/>
        <v/>
      </c>
      <c r="AK2765" s="187" t="str">
        <f t="shared" si="922"/>
        <v/>
      </c>
      <c r="AN2765" s="187" t="str">
        <f t="shared" si="923"/>
        <v/>
      </c>
      <c r="AO2765" s="187" t="str">
        <f t="shared" si="924"/>
        <v/>
      </c>
      <c r="AP2765" s="187" t="str">
        <f t="shared" si="925"/>
        <v/>
      </c>
      <c r="AT2765" s="187" t="str">
        <f t="shared" si="926"/>
        <v/>
      </c>
      <c r="AU2765" s="187" t="str">
        <f t="shared" si="927"/>
        <v/>
      </c>
      <c r="AV2765" s="187" t="str">
        <f t="shared" si="928"/>
        <v/>
      </c>
      <c r="AW2765" s="187" t="str">
        <f t="shared" si="929"/>
        <v/>
      </c>
      <c r="AX2765" s="187" t="str">
        <f t="shared" si="930"/>
        <v/>
      </c>
      <c r="AY2765" s="187" t="str">
        <f t="shared" si="932"/>
        <v/>
      </c>
      <c r="AZ2765" s="187" t="str">
        <f t="shared" si="931"/>
        <v/>
      </c>
      <c r="BA2765" s="187" t="str">
        <f t="shared" si="934"/>
        <v xml:space="preserve"> </v>
      </c>
      <c r="BB2765" s="187" t="str">
        <f>IFERROR(IF(AW2765="","",VLOOKUP(AW2765,SUSS!R:S,2,FALSE)),AY2765*SUSS!$M$2)</f>
        <v/>
      </c>
      <c r="BC2765" s="187" t="str">
        <f t="shared" si="933"/>
        <v/>
      </c>
    </row>
    <row r="2766" spans="14:55" ht="15.75" thickBot="1">
      <c r="N2766" s="183" t="s">
        <v>224</v>
      </c>
      <c r="O2766" s="82">
        <v>67</v>
      </c>
      <c r="P2766" s="85">
        <v>1002.48</v>
      </c>
      <c r="Q2766" s="83" t="s">
        <v>106</v>
      </c>
      <c r="R2766" s="83" t="s">
        <v>10</v>
      </c>
      <c r="S2766" s="83" t="s">
        <v>10</v>
      </c>
      <c r="T2766" s="82" t="s">
        <v>230</v>
      </c>
      <c r="U2766" s="82" t="s">
        <v>124</v>
      </c>
      <c r="AC2766" s="187" t="str">
        <f t="shared" si="914"/>
        <v/>
      </c>
      <c r="AD2766" s="187" t="str">
        <f t="shared" si="915"/>
        <v/>
      </c>
      <c r="AE2766" s="187" t="str">
        <f t="shared" si="916"/>
        <v/>
      </c>
      <c r="AF2766" s="187" t="str">
        <f t="shared" si="917"/>
        <v/>
      </c>
      <c r="AG2766" s="187" t="str">
        <f t="shared" si="918"/>
        <v/>
      </c>
      <c r="AH2766" s="187" t="str">
        <f t="shared" si="919"/>
        <v/>
      </c>
      <c r="AI2766" s="187" t="str">
        <f t="shared" si="920"/>
        <v/>
      </c>
      <c r="AJ2766" s="187" t="str">
        <f t="shared" si="921"/>
        <v/>
      </c>
      <c r="AK2766" s="187" t="str">
        <f t="shared" si="922"/>
        <v/>
      </c>
      <c r="AN2766" s="187" t="str">
        <f t="shared" si="923"/>
        <v/>
      </c>
      <c r="AO2766" s="187" t="str">
        <f t="shared" si="924"/>
        <v/>
      </c>
      <c r="AP2766" s="187" t="str">
        <f t="shared" si="925"/>
        <v/>
      </c>
      <c r="AT2766" s="187" t="str">
        <f t="shared" si="926"/>
        <v/>
      </c>
      <c r="AU2766" s="187" t="str">
        <f t="shared" si="927"/>
        <v/>
      </c>
      <c r="AV2766" s="187" t="str">
        <f t="shared" si="928"/>
        <v/>
      </c>
      <c r="AW2766" s="187" t="str">
        <f t="shared" si="929"/>
        <v/>
      </c>
      <c r="AX2766" s="187" t="str">
        <f t="shared" si="930"/>
        <v/>
      </c>
      <c r="AY2766" s="187" t="str">
        <f t="shared" si="932"/>
        <v/>
      </c>
      <c r="AZ2766" s="187" t="str">
        <f t="shared" si="931"/>
        <v/>
      </c>
      <c r="BA2766" s="187" t="str">
        <f t="shared" si="934"/>
        <v xml:space="preserve"> </v>
      </c>
      <c r="BB2766" s="187" t="str">
        <f>IFERROR(IF(AW2766="","",VLOOKUP(AW2766,SUSS!R:S,2,FALSE)),AY2766*SUSS!$M$2)</f>
        <v/>
      </c>
      <c r="BC2766" s="187" t="str">
        <f t="shared" si="933"/>
        <v/>
      </c>
    </row>
    <row r="2767" spans="14:55" ht="15.75" thickBot="1">
      <c r="N2767" s="183" t="s">
        <v>224</v>
      </c>
      <c r="O2767" s="82">
        <v>68</v>
      </c>
      <c r="P2767" s="85">
        <v>1636.27</v>
      </c>
      <c r="Q2767" s="83" t="s">
        <v>102</v>
      </c>
      <c r="R2767" s="83" t="s">
        <v>10</v>
      </c>
      <c r="S2767" s="83" t="s">
        <v>10</v>
      </c>
      <c r="T2767" s="82" t="s">
        <v>206</v>
      </c>
      <c r="U2767" s="82" t="s">
        <v>124</v>
      </c>
      <c r="AC2767" s="187" t="str">
        <f t="shared" si="914"/>
        <v/>
      </c>
      <c r="AD2767" s="187" t="str">
        <f t="shared" si="915"/>
        <v/>
      </c>
      <c r="AE2767" s="187" t="str">
        <f t="shared" si="916"/>
        <v/>
      </c>
      <c r="AF2767" s="187" t="str">
        <f t="shared" si="917"/>
        <v/>
      </c>
      <c r="AG2767" s="187" t="str">
        <f t="shared" si="918"/>
        <v/>
      </c>
      <c r="AH2767" s="187" t="str">
        <f t="shared" si="919"/>
        <v/>
      </c>
      <c r="AI2767" s="187" t="str">
        <f t="shared" si="920"/>
        <v/>
      </c>
      <c r="AJ2767" s="187" t="str">
        <f t="shared" si="921"/>
        <v/>
      </c>
      <c r="AK2767" s="187" t="str">
        <f t="shared" si="922"/>
        <v/>
      </c>
      <c r="AN2767" s="187" t="str">
        <f t="shared" si="923"/>
        <v/>
      </c>
      <c r="AO2767" s="187" t="str">
        <f t="shared" si="924"/>
        <v/>
      </c>
      <c r="AP2767" s="187" t="str">
        <f t="shared" si="925"/>
        <v/>
      </c>
      <c r="AT2767" s="187" t="str">
        <f t="shared" si="926"/>
        <v/>
      </c>
      <c r="AU2767" s="187" t="str">
        <f t="shared" si="927"/>
        <v/>
      </c>
      <c r="AV2767" s="187" t="str">
        <f t="shared" si="928"/>
        <v/>
      </c>
      <c r="AW2767" s="187" t="str">
        <f t="shared" si="929"/>
        <v/>
      </c>
      <c r="AX2767" s="187" t="str">
        <f t="shared" si="930"/>
        <v/>
      </c>
      <c r="AY2767" s="187" t="str">
        <f t="shared" si="932"/>
        <v/>
      </c>
      <c r="AZ2767" s="187" t="str">
        <f t="shared" si="931"/>
        <v/>
      </c>
      <c r="BA2767" s="187" t="str">
        <f t="shared" si="934"/>
        <v xml:space="preserve"> </v>
      </c>
      <c r="BB2767" s="187" t="str">
        <f>IFERROR(IF(AW2767="","",VLOOKUP(AW2767,SUSS!R:S,2,FALSE)),AY2767*SUSS!$M$2)</f>
        <v/>
      </c>
      <c r="BC2767" s="187" t="str">
        <f t="shared" si="933"/>
        <v/>
      </c>
    </row>
    <row r="2768" spans="14:55" ht="15.75" thickBot="1">
      <c r="N2768" s="183" t="s">
        <v>224</v>
      </c>
      <c r="O2768" s="82">
        <v>68</v>
      </c>
      <c r="P2768" s="86">
        <v>218.97</v>
      </c>
      <c r="Q2768" s="83" t="s">
        <v>107</v>
      </c>
      <c r="R2768" s="83" t="s">
        <v>10</v>
      </c>
      <c r="S2768" s="83" t="s">
        <v>83</v>
      </c>
      <c r="T2768" s="82" t="s">
        <v>111</v>
      </c>
      <c r="U2768" s="82" t="s">
        <v>124</v>
      </c>
      <c r="AC2768" s="187" t="str">
        <f t="shared" si="914"/>
        <v/>
      </c>
      <c r="AD2768" s="187" t="str">
        <f t="shared" si="915"/>
        <v/>
      </c>
      <c r="AE2768" s="187" t="str">
        <f t="shared" si="916"/>
        <v/>
      </c>
      <c r="AF2768" s="187" t="str">
        <f t="shared" si="917"/>
        <v/>
      </c>
      <c r="AG2768" s="187" t="str">
        <f t="shared" si="918"/>
        <v/>
      </c>
      <c r="AH2768" s="187" t="str">
        <f t="shared" si="919"/>
        <v/>
      </c>
      <c r="AI2768" s="187" t="str">
        <f t="shared" si="920"/>
        <v/>
      </c>
      <c r="AJ2768" s="187" t="str">
        <f t="shared" si="921"/>
        <v/>
      </c>
      <c r="AK2768" s="187" t="str">
        <f t="shared" si="922"/>
        <v/>
      </c>
      <c r="AN2768" s="187" t="str">
        <f t="shared" si="923"/>
        <v/>
      </c>
      <c r="AO2768" s="187" t="str">
        <f t="shared" si="924"/>
        <v/>
      </c>
      <c r="AP2768" s="187" t="str">
        <f t="shared" si="925"/>
        <v/>
      </c>
      <c r="AT2768" s="187" t="str">
        <f t="shared" si="926"/>
        <v/>
      </c>
      <c r="AU2768" s="187" t="str">
        <f t="shared" si="927"/>
        <v/>
      </c>
      <c r="AV2768" s="187" t="str">
        <f t="shared" si="928"/>
        <v/>
      </c>
      <c r="AW2768" s="187" t="str">
        <f t="shared" si="929"/>
        <v/>
      </c>
      <c r="AX2768" s="187" t="str">
        <f t="shared" si="930"/>
        <v/>
      </c>
      <c r="AY2768" s="187" t="str">
        <f t="shared" si="932"/>
        <v/>
      </c>
      <c r="AZ2768" s="187" t="str">
        <f t="shared" si="931"/>
        <v/>
      </c>
      <c r="BA2768" s="187" t="str">
        <f t="shared" si="934"/>
        <v xml:space="preserve"> </v>
      </c>
      <c r="BB2768" s="187" t="str">
        <f>IFERROR(IF(AW2768="","",VLOOKUP(AW2768,SUSS!R:S,2,FALSE)),AY2768*SUSS!$M$2)</f>
        <v/>
      </c>
      <c r="BC2768" s="187" t="str">
        <f t="shared" si="933"/>
        <v/>
      </c>
    </row>
    <row r="2769" spans="14:55" ht="15.75" thickBot="1">
      <c r="N2769" s="183" t="s">
        <v>224</v>
      </c>
      <c r="O2769" s="82">
        <v>68</v>
      </c>
      <c r="P2769" s="85">
        <v>2371.11</v>
      </c>
      <c r="Q2769" s="83" t="s">
        <v>11</v>
      </c>
      <c r="R2769" s="83" t="s">
        <v>10</v>
      </c>
      <c r="S2769" s="83" t="s">
        <v>83</v>
      </c>
      <c r="T2769" s="82" t="s">
        <v>133</v>
      </c>
      <c r="U2769" s="82" t="s">
        <v>124</v>
      </c>
      <c r="AC2769" s="187" t="str">
        <f t="shared" si="914"/>
        <v/>
      </c>
      <c r="AD2769" s="187" t="str">
        <f t="shared" si="915"/>
        <v/>
      </c>
      <c r="AE2769" s="187" t="str">
        <f t="shared" si="916"/>
        <v/>
      </c>
      <c r="AF2769" s="187" t="str">
        <f t="shared" si="917"/>
        <v/>
      </c>
      <c r="AG2769" s="187" t="str">
        <f t="shared" si="918"/>
        <v/>
      </c>
      <c r="AH2769" s="187" t="str">
        <f t="shared" si="919"/>
        <v/>
      </c>
      <c r="AI2769" s="187" t="str">
        <f t="shared" si="920"/>
        <v/>
      </c>
      <c r="AJ2769" s="187" t="str">
        <f t="shared" si="921"/>
        <v/>
      </c>
      <c r="AK2769" s="187" t="str">
        <f t="shared" si="922"/>
        <v/>
      </c>
      <c r="AN2769" s="187" t="str">
        <f t="shared" si="923"/>
        <v/>
      </c>
      <c r="AO2769" s="187" t="str">
        <f t="shared" si="924"/>
        <v/>
      </c>
      <c r="AP2769" s="187" t="str">
        <f t="shared" si="925"/>
        <v/>
      </c>
      <c r="AT2769" s="187" t="str">
        <f t="shared" si="926"/>
        <v>O365001</v>
      </c>
      <c r="AU2769" s="187">
        <f t="shared" si="927"/>
        <v>68</v>
      </c>
      <c r="AV2769" s="187">
        <f t="shared" si="928"/>
        <v>2371.11</v>
      </c>
      <c r="AW2769" s="187" t="str">
        <f t="shared" si="929"/>
        <v>2013/4</v>
      </c>
      <c r="AX2769" s="187" t="str">
        <f t="shared" si="930"/>
        <v>2013/4 Contribuciones Seg. Social</v>
      </c>
      <c r="AY2769" s="187">
        <f t="shared" si="932"/>
        <v>13041.8</v>
      </c>
      <c r="AZ2769" s="187">
        <f t="shared" si="931"/>
        <v>0.18180849269272648</v>
      </c>
      <c r="BA2769" s="187" t="str">
        <f t="shared" si="934"/>
        <v>O365001 68</v>
      </c>
      <c r="BB2769" s="187">
        <f>IFERROR(IF(AW2769="","",VLOOKUP(AW2769,SUSS!R:S,2,FALSE)),AY2769*SUSS!$M$2)</f>
        <v>1565.0159999999998</v>
      </c>
      <c r="BC2769" s="187">
        <f t="shared" si="933"/>
        <v>284.53319999999997</v>
      </c>
    </row>
    <row r="2770" spans="14:55" ht="15.75" thickBot="1">
      <c r="N2770" s="183" t="s">
        <v>224</v>
      </c>
      <c r="O2770" s="82">
        <v>68</v>
      </c>
      <c r="P2770" s="85">
        <v>5272.07</v>
      </c>
      <c r="Q2770" s="83" t="s">
        <v>82</v>
      </c>
      <c r="R2770" s="83" t="s">
        <v>10</v>
      </c>
      <c r="S2770" s="83" t="s">
        <v>10</v>
      </c>
      <c r="T2770" s="82" t="s">
        <v>157</v>
      </c>
      <c r="U2770" s="82" t="s">
        <v>124</v>
      </c>
      <c r="AC2770" s="187" t="str">
        <f t="shared" si="914"/>
        <v/>
      </c>
      <c r="AD2770" s="187" t="str">
        <f t="shared" si="915"/>
        <v/>
      </c>
      <c r="AE2770" s="187" t="str">
        <f t="shared" si="916"/>
        <v/>
      </c>
      <c r="AF2770" s="187" t="str">
        <f t="shared" si="917"/>
        <v/>
      </c>
      <c r="AG2770" s="187" t="str">
        <f t="shared" si="918"/>
        <v/>
      </c>
      <c r="AH2770" s="187" t="str">
        <f t="shared" si="919"/>
        <v/>
      </c>
      <c r="AI2770" s="187" t="str">
        <f t="shared" si="920"/>
        <v/>
      </c>
      <c r="AJ2770" s="187" t="str">
        <f t="shared" si="921"/>
        <v/>
      </c>
      <c r="AK2770" s="187" t="str">
        <f t="shared" si="922"/>
        <v/>
      </c>
      <c r="AN2770" s="187" t="str">
        <f t="shared" si="923"/>
        <v/>
      </c>
      <c r="AO2770" s="187" t="str">
        <f t="shared" si="924"/>
        <v/>
      </c>
      <c r="AP2770" s="187" t="str">
        <f t="shared" si="925"/>
        <v/>
      </c>
      <c r="AT2770" s="187" t="str">
        <f t="shared" si="926"/>
        <v/>
      </c>
      <c r="AU2770" s="187" t="str">
        <f t="shared" si="927"/>
        <v/>
      </c>
      <c r="AV2770" s="187" t="str">
        <f t="shared" si="928"/>
        <v/>
      </c>
      <c r="AW2770" s="187" t="str">
        <f t="shared" si="929"/>
        <v/>
      </c>
      <c r="AX2770" s="187" t="str">
        <f t="shared" si="930"/>
        <v/>
      </c>
      <c r="AY2770" s="187" t="str">
        <f t="shared" si="932"/>
        <v/>
      </c>
      <c r="AZ2770" s="187" t="str">
        <f t="shared" si="931"/>
        <v/>
      </c>
      <c r="BA2770" s="187" t="str">
        <f t="shared" si="934"/>
        <v xml:space="preserve"> </v>
      </c>
      <c r="BB2770" s="187" t="str">
        <f>IFERROR(IF(AW2770="","",VLOOKUP(AW2770,SUSS!R:S,2,FALSE)),AY2770*SUSS!$M$2)</f>
        <v/>
      </c>
      <c r="BC2770" s="187" t="str">
        <f t="shared" si="933"/>
        <v/>
      </c>
    </row>
    <row r="2771" spans="14:55" ht="15.75" thickBot="1">
      <c r="N2771" s="183" t="s">
        <v>224</v>
      </c>
      <c r="O2771" s="82">
        <v>68</v>
      </c>
      <c r="P2771" s="85">
        <v>1002.48</v>
      </c>
      <c r="Q2771" s="83" t="s">
        <v>106</v>
      </c>
      <c r="R2771" s="83" t="s">
        <v>10</v>
      </c>
      <c r="S2771" s="83" t="s">
        <v>10</v>
      </c>
      <c r="T2771" s="82" t="s">
        <v>230</v>
      </c>
      <c r="U2771" s="82" t="s">
        <v>124</v>
      </c>
      <c r="AC2771" s="187" t="str">
        <f t="shared" si="914"/>
        <v/>
      </c>
      <c r="AD2771" s="187" t="str">
        <f t="shared" si="915"/>
        <v/>
      </c>
      <c r="AE2771" s="187" t="str">
        <f t="shared" si="916"/>
        <v/>
      </c>
      <c r="AF2771" s="187" t="str">
        <f t="shared" si="917"/>
        <v/>
      </c>
      <c r="AG2771" s="187" t="str">
        <f t="shared" si="918"/>
        <v/>
      </c>
      <c r="AH2771" s="187" t="str">
        <f t="shared" si="919"/>
        <v/>
      </c>
      <c r="AI2771" s="187" t="str">
        <f t="shared" si="920"/>
        <v/>
      </c>
      <c r="AJ2771" s="187" t="str">
        <f t="shared" si="921"/>
        <v/>
      </c>
      <c r="AK2771" s="187" t="str">
        <f t="shared" si="922"/>
        <v/>
      </c>
      <c r="AN2771" s="187" t="str">
        <f t="shared" si="923"/>
        <v/>
      </c>
      <c r="AO2771" s="187" t="str">
        <f t="shared" si="924"/>
        <v/>
      </c>
      <c r="AP2771" s="187" t="str">
        <f t="shared" si="925"/>
        <v/>
      </c>
      <c r="AT2771" s="187" t="str">
        <f t="shared" si="926"/>
        <v/>
      </c>
      <c r="AU2771" s="187" t="str">
        <f t="shared" si="927"/>
        <v/>
      </c>
      <c r="AV2771" s="187" t="str">
        <f t="shared" si="928"/>
        <v/>
      </c>
      <c r="AW2771" s="187" t="str">
        <f t="shared" si="929"/>
        <v/>
      </c>
      <c r="AX2771" s="187" t="str">
        <f t="shared" si="930"/>
        <v/>
      </c>
      <c r="AY2771" s="187" t="str">
        <f t="shared" si="932"/>
        <v/>
      </c>
      <c r="AZ2771" s="187" t="str">
        <f t="shared" si="931"/>
        <v/>
      </c>
      <c r="BA2771" s="187" t="str">
        <f t="shared" si="934"/>
        <v xml:space="preserve"> </v>
      </c>
      <c r="BB2771" s="187" t="str">
        <f>IFERROR(IF(AW2771="","",VLOOKUP(AW2771,SUSS!R:S,2,FALSE)),AY2771*SUSS!$M$2)</f>
        <v/>
      </c>
      <c r="BC2771" s="187" t="str">
        <f t="shared" si="933"/>
        <v/>
      </c>
    </row>
    <row r="2772" spans="14:55" ht="15.75" thickBot="1">
      <c r="N2772" s="183" t="s">
        <v>224</v>
      </c>
      <c r="O2772" s="82">
        <v>69</v>
      </c>
      <c r="P2772" s="86">
        <v>706.64</v>
      </c>
      <c r="Q2772" s="83" t="s">
        <v>102</v>
      </c>
      <c r="R2772" s="83" t="s">
        <v>10</v>
      </c>
      <c r="S2772" s="83" t="s">
        <v>10</v>
      </c>
      <c r="T2772" s="82" t="s">
        <v>206</v>
      </c>
      <c r="U2772" s="82" t="s">
        <v>124</v>
      </c>
      <c r="AC2772" s="187" t="str">
        <f t="shared" si="914"/>
        <v/>
      </c>
      <c r="AD2772" s="187" t="str">
        <f t="shared" si="915"/>
        <v/>
      </c>
      <c r="AE2772" s="187" t="str">
        <f t="shared" si="916"/>
        <v/>
      </c>
      <c r="AF2772" s="187" t="str">
        <f t="shared" si="917"/>
        <v/>
      </c>
      <c r="AG2772" s="187" t="str">
        <f t="shared" si="918"/>
        <v/>
      </c>
      <c r="AH2772" s="187" t="str">
        <f t="shared" si="919"/>
        <v/>
      </c>
      <c r="AI2772" s="187" t="str">
        <f t="shared" si="920"/>
        <v/>
      </c>
      <c r="AJ2772" s="187" t="str">
        <f t="shared" si="921"/>
        <v/>
      </c>
      <c r="AK2772" s="187" t="str">
        <f t="shared" si="922"/>
        <v/>
      </c>
      <c r="AN2772" s="187" t="str">
        <f t="shared" si="923"/>
        <v/>
      </c>
      <c r="AO2772" s="187" t="str">
        <f t="shared" si="924"/>
        <v/>
      </c>
      <c r="AP2772" s="187" t="str">
        <f t="shared" si="925"/>
        <v/>
      </c>
      <c r="AT2772" s="187" t="str">
        <f t="shared" si="926"/>
        <v/>
      </c>
      <c r="AU2772" s="187" t="str">
        <f t="shared" si="927"/>
        <v/>
      </c>
      <c r="AV2772" s="187" t="str">
        <f t="shared" si="928"/>
        <v/>
      </c>
      <c r="AW2772" s="187" t="str">
        <f t="shared" si="929"/>
        <v/>
      </c>
      <c r="AX2772" s="187" t="str">
        <f t="shared" si="930"/>
        <v/>
      </c>
      <c r="AY2772" s="187" t="str">
        <f t="shared" si="932"/>
        <v/>
      </c>
      <c r="AZ2772" s="187" t="str">
        <f t="shared" si="931"/>
        <v/>
      </c>
      <c r="BA2772" s="187" t="str">
        <f t="shared" si="934"/>
        <v xml:space="preserve"> </v>
      </c>
      <c r="BB2772" s="187" t="str">
        <f>IFERROR(IF(AW2772="","",VLOOKUP(AW2772,SUSS!R:S,2,FALSE)),AY2772*SUSS!$M$2)</f>
        <v/>
      </c>
      <c r="BC2772" s="187" t="str">
        <f t="shared" si="933"/>
        <v/>
      </c>
    </row>
    <row r="2773" spans="14:55" ht="15.75" thickBot="1">
      <c r="N2773" s="183" t="s">
        <v>224</v>
      </c>
      <c r="O2773" s="82">
        <v>69</v>
      </c>
      <c r="P2773" s="86">
        <v>929.63</v>
      </c>
      <c r="Q2773" s="83" t="s">
        <v>102</v>
      </c>
      <c r="R2773" s="83" t="s">
        <v>10</v>
      </c>
      <c r="S2773" s="83" t="s">
        <v>83</v>
      </c>
      <c r="T2773" s="82" t="s">
        <v>206</v>
      </c>
      <c r="U2773" s="82" t="s">
        <v>124</v>
      </c>
      <c r="AC2773" s="187" t="str">
        <f t="shared" si="914"/>
        <v/>
      </c>
      <c r="AD2773" s="187" t="str">
        <f t="shared" si="915"/>
        <v/>
      </c>
      <c r="AE2773" s="187" t="str">
        <f t="shared" si="916"/>
        <v/>
      </c>
      <c r="AF2773" s="187" t="str">
        <f t="shared" si="917"/>
        <v/>
      </c>
      <c r="AG2773" s="187" t="str">
        <f t="shared" si="918"/>
        <v/>
      </c>
      <c r="AH2773" s="187" t="str">
        <f t="shared" si="919"/>
        <v/>
      </c>
      <c r="AI2773" s="187" t="str">
        <f t="shared" si="920"/>
        <v/>
      </c>
      <c r="AJ2773" s="187" t="str">
        <f t="shared" si="921"/>
        <v/>
      </c>
      <c r="AK2773" s="187" t="str">
        <f t="shared" si="922"/>
        <v/>
      </c>
      <c r="AN2773" s="187" t="str">
        <f t="shared" si="923"/>
        <v/>
      </c>
      <c r="AO2773" s="187" t="str">
        <f t="shared" si="924"/>
        <v/>
      </c>
      <c r="AP2773" s="187" t="str">
        <f t="shared" si="925"/>
        <v/>
      </c>
      <c r="AT2773" s="187" t="str">
        <f t="shared" si="926"/>
        <v/>
      </c>
      <c r="AU2773" s="187" t="str">
        <f t="shared" si="927"/>
        <v/>
      </c>
      <c r="AV2773" s="187" t="str">
        <f t="shared" si="928"/>
        <v/>
      </c>
      <c r="AW2773" s="187" t="str">
        <f t="shared" si="929"/>
        <v/>
      </c>
      <c r="AX2773" s="187" t="str">
        <f t="shared" si="930"/>
        <v/>
      </c>
      <c r="AY2773" s="187" t="str">
        <f t="shared" si="932"/>
        <v/>
      </c>
      <c r="AZ2773" s="187" t="str">
        <f t="shared" si="931"/>
        <v/>
      </c>
      <c r="BA2773" s="187" t="str">
        <f t="shared" si="934"/>
        <v xml:space="preserve"> </v>
      </c>
      <c r="BB2773" s="187" t="str">
        <f>IFERROR(IF(AW2773="","",VLOOKUP(AW2773,SUSS!R:S,2,FALSE)),AY2773*SUSS!$M$2)</f>
        <v/>
      </c>
      <c r="BC2773" s="187" t="str">
        <f t="shared" si="933"/>
        <v/>
      </c>
    </row>
    <row r="2774" spans="14:55" ht="15.75" thickBot="1">
      <c r="N2774" s="183" t="s">
        <v>224</v>
      </c>
      <c r="O2774" s="82">
        <v>69</v>
      </c>
      <c r="P2774" s="86">
        <v>218.97</v>
      </c>
      <c r="Q2774" s="83" t="s">
        <v>107</v>
      </c>
      <c r="R2774" s="83" t="s">
        <v>10</v>
      </c>
      <c r="S2774" s="83" t="s">
        <v>83</v>
      </c>
      <c r="T2774" s="82" t="s">
        <v>111</v>
      </c>
      <c r="U2774" s="82" t="s">
        <v>124</v>
      </c>
      <c r="AC2774" s="187" t="str">
        <f t="shared" si="914"/>
        <v/>
      </c>
      <c r="AD2774" s="187" t="str">
        <f t="shared" si="915"/>
        <v/>
      </c>
      <c r="AE2774" s="187" t="str">
        <f t="shared" si="916"/>
        <v/>
      </c>
      <c r="AF2774" s="187" t="str">
        <f t="shared" si="917"/>
        <v/>
      </c>
      <c r="AG2774" s="187" t="str">
        <f t="shared" si="918"/>
        <v/>
      </c>
      <c r="AH2774" s="187" t="str">
        <f t="shared" si="919"/>
        <v/>
      </c>
      <c r="AI2774" s="187" t="str">
        <f t="shared" si="920"/>
        <v/>
      </c>
      <c r="AJ2774" s="187" t="str">
        <f t="shared" si="921"/>
        <v/>
      </c>
      <c r="AK2774" s="187" t="str">
        <f t="shared" si="922"/>
        <v/>
      </c>
      <c r="AN2774" s="187" t="str">
        <f t="shared" si="923"/>
        <v/>
      </c>
      <c r="AO2774" s="187" t="str">
        <f t="shared" si="924"/>
        <v/>
      </c>
      <c r="AP2774" s="187" t="str">
        <f t="shared" si="925"/>
        <v/>
      </c>
      <c r="AT2774" s="187" t="str">
        <f t="shared" si="926"/>
        <v/>
      </c>
      <c r="AU2774" s="187" t="str">
        <f t="shared" si="927"/>
        <v/>
      </c>
      <c r="AV2774" s="187" t="str">
        <f t="shared" si="928"/>
        <v/>
      </c>
      <c r="AW2774" s="187" t="str">
        <f t="shared" si="929"/>
        <v/>
      </c>
      <c r="AX2774" s="187" t="str">
        <f t="shared" si="930"/>
        <v/>
      </c>
      <c r="AY2774" s="187" t="str">
        <f t="shared" si="932"/>
        <v/>
      </c>
      <c r="AZ2774" s="187" t="str">
        <f t="shared" si="931"/>
        <v/>
      </c>
      <c r="BA2774" s="187" t="str">
        <f t="shared" si="934"/>
        <v xml:space="preserve"> </v>
      </c>
      <c r="BB2774" s="187" t="str">
        <f>IFERROR(IF(AW2774="","",VLOOKUP(AW2774,SUSS!R:S,2,FALSE)),AY2774*SUSS!$M$2)</f>
        <v/>
      </c>
      <c r="BC2774" s="187" t="str">
        <f t="shared" si="933"/>
        <v/>
      </c>
    </row>
    <row r="2775" spans="14:55" ht="15.75" thickBot="1">
      <c r="N2775" s="183" t="s">
        <v>224</v>
      </c>
      <c r="O2775" s="82">
        <v>69</v>
      </c>
      <c r="P2775" s="85">
        <v>2371.11</v>
      </c>
      <c r="Q2775" s="83" t="s">
        <v>11</v>
      </c>
      <c r="R2775" s="83" t="s">
        <v>10</v>
      </c>
      <c r="S2775" s="83" t="s">
        <v>83</v>
      </c>
      <c r="T2775" s="82" t="s">
        <v>133</v>
      </c>
      <c r="U2775" s="82" t="s">
        <v>124</v>
      </c>
      <c r="AC2775" s="187" t="str">
        <f t="shared" si="914"/>
        <v/>
      </c>
      <c r="AD2775" s="187" t="str">
        <f t="shared" si="915"/>
        <v/>
      </c>
      <c r="AE2775" s="187" t="str">
        <f t="shared" si="916"/>
        <v/>
      </c>
      <c r="AF2775" s="187" t="str">
        <f t="shared" si="917"/>
        <v/>
      </c>
      <c r="AG2775" s="187" t="str">
        <f t="shared" si="918"/>
        <v/>
      </c>
      <c r="AH2775" s="187" t="str">
        <f t="shared" si="919"/>
        <v/>
      </c>
      <c r="AI2775" s="187" t="str">
        <f t="shared" si="920"/>
        <v/>
      </c>
      <c r="AJ2775" s="187" t="str">
        <f t="shared" si="921"/>
        <v/>
      </c>
      <c r="AK2775" s="187" t="str">
        <f t="shared" si="922"/>
        <v/>
      </c>
      <c r="AN2775" s="187" t="str">
        <f t="shared" si="923"/>
        <v/>
      </c>
      <c r="AO2775" s="187" t="str">
        <f t="shared" si="924"/>
        <v/>
      </c>
      <c r="AP2775" s="187" t="str">
        <f t="shared" si="925"/>
        <v/>
      </c>
      <c r="AT2775" s="187" t="str">
        <f t="shared" si="926"/>
        <v>O365001</v>
      </c>
      <c r="AU2775" s="187">
        <f t="shared" si="927"/>
        <v>69</v>
      </c>
      <c r="AV2775" s="187">
        <f t="shared" si="928"/>
        <v>2371.11</v>
      </c>
      <c r="AW2775" s="187" t="str">
        <f t="shared" si="929"/>
        <v>2013/4</v>
      </c>
      <c r="AX2775" s="187" t="str">
        <f t="shared" si="930"/>
        <v>2013/4 Contribuciones Seg. Social</v>
      </c>
      <c r="AY2775" s="187">
        <f t="shared" si="932"/>
        <v>13041.8</v>
      </c>
      <c r="AZ2775" s="187">
        <f t="shared" si="931"/>
        <v>0.18180849269272648</v>
      </c>
      <c r="BA2775" s="187" t="str">
        <f t="shared" si="934"/>
        <v>O365001 69</v>
      </c>
      <c r="BB2775" s="187">
        <f>IFERROR(IF(AW2775="","",VLOOKUP(AW2775,SUSS!R:S,2,FALSE)),AY2775*SUSS!$M$2)</f>
        <v>1565.0159999999998</v>
      </c>
      <c r="BC2775" s="187">
        <f t="shared" si="933"/>
        <v>284.53319999999997</v>
      </c>
    </row>
    <row r="2776" spans="14:55" ht="15.75" thickBot="1">
      <c r="N2776" s="183" t="s">
        <v>224</v>
      </c>
      <c r="O2776" s="82">
        <v>69</v>
      </c>
      <c r="P2776" s="85">
        <v>5272.07</v>
      </c>
      <c r="Q2776" s="83" t="s">
        <v>82</v>
      </c>
      <c r="R2776" s="83" t="s">
        <v>10</v>
      </c>
      <c r="S2776" s="83" t="s">
        <v>10</v>
      </c>
      <c r="T2776" s="82" t="s">
        <v>157</v>
      </c>
      <c r="U2776" s="82" t="s">
        <v>124</v>
      </c>
      <c r="AC2776" s="187" t="str">
        <f t="shared" si="914"/>
        <v/>
      </c>
      <c r="AD2776" s="187" t="str">
        <f t="shared" si="915"/>
        <v/>
      </c>
      <c r="AE2776" s="187" t="str">
        <f t="shared" si="916"/>
        <v/>
      </c>
      <c r="AF2776" s="187" t="str">
        <f t="shared" si="917"/>
        <v/>
      </c>
      <c r="AG2776" s="187" t="str">
        <f t="shared" si="918"/>
        <v/>
      </c>
      <c r="AH2776" s="187" t="str">
        <f t="shared" si="919"/>
        <v/>
      </c>
      <c r="AI2776" s="187" t="str">
        <f t="shared" si="920"/>
        <v/>
      </c>
      <c r="AJ2776" s="187" t="str">
        <f t="shared" si="921"/>
        <v/>
      </c>
      <c r="AK2776" s="187" t="str">
        <f t="shared" si="922"/>
        <v/>
      </c>
      <c r="AN2776" s="187" t="str">
        <f t="shared" si="923"/>
        <v/>
      </c>
      <c r="AO2776" s="187" t="str">
        <f t="shared" si="924"/>
        <v/>
      </c>
      <c r="AP2776" s="187" t="str">
        <f t="shared" si="925"/>
        <v/>
      </c>
      <c r="AT2776" s="187" t="str">
        <f t="shared" si="926"/>
        <v/>
      </c>
      <c r="AU2776" s="187" t="str">
        <f t="shared" si="927"/>
        <v/>
      </c>
      <c r="AV2776" s="187" t="str">
        <f t="shared" si="928"/>
        <v/>
      </c>
      <c r="AW2776" s="187" t="str">
        <f t="shared" si="929"/>
        <v/>
      </c>
      <c r="AX2776" s="187" t="str">
        <f t="shared" si="930"/>
        <v/>
      </c>
      <c r="AY2776" s="187" t="str">
        <f t="shared" si="932"/>
        <v/>
      </c>
      <c r="AZ2776" s="187" t="str">
        <f t="shared" si="931"/>
        <v/>
      </c>
      <c r="BA2776" s="187" t="str">
        <f t="shared" si="934"/>
        <v xml:space="preserve"> </v>
      </c>
      <c r="BB2776" s="187" t="str">
        <f>IFERROR(IF(AW2776="","",VLOOKUP(AW2776,SUSS!R:S,2,FALSE)),AY2776*SUSS!$M$2)</f>
        <v/>
      </c>
      <c r="BC2776" s="187" t="str">
        <f t="shared" si="933"/>
        <v/>
      </c>
    </row>
    <row r="2777" spans="14:55" ht="15.75" thickBot="1">
      <c r="N2777" s="183" t="s">
        <v>224</v>
      </c>
      <c r="O2777" s="82">
        <v>69</v>
      </c>
      <c r="P2777" s="85">
        <v>1002.48</v>
      </c>
      <c r="Q2777" s="83" t="s">
        <v>106</v>
      </c>
      <c r="R2777" s="83" t="s">
        <v>10</v>
      </c>
      <c r="S2777" s="83" t="s">
        <v>10</v>
      </c>
      <c r="T2777" s="82" t="s">
        <v>230</v>
      </c>
      <c r="U2777" s="82" t="s">
        <v>124</v>
      </c>
      <c r="AC2777" s="187" t="str">
        <f t="shared" si="914"/>
        <v/>
      </c>
      <c r="AD2777" s="187" t="str">
        <f t="shared" si="915"/>
        <v/>
      </c>
      <c r="AE2777" s="187" t="str">
        <f t="shared" si="916"/>
        <v/>
      </c>
      <c r="AF2777" s="187" t="str">
        <f t="shared" si="917"/>
        <v/>
      </c>
      <c r="AG2777" s="187" t="str">
        <f t="shared" si="918"/>
        <v/>
      </c>
      <c r="AH2777" s="187" t="str">
        <f t="shared" si="919"/>
        <v/>
      </c>
      <c r="AI2777" s="187" t="str">
        <f t="shared" si="920"/>
        <v/>
      </c>
      <c r="AJ2777" s="187" t="str">
        <f t="shared" si="921"/>
        <v/>
      </c>
      <c r="AK2777" s="187" t="str">
        <f t="shared" si="922"/>
        <v/>
      </c>
      <c r="AN2777" s="187" t="str">
        <f t="shared" si="923"/>
        <v/>
      </c>
      <c r="AO2777" s="187" t="str">
        <f t="shared" si="924"/>
        <v/>
      </c>
      <c r="AP2777" s="187" t="str">
        <f t="shared" si="925"/>
        <v/>
      </c>
      <c r="AT2777" s="187" t="str">
        <f t="shared" si="926"/>
        <v/>
      </c>
      <c r="AU2777" s="187" t="str">
        <f t="shared" si="927"/>
        <v/>
      </c>
      <c r="AV2777" s="187" t="str">
        <f t="shared" si="928"/>
        <v/>
      </c>
      <c r="AW2777" s="187" t="str">
        <f t="shared" si="929"/>
        <v/>
      </c>
      <c r="AX2777" s="187" t="str">
        <f t="shared" si="930"/>
        <v/>
      </c>
      <c r="AY2777" s="187" t="str">
        <f t="shared" si="932"/>
        <v/>
      </c>
      <c r="AZ2777" s="187" t="str">
        <f t="shared" si="931"/>
        <v/>
      </c>
      <c r="BA2777" s="187" t="str">
        <f t="shared" si="934"/>
        <v xml:space="preserve"> </v>
      </c>
      <c r="BB2777" s="187" t="str">
        <f>IFERROR(IF(AW2777="","",VLOOKUP(AW2777,SUSS!R:S,2,FALSE)),AY2777*SUSS!$M$2)</f>
        <v/>
      </c>
      <c r="BC2777" s="187" t="str">
        <f t="shared" si="933"/>
        <v/>
      </c>
    </row>
    <row r="2778" spans="14:55" ht="15.75" thickBot="1">
      <c r="N2778" s="183" t="s">
        <v>224</v>
      </c>
      <c r="O2778" s="82">
        <v>70</v>
      </c>
      <c r="P2778" s="85">
        <v>1636.27</v>
      </c>
      <c r="Q2778" s="83" t="s">
        <v>102</v>
      </c>
      <c r="R2778" s="83" t="s">
        <v>10</v>
      </c>
      <c r="S2778" s="83" t="s">
        <v>83</v>
      </c>
      <c r="T2778" s="82" t="s">
        <v>206</v>
      </c>
      <c r="U2778" s="82" t="s">
        <v>124</v>
      </c>
      <c r="AC2778" s="187" t="str">
        <f t="shared" si="914"/>
        <v/>
      </c>
      <c r="AD2778" s="187" t="str">
        <f t="shared" si="915"/>
        <v/>
      </c>
      <c r="AE2778" s="187" t="str">
        <f t="shared" si="916"/>
        <v/>
      </c>
      <c r="AF2778" s="187" t="str">
        <f t="shared" si="917"/>
        <v/>
      </c>
      <c r="AG2778" s="187" t="str">
        <f t="shared" si="918"/>
        <v/>
      </c>
      <c r="AH2778" s="187" t="str">
        <f t="shared" si="919"/>
        <v/>
      </c>
      <c r="AI2778" s="187" t="str">
        <f t="shared" si="920"/>
        <v/>
      </c>
      <c r="AJ2778" s="187" t="str">
        <f t="shared" si="921"/>
        <v/>
      </c>
      <c r="AK2778" s="187" t="str">
        <f t="shared" si="922"/>
        <v/>
      </c>
      <c r="AN2778" s="187" t="str">
        <f t="shared" si="923"/>
        <v/>
      </c>
      <c r="AO2778" s="187" t="str">
        <f t="shared" si="924"/>
        <v/>
      </c>
      <c r="AP2778" s="187" t="str">
        <f t="shared" si="925"/>
        <v/>
      </c>
      <c r="AT2778" s="187" t="str">
        <f t="shared" si="926"/>
        <v/>
      </c>
      <c r="AU2778" s="187" t="str">
        <f t="shared" si="927"/>
        <v/>
      </c>
      <c r="AV2778" s="187" t="str">
        <f t="shared" si="928"/>
        <v/>
      </c>
      <c r="AW2778" s="187" t="str">
        <f t="shared" si="929"/>
        <v/>
      </c>
      <c r="AX2778" s="187" t="str">
        <f t="shared" si="930"/>
        <v/>
      </c>
      <c r="AY2778" s="187" t="str">
        <f t="shared" si="932"/>
        <v/>
      </c>
      <c r="AZ2778" s="187" t="str">
        <f t="shared" si="931"/>
        <v/>
      </c>
      <c r="BA2778" s="187" t="str">
        <f t="shared" si="934"/>
        <v xml:space="preserve"> </v>
      </c>
      <c r="BB2778" s="187" t="str">
        <f>IFERROR(IF(AW2778="","",VLOOKUP(AW2778,SUSS!R:S,2,FALSE)),AY2778*SUSS!$M$2)</f>
        <v/>
      </c>
      <c r="BC2778" s="187" t="str">
        <f t="shared" si="933"/>
        <v/>
      </c>
    </row>
    <row r="2779" spans="14:55" ht="15.75" thickBot="1">
      <c r="N2779" s="183" t="s">
        <v>224</v>
      </c>
      <c r="O2779" s="82">
        <v>70</v>
      </c>
      <c r="P2779" s="86">
        <v>218.97</v>
      </c>
      <c r="Q2779" s="83" t="s">
        <v>107</v>
      </c>
      <c r="R2779" s="83" t="s">
        <v>10</v>
      </c>
      <c r="S2779" s="83" t="s">
        <v>83</v>
      </c>
      <c r="T2779" s="82" t="s">
        <v>111</v>
      </c>
      <c r="U2779" s="82" t="s">
        <v>124</v>
      </c>
      <c r="AC2779" s="187" t="str">
        <f t="shared" si="914"/>
        <v/>
      </c>
      <c r="AD2779" s="187" t="str">
        <f t="shared" si="915"/>
        <v/>
      </c>
      <c r="AE2779" s="187" t="str">
        <f t="shared" si="916"/>
        <v/>
      </c>
      <c r="AF2779" s="187" t="str">
        <f t="shared" si="917"/>
        <v/>
      </c>
      <c r="AG2779" s="187" t="str">
        <f t="shared" si="918"/>
        <v/>
      </c>
      <c r="AH2779" s="187" t="str">
        <f t="shared" si="919"/>
        <v/>
      </c>
      <c r="AI2779" s="187" t="str">
        <f t="shared" si="920"/>
        <v/>
      </c>
      <c r="AJ2779" s="187" t="str">
        <f t="shared" si="921"/>
        <v/>
      </c>
      <c r="AK2779" s="187" t="str">
        <f t="shared" si="922"/>
        <v/>
      </c>
      <c r="AN2779" s="187" t="str">
        <f t="shared" si="923"/>
        <v/>
      </c>
      <c r="AO2779" s="187" t="str">
        <f t="shared" si="924"/>
        <v/>
      </c>
      <c r="AP2779" s="187" t="str">
        <f t="shared" si="925"/>
        <v/>
      </c>
      <c r="AT2779" s="187" t="str">
        <f t="shared" si="926"/>
        <v/>
      </c>
      <c r="AU2779" s="187" t="str">
        <f t="shared" si="927"/>
        <v/>
      </c>
      <c r="AV2779" s="187" t="str">
        <f t="shared" si="928"/>
        <v/>
      </c>
      <c r="AW2779" s="187" t="str">
        <f t="shared" si="929"/>
        <v/>
      </c>
      <c r="AX2779" s="187" t="str">
        <f t="shared" si="930"/>
        <v/>
      </c>
      <c r="AY2779" s="187" t="str">
        <f t="shared" si="932"/>
        <v/>
      </c>
      <c r="AZ2779" s="187" t="str">
        <f t="shared" si="931"/>
        <v/>
      </c>
      <c r="BA2779" s="187" t="str">
        <f t="shared" si="934"/>
        <v xml:space="preserve"> </v>
      </c>
      <c r="BB2779" s="187" t="str">
        <f>IFERROR(IF(AW2779="","",VLOOKUP(AW2779,SUSS!R:S,2,FALSE)),AY2779*SUSS!$M$2)</f>
        <v/>
      </c>
      <c r="BC2779" s="187" t="str">
        <f t="shared" si="933"/>
        <v/>
      </c>
    </row>
    <row r="2780" spans="14:55" ht="15.75" thickBot="1">
      <c r="N2780" s="183" t="s">
        <v>224</v>
      </c>
      <c r="O2780" s="82">
        <v>70</v>
      </c>
      <c r="P2780" s="85">
        <v>2371.11</v>
      </c>
      <c r="Q2780" s="83" t="s">
        <v>11</v>
      </c>
      <c r="R2780" s="83" t="s">
        <v>10</v>
      </c>
      <c r="S2780" s="83" t="s">
        <v>83</v>
      </c>
      <c r="T2780" s="82" t="s">
        <v>133</v>
      </c>
      <c r="U2780" s="82" t="s">
        <v>124</v>
      </c>
      <c r="AC2780" s="187" t="str">
        <f t="shared" si="914"/>
        <v/>
      </c>
      <c r="AD2780" s="187" t="str">
        <f t="shared" si="915"/>
        <v/>
      </c>
      <c r="AE2780" s="187" t="str">
        <f t="shared" si="916"/>
        <v/>
      </c>
      <c r="AF2780" s="187" t="str">
        <f t="shared" si="917"/>
        <v/>
      </c>
      <c r="AG2780" s="187" t="str">
        <f t="shared" si="918"/>
        <v/>
      </c>
      <c r="AH2780" s="187" t="str">
        <f t="shared" si="919"/>
        <v/>
      </c>
      <c r="AI2780" s="187" t="str">
        <f t="shared" si="920"/>
        <v/>
      </c>
      <c r="AJ2780" s="187" t="str">
        <f t="shared" si="921"/>
        <v/>
      </c>
      <c r="AK2780" s="187" t="str">
        <f t="shared" si="922"/>
        <v/>
      </c>
      <c r="AN2780" s="187" t="str">
        <f t="shared" si="923"/>
        <v/>
      </c>
      <c r="AO2780" s="187" t="str">
        <f t="shared" si="924"/>
        <v/>
      </c>
      <c r="AP2780" s="187" t="str">
        <f t="shared" si="925"/>
        <v/>
      </c>
      <c r="AT2780" s="187" t="str">
        <f t="shared" si="926"/>
        <v>O365001</v>
      </c>
      <c r="AU2780" s="187">
        <f t="shared" si="927"/>
        <v>70</v>
      </c>
      <c r="AV2780" s="187">
        <f t="shared" si="928"/>
        <v>2371.11</v>
      </c>
      <c r="AW2780" s="187" t="str">
        <f t="shared" si="929"/>
        <v>2013/4</v>
      </c>
      <c r="AX2780" s="187" t="str">
        <f t="shared" si="930"/>
        <v>2013/4 Contribuciones Seg. Social</v>
      </c>
      <c r="AY2780" s="187">
        <f t="shared" si="932"/>
        <v>13041.8</v>
      </c>
      <c r="AZ2780" s="187">
        <f t="shared" si="931"/>
        <v>0.18180849269272648</v>
      </c>
      <c r="BA2780" s="187" t="str">
        <f t="shared" si="934"/>
        <v>O365001 70</v>
      </c>
      <c r="BB2780" s="187">
        <f>IFERROR(IF(AW2780="","",VLOOKUP(AW2780,SUSS!R:S,2,FALSE)),AY2780*SUSS!$M$2)</f>
        <v>1565.0159999999998</v>
      </c>
      <c r="BC2780" s="187">
        <f t="shared" si="933"/>
        <v>284.53319999999997</v>
      </c>
    </row>
    <row r="2781" spans="14:55" ht="15.75" thickBot="1">
      <c r="N2781" s="183" t="s">
        <v>224</v>
      </c>
      <c r="O2781" s="82">
        <v>70</v>
      </c>
      <c r="P2781" s="85">
        <v>5272.07</v>
      </c>
      <c r="Q2781" s="83" t="s">
        <v>82</v>
      </c>
      <c r="R2781" s="83" t="s">
        <v>10</v>
      </c>
      <c r="S2781" s="83" t="s">
        <v>10</v>
      </c>
      <c r="T2781" s="82" t="s">
        <v>157</v>
      </c>
      <c r="U2781" s="82" t="s">
        <v>124</v>
      </c>
      <c r="AC2781" s="187" t="str">
        <f t="shared" si="914"/>
        <v/>
      </c>
      <c r="AD2781" s="187" t="str">
        <f t="shared" si="915"/>
        <v/>
      </c>
      <c r="AE2781" s="187" t="str">
        <f t="shared" si="916"/>
        <v/>
      </c>
      <c r="AF2781" s="187" t="str">
        <f t="shared" si="917"/>
        <v/>
      </c>
      <c r="AG2781" s="187" t="str">
        <f t="shared" si="918"/>
        <v/>
      </c>
      <c r="AH2781" s="187" t="str">
        <f t="shared" si="919"/>
        <v/>
      </c>
      <c r="AI2781" s="187" t="str">
        <f t="shared" si="920"/>
        <v/>
      </c>
      <c r="AJ2781" s="187" t="str">
        <f t="shared" si="921"/>
        <v/>
      </c>
      <c r="AK2781" s="187" t="str">
        <f t="shared" si="922"/>
        <v/>
      </c>
      <c r="AN2781" s="187" t="str">
        <f t="shared" si="923"/>
        <v/>
      </c>
      <c r="AO2781" s="187" t="str">
        <f t="shared" si="924"/>
        <v/>
      </c>
      <c r="AP2781" s="187" t="str">
        <f t="shared" si="925"/>
        <v/>
      </c>
      <c r="AT2781" s="187" t="str">
        <f t="shared" si="926"/>
        <v/>
      </c>
      <c r="AU2781" s="187" t="str">
        <f t="shared" si="927"/>
        <v/>
      </c>
      <c r="AV2781" s="187" t="str">
        <f t="shared" si="928"/>
        <v/>
      </c>
      <c r="AW2781" s="187" t="str">
        <f t="shared" si="929"/>
        <v/>
      </c>
      <c r="AX2781" s="187" t="str">
        <f t="shared" si="930"/>
        <v/>
      </c>
      <c r="AY2781" s="187" t="str">
        <f t="shared" si="932"/>
        <v/>
      </c>
      <c r="AZ2781" s="187" t="str">
        <f t="shared" si="931"/>
        <v/>
      </c>
      <c r="BA2781" s="187" t="str">
        <f t="shared" si="934"/>
        <v xml:space="preserve"> </v>
      </c>
      <c r="BB2781" s="187" t="str">
        <f>IFERROR(IF(AW2781="","",VLOOKUP(AW2781,SUSS!R:S,2,FALSE)),AY2781*SUSS!$M$2)</f>
        <v/>
      </c>
      <c r="BC2781" s="187" t="str">
        <f t="shared" si="933"/>
        <v/>
      </c>
    </row>
    <row r="2782" spans="14:55" ht="15.75" thickBot="1">
      <c r="N2782" s="183" t="s">
        <v>224</v>
      </c>
      <c r="O2782" s="82">
        <v>70</v>
      </c>
      <c r="P2782" s="85">
        <v>1002.48</v>
      </c>
      <c r="Q2782" s="83" t="s">
        <v>106</v>
      </c>
      <c r="R2782" s="83" t="s">
        <v>10</v>
      </c>
      <c r="S2782" s="83" t="s">
        <v>10</v>
      </c>
      <c r="T2782" s="82" t="s">
        <v>230</v>
      </c>
      <c r="U2782" s="82" t="s">
        <v>124</v>
      </c>
      <c r="AC2782" s="187" t="str">
        <f t="shared" ref="AC2782:AC2845" si="935">IF($E2782=$AD$1,IF($G2782=$AE$1,A2782,""),"")</f>
        <v/>
      </c>
      <c r="AD2782" s="187" t="str">
        <f t="shared" ref="AD2782:AD2845" si="936">IF($E2782=$AD$1,IF($G2782=$AE$1,E2782,""),"")</f>
        <v/>
      </c>
      <c r="AE2782" s="187" t="str">
        <f t="shared" ref="AE2782:AE2845" si="937">IF($E2782=$AD$1,IF($G2782=$AE$1,F2782,""),"")</f>
        <v/>
      </c>
      <c r="AF2782" s="187" t="str">
        <f t="shared" ref="AF2782:AF2845" si="938">IF($E2782=$AD$1,IF($G2782=$AE$1,G2782,""),"")</f>
        <v/>
      </c>
      <c r="AG2782" s="187" t="str">
        <f t="shared" ref="AG2782:AG2845" si="939">IF($E2782=$AD$1,IF($G2782=$AE$1,I2782,""),"")</f>
        <v/>
      </c>
      <c r="AH2782" s="187" t="str">
        <f t="shared" ref="AH2782:AH2845" si="940">IF($E2782=$AD$1,IF($G2782=$AE$1,J2782,""),"")</f>
        <v/>
      </c>
      <c r="AI2782" s="187" t="str">
        <f t="shared" ref="AI2782:AI2845" si="941">IF($E2782=$AD$1,IF($G2782=$AE$1,K2782,""),"")</f>
        <v/>
      </c>
      <c r="AJ2782" s="187" t="str">
        <f t="shared" ref="AJ2782:AJ2845" si="942">IF($E2782=$AD$1,IF($G2782=$AE$1,B2782,""),"")</f>
        <v/>
      </c>
      <c r="AK2782" s="187" t="str">
        <f t="shared" ref="AK2782:AK2845" si="943">IF($E2782=$AD$1,IF($G2782=$AE$1,C2782,""),"")</f>
        <v/>
      </c>
      <c r="AN2782" s="187" t="str">
        <f t="shared" ref="AN2782:AN2845" si="944">LEFT(AO2782,7)</f>
        <v/>
      </c>
      <c r="AO2782" s="187" t="str">
        <f t="shared" ref="AO2782:AO2845" si="945">IF(AF2782=$AE$1,AJ2782&amp;"/"&amp;AK2782&amp;" "&amp;AD2782,"")</f>
        <v/>
      </c>
      <c r="AP2782" s="187" t="str">
        <f t="shared" ref="AP2782:AP2845" si="946">IF(AO2782&lt;&gt;"",AI2782,"")</f>
        <v/>
      </c>
      <c r="AT2782" s="187" t="str">
        <f t="shared" ref="AT2782:AT2845" si="947">IF($Q2782=$AD$1,N2782,"")</f>
        <v/>
      </c>
      <c r="AU2782" s="187" t="str">
        <f t="shared" ref="AU2782:AU2845" si="948">IF($Q2782=$AD$1,O2782,"")</f>
        <v/>
      </c>
      <c r="AV2782" s="187" t="str">
        <f t="shared" ref="AV2782:AV2845" si="949">IF($Q2782=$AD$1,P2782,"")</f>
        <v/>
      </c>
      <c r="AW2782" s="187" t="str">
        <f t="shared" ref="AW2782:AW2845" si="950">IF($Q2782=$AD$1,T2782,"")</f>
        <v/>
      </c>
      <c r="AX2782" s="187" t="str">
        <f t="shared" ref="AX2782:AX2845" si="951">IF(AW2782&lt;&gt;"",AW2782&amp;" "&amp;$AD$1,"")</f>
        <v/>
      </c>
      <c r="AY2782" s="187" t="str">
        <f t="shared" si="932"/>
        <v/>
      </c>
      <c r="AZ2782" s="187" t="str">
        <f t="shared" ref="AZ2782:AZ2845" si="952">IF(AY2782="","",AV2782/AY2782)</f>
        <v/>
      </c>
      <c r="BA2782" s="187" t="str">
        <f t="shared" si="934"/>
        <v xml:space="preserve"> </v>
      </c>
      <c r="BB2782" s="187" t="str">
        <f>IFERROR(IF(AW2782="","",VLOOKUP(AW2782,SUSS!R:S,2,FALSE)),AY2782*SUSS!$M$2)</f>
        <v/>
      </c>
      <c r="BC2782" s="187" t="str">
        <f t="shared" si="933"/>
        <v/>
      </c>
    </row>
    <row r="2783" spans="14:55" ht="15.75" thickBot="1">
      <c r="N2783" s="183" t="s">
        <v>224</v>
      </c>
      <c r="O2783" s="82">
        <v>71</v>
      </c>
      <c r="P2783" s="85">
        <v>1636.27</v>
      </c>
      <c r="Q2783" s="83" t="s">
        <v>102</v>
      </c>
      <c r="R2783" s="83" t="s">
        <v>10</v>
      </c>
      <c r="S2783" s="83" t="s">
        <v>83</v>
      </c>
      <c r="T2783" s="82" t="s">
        <v>206</v>
      </c>
      <c r="U2783" s="82" t="s">
        <v>124</v>
      </c>
      <c r="AC2783" s="187" t="str">
        <f t="shared" si="935"/>
        <v/>
      </c>
      <c r="AD2783" s="187" t="str">
        <f t="shared" si="936"/>
        <v/>
      </c>
      <c r="AE2783" s="187" t="str">
        <f t="shared" si="937"/>
        <v/>
      </c>
      <c r="AF2783" s="187" t="str">
        <f t="shared" si="938"/>
        <v/>
      </c>
      <c r="AG2783" s="187" t="str">
        <f t="shared" si="939"/>
        <v/>
      </c>
      <c r="AH2783" s="187" t="str">
        <f t="shared" si="940"/>
        <v/>
      </c>
      <c r="AI2783" s="187" t="str">
        <f t="shared" si="941"/>
        <v/>
      </c>
      <c r="AJ2783" s="187" t="str">
        <f t="shared" si="942"/>
        <v/>
      </c>
      <c r="AK2783" s="187" t="str">
        <f t="shared" si="943"/>
        <v/>
      </c>
      <c r="AN2783" s="187" t="str">
        <f t="shared" si="944"/>
        <v/>
      </c>
      <c r="AO2783" s="187" t="str">
        <f t="shared" si="945"/>
        <v/>
      </c>
      <c r="AP2783" s="187" t="str">
        <f t="shared" si="946"/>
        <v/>
      </c>
      <c r="AT2783" s="187" t="str">
        <f t="shared" si="947"/>
        <v/>
      </c>
      <c r="AU2783" s="187" t="str">
        <f t="shared" si="948"/>
        <v/>
      </c>
      <c r="AV2783" s="187" t="str">
        <f t="shared" si="949"/>
        <v/>
      </c>
      <c r="AW2783" s="187" t="str">
        <f t="shared" si="950"/>
        <v/>
      </c>
      <c r="AX2783" s="187" t="str">
        <f t="shared" si="951"/>
        <v/>
      </c>
      <c r="AY2783" s="187" t="str">
        <f t="shared" si="932"/>
        <v/>
      </c>
      <c r="AZ2783" s="187" t="str">
        <f t="shared" si="952"/>
        <v/>
      </c>
      <c r="BA2783" s="187" t="str">
        <f t="shared" si="934"/>
        <v xml:space="preserve"> </v>
      </c>
      <c r="BB2783" s="187" t="str">
        <f>IFERROR(IF(AW2783="","",VLOOKUP(AW2783,SUSS!R:S,2,FALSE)),AY2783*SUSS!$M$2)</f>
        <v/>
      </c>
      <c r="BC2783" s="187" t="str">
        <f t="shared" si="933"/>
        <v/>
      </c>
    </row>
    <row r="2784" spans="14:55" ht="15.75" thickBot="1">
      <c r="N2784" s="183" t="s">
        <v>224</v>
      </c>
      <c r="O2784" s="82">
        <v>71</v>
      </c>
      <c r="P2784" s="86">
        <v>218.97</v>
      </c>
      <c r="Q2784" s="83" t="s">
        <v>107</v>
      </c>
      <c r="R2784" s="83" t="s">
        <v>10</v>
      </c>
      <c r="S2784" s="83" t="s">
        <v>83</v>
      </c>
      <c r="T2784" s="82" t="s">
        <v>111</v>
      </c>
      <c r="U2784" s="82" t="s">
        <v>124</v>
      </c>
      <c r="AC2784" s="187" t="str">
        <f t="shared" si="935"/>
        <v/>
      </c>
      <c r="AD2784" s="187" t="str">
        <f t="shared" si="936"/>
        <v/>
      </c>
      <c r="AE2784" s="187" t="str">
        <f t="shared" si="937"/>
        <v/>
      </c>
      <c r="AF2784" s="187" t="str">
        <f t="shared" si="938"/>
        <v/>
      </c>
      <c r="AG2784" s="187" t="str">
        <f t="shared" si="939"/>
        <v/>
      </c>
      <c r="AH2784" s="187" t="str">
        <f t="shared" si="940"/>
        <v/>
      </c>
      <c r="AI2784" s="187" t="str">
        <f t="shared" si="941"/>
        <v/>
      </c>
      <c r="AJ2784" s="187" t="str">
        <f t="shared" si="942"/>
        <v/>
      </c>
      <c r="AK2784" s="187" t="str">
        <f t="shared" si="943"/>
        <v/>
      </c>
      <c r="AN2784" s="187" t="str">
        <f t="shared" si="944"/>
        <v/>
      </c>
      <c r="AO2784" s="187" t="str">
        <f t="shared" si="945"/>
        <v/>
      </c>
      <c r="AP2784" s="187" t="str">
        <f t="shared" si="946"/>
        <v/>
      </c>
      <c r="AT2784" s="187" t="str">
        <f t="shared" si="947"/>
        <v/>
      </c>
      <c r="AU2784" s="187" t="str">
        <f t="shared" si="948"/>
        <v/>
      </c>
      <c r="AV2784" s="187" t="str">
        <f t="shared" si="949"/>
        <v/>
      </c>
      <c r="AW2784" s="187" t="str">
        <f t="shared" si="950"/>
        <v/>
      </c>
      <c r="AX2784" s="187" t="str">
        <f t="shared" si="951"/>
        <v/>
      </c>
      <c r="AY2784" s="187" t="str">
        <f t="shared" si="932"/>
        <v/>
      </c>
      <c r="AZ2784" s="187" t="str">
        <f t="shared" si="952"/>
        <v/>
      </c>
      <c r="BA2784" s="187" t="str">
        <f t="shared" si="934"/>
        <v xml:space="preserve"> </v>
      </c>
      <c r="BB2784" s="187" t="str">
        <f>IFERROR(IF(AW2784="","",VLOOKUP(AW2784,SUSS!R:S,2,FALSE)),AY2784*SUSS!$M$2)</f>
        <v/>
      </c>
      <c r="BC2784" s="187" t="str">
        <f t="shared" si="933"/>
        <v/>
      </c>
    </row>
    <row r="2785" spans="14:55" ht="15.75" thickBot="1">
      <c r="N2785" s="183" t="s">
        <v>224</v>
      </c>
      <c r="O2785" s="82">
        <v>71</v>
      </c>
      <c r="P2785" s="86">
        <v>532.12</v>
      </c>
      <c r="Q2785" s="83" t="s">
        <v>11</v>
      </c>
      <c r="R2785" s="83" t="s">
        <v>10</v>
      </c>
      <c r="S2785" s="83" t="s">
        <v>83</v>
      </c>
      <c r="T2785" s="82" t="s">
        <v>133</v>
      </c>
      <c r="U2785" s="82" t="s">
        <v>124</v>
      </c>
      <c r="AC2785" s="187" t="str">
        <f t="shared" si="935"/>
        <v/>
      </c>
      <c r="AD2785" s="187" t="str">
        <f t="shared" si="936"/>
        <v/>
      </c>
      <c r="AE2785" s="187" t="str">
        <f t="shared" si="937"/>
        <v/>
      </c>
      <c r="AF2785" s="187" t="str">
        <f t="shared" si="938"/>
        <v/>
      </c>
      <c r="AG2785" s="187" t="str">
        <f t="shared" si="939"/>
        <v/>
      </c>
      <c r="AH2785" s="187" t="str">
        <f t="shared" si="940"/>
        <v/>
      </c>
      <c r="AI2785" s="187" t="str">
        <f t="shared" si="941"/>
        <v/>
      </c>
      <c r="AJ2785" s="187" t="str">
        <f t="shared" si="942"/>
        <v/>
      </c>
      <c r="AK2785" s="187" t="str">
        <f t="shared" si="943"/>
        <v/>
      </c>
      <c r="AN2785" s="187" t="str">
        <f t="shared" si="944"/>
        <v/>
      </c>
      <c r="AO2785" s="187" t="str">
        <f t="shared" si="945"/>
        <v/>
      </c>
      <c r="AP2785" s="187" t="str">
        <f t="shared" si="946"/>
        <v/>
      </c>
      <c r="AT2785" s="187" t="str">
        <f t="shared" si="947"/>
        <v>O365001</v>
      </c>
      <c r="AU2785" s="187">
        <f t="shared" si="948"/>
        <v>71</v>
      </c>
      <c r="AV2785" s="187">
        <f t="shared" si="949"/>
        <v>532.12</v>
      </c>
      <c r="AW2785" s="187" t="str">
        <f t="shared" si="950"/>
        <v>2013/4</v>
      </c>
      <c r="AX2785" s="187" t="str">
        <f t="shared" si="951"/>
        <v>2013/4 Contribuciones Seg. Social</v>
      </c>
      <c r="AY2785" s="187">
        <f t="shared" si="932"/>
        <v>13041.8</v>
      </c>
      <c r="AZ2785" s="187">
        <f t="shared" si="952"/>
        <v>4.0801116410311464E-2</v>
      </c>
      <c r="BA2785" s="187" t="str">
        <f t="shared" si="934"/>
        <v>O365001 71</v>
      </c>
      <c r="BB2785" s="187">
        <f>IFERROR(IF(AW2785="","",VLOOKUP(AW2785,SUSS!R:S,2,FALSE)),AY2785*SUSS!$M$2)</f>
        <v>1565.0159999999998</v>
      </c>
      <c r="BC2785" s="187">
        <f t="shared" si="933"/>
        <v>63.854399999999998</v>
      </c>
    </row>
    <row r="2786" spans="14:55" ht="15.75" thickBot="1">
      <c r="N2786" s="183" t="s">
        <v>224</v>
      </c>
      <c r="O2786" s="82">
        <v>71</v>
      </c>
      <c r="P2786" s="85">
        <v>1838.99</v>
      </c>
      <c r="Q2786" s="83" t="s">
        <v>11</v>
      </c>
      <c r="R2786" s="83" t="s">
        <v>10</v>
      </c>
      <c r="S2786" s="83" t="s">
        <v>10</v>
      </c>
      <c r="T2786" s="82" t="s">
        <v>131</v>
      </c>
      <c r="U2786" s="82" t="s">
        <v>124</v>
      </c>
      <c r="AC2786" s="187" t="str">
        <f t="shared" si="935"/>
        <v/>
      </c>
      <c r="AD2786" s="187" t="str">
        <f t="shared" si="936"/>
        <v/>
      </c>
      <c r="AE2786" s="187" t="str">
        <f t="shared" si="937"/>
        <v/>
      </c>
      <c r="AF2786" s="187" t="str">
        <f t="shared" si="938"/>
        <v/>
      </c>
      <c r="AG2786" s="187" t="str">
        <f t="shared" si="939"/>
        <v/>
      </c>
      <c r="AH2786" s="187" t="str">
        <f t="shared" si="940"/>
        <v/>
      </c>
      <c r="AI2786" s="187" t="str">
        <f t="shared" si="941"/>
        <v/>
      </c>
      <c r="AJ2786" s="187" t="str">
        <f t="shared" si="942"/>
        <v/>
      </c>
      <c r="AK2786" s="187" t="str">
        <f t="shared" si="943"/>
        <v/>
      </c>
      <c r="AN2786" s="187" t="str">
        <f t="shared" si="944"/>
        <v/>
      </c>
      <c r="AO2786" s="187" t="str">
        <f t="shared" si="945"/>
        <v/>
      </c>
      <c r="AP2786" s="187" t="str">
        <f t="shared" si="946"/>
        <v/>
      </c>
      <c r="AT2786" s="187" t="str">
        <f t="shared" si="947"/>
        <v>O365001</v>
      </c>
      <c r="AU2786" s="187">
        <f t="shared" si="948"/>
        <v>71</v>
      </c>
      <c r="AV2786" s="187">
        <f t="shared" si="949"/>
        <v>1838.99</v>
      </c>
      <c r="AW2786" s="187" t="str">
        <f t="shared" si="950"/>
        <v>2013/5</v>
      </c>
      <c r="AX2786" s="187" t="str">
        <f t="shared" si="951"/>
        <v>2013/5 Contribuciones Seg. Social</v>
      </c>
      <c r="AY2786" s="187">
        <f t="shared" si="932"/>
        <v>13906.57</v>
      </c>
      <c r="AZ2786" s="187">
        <f t="shared" si="952"/>
        <v>0.13223893454676458</v>
      </c>
      <c r="BA2786" s="187" t="str">
        <f t="shared" si="934"/>
        <v>O365001 71</v>
      </c>
      <c r="BB2786" s="187">
        <f>IFERROR(IF(AW2786="","",VLOOKUP(AW2786,SUSS!R:S,2,FALSE)),AY2786*SUSS!$M$2)</f>
        <v>1668.7883999999999</v>
      </c>
      <c r="BC2786" s="187">
        <f t="shared" si="933"/>
        <v>220.67879999999997</v>
      </c>
    </row>
    <row r="2787" spans="14:55" ht="15.75" thickBot="1">
      <c r="N2787" s="183" t="s">
        <v>224</v>
      </c>
      <c r="O2787" s="82">
        <v>71</v>
      </c>
      <c r="P2787" s="85">
        <v>5272.07</v>
      </c>
      <c r="Q2787" s="83" t="s">
        <v>82</v>
      </c>
      <c r="R2787" s="83" t="s">
        <v>10</v>
      </c>
      <c r="S2787" s="83" t="s">
        <v>10</v>
      </c>
      <c r="T2787" s="82" t="s">
        <v>157</v>
      </c>
      <c r="U2787" s="82" t="s">
        <v>124</v>
      </c>
      <c r="AC2787" s="187" t="str">
        <f t="shared" si="935"/>
        <v/>
      </c>
      <c r="AD2787" s="187" t="str">
        <f t="shared" si="936"/>
        <v/>
      </c>
      <c r="AE2787" s="187" t="str">
        <f t="shared" si="937"/>
        <v/>
      </c>
      <c r="AF2787" s="187" t="str">
        <f t="shared" si="938"/>
        <v/>
      </c>
      <c r="AG2787" s="187" t="str">
        <f t="shared" si="939"/>
        <v/>
      </c>
      <c r="AH2787" s="187" t="str">
        <f t="shared" si="940"/>
        <v/>
      </c>
      <c r="AI2787" s="187" t="str">
        <f t="shared" si="941"/>
        <v/>
      </c>
      <c r="AJ2787" s="187" t="str">
        <f t="shared" si="942"/>
        <v/>
      </c>
      <c r="AK2787" s="187" t="str">
        <f t="shared" si="943"/>
        <v/>
      </c>
      <c r="AN2787" s="187" t="str">
        <f t="shared" si="944"/>
        <v/>
      </c>
      <c r="AO2787" s="187" t="str">
        <f t="shared" si="945"/>
        <v/>
      </c>
      <c r="AP2787" s="187" t="str">
        <f t="shared" si="946"/>
        <v/>
      </c>
      <c r="AT2787" s="187" t="str">
        <f t="shared" si="947"/>
        <v/>
      </c>
      <c r="AU2787" s="187" t="str">
        <f t="shared" si="948"/>
        <v/>
      </c>
      <c r="AV2787" s="187" t="str">
        <f t="shared" si="949"/>
        <v/>
      </c>
      <c r="AW2787" s="187" t="str">
        <f t="shared" si="950"/>
        <v/>
      </c>
      <c r="AX2787" s="187" t="str">
        <f t="shared" si="951"/>
        <v/>
      </c>
      <c r="AY2787" s="187" t="str">
        <f t="shared" si="932"/>
        <v/>
      </c>
      <c r="AZ2787" s="187" t="str">
        <f t="shared" si="952"/>
        <v/>
      </c>
      <c r="BA2787" s="187" t="str">
        <f t="shared" si="934"/>
        <v xml:space="preserve"> </v>
      </c>
      <c r="BB2787" s="187" t="str">
        <f>IFERROR(IF(AW2787="","",VLOOKUP(AW2787,SUSS!R:S,2,FALSE)),AY2787*SUSS!$M$2)</f>
        <v/>
      </c>
      <c r="BC2787" s="187" t="str">
        <f t="shared" si="933"/>
        <v/>
      </c>
    </row>
    <row r="2788" spans="14:55" ht="15.75" thickBot="1">
      <c r="N2788" s="183" t="s">
        <v>224</v>
      </c>
      <c r="O2788" s="82">
        <v>71</v>
      </c>
      <c r="P2788" s="85">
        <v>1002.48</v>
      </c>
      <c r="Q2788" s="83" t="s">
        <v>106</v>
      </c>
      <c r="R2788" s="83" t="s">
        <v>10</v>
      </c>
      <c r="S2788" s="83" t="s">
        <v>10</v>
      </c>
      <c r="T2788" s="82" t="s">
        <v>230</v>
      </c>
      <c r="U2788" s="82" t="s">
        <v>124</v>
      </c>
      <c r="AC2788" s="187" t="str">
        <f t="shared" si="935"/>
        <v/>
      </c>
      <c r="AD2788" s="187" t="str">
        <f t="shared" si="936"/>
        <v/>
      </c>
      <c r="AE2788" s="187" t="str">
        <f t="shared" si="937"/>
        <v/>
      </c>
      <c r="AF2788" s="187" t="str">
        <f t="shared" si="938"/>
        <v/>
      </c>
      <c r="AG2788" s="187" t="str">
        <f t="shared" si="939"/>
        <v/>
      </c>
      <c r="AH2788" s="187" t="str">
        <f t="shared" si="940"/>
        <v/>
      </c>
      <c r="AI2788" s="187" t="str">
        <f t="shared" si="941"/>
        <v/>
      </c>
      <c r="AJ2788" s="187" t="str">
        <f t="shared" si="942"/>
        <v/>
      </c>
      <c r="AK2788" s="187" t="str">
        <f t="shared" si="943"/>
        <v/>
      </c>
      <c r="AN2788" s="187" t="str">
        <f t="shared" si="944"/>
        <v/>
      </c>
      <c r="AO2788" s="187" t="str">
        <f t="shared" si="945"/>
        <v/>
      </c>
      <c r="AP2788" s="187" t="str">
        <f t="shared" si="946"/>
        <v/>
      </c>
      <c r="AT2788" s="187" t="str">
        <f t="shared" si="947"/>
        <v/>
      </c>
      <c r="AU2788" s="187" t="str">
        <f t="shared" si="948"/>
        <v/>
      </c>
      <c r="AV2788" s="187" t="str">
        <f t="shared" si="949"/>
        <v/>
      </c>
      <c r="AW2788" s="187" t="str">
        <f t="shared" si="950"/>
        <v/>
      </c>
      <c r="AX2788" s="187" t="str">
        <f t="shared" si="951"/>
        <v/>
      </c>
      <c r="AY2788" s="187" t="str">
        <f t="shared" si="932"/>
        <v/>
      </c>
      <c r="AZ2788" s="187" t="str">
        <f t="shared" si="952"/>
        <v/>
      </c>
      <c r="BA2788" s="187" t="str">
        <f t="shared" si="934"/>
        <v xml:space="preserve"> </v>
      </c>
      <c r="BB2788" s="187" t="str">
        <f>IFERROR(IF(AW2788="","",VLOOKUP(AW2788,SUSS!R:S,2,FALSE)),AY2788*SUSS!$M$2)</f>
        <v/>
      </c>
      <c r="BC2788" s="187" t="str">
        <f t="shared" si="933"/>
        <v/>
      </c>
    </row>
    <row r="2789" spans="14:55" ht="15.75" thickBot="1">
      <c r="N2789" s="183" t="s">
        <v>224</v>
      </c>
      <c r="O2789" s="82">
        <v>72</v>
      </c>
      <c r="P2789" s="85">
        <v>1636.27</v>
      </c>
      <c r="Q2789" s="83" t="s">
        <v>102</v>
      </c>
      <c r="R2789" s="83" t="s">
        <v>10</v>
      </c>
      <c r="S2789" s="83" t="s">
        <v>83</v>
      </c>
      <c r="T2789" s="82" t="s">
        <v>206</v>
      </c>
      <c r="U2789" s="82" t="s">
        <v>124</v>
      </c>
      <c r="AC2789" s="187" t="str">
        <f t="shared" si="935"/>
        <v/>
      </c>
      <c r="AD2789" s="187" t="str">
        <f t="shared" si="936"/>
        <v/>
      </c>
      <c r="AE2789" s="187" t="str">
        <f t="shared" si="937"/>
        <v/>
      </c>
      <c r="AF2789" s="187" t="str">
        <f t="shared" si="938"/>
        <v/>
      </c>
      <c r="AG2789" s="187" t="str">
        <f t="shared" si="939"/>
        <v/>
      </c>
      <c r="AH2789" s="187" t="str">
        <f t="shared" si="940"/>
        <v/>
      </c>
      <c r="AI2789" s="187" t="str">
        <f t="shared" si="941"/>
        <v/>
      </c>
      <c r="AJ2789" s="187" t="str">
        <f t="shared" si="942"/>
        <v/>
      </c>
      <c r="AK2789" s="187" t="str">
        <f t="shared" si="943"/>
        <v/>
      </c>
      <c r="AN2789" s="187" t="str">
        <f t="shared" si="944"/>
        <v/>
      </c>
      <c r="AO2789" s="187" t="str">
        <f t="shared" si="945"/>
        <v/>
      </c>
      <c r="AP2789" s="187" t="str">
        <f t="shared" si="946"/>
        <v/>
      </c>
      <c r="AT2789" s="187" t="str">
        <f t="shared" si="947"/>
        <v/>
      </c>
      <c r="AU2789" s="187" t="str">
        <f t="shared" si="948"/>
        <v/>
      </c>
      <c r="AV2789" s="187" t="str">
        <f t="shared" si="949"/>
        <v/>
      </c>
      <c r="AW2789" s="187" t="str">
        <f t="shared" si="950"/>
        <v/>
      </c>
      <c r="AX2789" s="187" t="str">
        <f t="shared" si="951"/>
        <v/>
      </c>
      <c r="AY2789" s="187" t="str">
        <f t="shared" si="932"/>
        <v/>
      </c>
      <c r="AZ2789" s="187" t="str">
        <f t="shared" si="952"/>
        <v/>
      </c>
      <c r="BA2789" s="187" t="str">
        <f t="shared" si="934"/>
        <v xml:space="preserve"> </v>
      </c>
      <c r="BB2789" s="187" t="str">
        <f>IFERROR(IF(AW2789="","",VLOOKUP(AW2789,SUSS!R:S,2,FALSE)),AY2789*SUSS!$M$2)</f>
        <v/>
      </c>
      <c r="BC2789" s="187" t="str">
        <f t="shared" si="933"/>
        <v/>
      </c>
    </row>
    <row r="2790" spans="14:55" ht="15.75" thickBot="1">
      <c r="N2790" s="183" t="s">
        <v>224</v>
      </c>
      <c r="O2790" s="82">
        <v>72</v>
      </c>
      <c r="P2790" s="86">
        <v>218.97</v>
      </c>
      <c r="Q2790" s="83" t="s">
        <v>107</v>
      </c>
      <c r="R2790" s="83" t="s">
        <v>10</v>
      </c>
      <c r="S2790" s="83" t="s">
        <v>83</v>
      </c>
      <c r="T2790" s="82" t="s">
        <v>111</v>
      </c>
      <c r="U2790" s="82" t="s">
        <v>124</v>
      </c>
      <c r="AC2790" s="187" t="str">
        <f t="shared" si="935"/>
        <v/>
      </c>
      <c r="AD2790" s="187" t="str">
        <f t="shared" si="936"/>
        <v/>
      </c>
      <c r="AE2790" s="187" t="str">
        <f t="shared" si="937"/>
        <v/>
      </c>
      <c r="AF2790" s="187" t="str">
        <f t="shared" si="938"/>
        <v/>
      </c>
      <c r="AG2790" s="187" t="str">
        <f t="shared" si="939"/>
        <v/>
      </c>
      <c r="AH2790" s="187" t="str">
        <f t="shared" si="940"/>
        <v/>
      </c>
      <c r="AI2790" s="187" t="str">
        <f t="shared" si="941"/>
        <v/>
      </c>
      <c r="AJ2790" s="187" t="str">
        <f t="shared" si="942"/>
        <v/>
      </c>
      <c r="AK2790" s="187" t="str">
        <f t="shared" si="943"/>
        <v/>
      </c>
      <c r="AN2790" s="187" t="str">
        <f t="shared" si="944"/>
        <v/>
      </c>
      <c r="AO2790" s="187" t="str">
        <f t="shared" si="945"/>
        <v/>
      </c>
      <c r="AP2790" s="187" t="str">
        <f t="shared" si="946"/>
        <v/>
      </c>
      <c r="AT2790" s="187" t="str">
        <f t="shared" si="947"/>
        <v/>
      </c>
      <c r="AU2790" s="187" t="str">
        <f t="shared" si="948"/>
        <v/>
      </c>
      <c r="AV2790" s="187" t="str">
        <f t="shared" si="949"/>
        <v/>
      </c>
      <c r="AW2790" s="187" t="str">
        <f t="shared" si="950"/>
        <v/>
      </c>
      <c r="AX2790" s="187" t="str">
        <f t="shared" si="951"/>
        <v/>
      </c>
      <c r="AY2790" s="187" t="str">
        <f t="shared" si="932"/>
        <v/>
      </c>
      <c r="AZ2790" s="187" t="str">
        <f t="shared" si="952"/>
        <v/>
      </c>
      <c r="BA2790" s="187" t="str">
        <f t="shared" si="934"/>
        <v xml:space="preserve"> </v>
      </c>
      <c r="BB2790" s="187" t="str">
        <f>IFERROR(IF(AW2790="","",VLOOKUP(AW2790,SUSS!R:S,2,FALSE)),AY2790*SUSS!$M$2)</f>
        <v/>
      </c>
      <c r="BC2790" s="187" t="str">
        <f t="shared" si="933"/>
        <v/>
      </c>
    </row>
    <row r="2791" spans="14:55" ht="15.75" thickBot="1">
      <c r="N2791" s="183" t="s">
        <v>224</v>
      </c>
      <c r="O2791" s="82">
        <v>72</v>
      </c>
      <c r="P2791" s="85">
        <v>2371.11</v>
      </c>
      <c r="Q2791" s="83" t="s">
        <v>11</v>
      </c>
      <c r="R2791" s="83" t="s">
        <v>10</v>
      </c>
      <c r="S2791" s="83" t="s">
        <v>10</v>
      </c>
      <c r="T2791" s="82" t="s">
        <v>131</v>
      </c>
      <c r="U2791" s="82" t="s">
        <v>124</v>
      </c>
      <c r="AC2791" s="187" t="str">
        <f t="shared" si="935"/>
        <v/>
      </c>
      <c r="AD2791" s="187" t="str">
        <f t="shared" si="936"/>
        <v/>
      </c>
      <c r="AE2791" s="187" t="str">
        <f t="shared" si="937"/>
        <v/>
      </c>
      <c r="AF2791" s="187" t="str">
        <f t="shared" si="938"/>
        <v/>
      </c>
      <c r="AG2791" s="187" t="str">
        <f t="shared" si="939"/>
        <v/>
      </c>
      <c r="AH2791" s="187" t="str">
        <f t="shared" si="940"/>
        <v/>
      </c>
      <c r="AI2791" s="187" t="str">
        <f t="shared" si="941"/>
        <v/>
      </c>
      <c r="AJ2791" s="187" t="str">
        <f t="shared" si="942"/>
        <v/>
      </c>
      <c r="AK2791" s="187" t="str">
        <f t="shared" si="943"/>
        <v/>
      </c>
      <c r="AN2791" s="187" t="str">
        <f t="shared" si="944"/>
        <v/>
      </c>
      <c r="AO2791" s="187" t="str">
        <f t="shared" si="945"/>
        <v/>
      </c>
      <c r="AP2791" s="187" t="str">
        <f t="shared" si="946"/>
        <v/>
      </c>
      <c r="AT2791" s="187" t="str">
        <f t="shared" si="947"/>
        <v>O365001</v>
      </c>
      <c r="AU2791" s="187">
        <f t="shared" si="948"/>
        <v>72</v>
      </c>
      <c r="AV2791" s="187">
        <f t="shared" si="949"/>
        <v>2371.11</v>
      </c>
      <c r="AW2791" s="187" t="str">
        <f t="shared" si="950"/>
        <v>2013/5</v>
      </c>
      <c r="AX2791" s="187" t="str">
        <f t="shared" si="951"/>
        <v>2013/5 Contribuciones Seg. Social</v>
      </c>
      <c r="AY2791" s="187">
        <f t="shared" si="932"/>
        <v>13906.57</v>
      </c>
      <c r="AZ2791" s="187">
        <f t="shared" si="952"/>
        <v>0.17050286303524162</v>
      </c>
      <c r="BA2791" s="187" t="str">
        <f t="shared" si="934"/>
        <v>O365001 72</v>
      </c>
      <c r="BB2791" s="187">
        <f>IFERROR(IF(AW2791="","",VLOOKUP(AW2791,SUSS!R:S,2,FALSE)),AY2791*SUSS!$M$2)</f>
        <v>1668.7883999999999</v>
      </c>
      <c r="BC2791" s="187">
        <f t="shared" si="933"/>
        <v>284.53319999999997</v>
      </c>
    </row>
    <row r="2792" spans="14:55" ht="15.75" thickBot="1">
      <c r="N2792" s="183" t="s">
        <v>224</v>
      </c>
      <c r="O2792" s="82">
        <v>72</v>
      </c>
      <c r="P2792" s="85">
        <v>5272.07</v>
      </c>
      <c r="Q2792" s="83" t="s">
        <v>82</v>
      </c>
      <c r="R2792" s="83" t="s">
        <v>10</v>
      </c>
      <c r="S2792" s="83" t="s">
        <v>10</v>
      </c>
      <c r="T2792" s="82" t="s">
        <v>157</v>
      </c>
      <c r="U2792" s="82" t="s">
        <v>124</v>
      </c>
      <c r="AC2792" s="187" t="str">
        <f t="shared" si="935"/>
        <v/>
      </c>
      <c r="AD2792" s="187" t="str">
        <f t="shared" si="936"/>
        <v/>
      </c>
      <c r="AE2792" s="187" t="str">
        <f t="shared" si="937"/>
        <v/>
      </c>
      <c r="AF2792" s="187" t="str">
        <f t="shared" si="938"/>
        <v/>
      </c>
      <c r="AG2792" s="187" t="str">
        <f t="shared" si="939"/>
        <v/>
      </c>
      <c r="AH2792" s="187" t="str">
        <f t="shared" si="940"/>
        <v/>
      </c>
      <c r="AI2792" s="187" t="str">
        <f t="shared" si="941"/>
        <v/>
      </c>
      <c r="AJ2792" s="187" t="str">
        <f t="shared" si="942"/>
        <v/>
      </c>
      <c r="AK2792" s="187" t="str">
        <f t="shared" si="943"/>
        <v/>
      </c>
      <c r="AN2792" s="187" t="str">
        <f t="shared" si="944"/>
        <v/>
      </c>
      <c r="AO2792" s="187" t="str">
        <f t="shared" si="945"/>
        <v/>
      </c>
      <c r="AP2792" s="187" t="str">
        <f t="shared" si="946"/>
        <v/>
      </c>
      <c r="AT2792" s="187" t="str">
        <f t="shared" si="947"/>
        <v/>
      </c>
      <c r="AU2792" s="187" t="str">
        <f t="shared" si="948"/>
        <v/>
      </c>
      <c r="AV2792" s="187" t="str">
        <f t="shared" si="949"/>
        <v/>
      </c>
      <c r="AW2792" s="187" t="str">
        <f t="shared" si="950"/>
        <v/>
      </c>
      <c r="AX2792" s="187" t="str">
        <f t="shared" si="951"/>
        <v/>
      </c>
      <c r="AY2792" s="187" t="str">
        <f t="shared" si="932"/>
        <v/>
      </c>
      <c r="AZ2792" s="187" t="str">
        <f t="shared" si="952"/>
        <v/>
      </c>
      <c r="BA2792" s="187" t="str">
        <f t="shared" si="934"/>
        <v xml:space="preserve"> </v>
      </c>
      <c r="BB2792" s="187" t="str">
        <f>IFERROR(IF(AW2792="","",VLOOKUP(AW2792,SUSS!R:S,2,FALSE)),AY2792*SUSS!$M$2)</f>
        <v/>
      </c>
      <c r="BC2792" s="187" t="str">
        <f t="shared" si="933"/>
        <v/>
      </c>
    </row>
    <row r="2793" spans="14:55" ht="15.75" thickBot="1">
      <c r="N2793" s="183" t="s">
        <v>224</v>
      </c>
      <c r="O2793" s="82">
        <v>72</v>
      </c>
      <c r="P2793" s="85">
        <v>1002.48</v>
      </c>
      <c r="Q2793" s="83" t="s">
        <v>106</v>
      </c>
      <c r="R2793" s="83" t="s">
        <v>10</v>
      </c>
      <c r="S2793" s="83" t="s">
        <v>10</v>
      </c>
      <c r="T2793" s="82" t="s">
        <v>230</v>
      </c>
      <c r="U2793" s="82" t="s">
        <v>124</v>
      </c>
      <c r="AC2793" s="187" t="str">
        <f t="shared" si="935"/>
        <v/>
      </c>
      <c r="AD2793" s="187" t="str">
        <f t="shared" si="936"/>
        <v/>
      </c>
      <c r="AE2793" s="187" t="str">
        <f t="shared" si="937"/>
        <v/>
      </c>
      <c r="AF2793" s="187" t="str">
        <f t="shared" si="938"/>
        <v/>
      </c>
      <c r="AG2793" s="187" t="str">
        <f t="shared" si="939"/>
        <v/>
      </c>
      <c r="AH2793" s="187" t="str">
        <f t="shared" si="940"/>
        <v/>
      </c>
      <c r="AI2793" s="187" t="str">
        <f t="shared" si="941"/>
        <v/>
      </c>
      <c r="AJ2793" s="187" t="str">
        <f t="shared" si="942"/>
        <v/>
      </c>
      <c r="AK2793" s="187" t="str">
        <f t="shared" si="943"/>
        <v/>
      </c>
      <c r="AN2793" s="187" t="str">
        <f t="shared" si="944"/>
        <v/>
      </c>
      <c r="AO2793" s="187" t="str">
        <f t="shared" si="945"/>
        <v/>
      </c>
      <c r="AP2793" s="187" t="str">
        <f t="shared" si="946"/>
        <v/>
      </c>
      <c r="AT2793" s="187" t="str">
        <f t="shared" si="947"/>
        <v/>
      </c>
      <c r="AU2793" s="187" t="str">
        <f t="shared" si="948"/>
        <v/>
      </c>
      <c r="AV2793" s="187" t="str">
        <f t="shared" si="949"/>
        <v/>
      </c>
      <c r="AW2793" s="187" t="str">
        <f t="shared" si="950"/>
        <v/>
      </c>
      <c r="AX2793" s="187" t="str">
        <f t="shared" si="951"/>
        <v/>
      </c>
      <c r="AY2793" s="187" t="str">
        <f t="shared" si="932"/>
        <v/>
      </c>
      <c r="AZ2793" s="187" t="str">
        <f t="shared" si="952"/>
        <v/>
      </c>
      <c r="BA2793" s="187" t="str">
        <f t="shared" si="934"/>
        <v xml:space="preserve"> </v>
      </c>
      <c r="BB2793" s="187" t="str">
        <f>IFERROR(IF(AW2793="","",VLOOKUP(AW2793,SUSS!R:S,2,FALSE)),AY2793*SUSS!$M$2)</f>
        <v/>
      </c>
      <c r="BC2793" s="187" t="str">
        <f t="shared" si="933"/>
        <v/>
      </c>
    </row>
    <row r="2794" spans="14:55" ht="15.75" thickBot="1">
      <c r="N2794" s="183" t="s">
        <v>224</v>
      </c>
      <c r="O2794" s="82">
        <v>73</v>
      </c>
      <c r="P2794" s="85">
        <v>1636.27</v>
      </c>
      <c r="Q2794" s="83" t="s">
        <v>102</v>
      </c>
      <c r="R2794" s="83" t="s">
        <v>10</v>
      </c>
      <c r="S2794" s="83" t="s">
        <v>83</v>
      </c>
      <c r="T2794" s="82" t="s">
        <v>206</v>
      </c>
      <c r="U2794" s="82" t="s">
        <v>124</v>
      </c>
      <c r="AC2794" s="187" t="str">
        <f t="shared" si="935"/>
        <v/>
      </c>
      <c r="AD2794" s="187" t="str">
        <f t="shared" si="936"/>
        <v/>
      </c>
      <c r="AE2794" s="187" t="str">
        <f t="shared" si="937"/>
        <v/>
      </c>
      <c r="AF2794" s="187" t="str">
        <f t="shared" si="938"/>
        <v/>
      </c>
      <c r="AG2794" s="187" t="str">
        <f t="shared" si="939"/>
        <v/>
      </c>
      <c r="AH2794" s="187" t="str">
        <f t="shared" si="940"/>
        <v/>
      </c>
      <c r="AI2794" s="187" t="str">
        <f t="shared" si="941"/>
        <v/>
      </c>
      <c r="AJ2794" s="187" t="str">
        <f t="shared" si="942"/>
        <v/>
      </c>
      <c r="AK2794" s="187" t="str">
        <f t="shared" si="943"/>
        <v/>
      </c>
      <c r="AN2794" s="187" t="str">
        <f t="shared" si="944"/>
        <v/>
      </c>
      <c r="AO2794" s="187" t="str">
        <f t="shared" si="945"/>
        <v/>
      </c>
      <c r="AP2794" s="187" t="str">
        <f t="shared" si="946"/>
        <v/>
      </c>
      <c r="AT2794" s="187" t="str">
        <f t="shared" si="947"/>
        <v/>
      </c>
      <c r="AU2794" s="187" t="str">
        <f t="shared" si="948"/>
        <v/>
      </c>
      <c r="AV2794" s="187" t="str">
        <f t="shared" si="949"/>
        <v/>
      </c>
      <c r="AW2794" s="187" t="str">
        <f t="shared" si="950"/>
        <v/>
      </c>
      <c r="AX2794" s="187" t="str">
        <f t="shared" si="951"/>
        <v/>
      </c>
      <c r="AY2794" s="187" t="str">
        <f t="shared" si="932"/>
        <v/>
      </c>
      <c r="AZ2794" s="187" t="str">
        <f t="shared" si="952"/>
        <v/>
      </c>
      <c r="BA2794" s="187" t="str">
        <f t="shared" si="934"/>
        <v xml:space="preserve"> </v>
      </c>
      <c r="BB2794" s="187" t="str">
        <f>IFERROR(IF(AW2794="","",VLOOKUP(AW2794,SUSS!R:S,2,FALSE)),AY2794*SUSS!$M$2)</f>
        <v/>
      </c>
      <c r="BC2794" s="187" t="str">
        <f t="shared" si="933"/>
        <v/>
      </c>
    </row>
    <row r="2795" spans="14:55" ht="15.75" thickBot="1">
      <c r="N2795" s="183" t="s">
        <v>224</v>
      </c>
      <c r="O2795" s="82">
        <v>73</v>
      </c>
      <c r="P2795" s="86">
        <v>218.97</v>
      </c>
      <c r="Q2795" s="83" t="s">
        <v>107</v>
      </c>
      <c r="R2795" s="83" t="s">
        <v>10</v>
      </c>
      <c r="S2795" s="83" t="s">
        <v>83</v>
      </c>
      <c r="T2795" s="82" t="s">
        <v>111</v>
      </c>
      <c r="U2795" s="82" t="s">
        <v>124</v>
      </c>
      <c r="AC2795" s="187" t="str">
        <f t="shared" si="935"/>
        <v/>
      </c>
      <c r="AD2795" s="187" t="str">
        <f t="shared" si="936"/>
        <v/>
      </c>
      <c r="AE2795" s="187" t="str">
        <f t="shared" si="937"/>
        <v/>
      </c>
      <c r="AF2795" s="187" t="str">
        <f t="shared" si="938"/>
        <v/>
      </c>
      <c r="AG2795" s="187" t="str">
        <f t="shared" si="939"/>
        <v/>
      </c>
      <c r="AH2795" s="187" t="str">
        <f t="shared" si="940"/>
        <v/>
      </c>
      <c r="AI2795" s="187" t="str">
        <f t="shared" si="941"/>
        <v/>
      </c>
      <c r="AJ2795" s="187" t="str">
        <f t="shared" si="942"/>
        <v/>
      </c>
      <c r="AK2795" s="187" t="str">
        <f t="shared" si="943"/>
        <v/>
      </c>
      <c r="AN2795" s="187" t="str">
        <f t="shared" si="944"/>
        <v/>
      </c>
      <c r="AO2795" s="187" t="str">
        <f t="shared" si="945"/>
        <v/>
      </c>
      <c r="AP2795" s="187" t="str">
        <f t="shared" si="946"/>
        <v/>
      </c>
      <c r="AT2795" s="187" t="str">
        <f t="shared" si="947"/>
        <v/>
      </c>
      <c r="AU2795" s="187" t="str">
        <f t="shared" si="948"/>
        <v/>
      </c>
      <c r="AV2795" s="187" t="str">
        <f t="shared" si="949"/>
        <v/>
      </c>
      <c r="AW2795" s="187" t="str">
        <f t="shared" si="950"/>
        <v/>
      </c>
      <c r="AX2795" s="187" t="str">
        <f t="shared" si="951"/>
        <v/>
      </c>
      <c r="AY2795" s="187" t="str">
        <f t="shared" si="932"/>
        <v/>
      </c>
      <c r="AZ2795" s="187" t="str">
        <f t="shared" si="952"/>
        <v/>
      </c>
      <c r="BA2795" s="187" t="str">
        <f t="shared" si="934"/>
        <v xml:space="preserve"> </v>
      </c>
      <c r="BB2795" s="187" t="str">
        <f>IFERROR(IF(AW2795="","",VLOOKUP(AW2795,SUSS!R:S,2,FALSE)),AY2795*SUSS!$M$2)</f>
        <v/>
      </c>
      <c r="BC2795" s="187" t="str">
        <f t="shared" si="933"/>
        <v/>
      </c>
    </row>
    <row r="2796" spans="14:55" ht="15.75" thickBot="1">
      <c r="N2796" s="183" t="s">
        <v>224</v>
      </c>
      <c r="O2796" s="82">
        <v>73</v>
      </c>
      <c r="P2796" s="85">
        <v>2371.11</v>
      </c>
      <c r="Q2796" s="83" t="s">
        <v>11</v>
      </c>
      <c r="R2796" s="83" t="s">
        <v>10</v>
      </c>
      <c r="S2796" s="83" t="s">
        <v>10</v>
      </c>
      <c r="T2796" s="82" t="s">
        <v>131</v>
      </c>
      <c r="U2796" s="82" t="s">
        <v>124</v>
      </c>
      <c r="AC2796" s="187" t="str">
        <f t="shared" si="935"/>
        <v/>
      </c>
      <c r="AD2796" s="187" t="str">
        <f t="shared" si="936"/>
        <v/>
      </c>
      <c r="AE2796" s="187" t="str">
        <f t="shared" si="937"/>
        <v/>
      </c>
      <c r="AF2796" s="187" t="str">
        <f t="shared" si="938"/>
        <v/>
      </c>
      <c r="AG2796" s="187" t="str">
        <f t="shared" si="939"/>
        <v/>
      </c>
      <c r="AH2796" s="187" t="str">
        <f t="shared" si="940"/>
        <v/>
      </c>
      <c r="AI2796" s="187" t="str">
        <f t="shared" si="941"/>
        <v/>
      </c>
      <c r="AJ2796" s="187" t="str">
        <f t="shared" si="942"/>
        <v/>
      </c>
      <c r="AK2796" s="187" t="str">
        <f t="shared" si="943"/>
        <v/>
      </c>
      <c r="AN2796" s="187" t="str">
        <f t="shared" si="944"/>
        <v/>
      </c>
      <c r="AO2796" s="187" t="str">
        <f t="shared" si="945"/>
        <v/>
      </c>
      <c r="AP2796" s="187" t="str">
        <f t="shared" si="946"/>
        <v/>
      </c>
      <c r="AT2796" s="187" t="str">
        <f t="shared" si="947"/>
        <v>O365001</v>
      </c>
      <c r="AU2796" s="187">
        <f t="shared" si="948"/>
        <v>73</v>
      </c>
      <c r="AV2796" s="187">
        <f t="shared" si="949"/>
        <v>2371.11</v>
      </c>
      <c r="AW2796" s="187" t="str">
        <f t="shared" si="950"/>
        <v>2013/5</v>
      </c>
      <c r="AX2796" s="187" t="str">
        <f t="shared" si="951"/>
        <v>2013/5 Contribuciones Seg. Social</v>
      </c>
      <c r="AY2796" s="187">
        <f t="shared" si="932"/>
        <v>13906.57</v>
      </c>
      <c r="AZ2796" s="187">
        <f t="shared" si="952"/>
        <v>0.17050286303524162</v>
      </c>
      <c r="BA2796" s="187" t="str">
        <f t="shared" si="934"/>
        <v>O365001 73</v>
      </c>
      <c r="BB2796" s="187">
        <f>IFERROR(IF(AW2796="","",VLOOKUP(AW2796,SUSS!R:S,2,FALSE)),AY2796*SUSS!$M$2)</f>
        <v>1668.7883999999999</v>
      </c>
      <c r="BC2796" s="187">
        <f t="shared" si="933"/>
        <v>284.53319999999997</v>
      </c>
    </row>
    <row r="2797" spans="14:55" ht="15.75" thickBot="1">
      <c r="N2797" s="183" t="s">
        <v>224</v>
      </c>
      <c r="O2797" s="82">
        <v>73</v>
      </c>
      <c r="P2797" s="85">
        <v>1325.43</v>
      </c>
      <c r="Q2797" s="83" t="s">
        <v>82</v>
      </c>
      <c r="R2797" s="83" t="s">
        <v>10</v>
      </c>
      <c r="S2797" s="83" t="s">
        <v>10</v>
      </c>
      <c r="T2797" s="82" t="s">
        <v>157</v>
      </c>
      <c r="U2797" s="82" t="s">
        <v>124</v>
      </c>
      <c r="AC2797" s="187" t="str">
        <f t="shared" si="935"/>
        <v/>
      </c>
      <c r="AD2797" s="187" t="str">
        <f t="shared" si="936"/>
        <v/>
      </c>
      <c r="AE2797" s="187" t="str">
        <f t="shared" si="937"/>
        <v/>
      </c>
      <c r="AF2797" s="187" t="str">
        <f t="shared" si="938"/>
        <v/>
      </c>
      <c r="AG2797" s="187" t="str">
        <f t="shared" si="939"/>
        <v/>
      </c>
      <c r="AH2797" s="187" t="str">
        <f t="shared" si="940"/>
        <v/>
      </c>
      <c r="AI2797" s="187" t="str">
        <f t="shared" si="941"/>
        <v/>
      </c>
      <c r="AJ2797" s="187" t="str">
        <f t="shared" si="942"/>
        <v/>
      </c>
      <c r="AK2797" s="187" t="str">
        <f t="shared" si="943"/>
        <v/>
      </c>
      <c r="AN2797" s="187" t="str">
        <f t="shared" si="944"/>
        <v/>
      </c>
      <c r="AO2797" s="187" t="str">
        <f t="shared" si="945"/>
        <v/>
      </c>
      <c r="AP2797" s="187" t="str">
        <f t="shared" si="946"/>
        <v/>
      </c>
      <c r="AT2797" s="187" t="str">
        <f t="shared" si="947"/>
        <v/>
      </c>
      <c r="AU2797" s="187" t="str">
        <f t="shared" si="948"/>
        <v/>
      </c>
      <c r="AV2797" s="187" t="str">
        <f t="shared" si="949"/>
        <v/>
      </c>
      <c r="AW2797" s="187" t="str">
        <f t="shared" si="950"/>
        <v/>
      </c>
      <c r="AX2797" s="187" t="str">
        <f t="shared" si="951"/>
        <v/>
      </c>
      <c r="AY2797" s="187" t="str">
        <f t="shared" si="932"/>
        <v/>
      </c>
      <c r="AZ2797" s="187" t="str">
        <f t="shared" si="952"/>
        <v/>
      </c>
      <c r="BA2797" s="187" t="str">
        <f t="shared" si="934"/>
        <v xml:space="preserve"> </v>
      </c>
      <c r="BB2797" s="187" t="str">
        <f>IFERROR(IF(AW2797="","",VLOOKUP(AW2797,SUSS!R:S,2,FALSE)),AY2797*SUSS!$M$2)</f>
        <v/>
      </c>
      <c r="BC2797" s="187" t="str">
        <f t="shared" si="933"/>
        <v/>
      </c>
    </row>
    <row r="2798" spans="14:55" ht="15.75" thickBot="1">
      <c r="N2798" s="183" t="s">
        <v>224</v>
      </c>
      <c r="O2798" s="82">
        <v>73</v>
      </c>
      <c r="P2798" s="85">
        <v>3946.64</v>
      </c>
      <c r="Q2798" s="83" t="s">
        <v>82</v>
      </c>
      <c r="R2798" s="83" t="s">
        <v>10</v>
      </c>
      <c r="S2798" s="83" t="s">
        <v>83</v>
      </c>
      <c r="T2798" s="82" t="s">
        <v>157</v>
      </c>
      <c r="U2798" s="82" t="s">
        <v>124</v>
      </c>
      <c r="AC2798" s="187" t="str">
        <f t="shared" si="935"/>
        <v/>
      </c>
      <c r="AD2798" s="187" t="str">
        <f t="shared" si="936"/>
        <v/>
      </c>
      <c r="AE2798" s="187" t="str">
        <f t="shared" si="937"/>
        <v/>
      </c>
      <c r="AF2798" s="187" t="str">
        <f t="shared" si="938"/>
        <v/>
      </c>
      <c r="AG2798" s="187" t="str">
        <f t="shared" si="939"/>
        <v/>
      </c>
      <c r="AH2798" s="187" t="str">
        <f t="shared" si="940"/>
        <v/>
      </c>
      <c r="AI2798" s="187" t="str">
        <f t="shared" si="941"/>
        <v/>
      </c>
      <c r="AJ2798" s="187" t="str">
        <f t="shared" si="942"/>
        <v/>
      </c>
      <c r="AK2798" s="187" t="str">
        <f t="shared" si="943"/>
        <v/>
      </c>
      <c r="AN2798" s="187" t="str">
        <f t="shared" si="944"/>
        <v/>
      </c>
      <c r="AO2798" s="187" t="str">
        <f t="shared" si="945"/>
        <v/>
      </c>
      <c r="AP2798" s="187" t="str">
        <f t="shared" si="946"/>
        <v/>
      </c>
      <c r="AT2798" s="187" t="str">
        <f t="shared" si="947"/>
        <v/>
      </c>
      <c r="AU2798" s="187" t="str">
        <f t="shared" si="948"/>
        <v/>
      </c>
      <c r="AV2798" s="187" t="str">
        <f t="shared" si="949"/>
        <v/>
      </c>
      <c r="AW2798" s="187" t="str">
        <f t="shared" si="950"/>
        <v/>
      </c>
      <c r="AX2798" s="187" t="str">
        <f t="shared" si="951"/>
        <v/>
      </c>
      <c r="AY2798" s="187" t="str">
        <f t="shared" si="932"/>
        <v/>
      </c>
      <c r="AZ2798" s="187" t="str">
        <f t="shared" si="952"/>
        <v/>
      </c>
      <c r="BA2798" s="187" t="str">
        <f t="shared" si="934"/>
        <v xml:space="preserve"> </v>
      </c>
      <c r="BB2798" s="187" t="str">
        <f>IFERROR(IF(AW2798="","",VLOOKUP(AW2798,SUSS!R:S,2,FALSE)),AY2798*SUSS!$M$2)</f>
        <v/>
      </c>
      <c r="BC2798" s="187" t="str">
        <f t="shared" si="933"/>
        <v/>
      </c>
    </row>
    <row r="2799" spans="14:55" ht="15.75" thickBot="1">
      <c r="N2799" s="183" t="s">
        <v>224</v>
      </c>
      <c r="O2799" s="82">
        <v>73</v>
      </c>
      <c r="P2799" s="85">
        <v>1002.48</v>
      </c>
      <c r="Q2799" s="83" t="s">
        <v>106</v>
      </c>
      <c r="R2799" s="83" t="s">
        <v>10</v>
      </c>
      <c r="S2799" s="83" t="s">
        <v>10</v>
      </c>
      <c r="T2799" s="82" t="s">
        <v>230</v>
      </c>
      <c r="U2799" s="82" t="s">
        <v>124</v>
      </c>
      <c r="AC2799" s="187" t="str">
        <f t="shared" si="935"/>
        <v/>
      </c>
      <c r="AD2799" s="187" t="str">
        <f t="shared" si="936"/>
        <v/>
      </c>
      <c r="AE2799" s="187" t="str">
        <f t="shared" si="937"/>
        <v/>
      </c>
      <c r="AF2799" s="187" t="str">
        <f t="shared" si="938"/>
        <v/>
      </c>
      <c r="AG2799" s="187" t="str">
        <f t="shared" si="939"/>
        <v/>
      </c>
      <c r="AH2799" s="187" t="str">
        <f t="shared" si="940"/>
        <v/>
      </c>
      <c r="AI2799" s="187" t="str">
        <f t="shared" si="941"/>
        <v/>
      </c>
      <c r="AJ2799" s="187" t="str">
        <f t="shared" si="942"/>
        <v/>
      </c>
      <c r="AK2799" s="187" t="str">
        <f t="shared" si="943"/>
        <v/>
      </c>
      <c r="AN2799" s="187" t="str">
        <f t="shared" si="944"/>
        <v/>
      </c>
      <c r="AO2799" s="187" t="str">
        <f t="shared" si="945"/>
        <v/>
      </c>
      <c r="AP2799" s="187" t="str">
        <f t="shared" si="946"/>
        <v/>
      </c>
      <c r="AT2799" s="187" t="str">
        <f t="shared" si="947"/>
        <v/>
      </c>
      <c r="AU2799" s="187" t="str">
        <f t="shared" si="948"/>
        <v/>
      </c>
      <c r="AV2799" s="187" t="str">
        <f t="shared" si="949"/>
        <v/>
      </c>
      <c r="AW2799" s="187" t="str">
        <f t="shared" si="950"/>
        <v/>
      </c>
      <c r="AX2799" s="187" t="str">
        <f t="shared" si="951"/>
        <v/>
      </c>
      <c r="AY2799" s="187" t="str">
        <f t="shared" si="932"/>
        <v/>
      </c>
      <c r="AZ2799" s="187" t="str">
        <f t="shared" si="952"/>
        <v/>
      </c>
      <c r="BA2799" s="187" t="str">
        <f t="shared" si="934"/>
        <v xml:space="preserve"> </v>
      </c>
      <c r="BB2799" s="187" t="str">
        <f>IFERROR(IF(AW2799="","",VLOOKUP(AW2799,SUSS!R:S,2,FALSE)),AY2799*SUSS!$M$2)</f>
        <v/>
      </c>
      <c r="BC2799" s="187" t="str">
        <f t="shared" si="933"/>
        <v/>
      </c>
    </row>
    <row r="2800" spans="14:55" ht="15.75" thickBot="1">
      <c r="N2800" s="183" t="s">
        <v>224</v>
      </c>
      <c r="O2800" s="82">
        <v>74</v>
      </c>
      <c r="P2800" s="85">
        <v>1636.27</v>
      </c>
      <c r="Q2800" s="83" t="s">
        <v>102</v>
      </c>
      <c r="R2800" s="83" t="s">
        <v>10</v>
      </c>
      <c r="S2800" s="83" t="s">
        <v>83</v>
      </c>
      <c r="T2800" s="82" t="s">
        <v>206</v>
      </c>
      <c r="U2800" s="82" t="s">
        <v>124</v>
      </c>
      <c r="AC2800" s="187" t="str">
        <f t="shared" si="935"/>
        <v/>
      </c>
      <c r="AD2800" s="187" t="str">
        <f t="shared" si="936"/>
        <v/>
      </c>
      <c r="AE2800" s="187" t="str">
        <f t="shared" si="937"/>
        <v/>
      </c>
      <c r="AF2800" s="187" t="str">
        <f t="shared" si="938"/>
        <v/>
      </c>
      <c r="AG2800" s="187" t="str">
        <f t="shared" si="939"/>
        <v/>
      </c>
      <c r="AH2800" s="187" t="str">
        <f t="shared" si="940"/>
        <v/>
      </c>
      <c r="AI2800" s="187" t="str">
        <f t="shared" si="941"/>
        <v/>
      </c>
      <c r="AJ2800" s="187" t="str">
        <f t="shared" si="942"/>
        <v/>
      </c>
      <c r="AK2800" s="187" t="str">
        <f t="shared" si="943"/>
        <v/>
      </c>
      <c r="AN2800" s="187" t="str">
        <f t="shared" si="944"/>
        <v/>
      </c>
      <c r="AO2800" s="187" t="str">
        <f t="shared" si="945"/>
        <v/>
      </c>
      <c r="AP2800" s="187" t="str">
        <f t="shared" si="946"/>
        <v/>
      </c>
      <c r="AT2800" s="187" t="str">
        <f t="shared" si="947"/>
        <v/>
      </c>
      <c r="AU2800" s="187" t="str">
        <f t="shared" si="948"/>
        <v/>
      </c>
      <c r="AV2800" s="187" t="str">
        <f t="shared" si="949"/>
        <v/>
      </c>
      <c r="AW2800" s="187" t="str">
        <f t="shared" si="950"/>
        <v/>
      </c>
      <c r="AX2800" s="187" t="str">
        <f t="shared" si="951"/>
        <v/>
      </c>
      <c r="AY2800" s="187" t="str">
        <f t="shared" si="932"/>
        <v/>
      </c>
      <c r="AZ2800" s="187" t="str">
        <f t="shared" si="952"/>
        <v/>
      </c>
      <c r="BA2800" s="187" t="str">
        <f t="shared" si="934"/>
        <v xml:space="preserve"> </v>
      </c>
      <c r="BB2800" s="187" t="str">
        <f>IFERROR(IF(AW2800="","",VLOOKUP(AW2800,SUSS!R:S,2,FALSE)),AY2800*SUSS!$M$2)</f>
        <v/>
      </c>
      <c r="BC2800" s="187" t="str">
        <f t="shared" si="933"/>
        <v/>
      </c>
    </row>
    <row r="2801" spans="14:55" ht="15.75" thickBot="1">
      <c r="N2801" s="183" t="s">
        <v>224</v>
      </c>
      <c r="O2801" s="82">
        <v>74</v>
      </c>
      <c r="P2801" s="86">
        <v>218.97</v>
      </c>
      <c r="Q2801" s="83" t="s">
        <v>107</v>
      </c>
      <c r="R2801" s="83" t="s">
        <v>10</v>
      </c>
      <c r="S2801" s="83" t="s">
        <v>83</v>
      </c>
      <c r="T2801" s="82" t="s">
        <v>111</v>
      </c>
      <c r="U2801" s="82" t="s">
        <v>124</v>
      </c>
      <c r="AC2801" s="187" t="str">
        <f t="shared" si="935"/>
        <v/>
      </c>
      <c r="AD2801" s="187" t="str">
        <f t="shared" si="936"/>
        <v/>
      </c>
      <c r="AE2801" s="187" t="str">
        <f t="shared" si="937"/>
        <v/>
      </c>
      <c r="AF2801" s="187" t="str">
        <f t="shared" si="938"/>
        <v/>
      </c>
      <c r="AG2801" s="187" t="str">
        <f t="shared" si="939"/>
        <v/>
      </c>
      <c r="AH2801" s="187" t="str">
        <f t="shared" si="940"/>
        <v/>
      </c>
      <c r="AI2801" s="187" t="str">
        <f t="shared" si="941"/>
        <v/>
      </c>
      <c r="AJ2801" s="187" t="str">
        <f t="shared" si="942"/>
        <v/>
      </c>
      <c r="AK2801" s="187" t="str">
        <f t="shared" si="943"/>
        <v/>
      </c>
      <c r="AN2801" s="187" t="str">
        <f t="shared" si="944"/>
        <v/>
      </c>
      <c r="AO2801" s="187" t="str">
        <f t="shared" si="945"/>
        <v/>
      </c>
      <c r="AP2801" s="187" t="str">
        <f t="shared" si="946"/>
        <v/>
      </c>
      <c r="AT2801" s="187" t="str">
        <f t="shared" si="947"/>
        <v/>
      </c>
      <c r="AU2801" s="187" t="str">
        <f t="shared" si="948"/>
        <v/>
      </c>
      <c r="AV2801" s="187" t="str">
        <f t="shared" si="949"/>
        <v/>
      </c>
      <c r="AW2801" s="187" t="str">
        <f t="shared" si="950"/>
        <v/>
      </c>
      <c r="AX2801" s="187" t="str">
        <f t="shared" si="951"/>
        <v/>
      </c>
      <c r="AY2801" s="187" t="str">
        <f t="shared" si="932"/>
        <v/>
      </c>
      <c r="AZ2801" s="187" t="str">
        <f t="shared" si="952"/>
        <v/>
      </c>
      <c r="BA2801" s="187" t="str">
        <f t="shared" si="934"/>
        <v xml:space="preserve"> </v>
      </c>
      <c r="BB2801" s="187" t="str">
        <f>IFERROR(IF(AW2801="","",VLOOKUP(AW2801,SUSS!R:S,2,FALSE)),AY2801*SUSS!$M$2)</f>
        <v/>
      </c>
      <c r="BC2801" s="187" t="str">
        <f t="shared" si="933"/>
        <v/>
      </c>
    </row>
    <row r="2802" spans="14:55" ht="15.75" thickBot="1">
      <c r="N2802" s="183" t="s">
        <v>224</v>
      </c>
      <c r="O2802" s="82">
        <v>74</v>
      </c>
      <c r="P2802" s="85">
        <v>2371.11</v>
      </c>
      <c r="Q2802" s="83" t="s">
        <v>11</v>
      </c>
      <c r="R2802" s="83" t="s">
        <v>10</v>
      </c>
      <c r="S2802" s="83" t="s">
        <v>10</v>
      </c>
      <c r="T2802" s="82" t="s">
        <v>131</v>
      </c>
      <c r="U2802" s="82" t="s">
        <v>124</v>
      </c>
      <c r="AC2802" s="187" t="str">
        <f t="shared" si="935"/>
        <v/>
      </c>
      <c r="AD2802" s="187" t="str">
        <f t="shared" si="936"/>
        <v/>
      </c>
      <c r="AE2802" s="187" t="str">
        <f t="shared" si="937"/>
        <v/>
      </c>
      <c r="AF2802" s="187" t="str">
        <f t="shared" si="938"/>
        <v/>
      </c>
      <c r="AG2802" s="187" t="str">
        <f t="shared" si="939"/>
        <v/>
      </c>
      <c r="AH2802" s="187" t="str">
        <f t="shared" si="940"/>
        <v/>
      </c>
      <c r="AI2802" s="187" t="str">
        <f t="shared" si="941"/>
        <v/>
      </c>
      <c r="AJ2802" s="187" t="str">
        <f t="shared" si="942"/>
        <v/>
      </c>
      <c r="AK2802" s="187" t="str">
        <f t="shared" si="943"/>
        <v/>
      </c>
      <c r="AN2802" s="187" t="str">
        <f t="shared" si="944"/>
        <v/>
      </c>
      <c r="AO2802" s="187" t="str">
        <f t="shared" si="945"/>
        <v/>
      </c>
      <c r="AP2802" s="187" t="str">
        <f t="shared" si="946"/>
        <v/>
      </c>
      <c r="AT2802" s="187" t="str">
        <f t="shared" si="947"/>
        <v>O365001</v>
      </c>
      <c r="AU2802" s="187">
        <f t="shared" si="948"/>
        <v>74</v>
      </c>
      <c r="AV2802" s="187">
        <f t="shared" si="949"/>
        <v>2371.11</v>
      </c>
      <c r="AW2802" s="187" t="str">
        <f t="shared" si="950"/>
        <v>2013/5</v>
      </c>
      <c r="AX2802" s="187" t="str">
        <f t="shared" si="951"/>
        <v>2013/5 Contribuciones Seg. Social</v>
      </c>
      <c r="AY2802" s="187">
        <f t="shared" si="932"/>
        <v>13906.57</v>
      </c>
      <c r="AZ2802" s="187">
        <f t="shared" si="952"/>
        <v>0.17050286303524162</v>
      </c>
      <c r="BA2802" s="187" t="str">
        <f t="shared" si="934"/>
        <v>O365001 74</v>
      </c>
      <c r="BB2802" s="187">
        <f>IFERROR(IF(AW2802="","",VLOOKUP(AW2802,SUSS!R:S,2,FALSE)),AY2802*SUSS!$M$2)</f>
        <v>1668.7883999999999</v>
      </c>
      <c r="BC2802" s="187">
        <f t="shared" si="933"/>
        <v>284.53319999999997</v>
      </c>
    </row>
    <row r="2803" spans="14:55" ht="15.75" thickBot="1">
      <c r="N2803" s="183" t="s">
        <v>224</v>
      </c>
      <c r="O2803" s="82">
        <v>74</v>
      </c>
      <c r="P2803" s="85">
        <v>5272.07</v>
      </c>
      <c r="Q2803" s="83" t="s">
        <v>82</v>
      </c>
      <c r="R2803" s="83" t="s">
        <v>10</v>
      </c>
      <c r="S2803" s="83" t="s">
        <v>83</v>
      </c>
      <c r="T2803" s="82" t="s">
        <v>157</v>
      </c>
      <c r="U2803" s="82" t="s">
        <v>124</v>
      </c>
      <c r="AC2803" s="187" t="str">
        <f t="shared" si="935"/>
        <v/>
      </c>
      <c r="AD2803" s="187" t="str">
        <f t="shared" si="936"/>
        <v/>
      </c>
      <c r="AE2803" s="187" t="str">
        <f t="shared" si="937"/>
        <v/>
      </c>
      <c r="AF2803" s="187" t="str">
        <f t="shared" si="938"/>
        <v/>
      </c>
      <c r="AG2803" s="187" t="str">
        <f t="shared" si="939"/>
        <v/>
      </c>
      <c r="AH2803" s="187" t="str">
        <f t="shared" si="940"/>
        <v/>
      </c>
      <c r="AI2803" s="187" t="str">
        <f t="shared" si="941"/>
        <v/>
      </c>
      <c r="AJ2803" s="187" t="str">
        <f t="shared" si="942"/>
        <v/>
      </c>
      <c r="AK2803" s="187" t="str">
        <f t="shared" si="943"/>
        <v/>
      </c>
      <c r="AN2803" s="187" t="str">
        <f t="shared" si="944"/>
        <v/>
      </c>
      <c r="AO2803" s="187" t="str">
        <f t="shared" si="945"/>
        <v/>
      </c>
      <c r="AP2803" s="187" t="str">
        <f t="shared" si="946"/>
        <v/>
      </c>
      <c r="AT2803" s="187" t="str">
        <f t="shared" si="947"/>
        <v/>
      </c>
      <c r="AU2803" s="187" t="str">
        <f t="shared" si="948"/>
        <v/>
      </c>
      <c r="AV2803" s="187" t="str">
        <f t="shared" si="949"/>
        <v/>
      </c>
      <c r="AW2803" s="187" t="str">
        <f t="shared" si="950"/>
        <v/>
      </c>
      <c r="AX2803" s="187" t="str">
        <f t="shared" si="951"/>
        <v/>
      </c>
      <c r="AY2803" s="187" t="str">
        <f t="shared" si="932"/>
        <v/>
      </c>
      <c r="AZ2803" s="187" t="str">
        <f t="shared" si="952"/>
        <v/>
      </c>
      <c r="BA2803" s="187" t="str">
        <f t="shared" si="934"/>
        <v xml:space="preserve"> </v>
      </c>
      <c r="BB2803" s="187" t="str">
        <f>IFERROR(IF(AW2803="","",VLOOKUP(AW2803,SUSS!R:S,2,FALSE)),AY2803*SUSS!$M$2)</f>
        <v/>
      </c>
      <c r="BC2803" s="187" t="str">
        <f t="shared" si="933"/>
        <v/>
      </c>
    </row>
    <row r="2804" spans="14:55" ht="15.75" thickBot="1">
      <c r="N2804" s="183" t="s">
        <v>224</v>
      </c>
      <c r="O2804" s="82">
        <v>74</v>
      </c>
      <c r="P2804" s="85">
        <v>1002.48</v>
      </c>
      <c r="Q2804" s="83" t="s">
        <v>106</v>
      </c>
      <c r="R2804" s="83" t="s">
        <v>10</v>
      </c>
      <c r="S2804" s="83" t="s">
        <v>10</v>
      </c>
      <c r="T2804" s="82" t="s">
        <v>230</v>
      </c>
      <c r="U2804" s="82" t="s">
        <v>124</v>
      </c>
      <c r="AC2804" s="187" t="str">
        <f t="shared" si="935"/>
        <v/>
      </c>
      <c r="AD2804" s="187" t="str">
        <f t="shared" si="936"/>
        <v/>
      </c>
      <c r="AE2804" s="187" t="str">
        <f t="shared" si="937"/>
        <v/>
      </c>
      <c r="AF2804" s="187" t="str">
        <f t="shared" si="938"/>
        <v/>
      </c>
      <c r="AG2804" s="187" t="str">
        <f t="shared" si="939"/>
        <v/>
      </c>
      <c r="AH2804" s="187" t="str">
        <f t="shared" si="940"/>
        <v/>
      </c>
      <c r="AI2804" s="187" t="str">
        <f t="shared" si="941"/>
        <v/>
      </c>
      <c r="AJ2804" s="187" t="str">
        <f t="shared" si="942"/>
        <v/>
      </c>
      <c r="AK2804" s="187" t="str">
        <f t="shared" si="943"/>
        <v/>
      </c>
      <c r="AN2804" s="187" t="str">
        <f t="shared" si="944"/>
        <v/>
      </c>
      <c r="AO2804" s="187" t="str">
        <f t="shared" si="945"/>
        <v/>
      </c>
      <c r="AP2804" s="187" t="str">
        <f t="shared" si="946"/>
        <v/>
      </c>
      <c r="AT2804" s="187" t="str">
        <f t="shared" si="947"/>
        <v/>
      </c>
      <c r="AU2804" s="187" t="str">
        <f t="shared" si="948"/>
        <v/>
      </c>
      <c r="AV2804" s="187" t="str">
        <f t="shared" si="949"/>
        <v/>
      </c>
      <c r="AW2804" s="187" t="str">
        <f t="shared" si="950"/>
        <v/>
      </c>
      <c r="AX2804" s="187" t="str">
        <f t="shared" si="951"/>
        <v/>
      </c>
      <c r="AY2804" s="187" t="str">
        <f t="shared" si="932"/>
        <v/>
      </c>
      <c r="AZ2804" s="187" t="str">
        <f t="shared" si="952"/>
        <v/>
      </c>
      <c r="BA2804" s="187" t="str">
        <f t="shared" si="934"/>
        <v xml:space="preserve"> </v>
      </c>
      <c r="BB2804" s="187" t="str">
        <f>IFERROR(IF(AW2804="","",VLOOKUP(AW2804,SUSS!R:S,2,FALSE)),AY2804*SUSS!$M$2)</f>
        <v/>
      </c>
      <c r="BC2804" s="187" t="str">
        <f t="shared" si="933"/>
        <v/>
      </c>
    </row>
    <row r="2805" spans="14:55" ht="15.75" thickBot="1">
      <c r="N2805" s="183" t="s">
        <v>224</v>
      </c>
      <c r="O2805" s="82">
        <v>75</v>
      </c>
      <c r="P2805" s="85">
        <v>1636.27</v>
      </c>
      <c r="Q2805" s="83" t="s">
        <v>102</v>
      </c>
      <c r="R2805" s="83" t="s">
        <v>10</v>
      </c>
      <c r="S2805" s="83" t="s">
        <v>83</v>
      </c>
      <c r="T2805" s="82" t="s">
        <v>206</v>
      </c>
      <c r="U2805" s="82" t="s">
        <v>124</v>
      </c>
      <c r="AC2805" s="187" t="str">
        <f t="shared" si="935"/>
        <v/>
      </c>
      <c r="AD2805" s="187" t="str">
        <f t="shared" si="936"/>
        <v/>
      </c>
      <c r="AE2805" s="187" t="str">
        <f t="shared" si="937"/>
        <v/>
      </c>
      <c r="AF2805" s="187" t="str">
        <f t="shared" si="938"/>
        <v/>
      </c>
      <c r="AG2805" s="187" t="str">
        <f t="shared" si="939"/>
        <v/>
      </c>
      <c r="AH2805" s="187" t="str">
        <f t="shared" si="940"/>
        <v/>
      </c>
      <c r="AI2805" s="187" t="str">
        <f t="shared" si="941"/>
        <v/>
      </c>
      <c r="AJ2805" s="187" t="str">
        <f t="shared" si="942"/>
        <v/>
      </c>
      <c r="AK2805" s="187" t="str">
        <f t="shared" si="943"/>
        <v/>
      </c>
      <c r="AN2805" s="187" t="str">
        <f t="shared" si="944"/>
        <v/>
      </c>
      <c r="AO2805" s="187" t="str">
        <f t="shared" si="945"/>
        <v/>
      </c>
      <c r="AP2805" s="187" t="str">
        <f t="shared" si="946"/>
        <v/>
      </c>
      <c r="AT2805" s="187" t="str">
        <f t="shared" si="947"/>
        <v/>
      </c>
      <c r="AU2805" s="187" t="str">
        <f t="shared" si="948"/>
        <v/>
      </c>
      <c r="AV2805" s="187" t="str">
        <f t="shared" si="949"/>
        <v/>
      </c>
      <c r="AW2805" s="187" t="str">
        <f t="shared" si="950"/>
        <v/>
      </c>
      <c r="AX2805" s="187" t="str">
        <f t="shared" si="951"/>
        <v/>
      </c>
      <c r="AY2805" s="187" t="str">
        <f t="shared" si="932"/>
        <v/>
      </c>
      <c r="AZ2805" s="187" t="str">
        <f t="shared" si="952"/>
        <v/>
      </c>
      <c r="BA2805" s="187" t="str">
        <f t="shared" si="934"/>
        <v xml:space="preserve"> </v>
      </c>
      <c r="BB2805" s="187" t="str">
        <f>IFERROR(IF(AW2805="","",VLOOKUP(AW2805,SUSS!R:S,2,FALSE)),AY2805*SUSS!$M$2)</f>
        <v/>
      </c>
      <c r="BC2805" s="187" t="str">
        <f t="shared" si="933"/>
        <v/>
      </c>
    </row>
    <row r="2806" spans="14:55" ht="15.75" thickBot="1">
      <c r="N2806" s="183" t="s">
        <v>224</v>
      </c>
      <c r="O2806" s="82">
        <v>75</v>
      </c>
      <c r="P2806" s="86">
        <v>218.97</v>
      </c>
      <c r="Q2806" s="83" t="s">
        <v>107</v>
      </c>
      <c r="R2806" s="83" t="s">
        <v>10</v>
      </c>
      <c r="S2806" s="83" t="s">
        <v>83</v>
      </c>
      <c r="T2806" s="82" t="s">
        <v>111</v>
      </c>
      <c r="U2806" s="82" t="s">
        <v>124</v>
      </c>
      <c r="AC2806" s="187" t="str">
        <f t="shared" si="935"/>
        <v/>
      </c>
      <c r="AD2806" s="187" t="str">
        <f t="shared" si="936"/>
        <v/>
      </c>
      <c r="AE2806" s="187" t="str">
        <f t="shared" si="937"/>
        <v/>
      </c>
      <c r="AF2806" s="187" t="str">
        <f t="shared" si="938"/>
        <v/>
      </c>
      <c r="AG2806" s="187" t="str">
        <f t="shared" si="939"/>
        <v/>
      </c>
      <c r="AH2806" s="187" t="str">
        <f t="shared" si="940"/>
        <v/>
      </c>
      <c r="AI2806" s="187" t="str">
        <f t="shared" si="941"/>
        <v/>
      </c>
      <c r="AJ2806" s="187" t="str">
        <f t="shared" si="942"/>
        <v/>
      </c>
      <c r="AK2806" s="187" t="str">
        <f t="shared" si="943"/>
        <v/>
      </c>
      <c r="AN2806" s="187" t="str">
        <f t="shared" si="944"/>
        <v/>
      </c>
      <c r="AO2806" s="187" t="str">
        <f t="shared" si="945"/>
        <v/>
      </c>
      <c r="AP2806" s="187" t="str">
        <f t="shared" si="946"/>
        <v/>
      </c>
      <c r="AT2806" s="187" t="str">
        <f t="shared" si="947"/>
        <v/>
      </c>
      <c r="AU2806" s="187" t="str">
        <f t="shared" si="948"/>
        <v/>
      </c>
      <c r="AV2806" s="187" t="str">
        <f t="shared" si="949"/>
        <v/>
      </c>
      <c r="AW2806" s="187" t="str">
        <f t="shared" si="950"/>
        <v/>
      </c>
      <c r="AX2806" s="187" t="str">
        <f t="shared" si="951"/>
        <v/>
      </c>
      <c r="AY2806" s="187" t="str">
        <f t="shared" si="932"/>
        <v/>
      </c>
      <c r="AZ2806" s="187" t="str">
        <f t="shared" si="952"/>
        <v/>
      </c>
      <c r="BA2806" s="187" t="str">
        <f t="shared" si="934"/>
        <v xml:space="preserve"> </v>
      </c>
      <c r="BB2806" s="187" t="str">
        <f>IFERROR(IF(AW2806="","",VLOOKUP(AW2806,SUSS!R:S,2,FALSE)),AY2806*SUSS!$M$2)</f>
        <v/>
      </c>
      <c r="BC2806" s="187" t="str">
        <f t="shared" si="933"/>
        <v/>
      </c>
    </row>
    <row r="2807" spans="14:55" ht="15.75" thickBot="1">
      <c r="N2807" s="183" t="s">
        <v>224</v>
      </c>
      <c r="O2807" s="82">
        <v>75</v>
      </c>
      <c r="P2807" s="85">
        <v>2371.11</v>
      </c>
      <c r="Q2807" s="83" t="s">
        <v>11</v>
      </c>
      <c r="R2807" s="83" t="s">
        <v>10</v>
      </c>
      <c r="S2807" s="83" t="s">
        <v>10</v>
      </c>
      <c r="T2807" s="82" t="s">
        <v>131</v>
      </c>
      <c r="U2807" s="82" t="s">
        <v>124</v>
      </c>
      <c r="AC2807" s="187" t="str">
        <f t="shared" si="935"/>
        <v/>
      </c>
      <c r="AD2807" s="187" t="str">
        <f t="shared" si="936"/>
        <v/>
      </c>
      <c r="AE2807" s="187" t="str">
        <f t="shared" si="937"/>
        <v/>
      </c>
      <c r="AF2807" s="187" t="str">
        <f t="shared" si="938"/>
        <v/>
      </c>
      <c r="AG2807" s="187" t="str">
        <f t="shared" si="939"/>
        <v/>
      </c>
      <c r="AH2807" s="187" t="str">
        <f t="shared" si="940"/>
        <v/>
      </c>
      <c r="AI2807" s="187" t="str">
        <f t="shared" si="941"/>
        <v/>
      </c>
      <c r="AJ2807" s="187" t="str">
        <f t="shared" si="942"/>
        <v/>
      </c>
      <c r="AK2807" s="187" t="str">
        <f t="shared" si="943"/>
        <v/>
      </c>
      <c r="AN2807" s="187" t="str">
        <f t="shared" si="944"/>
        <v/>
      </c>
      <c r="AO2807" s="187" t="str">
        <f t="shared" si="945"/>
        <v/>
      </c>
      <c r="AP2807" s="187" t="str">
        <f t="shared" si="946"/>
        <v/>
      </c>
      <c r="AT2807" s="187" t="str">
        <f t="shared" si="947"/>
        <v>O365001</v>
      </c>
      <c r="AU2807" s="187">
        <f t="shared" si="948"/>
        <v>75</v>
      </c>
      <c r="AV2807" s="187">
        <f t="shared" si="949"/>
        <v>2371.11</v>
      </c>
      <c r="AW2807" s="187" t="str">
        <f t="shared" si="950"/>
        <v>2013/5</v>
      </c>
      <c r="AX2807" s="187" t="str">
        <f t="shared" si="951"/>
        <v>2013/5 Contribuciones Seg. Social</v>
      </c>
      <c r="AY2807" s="187">
        <f t="shared" si="932"/>
        <v>13906.57</v>
      </c>
      <c r="AZ2807" s="187">
        <f t="shared" si="952"/>
        <v>0.17050286303524162</v>
      </c>
      <c r="BA2807" s="187" t="str">
        <f t="shared" si="934"/>
        <v>O365001 75</v>
      </c>
      <c r="BB2807" s="187">
        <f>IFERROR(IF(AW2807="","",VLOOKUP(AW2807,SUSS!R:S,2,FALSE)),AY2807*SUSS!$M$2)</f>
        <v>1668.7883999999999</v>
      </c>
      <c r="BC2807" s="187">
        <f t="shared" si="933"/>
        <v>284.53319999999997</v>
      </c>
    </row>
    <row r="2808" spans="14:55" ht="15.75" thickBot="1">
      <c r="N2808" s="183" t="s">
        <v>224</v>
      </c>
      <c r="O2808" s="82">
        <v>75</v>
      </c>
      <c r="P2808" s="85">
        <v>5272.07</v>
      </c>
      <c r="Q2808" s="83" t="s">
        <v>82</v>
      </c>
      <c r="R2808" s="83" t="s">
        <v>10</v>
      </c>
      <c r="S2808" s="83" t="s">
        <v>83</v>
      </c>
      <c r="T2808" s="82" t="s">
        <v>157</v>
      </c>
      <c r="U2808" s="82" t="s">
        <v>124</v>
      </c>
      <c r="AC2808" s="187" t="str">
        <f t="shared" si="935"/>
        <v/>
      </c>
      <c r="AD2808" s="187" t="str">
        <f t="shared" si="936"/>
        <v/>
      </c>
      <c r="AE2808" s="187" t="str">
        <f t="shared" si="937"/>
        <v/>
      </c>
      <c r="AF2808" s="187" t="str">
        <f t="shared" si="938"/>
        <v/>
      </c>
      <c r="AG2808" s="187" t="str">
        <f t="shared" si="939"/>
        <v/>
      </c>
      <c r="AH2808" s="187" t="str">
        <f t="shared" si="940"/>
        <v/>
      </c>
      <c r="AI2808" s="187" t="str">
        <f t="shared" si="941"/>
        <v/>
      </c>
      <c r="AJ2808" s="187" t="str">
        <f t="shared" si="942"/>
        <v/>
      </c>
      <c r="AK2808" s="187" t="str">
        <f t="shared" si="943"/>
        <v/>
      </c>
      <c r="AN2808" s="187" t="str">
        <f t="shared" si="944"/>
        <v/>
      </c>
      <c r="AO2808" s="187" t="str">
        <f t="shared" si="945"/>
        <v/>
      </c>
      <c r="AP2808" s="187" t="str">
        <f t="shared" si="946"/>
        <v/>
      </c>
      <c r="AT2808" s="187" t="str">
        <f t="shared" si="947"/>
        <v/>
      </c>
      <c r="AU2808" s="187" t="str">
        <f t="shared" si="948"/>
        <v/>
      </c>
      <c r="AV2808" s="187" t="str">
        <f t="shared" si="949"/>
        <v/>
      </c>
      <c r="AW2808" s="187" t="str">
        <f t="shared" si="950"/>
        <v/>
      </c>
      <c r="AX2808" s="187" t="str">
        <f t="shared" si="951"/>
        <v/>
      </c>
      <c r="AY2808" s="187" t="str">
        <f t="shared" si="932"/>
        <v/>
      </c>
      <c r="AZ2808" s="187" t="str">
        <f t="shared" si="952"/>
        <v/>
      </c>
      <c r="BA2808" s="187" t="str">
        <f t="shared" si="934"/>
        <v xml:space="preserve"> </v>
      </c>
      <c r="BB2808" s="187" t="str">
        <f>IFERROR(IF(AW2808="","",VLOOKUP(AW2808,SUSS!R:S,2,FALSE)),AY2808*SUSS!$M$2)</f>
        <v/>
      </c>
      <c r="BC2808" s="187" t="str">
        <f t="shared" si="933"/>
        <v/>
      </c>
    </row>
    <row r="2809" spans="14:55" ht="15.75" thickBot="1">
      <c r="N2809" s="183" t="s">
        <v>224</v>
      </c>
      <c r="O2809" s="82">
        <v>75</v>
      </c>
      <c r="P2809" s="85">
        <v>1002.48</v>
      </c>
      <c r="Q2809" s="83" t="s">
        <v>106</v>
      </c>
      <c r="R2809" s="83" t="s">
        <v>10</v>
      </c>
      <c r="S2809" s="83" t="s">
        <v>10</v>
      </c>
      <c r="T2809" s="82" t="s">
        <v>230</v>
      </c>
      <c r="U2809" s="82" t="s">
        <v>124</v>
      </c>
      <c r="AC2809" s="187" t="str">
        <f t="shared" si="935"/>
        <v/>
      </c>
      <c r="AD2809" s="187" t="str">
        <f t="shared" si="936"/>
        <v/>
      </c>
      <c r="AE2809" s="187" t="str">
        <f t="shared" si="937"/>
        <v/>
      </c>
      <c r="AF2809" s="187" t="str">
        <f t="shared" si="938"/>
        <v/>
      </c>
      <c r="AG2809" s="187" t="str">
        <f t="shared" si="939"/>
        <v/>
      </c>
      <c r="AH2809" s="187" t="str">
        <f t="shared" si="940"/>
        <v/>
      </c>
      <c r="AI2809" s="187" t="str">
        <f t="shared" si="941"/>
        <v/>
      </c>
      <c r="AJ2809" s="187" t="str">
        <f t="shared" si="942"/>
        <v/>
      </c>
      <c r="AK2809" s="187" t="str">
        <f t="shared" si="943"/>
        <v/>
      </c>
      <c r="AN2809" s="187" t="str">
        <f t="shared" si="944"/>
        <v/>
      </c>
      <c r="AO2809" s="187" t="str">
        <f t="shared" si="945"/>
        <v/>
      </c>
      <c r="AP2809" s="187" t="str">
        <f t="shared" si="946"/>
        <v/>
      </c>
      <c r="AT2809" s="187" t="str">
        <f t="shared" si="947"/>
        <v/>
      </c>
      <c r="AU2809" s="187" t="str">
        <f t="shared" si="948"/>
        <v/>
      </c>
      <c r="AV2809" s="187" t="str">
        <f t="shared" si="949"/>
        <v/>
      </c>
      <c r="AW2809" s="187" t="str">
        <f t="shared" si="950"/>
        <v/>
      </c>
      <c r="AX2809" s="187" t="str">
        <f t="shared" si="951"/>
        <v/>
      </c>
      <c r="AY2809" s="187" t="str">
        <f t="shared" si="932"/>
        <v/>
      </c>
      <c r="AZ2809" s="187" t="str">
        <f t="shared" si="952"/>
        <v/>
      </c>
      <c r="BA2809" s="187" t="str">
        <f t="shared" si="934"/>
        <v xml:space="preserve"> </v>
      </c>
      <c r="BB2809" s="187" t="str">
        <f>IFERROR(IF(AW2809="","",VLOOKUP(AW2809,SUSS!R:S,2,FALSE)),AY2809*SUSS!$M$2)</f>
        <v/>
      </c>
      <c r="BC2809" s="187" t="str">
        <f t="shared" si="933"/>
        <v/>
      </c>
    </row>
    <row r="2810" spans="14:55" ht="15.75" thickBot="1">
      <c r="N2810" s="183" t="s">
        <v>224</v>
      </c>
      <c r="O2810" s="82">
        <v>76</v>
      </c>
      <c r="P2810" s="85">
        <v>1636.27</v>
      </c>
      <c r="Q2810" s="83" t="s">
        <v>102</v>
      </c>
      <c r="R2810" s="83" t="s">
        <v>10</v>
      </c>
      <c r="S2810" s="83" t="s">
        <v>83</v>
      </c>
      <c r="T2810" s="82" t="s">
        <v>206</v>
      </c>
      <c r="U2810" s="82" t="s">
        <v>124</v>
      </c>
      <c r="AC2810" s="187" t="str">
        <f t="shared" si="935"/>
        <v/>
      </c>
      <c r="AD2810" s="187" t="str">
        <f t="shared" si="936"/>
        <v/>
      </c>
      <c r="AE2810" s="187" t="str">
        <f t="shared" si="937"/>
        <v/>
      </c>
      <c r="AF2810" s="187" t="str">
        <f t="shared" si="938"/>
        <v/>
      </c>
      <c r="AG2810" s="187" t="str">
        <f t="shared" si="939"/>
        <v/>
      </c>
      <c r="AH2810" s="187" t="str">
        <f t="shared" si="940"/>
        <v/>
      </c>
      <c r="AI2810" s="187" t="str">
        <f t="shared" si="941"/>
        <v/>
      </c>
      <c r="AJ2810" s="187" t="str">
        <f t="shared" si="942"/>
        <v/>
      </c>
      <c r="AK2810" s="187" t="str">
        <f t="shared" si="943"/>
        <v/>
      </c>
      <c r="AN2810" s="187" t="str">
        <f t="shared" si="944"/>
        <v/>
      </c>
      <c r="AO2810" s="187" t="str">
        <f t="shared" si="945"/>
        <v/>
      </c>
      <c r="AP2810" s="187" t="str">
        <f t="shared" si="946"/>
        <v/>
      </c>
      <c r="AT2810" s="187" t="str">
        <f t="shared" si="947"/>
        <v/>
      </c>
      <c r="AU2810" s="187" t="str">
        <f t="shared" si="948"/>
        <v/>
      </c>
      <c r="AV2810" s="187" t="str">
        <f t="shared" si="949"/>
        <v/>
      </c>
      <c r="AW2810" s="187" t="str">
        <f t="shared" si="950"/>
        <v/>
      </c>
      <c r="AX2810" s="187" t="str">
        <f t="shared" si="951"/>
        <v/>
      </c>
      <c r="AY2810" s="187" t="str">
        <f t="shared" si="932"/>
        <v/>
      </c>
      <c r="AZ2810" s="187" t="str">
        <f t="shared" si="952"/>
        <v/>
      </c>
      <c r="BA2810" s="187" t="str">
        <f t="shared" si="934"/>
        <v xml:space="preserve"> </v>
      </c>
      <c r="BB2810" s="187" t="str">
        <f>IFERROR(IF(AW2810="","",VLOOKUP(AW2810,SUSS!R:S,2,FALSE)),AY2810*SUSS!$M$2)</f>
        <v/>
      </c>
      <c r="BC2810" s="187" t="str">
        <f t="shared" si="933"/>
        <v/>
      </c>
    </row>
    <row r="2811" spans="14:55" ht="15.75" thickBot="1">
      <c r="N2811" s="183" t="s">
        <v>224</v>
      </c>
      <c r="O2811" s="82">
        <v>76</v>
      </c>
      <c r="P2811" s="86">
        <v>218.97</v>
      </c>
      <c r="Q2811" s="83" t="s">
        <v>107</v>
      </c>
      <c r="R2811" s="83" t="s">
        <v>10</v>
      </c>
      <c r="S2811" s="83" t="s">
        <v>83</v>
      </c>
      <c r="T2811" s="82" t="s">
        <v>111</v>
      </c>
      <c r="U2811" s="82" t="s">
        <v>124</v>
      </c>
      <c r="AC2811" s="187" t="str">
        <f t="shared" si="935"/>
        <v/>
      </c>
      <c r="AD2811" s="187" t="str">
        <f t="shared" si="936"/>
        <v/>
      </c>
      <c r="AE2811" s="187" t="str">
        <f t="shared" si="937"/>
        <v/>
      </c>
      <c r="AF2811" s="187" t="str">
        <f t="shared" si="938"/>
        <v/>
      </c>
      <c r="AG2811" s="187" t="str">
        <f t="shared" si="939"/>
        <v/>
      </c>
      <c r="AH2811" s="187" t="str">
        <f t="shared" si="940"/>
        <v/>
      </c>
      <c r="AI2811" s="187" t="str">
        <f t="shared" si="941"/>
        <v/>
      </c>
      <c r="AJ2811" s="187" t="str">
        <f t="shared" si="942"/>
        <v/>
      </c>
      <c r="AK2811" s="187" t="str">
        <f t="shared" si="943"/>
        <v/>
      </c>
      <c r="AN2811" s="187" t="str">
        <f t="shared" si="944"/>
        <v/>
      </c>
      <c r="AO2811" s="187" t="str">
        <f t="shared" si="945"/>
        <v/>
      </c>
      <c r="AP2811" s="187" t="str">
        <f t="shared" si="946"/>
        <v/>
      </c>
      <c r="AT2811" s="187" t="str">
        <f t="shared" si="947"/>
        <v/>
      </c>
      <c r="AU2811" s="187" t="str">
        <f t="shared" si="948"/>
        <v/>
      </c>
      <c r="AV2811" s="187" t="str">
        <f t="shared" si="949"/>
        <v/>
      </c>
      <c r="AW2811" s="187" t="str">
        <f t="shared" si="950"/>
        <v/>
      </c>
      <c r="AX2811" s="187" t="str">
        <f t="shared" si="951"/>
        <v/>
      </c>
      <c r="AY2811" s="187" t="str">
        <f t="shared" si="932"/>
        <v/>
      </c>
      <c r="AZ2811" s="187" t="str">
        <f t="shared" si="952"/>
        <v/>
      </c>
      <c r="BA2811" s="187" t="str">
        <f t="shared" si="934"/>
        <v xml:space="preserve"> </v>
      </c>
      <c r="BB2811" s="187" t="str">
        <f>IFERROR(IF(AW2811="","",VLOOKUP(AW2811,SUSS!R:S,2,FALSE)),AY2811*SUSS!$M$2)</f>
        <v/>
      </c>
      <c r="BC2811" s="187" t="str">
        <f t="shared" si="933"/>
        <v/>
      </c>
    </row>
    <row r="2812" spans="14:55" ht="15.75" thickBot="1">
      <c r="N2812" s="183" t="s">
        <v>224</v>
      </c>
      <c r="O2812" s="82">
        <v>76</v>
      </c>
      <c r="P2812" s="85">
        <v>2371.11</v>
      </c>
      <c r="Q2812" s="83" t="s">
        <v>11</v>
      </c>
      <c r="R2812" s="83" t="s">
        <v>10</v>
      </c>
      <c r="S2812" s="83" t="s">
        <v>10</v>
      </c>
      <c r="T2812" s="82" t="s">
        <v>131</v>
      </c>
      <c r="U2812" s="82" t="s">
        <v>124</v>
      </c>
      <c r="AC2812" s="187" t="str">
        <f t="shared" si="935"/>
        <v/>
      </c>
      <c r="AD2812" s="187" t="str">
        <f t="shared" si="936"/>
        <v/>
      </c>
      <c r="AE2812" s="187" t="str">
        <f t="shared" si="937"/>
        <v/>
      </c>
      <c r="AF2812" s="187" t="str">
        <f t="shared" si="938"/>
        <v/>
      </c>
      <c r="AG2812" s="187" t="str">
        <f t="shared" si="939"/>
        <v/>
      </c>
      <c r="AH2812" s="187" t="str">
        <f t="shared" si="940"/>
        <v/>
      </c>
      <c r="AI2812" s="187" t="str">
        <f t="shared" si="941"/>
        <v/>
      </c>
      <c r="AJ2812" s="187" t="str">
        <f t="shared" si="942"/>
        <v/>
      </c>
      <c r="AK2812" s="187" t="str">
        <f t="shared" si="943"/>
        <v/>
      </c>
      <c r="AN2812" s="187" t="str">
        <f t="shared" si="944"/>
        <v/>
      </c>
      <c r="AO2812" s="187" t="str">
        <f t="shared" si="945"/>
        <v/>
      </c>
      <c r="AP2812" s="187" t="str">
        <f t="shared" si="946"/>
        <v/>
      </c>
      <c r="AT2812" s="187" t="str">
        <f t="shared" si="947"/>
        <v>O365001</v>
      </c>
      <c r="AU2812" s="187">
        <f t="shared" si="948"/>
        <v>76</v>
      </c>
      <c r="AV2812" s="187">
        <f t="shared" si="949"/>
        <v>2371.11</v>
      </c>
      <c r="AW2812" s="187" t="str">
        <f t="shared" si="950"/>
        <v>2013/5</v>
      </c>
      <c r="AX2812" s="187" t="str">
        <f t="shared" si="951"/>
        <v>2013/5 Contribuciones Seg. Social</v>
      </c>
      <c r="AY2812" s="187">
        <f t="shared" si="932"/>
        <v>13906.57</v>
      </c>
      <c r="AZ2812" s="187">
        <f t="shared" si="952"/>
        <v>0.17050286303524162</v>
      </c>
      <c r="BA2812" s="187" t="str">
        <f t="shared" si="934"/>
        <v>O365001 76</v>
      </c>
      <c r="BB2812" s="187">
        <f>IFERROR(IF(AW2812="","",VLOOKUP(AW2812,SUSS!R:S,2,FALSE)),AY2812*SUSS!$M$2)</f>
        <v>1668.7883999999999</v>
      </c>
      <c r="BC2812" s="187">
        <f t="shared" si="933"/>
        <v>284.53319999999997</v>
      </c>
    </row>
    <row r="2813" spans="14:55" ht="15.75" thickBot="1">
      <c r="N2813" s="183" t="s">
        <v>224</v>
      </c>
      <c r="O2813" s="82">
        <v>76</v>
      </c>
      <c r="P2813" s="85">
        <v>1448.35</v>
      </c>
      <c r="Q2813" s="83" t="s">
        <v>82</v>
      </c>
      <c r="R2813" s="83" t="s">
        <v>10</v>
      </c>
      <c r="S2813" s="83" t="s">
        <v>83</v>
      </c>
      <c r="T2813" s="82" t="s">
        <v>157</v>
      </c>
      <c r="U2813" s="82" t="s">
        <v>124</v>
      </c>
      <c r="AC2813" s="187" t="str">
        <f t="shared" si="935"/>
        <v/>
      </c>
      <c r="AD2813" s="187" t="str">
        <f t="shared" si="936"/>
        <v/>
      </c>
      <c r="AE2813" s="187" t="str">
        <f t="shared" si="937"/>
        <v/>
      </c>
      <c r="AF2813" s="187" t="str">
        <f t="shared" si="938"/>
        <v/>
      </c>
      <c r="AG2813" s="187" t="str">
        <f t="shared" si="939"/>
        <v/>
      </c>
      <c r="AH2813" s="187" t="str">
        <f t="shared" si="940"/>
        <v/>
      </c>
      <c r="AI2813" s="187" t="str">
        <f t="shared" si="941"/>
        <v/>
      </c>
      <c r="AJ2813" s="187" t="str">
        <f t="shared" si="942"/>
        <v/>
      </c>
      <c r="AK2813" s="187" t="str">
        <f t="shared" si="943"/>
        <v/>
      </c>
      <c r="AN2813" s="187" t="str">
        <f t="shared" si="944"/>
        <v/>
      </c>
      <c r="AO2813" s="187" t="str">
        <f t="shared" si="945"/>
        <v/>
      </c>
      <c r="AP2813" s="187" t="str">
        <f t="shared" si="946"/>
        <v/>
      </c>
      <c r="AT2813" s="187" t="str">
        <f t="shared" si="947"/>
        <v/>
      </c>
      <c r="AU2813" s="187" t="str">
        <f t="shared" si="948"/>
        <v/>
      </c>
      <c r="AV2813" s="187" t="str">
        <f t="shared" si="949"/>
        <v/>
      </c>
      <c r="AW2813" s="187" t="str">
        <f t="shared" si="950"/>
        <v/>
      </c>
      <c r="AX2813" s="187" t="str">
        <f t="shared" si="951"/>
        <v/>
      </c>
      <c r="AY2813" s="187" t="str">
        <f t="shared" si="932"/>
        <v/>
      </c>
      <c r="AZ2813" s="187" t="str">
        <f t="shared" si="952"/>
        <v/>
      </c>
      <c r="BA2813" s="187" t="str">
        <f t="shared" si="934"/>
        <v xml:space="preserve"> </v>
      </c>
      <c r="BB2813" s="187" t="str">
        <f>IFERROR(IF(AW2813="","",VLOOKUP(AW2813,SUSS!R:S,2,FALSE)),AY2813*SUSS!$M$2)</f>
        <v/>
      </c>
      <c r="BC2813" s="187" t="str">
        <f t="shared" si="933"/>
        <v/>
      </c>
    </row>
    <row r="2814" spans="14:55" ht="15.75" thickBot="1">
      <c r="N2814" s="183" t="s">
        <v>224</v>
      </c>
      <c r="O2814" s="82">
        <v>76</v>
      </c>
      <c r="P2814" s="85">
        <v>3823.72</v>
      </c>
      <c r="Q2814" s="83" t="s">
        <v>82</v>
      </c>
      <c r="R2814" s="83" t="s">
        <v>10</v>
      </c>
      <c r="S2814" s="83" t="s">
        <v>10</v>
      </c>
      <c r="T2814" s="82" t="s">
        <v>159</v>
      </c>
      <c r="U2814" s="82" t="s">
        <v>124</v>
      </c>
      <c r="AC2814" s="187" t="str">
        <f t="shared" si="935"/>
        <v/>
      </c>
      <c r="AD2814" s="187" t="str">
        <f t="shared" si="936"/>
        <v/>
      </c>
      <c r="AE2814" s="187" t="str">
        <f t="shared" si="937"/>
        <v/>
      </c>
      <c r="AF2814" s="187" t="str">
        <f t="shared" si="938"/>
        <v/>
      </c>
      <c r="AG2814" s="187" t="str">
        <f t="shared" si="939"/>
        <v/>
      </c>
      <c r="AH2814" s="187" t="str">
        <f t="shared" si="940"/>
        <v/>
      </c>
      <c r="AI2814" s="187" t="str">
        <f t="shared" si="941"/>
        <v/>
      </c>
      <c r="AJ2814" s="187" t="str">
        <f t="shared" si="942"/>
        <v/>
      </c>
      <c r="AK2814" s="187" t="str">
        <f t="shared" si="943"/>
        <v/>
      </c>
      <c r="AN2814" s="187" t="str">
        <f t="shared" si="944"/>
        <v/>
      </c>
      <c r="AO2814" s="187" t="str">
        <f t="shared" si="945"/>
        <v/>
      </c>
      <c r="AP2814" s="187" t="str">
        <f t="shared" si="946"/>
        <v/>
      </c>
      <c r="AT2814" s="187" t="str">
        <f t="shared" si="947"/>
        <v/>
      </c>
      <c r="AU2814" s="187" t="str">
        <f t="shared" si="948"/>
        <v/>
      </c>
      <c r="AV2814" s="187" t="str">
        <f t="shared" si="949"/>
        <v/>
      </c>
      <c r="AW2814" s="187" t="str">
        <f t="shared" si="950"/>
        <v/>
      </c>
      <c r="AX2814" s="187" t="str">
        <f t="shared" si="951"/>
        <v/>
      </c>
      <c r="AY2814" s="187" t="str">
        <f t="shared" si="932"/>
        <v/>
      </c>
      <c r="AZ2814" s="187" t="str">
        <f t="shared" si="952"/>
        <v/>
      </c>
      <c r="BA2814" s="187" t="str">
        <f t="shared" si="934"/>
        <v xml:space="preserve"> </v>
      </c>
      <c r="BB2814" s="187" t="str">
        <f>IFERROR(IF(AW2814="","",VLOOKUP(AW2814,SUSS!R:S,2,FALSE)),AY2814*SUSS!$M$2)</f>
        <v/>
      </c>
      <c r="BC2814" s="187" t="str">
        <f t="shared" si="933"/>
        <v/>
      </c>
    </row>
    <row r="2815" spans="14:55" ht="15.75" thickBot="1">
      <c r="N2815" s="183" t="s">
        <v>224</v>
      </c>
      <c r="O2815" s="82">
        <v>76</v>
      </c>
      <c r="P2815" s="85">
        <v>1002.48</v>
      </c>
      <c r="Q2815" s="83" t="s">
        <v>106</v>
      </c>
      <c r="R2815" s="83" t="s">
        <v>10</v>
      </c>
      <c r="S2815" s="83" t="s">
        <v>10</v>
      </c>
      <c r="T2815" s="82" t="s">
        <v>230</v>
      </c>
      <c r="U2815" s="82" t="s">
        <v>124</v>
      </c>
      <c r="AC2815" s="187" t="str">
        <f t="shared" si="935"/>
        <v/>
      </c>
      <c r="AD2815" s="187" t="str">
        <f t="shared" si="936"/>
        <v/>
      </c>
      <c r="AE2815" s="187" t="str">
        <f t="shared" si="937"/>
        <v/>
      </c>
      <c r="AF2815" s="187" t="str">
        <f t="shared" si="938"/>
        <v/>
      </c>
      <c r="AG2815" s="187" t="str">
        <f t="shared" si="939"/>
        <v/>
      </c>
      <c r="AH2815" s="187" t="str">
        <f t="shared" si="940"/>
        <v/>
      </c>
      <c r="AI2815" s="187" t="str">
        <f t="shared" si="941"/>
        <v/>
      </c>
      <c r="AJ2815" s="187" t="str">
        <f t="shared" si="942"/>
        <v/>
      </c>
      <c r="AK2815" s="187" t="str">
        <f t="shared" si="943"/>
        <v/>
      </c>
      <c r="AN2815" s="187" t="str">
        <f t="shared" si="944"/>
        <v/>
      </c>
      <c r="AO2815" s="187" t="str">
        <f t="shared" si="945"/>
        <v/>
      </c>
      <c r="AP2815" s="187" t="str">
        <f t="shared" si="946"/>
        <v/>
      </c>
      <c r="AT2815" s="187" t="str">
        <f t="shared" si="947"/>
        <v/>
      </c>
      <c r="AU2815" s="187" t="str">
        <f t="shared" si="948"/>
        <v/>
      </c>
      <c r="AV2815" s="187" t="str">
        <f t="shared" si="949"/>
        <v/>
      </c>
      <c r="AW2815" s="187" t="str">
        <f t="shared" si="950"/>
        <v/>
      </c>
      <c r="AX2815" s="187" t="str">
        <f t="shared" si="951"/>
        <v/>
      </c>
      <c r="AY2815" s="187" t="str">
        <f t="shared" si="932"/>
        <v/>
      </c>
      <c r="AZ2815" s="187" t="str">
        <f t="shared" si="952"/>
        <v/>
      </c>
      <c r="BA2815" s="187" t="str">
        <f t="shared" si="934"/>
        <v xml:space="preserve"> </v>
      </c>
      <c r="BB2815" s="187" t="str">
        <f>IFERROR(IF(AW2815="","",VLOOKUP(AW2815,SUSS!R:S,2,FALSE)),AY2815*SUSS!$M$2)</f>
        <v/>
      </c>
      <c r="BC2815" s="187" t="str">
        <f t="shared" si="933"/>
        <v/>
      </c>
    </row>
    <row r="2816" spans="14:55" ht="15.75" thickBot="1">
      <c r="N2816" s="183" t="s">
        <v>224</v>
      </c>
      <c r="O2816" s="82">
        <v>77</v>
      </c>
      <c r="P2816" s="85">
        <v>1636.27</v>
      </c>
      <c r="Q2816" s="83" t="s">
        <v>102</v>
      </c>
      <c r="R2816" s="83" t="s">
        <v>10</v>
      </c>
      <c r="S2816" s="83" t="s">
        <v>83</v>
      </c>
      <c r="T2816" s="82" t="s">
        <v>206</v>
      </c>
      <c r="U2816" s="82" t="s">
        <v>124</v>
      </c>
      <c r="AC2816" s="187" t="str">
        <f t="shared" si="935"/>
        <v/>
      </c>
      <c r="AD2816" s="187" t="str">
        <f t="shared" si="936"/>
        <v/>
      </c>
      <c r="AE2816" s="187" t="str">
        <f t="shared" si="937"/>
        <v/>
      </c>
      <c r="AF2816" s="187" t="str">
        <f t="shared" si="938"/>
        <v/>
      </c>
      <c r="AG2816" s="187" t="str">
        <f t="shared" si="939"/>
        <v/>
      </c>
      <c r="AH2816" s="187" t="str">
        <f t="shared" si="940"/>
        <v/>
      </c>
      <c r="AI2816" s="187" t="str">
        <f t="shared" si="941"/>
        <v/>
      </c>
      <c r="AJ2816" s="187" t="str">
        <f t="shared" si="942"/>
        <v/>
      </c>
      <c r="AK2816" s="187" t="str">
        <f t="shared" si="943"/>
        <v/>
      </c>
      <c r="AN2816" s="187" t="str">
        <f t="shared" si="944"/>
        <v/>
      </c>
      <c r="AO2816" s="187" t="str">
        <f t="shared" si="945"/>
        <v/>
      </c>
      <c r="AP2816" s="187" t="str">
        <f t="shared" si="946"/>
        <v/>
      </c>
      <c r="AT2816" s="187" t="str">
        <f t="shared" si="947"/>
        <v/>
      </c>
      <c r="AU2816" s="187" t="str">
        <f t="shared" si="948"/>
        <v/>
      </c>
      <c r="AV2816" s="187" t="str">
        <f t="shared" si="949"/>
        <v/>
      </c>
      <c r="AW2816" s="187" t="str">
        <f t="shared" si="950"/>
        <v/>
      </c>
      <c r="AX2816" s="187" t="str">
        <f t="shared" si="951"/>
        <v/>
      </c>
      <c r="AY2816" s="187" t="str">
        <f t="shared" si="932"/>
        <v/>
      </c>
      <c r="AZ2816" s="187" t="str">
        <f t="shared" si="952"/>
        <v/>
      </c>
      <c r="BA2816" s="187" t="str">
        <f t="shared" si="934"/>
        <v xml:space="preserve"> </v>
      </c>
      <c r="BB2816" s="187" t="str">
        <f>IFERROR(IF(AW2816="","",VLOOKUP(AW2816,SUSS!R:S,2,FALSE)),AY2816*SUSS!$M$2)</f>
        <v/>
      </c>
      <c r="BC2816" s="187" t="str">
        <f t="shared" si="933"/>
        <v/>
      </c>
    </row>
    <row r="2817" spans="14:55" ht="15.75" thickBot="1">
      <c r="N2817" s="183" t="s">
        <v>224</v>
      </c>
      <c r="O2817" s="82">
        <v>77</v>
      </c>
      <c r="P2817" s="86">
        <v>218.97</v>
      </c>
      <c r="Q2817" s="83" t="s">
        <v>107</v>
      </c>
      <c r="R2817" s="83" t="s">
        <v>10</v>
      </c>
      <c r="S2817" s="83" t="s">
        <v>83</v>
      </c>
      <c r="T2817" s="82" t="s">
        <v>111</v>
      </c>
      <c r="U2817" s="82" t="s">
        <v>124</v>
      </c>
      <c r="AC2817" s="187" t="str">
        <f t="shared" si="935"/>
        <v/>
      </c>
      <c r="AD2817" s="187" t="str">
        <f t="shared" si="936"/>
        <v/>
      </c>
      <c r="AE2817" s="187" t="str">
        <f t="shared" si="937"/>
        <v/>
      </c>
      <c r="AF2817" s="187" t="str">
        <f t="shared" si="938"/>
        <v/>
      </c>
      <c r="AG2817" s="187" t="str">
        <f t="shared" si="939"/>
        <v/>
      </c>
      <c r="AH2817" s="187" t="str">
        <f t="shared" si="940"/>
        <v/>
      </c>
      <c r="AI2817" s="187" t="str">
        <f t="shared" si="941"/>
        <v/>
      </c>
      <c r="AJ2817" s="187" t="str">
        <f t="shared" si="942"/>
        <v/>
      </c>
      <c r="AK2817" s="187" t="str">
        <f t="shared" si="943"/>
        <v/>
      </c>
      <c r="AN2817" s="187" t="str">
        <f t="shared" si="944"/>
        <v/>
      </c>
      <c r="AO2817" s="187" t="str">
        <f t="shared" si="945"/>
        <v/>
      </c>
      <c r="AP2817" s="187" t="str">
        <f t="shared" si="946"/>
        <v/>
      </c>
      <c r="AT2817" s="187" t="str">
        <f t="shared" si="947"/>
        <v/>
      </c>
      <c r="AU2817" s="187" t="str">
        <f t="shared" si="948"/>
        <v/>
      </c>
      <c r="AV2817" s="187" t="str">
        <f t="shared" si="949"/>
        <v/>
      </c>
      <c r="AW2817" s="187" t="str">
        <f t="shared" si="950"/>
        <v/>
      </c>
      <c r="AX2817" s="187" t="str">
        <f t="shared" si="951"/>
        <v/>
      </c>
      <c r="AY2817" s="187" t="str">
        <f t="shared" si="932"/>
        <v/>
      </c>
      <c r="AZ2817" s="187" t="str">
        <f t="shared" si="952"/>
        <v/>
      </c>
      <c r="BA2817" s="187" t="str">
        <f t="shared" si="934"/>
        <v xml:space="preserve"> </v>
      </c>
      <c r="BB2817" s="187" t="str">
        <f>IFERROR(IF(AW2817="","",VLOOKUP(AW2817,SUSS!R:S,2,FALSE)),AY2817*SUSS!$M$2)</f>
        <v/>
      </c>
      <c r="BC2817" s="187" t="str">
        <f t="shared" si="933"/>
        <v/>
      </c>
    </row>
    <row r="2818" spans="14:55" ht="15.75" thickBot="1">
      <c r="N2818" s="183" t="s">
        <v>224</v>
      </c>
      <c r="O2818" s="82">
        <v>77</v>
      </c>
      <c r="P2818" s="86">
        <v>212.03</v>
      </c>
      <c r="Q2818" s="83" t="s">
        <v>11</v>
      </c>
      <c r="R2818" s="83" t="s">
        <v>10</v>
      </c>
      <c r="S2818" s="83" t="s">
        <v>10</v>
      </c>
      <c r="T2818" s="82" t="s">
        <v>131</v>
      </c>
      <c r="U2818" s="82" t="s">
        <v>124</v>
      </c>
      <c r="AC2818" s="187" t="str">
        <f t="shared" si="935"/>
        <v/>
      </c>
      <c r="AD2818" s="187" t="str">
        <f t="shared" si="936"/>
        <v/>
      </c>
      <c r="AE2818" s="187" t="str">
        <f t="shared" si="937"/>
        <v/>
      </c>
      <c r="AF2818" s="187" t="str">
        <f t="shared" si="938"/>
        <v/>
      </c>
      <c r="AG2818" s="187" t="str">
        <f t="shared" si="939"/>
        <v/>
      </c>
      <c r="AH2818" s="187" t="str">
        <f t="shared" si="940"/>
        <v/>
      </c>
      <c r="AI2818" s="187" t="str">
        <f t="shared" si="941"/>
        <v/>
      </c>
      <c r="AJ2818" s="187" t="str">
        <f t="shared" si="942"/>
        <v/>
      </c>
      <c r="AK2818" s="187" t="str">
        <f t="shared" si="943"/>
        <v/>
      </c>
      <c r="AN2818" s="187" t="str">
        <f t="shared" si="944"/>
        <v/>
      </c>
      <c r="AO2818" s="187" t="str">
        <f t="shared" si="945"/>
        <v/>
      </c>
      <c r="AP2818" s="187" t="str">
        <f t="shared" si="946"/>
        <v/>
      </c>
      <c r="AT2818" s="187" t="str">
        <f t="shared" si="947"/>
        <v>O365001</v>
      </c>
      <c r="AU2818" s="187">
        <f t="shared" si="948"/>
        <v>77</v>
      </c>
      <c r="AV2818" s="187">
        <f t="shared" si="949"/>
        <v>212.03</v>
      </c>
      <c r="AW2818" s="187" t="str">
        <f t="shared" si="950"/>
        <v>2013/5</v>
      </c>
      <c r="AX2818" s="187" t="str">
        <f t="shared" si="951"/>
        <v>2013/5 Contribuciones Seg. Social</v>
      </c>
      <c r="AY2818" s="187">
        <f t="shared" si="932"/>
        <v>13906.57</v>
      </c>
      <c r="AZ2818" s="187">
        <f t="shared" si="952"/>
        <v>1.5246750277027333E-2</v>
      </c>
      <c r="BA2818" s="187" t="str">
        <f t="shared" si="934"/>
        <v>O365001 77</v>
      </c>
      <c r="BB2818" s="187">
        <f>IFERROR(IF(AW2818="","",VLOOKUP(AW2818,SUSS!R:S,2,FALSE)),AY2818*SUSS!$M$2)</f>
        <v>1668.7883999999999</v>
      </c>
      <c r="BC2818" s="187">
        <f t="shared" si="933"/>
        <v>25.4436</v>
      </c>
    </row>
    <row r="2819" spans="14:55" ht="15.75" thickBot="1">
      <c r="N2819" s="183" t="s">
        <v>224</v>
      </c>
      <c r="O2819" s="82">
        <v>77</v>
      </c>
      <c r="P2819" s="85">
        <v>2159.08</v>
      </c>
      <c r="Q2819" s="83" t="s">
        <v>11</v>
      </c>
      <c r="R2819" s="83" t="s">
        <v>10</v>
      </c>
      <c r="S2819" s="83" t="s">
        <v>83</v>
      </c>
      <c r="T2819" s="82" t="s">
        <v>131</v>
      </c>
      <c r="U2819" s="82" t="s">
        <v>124</v>
      </c>
      <c r="AC2819" s="187" t="str">
        <f t="shared" si="935"/>
        <v/>
      </c>
      <c r="AD2819" s="187" t="str">
        <f t="shared" si="936"/>
        <v/>
      </c>
      <c r="AE2819" s="187" t="str">
        <f t="shared" si="937"/>
        <v/>
      </c>
      <c r="AF2819" s="187" t="str">
        <f t="shared" si="938"/>
        <v/>
      </c>
      <c r="AG2819" s="187" t="str">
        <f t="shared" si="939"/>
        <v/>
      </c>
      <c r="AH2819" s="187" t="str">
        <f t="shared" si="940"/>
        <v/>
      </c>
      <c r="AI2819" s="187" t="str">
        <f t="shared" si="941"/>
        <v/>
      </c>
      <c r="AJ2819" s="187" t="str">
        <f t="shared" si="942"/>
        <v/>
      </c>
      <c r="AK2819" s="187" t="str">
        <f t="shared" si="943"/>
        <v/>
      </c>
      <c r="AN2819" s="187" t="str">
        <f t="shared" si="944"/>
        <v/>
      </c>
      <c r="AO2819" s="187" t="str">
        <f t="shared" si="945"/>
        <v/>
      </c>
      <c r="AP2819" s="187" t="str">
        <f t="shared" si="946"/>
        <v/>
      </c>
      <c r="AT2819" s="187" t="str">
        <f t="shared" si="947"/>
        <v>O365001</v>
      </c>
      <c r="AU2819" s="187">
        <f t="shared" si="948"/>
        <v>77</v>
      </c>
      <c r="AV2819" s="187">
        <f t="shared" si="949"/>
        <v>2159.08</v>
      </c>
      <c r="AW2819" s="187" t="str">
        <f t="shared" si="950"/>
        <v>2013/5</v>
      </c>
      <c r="AX2819" s="187" t="str">
        <f t="shared" si="951"/>
        <v>2013/5 Contribuciones Seg. Social</v>
      </c>
      <c r="AY2819" s="187">
        <f t="shared" si="932"/>
        <v>13906.57</v>
      </c>
      <c r="AZ2819" s="187">
        <f t="shared" si="952"/>
        <v>0.15525611275821427</v>
      </c>
      <c r="BA2819" s="187" t="str">
        <f t="shared" si="934"/>
        <v>O365001 77</v>
      </c>
      <c r="BB2819" s="187">
        <f>IFERROR(IF(AW2819="","",VLOOKUP(AW2819,SUSS!R:S,2,FALSE)),AY2819*SUSS!$M$2)</f>
        <v>1668.7883999999999</v>
      </c>
      <c r="BC2819" s="187">
        <f t="shared" si="933"/>
        <v>259.08959999999996</v>
      </c>
    </row>
    <row r="2820" spans="14:55" ht="15.75" thickBot="1">
      <c r="N2820" s="183" t="s">
        <v>224</v>
      </c>
      <c r="O2820" s="82">
        <v>77</v>
      </c>
      <c r="P2820" s="85">
        <v>5272.07</v>
      </c>
      <c r="Q2820" s="83" t="s">
        <v>82</v>
      </c>
      <c r="R2820" s="83" t="s">
        <v>10</v>
      </c>
      <c r="S2820" s="83" t="s">
        <v>10</v>
      </c>
      <c r="T2820" s="82" t="s">
        <v>159</v>
      </c>
      <c r="U2820" s="82" t="s">
        <v>124</v>
      </c>
      <c r="AC2820" s="187" t="str">
        <f t="shared" si="935"/>
        <v/>
      </c>
      <c r="AD2820" s="187" t="str">
        <f t="shared" si="936"/>
        <v/>
      </c>
      <c r="AE2820" s="187" t="str">
        <f t="shared" si="937"/>
        <v/>
      </c>
      <c r="AF2820" s="187" t="str">
        <f t="shared" si="938"/>
        <v/>
      </c>
      <c r="AG2820" s="187" t="str">
        <f t="shared" si="939"/>
        <v/>
      </c>
      <c r="AH2820" s="187" t="str">
        <f t="shared" si="940"/>
        <v/>
      </c>
      <c r="AI2820" s="187" t="str">
        <f t="shared" si="941"/>
        <v/>
      </c>
      <c r="AJ2820" s="187" t="str">
        <f t="shared" si="942"/>
        <v/>
      </c>
      <c r="AK2820" s="187" t="str">
        <f t="shared" si="943"/>
        <v/>
      </c>
      <c r="AN2820" s="187" t="str">
        <f t="shared" si="944"/>
        <v/>
      </c>
      <c r="AO2820" s="187" t="str">
        <f t="shared" si="945"/>
        <v/>
      </c>
      <c r="AP2820" s="187" t="str">
        <f t="shared" si="946"/>
        <v/>
      </c>
      <c r="AT2820" s="187" t="str">
        <f t="shared" si="947"/>
        <v/>
      </c>
      <c r="AU2820" s="187" t="str">
        <f t="shared" si="948"/>
        <v/>
      </c>
      <c r="AV2820" s="187" t="str">
        <f t="shared" si="949"/>
        <v/>
      </c>
      <c r="AW2820" s="187" t="str">
        <f t="shared" si="950"/>
        <v/>
      </c>
      <c r="AX2820" s="187" t="str">
        <f t="shared" si="951"/>
        <v/>
      </c>
      <c r="AY2820" s="187" t="str">
        <f t="shared" ref="AY2820:AY2883" si="953">VLOOKUP(AX2820,AO:AP,2,FALSE)</f>
        <v/>
      </c>
      <c r="AZ2820" s="187" t="str">
        <f t="shared" si="952"/>
        <v/>
      </c>
      <c r="BA2820" s="187" t="str">
        <f t="shared" si="934"/>
        <v xml:space="preserve"> </v>
      </c>
      <c r="BB2820" s="187" t="str">
        <f>IFERROR(IF(AW2820="","",VLOOKUP(AW2820,SUSS!R:S,2,FALSE)),AY2820*SUSS!$M$2)</f>
        <v/>
      </c>
      <c r="BC2820" s="187" t="str">
        <f t="shared" si="933"/>
        <v/>
      </c>
    </row>
    <row r="2821" spans="14:55" ht="15.75" thickBot="1">
      <c r="N2821" s="183" t="s">
        <v>224</v>
      </c>
      <c r="O2821" s="82">
        <v>77</v>
      </c>
      <c r="P2821" s="85">
        <v>1002.48</v>
      </c>
      <c r="Q2821" s="83" t="s">
        <v>106</v>
      </c>
      <c r="R2821" s="83" t="s">
        <v>10</v>
      </c>
      <c r="S2821" s="83" t="s">
        <v>10</v>
      </c>
      <c r="T2821" s="82" t="s">
        <v>230</v>
      </c>
      <c r="U2821" s="82" t="s">
        <v>124</v>
      </c>
      <c r="AC2821" s="187" t="str">
        <f t="shared" si="935"/>
        <v/>
      </c>
      <c r="AD2821" s="187" t="str">
        <f t="shared" si="936"/>
        <v/>
      </c>
      <c r="AE2821" s="187" t="str">
        <f t="shared" si="937"/>
        <v/>
      </c>
      <c r="AF2821" s="187" t="str">
        <f t="shared" si="938"/>
        <v/>
      </c>
      <c r="AG2821" s="187" t="str">
        <f t="shared" si="939"/>
        <v/>
      </c>
      <c r="AH2821" s="187" t="str">
        <f t="shared" si="940"/>
        <v/>
      </c>
      <c r="AI2821" s="187" t="str">
        <f t="shared" si="941"/>
        <v/>
      </c>
      <c r="AJ2821" s="187" t="str">
        <f t="shared" si="942"/>
        <v/>
      </c>
      <c r="AK2821" s="187" t="str">
        <f t="shared" si="943"/>
        <v/>
      </c>
      <c r="AN2821" s="187" t="str">
        <f t="shared" si="944"/>
        <v/>
      </c>
      <c r="AO2821" s="187" t="str">
        <f t="shared" si="945"/>
        <v/>
      </c>
      <c r="AP2821" s="187" t="str">
        <f t="shared" si="946"/>
        <v/>
      </c>
      <c r="AT2821" s="187" t="str">
        <f t="shared" si="947"/>
        <v/>
      </c>
      <c r="AU2821" s="187" t="str">
        <f t="shared" si="948"/>
        <v/>
      </c>
      <c r="AV2821" s="187" t="str">
        <f t="shared" si="949"/>
        <v/>
      </c>
      <c r="AW2821" s="187" t="str">
        <f t="shared" si="950"/>
        <v/>
      </c>
      <c r="AX2821" s="187" t="str">
        <f t="shared" si="951"/>
        <v/>
      </c>
      <c r="AY2821" s="187" t="str">
        <f t="shared" si="953"/>
        <v/>
      </c>
      <c r="AZ2821" s="187" t="str">
        <f t="shared" si="952"/>
        <v/>
      </c>
      <c r="BA2821" s="187" t="str">
        <f t="shared" si="934"/>
        <v xml:space="preserve"> </v>
      </c>
      <c r="BB2821" s="187" t="str">
        <f>IFERROR(IF(AW2821="","",VLOOKUP(AW2821,SUSS!R:S,2,FALSE)),AY2821*SUSS!$M$2)</f>
        <v/>
      </c>
      <c r="BC2821" s="187" t="str">
        <f t="shared" ref="BC2821:BC2884" si="954">IFERROR(IF(BB2821&lt;&gt;"",AZ2821*BB2821,""),"VER")</f>
        <v/>
      </c>
    </row>
    <row r="2822" spans="14:55" ht="15.75" thickBot="1">
      <c r="N2822" s="183" t="s">
        <v>224</v>
      </c>
      <c r="O2822" s="82">
        <v>78</v>
      </c>
      <c r="P2822" s="85">
        <v>1636.27</v>
      </c>
      <c r="Q2822" s="83" t="s">
        <v>102</v>
      </c>
      <c r="R2822" s="83" t="s">
        <v>10</v>
      </c>
      <c r="S2822" s="83" t="s">
        <v>83</v>
      </c>
      <c r="T2822" s="82" t="s">
        <v>206</v>
      </c>
      <c r="U2822" s="82" t="s">
        <v>124</v>
      </c>
      <c r="AC2822" s="187" t="str">
        <f t="shared" si="935"/>
        <v/>
      </c>
      <c r="AD2822" s="187" t="str">
        <f t="shared" si="936"/>
        <v/>
      </c>
      <c r="AE2822" s="187" t="str">
        <f t="shared" si="937"/>
        <v/>
      </c>
      <c r="AF2822" s="187" t="str">
        <f t="shared" si="938"/>
        <v/>
      </c>
      <c r="AG2822" s="187" t="str">
        <f t="shared" si="939"/>
        <v/>
      </c>
      <c r="AH2822" s="187" t="str">
        <f t="shared" si="940"/>
        <v/>
      </c>
      <c r="AI2822" s="187" t="str">
        <f t="shared" si="941"/>
        <v/>
      </c>
      <c r="AJ2822" s="187" t="str">
        <f t="shared" si="942"/>
        <v/>
      </c>
      <c r="AK2822" s="187" t="str">
        <f t="shared" si="943"/>
        <v/>
      </c>
      <c r="AN2822" s="187" t="str">
        <f t="shared" si="944"/>
        <v/>
      </c>
      <c r="AO2822" s="187" t="str">
        <f t="shared" si="945"/>
        <v/>
      </c>
      <c r="AP2822" s="187" t="str">
        <f t="shared" si="946"/>
        <v/>
      </c>
      <c r="AT2822" s="187" t="str">
        <f t="shared" si="947"/>
        <v/>
      </c>
      <c r="AU2822" s="187" t="str">
        <f t="shared" si="948"/>
        <v/>
      </c>
      <c r="AV2822" s="187" t="str">
        <f t="shared" si="949"/>
        <v/>
      </c>
      <c r="AW2822" s="187" t="str">
        <f t="shared" si="950"/>
        <v/>
      </c>
      <c r="AX2822" s="187" t="str">
        <f t="shared" si="951"/>
        <v/>
      </c>
      <c r="AY2822" s="187" t="str">
        <f t="shared" si="953"/>
        <v/>
      </c>
      <c r="AZ2822" s="187" t="str">
        <f t="shared" si="952"/>
        <v/>
      </c>
      <c r="BA2822" s="187" t="str">
        <f t="shared" si="934"/>
        <v xml:space="preserve"> </v>
      </c>
      <c r="BB2822" s="187" t="str">
        <f>IFERROR(IF(AW2822="","",VLOOKUP(AW2822,SUSS!R:S,2,FALSE)),AY2822*SUSS!$M$2)</f>
        <v/>
      </c>
      <c r="BC2822" s="187" t="str">
        <f t="shared" si="954"/>
        <v/>
      </c>
    </row>
    <row r="2823" spans="14:55" ht="15.75" thickBot="1">
      <c r="N2823" s="183" t="s">
        <v>224</v>
      </c>
      <c r="O2823" s="82">
        <v>78</v>
      </c>
      <c r="P2823" s="86">
        <v>218.97</v>
      </c>
      <c r="Q2823" s="83" t="s">
        <v>107</v>
      </c>
      <c r="R2823" s="83" t="s">
        <v>10</v>
      </c>
      <c r="S2823" s="83" t="s">
        <v>83</v>
      </c>
      <c r="T2823" s="82" t="s">
        <v>111</v>
      </c>
      <c r="U2823" s="82" t="s">
        <v>124</v>
      </c>
      <c r="AC2823" s="187" t="str">
        <f t="shared" si="935"/>
        <v/>
      </c>
      <c r="AD2823" s="187" t="str">
        <f t="shared" si="936"/>
        <v/>
      </c>
      <c r="AE2823" s="187" t="str">
        <f t="shared" si="937"/>
        <v/>
      </c>
      <c r="AF2823" s="187" t="str">
        <f t="shared" si="938"/>
        <v/>
      </c>
      <c r="AG2823" s="187" t="str">
        <f t="shared" si="939"/>
        <v/>
      </c>
      <c r="AH2823" s="187" t="str">
        <f t="shared" si="940"/>
        <v/>
      </c>
      <c r="AI2823" s="187" t="str">
        <f t="shared" si="941"/>
        <v/>
      </c>
      <c r="AJ2823" s="187" t="str">
        <f t="shared" si="942"/>
        <v/>
      </c>
      <c r="AK2823" s="187" t="str">
        <f t="shared" si="943"/>
        <v/>
      </c>
      <c r="AN2823" s="187" t="str">
        <f t="shared" si="944"/>
        <v/>
      </c>
      <c r="AO2823" s="187" t="str">
        <f t="shared" si="945"/>
        <v/>
      </c>
      <c r="AP2823" s="187" t="str">
        <f t="shared" si="946"/>
        <v/>
      </c>
      <c r="AT2823" s="187" t="str">
        <f t="shared" si="947"/>
        <v/>
      </c>
      <c r="AU2823" s="187" t="str">
        <f t="shared" si="948"/>
        <v/>
      </c>
      <c r="AV2823" s="187" t="str">
        <f t="shared" si="949"/>
        <v/>
      </c>
      <c r="AW2823" s="187" t="str">
        <f t="shared" si="950"/>
        <v/>
      </c>
      <c r="AX2823" s="187" t="str">
        <f t="shared" si="951"/>
        <v/>
      </c>
      <c r="AY2823" s="187" t="str">
        <f t="shared" si="953"/>
        <v/>
      </c>
      <c r="AZ2823" s="187" t="str">
        <f t="shared" si="952"/>
        <v/>
      </c>
      <c r="BA2823" s="187" t="str">
        <f t="shared" si="934"/>
        <v xml:space="preserve"> </v>
      </c>
      <c r="BB2823" s="187" t="str">
        <f>IFERROR(IF(AW2823="","",VLOOKUP(AW2823,SUSS!R:S,2,FALSE)),AY2823*SUSS!$M$2)</f>
        <v/>
      </c>
      <c r="BC2823" s="187" t="str">
        <f t="shared" si="954"/>
        <v/>
      </c>
    </row>
    <row r="2824" spans="14:55" ht="15.75" thickBot="1">
      <c r="N2824" s="183" t="s">
        <v>224</v>
      </c>
      <c r="O2824" s="82">
        <v>78</v>
      </c>
      <c r="P2824" s="85">
        <v>2371.11</v>
      </c>
      <c r="Q2824" s="83" t="s">
        <v>11</v>
      </c>
      <c r="R2824" s="83" t="s">
        <v>10</v>
      </c>
      <c r="S2824" s="83" t="s">
        <v>83</v>
      </c>
      <c r="T2824" s="82" t="s">
        <v>131</v>
      </c>
      <c r="U2824" s="82" t="s">
        <v>124</v>
      </c>
      <c r="AC2824" s="187" t="str">
        <f t="shared" si="935"/>
        <v/>
      </c>
      <c r="AD2824" s="187" t="str">
        <f t="shared" si="936"/>
        <v/>
      </c>
      <c r="AE2824" s="187" t="str">
        <f t="shared" si="937"/>
        <v/>
      </c>
      <c r="AF2824" s="187" t="str">
        <f t="shared" si="938"/>
        <v/>
      </c>
      <c r="AG2824" s="187" t="str">
        <f t="shared" si="939"/>
        <v/>
      </c>
      <c r="AH2824" s="187" t="str">
        <f t="shared" si="940"/>
        <v/>
      </c>
      <c r="AI2824" s="187" t="str">
        <f t="shared" si="941"/>
        <v/>
      </c>
      <c r="AJ2824" s="187" t="str">
        <f t="shared" si="942"/>
        <v/>
      </c>
      <c r="AK2824" s="187" t="str">
        <f t="shared" si="943"/>
        <v/>
      </c>
      <c r="AN2824" s="187" t="str">
        <f t="shared" si="944"/>
        <v/>
      </c>
      <c r="AO2824" s="187" t="str">
        <f t="shared" si="945"/>
        <v/>
      </c>
      <c r="AP2824" s="187" t="str">
        <f t="shared" si="946"/>
        <v/>
      </c>
      <c r="AT2824" s="187" t="str">
        <f t="shared" si="947"/>
        <v>O365001</v>
      </c>
      <c r="AU2824" s="187">
        <f t="shared" si="948"/>
        <v>78</v>
      </c>
      <c r="AV2824" s="187">
        <f t="shared" si="949"/>
        <v>2371.11</v>
      </c>
      <c r="AW2824" s="187" t="str">
        <f t="shared" si="950"/>
        <v>2013/5</v>
      </c>
      <c r="AX2824" s="187" t="str">
        <f t="shared" si="951"/>
        <v>2013/5 Contribuciones Seg. Social</v>
      </c>
      <c r="AY2824" s="187">
        <f t="shared" si="953"/>
        <v>13906.57</v>
      </c>
      <c r="AZ2824" s="187">
        <f t="shared" si="952"/>
        <v>0.17050286303524162</v>
      </c>
      <c r="BA2824" s="187" t="str">
        <f t="shared" ref="BA2824:BA2887" si="955">AT2824&amp;" "&amp;AU2824</f>
        <v>O365001 78</v>
      </c>
      <c r="BB2824" s="187">
        <f>IFERROR(IF(AW2824="","",VLOOKUP(AW2824,SUSS!R:S,2,FALSE)),AY2824*SUSS!$M$2)</f>
        <v>1668.7883999999999</v>
      </c>
      <c r="BC2824" s="187">
        <f t="shared" si="954"/>
        <v>284.53319999999997</v>
      </c>
    </row>
    <row r="2825" spans="14:55" ht="15.75" thickBot="1">
      <c r="N2825" s="183" t="s">
        <v>224</v>
      </c>
      <c r="O2825" s="82">
        <v>78</v>
      </c>
      <c r="P2825" s="85">
        <v>5272.07</v>
      </c>
      <c r="Q2825" s="83" t="s">
        <v>82</v>
      </c>
      <c r="R2825" s="83" t="s">
        <v>10</v>
      </c>
      <c r="S2825" s="83" t="s">
        <v>10</v>
      </c>
      <c r="T2825" s="82" t="s">
        <v>159</v>
      </c>
      <c r="U2825" s="82" t="s">
        <v>124</v>
      </c>
      <c r="AC2825" s="187" t="str">
        <f t="shared" si="935"/>
        <v/>
      </c>
      <c r="AD2825" s="187" t="str">
        <f t="shared" si="936"/>
        <v/>
      </c>
      <c r="AE2825" s="187" t="str">
        <f t="shared" si="937"/>
        <v/>
      </c>
      <c r="AF2825" s="187" t="str">
        <f t="shared" si="938"/>
        <v/>
      </c>
      <c r="AG2825" s="187" t="str">
        <f t="shared" si="939"/>
        <v/>
      </c>
      <c r="AH2825" s="187" t="str">
        <f t="shared" si="940"/>
        <v/>
      </c>
      <c r="AI2825" s="187" t="str">
        <f t="shared" si="941"/>
        <v/>
      </c>
      <c r="AJ2825" s="187" t="str">
        <f t="shared" si="942"/>
        <v/>
      </c>
      <c r="AK2825" s="187" t="str">
        <f t="shared" si="943"/>
        <v/>
      </c>
      <c r="AN2825" s="187" t="str">
        <f t="shared" si="944"/>
        <v/>
      </c>
      <c r="AO2825" s="187" t="str">
        <f t="shared" si="945"/>
        <v/>
      </c>
      <c r="AP2825" s="187" t="str">
        <f t="shared" si="946"/>
        <v/>
      </c>
      <c r="AT2825" s="187" t="str">
        <f t="shared" si="947"/>
        <v/>
      </c>
      <c r="AU2825" s="187" t="str">
        <f t="shared" si="948"/>
        <v/>
      </c>
      <c r="AV2825" s="187" t="str">
        <f t="shared" si="949"/>
        <v/>
      </c>
      <c r="AW2825" s="187" t="str">
        <f t="shared" si="950"/>
        <v/>
      </c>
      <c r="AX2825" s="187" t="str">
        <f t="shared" si="951"/>
        <v/>
      </c>
      <c r="AY2825" s="187" t="str">
        <f t="shared" si="953"/>
        <v/>
      </c>
      <c r="AZ2825" s="187" t="str">
        <f t="shared" si="952"/>
        <v/>
      </c>
      <c r="BA2825" s="187" t="str">
        <f t="shared" si="955"/>
        <v xml:space="preserve"> </v>
      </c>
      <c r="BB2825" s="187" t="str">
        <f>IFERROR(IF(AW2825="","",VLOOKUP(AW2825,SUSS!R:S,2,FALSE)),AY2825*SUSS!$M$2)</f>
        <v/>
      </c>
      <c r="BC2825" s="187" t="str">
        <f t="shared" si="954"/>
        <v/>
      </c>
    </row>
    <row r="2826" spans="14:55" ht="15.75" thickBot="1">
      <c r="N2826" s="183" t="s">
        <v>224</v>
      </c>
      <c r="O2826" s="82">
        <v>78</v>
      </c>
      <c r="P2826" s="85">
        <v>1002.48</v>
      </c>
      <c r="Q2826" s="83" t="s">
        <v>106</v>
      </c>
      <c r="R2826" s="83" t="s">
        <v>10</v>
      </c>
      <c r="S2826" s="83" t="s">
        <v>10</v>
      </c>
      <c r="T2826" s="82" t="s">
        <v>230</v>
      </c>
      <c r="U2826" s="82" t="s">
        <v>124</v>
      </c>
      <c r="AC2826" s="187" t="str">
        <f t="shared" si="935"/>
        <v/>
      </c>
      <c r="AD2826" s="187" t="str">
        <f t="shared" si="936"/>
        <v/>
      </c>
      <c r="AE2826" s="187" t="str">
        <f t="shared" si="937"/>
        <v/>
      </c>
      <c r="AF2826" s="187" t="str">
        <f t="shared" si="938"/>
        <v/>
      </c>
      <c r="AG2826" s="187" t="str">
        <f t="shared" si="939"/>
        <v/>
      </c>
      <c r="AH2826" s="187" t="str">
        <f t="shared" si="940"/>
        <v/>
      </c>
      <c r="AI2826" s="187" t="str">
        <f t="shared" si="941"/>
        <v/>
      </c>
      <c r="AJ2826" s="187" t="str">
        <f t="shared" si="942"/>
        <v/>
      </c>
      <c r="AK2826" s="187" t="str">
        <f t="shared" si="943"/>
        <v/>
      </c>
      <c r="AN2826" s="187" t="str">
        <f t="shared" si="944"/>
        <v/>
      </c>
      <c r="AO2826" s="187" t="str">
        <f t="shared" si="945"/>
        <v/>
      </c>
      <c r="AP2826" s="187" t="str">
        <f t="shared" si="946"/>
        <v/>
      </c>
      <c r="AT2826" s="187" t="str">
        <f t="shared" si="947"/>
        <v/>
      </c>
      <c r="AU2826" s="187" t="str">
        <f t="shared" si="948"/>
        <v/>
      </c>
      <c r="AV2826" s="187" t="str">
        <f t="shared" si="949"/>
        <v/>
      </c>
      <c r="AW2826" s="187" t="str">
        <f t="shared" si="950"/>
        <v/>
      </c>
      <c r="AX2826" s="187" t="str">
        <f t="shared" si="951"/>
        <v/>
      </c>
      <c r="AY2826" s="187" t="str">
        <f t="shared" si="953"/>
        <v/>
      </c>
      <c r="AZ2826" s="187" t="str">
        <f t="shared" si="952"/>
        <v/>
      </c>
      <c r="BA2826" s="187" t="str">
        <f t="shared" si="955"/>
        <v xml:space="preserve"> </v>
      </c>
      <c r="BB2826" s="187" t="str">
        <f>IFERROR(IF(AW2826="","",VLOOKUP(AW2826,SUSS!R:S,2,FALSE)),AY2826*SUSS!$M$2)</f>
        <v/>
      </c>
      <c r="BC2826" s="187" t="str">
        <f t="shared" si="954"/>
        <v/>
      </c>
    </row>
    <row r="2827" spans="14:55" ht="15.75" thickBot="1">
      <c r="N2827" s="183" t="s">
        <v>224</v>
      </c>
      <c r="O2827" s="82">
        <v>79</v>
      </c>
      <c r="P2827" s="85">
        <v>1636.27</v>
      </c>
      <c r="Q2827" s="83" t="s">
        <v>102</v>
      </c>
      <c r="R2827" s="83" t="s">
        <v>10</v>
      </c>
      <c r="S2827" s="83" t="s">
        <v>83</v>
      </c>
      <c r="T2827" s="82" t="s">
        <v>206</v>
      </c>
      <c r="U2827" s="82" t="s">
        <v>124</v>
      </c>
      <c r="AC2827" s="187" t="str">
        <f t="shared" si="935"/>
        <v/>
      </c>
      <c r="AD2827" s="187" t="str">
        <f t="shared" si="936"/>
        <v/>
      </c>
      <c r="AE2827" s="187" t="str">
        <f t="shared" si="937"/>
        <v/>
      </c>
      <c r="AF2827" s="187" t="str">
        <f t="shared" si="938"/>
        <v/>
      </c>
      <c r="AG2827" s="187" t="str">
        <f t="shared" si="939"/>
        <v/>
      </c>
      <c r="AH2827" s="187" t="str">
        <f t="shared" si="940"/>
        <v/>
      </c>
      <c r="AI2827" s="187" t="str">
        <f t="shared" si="941"/>
        <v/>
      </c>
      <c r="AJ2827" s="187" t="str">
        <f t="shared" si="942"/>
        <v/>
      </c>
      <c r="AK2827" s="187" t="str">
        <f t="shared" si="943"/>
        <v/>
      </c>
      <c r="AN2827" s="187" t="str">
        <f t="shared" si="944"/>
        <v/>
      </c>
      <c r="AO2827" s="187" t="str">
        <f t="shared" si="945"/>
        <v/>
      </c>
      <c r="AP2827" s="187" t="str">
        <f t="shared" si="946"/>
        <v/>
      </c>
      <c r="AT2827" s="187" t="str">
        <f t="shared" si="947"/>
        <v/>
      </c>
      <c r="AU2827" s="187" t="str">
        <f t="shared" si="948"/>
        <v/>
      </c>
      <c r="AV2827" s="187" t="str">
        <f t="shared" si="949"/>
        <v/>
      </c>
      <c r="AW2827" s="187" t="str">
        <f t="shared" si="950"/>
        <v/>
      </c>
      <c r="AX2827" s="187" t="str">
        <f t="shared" si="951"/>
        <v/>
      </c>
      <c r="AY2827" s="187" t="str">
        <f t="shared" si="953"/>
        <v/>
      </c>
      <c r="AZ2827" s="187" t="str">
        <f t="shared" si="952"/>
        <v/>
      </c>
      <c r="BA2827" s="187" t="str">
        <f t="shared" si="955"/>
        <v xml:space="preserve"> </v>
      </c>
      <c r="BB2827" s="187" t="str">
        <f>IFERROR(IF(AW2827="","",VLOOKUP(AW2827,SUSS!R:S,2,FALSE)),AY2827*SUSS!$M$2)</f>
        <v/>
      </c>
      <c r="BC2827" s="187" t="str">
        <f t="shared" si="954"/>
        <v/>
      </c>
    </row>
    <row r="2828" spans="14:55" ht="15.75" thickBot="1">
      <c r="N2828" s="183" t="s">
        <v>224</v>
      </c>
      <c r="O2828" s="82">
        <v>79</v>
      </c>
      <c r="P2828" s="86">
        <v>218.97</v>
      </c>
      <c r="Q2828" s="83" t="s">
        <v>107</v>
      </c>
      <c r="R2828" s="83" t="s">
        <v>10</v>
      </c>
      <c r="S2828" s="83" t="s">
        <v>83</v>
      </c>
      <c r="T2828" s="82" t="s">
        <v>111</v>
      </c>
      <c r="U2828" s="82" t="s">
        <v>124</v>
      </c>
      <c r="AC2828" s="187" t="str">
        <f t="shared" si="935"/>
        <v/>
      </c>
      <c r="AD2828" s="187" t="str">
        <f t="shared" si="936"/>
        <v/>
      </c>
      <c r="AE2828" s="187" t="str">
        <f t="shared" si="937"/>
        <v/>
      </c>
      <c r="AF2828" s="187" t="str">
        <f t="shared" si="938"/>
        <v/>
      </c>
      <c r="AG2828" s="187" t="str">
        <f t="shared" si="939"/>
        <v/>
      </c>
      <c r="AH2828" s="187" t="str">
        <f t="shared" si="940"/>
        <v/>
      </c>
      <c r="AI2828" s="187" t="str">
        <f t="shared" si="941"/>
        <v/>
      </c>
      <c r="AJ2828" s="187" t="str">
        <f t="shared" si="942"/>
        <v/>
      </c>
      <c r="AK2828" s="187" t="str">
        <f t="shared" si="943"/>
        <v/>
      </c>
      <c r="AN2828" s="187" t="str">
        <f t="shared" si="944"/>
        <v/>
      </c>
      <c r="AO2828" s="187" t="str">
        <f t="shared" si="945"/>
        <v/>
      </c>
      <c r="AP2828" s="187" t="str">
        <f t="shared" si="946"/>
        <v/>
      </c>
      <c r="AT2828" s="187" t="str">
        <f t="shared" si="947"/>
        <v/>
      </c>
      <c r="AU2828" s="187" t="str">
        <f t="shared" si="948"/>
        <v/>
      </c>
      <c r="AV2828" s="187" t="str">
        <f t="shared" si="949"/>
        <v/>
      </c>
      <c r="AW2828" s="187" t="str">
        <f t="shared" si="950"/>
        <v/>
      </c>
      <c r="AX2828" s="187" t="str">
        <f t="shared" si="951"/>
        <v/>
      </c>
      <c r="AY2828" s="187" t="str">
        <f t="shared" si="953"/>
        <v/>
      </c>
      <c r="AZ2828" s="187" t="str">
        <f t="shared" si="952"/>
        <v/>
      </c>
      <c r="BA2828" s="187" t="str">
        <f t="shared" si="955"/>
        <v xml:space="preserve"> </v>
      </c>
      <c r="BB2828" s="187" t="str">
        <f>IFERROR(IF(AW2828="","",VLOOKUP(AW2828,SUSS!R:S,2,FALSE)),AY2828*SUSS!$M$2)</f>
        <v/>
      </c>
      <c r="BC2828" s="187" t="str">
        <f t="shared" si="954"/>
        <v/>
      </c>
    </row>
    <row r="2829" spans="14:55" ht="15.75" thickBot="1">
      <c r="N2829" s="183" t="s">
        <v>224</v>
      </c>
      <c r="O2829" s="82">
        <v>79</v>
      </c>
      <c r="P2829" s="85">
        <v>2371.11</v>
      </c>
      <c r="Q2829" s="83" t="s">
        <v>11</v>
      </c>
      <c r="R2829" s="83" t="s">
        <v>10</v>
      </c>
      <c r="S2829" s="83" t="s">
        <v>83</v>
      </c>
      <c r="T2829" s="82" t="s">
        <v>131</v>
      </c>
      <c r="U2829" s="82" t="s">
        <v>124</v>
      </c>
      <c r="AC2829" s="187" t="str">
        <f t="shared" si="935"/>
        <v/>
      </c>
      <c r="AD2829" s="187" t="str">
        <f t="shared" si="936"/>
        <v/>
      </c>
      <c r="AE2829" s="187" t="str">
        <f t="shared" si="937"/>
        <v/>
      </c>
      <c r="AF2829" s="187" t="str">
        <f t="shared" si="938"/>
        <v/>
      </c>
      <c r="AG2829" s="187" t="str">
        <f t="shared" si="939"/>
        <v/>
      </c>
      <c r="AH2829" s="187" t="str">
        <f t="shared" si="940"/>
        <v/>
      </c>
      <c r="AI2829" s="187" t="str">
        <f t="shared" si="941"/>
        <v/>
      </c>
      <c r="AJ2829" s="187" t="str">
        <f t="shared" si="942"/>
        <v/>
      </c>
      <c r="AK2829" s="187" t="str">
        <f t="shared" si="943"/>
        <v/>
      </c>
      <c r="AN2829" s="187" t="str">
        <f t="shared" si="944"/>
        <v/>
      </c>
      <c r="AO2829" s="187" t="str">
        <f t="shared" si="945"/>
        <v/>
      </c>
      <c r="AP2829" s="187" t="str">
        <f t="shared" si="946"/>
        <v/>
      </c>
      <c r="AT2829" s="187" t="str">
        <f t="shared" si="947"/>
        <v>O365001</v>
      </c>
      <c r="AU2829" s="187">
        <f t="shared" si="948"/>
        <v>79</v>
      </c>
      <c r="AV2829" s="187">
        <f t="shared" si="949"/>
        <v>2371.11</v>
      </c>
      <c r="AW2829" s="187" t="str">
        <f t="shared" si="950"/>
        <v>2013/5</v>
      </c>
      <c r="AX2829" s="187" t="str">
        <f t="shared" si="951"/>
        <v>2013/5 Contribuciones Seg. Social</v>
      </c>
      <c r="AY2829" s="187">
        <f t="shared" si="953"/>
        <v>13906.57</v>
      </c>
      <c r="AZ2829" s="187">
        <f t="shared" si="952"/>
        <v>0.17050286303524162</v>
      </c>
      <c r="BA2829" s="187" t="str">
        <f t="shared" si="955"/>
        <v>O365001 79</v>
      </c>
      <c r="BB2829" s="187">
        <f>IFERROR(IF(AW2829="","",VLOOKUP(AW2829,SUSS!R:S,2,FALSE)),AY2829*SUSS!$M$2)</f>
        <v>1668.7883999999999</v>
      </c>
      <c r="BC2829" s="187">
        <f t="shared" si="954"/>
        <v>284.53319999999997</v>
      </c>
    </row>
    <row r="2830" spans="14:55" ht="15.75" thickBot="1">
      <c r="N2830" s="183" t="s">
        <v>224</v>
      </c>
      <c r="O2830" s="82">
        <v>79</v>
      </c>
      <c r="P2830" s="85">
        <v>5272.07</v>
      </c>
      <c r="Q2830" s="83" t="s">
        <v>82</v>
      </c>
      <c r="R2830" s="83" t="s">
        <v>10</v>
      </c>
      <c r="S2830" s="83" t="s">
        <v>10</v>
      </c>
      <c r="T2830" s="82" t="s">
        <v>159</v>
      </c>
      <c r="U2830" s="82" t="s">
        <v>124</v>
      </c>
      <c r="AC2830" s="187" t="str">
        <f t="shared" si="935"/>
        <v/>
      </c>
      <c r="AD2830" s="187" t="str">
        <f t="shared" si="936"/>
        <v/>
      </c>
      <c r="AE2830" s="187" t="str">
        <f t="shared" si="937"/>
        <v/>
      </c>
      <c r="AF2830" s="187" t="str">
        <f t="shared" si="938"/>
        <v/>
      </c>
      <c r="AG2830" s="187" t="str">
        <f t="shared" si="939"/>
        <v/>
      </c>
      <c r="AH2830" s="187" t="str">
        <f t="shared" si="940"/>
        <v/>
      </c>
      <c r="AI2830" s="187" t="str">
        <f t="shared" si="941"/>
        <v/>
      </c>
      <c r="AJ2830" s="187" t="str">
        <f t="shared" si="942"/>
        <v/>
      </c>
      <c r="AK2830" s="187" t="str">
        <f t="shared" si="943"/>
        <v/>
      </c>
      <c r="AN2830" s="187" t="str">
        <f t="shared" si="944"/>
        <v/>
      </c>
      <c r="AO2830" s="187" t="str">
        <f t="shared" si="945"/>
        <v/>
      </c>
      <c r="AP2830" s="187" t="str">
        <f t="shared" si="946"/>
        <v/>
      </c>
      <c r="AT2830" s="187" t="str">
        <f t="shared" si="947"/>
        <v/>
      </c>
      <c r="AU2830" s="187" t="str">
        <f t="shared" si="948"/>
        <v/>
      </c>
      <c r="AV2830" s="187" t="str">
        <f t="shared" si="949"/>
        <v/>
      </c>
      <c r="AW2830" s="187" t="str">
        <f t="shared" si="950"/>
        <v/>
      </c>
      <c r="AX2830" s="187" t="str">
        <f t="shared" si="951"/>
        <v/>
      </c>
      <c r="AY2830" s="187" t="str">
        <f t="shared" si="953"/>
        <v/>
      </c>
      <c r="AZ2830" s="187" t="str">
        <f t="shared" si="952"/>
        <v/>
      </c>
      <c r="BA2830" s="187" t="str">
        <f t="shared" si="955"/>
        <v xml:space="preserve"> </v>
      </c>
      <c r="BB2830" s="187" t="str">
        <f>IFERROR(IF(AW2830="","",VLOOKUP(AW2830,SUSS!R:S,2,FALSE)),AY2830*SUSS!$M$2)</f>
        <v/>
      </c>
      <c r="BC2830" s="187" t="str">
        <f t="shared" si="954"/>
        <v/>
      </c>
    </row>
    <row r="2831" spans="14:55" ht="15.75" thickBot="1">
      <c r="N2831" s="183" t="s">
        <v>224</v>
      </c>
      <c r="O2831" s="82">
        <v>79</v>
      </c>
      <c r="P2831" s="85">
        <v>1002.48</v>
      </c>
      <c r="Q2831" s="83" t="s">
        <v>106</v>
      </c>
      <c r="R2831" s="83" t="s">
        <v>10</v>
      </c>
      <c r="S2831" s="83" t="s">
        <v>10</v>
      </c>
      <c r="T2831" s="82" t="s">
        <v>230</v>
      </c>
      <c r="U2831" s="82" t="s">
        <v>124</v>
      </c>
      <c r="AC2831" s="187" t="str">
        <f t="shared" si="935"/>
        <v/>
      </c>
      <c r="AD2831" s="187" t="str">
        <f t="shared" si="936"/>
        <v/>
      </c>
      <c r="AE2831" s="187" t="str">
        <f t="shared" si="937"/>
        <v/>
      </c>
      <c r="AF2831" s="187" t="str">
        <f t="shared" si="938"/>
        <v/>
      </c>
      <c r="AG2831" s="187" t="str">
        <f t="shared" si="939"/>
        <v/>
      </c>
      <c r="AH2831" s="187" t="str">
        <f t="shared" si="940"/>
        <v/>
      </c>
      <c r="AI2831" s="187" t="str">
        <f t="shared" si="941"/>
        <v/>
      </c>
      <c r="AJ2831" s="187" t="str">
        <f t="shared" si="942"/>
        <v/>
      </c>
      <c r="AK2831" s="187" t="str">
        <f t="shared" si="943"/>
        <v/>
      </c>
      <c r="AN2831" s="187" t="str">
        <f t="shared" si="944"/>
        <v/>
      </c>
      <c r="AO2831" s="187" t="str">
        <f t="shared" si="945"/>
        <v/>
      </c>
      <c r="AP2831" s="187" t="str">
        <f t="shared" si="946"/>
        <v/>
      </c>
      <c r="AT2831" s="187" t="str">
        <f t="shared" si="947"/>
        <v/>
      </c>
      <c r="AU2831" s="187" t="str">
        <f t="shared" si="948"/>
        <v/>
      </c>
      <c r="AV2831" s="187" t="str">
        <f t="shared" si="949"/>
        <v/>
      </c>
      <c r="AW2831" s="187" t="str">
        <f t="shared" si="950"/>
        <v/>
      </c>
      <c r="AX2831" s="187" t="str">
        <f t="shared" si="951"/>
        <v/>
      </c>
      <c r="AY2831" s="187" t="str">
        <f t="shared" si="953"/>
        <v/>
      </c>
      <c r="AZ2831" s="187" t="str">
        <f t="shared" si="952"/>
        <v/>
      </c>
      <c r="BA2831" s="187" t="str">
        <f t="shared" si="955"/>
        <v xml:space="preserve"> </v>
      </c>
      <c r="BB2831" s="187" t="str">
        <f>IFERROR(IF(AW2831="","",VLOOKUP(AW2831,SUSS!R:S,2,FALSE)),AY2831*SUSS!$M$2)</f>
        <v/>
      </c>
      <c r="BC2831" s="187" t="str">
        <f t="shared" si="954"/>
        <v/>
      </c>
    </row>
    <row r="2832" spans="14:55" ht="15.75" thickBot="1">
      <c r="N2832" s="183" t="s">
        <v>224</v>
      </c>
      <c r="O2832" s="82">
        <v>80</v>
      </c>
      <c r="P2832" s="85">
        <v>1636.27</v>
      </c>
      <c r="Q2832" s="83" t="s">
        <v>102</v>
      </c>
      <c r="R2832" s="83" t="s">
        <v>10</v>
      </c>
      <c r="S2832" s="83" t="s">
        <v>83</v>
      </c>
      <c r="T2832" s="82" t="s">
        <v>206</v>
      </c>
      <c r="U2832" s="82" t="s">
        <v>124</v>
      </c>
      <c r="AC2832" s="187" t="str">
        <f t="shared" si="935"/>
        <v/>
      </c>
      <c r="AD2832" s="187" t="str">
        <f t="shared" si="936"/>
        <v/>
      </c>
      <c r="AE2832" s="187" t="str">
        <f t="shared" si="937"/>
        <v/>
      </c>
      <c r="AF2832" s="187" t="str">
        <f t="shared" si="938"/>
        <v/>
      </c>
      <c r="AG2832" s="187" t="str">
        <f t="shared" si="939"/>
        <v/>
      </c>
      <c r="AH2832" s="187" t="str">
        <f t="shared" si="940"/>
        <v/>
      </c>
      <c r="AI2832" s="187" t="str">
        <f t="shared" si="941"/>
        <v/>
      </c>
      <c r="AJ2832" s="187" t="str">
        <f t="shared" si="942"/>
        <v/>
      </c>
      <c r="AK2832" s="187" t="str">
        <f t="shared" si="943"/>
        <v/>
      </c>
      <c r="AN2832" s="187" t="str">
        <f t="shared" si="944"/>
        <v/>
      </c>
      <c r="AO2832" s="187" t="str">
        <f t="shared" si="945"/>
        <v/>
      </c>
      <c r="AP2832" s="187" t="str">
        <f t="shared" si="946"/>
        <v/>
      </c>
      <c r="AT2832" s="187" t="str">
        <f t="shared" si="947"/>
        <v/>
      </c>
      <c r="AU2832" s="187" t="str">
        <f t="shared" si="948"/>
        <v/>
      </c>
      <c r="AV2832" s="187" t="str">
        <f t="shared" si="949"/>
        <v/>
      </c>
      <c r="AW2832" s="187" t="str">
        <f t="shared" si="950"/>
        <v/>
      </c>
      <c r="AX2832" s="187" t="str">
        <f t="shared" si="951"/>
        <v/>
      </c>
      <c r="AY2832" s="187" t="str">
        <f t="shared" si="953"/>
        <v/>
      </c>
      <c r="AZ2832" s="187" t="str">
        <f t="shared" si="952"/>
        <v/>
      </c>
      <c r="BA2832" s="187" t="str">
        <f t="shared" si="955"/>
        <v xml:space="preserve"> </v>
      </c>
      <c r="BB2832" s="187" t="str">
        <f>IFERROR(IF(AW2832="","",VLOOKUP(AW2832,SUSS!R:S,2,FALSE)),AY2832*SUSS!$M$2)</f>
        <v/>
      </c>
      <c r="BC2832" s="187" t="str">
        <f t="shared" si="954"/>
        <v/>
      </c>
    </row>
    <row r="2833" spans="14:55" ht="15.75" thickBot="1">
      <c r="N2833" s="183" t="s">
        <v>224</v>
      </c>
      <c r="O2833" s="82">
        <v>80</v>
      </c>
      <c r="P2833" s="86">
        <v>218.97</v>
      </c>
      <c r="Q2833" s="83" t="s">
        <v>107</v>
      </c>
      <c r="R2833" s="83" t="s">
        <v>10</v>
      </c>
      <c r="S2833" s="83" t="s">
        <v>83</v>
      </c>
      <c r="T2833" s="82" t="s">
        <v>111</v>
      </c>
      <c r="U2833" s="82" t="s">
        <v>124</v>
      </c>
      <c r="AC2833" s="187" t="str">
        <f t="shared" si="935"/>
        <v/>
      </c>
      <c r="AD2833" s="187" t="str">
        <f t="shared" si="936"/>
        <v/>
      </c>
      <c r="AE2833" s="187" t="str">
        <f t="shared" si="937"/>
        <v/>
      </c>
      <c r="AF2833" s="187" t="str">
        <f t="shared" si="938"/>
        <v/>
      </c>
      <c r="AG2833" s="187" t="str">
        <f t="shared" si="939"/>
        <v/>
      </c>
      <c r="AH2833" s="187" t="str">
        <f t="shared" si="940"/>
        <v/>
      </c>
      <c r="AI2833" s="187" t="str">
        <f t="shared" si="941"/>
        <v/>
      </c>
      <c r="AJ2833" s="187" t="str">
        <f t="shared" si="942"/>
        <v/>
      </c>
      <c r="AK2833" s="187" t="str">
        <f t="shared" si="943"/>
        <v/>
      </c>
      <c r="AN2833" s="187" t="str">
        <f t="shared" si="944"/>
        <v/>
      </c>
      <c r="AO2833" s="187" t="str">
        <f t="shared" si="945"/>
        <v/>
      </c>
      <c r="AP2833" s="187" t="str">
        <f t="shared" si="946"/>
        <v/>
      </c>
      <c r="AT2833" s="187" t="str">
        <f t="shared" si="947"/>
        <v/>
      </c>
      <c r="AU2833" s="187" t="str">
        <f t="shared" si="948"/>
        <v/>
      </c>
      <c r="AV2833" s="187" t="str">
        <f t="shared" si="949"/>
        <v/>
      </c>
      <c r="AW2833" s="187" t="str">
        <f t="shared" si="950"/>
        <v/>
      </c>
      <c r="AX2833" s="187" t="str">
        <f t="shared" si="951"/>
        <v/>
      </c>
      <c r="AY2833" s="187" t="str">
        <f t="shared" si="953"/>
        <v/>
      </c>
      <c r="AZ2833" s="187" t="str">
        <f t="shared" si="952"/>
        <v/>
      </c>
      <c r="BA2833" s="187" t="str">
        <f t="shared" si="955"/>
        <v xml:space="preserve"> </v>
      </c>
      <c r="BB2833" s="187" t="str">
        <f>IFERROR(IF(AW2833="","",VLOOKUP(AW2833,SUSS!R:S,2,FALSE)),AY2833*SUSS!$M$2)</f>
        <v/>
      </c>
      <c r="BC2833" s="187" t="str">
        <f t="shared" si="954"/>
        <v/>
      </c>
    </row>
    <row r="2834" spans="14:55" ht="15.75" thickBot="1">
      <c r="N2834" s="183" t="s">
        <v>224</v>
      </c>
      <c r="O2834" s="82">
        <v>80</v>
      </c>
      <c r="P2834" s="85">
        <v>2371.11</v>
      </c>
      <c r="Q2834" s="83" t="s">
        <v>11</v>
      </c>
      <c r="R2834" s="83" t="s">
        <v>10</v>
      </c>
      <c r="S2834" s="83" t="s">
        <v>83</v>
      </c>
      <c r="T2834" s="82" t="s">
        <v>131</v>
      </c>
      <c r="U2834" s="82" t="s">
        <v>124</v>
      </c>
      <c r="AC2834" s="187" t="str">
        <f t="shared" si="935"/>
        <v/>
      </c>
      <c r="AD2834" s="187" t="str">
        <f t="shared" si="936"/>
        <v/>
      </c>
      <c r="AE2834" s="187" t="str">
        <f t="shared" si="937"/>
        <v/>
      </c>
      <c r="AF2834" s="187" t="str">
        <f t="shared" si="938"/>
        <v/>
      </c>
      <c r="AG2834" s="187" t="str">
        <f t="shared" si="939"/>
        <v/>
      </c>
      <c r="AH2834" s="187" t="str">
        <f t="shared" si="940"/>
        <v/>
      </c>
      <c r="AI2834" s="187" t="str">
        <f t="shared" si="941"/>
        <v/>
      </c>
      <c r="AJ2834" s="187" t="str">
        <f t="shared" si="942"/>
        <v/>
      </c>
      <c r="AK2834" s="187" t="str">
        <f t="shared" si="943"/>
        <v/>
      </c>
      <c r="AN2834" s="187" t="str">
        <f t="shared" si="944"/>
        <v/>
      </c>
      <c r="AO2834" s="187" t="str">
        <f t="shared" si="945"/>
        <v/>
      </c>
      <c r="AP2834" s="187" t="str">
        <f t="shared" si="946"/>
        <v/>
      </c>
      <c r="AT2834" s="187" t="str">
        <f t="shared" si="947"/>
        <v>O365001</v>
      </c>
      <c r="AU2834" s="187">
        <f t="shared" si="948"/>
        <v>80</v>
      </c>
      <c r="AV2834" s="187">
        <f t="shared" si="949"/>
        <v>2371.11</v>
      </c>
      <c r="AW2834" s="187" t="str">
        <f t="shared" si="950"/>
        <v>2013/5</v>
      </c>
      <c r="AX2834" s="187" t="str">
        <f t="shared" si="951"/>
        <v>2013/5 Contribuciones Seg. Social</v>
      </c>
      <c r="AY2834" s="187">
        <f t="shared" si="953"/>
        <v>13906.57</v>
      </c>
      <c r="AZ2834" s="187">
        <f t="shared" si="952"/>
        <v>0.17050286303524162</v>
      </c>
      <c r="BA2834" s="187" t="str">
        <f t="shared" si="955"/>
        <v>O365001 80</v>
      </c>
      <c r="BB2834" s="187">
        <f>IFERROR(IF(AW2834="","",VLOOKUP(AW2834,SUSS!R:S,2,FALSE)),AY2834*SUSS!$M$2)</f>
        <v>1668.7883999999999</v>
      </c>
      <c r="BC2834" s="187">
        <f t="shared" si="954"/>
        <v>284.53319999999997</v>
      </c>
    </row>
    <row r="2835" spans="14:55" ht="15.75" thickBot="1">
      <c r="N2835" s="183" t="s">
        <v>224</v>
      </c>
      <c r="O2835" s="82">
        <v>80</v>
      </c>
      <c r="P2835" s="85">
        <v>1354.62</v>
      </c>
      <c r="Q2835" s="83" t="s">
        <v>82</v>
      </c>
      <c r="R2835" s="83" t="s">
        <v>10</v>
      </c>
      <c r="S2835" s="83" t="s">
        <v>10</v>
      </c>
      <c r="T2835" s="82" t="s">
        <v>159</v>
      </c>
      <c r="U2835" s="82" t="s">
        <v>124</v>
      </c>
      <c r="AC2835" s="187" t="str">
        <f t="shared" si="935"/>
        <v/>
      </c>
      <c r="AD2835" s="187" t="str">
        <f t="shared" si="936"/>
        <v/>
      </c>
      <c r="AE2835" s="187" t="str">
        <f t="shared" si="937"/>
        <v/>
      </c>
      <c r="AF2835" s="187" t="str">
        <f t="shared" si="938"/>
        <v/>
      </c>
      <c r="AG2835" s="187" t="str">
        <f t="shared" si="939"/>
        <v/>
      </c>
      <c r="AH2835" s="187" t="str">
        <f t="shared" si="940"/>
        <v/>
      </c>
      <c r="AI2835" s="187" t="str">
        <f t="shared" si="941"/>
        <v/>
      </c>
      <c r="AJ2835" s="187" t="str">
        <f t="shared" si="942"/>
        <v/>
      </c>
      <c r="AK2835" s="187" t="str">
        <f t="shared" si="943"/>
        <v/>
      </c>
      <c r="AN2835" s="187" t="str">
        <f t="shared" si="944"/>
        <v/>
      </c>
      <c r="AO2835" s="187" t="str">
        <f t="shared" si="945"/>
        <v/>
      </c>
      <c r="AP2835" s="187" t="str">
        <f t="shared" si="946"/>
        <v/>
      </c>
      <c r="AT2835" s="187" t="str">
        <f t="shared" si="947"/>
        <v/>
      </c>
      <c r="AU2835" s="187" t="str">
        <f t="shared" si="948"/>
        <v/>
      </c>
      <c r="AV2835" s="187" t="str">
        <f t="shared" si="949"/>
        <v/>
      </c>
      <c r="AW2835" s="187" t="str">
        <f t="shared" si="950"/>
        <v/>
      </c>
      <c r="AX2835" s="187" t="str">
        <f t="shared" si="951"/>
        <v/>
      </c>
      <c r="AY2835" s="187" t="str">
        <f t="shared" si="953"/>
        <v/>
      </c>
      <c r="AZ2835" s="187" t="str">
        <f t="shared" si="952"/>
        <v/>
      </c>
      <c r="BA2835" s="187" t="str">
        <f t="shared" si="955"/>
        <v xml:space="preserve"> </v>
      </c>
      <c r="BB2835" s="187" t="str">
        <f>IFERROR(IF(AW2835="","",VLOOKUP(AW2835,SUSS!R:S,2,FALSE)),AY2835*SUSS!$M$2)</f>
        <v/>
      </c>
      <c r="BC2835" s="187" t="str">
        <f t="shared" si="954"/>
        <v/>
      </c>
    </row>
    <row r="2836" spans="14:55" ht="15.75" thickBot="1">
      <c r="N2836" s="183" t="s">
        <v>224</v>
      </c>
      <c r="O2836" s="82">
        <v>80</v>
      </c>
      <c r="P2836" s="85">
        <v>3917.45</v>
      </c>
      <c r="Q2836" s="83" t="s">
        <v>82</v>
      </c>
      <c r="R2836" s="83" t="s">
        <v>10</v>
      </c>
      <c r="S2836" s="83" t="s">
        <v>83</v>
      </c>
      <c r="T2836" s="82" t="s">
        <v>159</v>
      </c>
      <c r="U2836" s="82" t="s">
        <v>124</v>
      </c>
      <c r="AC2836" s="187" t="str">
        <f t="shared" si="935"/>
        <v/>
      </c>
      <c r="AD2836" s="187" t="str">
        <f t="shared" si="936"/>
        <v/>
      </c>
      <c r="AE2836" s="187" t="str">
        <f t="shared" si="937"/>
        <v/>
      </c>
      <c r="AF2836" s="187" t="str">
        <f t="shared" si="938"/>
        <v/>
      </c>
      <c r="AG2836" s="187" t="str">
        <f t="shared" si="939"/>
        <v/>
      </c>
      <c r="AH2836" s="187" t="str">
        <f t="shared" si="940"/>
        <v/>
      </c>
      <c r="AI2836" s="187" t="str">
        <f t="shared" si="941"/>
        <v/>
      </c>
      <c r="AJ2836" s="187" t="str">
        <f t="shared" si="942"/>
        <v/>
      </c>
      <c r="AK2836" s="187" t="str">
        <f t="shared" si="943"/>
        <v/>
      </c>
      <c r="AN2836" s="187" t="str">
        <f t="shared" si="944"/>
        <v/>
      </c>
      <c r="AO2836" s="187" t="str">
        <f t="shared" si="945"/>
        <v/>
      </c>
      <c r="AP2836" s="187" t="str">
        <f t="shared" si="946"/>
        <v/>
      </c>
      <c r="AT2836" s="187" t="str">
        <f t="shared" si="947"/>
        <v/>
      </c>
      <c r="AU2836" s="187" t="str">
        <f t="shared" si="948"/>
        <v/>
      </c>
      <c r="AV2836" s="187" t="str">
        <f t="shared" si="949"/>
        <v/>
      </c>
      <c r="AW2836" s="187" t="str">
        <f t="shared" si="950"/>
        <v/>
      </c>
      <c r="AX2836" s="187" t="str">
        <f t="shared" si="951"/>
        <v/>
      </c>
      <c r="AY2836" s="187" t="str">
        <f t="shared" si="953"/>
        <v/>
      </c>
      <c r="AZ2836" s="187" t="str">
        <f t="shared" si="952"/>
        <v/>
      </c>
      <c r="BA2836" s="187" t="str">
        <f t="shared" si="955"/>
        <v xml:space="preserve"> </v>
      </c>
      <c r="BB2836" s="187" t="str">
        <f>IFERROR(IF(AW2836="","",VLOOKUP(AW2836,SUSS!R:S,2,FALSE)),AY2836*SUSS!$M$2)</f>
        <v/>
      </c>
      <c r="BC2836" s="187" t="str">
        <f t="shared" si="954"/>
        <v/>
      </c>
    </row>
    <row r="2837" spans="14:55" ht="15.75" thickBot="1">
      <c r="N2837" s="183" t="s">
        <v>224</v>
      </c>
      <c r="O2837" s="82">
        <v>80</v>
      </c>
      <c r="P2837" s="85">
        <v>1002.48</v>
      </c>
      <c r="Q2837" s="83" t="s">
        <v>106</v>
      </c>
      <c r="R2837" s="83" t="s">
        <v>10</v>
      </c>
      <c r="S2837" s="83" t="s">
        <v>10</v>
      </c>
      <c r="T2837" s="82" t="s">
        <v>230</v>
      </c>
      <c r="U2837" s="82" t="s">
        <v>124</v>
      </c>
      <c r="AC2837" s="187" t="str">
        <f t="shared" si="935"/>
        <v/>
      </c>
      <c r="AD2837" s="187" t="str">
        <f t="shared" si="936"/>
        <v/>
      </c>
      <c r="AE2837" s="187" t="str">
        <f t="shared" si="937"/>
        <v/>
      </c>
      <c r="AF2837" s="187" t="str">
        <f t="shared" si="938"/>
        <v/>
      </c>
      <c r="AG2837" s="187" t="str">
        <f t="shared" si="939"/>
        <v/>
      </c>
      <c r="AH2837" s="187" t="str">
        <f t="shared" si="940"/>
        <v/>
      </c>
      <c r="AI2837" s="187" t="str">
        <f t="shared" si="941"/>
        <v/>
      </c>
      <c r="AJ2837" s="187" t="str">
        <f t="shared" si="942"/>
        <v/>
      </c>
      <c r="AK2837" s="187" t="str">
        <f t="shared" si="943"/>
        <v/>
      </c>
      <c r="AN2837" s="187" t="str">
        <f t="shared" si="944"/>
        <v/>
      </c>
      <c r="AO2837" s="187" t="str">
        <f t="shared" si="945"/>
        <v/>
      </c>
      <c r="AP2837" s="187" t="str">
        <f t="shared" si="946"/>
        <v/>
      </c>
      <c r="AT2837" s="187" t="str">
        <f t="shared" si="947"/>
        <v/>
      </c>
      <c r="AU2837" s="187" t="str">
        <f t="shared" si="948"/>
        <v/>
      </c>
      <c r="AV2837" s="187" t="str">
        <f t="shared" si="949"/>
        <v/>
      </c>
      <c r="AW2837" s="187" t="str">
        <f t="shared" si="950"/>
        <v/>
      </c>
      <c r="AX2837" s="187" t="str">
        <f t="shared" si="951"/>
        <v/>
      </c>
      <c r="AY2837" s="187" t="str">
        <f t="shared" si="953"/>
        <v/>
      </c>
      <c r="AZ2837" s="187" t="str">
        <f t="shared" si="952"/>
        <v/>
      </c>
      <c r="BA2837" s="187" t="str">
        <f t="shared" si="955"/>
        <v xml:space="preserve"> </v>
      </c>
      <c r="BB2837" s="187" t="str">
        <f>IFERROR(IF(AW2837="","",VLOOKUP(AW2837,SUSS!R:S,2,FALSE)),AY2837*SUSS!$M$2)</f>
        <v/>
      </c>
      <c r="BC2837" s="187" t="str">
        <f t="shared" si="954"/>
        <v/>
      </c>
    </row>
    <row r="2838" spans="14:55" ht="15.75" thickBot="1">
      <c r="N2838" s="183" t="s">
        <v>224</v>
      </c>
      <c r="O2838" s="82">
        <v>81</v>
      </c>
      <c r="P2838" s="85">
        <v>1636.27</v>
      </c>
      <c r="Q2838" s="83" t="s">
        <v>102</v>
      </c>
      <c r="R2838" s="83" t="s">
        <v>10</v>
      </c>
      <c r="S2838" s="83" t="s">
        <v>83</v>
      </c>
      <c r="T2838" s="82" t="s">
        <v>206</v>
      </c>
      <c r="U2838" s="82" t="s">
        <v>124</v>
      </c>
      <c r="AC2838" s="187" t="str">
        <f t="shared" si="935"/>
        <v/>
      </c>
      <c r="AD2838" s="187" t="str">
        <f t="shared" si="936"/>
        <v/>
      </c>
      <c r="AE2838" s="187" t="str">
        <f t="shared" si="937"/>
        <v/>
      </c>
      <c r="AF2838" s="187" t="str">
        <f t="shared" si="938"/>
        <v/>
      </c>
      <c r="AG2838" s="187" t="str">
        <f t="shared" si="939"/>
        <v/>
      </c>
      <c r="AH2838" s="187" t="str">
        <f t="shared" si="940"/>
        <v/>
      </c>
      <c r="AI2838" s="187" t="str">
        <f t="shared" si="941"/>
        <v/>
      </c>
      <c r="AJ2838" s="187" t="str">
        <f t="shared" si="942"/>
        <v/>
      </c>
      <c r="AK2838" s="187" t="str">
        <f t="shared" si="943"/>
        <v/>
      </c>
      <c r="AN2838" s="187" t="str">
        <f t="shared" si="944"/>
        <v/>
      </c>
      <c r="AO2838" s="187" t="str">
        <f t="shared" si="945"/>
        <v/>
      </c>
      <c r="AP2838" s="187" t="str">
        <f t="shared" si="946"/>
        <v/>
      </c>
      <c r="AT2838" s="187" t="str">
        <f t="shared" si="947"/>
        <v/>
      </c>
      <c r="AU2838" s="187" t="str">
        <f t="shared" si="948"/>
        <v/>
      </c>
      <c r="AV2838" s="187" t="str">
        <f t="shared" si="949"/>
        <v/>
      </c>
      <c r="AW2838" s="187" t="str">
        <f t="shared" si="950"/>
        <v/>
      </c>
      <c r="AX2838" s="187" t="str">
        <f t="shared" si="951"/>
        <v/>
      </c>
      <c r="AY2838" s="187" t="str">
        <f t="shared" si="953"/>
        <v/>
      </c>
      <c r="AZ2838" s="187" t="str">
        <f t="shared" si="952"/>
        <v/>
      </c>
      <c r="BA2838" s="187" t="str">
        <f t="shared" si="955"/>
        <v xml:space="preserve"> </v>
      </c>
      <c r="BB2838" s="187" t="str">
        <f>IFERROR(IF(AW2838="","",VLOOKUP(AW2838,SUSS!R:S,2,FALSE)),AY2838*SUSS!$M$2)</f>
        <v/>
      </c>
      <c r="BC2838" s="187" t="str">
        <f t="shared" si="954"/>
        <v/>
      </c>
    </row>
    <row r="2839" spans="14:55" ht="15.75" thickBot="1">
      <c r="N2839" s="183" t="s">
        <v>224</v>
      </c>
      <c r="O2839" s="82">
        <v>81</v>
      </c>
      <c r="P2839" s="86">
        <v>218.97</v>
      </c>
      <c r="Q2839" s="83" t="s">
        <v>107</v>
      </c>
      <c r="R2839" s="83" t="s">
        <v>10</v>
      </c>
      <c r="S2839" s="83" t="s">
        <v>83</v>
      </c>
      <c r="T2839" s="82" t="s">
        <v>111</v>
      </c>
      <c r="U2839" s="82" t="s">
        <v>124</v>
      </c>
      <c r="AC2839" s="187" t="str">
        <f t="shared" si="935"/>
        <v/>
      </c>
      <c r="AD2839" s="187" t="str">
        <f t="shared" si="936"/>
        <v/>
      </c>
      <c r="AE2839" s="187" t="str">
        <f t="shared" si="937"/>
        <v/>
      </c>
      <c r="AF2839" s="187" t="str">
        <f t="shared" si="938"/>
        <v/>
      </c>
      <c r="AG2839" s="187" t="str">
        <f t="shared" si="939"/>
        <v/>
      </c>
      <c r="AH2839" s="187" t="str">
        <f t="shared" si="940"/>
        <v/>
      </c>
      <c r="AI2839" s="187" t="str">
        <f t="shared" si="941"/>
        <v/>
      </c>
      <c r="AJ2839" s="187" t="str">
        <f t="shared" si="942"/>
        <v/>
      </c>
      <c r="AK2839" s="187" t="str">
        <f t="shared" si="943"/>
        <v/>
      </c>
      <c r="AN2839" s="187" t="str">
        <f t="shared" si="944"/>
        <v/>
      </c>
      <c r="AO2839" s="187" t="str">
        <f t="shared" si="945"/>
        <v/>
      </c>
      <c r="AP2839" s="187" t="str">
        <f t="shared" si="946"/>
        <v/>
      </c>
      <c r="AT2839" s="187" t="str">
        <f t="shared" si="947"/>
        <v/>
      </c>
      <c r="AU2839" s="187" t="str">
        <f t="shared" si="948"/>
        <v/>
      </c>
      <c r="AV2839" s="187" t="str">
        <f t="shared" si="949"/>
        <v/>
      </c>
      <c r="AW2839" s="187" t="str">
        <f t="shared" si="950"/>
        <v/>
      </c>
      <c r="AX2839" s="187" t="str">
        <f t="shared" si="951"/>
        <v/>
      </c>
      <c r="AY2839" s="187" t="str">
        <f t="shared" si="953"/>
        <v/>
      </c>
      <c r="AZ2839" s="187" t="str">
        <f t="shared" si="952"/>
        <v/>
      </c>
      <c r="BA2839" s="187" t="str">
        <f t="shared" si="955"/>
        <v xml:space="preserve"> </v>
      </c>
      <c r="BB2839" s="187" t="str">
        <f>IFERROR(IF(AW2839="","",VLOOKUP(AW2839,SUSS!R:S,2,FALSE)),AY2839*SUSS!$M$2)</f>
        <v/>
      </c>
      <c r="BC2839" s="187" t="str">
        <f t="shared" si="954"/>
        <v/>
      </c>
    </row>
    <row r="2840" spans="14:55" ht="15.75" thickBot="1">
      <c r="N2840" s="183" t="s">
        <v>224</v>
      </c>
      <c r="O2840" s="82">
        <v>81</v>
      </c>
      <c r="P2840" s="85">
        <v>1157.52</v>
      </c>
      <c r="Q2840" s="83" t="s">
        <v>11</v>
      </c>
      <c r="R2840" s="83" t="s">
        <v>10</v>
      </c>
      <c r="S2840" s="83" t="s">
        <v>83</v>
      </c>
      <c r="T2840" s="82" t="s">
        <v>131</v>
      </c>
      <c r="U2840" s="82" t="s">
        <v>124</v>
      </c>
      <c r="AC2840" s="187" t="str">
        <f t="shared" si="935"/>
        <v/>
      </c>
      <c r="AD2840" s="187" t="str">
        <f t="shared" si="936"/>
        <v/>
      </c>
      <c r="AE2840" s="187" t="str">
        <f t="shared" si="937"/>
        <v/>
      </c>
      <c r="AF2840" s="187" t="str">
        <f t="shared" si="938"/>
        <v/>
      </c>
      <c r="AG2840" s="187" t="str">
        <f t="shared" si="939"/>
        <v/>
      </c>
      <c r="AH2840" s="187" t="str">
        <f t="shared" si="940"/>
        <v/>
      </c>
      <c r="AI2840" s="187" t="str">
        <f t="shared" si="941"/>
        <v/>
      </c>
      <c r="AJ2840" s="187" t="str">
        <f t="shared" si="942"/>
        <v/>
      </c>
      <c r="AK2840" s="187" t="str">
        <f t="shared" si="943"/>
        <v/>
      </c>
      <c r="AN2840" s="187" t="str">
        <f t="shared" si="944"/>
        <v/>
      </c>
      <c r="AO2840" s="187" t="str">
        <f t="shared" si="945"/>
        <v/>
      </c>
      <c r="AP2840" s="187" t="str">
        <f t="shared" si="946"/>
        <v/>
      </c>
      <c r="AT2840" s="187" t="str">
        <f t="shared" si="947"/>
        <v>O365001</v>
      </c>
      <c r="AU2840" s="187">
        <f t="shared" si="948"/>
        <v>81</v>
      </c>
      <c r="AV2840" s="187">
        <f t="shared" si="949"/>
        <v>1157.52</v>
      </c>
      <c r="AW2840" s="187" t="str">
        <f t="shared" si="950"/>
        <v>2013/5</v>
      </c>
      <c r="AX2840" s="187" t="str">
        <f t="shared" si="951"/>
        <v>2013/5 Contribuciones Seg. Social</v>
      </c>
      <c r="AY2840" s="187">
        <f t="shared" si="953"/>
        <v>13906.57</v>
      </c>
      <c r="AZ2840" s="187">
        <f t="shared" si="952"/>
        <v>8.3235477907205008E-2</v>
      </c>
      <c r="BA2840" s="187" t="str">
        <f t="shared" si="955"/>
        <v>O365001 81</v>
      </c>
      <c r="BB2840" s="187">
        <f>IFERROR(IF(AW2840="","",VLOOKUP(AW2840,SUSS!R:S,2,FALSE)),AY2840*SUSS!$M$2)</f>
        <v>1668.7883999999999</v>
      </c>
      <c r="BC2840" s="187">
        <f t="shared" si="954"/>
        <v>138.90239999999997</v>
      </c>
    </row>
    <row r="2841" spans="14:55" ht="15.75" thickBot="1">
      <c r="N2841" s="183" t="s">
        <v>224</v>
      </c>
      <c r="O2841" s="82">
        <v>81</v>
      </c>
      <c r="P2841" s="85">
        <v>1213.5899999999999</v>
      </c>
      <c r="Q2841" s="83" t="s">
        <v>11</v>
      </c>
      <c r="R2841" s="83" t="s">
        <v>10</v>
      </c>
      <c r="S2841" s="83" t="s">
        <v>10</v>
      </c>
      <c r="T2841" s="82" t="s">
        <v>132</v>
      </c>
      <c r="U2841" s="82" t="s">
        <v>124</v>
      </c>
      <c r="AC2841" s="187" t="str">
        <f t="shared" si="935"/>
        <v/>
      </c>
      <c r="AD2841" s="187" t="str">
        <f t="shared" si="936"/>
        <v/>
      </c>
      <c r="AE2841" s="187" t="str">
        <f t="shared" si="937"/>
        <v/>
      </c>
      <c r="AF2841" s="187" t="str">
        <f t="shared" si="938"/>
        <v/>
      </c>
      <c r="AG2841" s="187" t="str">
        <f t="shared" si="939"/>
        <v/>
      </c>
      <c r="AH2841" s="187" t="str">
        <f t="shared" si="940"/>
        <v/>
      </c>
      <c r="AI2841" s="187" t="str">
        <f t="shared" si="941"/>
        <v/>
      </c>
      <c r="AJ2841" s="187" t="str">
        <f t="shared" si="942"/>
        <v/>
      </c>
      <c r="AK2841" s="187" t="str">
        <f t="shared" si="943"/>
        <v/>
      </c>
      <c r="AN2841" s="187" t="str">
        <f t="shared" si="944"/>
        <v/>
      </c>
      <c r="AO2841" s="187" t="str">
        <f t="shared" si="945"/>
        <v/>
      </c>
      <c r="AP2841" s="187" t="str">
        <f t="shared" si="946"/>
        <v/>
      </c>
      <c r="AT2841" s="187" t="str">
        <f t="shared" si="947"/>
        <v>O365001</v>
      </c>
      <c r="AU2841" s="187">
        <f t="shared" si="948"/>
        <v>81</v>
      </c>
      <c r="AV2841" s="187">
        <f t="shared" si="949"/>
        <v>1213.5899999999999</v>
      </c>
      <c r="AW2841" s="187" t="str">
        <f t="shared" si="950"/>
        <v>2013/12</v>
      </c>
      <c r="AX2841" s="187" t="str">
        <f t="shared" si="951"/>
        <v>2013/12 Contribuciones Seg. Social</v>
      </c>
      <c r="AY2841" s="187">
        <f t="shared" si="953"/>
        <v>15776.88</v>
      </c>
      <c r="AZ2841" s="187">
        <f t="shared" si="952"/>
        <v>7.6922053029496326E-2</v>
      </c>
      <c r="BA2841" s="187" t="str">
        <f t="shared" si="955"/>
        <v>O365001 81</v>
      </c>
      <c r="BB2841" s="187">
        <f>IFERROR(IF(AW2841="","",VLOOKUP(AW2841,SUSS!R:S,2,FALSE)),AY2841*SUSS!$M$2)</f>
        <v>1893.2255999999998</v>
      </c>
      <c r="BC2841" s="187">
        <f t="shared" si="954"/>
        <v>145.63079999999999</v>
      </c>
    </row>
    <row r="2842" spans="14:55" ht="15.75" thickBot="1">
      <c r="N2842" s="183" t="s">
        <v>224</v>
      </c>
      <c r="O2842" s="82">
        <v>81</v>
      </c>
      <c r="P2842" s="85">
        <v>5272.07</v>
      </c>
      <c r="Q2842" s="83" t="s">
        <v>82</v>
      </c>
      <c r="R2842" s="83" t="s">
        <v>10</v>
      </c>
      <c r="S2842" s="83" t="s">
        <v>83</v>
      </c>
      <c r="T2842" s="82" t="s">
        <v>159</v>
      </c>
      <c r="U2842" s="82" t="s">
        <v>124</v>
      </c>
      <c r="AC2842" s="187" t="str">
        <f t="shared" si="935"/>
        <v/>
      </c>
      <c r="AD2842" s="187" t="str">
        <f t="shared" si="936"/>
        <v/>
      </c>
      <c r="AE2842" s="187" t="str">
        <f t="shared" si="937"/>
        <v/>
      </c>
      <c r="AF2842" s="187" t="str">
        <f t="shared" si="938"/>
        <v/>
      </c>
      <c r="AG2842" s="187" t="str">
        <f t="shared" si="939"/>
        <v/>
      </c>
      <c r="AH2842" s="187" t="str">
        <f t="shared" si="940"/>
        <v/>
      </c>
      <c r="AI2842" s="187" t="str">
        <f t="shared" si="941"/>
        <v/>
      </c>
      <c r="AJ2842" s="187" t="str">
        <f t="shared" si="942"/>
        <v/>
      </c>
      <c r="AK2842" s="187" t="str">
        <f t="shared" si="943"/>
        <v/>
      </c>
      <c r="AN2842" s="187" t="str">
        <f t="shared" si="944"/>
        <v/>
      </c>
      <c r="AO2842" s="187" t="str">
        <f t="shared" si="945"/>
        <v/>
      </c>
      <c r="AP2842" s="187" t="str">
        <f t="shared" si="946"/>
        <v/>
      </c>
      <c r="AT2842" s="187" t="str">
        <f t="shared" si="947"/>
        <v/>
      </c>
      <c r="AU2842" s="187" t="str">
        <f t="shared" si="948"/>
        <v/>
      </c>
      <c r="AV2842" s="187" t="str">
        <f t="shared" si="949"/>
        <v/>
      </c>
      <c r="AW2842" s="187" t="str">
        <f t="shared" si="950"/>
        <v/>
      </c>
      <c r="AX2842" s="187" t="str">
        <f t="shared" si="951"/>
        <v/>
      </c>
      <c r="AY2842" s="187" t="str">
        <f t="shared" si="953"/>
        <v/>
      </c>
      <c r="AZ2842" s="187" t="str">
        <f t="shared" si="952"/>
        <v/>
      </c>
      <c r="BA2842" s="187" t="str">
        <f t="shared" si="955"/>
        <v xml:space="preserve"> </v>
      </c>
      <c r="BB2842" s="187" t="str">
        <f>IFERROR(IF(AW2842="","",VLOOKUP(AW2842,SUSS!R:S,2,FALSE)),AY2842*SUSS!$M$2)</f>
        <v/>
      </c>
      <c r="BC2842" s="187" t="str">
        <f t="shared" si="954"/>
        <v/>
      </c>
    </row>
    <row r="2843" spans="14:55" ht="15.75" thickBot="1">
      <c r="N2843" s="183" t="s">
        <v>224</v>
      </c>
      <c r="O2843" s="82">
        <v>81</v>
      </c>
      <c r="P2843" s="85">
        <v>1002.48</v>
      </c>
      <c r="Q2843" s="83" t="s">
        <v>106</v>
      </c>
      <c r="R2843" s="83" t="s">
        <v>10</v>
      </c>
      <c r="S2843" s="83" t="s">
        <v>10</v>
      </c>
      <c r="T2843" s="82" t="s">
        <v>230</v>
      </c>
      <c r="U2843" s="82" t="s">
        <v>124</v>
      </c>
      <c r="AC2843" s="187" t="str">
        <f t="shared" si="935"/>
        <v/>
      </c>
      <c r="AD2843" s="187" t="str">
        <f t="shared" si="936"/>
        <v/>
      </c>
      <c r="AE2843" s="187" t="str">
        <f t="shared" si="937"/>
        <v/>
      </c>
      <c r="AF2843" s="187" t="str">
        <f t="shared" si="938"/>
        <v/>
      </c>
      <c r="AG2843" s="187" t="str">
        <f t="shared" si="939"/>
        <v/>
      </c>
      <c r="AH2843" s="187" t="str">
        <f t="shared" si="940"/>
        <v/>
      </c>
      <c r="AI2843" s="187" t="str">
        <f t="shared" si="941"/>
        <v/>
      </c>
      <c r="AJ2843" s="187" t="str">
        <f t="shared" si="942"/>
        <v/>
      </c>
      <c r="AK2843" s="187" t="str">
        <f t="shared" si="943"/>
        <v/>
      </c>
      <c r="AN2843" s="187" t="str">
        <f t="shared" si="944"/>
        <v/>
      </c>
      <c r="AO2843" s="187" t="str">
        <f t="shared" si="945"/>
        <v/>
      </c>
      <c r="AP2843" s="187" t="str">
        <f t="shared" si="946"/>
        <v/>
      </c>
      <c r="AT2843" s="187" t="str">
        <f t="shared" si="947"/>
        <v/>
      </c>
      <c r="AU2843" s="187" t="str">
        <f t="shared" si="948"/>
        <v/>
      </c>
      <c r="AV2843" s="187" t="str">
        <f t="shared" si="949"/>
        <v/>
      </c>
      <c r="AW2843" s="187" t="str">
        <f t="shared" si="950"/>
        <v/>
      </c>
      <c r="AX2843" s="187" t="str">
        <f t="shared" si="951"/>
        <v/>
      </c>
      <c r="AY2843" s="187" t="str">
        <f t="shared" si="953"/>
        <v/>
      </c>
      <c r="AZ2843" s="187" t="str">
        <f t="shared" si="952"/>
        <v/>
      </c>
      <c r="BA2843" s="187" t="str">
        <f t="shared" si="955"/>
        <v xml:space="preserve"> </v>
      </c>
      <c r="BB2843" s="187" t="str">
        <f>IFERROR(IF(AW2843="","",VLOOKUP(AW2843,SUSS!R:S,2,FALSE)),AY2843*SUSS!$M$2)</f>
        <v/>
      </c>
      <c r="BC2843" s="187" t="str">
        <f t="shared" si="954"/>
        <v/>
      </c>
    </row>
    <row r="2844" spans="14:55" ht="15.75" thickBot="1">
      <c r="N2844" s="183" t="s">
        <v>224</v>
      </c>
      <c r="O2844" s="82">
        <v>82</v>
      </c>
      <c r="P2844" s="85">
        <v>1636.27</v>
      </c>
      <c r="Q2844" s="83" t="s">
        <v>102</v>
      </c>
      <c r="R2844" s="83" t="s">
        <v>10</v>
      </c>
      <c r="S2844" s="83" t="s">
        <v>83</v>
      </c>
      <c r="T2844" s="82" t="s">
        <v>206</v>
      </c>
      <c r="U2844" s="82" t="s">
        <v>124</v>
      </c>
      <c r="AC2844" s="187" t="str">
        <f t="shared" si="935"/>
        <v/>
      </c>
      <c r="AD2844" s="187" t="str">
        <f t="shared" si="936"/>
        <v/>
      </c>
      <c r="AE2844" s="187" t="str">
        <f t="shared" si="937"/>
        <v/>
      </c>
      <c r="AF2844" s="187" t="str">
        <f t="shared" si="938"/>
        <v/>
      </c>
      <c r="AG2844" s="187" t="str">
        <f t="shared" si="939"/>
        <v/>
      </c>
      <c r="AH2844" s="187" t="str">
        <f t="shared" si="940"/>
        <v/>
      </c>
      <c r="AI2844" s="187" t="str">
        <f t="shared" si="941"/>
        <v/>
      </c>
      <c r="AJ2844" s="187" t="str">
        <f t="shared" si="942"/>
        <v/>
      </c>
      <c r="AK2844" s="187" t="str">
        <f t="shared" si="943"/>
        <v/>
      </c>
      <c r="AN2844" s="187" t="str">
        <f t="shared" si="944"/>
        <v/>
      </c>
      <c r="AO2844" s="187" t="str">
        <f t="shared" si="945"/>
        <v/>
      </c>
      <c r="AP2844" s="187" t="str">
        <f t="shared" si="946"/>
        <v/>
      </c>
      <c r="AT2844" s="187" t="str">
        <f t="shared" si="947"/>
        <v/>
      </c>
      <c r="AU2844" s="187" t="str">
        <f t="shared" si="948"/>
        <v/>
      </c>
      <c r="AV2844" s="187" t="str">
        <f t="shared" si="949"/>
        <v/>
      </c>
      <c r="AW2844" s="187" t="str">
        <f t="shared" si="950"/>
        <v/>
      </c>
      <c r="AX2844" s="187" t="str">
        <f t="shared" si="951"/>
        <v/>
      </c>
      <c r="AY2844" s="187" t="str">
        <f t="shared" si="953"/>
        <v/>
      </c>
      <c r="AZ2844" s="187" t="str">
        <f t="shared" si="952"/>
        <v/>
      </c>
      <c r="BA2844" s="187" t="str">
        <f t="shared" si="955"/>
        <v xml:space="preserve"> </v>
      </c>
      <c r="BB2844" s="187" t="str">
        <f>IFERROR(IF(AW2844="","",VLOOKUP(AW2844,SUSS!R:S,2,FALSE)),AY2844*SUSS!$M$2)</f>
        <v/>
      </c>
      <c r="BC2844" s="187" t="str">
        <f t="shared" si="954"/>
        <v/>
      </c>
    </row>
    <row r="2845" spans="14:55" ht="15.75" thickBot="1">
      <c r="N2845" s="183" t="s">
        <v>224</v>
      </c>
      <c r="O2845" s="82">
        <v>82</v>
      </c>
      <c r="P2845" s="86">
        <v>218.97</v>
      </c>
      <c r="Q2845" s="83" t="s">
        <v>107</v>
      </c>
      <c r="R2845" s="83" t="s">
        <v>10</v>
      </c>
      <c r="S2845" s="83" t="s">
        <v>83</v>
      </c>
      <c r="T2845" s="82" t="s">
        <v>111</v>
      </c>
      <c r="U2845" s="82" t="s">
        <v>124</v>
      </c>
      <c r="AC2845" s="187" t="str">
        <f t="shared" si="935"/>
        <v/>
      </c>
      <c r="AD2845" s="187" t="str">
        <f t="shared" si="936"/>
        <v/>
      </c>
      <c r="AE2845" s="187" t="str">
        <f t="shared" si="937"/>
        <v/>
      </c>
      <c r="AF2845" s="187" t="str">
        <f t="shared" si="938"/>
        <v/>
      </c>
      <c r="AG2845" s="187" t="str">
        <f t="shared" si="939"/>
        <v/>
      </c>
      <c r="AH2845" s="187" t="str">
        <f t="shared" si="940"/>
        <v/>
      </c>
      <c r="AI2845" s="187" t="str">
        <f t="shared" si="941"/>
        <v/>
      </c>
      <c r="AJ2845" s="187" t="str">
        <f t="shared" si="942"/>
        <v/>
      </c>
      <c r="AK2845" s="187" t="str">
        <f t="shared" si="943"/>
        <v/>
      </c>
      <c r="AN2845" s="187" t="str">
        <f t="shared" si="944"/>
        <v/>
      </c>
      <c r="AO2845" s="187" t="str">
        <f t="shared" si="945"/>
        <v/>
      </c>
      <c r="AP2845" s="187" t="str">
        <f t="shared" si="946"/>
        <v/>
      </c>
      <c r="AT2845" s="187" t="str">
        <f t="shared" si="947"/>
        <v/>
      </c>
      <c r="AU2845" s="187" t="str">
        <f t="shared" si="948"/>
        <v/>
      </c>
      <c r="AV2845" s="187" t="str">
        <f t="shared" si="949"/>
        <v/>
      </c>
      <c r="AW2845" s="187" t="str">
        <f t="shared" si="950"/>
        <v/>
      </c>
      <c r="AX2845" s="187" t="str">
        <f t="shared" si="951"/>
        <v/>
      </c>
      <c r="AY2845" s="187" t="str">
        <f t="shared" si="953"/>
        <v/>
      </c>
      <c r="AZ2845" s="187" t="str">
        <f t="shared" si="952"/>
        <v/>
      </c>
      <c r="BA2845" s="187" t="str">
        <f t="shared" si="955"/>
        <v xml:space="preserve"> </v>
      </c>
      <c r="BB2845" s="187" t="str">
        <f>IFERROR(IF(AW2845="","",VLOOKUP(AW2845,SUSS!R:S,2,FALSE)),AY2845*SUSS!$M$2)</f>
        <v/>
      </c>
      <c r="BC2845" s="187" t="str">
        <f t="shared" si="954"/>
        <v/>
      </c>
    </row>
    <row r="2846" spans="14:55" ht="15.75" thickBot="1">
      <c r="N2846" s="183" t="s">
        <v>224</v>
      </c>
      <c r="O2846" s="82">
        <v>82</v>
      </c>
      <c r="P2846" s="85">
        <v>2371.11</v>
      </c>
      <c r="Q2846" s="83" t="s">
        <v>11</v>
      </c>
      <c r="R2846" s="83" t="s">
        <v>10</v>
      </c>
      <c r="S2846" s="83" t="s">
        <v>10</v>
      </c>
      <c r="T2846" s="82" t="s">
        <v>132</v>
      </c>
      <c r="U2846" s="82" t="s">
        <v>124</v>
      </c>
      <c r="AC2846" s="187" t="str">
        <f t="shared" ref="AC2846:AC2909" si="956">IF($E2846=$AD$1,IF($G2846=$AE$1,A2846,""),"")</f>
        <v/>
      </c>
      <c r="AD2846" s="187" t="str">
        <f t="shared" ref="AD2846:AD2909" si="957">IF($E2846=$AD$1,IF($G2846=$AE$1,E2846,""),"")</f>
        <v/>
      </c>
      <c r="AE2846" s="187" t="str">
        <f t="shared" ref="AE2846:AE2909" si="958">IF($E2846=$AD$1,IF($G2846=$AE$1,F2846,""),"")</f>
        <v/>
      </c>
      <c r="AF2846" s="187" t="str">
        <f t="shared" ref="AF2846:AF2909" si="959">IF($E2846=$AD$1,IF($G2846=$AE$1,G2846,""),"")</f>
        <v/>
      </c>
      <c r="AG2846" s="187" t="str">
        <f t="shared" ref="AG2846:AG2909" si="960">IF($E2846=$AD$1,IF($G2846=$AE$1,I2846,""),"")</f>
        <v/>
      </c>
      <c r="AH2846" s="187" t="str">
        <f t="shared" ref="AH2846:AH2909" si="961">IF($E2846=$AD$1,IF($G2846=$AE$1,J2846,""),"")</f>
        <v/>
      </c>
      <c r="AI2846" s="187" t="str">
        <f t="shared" ref="AI2846:AI2909" si="962">IF($E2846=$AD$1,IF($G2846=$AE$1,K2846,""),"")</f>
        <v/>
      </c>
      <c r="AJ2846" s="187" t="str">
        <f t="shared" ref="AJ2846:AJ2909" si="963">IF($E2846=$AD$1,IF($G2846=$AE$1,B2846,""),"")</f>
        <v/>
      </c>
      <c r="AK2846" s="187" t="str">
        <f t="shared" ref="AK2846:AK2909" si="964">IF($E2846=$AD$1,IF($G2846=$AE$1,C2846,""),"")</f>
        <v/>
      </c>
      <c r="AN2846" s="187" t="str">
        <f t="shared" ref="AN2846:AN2909" si="965">LEFT(AO2846,7)</f>
        <v/>
      </c>
      <c r="AO2846" s="187" t="str">
        <f t="shared" ref="AO2846:AO2909" si="966">IF(AF2846=$AE$1,AJ2846&amp;"/"&amp;AK2846&amp;" "&amp;AD2846,"")</f>
        <v/>
      </c>
      <c r="AP2846" s="187" t="str">
        <f t="shared" ref="AP2846:AP2909" si="967">IF(AO2846&lt;&gt;"",AI2846,"")</f>
        <v/>
      </c>
      <c r="AT2846" s="187" t="str">
        <f t="shared" ref="AT2846:AT2909" si="968">IF($Q2846=$AD$1,N2846,"")</f>
        <v>O365001</v>
      </c>
      <c r="AU2846" s="187">
        <f t="shared" ref="AU2846:AU2909" si="969">IF($Q2846=$AD$1,O2846,"")</f>
        <v>82</v>
      </c>
      <c r="AV2846" s="187">
        <f t="shared" ref="AV2846:AV2909" si="970">IF($Q2846=$AD$1,P2846,"")</f>
        <v>2371.11</v>
      </c>
      <c r="AW2846" s="187" t="str">
        <f t="shared" ref="AW2846:AW2909" si="971">IF($Q2846=$AD$1,T2846,"")</f>
        <v>2013/12</v>
      </c>
      <c r="AX2846" s="187" t="str">
        <f t="shared" ref="AX2846:AX2909" si="972">IF(AW2846&lt;&gt;"",AW2846&amp;" "&amp;$AD$1,"")</f>
        <v>2013/12 Contribuciones Seg. Social</v>
      </c>
      <c r="AY2846" s="187">
        <f t="shared" si="953"/>
        <v>15776.88</v>
      </c>
      <c r="AZ2846" s="187">
        <f t="shared" ref="AZ2846:AZ2909" si="973">IF(AY2846="","",AV2846/AY2846)</f>
        <v>0.15029017144074114</v>
      </c>
      <c r="BA2846" s="187" t="str">
        <f t="shared" si="955"/>
        <v>O365001 82</v>
      </c>
      <c r="BB2846" s="187">
        <f>IFERROR(IF(AW2846="","",VLOOKUP(AW2846,SUSS!R:S,2,FALSE)),AY2846*SUSS!$M$2)</f>
        <v>1893.2255999999998</v>
      </c>
      <c r="BC2846" s="187">
        <f t="shared" si="954"/>
        <v>284.53319999999997</v>
      </c>
    </row>
    <row r="2847" spans="14:55" ht="15.75" thickBot="1">
      <c r="N2847" s="183" t="s">
        <v>224</v>
      </c>
      <c r="O2847" s="82">
        <v>82</v>
      </c>
      <c r="P2847" s="85">
        <v>1307.76</v>
      </c>
      <c r="Q2847" s="83" t="s">
        <v>82</v>
      </c>
      <c r="R2847" s="83" t="s">
        <v>10</v>
      </c>
      <c r="S2847" s="83" t="s">
        <v>83</v>
      </c>
      <c r="T2847" s="82" t="s">
        <v>159</v>
      </c>
      <c r="U2847" s="82" t="s">
        <v>124</v>
      </c>
      <c r="AC2847" s="187" t="str">
        <f t="shared" si="956"/>
        <v/>
      </c>
      <c r="AD2847" s="187" t="str">
        <f t="shared" si="957"/>
        <v/>
      </c>
      <c r="AE2847" s="187" t="str">
        <f t="shared" si="958"/>
        <v/>
      </c>
      <c r="AF2847" s="187" t="str">
        <f t="shared" si="959"/>
        <v/>
      </c>
      <c r="AG2847" s="187" t="str">
        <f t="shared" si="960"/>
        <v/>
      </c>
      <c r="AH2847" s="187" t="str">
        <f t="shared" si="961"/>
        <v/>
      </c>
      <c r="AI2847" s="187" t="str">
        <f t="shared" si="962"/>
        <v/>
      </c>
      <c r="AJ2847" s="187" t="str">
        <f t="shared" si="963"/>
        <v/>
      </c>
      <c r="AK2847" s="187" t="str">
        <f t="shared" si="964"/>
        <v/>
      </c>
      <c r="AN2847" s="187" t="str">
        <f t="shared" si="965"/>
        <v/>
      </c>
      <c r="AO2847" s="187" t="str">
        <f t="shared" si="966"/>
        <v/>
      </c>
      <c r="AP2847" s="187" t="str">
        <f t="shared" si="967"/>
        <v/>
      </c>
      <c r="AT2847" s="187" t="str">
        <f t="shared" si="968"/>
        <v/>
      </c>
      <c r="AU2847" s="187" t="str">
        <f t="shared" si="969"/>
        <v/>
      </c>
      <c r="AV2847" s="187" t="str">
        <f t="shared" si="970"/>
        <v/>
      </c>
      <c r="AW2847" s="187" t="str">
        <f t="shared" si="971"/>
        <v/>
      </c>
      <c r="AX2847" s="187" t="str">
        <f t="shared" si="972"/>
        <v/>
      </c>
      <c r="AY2847" s="187" t="str">
        <f t="shared" si="953"/>
        <v/>
      </c>
      <c r="AZ2847" s="187" t="str">
        <f t="shared" si="973"/>
        <v/>
      </c>
      <c r="BA2847" s="187" t="str">
        <f t="shared" si="955"/>
        <v xml:space="preserve"> </v>
      </c>
      <c r="BB2847" s="187" t="str">
        <f>IFERROR(IF(AW2847="","",VLOOKUP(AW2847,SUSS!R:S,2,FALSE)),AY2847*SUSS!$M$2)</f>
        <v/>
      </c>
      <c r="BC2847" s="187" t="str">
        <f t="shared" si="954"/>
        <v/>
      </c>
    </row>
    <row r="2848" spans="14:55" ht="15.75" thickBot="1">
      <c r="N2848" s="183" t="s">
        <v>224</v>
      </c>
      <c r="O2848" s="82">
        <v>82</v>
      </c>
      <c r="P2848" s="85">
        <v>3964.31</v>
      </c>
      <c r="Q2848" s="83" t="s">
        <v>82</v>
      </c>
      <c r="R2848" s="83" t="s">
        <v>10</v>
      </c>
      <c r="S2848" s="83" t="s">
        <v>10</v>
      </c>
      <c r="T2848" s="82" t="s">
        <v>161</v>
      </c>
      <c r="U2848" s="82" t="s">
        <v>124</v>
      </c>
      <c r="AC2848" s="187" t="str">
        <f t="shared" si="956"/>
        <v/>
      </c>
      <c r="AD2848" s="187" t="str">
        <f t="shared" si="957"/>
        <v/>
      </c>
      <c r="AE2848" s="187" t="str">
        <f t="shared" si="958"/>
        <v/>
      </c>
      <c r="AF2848" s="187" t="str">
        <f t="shared" si="959"/>
        <v/>
      </c>
      <c r="AG2848" s="187" t="str">
        <f t="shared" si="960"/>
        <v/>
      </c>
      <c r="AH2848" s="187" t="str">
        <f t="shared" si="961"/>
        <v/>
      </c>
      <c r="AI2848" s="187" t="str">
        <f t="shared" si="962"/>
        <v/>
      </c>
      <c r="AJ2848" s="187" t="str">
        <f t="shared" si="963"/>
        <v/>
      </c>
      <c r="AK2848" s="187" t="str">
        <f t="shared" si="964"/>
        <v/>
      </c>
      <c r="AN2848" s="187" t="str">
        <f t="shared" si="965"/>
        <v/>
      </c>
      <c r="AO2848" s="187" t="str">
        <f t="shared" si="966"/>
        <v/>
      </c>
      <c r="AP2848" s="187" t="str">
        <f t="shared" si="967"/>
        <v/>
      </c>
      <c r="AT2848" s="187" t="str">
        <f t="shared" si="968"/>
        <v/>
      </c>
      <c r="AU2848" s="187" t="str">
        <f t="shared" si="969"/>
        <v/>
      </c>
      <c r="AV2848" s="187" t="str">
        <f t="shared" si="970"/>
        <v/>
      </c>
      <c r="AW2848" s="187" t="str">
        <f t="shared" si="971"/>
        <v/>
      </c>
      <c r="AX2848" s="187" t="str">
        <f t="shared" si="972"/>
        <v/>
      </c>
      <c r="AY2848" s="187" t="str">
        <f t="shared" si="953"/>
        <v/>
      </c>
      <c r="AZ2848" s="187" t="str">
        <f t="shared" si="973"/>
        <v/>
      </c>
      <c r="BA2848" s="187" t="str">
        <f t="shared" si="955"/>
        <v xml:space="preserve"> </v>
      </c>
      <c r="BB2848" s="187" t="str">
        <f>IFERROR(IF(AW2848="","",VLOOKUP(AW2848,SUSS!R:S,2,FALSE)),AY2848*SUSS!$M$2)</f>
        <v/>
      </c>
      <c r="BC2848" s="187" t="str">
        <f t="shared" si="954"/>
        <v/>
      </c>
    </row>
    <row r="2849" spans="14:55" ht="15.75" thickBot="1">
      <c r="N2849" s="183" t="s">
        <v>224</v>
      </c>
      <c r="O2849" s="82">
        <v>82</v>
      </c>
      <c r="P2849" s="85">
        <v>1002.48</v>
      </c>
      <c r="Q2849" s="83" t="s">
        <v>106</v>
      </c>
      <c r="R2849" s="83" t="s">
        <v>10</v>
      </c>
      <c r="S2849" s="83" t="s">
        <v>10</v>
      </c>
      <c r="T2849" s="82" t="s">
        <v>230</v>
      </c>
      <c r="U2849" s="82" t="s">
        <v>124</v>
      </c>
      <c r="AC2849" s="187" t="str">
        <f t="shared" si="956"/>
        <v/>
      </c>
      <c r="AD2849" s="187" t="str">
        <f t="shared" si="957"/>
        <v/>
      </c>
      <c r="AE2849" s="187" t="str">
        <f t="shared" si="958"/>
        <v/>
      </c>
      <c r="AF2849" s="187" t="str">
        <f t="shared" si="959"/>
        <v/>
      </c>
      <c r="AG2849" s="187" t="str">
        <f t="shared" si="960"/>
        <v/>
      </c>
      <c r="AH2849" s="187" t="str">
        <f t="shared" si="961"/>
        <v/>
      </c>
      <c r="AI2849" s="187" t="str">
        <f t="shared" si="962"/>
        <v/>
      </c>
      <c r="AJ2849" s="187" t="str">
        <f t="shared" si="963"/>
        <v/>
      </c>
      <c r="AK2849" s="187" t="str">
        <f t="shared" si="964"/>
        <v/>
      </c>
      <c r="AN2849" s="187" t="str">
        <f t="shared" si="965"/>
        <v/>
      </c>
      <c r="AO2849" s="187" t="str">
        <f t="shared" si="966"/>
        <v/>
      </c>
      <c r="AP2849" s="187" t="str">
        <f t="shared" si="967"/>
        <v/>
      </c>
      <c r="AT2849" s="187" t="str">
        <f t="shared" si="968"/>
        <v/>
      </c>
      <c r="AU2849" s="187" t="str">
        <f t="shared" si="969"/>
        <v/>
      </c>
      <c r="AV2849" s="187" t="str">
        <f t="shared" si="970"/>
        <v/>
      </c>
      <c r="AW2849" s="187" t="str">
        <f t="shared" si="971"/>
        <v/>
      </c>
      <c r="AX2849" s="187" t="str">
        <f t="shared" si="972"/>
        <v/>
      </c>
      <c r="AY2849" s="187" t="str">
        <f t="shared" si="953"/>
        <v/>
      </c>
      <c r="AZ2849" s="187" t="str">
        <f t="shared" si="973"/>
        <v/>
      </c>
      <c r="BA2849" s="187" t="str">
        <f t="shared" si="955"/>
        <v xml:space="preserve"> </v>
      </c>
      <c r="BB2849" s="187" t="str">
        <f>IFERROR(IF(AW2849="","",VLOOKUP(AW2849,SUSS!R:S,2,FALSE)),AY2849*SUSS!$M$2)</f>
        <v/>
      </c>
      <c r="BC2849" s="187" t="str">
        <f t="shared" si="954"/>
        <v/>
      </c>
    </row>
    <row r="2850" spans="14:55" ht="15.75" thickBot="1">
      <c r="N2850" s="183" t="s">
        <v>224</v>
      </c>
      <c r="O2850" s="82">
        <v>83</v>
      </c>
      <c r="P2850" s="85">
        <v>1636.27</v>
      </c>
      <c r="Q2850" s="83" t="s">
        <v>102</v>
      </c>
      <c r="R2850" s="83" t="s">
        <v>10</v>
      </c>
      <c r="S2850" s="83" t="s">
        <v>83</v>
      </c>
      <c r="T2850" s="82" t="s">
        <v>206</v>
      </c>
      <c r="U2850" s="82" t="s">
        <v>124</v>
      </c>
      <c r="AC2850" s="187" t="str">
        <f t="shared" si="956"/>
        <v/>
      </c>
      <c r="AD2850" s="187" t="str">
        <f t="shared" si="957"/>
        <v/>
      </c>
      <c r="AE2850" s="187" t="str">
        <f t="shared" si="958"/>
        <v/>
      </c>
      <c r="AF2850" s="187" t="str">
        <f t="shared" si="959"/>
        <v/>
      </c>
      <c r="AG2850" s="187" t="str">
        <f t="shared" si="960"/>
        <v/>
      </c>
      <c r="AH2850" s="187" t="str">
        <f t="shared" si="961"/>
        <v/>
      </c>
      <c r="AI2850" s="187" t="str">
        <f t="shared" si="962"/>
        <v/>
      </c>
      <c r="AJ2850" s="187" t="str">
        <f t="shared" si="963"/>
        <v/>
      </c>
      <c r="AK2850" s="187" t="str">
        <f t="shared" si="964"/>
        <v/>
      </c>
      <c r="AN2850" s="187" t="str">
        <f t="shared" si="965"/>
        <v/>
      </c>
      <c r="AO2850" s="187" t="str">
        <f t="shared" si="966"/>
        <v/>
      </c>
      <c r="AP2850" s="187" t="str">
        <f t="shared" si="967"/>
        <v/>
      </c>
      <c r="AT2850" s="187" t="str">
        <f t="shared" si="968"/>
        <v/>
      </c>
      <c r="AU2850" s="187" t="str">
        <f t="shared" si="969"/>
        <v/>
      </c>
      <c r="AV2850" s="187" t="str">
        <f t="shared" si="970"/>
        <v/>
      </c>
      <c r="AW2850" s="187" t="str">
        <f t="shared" si="971"/>
        <v/>
      </c>
      <c r="AX2850" s="187" t="str">
        <f t="shared" si="972"/>
        <v/>
      </c>
      <c r="AY2850" s="187" t="str">
        <f t="shared" si="953"/>
        <v/>
      </c>
      <c r="AZ2850" s="187" t="str">
        <f t="shared" si="973"/>
        <v/>
      </c>
      <c r="BA2850" s="187" t="str">
        <f t="shared" si="955"/>
        <v xml:space="preserve"> </v>
      </c>
      <c r="BB2850" s="187" t="str">
        <f>IFERROR(IF(AW2850="","",VLOOKUP(AW2850,SUSS!R:S,2,FALSE)),AY2850*SUSS!$M$2)</f>
        <v/>
      </c>
      <c r="BC2850" s="187" t="str">
        <f t="shared" si="954"/>
        <v/>
      </c>
    </row>
    <row r="2851" spans="14:55" ht="15.75" thickBot="1">
      <c r="N2851" s="183" t="s">
        <v>224</v>
      </c>
      <c r="O2851" s="82">
        <v>83</v>
      </c>
      <c r="P2851" s="86">
        <v>218.97</v>
      </c>
      <c r="Q2851" s="83" t="s">
        <v>107</v>
      </c>
      <c r="R2851" s="83" t="s">
        <v>10</v>
      </c>
      <c r="S2851" s="83" t="s">
        <v>83</v>
      </c>
      <c r="T2851" s="82" t="s">
        <v>111</v>
      </c>
      <c r="U2851" s="82" t="s">
        <v>124</v>
      </c>
      <c r="AC2851" s="187" t="str">
        <f t="shared" si="956"/>
        <v/>
      </c>
      <c r="AD2851" s="187" t="str">
        <f t="shared" si="957"/>
        <v/>
      </c>
      <c r="AE2851" s="187" t="str">
        <f t="shared" si="958"/>
        <v/>
      </c>
      <c r="AF2851" s="187" t="str">
        <f t="shared" si="959"/>
        <v/>
      </c>
      <c r="AG2851" s="187" t="str">
        <f t="shared" si="960"/>
        <v/>
      </c>
      <c r="AH2851" s="187" t="str">
        <f t="shared" si="961"/>
        <v/>
      </c>
      <c r="AI2851" s="187" t="str">
        <f t="shared" si="962"/>
        <v/>
      </c>
      <c r="AJ2851" s="187" t="str">
        <f t="shared" si="963"/>
        <v/>
      </c>
      <c r="AK2851" s="187" t="str">
        <f t="shared" si="964"/>
        <v/>
      </c>
      <c r="AN2851" s="187" t="str">
        <f t="shared" si="965"/>
        <v/>
      </c>
      <c r="AO2851" s="187" t="str">
        <f t="shared" si="966"/>
        <v/>
      </c>
      <c r="AP2851" s="187" t="str">
        <f t="shared" si="967"/>
        <v/>
      </c>
      <c r="AT2851" s="187" t="str">
        <f t="shared" si="968"/>
        <v/>
      </c>
      <c r="AU2851" s="187" t="str">
        <f t="shared" si="969"/>
        <v/>
      </c>
      <c r="AV2851" s="187" t="str">
        <f t="shared" si="970"/>
        <v/>
      </c>
      <c r="AW2851" s="187" t="str">
        <f t="shared" si="971"/>
        <v/>
      </c>
      <c r="AX2851" s="187" t="str">
        <f t="shared" si="972"/>
        <v/>
      </c>
      <c r="AY2851" s="187" t="str">
        <f t="shared" si="953"/>
        <v/>
      </c>
      <c r="AZ2851" s="187" t="str">
        <f t="shared" si="973"/>
        <v/>
      </c>
      <c r="BA2851" s="187" t="str">
        <f t="shared" si="955"/>
        <v xml:space="preserve"> </v>
      </c>
      <c r="BB2851" s="187" t="str">
        <f>IFERROR(IF(AW2851="","",VLOOKUP(AW2851,SUSS!R:S,2,FALSE)),AY2851*SUSS!$M$2)</f>
        <v/>
      </c>
      <c r="BC2851" s="187" t="str">
        <f t="shared" si="954"/>
        <v/>
      </c>
    </row>
    <row r="2852" spans="14:55" ht="15.75" thickBot="1">
      <c r="N2852" s="183" t="s">
        <v>224</v>
      </c>
      <c r="O2852" s="82">
        <v>83</v>
      </c>
      <c r="P2852" s="85">
        <v>2371.11</v>
      </c>
      <c r="Q2852" s="83" t="s">
        <v>11</v>
      </c>
      <c r="R2852" s="83" t="s">
        <v>10</v>
      </c>
      <c r="S2852" s="83" t="s">
        <v>10</v>
      </c>
      <c r="T2852" s="82" t="s">
        <v>132</v>
      </c>
      <c r="U2852" s="82" t="s">
        <v>124</v>
      </c>
      <c r="AC2852" s="187" t="str">
        <f t="shared" si="956"/>
        <v/>
      </c>
      <c r="AD2852" s="187" t="str">
        <f t="shared" si="957"/>
        <v/>
      </c>
      <c r="AE2852" s="187" t="str">
        <f t="shared" si="958"/>
        <v/>
      </c>
      <c r="AF2852" s="187" t="str">
        <f t="shared" si="959"/>
        <v/>
      </c>
      <c r="AG2852" s="187" t="str">
        <f t="shared" si="960"/>
        <v/>
      </c>
      <c r="AH2852" s="187" t="str">
        <f t="shared" si="961"/>
        <v/>
      </c>
      <c r="AI2852" s="187" t="str">
        <f t="shared" si="962"/>
        <v/>
      </c>
      <c r="AJ2852" s="187" t="str">
        <f t="shared" si="963"/>
        <v/>
      </c>
      <c r="AK2852" s="187" t="str">
        <f t="shared" si="964"/>
        <v/>
      </c>
      <c r="AN2852" s="187" t="str">
        <f t="shared" si="965"/>
        <v/>
      </c>
      <c r="AO2852" s="187" t="str">
        <f t="shared" si="966"/>
        <v/>
      </c>
      <c r="AP2852" s="187" t="str">
        <f t="shared" si="967"/>
        <v/>
      </c>
      <c r="AT2852" s="187" t="str">
        <f t="shared" si="968"/>
        <v>O365001</v>
      </c>
      <c r="AU2852" s="187">
        <f t="shared" si="969"/>
        <v>83</v>
      </c>
      <c r="AV2852" s="187">
        <f t="shared" si="970"/>
        <v>2371.11</v>
      </c>
      <c r="AW2852" s="187" t="str">
        <f t="shared" si="971"/>
        <v>2013/12</v>
      </c>
      <c r="AX2852" s="187" t="str">
        <f t="shared" si="972"/>
        <v>2013/12 Contribuciones Seg. Social</v>
      </c>
      <c r="AY2852" s="187">
        <f t="shared" si="953"/>
        <v>15776.88</v>
      </c>
      <c r="AZ2852" s="187">
        <f t="shared" si="973"/>
        <v>0.15029017144074114</v>
      </c>
      <c r="BA2852" s="187" t="str">
        <f t="shared" si="955"/>
        <v>O365001 83</v>
      </c>
      <c r="BB2852" s="187">
        <f>IFERROR(IF(AW2852="","",VLOOKUP(AW2852,SUSS!R:S,2,FALSE)),AY2852*SUSS!$M$2)</f>
        <v>1893.2255999999998</v>
      </c>
      <c r="BC2852" s="187">
        <f t="shared" si="954"/>
        <v>284.53319999999997</v>
      </c>
    </row>
    <row r="2853" spans="14:55" ht="15.75" thickBot="1">
      <c r="N2853" s="183" t="s">
        <v>224</v>
      </c>
      <c r="O2853" s="82">
        <v>83</v>
      </c>
      <c r="P2853" s="85">
        <v>5272.07</v>
      </c>
      <c r="Q2853" s="83" t="s">
        <v>82</v>
      </c>
      <c r="R2853" s="83" t="s">
        <v>10</v>
      </c>
      <c r="S2853" s="83" t="s">
        <v>10</v>
      </c>
      <c r="T2853" s="82" t="s">
        <v>161</v>
      </c>
      <c r="U2853" s="82" t="s">
        <v>124</v>
      </c>
      <c r="AC2853" s="187" t="str">
        <f t="shared" si="956"/>
        <v/>
      </c>
      <c r="AD2853" s="187" t="str">
        <f t="shared" si="957"/>
        <v/>
      </c>
      <c r="AE2853" s="187" t="str">
        <f t="shared" si="958"/>
        <v/>
      </c>
      <c r="AF2853" s="187" t="str">
        <f t="shared" si="959"/>
        <v/>
      </c>
      <c r="AG2853" s="187" t="str">
        <f t="shared" si="960"/>
        <v/>
      </c>
      <c r="AH2853" s="187" t="str">
        <f t="shared" si="961"/>
        <v/>
      </c>
      <c r="AI2853" s="187" t="str">
        <f t="shared" si="962"/>
        <v/>
      </c>
      <c r="AJ2853" s="187" t="str">
        <f t="shared" si="963"/>
        <v/>
      </c>
      <c r="AK2853" s="187" t="str">
        <f t="shared" si="964"/>
        <v/>
      </c>
      <c r="AN2853" s="187" t="str">
        <f t="shared" si="965"/>
        <v/>
      </c>
      <c r="AO2853" s="187" t="str">
        <f t="shared" si="966"/>
        <v/>
      </c>
      <c r="AP2853" s="187" t="str">
        <f t="shared" si="967"/>
        <v/>
      </c>
      <c r="AT2853" s="187" t="str">
        <f t="shared" si="968"/>
        <v/>
      </c>
      <c r="AU2853" s="187" t="str">
        <f t="shared" si="969"/>
        <v/>
      </c>
      <c r="AV2853" s="187" t="str">
        <f t="shared" si="970"/>
        <v/>
      </c>
      <c r="AW2853" s="187" t="str">
        <f t="shared" si="971"/>
        <v/>
      </c>
      <c r="AX2853" s="187" t="str">
        <f t="shared" si="972"/>
        <v/>
      </c>
      <c r="AY2853" s="187" t="str">
        <f t="shared" si="953"/>
        <v/>
      </c>
      <c r="AZ2853" s="187" t="str">
        <f t="shared" si="973"/>
        <v/>
      </c>
      <c r="BA2853" s="187" t="str">
        <f t="shared" si="955"/>
        <v xml:space="preserve"> </v>
      </c>
      <c r="BB2853" s="187" t="str">
        <f>IFERROR(IF(AW2853="","",VLOOKUP(AW2853,SUSS!R:S,2,FALSE)),AY2853*SUSS!$M$2)</f>
        <v/>
      </c>
      <c r="BC2853" s="187" t="str">
        <f t="shared" si="954"/>
        <v/>
      </c>
    </row>
    <row r="2854" spans="14:55" ht="15.75" thickBot="1">
      <c r="N2854" s="183" t="s">
        <v>224</v>
      </c>
      <c r="O2854" s="82">
        <v>83</v>
      </c>
      <c r="P2854" s="85">
        <v>1002.48</v>
      </c>
      <c r="Q2854" s="83" t="s">
        <v>106</v>
      </c>
      <c r="R2854" s="83" t="s">
        <v>10</v>
      </c>
      <c r="S2854" s="83" t="s">
        <v>10</v>
      </c>
      <c r="T2854" s="82" t="s">
        <v>230</v>
      </c>
      <c r="U2854" s="82" t="s">
        <v>124</v>
      </c>
      <c r="AC2854" s="187" t="str">
        <f t="shared" si="956"/>
        <v/>
      </c>
      <c r="AD2854" s="187" t="str">
        <f t="shared" si="957"/>
        <v/>
      </c>
      <c r="AE2854" s="187" t="str">
        <f t="shared" si="958"/>
        <v/>
      </c>
      <c r="AF2854" s="187" t="str">
        <f t="shared" si="959"/>
        <v/>
      </c>
      <c r="AG2854" s="187" t="str">
        <f t="shared" si="960"/>
        <v/>
      </c>
      <c r="AH2854" s="187" t="str">
        <f t="shared" si="961"/>
        <v/>
      </c>
      <c r="AI2854" s="187" t="str">
        <f t="shared" si="962"/>
        <v/>
      </c>
      <c r="AJ2854" s="187" t="str">
        <f t="shared" si="963"/>
        <v/>
      </c>
      <c r="AK2854" s="187" t="str">
        <f t="shared" si="964"/>
        <v/>
      </c>
      <c r="AN2854" s="187" t="str">
        <f t="shared" si="965"/>
        <v/>
      </c>
      <c r="AO2854" s="187" t="str">
        <f t="shared" si="966"/>
        <v/>
      </c>
      <c r="AP2854" s="187" t="str">
        <f t="shared" si="967"/>
        <v/>
      </c>
      <c r="AT2854" s="187" t="str">
        <f t="shared" si="968"/>
        <v/>
      </c>
      <c r="AU2854" s="187" t="str">
        <f t="shared" si="969"/>
        <v/>
      </c>
      <c r="AV2854" s="187" t="str">
        <f t="shared" si="970"/>
        <v/>
      </c>
      <c r="AW2854" s="187" t="str">
        <f t="shared" si="971"/>
        <v/>
      </c>
      <c r="AX2854" s="187" t="str">
        <f t="shared" si="972"/>
        <v/>
      </c>
      <c r="AY2854" s="187" t="str">
        <f t="shared" si="953"/>
        <v/>
      </c>
      <c r="AZ2854" s="187" t="str">
        <f t="shared" si="973"/>
        <v/>
      </c>
      <c r="BA2854" s="187" t="str">
        <f t="shared" si="955"/>
        <v xml:space="preserve"> </v>
      </c>
      <c r="BB2854" s="187" t="str">
        <f>IFERROR(IF(AW2854="","",VLOOKUP(AW2854,SUSS!R:S,2,FALSE)),AY2854*SUSS!$M$2)</f>
        <v/>
      </c>
      <c r="BC2854" s="187" t="str">
        <f t="shared" si="954"/>
        <v/>
      </c>
    </row>
    <row r="2855" spans="14:55" ht="15.75" thickBot="1">
      <c r="N2855" s="183" t="s">
        <v>224</v>
      </c>
      <c r="O2855" s="82">
        <v>84</v>
      </c>
      <c r="P2855" s="85">
        <v>1636.27</v>
      </c>
      <c r="Q2855" s="83" t="s">
        <v>102</v>
      </c>
      <c r="R2855" s="83" t="s">
        <v>10</v>
      </c>
      <c r="S2855" s="83" t="s">
        <v>83</v>
      </c>
      <c r="T2855" s="82" t="s">
        <v>206</v>
      </c>
      <c r="U2855" s="82" t="s">
        <v>124</v>
      </c>
      <c r="AC2855" s="187" t="str">
        <f t="shared" si="956"/>
        <v/>
      </c>
      <c r="AD2855" s="187" t="str">
        <f t="shared" si="957"/>
        <v/>
      </c>
      <c r="AE2855" s="187" t="str">
        <f t="shared" si="958"/>
        <v/>
      </c>
      <c r="AF2855" s="187" t="str">
        <f t="shared" si="959"/>
        <v/>
      </c>
      <c r="AG2855" s="187" t="str">
        <f t="shared" si="960"/>
        <v/>
      </c>
      <c r="AH2855" s="187" t="str">
        <f t="shared" si="961"/>
        <v/>
      </c>
      <c r="AI2855" s="187" t="str">
        <f t="shared" si="962"/>
        <v/>
      </c>
      <c r="AJ2855" s="187" t="str">
        <f t="shared" si="963"/>
        <v/>
      </c>
      <c r="AK2855" s="187" t="str">
        <f t="shared" si="964"/>
        <v/>
      </c>
      <c r="AN2855" s="187" t="str">
        <f t="shared" si="965"/>
        <v/>
      </c>
      <c r="AO2855" s="187" t="str">
        <f t="shared" si="966"/>
        <v/>
      </c>
      <c r="AP2855" s="187" t="str">
        <f t="shared" si="967"/>
        <v/>
      </c>
      <c r="AT2855" s="187" t="str">
        <f t="shared" si="968"/>
        <v/>
      </c>
      <c r="AU2855" s="187" t="str">
        <f t="shared" si="969"/>
        <v/>
      </c>
      <c r="AV2855" s="187" t="str">
        <f t="shared" si="970"/>
        <v/>
      </c>
      <c r="AW2855" s="187" t="str">
        <f t="shared" si="971"/>
        <v/>
      </c>
      <c r="AX2855" s="187" t="str">
        <f t="shared" si="972"/>
        <v/>
      </c>
      <c r="AY2855" s="187" t="str">
        <f t="shared" si="953"/>
        <v/>
      </c>
      <c r="AZ2855" s="187" t="str">
        <f t="shared" si="973"/>
        <v/>
      </c>
      <c r="BA2855" s="187" t="str">
        <f t="shared" si="955"/>
        <v xml:space="preserve"> </v>
      </c>
      <c r="BB2855" s="187" t="str">
        <f>IFERROR(IF(AW2855="","",VLOOKUP(AW2855,SUSS!R:S,2,FALSE)),AY2855*SUSS!$M$2)</f>
        <v/>
      </c>
      <c r="BC2855" s="187" t="str">
        <f t="shared" si="954"/>
        <v/>
      </c>
    </row>
    <row r="2856" spans="14:55" ht="15.75" thickBot="1">
      <c r="N2856" s="183" t="s">
        <v>224</v>
      </c>
      <c r="O2856" s="82">
        <v>84</v>
      </c>
      <c r="P2856" s="86">
        <v>218.97</v>
      </c>
      <c r="Q2856" s="83" t="s">
        <v>107</v>
      </c>
      <c r="R2856" s="83" t="s">
        <v>10</v>
      </c>
      <c r="S2856" s="83" t="s">
        <v>83</v>
      </c>
      <c r="T2856" s="82" t="s">
        <v>111</v>
      </c>
      <c r="U2856" s="82" t="s">
        <v>124</v>
      </c>
      <c r="AC2856" s="187" t="str">
        <f t="shared" si="956"/>
        <v/>
      </c>
      <c r="AD2856" s="187" t="str">
        <f t="shared" si="957"/>
        <v/>
      </c>
      <c r="AE2856" s="187" t="str">
        <f t="shared" si="958"/>
        <v/>
      </c>
      <c r="AF2856" s="187" t="str">
        <f t="shared" si="959"/>
        <v/>
      </c>
      <c r="AG2856" s="187" t="str">
        <f t="shared" si="960"/>
        <v/>
      </c>
      <c r="AH2856" s="187" t="str">
        <f t="shared" si="961"/>
        <v/>
      </c>
      <c r="AI2856" s="187" t="str">
        <f t="shared" si="962"/>
        <v/>
      </c>
      <c r="AJ2856" s="187" t="str">
        <f t="shared" si="963"/>
        <v/>
      </c>
      <c r="AK2856" s="187" t="str">
        <f t="shared" si="964"/>
        <v/>
      </c>
      <c r="AN2856" s="187" t="str">
        <f t="shared" si="965"/>
        <v/>
      </c>
      <c r="AO2856" s="187" t="str">
        <f t="shared" si="966"/>
        <v/>
      </c>
      <c r="AP2856" s="187" t="str">
        <f t="shared" si="967"/>
        <v/>
      </c>
      <c r="AT2856" s="187" t="str">
        <f t="shared" si="968"/>
        <v/>
      </c>
      <c r="AU2856" s="187" t="str">
        <f t="shared" si="969"/>
        <v/>
      </c>
      <c r="AV2856" s="187" t="str">
        <f t="shared" si="970"/>
        <v/>
      </c>
      <c r="AW2856" s="187" t="str">
        <f t="shared" si="971"/>
        <v/>
      </c>
      <c r="AX2856" s="187" t="str">
        <f t="shared" si="972"/>
        <v/>
      </c>
      <c r="AY2856" s="187" t="str">
        <f t="shared" si="953"/>
        <v/>
      </c>
      <c r="AZ2856" s="187" t="str">
        <f t="shared" si="973"/>
        <v/>
      </c>
      <c r="BA2856" s="187" t="str">
        <f t="shared" si="955"/>
        <v xml:space="preserve"> </v>
      </c>
      <c r="BB2856" s="187" t="str">
        <f>IFERROR(IF(AW2856="","",VLOOKUP(AW2856,SUSS!R:S,2,FALSE)),AY2856*SUSS!$M$2)</f>
        <v/>
      </c>
      <c r="BC2856" s="187" t="str">
        <f t="shared" si="954"/>
        <v/>
      </c>
    </row>
    <row r="2857" spans="14:55" ht="15.75" thickBot="1">
      <c r="N2857" s="183" t="s">
        <v>224</v>
      </c>
      <c r="O2857" s="82">
        <v>84</v>
      </c>
      <c r="P2857" s="85">
        <v>2371.11</v>
      </c>
      <c r="Q2857" s="83" t="s">
        <v>11</v>
      </c>
      <c r="R2857" s="83" t="s">
        <v>10</v>
      </c>
      <c r="S2857" s="83" t="s">
        <v>10</v>
      </c>
      <c r="T2857" s="82" t="s">
        <v>132</v>
      </c>
      <c r="U2857" s="82" t="s">
        <v>124</v>
      </c>
      <c r="AC2857" s="187" t="str">
        <f t="shared" si="956"/>
        <v/>
      </c>
      <c r="AD2857" s="187" t="str">
        <f t="shared" si="957"/>
        <v/>
      </c>
      <c r="AE2857" s="187" t="str">
        <f t="shared" si="958"/>
        <v/>
      </c>
      <c r="AF2857" s="187" t="str">
        <f t="shared" si="959"/>
        <v/>
      </c>
      <c r="AG2857" s="187" t="str">
        <f t="shared" si="960"/>
        <v/>
      </c>
      <c r="AH2857" s="187" t="str">
        <f t="shared" si="961"/>
        <v/>
      </c>
      <c r="AI2857" s="187" t="str">
        <f t="shared" si="962"/>
        <v/>
      </c>
      <c r="AJ2857" s="187" t="str">
        <f t="shared" si="963"/>
        <v/>
      </c>
      <c r="AK2857" s="187" t="str">
        <f t="shared" si="964"/>
        <v/>
      </c>
      <c r="AN2857" s="187" t="str">
        <f t="shared" si="965"/>
        <v/>
      </c>
      <c r="AO2857" s="187" t="str">
        <f t="shared" si="966"/>
        <v/>
      </c>
      <c r="AP2857" s="187" t="str">
        <f t="shared" si="967"/>
        <v/>
      </c>
      <c r="AT2857" s="187" t="str">
        <f t="shared" si="968"/>
        <v>O365001</v>
      </c>
      <c r="AU2857" s="187">
        <f t="shared" si="969"/>
        <v>84</v>
      </c>
      <c r="AV2857" s="187">
        <f t="shared" si="970"/>
        <v>2371.11</v>
      </c>
      <c r="AW2857" s="187" t="str">
        <f t="shared" si="971"/>
        <v>2013/12</v>
      </c>
      <c r="AX2857" s="187" t="str">
        <f t="shared" si="972"/>
        <v>2013/12 Contribuciones Seg. Social</v>
      </c>
      <c r="AY2857" s="187">
        <f t="shared" si="953"/>
        <v>15776.88</v>
      </c>
      <c r="AZ2857" s="187">
        <f t="shared" si="973"/>
        <v>0.15029017144074114</v>
      </c>
      <c r="BA2857" s="187" t="str">
        <f t="shared" si="955"/>
        <v>O365001 84</v>
      </c>
      <c r="BB2857" s="187">
        <f>IFERROR(IF(AW2857="","",VLOOKUP(AW2857,SUSS!R:S,2,FALSE)),AY2857*SUSS!$M$2)</f>
        <v>1893.2255999999998</v>
      </c>
      <c r="BC2857" s="187">
        <f t="shared" si="954"/>
        <v>284.53319999999997</v>
      </c>
    </row>
    <row r="2858" spans="14:55" ht="15.75" thickBot="1">
      <c r="N2858" s="183" t="s">
        <v>224</v>
      </c>
      <c r="O2858" s="82">
        <v>84</v>
      </c>
      <c r="P2858" s="85">
        <v>5272.07</v>
      </c>
      <c r="Q2858" s="83" t="s">
        <v>82</v>
      </c>
      <c r="R2858" s="83" t="s">
        <v>10</v>
      </c>
      <c r="S2858" s="83" t="s">
        <v>10</v>
      </c>
      <c r="T2858" s="82" t="s">
        <v>161</v>
      </c>
      <c r="U2858" s="82" t="s">
        <v>124</v>
      </c>
      <c r="AC2858" s="187" t="str">
        <f t="shared" si="956"/>
        <v/>
      </c>
      <c r="AD2858" s="187" t="str">
        <f t="shared" si="957"/>
        <v/>
      </c>
      <c r="AE2858" s="187" t="str">
        <f t="shared" si="958"/>
        <v/>
      </c>
      <c r="AF2858" s="187" t="str">
        <f t="shared" si="959"/>
        <v/>
      </c>
      <c r="AG2858" s="187" t="str">
        <f t="shared" si="960"/>
        <v/>
      </c>
      <c r="AH2858" s="187" t="str">
        <f t="shared" si="961"/>
        <v/>
      </c>
      <c r="AI2858" s="187" t="str">
        <f t="shared" si="962"/>
        <v/>
      </c>
      <c r="AJ2858" s="187" t="str">
        <f t="shared" si="963"/>
        <v/>
      </c>
      <c r="AK2858" s="187" t="str">
        <f t="shared" si="964"/>
        <v/>
      </c>
      <c r="AN2858" s="187" t="str">
        <f t="shared" si="965"/>
        <v/>
      </c>
      <c r="AO2858" s="187" t="str">
        <f t="shared" si="966"/>
        <v/>
      </c>
      <c r="AP2858" s="187" t="str">
        <f t="shared" si="967"/>
        <v/>
      </c>
      <c r="AT2858" s="187" t="str">
        <f t="shared" si="968"/>
        <v/>
      </c>
      <c r="AU2858" s="187" t="str">
        <f t="shared" si="969"/>
        <v/>
      </c>
      <c r="AV2858" s="187" t="str">
        <f t="shared" si="970"/>
        <v/>
      </c>
      <c r="AW2858" s="187" t="str">
        <f t="shared" si="971"/>
        <v/>
      </c>
      <c r="AX2858" s="187" t="str">
        <f t="shared" si="972"/>
        <v/>
      </c>
      <c r="AY2858" s="187" t="str">
        <f t="shared" si="953"/>
        <v/>
      </c>
      <c r="AZ2858" s="187" t="str">
        <f t="shared" si="973"/>
        <v/>
      </c>
      <c r="BA2858" s="187" t="str">
        <f t="shared" si="955"/>
        <v xml:space="preserve"> </v>
      </c>
      <c r="BB2858" s="187" t="str">
        <f>IFERROR(IF(AW2858="","",VLOOKUP(AW2858,SUSS!R:S,2,FALSE)),AY2858*SUSS!$M$2)</f>
        <v/>
      </c>
      <c r="BC2858" s="187" t="str">
        <f t="shared" si="954"/>
        <v/>
      </c>
    </row>
    <row r="2859" spans="14:55" ht="15.75" thickBot="1">
      <c r="N2859" s="183" t="s">
        <v>224</v>
      </c>
      <c r="O2859" s="82">
        <v>84</v>
      </c>
      <c r="P2859" s="85">
        <v>1002.48</v>
      </c>
      <c r="Q2859" s="83" t="s">
        <v>106</v>
      </c>
      <c r="R2859" s="83" t="s">
        <v>10</v>
      </c>
      <c r="S2859" s="83" t="s">
        <v>10</v>
      </c>
      <c r="T2859" s="82" t="s">
        <v>230</v>
      </c>
      <c r="U2859" s="82" t="s">
        <v>124</v>
      </c>
      <c r="AC2859" s="187" t="str">
        <f t="shared" si="956"/>
        <v/>
      </c>
      <c r="AD2859" s="187" t="str">
        <f t="shared" si="957"/>
        <v/>
      </c>
      <c r="AE2859" s="187" t="str">
        <f t="shared" si="958"/>
        <v/>
      </c>
      <c r="AF2859" s="187" t="str">
        <f t="shared" si="959"/>
        <v/>
      </c>
      <c r="AG2859" s="187" t="str">
        <f t="shared" si="960"/>
        <v/>
      </c>
      <c r="AH2859" s="187" t="str">
        <f t="shared" si="961"/>
        <v/>
      </c>
      <c r="AI2859" s="187" t="str">
        <f t="shared" si="962"/>
        <v/>
      </c>
      <c r="AJ2859" s="187" t="str">
        <f t="shared" si="963"/>
        <v/>
      </c>
      <c r="AK2859" s="187" t="str">
        <f t="shared" si="964"/>
        <v/>
      </c>
      <c r="AN2859" s="187" t="str">
        <f t="shared" si="965"/>
        <v/>
      </c>
      <c r="AO2859" s="187" t="str">
        <f t="shared" si="966"/>
        <v/>
      </c>
      <c r="AP2859" s="187" t="str">
        <f t="shared" si="967"/>
        <v/>
      </c>
      <c r="AT2859" s="187" t="str">
        <f t="shared" si="968"/>
        <v/>
      </c>
      <c r="AU2859" s="187" t="str">
        <f t="shared" si="969"/>
        <v/>
      </c>
      <c r="AV2859" s="187" t="str">
        <f t="shared" si="970"/>
        <v/>
      </c>
      <c r="AW2859" s="187" t="str">
        <f t="shared" si="971"/>
        <v/>
      </c>
      <c r="AX2859" s="187" t="str">
        <f t="shared" si="972"/>
        <v/>
      </c>
      <c r="AY2859" s="187" t="str">
        <f t="shared" si="953"/>
        <v/>
      </c>
      <c r="AZ2859" s="187" t="str">
        <f t="shared" si="973"/>
        <v/>
      </c>
      <c r="BA2859" s="187" t="str">
        <f t="shared" si="955"/>
        <v xml:space="preserve"> </v>
      </c>
      <c r="BB2859" s="187" t="str">
        <f>IFERROR(IF(AW2859="","",VLOOKUP(AW2859,SUSS!R:S,2,FALSE)),AY2859*SUSS!$M$2)</f>
        <v/>
      </c>
      <c r="BC2859" s="187" t="str">
        <f t="shared" si="954"/>
        <v/>
      </c>
    </row>
    <row r="2860" spans="14:55" ht="15.75" thickBot="1">
      <c r="N2860" s="183" t="s">
        <v>224</v>
      </c>
      <c r="O2860" s="82">
        <v>85</v>
      </c>
      <c r="P2860" s="85">
        <v>1636.27</v>
      </c>
      <c r="Q2860" s="83" t="s">
        <v>102</v>
      </c>
      <c r="R2860" s="83" t="s">
        <v>10</v>
      </c>
      <c r="S2860" s="83" t="s">
        <v>83</v>
      </c>
      <c r="T2860" s="82" t="s">
        <v>206</v>
      </c>
      <c r="U2860" s="82" t="s">
        <v>124</v>
      </c>
      <c r="AC2860" s="187" t="str">
        <f t="shared" si="956"/>
        <v/>
      </c>
      <c r="AD2860" s="187" t="str">
        <f t="shared" si="957"/>
        <v/>
      </c>
      <c r="AE2860" s="187" t="str">
        <f t="shared" si="958"/>
        <v/>
      </c>
      <c r="AF2860" s="187" t="str">
        <f t="shared" si="959"/>
        <v/>
      </c>
      <c r="AG2860" s="187" t="str">
        <f t="shared" si="960"/>
        <v/>
      </c>
      <c r="AH2860" s="187" t="str">
        <f t="shared" si="961"/>
        <v/>
      </c>
      <c r="AI2860" s="187" t="str">
        <f t="shared" si="962"/>
        <v/>
      </c>
      <c r="AJ2860" s="187" t="str">
        <f t="shared" si="963"/>
        <v/>
      </c>
      <c r="AK2860" s="187" t="str">
        <f t="shared" si="964"/>
        <v/>
      </c>
      <c r="AN2860" s="187" t="str">
        <f t="shared" si="965"/>
        <v/>
      </c>
      <c r="AO2860" s="187" t="str">
        <f t="shared" si="966"/>
        <v/>
      </c>
      <c r="AP2860" s="187" t="str">
        <f t="shared" si="967"/>
        <v/>
      </c>
      <c r="AT2860" s="187" t="str">
        <f t="shared" si="968"/>
        <v/>
      </c>
      <c r="AU2860" s="187" t="str">
        <f t="shared" si="969"/>
        <v/>
      </c>
      <c r="AV2860" s="187" t="str">
        <f t="shared" si="970"/>
        <v/>
      </c>
      <c r="AW2860" s="187" t="str">
        <f t="shared" si="971"/>
        <v/>
      </c>
      <c r="AX2860" s="187" t="str">
        <f t="shared" si="972"/>
        <v/>
      </c>
      <c r="AY2860" s="187" t="str">
        <f t="shared" si="953"/>
        <v/>
      </c>
      <c r="AZ2860" s="187" t="str">
        <f t="shared" si="973"/>
        <v/>
      </c>
      <c r="BA2860" s="187" t="str">
        <f t="shared" si="955"/>
        <v xml:space="preserve"> </v>
      </c>
      <c r="BB2860" s="187" t="str">
        <f>IFERROR(IF(AW2860="","",VLOOKUP(AW2860,SUSS!R:S,2,FALSE)),AY2860*SUSS!$M$2)</f>
        <v/>
      </c>
      <c r="BC2860" s="187" t="str">
        <f t="shared" si="954"/>
        <v/>
      </c>
    </row>
    <row r="2861" spans="14:55" ht="15.75" thickBot="1">
      <c r="N2861" s="183" t="s">
        <v>224</v>
      </c>
      <c r="O2861" s="82">
        <v>85</v>
      </c>
      <c r="P2861" s="86">
        <v>218.97</v>
      </c>
      <c r="Q2861" s="83" t="s">
        <v>107</v>
      </c>
      <c r="R2861" s="83" t="s">
        <v>10</v>
      </c>
      <c r="S2861" s="83" t="s">
        <v>83</v>
      </c>
      <c r="T2861" s="82" t="s">
        <v>111</v>
      </c>
      <c r="U2861" s="82" t="s">
        <v>124</v>
      </c>
      <c r="AC2861" s="187" t="str">
        <f t="shared" si="956"/>
        <v/>
      </c>
      <c r="AD2861" s="187" t="str">
        <f t="shared" si="957"/>
        <v/>
      </c>
      <c r="AE2861" s="187" t="str">
        <f t="shared" si="958"/>
        <v/>
      </c>
      <c r="AF2861" s="187" t="str">
        <f t="shared" si="959"/>
        <v/>
      </c>
      <c r="AG2861" s="187" t="str">
        <f t="shared" si="960"/>
        <v/>
      </c>
      <c r="AH2861" s="187" t="str">
        <f t="shared" si="961"/>
        <v/>
      </c>
      <c r="AI2861" s="187" t="str">
        <f t="shared" si="962"/>
        <v/>
      </c>
      <c r="AJ2861" s="187" t="str">
        <f t="shared" si="963"/>
        <v/>
      </c>
      <c r="AK2861" s="187" t="str">
        <f t="shared" si="964"/>
        <v/>
      </c>
      <c r="AN2861" s="187" t="str">
        <f t="shared" si="965"/>
        <v/>
      </c>
      <c r="AO2861" s="187" t="str">
        <f t="shared" si="966"/>
        <v/>
      </c>
      <c r="AP2861" s="187" t="str">
        <f t="shared" si="967"/>
        <v/>
      </c>
      <c r="AT2861" s="187" t="str">
        <f t="shared" si="968"/>
        <v/>
      </c>
      <c r="AU2861" s="187" t="str">
        <f t="shared" si="969"/>
        <v/>
      </c>
      <c r="AV2861" s="187" t="str">
        <f t="shared" si="970"/>
        <v/>
      </c>
      <c r="AW2861" s="187" t="str">
        <f t="shared" si="971"/>
        <v/>
      </c>
      <c r="AX2861" s="187" t="str">
        <f t="shared" si="972"/>
        <v/>
      </c>
      <c r="AY2861" s="187" t="str">
        <f t="shared" si="953"/>
        <v/>
      </c>
      <c r="AZ2861" s="187" t="str">
        <f t="shared" si="973"/>
        <v/>
      </c>
      <c r="BA2861" s="187" t="str">
        <f t="shared" si="955"/>
        <v xml:space="preserve"> </v>
      </c>
      <c r="BB2861" s="187" t="str">
        <f>IFERROR(IF(AW2861="","",VLOOKUP(AW2861,SUSS!R:S,2,FALSE)),AY2861*SUSS!$M$2)</f>
        <v/>
      </c>
      <c r="BC2861" s="187" t="str">
        <f t="shared" si="954"/>
        <v/>
      </c>
    </row>
    <row r="2862" spans="14:55" ht="15.75" thickBot="1">
      <c r="N2862" s="183" t="s">
        <v>224</v>
      </c>
      <c r="O2862" s="82">
        <v>85</v>
      </c>
      <c r="P2862" s="85">
        <v>2371.11</v>
      </c>
      <c r="Q2862" s="83" t="s">
        <v>11</v>
      </c>
      <c r="R2862" s="83" t="s">
        <v>10</v>
      </c>
      <c r="S2862" s="83" t="s">
        <v>10</v>
      </c>
      <c r="T2862" s="82" t="s">
        <v>132</v>
      </c>
      <c r="U2862" s="82" t="s">
        <v>124</v>
      </c>
      <c r="AC2862" s="187" t="str">
        <f t="shared" si="956"/>
        <v/>
      </c>
      <c r="AD2862" s="187" t="str">
        <f t="shared" si="957"/>
        <v/>
      </c>
      <c r="AE2862" s="187" t="str">
        <f t="shared" si="958"/>
        <v/>
      </c>
      <c r="AF2862" s="187" t="str">
        <f t="shared" si="959"/>
        <v/>
      </c>
      <c r="AG2862" s="187" t="str">
        <f t="shared" si="960"/>
        <v/>
      </c>
      <c r="AH2862" s="187" t="str">
        <f t="shared" si="961"/>
        <v/>
      </c>
      <c r="AI2862" s="187" t="str">
        <f t="shared" si="962"/>
        <v/>
      </c>
      <c r="AJ2862" s="187" t="str">
        <f t="shared" si="963"/>
        <v/>
      </c>
      <c r="AK2862" s="187" t="str">
        <f t="shared" si="964"/>
        <v/>
      </c>
      <c r="AN2862" s="187" t="str">
        <f t="shared" si="965"/>
        <v/>
      </c>
      <c r="AO2862" s="187" t="str">
        <f t="shared" si="966"/>
        <v/>
      </c>
      <c r="AP2862" s="187" t="str">
        <f t="shared" si="967"/>
        <v/>
      </c>
      <c r="AT2862" s="187" t="str">
        <f t="shared" si="968"/>
        <v>O365001</v>
      </c>
      <c r="AU2862" s="187">
        <f t="shared" si="969"/>
        <v>85</v>
      </c>
      <c r="AV2862" s="187">
        <f t="shared" si="970"/>
        <v>2371.11</v>
      </c>
      <c r="AW2862" s="187" t="str">
        <f t="shared" si="971"/>
        <v>2013/12</v>
      </c>
      <c r="AX2862" s="187" t="str">
        <f t="shared" si="972"/>
        <v>2013/12 Contribuciones Seg. Social</v>
      </c>
      <c r="AY2862" s="187">
        <f t="shared" si="953"/>
        <v>15776.88</v>
      </c>
      <c r="AZ2862" s="187">
        <f t="shared" si="973"/>
        <v>0.15029017144074114</v>
      </c>
      <c r="BA2862" s="187" t="str">
        <f t="shared" si="955"/>
        <v>O365001 85</v>
      </c>
      <c r="BB2862" s="187">
        <f>IFERROR(IF(AW2862="","",VLOOKUP(AW2862,SUSS!R:S,2,FALSE)),AY2862*SUSS!$M$2)</f>
        <v>1893.2255999999998</v>
      </c>
      <c r="BC2862" s="187">
        <f t="shared" si="954"/>
        <v>284.53319999999997</v>
      </c>
    </row>
    <row r="2863" spans="14:55" ht="15.75" thickBot="1">
      <c r="N2863" s="183" t="s">
        <v>224</v>
      </c>
      <c r="O2863" s="82">
        <v>85</v>
      </c>
      <c r="P2863" s="85">
        <v>5272.07</v>
      </c>
      <c r="Q2863" s="83" t="s">
        <v>82</v>
      </c>
      <c r="R2863" s="83" t="s">
        <v>10</v>
      </c>
      <c r="S2863" s="83" t="s">
        <v>10</v>
      </c>
      <c r="T2863" s="82" t="s">
        <v>161</v>
      </c>
      <c r="U2863" s="82" t="s">
        <v>124</v>
      </c>
      <c r="AC2863" s="187" t="str">
        <f t="shared" si="956"/>
        <v/>
      </c>
      <c r="AD2863" s="187" t="str">
        <f t="shared" si="957"/>
        <v/>
      </c>
      <c r="AE2863" s="187" t="str">
        <f t="shared" si="958"/>
        <v/>
      </c>
      <c r="AF2863" s="187" t="str">
        <f t="shared" si="959"/>
        <v/>
      </c>
      <c r="AG2863" s="187" t="str">
        <f t="shared" si="960"/>
        <v/>
      </c>
      <c r="AH2863" s="187" t="str">
        <f t="shared" si="961"/>
        <v/>
      </c>
      <c r="AI2863" s="187" t="str">
        <f t="shared" si="962"/>
        <v/>
      </c>
      <c r="AJ2863" s="187" t="str">
        <f t="shared" si="963"/>
        <v/>
      </c>
      <c r="AK2863" s="187" t="str">
        <f t="shared" si="964"/>
        <v/>
      </c>
      <c r="AN2863" s="187" t="str">
        <f t="shared" si="965"/>
        <v/>
      </c>
      <c r="AO2863" s="187" t="str">
        <f t="shared" si="966"/>
        <v/>
      </c>
      <c r="AP2863" s="187" t="str">
        <f t="shared" si="967"/>
        <v/>
      </c>
      <c r="AT2863" s="187" t="str">
        <f t="shared" si="968"/>
        <v/>
      </c>
      <c r="AU2863" s="187" t="str">
        <f t="shared" si="969"/>
        <v/>
      </c>
      <c r="AV2863" s="187" t="str">
        <f t="shared" si="970"/>
        <v/>
      </c>
      <c r="AW2863" s="187" t="str">
        <f t="shared" si="971"/>
        <v/>
      </c>
      <c r="AX2863" s="187" t="str">
        <f t="shared" si="972"/>
        <v/>
      </c>
      <c r="AY2863" s="187" t="str">
        <f t="shared" si="953"/>
        <v/>
      </c>
      <c r="AZ2863" s="187" t="str">
        <f t="shared" si="973"/>
        <v/>
      </c>
      <c r="BA2863" s="187" t="str">
        <f t="shared" si="955"/>
        <v xml:space="preserve"> </v>
      </c>
      <c r="BB2863" s="187" t="str">
        <f>IFERROR(IF(AW2863="","",VLOOKUP(AW2863,SUSS!R:S,2,FALSE)),AY2863*SUSS!$M$2)</f>
        <v/>
      </c>
      <c r="BC2863" s="187" t="str">
        <f t="shared" si="954"/>
        <v/>
      </c>
    </row>
    <row r="2864" spans="14:55" ht="15.75" thickBot="1">
      <c r="N2864" s="183" t="s">
        <v>224</v>
      </c>
      <c r="O2864" s="82">
        <v>85</v>
      </c>
      <c r="P2864" s="85">
        <v>1002.48</v>
      </c>
      <c r="Q2864" s="83" t="s">
        <v>106</v>
      </c>
      <c r="R2864" s="83" t="s">
        <v>10</v>
      </c>
      <c r="S2864" s="83" t="s">
        <v>10</v>
      </c>
      <c r="T2864" s="82" t="s">
        <v>230</v>
      </c>
      <c r="U2864" s="82" t="s">
        <v>124</v>
      </c>
      <c r="AC2864" s="187" t="str">
        <f t="shared" si="956"/>
        <v/>
      </c>
      <c r="AD2864" s="187" t="str">
        <f t="shared" si="957"/>
        <v/>
      </c>
      <c r="AE2864" s="187" t="str">
        <f t="shared" si="958"/>
        <v/>
      </c>
      <c r="AF2864" s="187" t="str">
        <f t="shared" si="959"/>
        <v/>
      </c>
      <c r="AG2864" s="187" t="str">
        <f t="shared" si="960"/>
        <v/>
      </c>
      <c r="AH2864" s="187" t="str">
        <f t="shared" si="961"/>
        <v/>
      </c>
      <c r="AI2864" s="187" t="str">
        <f t="shared" si="962"/>
        <v/>
      </c>
      <c r="AJ2864" s="187" t="str">
        <f t="shared" si="963"/>
        <v/>
      </c>
      <c r="AK2864" s="187" t="str">
        <f t="shared" si="964"/>
        <v/>
      </c>
      <c r="AN2864" s="187" t="str">
        <f t="shared" si="965"/>
        <v/>
      </c>
      <c r="AO2864" s="187" t="str">
        <f t="shared" si="966"/>
        <v/>
      </c>
      <c r="AP2864" s="187" t="str">
        <f t="shared" si="967"/>
        <v/>
      </c>
      <c r="AT2864" s="187" t="str">
        <f t="shared" si="968"/>
        <v/>
      </c>
      <c r="AU2864" s="187" t="str">
        <f t="shared" si="969"/>
        <v/>
      </c>
      <c r="AV2864" s="187" t="str">
        <f t="shared" si="970"/>
        <v/>
      </c>
      <c r="AW2864" s="187" t="str">
        <f t="shared" si="971"/>
        <v/>
      </c>
      <c r="AX2864" s="187" t="str">
        <f t="shared" si="972"/>
        <v/>
      </c>
      <c r="AY2864" s="187" t="str">
        <f t="shared" si="953"/>
        <v/>
      </c>
      <c r="AZ2864" s="187" t="str">
        <f t="shared" si="973"/>
        <v/>
      </c>
      <c r="BA2864" s="187" t="str">
        <f t="shared" si="955"/>
        <v xml:space="preserve"> </v>
      </c>
      <c r="BB2864" s="187" t="str">
        <f>IFERROR(IF(AW2864="","",VLOOKUP(AW2864,SUSS!R:S,2,FALSE)),AY2864*SUSS!$M$2)</f>
        <v/>
      </c>
      <c r="BC2864" s="187" t="str">
        <f t="shared" si="954"/>
        <v/>
      </c>
    </row>
    <row r="2865" spans="14:55" ht="15.75" thickBot="1">
      <c r="N2865" s="183" t="s">
        <v>224</v>
      </c>
      <c r="O2865" s="82">
        <v>86</v>
      </c>
      <c r="P2865" s="85">
        <v>1636.27</v>
      </c>
      <c r="Q2865" s="83" t="s">
        <v>102</v>
      </c>
      <c r="R2865" s="83" t="s">
        <v>10</v>
      </c>
      <c r="S2865" s="83" t="s">
        <v>83</v>
      </c>
      <c r="T2865" s="82" t="s">
        <v>206</v>
      </c>
      <c r="U2865" s="82" t="s">
        <v>124</v>
      </c>
      <c r="AC2865" s="187" t="str">
        <f t="shared" si="956"/>
        <v/>
      </c>
      <c r="AD2865" s="187" t="str">
        <f t="shared" si="957"/>
        <v/>
      </c>
      <c r="AE2865" s="187" t="str">
        <f t="shared" si="958"/>
        <v/>
      </c>
      <c r="AF2865" s="187" t="str">
        <f t="shared" si="959"/>
        <v/>
      </c>
      <c r="AG2865" s="187" t="str">
        <f t="shared" si="960"/>
        <v/>
      </c>
      <c r="AH2865" s="187" t="str">
        <f t="shared" si="961"/>
        <v/>
      </c>
      <c r="AI2865" s="187" t="str">
        <f t="shared" si="962"/>
        <v/>
      </c>
      <c r="AJ2865" s="187" t="str">
        <f t="shared" si="963"/>
        <v/>
      </c>
      <c r="AK2865" s="187" t="str">
        <f t="shared" si="964"/>
        <v/>
      </c>
      <c r="AN2865" s="187" t="str">
        <f t="shared" si="965"/>
        <v/>
      </c>
      <c r="AO2865" s="187" t="str">
        <f t="shared" si="966"/>
        <v/>
      </c>
      <c r="AP2865" s="187" t="str">
        <f t="shared" si="967"/>
        <v/>
      </c>
      <c r="AT2865" s="187" t="str">
        <f t="shared" si="968"/>
        <v/>
      </c>
      <c r="AU2865" s="187" t="str">
        <f t="shared" si="969"/>
        <v/>
      </c>
      <c r="AV2865" s="187" t="str">
        <f t="shared" si="970"/>
        <v/>
      </c>
      <c r="AW2865" s="187" t="str">
        <f t="shared" si="971"/>
        <v/>
      </c>
      <c r="AX2865" s="187" t="str">
        <f t="shared" si="972"/>
        <v/>
      </c>
      <c r="AY2865" s="187" t="str">
        <f t="shared" si="953"/>
        <v/>
      </c>
      <c r="AZ2865" s="187" t="str">
        <f t="shared" si="973"/>
        <v/>
      </c>
      <c r="BA2865" s="187" t="str">
        <f t="shared" si="955"/>
        <v xml:space="preserve"> </v>
      </c>
      <c r="BB2865" s="187" t="str">
        <f>IFERROR(IF(AW2865="","",VLOOKUP(AW2865,SUSS!R:S,2,FALSE)),AY2865*SUSS!$M$2)</f>
        <v/>
      </c>
      <c r="BC2865" s="187" t="str">
        <f t="shared" si="954"/>
        <v/>
      </c>
    </row>
    <row r="2866" spans="14:55" ht="15.75" thickBot="1">
      <c r="N2866" s="183" t="s">
        <v>224</v>
      </c>
      <c r="O2866" s="82">
        <v>86</v>
      </c>
      <c r="P2866" s="86">
        <v>218.97</v>
      </c>
      <c r="Q2866" s="83" t="s">
        <v>107</v>
      </c>
      <c r="R2866" s="83" t="s">
        <v>10</v>
      </c>
      <c r="S2866" s="83" t="s">
        <v>83</v>
      </c>
      <c r="T2866" s="82" t="s">
        <v>111</v>
      </c>
      <c r="U2866" s="82" t="s">
        <v>124</v>
      </c>
      <c r="AC2866" s="187" t="str">
        <f t="shared" si="956"/>
        <v/>
      </c>
      <c r="AD2866" s="187" t="str">
        <f t="shared" si="957"/>
        <v/>
      </c>
      <c r="AE2866" s="187" t="str">
        <f t="shared" si="958"/>
        <v/>
      </c>
      <c r="AF2866" s="187" t="str">
        <f t="shared" si="959"/>
        <v/>
      </c>
      <c r="AG2866" s="187" t="str">
        <f t="shared" si="960"/>
        <v/>
      </c>
      <c r="AH2866" s="187" t="str">
        <f t="shared" si="961"/>
        <v/>
      </c>
      <c r="AI2866" s="187" t="str">
        <f t="shared" si="962"/>
        <v/>
      </c>
      <c r="AJ2866" s="187" t="str">
        <f t="shared" si="963"/>
        <v/>
      </c>
      <c r="AK2866" s="187" t="str">
        <f t="shared" si="964"/>
        <v/>
      </c>
      <c r="AN2866" s="187" t="str">
        <f t="shared" si="965"/>
        <v/>
      </c>
      <c r="AO2866" s="187" t="str">
        <f t="shared" si="966"/>
        <v/>
      </c>
      <c r="AP2866" s="187" t="str">
        <f t="shared" si="967"/>
        <v/>
      </c>
      <c r="AT2866" s="187" t="str">
        <f t="shared" si="968"/>
        <v/>
      </c>
      <c r="AU2866" s="187" t="str">
        <f t="shared" si="969"/>
        <v/>
      </c>
      <c r="AV2866" s="187" t="str">
        <f t="shared" si="970"/>
        <v/>
      </c>
      <c r="AW2866" s="187" t="str">
        <f t="shared" si="971"/>
        <v/>
      </c>
      <c r="AX2866" s="187" t="str">
        <f t="shared" si="972"/>
        <v/>
      </c>
      <c r="AY2866" s="187" t="str">
        <f t="shared" si="953"/>
        <v/>
      </c>
      <c r="AZ2866" s="187" t="str">
        <f t="shared" si="973"/>
        <v/>
      </c>
      <c r="BA2866" s="187" t="str">
        <f t="shared" si="955"/>
        <v xml:space="preserve"> </v>
      </c>
      <c r="BB2866" s="187" t="str">
        <f>IFERROR(IF(AW2866="","",VLOOKUP(AW2866,SUSS!R:S,2,FALSE)),AY2866*SUSS!$M$2)</f>
        <v/>
      </c>
      <c r="BC2866" s="187" t="str">
        <f t="shared" si="954"/>
        <v/>
      </c>
    </row>
    <row r="2867" spans="14:55" ht="15.75" thickBot="1">
      <c r="N2867" s="183" t="s">
        <v>224</v>
      </c>
      <c r="O2867" s="82">
        <v>86</v>
      </c>
      <c r="P2867" s="85">
        <v>2371.11</v>
      </c>
      <c r="Q2867" s="83" t="s">
        <v>11</v>
      </c>
      <c r="R2867" s="83" t="s">
        <v>10</v>
      </c>
      <c r="S2867" s="83" t="s">
        <v>10</v>
      </c>
      <c r="T2867" s="82" t="s">
        <v>132</v>
      </c>
      <c r="U2867" s="82" t="s">
        <v>124</v>
      </c>
      <c r="AC2867" s="187" t="str">
        <f t="shared" si="956"/>
        <v/>
      </c>
      <c r="AD2867" s="187" t="str">
        <f t="shared" si="957"/>
        <v/>
      </c>
      <c r="AE2867" s="187" t="str">
        <f t="shared" si="958"/>
        <v/>
      </c>
      <c r="AF2867" s="187" t="str">
        <f t="shared" si="959"/>
        <v/>
      </c>
      <c r="AG2867" s="187" t="str">
        <f t="shared" si="960"/>
        <v/>
      </c>
      <c r="AH2867" s="187" t="str">
        <f t="shared" si="961"/>
        <v/>
      </c>
      <c r="AI2867" s="187" t="str">
        <f t="shared" si="962"/>
        <v/>
      </c>
      <c r="AJ2867" s="187" t="str">
        <f t="shared" si="963"/>
        <v/>
      </c>
      <c r="AK2867" s="187" t="str">
        <f t="shared" si="964"/>
        <v/>
      </c>
      <c r="AN2867" s="187" t="str">
        <f t="shared" si="965"/>
        <v/>
      </c>
      <c r="AO2867" s="187" t="str">
        <f t="shared" si="966"/>
        <v/>
      </c>
      <c r="AP2867" s="187" t="str">
        <f t="shared" si="967"/>
        <v/>
      </c>
      <c r="AT2867" s="187" t="str">
        <f t="shared" si="968"/>
        <v>O365001</v>
      </c>
      <c r="AU2867" s="187">
        <f t="shared" si="969"/>
        <v>86</v>
      </c>
      <c r="AV2867" s="187">
        <f t="shared" si="970"/>
        <v>2371.11</v>
      </c>
      <c r="AW2867" s="187" t="str">
        <f t="shared" si="971"/>
        <v>2013/12</v>
      </c>
      <c r="AX2867" s="187" t="str">
        <f t="shared" si="972"/>
        <v>2013/12 Contribuciones Seg. Social</v>
      </c>
      <c r="AY2867" s="187">
        <f t="shared" si="953"/>
        <v>15776.88</v>
      </c>
      <c r="AZ2867" s="187">
        <f t="shared" si="973"/>
        <v>0.15029017144074114</v>
      </c>
      <c r="BA2867" s="187" t="str">
        <f t="shared" si="955"/>
        <v>O365001 86</v>
      </c>
      <c r="BB2867" s="187">
        <f>IFERROR(IF(AW2867="","",VLOOKUP(AW2867,SUSS!R:S,2,FALSE)),AY2867*SUSS!$M$2)</f>
        <v>1893.2255999999998</v>
      </c>
      <c r="BC2867" s="187">
        <f t="shared" si="954"/>
        <v>284.53319999999997</v>
      </c>
    </row>
    <row r="2868" spans="14:55" ht="15.75" thickBot="1">
      <c r="N2868" s="183" t="s">
        <v>224</v>
      </c>
      <c r="O2868" s="82">
        <v>86</v>
      </c>
      <c r="P2868" s="85">
        <v>5272.07</v>
      </c>
      <c r="Q2868" s="83" t="s">
        <v>82</v>
      </c>
      <c r="R2868" s="83" t="s">
        <v>10</v>
      </c>
      <c r="S2868" s="83" t="s">
        <v>10</v>
      </c>
      <c r="T2868" s="82" t="s">
        <v>161</v>
      </c>
      <c r="U2868" s="82" t="s">
        <v>124</v>
      </c>
      <c r="AC2868" s="187" t="str">
        <f t="shared" si="956"/>
        <v/>
      </c>
      <c r="AD2868" s="187" t="str">
        <f t="shared" si="957"/>
        <v/>
      </c>
      <c r="AE2868" s="187" t="str">
        <f t="shared" si="958"/>
        <v/>
      </c>
      <c r="AF2868" s="187" t="str">
        <f t="shared" si="959"/>
        <v/>
      </c>
      <c r="AG2868" s="187" t="str">
        <f t="shared" si="960"/>
        <v/>
      </c>
      <c r="AH2868" s="187" t="str">
        <f t="shared" si="961"/>
        <v/>
      </c>
      <c r="AI2868" s="187" t="str">
        <f t="shared" si="962"/>
        <v/>
      </c>
      <c r="AJ2868" s="187" t="str">
        <f t="shared" si="963"/>
        <v/>
      </c>
      <c r="AK2868" s="187" t="str">
        <f t="shared" si="964"/>
        <v/>
      </c>
      <c r="AN2868" s="187" t="str">
        <f t="shared" si="965"/>
        <v/>
      </c>
      <c r="AO2868" s="187" t="str">
        <f t="shared" si="966"/>
        <v/>
      </c>
      <c r="AP2868" s="187" t="str">
        <f t="shared" si="967"/>
        <v/>
      </c>
      <c r="AT2868" s="187" t="str">
        <f t="shared" si="968"/>
        <v/>
      </c>
      <c r="AU2868" s="187" t="str">
        <f t="shared" si="969"/>
        <v/>
      </c>
      <c r="AV2868" s="187" t="str">
        <f t="shared" si="970"/>
        <v/>
      </c>
      <c r="AW2868" s="187" t="str">
        <f t="shared" si="971"/>
        <v/>
      </c>
      <c r="AX2868" s="187" t="str">
        <f t="shared" si="972"/>
        <v/>
      </c>
      <c r="AY2868" s="187" t="str">
        <f t="shared" si="953"/>
        <v/>
      </c>
      <c r="AZ2868" s="187" t="str">
        <f t="shared" si="973"/>
        <v/>
      </c>
      <c r="BA2868" s="187" t="str">
        <f t="shared" si="955"/>
        <v xml:space="preserve"> </v>
      </c>
      <c r="BB2868" s="187" t="str">
        <f>IFERROR(IF(AW2868="","",VLOOKUP(AW2868,SUSS!R:S,2,FALSE)),AY2868*SUSS!$M$2)</f>
        <v/>
      </c>
      <c r="BC2868" s="187" t="str">
        <f t="shared" si="954"/>
        <v/>
      </c>
    </row>
    <row r="2869" spans="14:55" ht="15.75" thickBot="1">
      <c r="N2869" s="183" t="s">
        <v>224</v>
      </c>
      <c r="O2869" s="82">
        <v>86</v>
      </c>
      <c r="P2869" s="85">
        <v>1002.48</v>
      </c>
      <c r="Q2869" s="83" t="s">
        <v>106</v>
      </c>
      <c r="R2869" s="83" t="s">
        <v>10</v>
      </c>
      <c r="S2869" s="83" t="s">
        <v>10</v>
      </c>
      <c r="T2869" s="82" t="s">
        <v>230</v>
      </c>
      <c r="U2869" s="82" t="s">
        <v>124</v>
      </c>
      <c r="AC2869" s="187" t="str">
        <f t="shared" si="956"/>
        <v/>
      </c>
      <c r="AD2869" s="187" t="str">
        <f t="shared" si="957"/>
        <v/>
      </c>
      <c r="AE2869" s="187" t="str">
        <f t="shared" si="958"/>
        <v/>
      </c>
      <c r="AF2869" s="187" t="str">
        <f t="shared" si="959"/>
        <v/>
      </c>
      <c r="AG2869" s="187" t="str">
        <f t="shared" si="960"/>
        <v/>
      </c>
      <c r="AH2869" s="187" t="str">
        <f t="shared" si="961"/>
        <v/>
      </c>
      <c r="AI2869" s="187" t="str">
        <f t="shared" si="962"/>
        <v/>
      </c>
      <c r="AJ2869" s="187" t="str">
        <f t="shared" si="963"/>
        <v/>
      </c>
      <c r="AK2869" s="187" t="str">
        <f t="shared" si="964"/>
        <v/>
      </c>
      <c r="AN2869" s="187" t="str">
        <f t="shared" si="965"/>
        <v/>
      </c>
      <c r="AO2869" s="187" t="str">
        <f t="shared" si="966"/>
        <v/>
      </c>
      <c r="AP2869" s="187" t="str">
        <f t="shared" si="967"/>
        <v/>
      </c>
      <c r="AT2869" s="187" t="str">
        <f t="shared" si="968"/>
        <v/>
      </c>
      <c r="AU2869" s="187" t="str">
        <f t="shared" si="969"/>
        <v/>
      </c>
      <c r="AV2869" s="187" t="str">
        <f t="shared" si="970"/>
        <v/>
      </c>
      <c r="AW2869" s="187" t="str">
        <f t="shared" si="971"/>
        <v/>
      </c>
      <c r="AX2869" s="187" t="str">
        <f t="shared" si="972"/>
        <v/>
      </c>
      <c r="AY2869" s="187" t="str">
        <f t="shared" si="953"/>
        <v/>
      </c>
      <c r="AZ2869" s="187" t="str">
        <f t="shared" si="973"/>
        <v/>
      </c>
      <c r="BA2869" s="187" t="str">
        <f t="shared" si="955"/>
        <v xml:space="preserve"> </v>
      </c>
      <c r="BB2869" s="187" t="str">
        <f>IFERROR(IF(AW2869="","",VLOOKUP(AW2869,SUSS!R:S,2,FALSE)),AY2869*SUSS!$M$2)</f>
        <v/>
      </c>
      <c r="BC2869" s="187" t="str">
        <f t="shared" si="954"/>
        <v/>
      </c>
    </row>
    <row r="2870" spans="14:55" ht="15.75" thickBot="1">
      <c r="N2870" s="183" t="s">
        <v>224</v>
      </c>
      <c r="O2870" s="82">
        <v>87</v>
      </c>
      <c r="P2870" s="85">
        <v>1636.27</v>
      </c>
      <c r="Q2870" s="83" t="s">
        <v>102</v>
      </c>
      <c r="R2870" s="83" t="s">
        <v>10</v>
      </c>
      <c r="S2870" s="83" t="s">
        <v>83</v>
      </c>
      <c r="T2870" s="82" t="s">
        <v>206</v>
      </c>
      <c r="U2870" s="82" t="s">
        <v>124</v>
      </c>
      <c r="AC2870" s="187" t="str">
        <f t="shared" si="956"/>
        <v/>
      </c>
      <c r="AD2870" s="187" t="str">
        <f t="shared" si="957"/>
        <v/>
      </c>
      <c r="AE2870" s="187" t="str">
        <f t="shared" si="958"/>
        <v/>
      </c>
      <c r="AF2870" s="187" t="str">
        <f t="shared" si="959"/>
        <v/>
      </c>
      <c r="AG2870" s="187" t="str">
        <f t="shared" si="960"/>
        <v/>
      </c>
      <c r="AH2870" s="187" t="str">
        <f t="shared" si="961"/>
        <v/>
      </c>
      <c r="AI2870" s="187" t="str">
        <f t="shared" si="962"/>
        <v/>
      </c>
      <c r="AJ2870" s="187" t="str">
        <f t="shared" si="963"/>
        <v/>
      </c>
      <c r="AK2870" s="187" t="str">
        <f t="shared" si="964"/>
        <v/>
      </c>
      <c r="AN2870" s="187" t="str">
        <f t="shared" si="965"/>
        <v/>
      </c>
      <c r="AO2870" s="187" t="str">
        <f t="shared" si="966"/>
        <v/>
      </c>
      <c r="AP2870" s="187" t="str">
        <f t="shared" si="967"/>
        <v/>
      </c>
      <c r="AT2870" s="187" t="str">
        <f t="shared" si="968"/>
        <v/>
      </c>
      <c r="AU2870" s="187" t="str">
        <f t="shared" si="969"/>
        <v/>
      </c>
      <c r="AV2870" s="187" t="str">
        <f t="shared" si="970"/>
        <v/>
      </c>
      <c r="AW2870" s="187" t="str">
        <f t="shared" si="971"/>
        <v/>
      </c>
      <c r="AX2870" s="187" t="str">
        <f t="shared" si="972"/>
        <v/>
      </c>
      <c r="AY2870" s="187" t="str">
        <f t="shared" si="953"/>
        <v/>
      </c>
      <c r="AZ2870" s="187" t="str">
        <f t="shared" si="973"/>
        <v/>
      </c>
      <c r="BA2870" s="187" t="str">
        <f t="shared" si="955"/>
        <v xml:space="preserve"> </v>
      </c>
      <c r="BB2870" s="187" t="str">
        <f>IFERROR(IF(AW2870="","",VLOOKUP(AW2870,SUSS!R:S,2,FALSE)),AY2870*SUSS!$M$2)</f>
        <v/>
      </c>
      <c r="BC2870" s="187" t="str">
        <f t="shared" si="954"/>
        <v/>
      </c>
    </row>
    <row r="2871" spans="14:55" ht="15.75" thickBot="1">
      <c r="N2871" s="183" t="s">
        <v>224</v>
      </c>
      <c r="O2871" s="82">
        <v>87</v>
      </c>
      <c r="P2871" s="86">
        <v>218.97</v>
      </c>
      <c r="Q2871" s="83" t="s">
        <v>107</v>
      </c>
      <c r="R2871" s="83" t="s">
        <v>10</v>
      </c>
      <c r="S2871" s="83" t="s">
        <v>83</v>
      </c>
      <c r="T2871" s="82" t="s">
        <v>111</v>
      </c>
      <c r="U2871" s="82" t="s">
        <v>124</v>
      </c>
      <c r="AC2871" s="187" t="str">
        <f t="shared" si="956"/>
        <v/>
      </c>
      <c r="AD2871" s="187" t="str">
        <f t="shared" si="957"/>
        <v/>
      </c>
      <c r="AE2871" s="187" t="str">
        <f t="shared" si="958"/>
        <v/>
      </c>
      <c r="AF2871" s="187" t="str">
        <f t="shared" si="959"/>
        <v/>
      </c>
      <c r="AG2871" s="187" t="str">
        <f t="shared" si="960"/>
        <v/>
      </c>
      <c r="AH2871" s="187" t="str">
        <f t="shared" si="961"/>
        <v/>
      </c>
      <c r="AI2871" s="187" t="str">
        <f t="shared" si="962"/>
        <v/>
      </c>
      <c r="AJ2871" s="187" t="str">
        <f t="shared" si="963"/>
        <v/>
      </c>
      <c r="AK2871" s="187" t="str">
        <f t="shared" si="964"/>
        <v/>
      </c>
      <c r="AN2871" s="187" t="str">
        <f t="shared" si="965"/>
        <v/>
      </c>
      <c r="AO2871" s="187" t="str">
        <f t="shared" si="966"/>
        <v/>
      </c>
      <c r="AP2871" s="187" t="str">
        <f t="shared" si="967"/>
        <v/>
      </c>
      <c r="AT2871" s="187" t="str">
        <f t="shared" si="968"/>
        <v/>
      </c>
      <c r="AU2871" s="187" t="str">
        <f t="shared" si="969"/>
        <v/>
      </c>
      <c r="AV2871" s="187" t="str">
        <f t="shared" si="970"/>
        <v/>
      </c>
      <c r="AW2871" s="187" t="str">
        <f t="shared" si="971"/>
        <v/>
      </c>
      <c r="AX2871" s="187" t="str">
        <f t="shared" si="972"/>
        <v/>
      </c>
      <c r="AY2871" s="187" t="str">
        <f t="shared" si="953"/>
        <v/>
      </c>
      <c r="AZ2871" s="187" t="str">
        <f t="shared" si="973"/>
        <v/>
      </c>
      <c r="BA2871" s="187" t="str">
        <f t="shared" si="955"/>
        <v xml:space="preserve"> </v>
      </c>
      <c r="BB2871" s="187" t="str">
        <f>IFERROR(IF(AW2871="","",VLOOKUP(AW2871,SUSS!R:S,2,FALSE)),AY2871*SUSS!$M$2)</f>
        <v/>
      </c>
      <c r="BC2871" s="187" t="str">
        <f t="shared" si="954"/>
        <v/>
      </c>
    </row>
    <row r="2872" spans="14:55" ht="15.75" thickBot="1">
      <c r="N2872" s="183" t="s">
        <v>224</v>
      </c>
      <c r="O2872" s="82">
        <v>87</v>
      </c>
      <c r="P2872" s="85">
        <v>2371.11</v>
      </c>
      <c r="Q2872" s="83" t="s">
        <v>11</v>
      </c>
      <c r="R2872" s="83" t="s">
        <v>10</v>
      </c>
      <c r="S2872" s="83" t="s">
        <v>10</v>
      </c>
      <c r="T2872" s="82" t="s">
        <v>132</v>
      </c>
      <c r="U2872" s="82" t="s">
        <v>124</v>
      </c>
      <c r="AC2872" s="187" t="str">
        <f t="shared" si="956"/>
        <v/>
      </c>
      <c r="AD2872" s="187" t="str">
        <f t="shared" si="957"/>
        <v/>
      </c>
      <c r="AE2872" s="187" t="str">
        <f t="shared" si="958"/>
        <v/>
      </c>
      <c r="AF2872" s="187" t="str">
        <f t="shared" si="959"/>
        <v/>
      </c>
      <c r="AG2872" s="187" t="str">
        <f t="shared" si="960"/>
        <v/>
      </c>
      <c r="AH2872" s="187" t="str">
        <f t="shared" si="961"/>
        <v/>
      </c>
      <c r="AI2872" s="187" t="str">
        <f t="shared" si="962"/>
        <v/>
      </c>
      <c r="AJ2872" s="187" t="str">
        <f t="shared" si="963"/>
        <v/>
      </c>
      <c r="AK2872" s="187" t="str">
        <f t="shared" si="964"/>
        <v/>
      </c>
      <c r="AN2872" s="187" t="str">
        <f t="shared" si="965"/>
        <v/>
      </c>
      <c r="AO2872" s="187" t="str">
        <f t="shared" si="966"/>
        <v/>
      </c>
      <c r="AP2872" s="187" t="str">
        <f t="shared" si="967"/>
        <v/>
      </c>
      <c r="AT2872" s="187" t="str">
        <f t="shared" si="968"/>
        <v>O365001</v>
      </c>
      <c r="AU2872" s="187">
        <f t="shared" si="969"/>
        <v>87</v>
      </c>
      <c r="AV2872" s="187">
        <f t="shared" si="970"/>
        <v>2371.11</v>
      </c>
      <c r="AW2872" s="187" t="str">
        <f t="shared" si="971"/>
        <v>2013/12</v>
      </c>
      <c r="AX2872" s="187" t="str">
        <f t="shared" si="972"/>
        <v>2013/12 Contribuciones Seg. Social</v>
      </c>
      <c r="AY2872" s="187">
        <f t="shared" si="953"/>
        <v>15776.88</v>
      </c>
      <c r="AZ2872" s="187">
        <f t="shared" si="973"/>
        <v>0.15029017144074114</v>
      </c>
      <c r="BA2872" s="187" t="str">
        <f t="shared" si="955"/>
        <v>O365001 87</v>
      </c>
      <c r="BB2872" s="187">
        <f>IFERROR(IF(AW2872="","",VLOOKUP(AW2872,SUSS!R:S,2,FALSE)),AY2872*SUSS!$M$2)</f>
        <v>1893.2255999999998</v>
      </c>
      <c r="BC2872" s="187">
        <f t="shared" si="954"/>
        <v>284.53319999999997</v>
      </c>
    </row>
    <row r="2873" spans="14:55" ht="15.75" thickBot="1">
      <c r="N2873" s="183" t="s">
        <v>224</v>
      </c>
      <c r="O2873" s="82">
        <v>87</v>
      </c>
      <c r="P2873" s="85">
        <v>4069.69</v>
      </c>
      <c r="Q2873" s="83" t="s">
        <v>82</v>
      </c>
      <c r="R2873" s="83" t="s">
        <v>10</v>
      </c>
      <c r="S2873" s="83" t="s">
        <v>10</v>
      </c>
      <c r="T2873" s="82" t="s">
        <v>161</v>
      </c>
      <c r="U2873" s="82" t="s">
        <v>124</v>
      </c>
      <c r="AC2873" s="187" t="str">
        <f t="shared" si="956"/>
        <v/>
      </c>
      <c r="AD2873" s="187" t="str">
        <f t="shared" si="957"/>
        <v/>
      </c>
      <c r="AE2873" s="187" t="str">
        <f t="shared" si="958"/>
        <v/>
      </c>
      <c r="AF2873" s="187" t="str">
        <f t="shared" si="959"/>
        <v/>
      </c>
      <c r="AG2873" s="187" t="str">
        <f t="shared" si="960"/>
        <v/>
      </c>
      <c r="AH2873" s="187" t="str">
        <f t="shared" si="961"/>
        <v/>
      </c>
      <c r="AI2873" s="187" t="str">
        <f t="shared" si="962"/>
        <v/>
      </c>
      <c r="AJ2873" s="187" t="str">
        <f t="shared" si="963"/>
        <v/>
      </c>
      <c r="AK2873" s="187" t="str">
        <f t="shared" si="964"/>
        <v/>
      </c>
      <c r="AN2873" s="187" t="str">
        <f t="shared" si="965"/>
        <v/>
      </c>
      <c r="AO2873" s="187" t="str">
        <f t="shared" si="966"/>
        <v/>
      </c>
      <c r="AP2873" s="187" t="str">
        <f t="shared" si="967"/>
        <v/>
      </c>
      <c r="AT2873" s="187" t="str">
        <f t="shared" si="968"/>
        <v/>
      </c>
      <c r="AU2873" s="187" t="str">
        <f t="shared" si="969"/>
        <v/>
      </c>
      <c r="AV2873" s="187" t="str">
        <f t="shared" si="970"/>
        <v/>
      </c>
      <c r="AW2873" s="187" t="str">
        <f t="shared" si="971"/>
        <v/>
      </c>
      <c r="AX2873" s="187" t="str">
        <f t="shared" si="972"/>
        <v/>
      </c>
      <c r="AY2873" s="187" t="str">
        <f t="shared" si="953"/>
        <v/>
      </c>
      <c r="AZ2873" s="187" t="str">
        <f t="shared" si="973"/>
        <v/>
      </c>
      <c r="BA2873" s="187" t="str">
        <f t="shared" si="955"/>
        <v xml:space="preserve"> </v>
      </c>
      <c r="BB2873" s="187" t="str">
        <f>IFERROR(IF(AW2873="","",VLOOKUP(AW2873,SUSS!R:S,2,FALSE)),AY2873*SUSS!$M$2)</f>
        <v/>
      </c>
      <c r="BC2873" s="187" t="str">
        <f t="shared" si="954"/>
        <v/>
      </c>
    </row>
    <row r="2874" spans="14:55" ht="15.75" thickBot="1">
      <c r="N2874" s="183" t="s">
        <v>224</v>
      </c>
      <c r="O2874" s="82">
        <v>87</v>
      </c>
      <c r="P2874" s="85">
        <v>1202.3800000000001</v>
      </c>
      <c r="Q2874" s="83" t="s">
        <v>82</v>
      </c>
      <c r="R2874" s="83" t="s">
        <v>10</v>
      </c>
      <c r="S2874" s="83" t="s">
        <v>83</v>
      </c>
      <c r="T2874" s="82" t="s">
        <v>161</v>
      </c>
      <c r="U2874" s="82" t="s">
        <v>124</v>
      </c>
      <c r="AC2874" s="187" t="str">
        <f t="shared" si="956"/>
        <v/>
      </c>
      <c r="AD2874" s="187" t="str">
        <f t="shared" si="957"/>
        <v/>
      </c>
      <c r="AE2874" s="187" t="str">
        <f t="shared" si="958"/>
        <v/>
      </c>
      <c r="AF2874" s="187" t="str">
        <f t="shared" si="959"/>
        <v/>
      </c>
      <c r="AG2874" s="187" t="str">
        <f t="shared" si="960"/>
        <v/>
      </c>
      <c r="AH2874" s="187" t="str">
        <f t="shared" si="961"/>
        <v/>
      </c>
      <c r="AI2874" s="187" t="str">
        <f t="shared" si="962"/>
        <v/>
      </c>
      <c r="AJ2874" s="187" t="str">
        <f t="shared" si="963"/>
        <v/>
      </c>
      <c r="AK2874" s="187" t="str">
        <f t="shared" si="964"/>
        <v/>
      </c>
      <c r="AN2874" s="187" t="str">
        <f t="shared" si="965"/>
        <v/>
      </c>
      <c r="AO2874" s="187" t="str">
        <f t="shared" si="966"/>
        <v/>
      </c>
      <c r="AP2874" s="187" t="str">
        <f t="shared" si="967"/>
        <v/>
      </c>
      <c r="AT2874" s="187" t="str">
        <f t="shared" si="968"/>
        <v/>
      </c>
      <c r="AU2874" s="187" t="str">
        <f t="shared" si="969"/>
        <v/>
      </c>
      <c r="AV2874" s="187" t="str">
        <f t="shared" si="970"/>
        <v/>
      </c>
      <c r="AW2874" s="187" t="str">
        <f t="shared" si="971"/>
        <v/>
      </c>
      <c r="AX2874" s="187" t="str">
        <f t="shared" si="972"/>
        <v/>
      </c>
      <c r="AY2874" s="187" t="str">
        <f t="shared" si="953"/>
        <v/>
      </c>
      <c r="AZ2874" s="187" t="str">
        <f t="shared" si="973"/>
        <v/>
      </c>
      <c r="BA2874" s="187" t="str">
        <f t="shared" si="955"/>
        <v xml:space="preserve"> </v>
      </c>
      <c r="BB2874" s="187" t="str">
        <f>IFERROR(IF(AW2874="","",VLOOKUP(AW2874,SUSS!R:S,2,FALSE)),AY2874*SUSS!$M$2)</f>
        <v/>
      </c>
      <c r="BC2874" s="187" t="str">
        <f t="shared" si="954"/>
        <v/>
      </c>
    </row>
    <row r="2875" spans="14:55" ht="15.75" thickBot="1">
      <c r="N2875" s="183" t="s">
        <v>224</v>
      </c>
      <c r="O2875" s="82">
        <v>87</v>
      </c>
      <c r="P2875" s="85">
        <v>1002.48</v>
      </c>
      <c r="Q2875" s="83" t="s">
        <v>106</v>
      </c>
      <c r="R2875" s="83" t="s">
        <v>10</v>
      </c>
      <c r="S2875" s="83" t="s">
        <v>10</v>
      </c>
      <c r="T2875" s="82" t="s">
        <v>230</v>
      </c>
      <c r="U2875" s="82" t="s">
        <v>124</v>
      </c>
      <c r="AC2875" s="187" t="str">
        <f t="shared" si="956"/>
        <v/>
      </c>
      <c r="AD2875" s="187" t="str">
        <f t="shared" si="957"/>
        <v/>
      </c>
      <c r="AE2875" s="187" t="str">
        <f t="shared" si="958"/>
        <v/>
      </c>
      <c r="AF2875" s="187" t="str">
        <f t="shared" si="959"/>
        <v/>
      </c>
      <c r="AG2875" s="187" t="str">
        <f t="shared" si="960"/>
        <v/>
      </c>
      <c r="AH2875" s="187" t="str">
        <f t="shared" si="961"/>
        <v/>
      </c>
      <c r="AI2875" s="187" t="str">
        <f t="shared" si="962"/>
        <v/>
      </c>
      <c r="AJ2875" s="187" t="str">
        <f t="shared" si="963"/>
        <v/>
      </c>
      <c r="AK2875" s="187" t="str">
        <f t="shared" si="964"/>
        <v/>
      </c>
      <c r="AN2875" s="187" t="str">
        <f t="shared" si="965"/>
        <v/>
      </c>
      <c r="AO2875" s="187" t="str">
        <f t="shared" si="966"/>
        <v/>
      </c>
      <c r="AP2875" s="187" t="str">
        <f t="shared" si="967"/>
        <v/>
      </c>
      <c r="AT2875" s="187" t="str">
        <f t="shared" si="968"/>
        <v/>
      </c>
      <c r="AU2875" s="187" t="str">
        <f t="shared" si="969"/>
        <v/>
      </c>
      <c r="AV2875" s="187" t="str">
        <f t="shared" si="970"/>
        <v/>
      </c>
      <c r="AW2875" s="187" t="str">
        <f t="shared" si="971"/>
        <v/>
      </c>
      <c r="AX2875" s="187" t="str">
        <f t="shared" si="972"/>
        <v/>
      </c>
      <c r="AY2875" s="187" t="str">
        <f t="shared" si="953"/>
        <v/>
      </c>
      <c r="AZ2875" s="187" t="str">
        <f t="shared" si="973"/>
        <v/>
      </c>
      <c r="BA2875" s="187" t="str">
        <f t="shared" si="955"/>
        <v xml:space="preserve"> </v>
      </c>
      <c r="BB2875" s="187" t="str">
        <f>IFERROR(IF(AW2875="","",VLOOKUP(AW2875,SUSS!R:S,2,FALSE)),AY2875*SUSS!$M$2)</f>
        <v/>
      </c>
      <c r="BC2875" s="187" t="str">
        <f t="shared" si="954"/>
        <v/>
      </c>
    </row>
    <row r="2876" spans="14:55" ht="15.75" thickBot="1">
      <c r="N2876" s="183" t="s">
        <v>224</v>
      </c>
      <c r="O2876" s="82">
        <v>88</v>
      </c>
      <c r="P2876" s="85">
        <v>1636.27</v>
      </c>
      <c r="Q2876" s="83" t="s">
        <v>102</v>
      </c>
      <c r="R2876" s="83" t="s">
        <v>10</v>
      </c>
      <c r="S2876" s="83" t="s">
        <v>83</v>
      </c>
      <c r="T2876" s="82" t="s">
        <v>206</v>
      </c>
      <c r="U2876" s="82" t="s">
        <v>124</v>
      </c>
      <c r="AC2876" s="187" t="str">
        <f t="shared" si="956"/>
        <v/>
      </c>
      <c r="AD2876" s="187" t="str">
        <f t="shared" si="957"/>
        <v/>
      </c>
      <c r="AE2876" s="187" t="str">
        <f t="shared" si="958"/>
        <v/>
      </c>
      <c r="AF2876" s="187" t="str">
        <f t="shared" si="959"/>
        <v/>
      </c>
      <c r="AG2876" s="187" t="str">
        <f t="shared" si="960"/>
        <v/>
      </c>
      <c r="AH2876" s="187" t="str">
        <f t="shared" si="961"/>
        <v/>
      </c>
      <c r="AI2876" s="187" t="str">
        <f t="shared" si="962"/>
        <v/>
      </c>
      <c r="AJ2876" s="187" t="str">
        <f t="shared" si="963"/>
        <v/>
      </c>
      <c r="AK2876" s="187" t="str">
        <f t="shared" si="964"/>
        <v/>
      </c>
      <c r="AN2876" s="187" t="str">
        <f t="shared" si="965"/>
        <v/>
      </c>
      <c r="AO2876" s="187" t="str">
        <f t="shared" si="966"/>
        <v/>
      </c>
      <c r="AP2876" s="187" t="str">
        <f t="shared" si="967"/>
        <v/>
      </c>
      <c r="AT2876" s="187" t="str">
        <f t="shared" si="968"/>
        <v/>
      </c>
      <c r="AU2876" s="187" t="str">
        <f t="shared" si="969"/>
        <v/>
      </c>
      <c r="AV2876" s="187" t="str">
        <f t="shared" si="970"/>
        <v/>
      </c>
      <c r="AW2876" s="187" t="str">
        <f t="shared" si="971"/>
        <v/>
      </c>
      <c r="AX2876" s="187" t="str">
        <f t="shared" si="972"/>
        <v/>
      </c>
      <c r="AY2876" s="187" t="str">
        <f t="shared" si="953"/>
        <v/>
      </c>
      <c r="AZ2876" s="187" t="str">
        <f t="shared" si="973"/>
        <v/>
      </c>
      <c r="BA2876" s="187" t="str">
        <f t="shared" si="955"/>
        <v xml:space="preserve"> </v>
      </c>
      <c r="BB2876" s="187" t="str">
        <f>IFERROR(IF(AW2876="","",VLOOKUP(AW2876,SUSS!R:S,2,FALSE)),AY2876*SUSS!$M$2)</f>
        <v/>
      </c>
      <c r="BC2876" s="187" t="str">
        <f t="shared" si="954"/>
        <v/>
      </c>
    </row>
    <row r="2877" spans="14:55" ht="15.75" thickBot="1">
      <c r="N2877" s="183" t="s">
        <v>224</v>
      </c>
      <c r="O2877" s="82">
        <v>88</v>
      </c>
      <c r="P2877" s="86">
        <v>218.97</v>
      </c>
      <c r="Q2877" s="83" t="s">
        <v>107</v>
      </c>
      <c r="R2877" s="83" t="s">
        <v>10</v>
      </c>
      <c r="S2877" s="83" t="s">
        <v>83</v>
      </c>
      <c r="T2877" s="82" t="s">
        <v>111</v>
      </c>
      <c r="U2877" s="82" t="s">
        <v>124</v>
      </c>
      <c r="AC2877" s="187" t="str">
        <f t="shared" si="956"/>
        <v/>
      </c>
      <c r="AD2877" s="187" t="str">
        <f t="shared" si="957"/>
        <v/>
      </c>
      <c r="AE2877" s="187" t="str">
        <f t="shared" si="958"/>
        <v/>
      </c>
      <c r="AF2877" s="187" t="str">
        <f t="shared" si="959"/>
        <v/>
      </c>
      <c r="AG2877" s="187" t="str">
        <f t="shared" si="960"/>
        <v/>
      </c>
      <c r="AH2877" s="187" t="str">
        <f t="shared" si="961"/>
        <v/>
      </c>
      <c r="AI2877" s="187" t="str">
        <f t="shared" si="962"/>
        <v/>
      </c>
      <c r="AJ2877" s="187" t="str">
        <f t="shared" si="963"/>
        <v/>
      </c>
      <c r="AK2877" s="187" t="str">
        <f t="shared" si="964"/>
        <v/>
      </c>
      <c r="AN2877" s="187" t="str">
        <f t="shared" si="965"/>
        <v/>
      </c>
      <c r="AO2877" s="187" t="str">
        <f t="shared" si="966"/>
        <v/>
      </c>
      <c r="AP2877" s="187" t="str">
        <f t="shared" si="967"/>
        <v/>
      </c>
      <c r="AT2877" s="187" t="str">
        <f t="shared" si="968"/>
        <v/>
      </c>
      <c r="AU2877" s="187" t="str">
        <f t="shared" si="969"/>
        <v/>
      </c>
      <c r="AV2877" s="187" t="str">
        <f t="shared" si="970"/>
        <v/>
      </c>
      <c r="AW2877" s="187" t="str">
        <f t="shared" si="971"/>
        <v/>
      </c>
      <c r="AX2877" s="187" t="str">
        <f t="shared" si="972"/>
        <v/>
      </c>
      <c r="AY2877" s="187" t="str">
        <f t="shared" si="953"/>
        <v/>
      </c>
      <c r="AZ2877" s="187" t="str">
        <f t="shared" si="973"/>
        <v/>
      </c>
      <c r="BA2877" s="187" t="str">
        <f t="shared" si="955"/>
        <v xml:space="preserve"> </v>
      </c>
      <c r="BB2877" s="187" t="str">
        <f>IFERROR(IF(AW2877="","",VLOOKUP(AW2877,SUSS!R:S,2,FALSE)),AY2877*SUSS!$M$2)</f>
        <v/>
      </c>
      <c r="BC2877" s="187" t="str">
        <f t="shared" si="954"/>
        <v/>
      </c>
    </row>
    <row r="2878" spans="14:55" ht="15.75" thickBot="1">
      <c r="N2878" s="183" t="s">
        <v>224</v>
      </c>
      <c r="O2878" s="82">
        <v>88</v>
      </c>
      <c r="P2878" s="86">
        <v>336.63</v>
      </c>
      <c r="Q2878" s="83" t="s">
        <v>11</v>
      </c>
      <c r="R2878" s="83" t="s">
        <v>10</v>
      </c>
      <c r="S2878" s="83" t="s">
        <v>10</v>
      </c>
      <c r="T2878" s="82" t="s">
        <v>132</v>
      </c>
      <c r="U2878" s="82" t="s">
        <v>124</v>
      </c>
      <c r="AC2878" s="187" t="str">
        <f t="shared" si="956"/>
        <v/>
      </c>
      <c r="AD2878" s="187" t="str">
        <f t="shared" si="957"/>
        <v/>
      </c>
      <c r="AE2878" s="187" t="str">
        <f t="shared" si="958"/>
        <v/>
      </c>
      <c r="AF2878" s="187" t="str">
        <f t="shared" si="959"/>
        <v/>
      </c>
      <c r="AG2878" s="187" t="str">
        <f t="shared" si="960"/>
        <v/>
      </c>
      <c r="AH2878" s="187" t="str">
        <f t="shared" si="961"/>
        <v/>
      </c>
      <c r="AI2878" s="187" t="str">
        <f t="shared" si="962"/>
        <v/>
      </c>
      <c r="AJ2878" s="187" t="str">
        <f t="shared" si="963"/>
        <v/>
      </c>
      <c r="AK2878" s="187" t="str">
        <f t="shared" si="964"/>
        <v/>
      </c>
      <c r="AN2878" s="187" t="str">
        <f t="shared" si="965"/>
        <v/>
      </c>
      <c r="AO2878" s="187" t="str">
        <f t="shared" si="966"/>
        <v/>
      </c>
      <c r="AP2878" s="187" t="str">
        <f t="shared" si="967"/>
        <v/>
      </c>
      <c r="AT2878" s="187" t="str">
        <f t="shared" si="968"/>
        <v>O365001</v>
      </c>
      <c r="AU2878" s="187">
        <f t="shared" si="969"/>
        <v>88</v>
      </c>
      <c r="AV2878" s="187">
        <f t="shared" si="970"/>
        <v>336.63</v>
      </c>
      <c r="AW2878" s="187" t="str">
        <f t="shared" si="971"/>
        <v>2013/12</v>
      </c>
      <c r="AX2878" s="187" t="str">
        <f t="shared" si="972"/>
        <v>2013/12 Contribuciones Seg. Social</v>
      </c>
      <c r="AY2878" s="187">
        <f t="shared" si="953"/>
        <v>15776.88</v>
      </c>
      <c r="AZ2878" s="187">
        <f t="shared" si="973"/>
        <v>2.1336918326056865E-2</v>
      </c>
      <c r="BA2878" s="187" t="str">
        <f t="shared" si="955"/>
        <v>O365001 88</v>
      </c>
      <c r="BB2878" s="187">
        <f>IFERROR(IF(AW2878="","",VLOOKUP(AW2878,SUSS!R:S,2,FALSE)),AY2878*SUSS!$M$2)</f>
        <v>1893.2255999999998</v>
      </c>
      <c r="BC2878" s="187">
        <f t="shared" si="954"/>
        <v>40.395600000000002</v>
      </c>
    </row>
    <row r="2879" spans="14:55" ht="15.75" thickBot="1">
      <c r="N2879" s="183" t="s">
        <v>224</v>
      </c>
      <c r="O2879" s="82">
        <v>88</v>
      </c>
      <c r="P2879" s="85">
        <v>2034.48</v>
      </c>
      <c r="Q2879" s="83" t="s">
        <v>11</v>
      </c>
      <c r="R2879" s="83" t="s">
        <v>10</v>
      </c>
      <c r="S2879" s="83" t="s">
        <v>83</v>
      </c>
      <c r="T2879" s="82" t="s">
        <v>132</v>
      </c>
      <c r="U2879" s="82" t="s">
        <v>124</v>
      </c>
      <c r="AC2879" s="187" t="str">
        <f t="shared" si="956"/>
        <v/>
      </c>
      <c r="AD2879" s="187" t="str">
        <f t="shared" si="957"/>
        <v/>
      </c>
      <c r="AE2879" s="187" t="str">
        <f t="shared" si="958"/>
        <v/>
      </c>
      <c r="AF2879" s="187" t="str">
        <f t="shared" si="959"/>
        <v/>
      </c>
      <c r="AG2879" s="187" t="str">
        <f t="shared" si="960"/>
        <v/>
      </c>
      <c r="AH2879" s="187" t="str">
        <f t="shared" si="961"/>
        <v/>
      </c>
      <c r="AI2879" s="187" t="str">
        <f t="shared" si="962"/>
        <v/>
      </c>
      <c r="AJ2879" s="187" t="str">
        <f t="shared" si="963"/>
        <v/>
      </c>
      <c r="AK2879" s="187" t="str">
        <f t="shared" si="964"/>
        <v/>
      </c>
      <c r="AN2879" s="187" t="str">
        <f t="shared" si="965"/>
        <v/>
      </c>
      <c r="AO2879" s="187" t="str">
        <f t="shared" si="966"/>
        <v/>
      </c>
      <c r="AP2879" s="187" t="str">
        <f t="shared" si="967"/>
        <v/>
      </c>
      <c r="AT2879" s="187" t="str">
        <f t="shared" si="968"/>
        <v>O365001</v>
      </c>
      <c r="AU2879" s="187">
        <f t="shared" si="969"/>
        <v>88</v>
      </c>
      <c r="AV2879" s="187">
        <f t="shared" si="970"/>
        <v>2034.48</v>
      </c>
      <c r="AW2879" s="187" t="str">
        <f t="shared" si="971"/>
        <v>2013/12</v>
      </c>
      <c r="AX2879" s="187" t="str">
        <f t="shared" si="972"/>
        <v>2013/12 Contribuciones Seg. Social</v>
      </c>
      <c r="AY2879" s="187">
        <f t="shared" si="953"/>
        <v>15776.88</v>
      </c>
      <c r="AZ2879" s="187">
        <f t="shared" si="973"/>
        <v>0.12895325311468428</v>
      </c>
      <c r="BA2879" s="187" t="str">
        <f t="shared" si="955"/>
        <v>O365001 88</v>
      </c>
      <c r="BB2879" s="187">
        <f>IFERROR(IF(AW2879="","",VLOOKUP(AW2879,SUSS!R:S,2,FALSE)),AY2879*SUSS!$M$2)</f>
        <v>1893.2255999999998</v>
      </c>
      <c r="BC2879" s="187">
        <f t="shared" si="954"/>
        <v>244.13759999999999</v>
      </c>
    </row>
    <row r="2880" spans="14:55" ht="15.75" thickBot="1">
      <c r="N2880" s="183" t="s">
        <v>224</v>
      </c>
      <c r="O2880" s="82">
        <v>88</v>
      </c>
      <c r="P2880" s="85">
        <v>5272.07</v>
      </c>
      <c r="Q2880" s="83" t="s">
        <v>82</v>
      </c>
      <c r="R2880" s="83" t="s">
        <v>10</v>
      </c>
      <c r="S2880" s="83" t="s">
        <v>83</v>
      </c>
      <c r="T2880" s="82" t="s">
        <v>161</v>
      </c>
      <c r="U2880" s="82" t="s">
        <v>124</v>
      </c>
      <c r="AC2880" s="187" t="str">
        <f t="shared" si="956"/>
        <v/>
      </c>
      <c r="AD2880" s="187" t="str">
        <f t="shared" si="957"/>
        <v/>
      </c>
      <c r="AE2880" s="187" t="str">
        <f t="shared" si="958"/>
        <v/>
      </c>
      <c r="AF2880" s="187" t="str">
        <f t="shared" si="959"/>
        <v/>
      </c>
      <c r="AG2880" s="187" t="str">
        <f t="shared" si="960"/>
        <v/>
      </c>
      <c r="AH2880" s="187" t="str">
        <f t="shared" si="961"/>
        <v/>
      </c>
      <c r="AI2880" s="187" t="str">
        <f t="shared" si="962"/>
        <v/>
      </c>
      <c r="AJ2880" s="187" t="str">
        <f t="shared" si="963"/>
        <v/>
      </c>
      <c r="AK2880" s="187" t="str">
        <f t="shared" si="964"/>
        <v/>
      </c>
      <c r="AN2880" s="187" t="str">
        <f t="shared" si="965"/>
        <v/>
      </c>
      <c r="AO2880" s="187" t="str">
        <f t="shared" si="966"/>
        <v/>
      </c>
      <c r="AP2880" s="187" t="str">
        <f t="shared" si="967"/>
        <v/>
      </c>
      <c r="AT2880" s="187" t="str">
        <f t="shared" si="968"/>
        <v/>
      </c>
      <c r="AU2880" s="187" t="str">
        <f t="shared" si="969"/>
        <v/>
      </c>
      <c r="AV2880" s="187" t="str">
        <f t="shared" si="970"/>
        <v/>
      </c>
      <c r="AW2880" s="187" t="str">
        <f t="shared" si="971"/>
        <v/>
      </c>
      <c r="AX2880" s="187" t="str">
        <f t="shared" si="972"/>
        <v/>
      </c>
      <c r="AY2880" s="187" t="str">
        <f t="shared" si="953"/>
        <v/>
      </c>
      <c r="AZ2880" s="187" t="str">
        <f t="shared" si="973"/>
        <v/>
      </c>
      <c r="BA2880" s="187" t="str">
        <f t="shared" si="955"/>
        <v xml:space="preserve"> </v>
      </c>
      <c r="BB2880" s="187" t="str">
        <f>IFERROR(IF(AW2880="","",VLOOKUP(AW2880,SUSS!R:S,2,FALSE)),AY2880*SUSS!$M$2)</f>
        <v/>
      </c>
      <c r="BC2880" s="187" t="str">
        <f t="shared" si="954"/>
        <v/>
      </c>
    </row>
    <row r="2881" spans="14:55" ht="15.75" thickBot="1">
      <c r="N2881" s="183" t="s">
        <v>224</v>
      </c>
      <c r="O2881" s="82">
        <v>88</v>
      </c>
      <c r="P2881" s="85">
        <v>1002.48</v>
      </c>
      <c r="Q2881" s="83" t="s">
        <v>106</v>
      </c>
      <c r="R2881" s="83" t="s">
        <v>10</v>
      </c>
      <c r="S2881" s="83" t="s">
        <v>10</v>
      </c>
      <c r="T2881" s="82" t="s">
        <v>230</v>
      </c>
      <c r="U2881" s="82" t="s">
        <v>124</v>
      </c>
      <c r="AC2881" s="187" t="str">
        <f t="shared" si="956"/>
        <v/>
      </c>
      <c r="AD2881" s="187" t="str">
        <f t="shared" si="957"/>
        <v/>
      </c>
      <c r="AE2881" s="187" t="str">
        <f t="shared" si="958"/>
        <v/>
      </c>
      <c r="AF2881" s="187" t="str">
        <f t="shared" si="959"/>
        <v/>
      </c>
      <c r="AG2881" s="187" t="str">
        <f t="shared" si="960"/>
        <v/>
      </c>
      <c r="AH2881" s="187" t="str">
        <f t="shared" si="961"/>
        <v/>
      </c>
      <c r="AI2881" s="187" t="str">
        <f t="shared" si="962"/>
        <v/>
      </c>
      <c r="AJ2881" s="187" t="str">
        <f t="shared" si="963"/>
        <v/>
      </c>
      <c r="AK2881" s="187" t="str">
        <f t="shared" si="964"/>
        <v/>
      </c>
      <c r="AN2881" s="187" t="str">
        <f t="shared" si="965"/>
        <v/>
      </c>
      <c r="AO2881" s="187" t="str">
        <f t="shared" si="966"/>
        <v/>
      </c>
      <c r="AP2881" s="187" t="str">
        <f t="shared" si="967"/>
        <v/>
      </c>
      <c r="AT2881" s="187" t="str">
        <f t="shared" si="968"/>
        <v/>
      </c>
      <c r="AU2881" s="187" t="str">
        <f t="shared" si="969"/>
        <v/>
      </c>
      <c r="AV2881" s="187" t="str">
        <f t="shared" si="970"/>
        <v/>
      </c>
      <c r="AW2881" s="187" t="str">
        <f t="shared" si="971"/>
        <v/>
      </c>
      <c r="AX2881" s="187" t="str">
        <f t="shared" si="972"/>
        <v/>
      </c>
      <c r="AY2881" s="187" t="str">
        <f t="shared" si="953"/>
        <v/>
      </c>
      <c r="AZ2881" s="187" t="str">
        <f t="shared" si="973"/>
        <v/>
      </c>
      <c r="BA2881" s="187" t="str">
        <f t="shared" si="955"/>
        <v xml:space="preserve"> </v>
      </c>
      <c r="BB2881" s="187" t="str">
        <f>IFERROR(IF(AW2881="","",VLOOKUP(AW2881,SUSS!R:S,2,FALSE)),AY2881*SUSS!$M$2)</f>
        <v/>
      </c>
      <c r="BC2881" s="187" t="str">
        <f t="shared" si="954"/>
        <v/>
      </c>
    </row>
    <row r="2882" spans="14:55" ht="15.75" thickBot="1">
      <c r="N2882" s="183" t="s">
        <v>224</v>
      </c>
      <c r="O2882" s="82">
        <v>89</v>
      </c>
      <c r="P2882" s="85">
        <v>1636.27</v>
      </c>
      <c r="Q2882" s="83" t="s">
        <v>102</v>
      </c>
      <c r="R2882" s="83" t="s">
        <v>10</v>
      </c>
      <c r="S2882" s="83" t="s">
        <v>83</v>
      </c>
      <c r="T2882" s="82" t="s">
        <v>206</v>
      </c>
      <c r="U2882" s="82" t="s">
        <v>124</v>
      </c>
      <c r="AC2882" s="187" t="str">
        <f t="shared" si="956"/>
        <v/>
      </c>
      <c r="AD2882" s="187" t="str">
        <f t="shared" si="957"/>
        <v/>
      </c>
      <c r="AE2882" s="187" t="str">
        <f t="shared" si="958"/>
        <v/>
      </c>
      <c r="AF2882" s="187" t="str">
        <f t="shared" si="959"/>
        <v/>
      </c>
      <c r="AG2882" s="187" t="str">
        <f t="shared" si="960"/>
        <v/>
      </c>
      <c r="AH2882" s="187" t="str">
        <f t="shared" si="961"/>
        <v/>
      </c>
      <c r="AI2882" s="187" t="str">
        <f t="shared" si="962"/>
        <v/>
      </c>
      <c r="AJ2882" s="187" t="str">
        <f t="shared" si="963"/>
        <v/>
      </c>
      <c r="AK2882" s="187" t="str">
        <f t="shared" si="964"/>
        <v/>
      </c>
      <c r="AN2882" s="187" t="str">
        <f t="shared" si="965"/>
        <v/>
      </c>
      <c r="AO2882" s="187" t="str">
        <f t="shared" si="966"/>
        <v/>
      </c>
      <c r="AP2882" s="187" t="str">
        <f t="shared" si="967"/>
        <v/>
      </c>
      <c r="AT2882" s="187" t="str">
        <f t="shared" si="968"/>
        <v/>
      </c>
      <c r="AU2882" s="187" t="str">
        <f t="shared" si="969"/>
        <v/>
      </c>
      <c r="AV2882" s="187" t="str">
        <f t="shared" si="970"/>
        <v/>
      </c>
      <c r="AW2882" s="187" t="str">
        <f t="shared" si="971"/>
        <v/>
      </c>
      <c r="AX2882" s="187" t="str">
        <f t="shared" si="972"/>
        <v/>
      </c>
      <c r="AY2882" s="187" t="str">
        <f t="shared" si="953"/>
        <v/>
      </c>
      <c r="AZ2882" s="187" t="str">
        <f t="shared" si="973"/>
        <v/>
      </c>
      <c r="BA2882" s="187" t="str">
        <f t="shared" si="955"/>
        <v xml:space="preserve"> </v>
      </c>
      <c r="BB2882" s="187" t="str">
        <f>IFERROR(IF(AW2882="","",VLOOKUP(AW2882,SUSS!R:S,2,FALSE)),AY2882*SUSS!$M$2)</f>
        <v/>
      </c>
      <c r="BC2882" s="187" t="str">
        <f t="shared" si="954"/>
        <v/>
      </c>
    </row>
    <row r="2883" spans="14:55" ht="15.75" thickBot="1">
      <c r="N2883" s="183" t="s">
        <v>224</v>
      </c>
      <c r="O2883" s="82">
        <v>89</v>
      </c>
      <c r="P2883" s="86">
        <v>218.97</v>
      </c>
      <c r="Q2883" s="83" t="s">
        <v>107</v>
      </c>
      <c r="R2883" s="83" t="s">
        <v>10</v>
      </c>
      <c r="S2883" s="83" t="s">
        <v>83</v>
      </c>
      <c r="T2883" s="82" t="s">
        <v>111</v>
      </c>
      <c r="U2883" s="82" t="s">
        <v>124</v>
      </c>
      <c r="AC2883" s="187" t="str">
        <f t="shared" si="956"/>
        <v/>
      </c>
      <c r="AD2883" s="187" t="str">
        <f t="shared" si="957"/>
        <v/>
      </c>
      <c r="AE2883" s="187" t="str">
        <f t="shared" si="958"/>
        <v/>
      </c>
      <c r="AF2883" s="187" t="str">
        <f t="shared" si="959"/>
        <v/>
      </c>
      <c r="AG2883" s="187" t="str">
        <f t="shared" si="960"/>
        <v/>
      </c>
      <c r="AH2883" s="187" t="str">
        <f t="shared" si="961"/>
        <v/>
      </c>
      <c r="AI2883" s="187" t="str">
        <f t="shared" si="962"/>
        <v/>
      </c>
      <c r="AJ2883" s="187" t="str">
        <f t="shared" si="963"/>
        <v/>
      </c>
      <c r="AK2883" s="187" t="str">
        <f t="shared" si="964"/>
        <v/>
      </c>
      <c r="AN2883" s="187" t="str">
        <f t="shared" si="965"/>
        <v/>
      </c>
      <c r="AO2883" s="187" t="str">
        <f t="shared" si="966"/>
        <v/>
      </c>
      <c r="AP2883" s="187" t="str">
        <f t="shared" si="967"/>
        <v/>
      </c>
      <c r="AT2883" s="187" t="str">
        <f t="shared" si="968"/>
        <v/>
      </c>
      <c r="AU2883" s="187" t="str">
        <f t="shared" si="969"/>
        <v/>
      </c>
      <c r="AV2883" s="187" t="str">
        <f t="shared" si="970"/>
        <v/>
      </c>
      <c r="AW2883" s="187" t="str">
        <f t="shared" si="971"/>
        <v/>
      </c>
      <c r="AX2883" s="187" t="str">
        <f t="shared" si="972"/>
        <v/>
      </c>
      <c r="AY2883" s="187" t="str">
        <f t="shared" si="953"/>
        <v/>
      </c>
      <c r="AZ2883" s="187" t="str">
        <f t="shared" si="973"/>
        <v/>
      </c>
      <c r="BA2883" s="187" t="str">
        <f t="shared" si="955"/>
        <v xml:space="preserve"> </v>
      </c>
      <c r="BB2883" s="187" t="str">
        <f>IFERROR(IF(AW2883="","",VLOOKUP(AW2883,SUSS!R:S,2,FALSE)),AY2883*SUSS!$M$2)</f>
        <v/>
      </c>
      <c r="BC2883" s="187" t="str">
        <f t="shared" si="954"/>
        <v/>
      </c>
    </row>
    <row r="2884" spans="14:55" ht="15.75" thickBot="1">
      <c r="N2884" s="183" t="s">
        <v>224</v>
      </c>
      <c r="O2884" s="82">
        <v>89</v>
      </c>
      <c r="P2884" s="85">
        <v>2371.11</v>
      </c>
      <c r="Q2884" s="83" t="s">
        <v>11</v>
      </c>
      <c r="R2884" s="83" t="s">
        <v>10</v>
      </c>
      <c r="S2884" s="83" t="s">
        <v>83</v>
      </c>
      <c r="T2884" s="82" t="s">
        <v>132</v>
      </c>
      <c r="U2884" s="82" t="s">
        <v>124</v>
      </c>
      <c r="AC2884" s="187" t="str">
        <f t="shared" si="956"/>
        <v/>
      </c>
      <c r="AD2884" s="187" t="str">
        <f t="shared" si="957"/>
        <v/>
      </c>
      <c r="AE2884" s="187" t="str">
        <f t="shared" si="958"/>
        <v/>
      </c>
      <c r="AF2884" s="187" t="str">
        <f t="shared" si="959"/>
        <v/>
      </c>
      <c r="AG2884" s="187" t="str">
        <f t="shared" si="960"/>
        <v/>
      </c>
      <c r="AH2884" s="187" t="str">
        <f t="shared" si="961"/>
        <v/>
      </c>
      <c r="AI2884" s="187" t="str">
        <f t="shared" si="962"/>
        <v/>
      </c>
      <c r="AJ2884" s="187" t="str">
        <f t="shared" si="963"/>
        <v/>
      </c>
      <c r="AK2884" s="187" t="str">
        <f t="shared" si="964"/>
        <v/>
      </c>
      <c r="AN2884" s="187" t="str">
        <f t="shared" si="965"/>
        <v/>
      </c>
      <c r="AO2884" s="187" t="str">
        <f t="shared" si="966"/>
        <v/>
      </c>
      <c r="AP2884" s="187" t="str">
        <f t="shared" si="967"/>
        <v/>
      </c>
      <c r="AT2884" s="187" t="str">
        <f t="shared" si="968"/>
        <v>O365001</v>
      </c>
      <c r="AU2884" s="187">
        <f t="shared" si="969"/>
        <v>89</v>
      </c>
      <c r="AV2884" s="187">
        <f t="shared" si="970"/>
        <v>2371.11</v>
      </c>
      <c r="AW2884" s="187" t="str">
        <f t="shared" si="971"/>
        <v>2013/12</v>
      </c>
      <c r="AX2884" s="187" t="str">
        <f t="shared" si="972"/>
        <v>2013/12 Contribuciones Seg. Social</v>
      </c>
      <c r="AY2884" s="187">
        <f t="shared" ref="AY2884:AY2947" si="974">VLOOKUP(AX2884,AO:AP,2,FALSE)</f>
        <v>15776.88</v>
      </c>
      <c r="AZ2884" s="187">
        <f t="shared" si="973"/>
        <v>0.15029017144074114</v>
      </c>
      <c r="BA2884" s="187" t="str">
        <f t="shared" si="955"/>
        <v>O365001 89</v>
      </c>
      <c r="BB2884" s="187">
        <f>IFERROR(IF(AW2884="","",VLOOKUP(AW2884,SUSS!R:S,2,FALSE)),AY2884*SUSS!$M$2)</f>
        <v>1893.2255999999998</v>
      </c>
      <c r="BC2884" s="187">
        <f t="shared" si="954"/>
        <v>284.53319999999997</v>
      </c>
    </row>
    <row r="2885" spans="14:55" ht="15.75" thickBot="1">
      <c r="N2885" s="183" t="s">
        <v>224</v>
      </c>
      <c r="O2885" s="82">
        <v>89</v>
      </c>
      <c r="P2885" s="85">
        <v>5272.07</v>
      </c>
      <c r="Q2885" s="83" t="s">
        <v>82</v>
      </c>
      <c r="R2885" s="83" t="s">
        <v>10</v>
      </c>
      <c r="S2885" s="83" t="s">
        <v>83</v>
      </c>
      <c r="T2885" s="82" t="s">
        <v>161</v>
      </c>
      <c r="U2885" s="82" t="s">
        <v>124</v>
      </c>
      <c r="AC2885" s="187" t="str">
        <f t="shared" si="956"/>
        <v/>
      </c>
      <c r="AD2885" s="187" t="str">
        <f t="shared" si="957"/>
        <v/>
      </c>
      <c r="AE2885" s="187" t="str">
        <f t="shared" si="958"/>
        <v/>
      </c>
      <c r="AF2885" s="187" t="str">
        <f t="shared" si="959"/>
        <v/>
      </c>
      <c r="AG2885" s="187" t="str">
        <f t="shared" si="960"/>
        <v/>
      </c>
      <c r="AH2885" s="187" t="str">
        <f t="shared" si="961"/>
        <v/>
      </c>
      <c r="AI2885" s="187" t="str">
        <f t="shared" si="962"/>
        <v/>
      </c>
      <c r="AJ2885" s="187" t="str">
        <f t="shared" si="963"/>
        <v/>
      </c>
      <c r="AK2885" s="187" t="str">
        <f t="shared" si="964"/>
        <v/>
      </c>
      <c r="AN2885" s="187" t="str">
        <f t="shared" si="965"/>
        <v/>
      </c>
      <c r="AO2885" s="187" t="str">
        <f t="shared" si="966"/>
        <v/>
      </c>
      <c r="AP2885" s="187" t="str">
        <f t="shared" si="967"/>
        <v/>
      </c>
      <c r="AT2885" s="187" t="str">
        <f t="shared" si="968"/>
        <v/>
      </c>
      <c r="AU2885" s="187" t="str">
        <f t="shared" si="969"/>
        <v/>
      </c>
      <c r="AV2885" s="187" t="str">
        <f t="shared" si="970"/>
        <v/>
      </c>
      <c r="AW2885" s="187" t="str">
        <f t="shared" si="971"/>
        <v/>
      </c>
      <c r="AX2885" s="187" t="str">
        <f t="shared" si="972"/>
        <v/>
      </c>
      <c r="AY2885" s="187" t="str">
        <f t="shared" si="974"/>
        <v/>
      </c>
      <c r="AZ2885" s="187" t="str">
        <f t="shared" si="973"/>
        <v/>
      </c>
      <c r="BA2885" s="187" t="str">
        <f t="shared" si="955"/>
        <v xml:space="preserve"> </v>
      </c>
      <c r="BB2885" s="187" t="str">
        <f>IFERROR(IF(AW2885="","",VLOOKUP(AW2885,SUSS!R:S,2,FALSE)),AY2885*SUSS!$M$2)</f>
        <v/>
      </c>
      <c r="BC2885" s="187" t="str">
        <f t="shared" ref="BC2885:BC2948" si="975">IFERROR(IF(BB2885&lt;&gt;"",AZ2885*BB2885,""),"VER")</f>
        <v/>
      </c>
    </row>
    <row r="2886" spans="14:55" ht="15.75" thickBot="1">
      <c r="N2886" s="183" t="s">
        <v>224</v>
      </c>
      <c r="O2886" s="82">
        <v>89</v>
      </c>
      <c r="P2886" s="85">
        <v>1002.48</v>
      </c>
      <c r="Q2886" s="83" t="s">
        <v>106</v>
      </c>
      <c r="R2886" s="83" t="s">
        <v>10</v>
      </c>
      <c r="S2886" s="83" t="s">
        <v>10</v>
      </c>
      <c r="T2886" s="82" t="s">
        <v>230</v>
      </c>
      <c r="U2886" s="82" t="s">
        <v>124</v>
      </c>
      <c r="AC2886" s="187" t="str">
        <f t="shared" si="956"/>
        <v/>
      </c>
      <c r="AD2886" s="187" t="str">
        <f t="shared" si="957"/>
        <v/>
      </c>
      <c r="AE2886" s="187" t="str">
        <f t="shared" si="958"/>
        <v/>
      </c>
      <c r="AF2886" s="187" t="str">
        <f t="shared" si="959"/>
        <v/>
      </c>
      <c r="AG2886" s="187" t="str">
        <f t="shared" si="960"/>
        <v/>
      </c>
      <c r="AH2886" s="187" t="str">
        <f t="shared" si="961"/>
        <v/>
      </c>
      <c r="AI2886" s="187" t="str">
        <f t="shared" si="962"/>
        <v/>
      </c>
      <c r="AJ2886" s="187" t="str">
        <f t="shared" si="963"/>
        <v/>
      </c>
      <c r="AK2886" s="187" t="str">
        <f t="shared" si="964"/>
        <v/>
      </c>
      <c r="AN2886" s="187" t="str">
        <f t="shared" si="965"/>
        <v/>
      </c>
      <c r="AO2886" s="187" t="str">
        <f t="shared" si="966"/>
        <v/>
      </c>
      <c r="AP2886" s="187" t="str">
        <f t="shared" si="967"/>
        <v/>
      </c>
      <c r="AT2886" s="187" t="str">
        <f t="shared" si="968"/>
        <v/>
      </c>
      <c r="AU2886" s="187" t="str">
        <f t="shared" si="969"/>
        <v/>
      </c>
      <c r="AV2886" s="187" t="str">
        <f t="shared" si="970"/>
        <v/>
      </c>
      <c r="AW2886" s="187" t="str">
        <f t="shared" si="971"/>
        <v/>
      </c>
      <c r="AX2886" s="187" t="str">
        <f t="shared" si="972"/>
        <v/>
      </c>
      <c r="AY2886" s="187" t="str">
        <f t="shared" si="974"/>
        <v/>
      </c>
      <c r="AZ2886" s="187" t="str">
        <f t="shared" si="973"/>
        <v/>
      </c>
      <c r="BA2886" s="187" t="str">
        <f t="shared" si="955"/>
        <v xml:space="preserve"> </v>
      </c>
      <c r="BB2886" s="187" t="str">
        <f>IFERROR(IF(AW2886="","",VLOOKUP(AW2886,SUSS!R:S,2,FALSE)),AY2886*SUSS!$M$2)</f>
        <v/>
      </c>
      <c r="BC2886" s="187" t="str">
        <f t="shared" si="975"/>
        <v/>
      </c>
    </row>
    <row r="2887" spans="14:55" ht="15.75" thickBot="1">
      <c r="N2887" s="183" t="s">
        <v>224</v>
      </c>
      <c r="O2887" s="82">
        <v>90</v>
      </c>
      <c r="P2887" s="85">
        <v>1636.27</v>
      </c>
      <c r="Q2887" s="83" t="s">
        <v>102</v>
      </c>
      <c r="R2887" s="83" t="s">
        <v>10</v>
      </c>
      <c r="S2887" s="83" t="s">
        <v>83</v>
      </c>
      <c r="T2887" s="82" t="s">
        <v>206</v>
      </c>
      <c r="U2887" s="82" t="s">
        <v>124</v>
      </c>
      <c r="AC2887" s="187" t="str">
        <f t="shared" si="956"/>
        <v/>
      </c>
      <c r="AD2887" s="187" t="str">
        <f t="shared" si="957"/>
        <v/>
      </c>
      <c r="AE2887" s="187" t="str">
        <f t="shared" si="958"/>
        <v/>
      </c>
      <c r="AF2887" s="187" t="str">
        <f t="shared" si="959"/>
        <v/>
      </c>
      <c r="AG2887" s="187" t="str">
        <f t="shared" si="960"/>
        <v/>
      </c>
      <c r="AH2887" s="187" t="str">
        <f t="shared" si="961"/>
        <v/>
      </c>
      <c r="AI2887" s="187" t="str">
        <f t="shared" si="962"/>
        <v/>
      </c>
      <c r="AJ2887" s="187" t="str">
        <f t="shared" si="963"/>
        <v/>
      </c>
      <c r="AK2887" s="187" t="str">
        <f t="shared" si="964"/>
        <v/>
      </c>
      <c r="AN2887" s="187" t="str">
        <f t="shared" si="965"/>
        <v/>
      </c>
      <c r="AO2887" s="187" t="str">
        <f t="shared" si="966"/>
        <v/>
      </c>
      <c r="AP2887" s="187" t="str">
        <f t="shared" si="967"/>
        <v/>
      </c>
      <c r="AT2887" s="187" t="str">
        <f t="shared" si="968"/>
        <v/>
      </c>
      <c r="AU2887" s="187" t="str">
        <f t="shared" si="969"/>
        <v/>
      </c>
      <c r="AV2887" s="187" t="str">
        <f t="shared" si="970"/>
        <v/>
      </c>
      <c r="AW2887" s="187" t="str">
        <f t="shared" si="971"/>
        <v/>
      </c>
      <c r="AX2887" s="187" t="str">
        <f t="shared" si="972"/>
        <v/>
      </c>
      <c r="AY2887" s="187" t="str">
        <f t="shared" si="974"/>
        <v/>
      </c>
      <c r="AZ2887" s="187" t="str">
        <f t="shared" si="973"/>
        <v/>
      </c>
      <c r="BA2887" s="187" t="str">
        <f t="shared" si="955"/>
        <v xml:space="preserve"> </v>
      </c>
      <c r="BB2887" s="187" t="str">
        <f>IFERROR(IF(AW2887="","",VLOOKUP(AW2887,SUSS!R:S,2,FALSE)),AY2887*SUSS!$M$2)</f>
        <v/>
      </c>
      <c r="BC2887" s="187" t="str">
        <f t="shared" si="975"/>
        <v/>
      </c>
    </row>
    <row r="2888" spans="14:55" ht="15.75" thickBot="1">
      <c r="N2888" s="183" t="s">
        <v>224</v>
      </c>
      <c r="O2888" s="82">
        <v>90</v>
      </c>
      <c r="P2888" s="86">
        <v>218.97</v>
      </c>
      <c r="Q2888" s="83" t="s">
        <v>107</v>
      </c>
      <c r="R2888" s="83" t="s">
        <v>10</v>
      </c>
      <c r="S2888" s="83" t="s">
        <v>83</v>
      </c>
      <c r="T2888" s="82" t="s">
        <v>111</v>
      </c>
      <c r="U2888" s="82" t="s">
        <v>124</v>
      </c>
      <c r="AC2888" s="187" t="str">
        <f t="shared" si="956"/>
        <v/>
      </c>
      <c r="AD2888" s="187" t="str">
        <f t="shared" si="957"/>
        <v/>
      </c>
      <c r="AE2888" s="187" t="str">
        <f t="shared" si="958"/>
        <v/>
      </c>
      <c r="AF2888" s="187" t="str">
        <f t="shared" si="959"/>
        <v/>
      </c>
      <c r="AG2888" s="187" t="str">
        <f t="shared" si="960"/>
        <v/>
      </c>
      <c r="AH2888" s="187" t="str">
        <f t="shared" si="961"/>
        <v/>
      </c>
      <c r="AI2888" s="187" t="str">
        <f t="shared" si="962"/>
        <v/>
      </c>
      <c r="AJ2888" s="187" t="str">
        <f t="shared" si="963"/>
        <v/>
      </c>
      <c r="AK2888" s="187" t="str">
        <f t="shared" si="964"/>
        <v/>
      </c>
      <c r="AN2888" s="187" t="str">
        <f t="shared" si="965"/>
        <v/>
      </c>
      <c r="AO2888" s="187" t="str">
        <f t="shared" si="966"/>
        <v/>
      </c>
      <c r="AP2888" s="187" t="str">
        <f t="shared" si="967"/>
        <v/>
      </c>
      <c r="AT2888" s="187" t="str">
        <f t="shared" si="968"/>
        <v/>
      </c>
      <c r="AU2888" s="187" t="str">
        <f t="shared" si="969"/>
        <v/>
      </c>
      <c r="AV2888" s="187" t="str">
        <f t="shared" si="970"/>
        <v/>
      </c>
      <c r="AW2888" s="187" t="str">
        <f t="shared" si="971"/>
        <v/>
      </c>
      <c r="AX2888" s="187" t="str">
        <f t="shared" si="972"/>
        <v/>
      </c>
      <c r="AY2888" s="187" t="str">
        <f t="shared" si="974"/>
        <v/>
      </c>
      <c r="AZ2888" s="187" t="str">
        <f t="shared" si="973"/>
        <v/>
      </c>
      <c r="BA2888" s="187" t="str">
        <f t="shared" ref="BA2888:BA2951" si="976">AT2888&amp;" "&amp;AU2888</f>
        <v xml:space="preserve"> </v>
      </c>
      <c r="BB2888" s="187" t="str">
        <f>IFERROR(IF(AW2888="","",VLOOKUP(AW2888,SUSS!R:S,2,FALSE)),AY2888*SUSS!$M$2)</f>
        <v/>
      </c>
      <c r="BC2888" s="187" t="str">
        <f t="shared" si="975"/>
        <v/>
      </c>
    </row>
    <row r="2889" spans="14:55" ht="15.75" thickBot="1">
      <c r="N2889" s="183" t="s">
        <v>224</v>
      </c>
      <c r="O2889" s="82">
        <v>90</v>
      </c>
      <c r="P2889" s="85">
        <v>2371.11</v>
      </c>
      <c r="Q2889" s="83" t="s">
        <v>11</v>
      </c>
      <c r="R2889" s="83" t="s">
        <v>10</v>
      </c>
      <c r="S2889" s="83" t="s">
        <v>83</v>
      </c>
      <c r="T2889" s="82" t="s">
        <v>132</v>
      </c>
      <c r="U2889" s="82" t="s">
        <v>124</v>
      </c>
      <c r="AC2889" s="187" t="str">
        <f t="shared" si="956"/>
        <v/>
      </c>
      <c r="AD2889" s="187" t="str">
        <f t="shared" si="957"/>
        <v/>
      </c>
      <c r="AE2889" s="187" t="str">
        <f t="shared" si="958"/>
        <v/>
      </c>
      <c r="AF2889" s="187" t="str">
        <f t="shared" si="959"/>
        <v/>
      </c>
      <c r="AG2889" s="187" t="str">
        <f t="shared" si="960"/>
        <v/>
      </c>
      <c r="AH2889" s="187" t="str">
        <f t="shared" si="961"/>
        <v/>
      </c>
      <c r="AI2889" s="187" t="str">
        <f t="shared" si="962"/>
        <v/>
      </c>
      <c r="AJ2889" s="187" t="str">
        <f t="shared" si="963"/>
        <v/>
      </c>
      <c r="AK2889" s="187" t="str">
        <f t="shared" si="964"/>
        <v/>
      </c>
      <c r="AN2889" s="187" t="str">
        <f t="shared" si="965"/>
        <v/>
      </c>
      <c r="AO2889" s="187" t="str">
        <f t="shared" si="966"/>
        <v/>
      </c>
      <c r="AP2889" s="187" t="str">
        <f t="shared" si="967"/>
        <v/>
      </c>
      <c r="AT2889" s="187" t="str">
        <f t="shared" si="968"/>
        <v>O365001</v>
      </c>
      <c r="AU2889" s="187">
        <f t="shared" si="969"/>
        <v>90</v>
      </c>
      <c r="AV2889" s="187">
        <f t="shared" si="970"/>
        <v>2371.11</v>
      </c>
      <c r="AW2889" s="187" t="str">
        <f t="shared" si="971"/>
        <v>2013/12</v>
      </c>
      <c r="AX2889" s="187" t="str">
        <f t="shared" si="972"/>
        <v>2013/12 Contribuciones Seg. Social</v>
      </c>
      <c r="AY2889" s="187">
        <f t="shared" si="974"/>
        <v>15776.88</v>
      </c>
      <c r="AZ2889" s="187">
        <f t="shared" si="973"/>
        <v>0.15029017144074114</v>
      </c>
      <c r="BA2889" s="187" t="str">
        <f t="shared" si="976"/>
        <v>O365001 90</v>
      </c>
      <c r="BB2889" s="187">
        <f>IFERROR(IF(AW2889="","",VLOOKUP(AW2889,SUSS!R:S,2,FALSE)),AY2889*SUSS!$M$2)</f>
        <v>1893.2255999999998</v>
      </c>
      <c r="BC2889" s="187">
        <f t="shared" si="975"/>
        <v>284.53319999999997</v>
      </c>
    </row>
    <row r="2890" spans="14:55" ht="15.75" thickBot="1">
      <c r="N2890" s="183" t="s">
        <v>224</v>
      </c>
      <c r="O2890" s="82">
        <v>90</v>
      </c>
      <c r="P2890" s="85">
        <v>2814.62</v>
      </c>
      <c r="Q2890" s="83" t="s">
        <v>82</v>
      </c>
      <c r="R2890" s="83" t="s">
        <v>10</v>
      </c>
      <c r="S2890" s="83" t="s">
        <v>83</v>
      </c>
      <c r="T2890" s="82" t="s">
        <v>161</v>
      </c>
      <c r="U2890" s="82" t="s">
        <v>124</v>
      </c>
      <c r="AC2890" s="187" t="str">
        <f t="shared" si="956"/>
        <v/>
      </c>
      <c r="AD2890" s="187" t="str">
        <f t="shared" si="957"/>
        <v/>
      </c>
      <c r="AE2890" s="187" t="str">
        <f t="shared" si="958"/>
        <v/>
      </c>
      <c r="AF2890" s="187" t="str">
        <f t="shared" si="959"/>
        <v/>
      </c>
      <c r="AG2890" s="187" t="str">
        <f t="shared" si="960"/>
        <v/>
      </c>
      <c r="AH2890" s="187" t="str">
        <f t="shared" si="961"/>
        <v/>
      </c>
      <c r="AI2890" s="187" t="str">
        <f t="shared" si="962"/>
        <v/>
      </c>
      <c r="AJ2890" s="187" t="str">
        <f t="shared" si="963"/>
        <v/>
      </c>
      <c r="AK2890" s="187" t="str">
        <f t="shared" si="964"/>
        <v/>
      </c>
      <c r="AN2890" s="187" t="str">
        <f t="shared" si="965"/>
        <v/>
      </c>
      <c r="AO2890" s="187" t="str">
        <f t="shared" si="966"/>
        <v/>
      </c>
      <c r="AP2890" s="187" t="str">
        <f t="shared" si="967"/>
        <v/>
      </c>
      <c r="AT2890" s="187" t="str">
        <f t="shared" si="968"/>
        <v/>
      </c>
      <c r="AU2890" s="187" t="str">
        <f t="shared" si="969"/>
        <v/>
      </c>
      <c r="AV2890" s="187" t="str">
        <f t="shared" si="970"/>
        <v/>
      </c>
      <c r="AW2890" s="187" t="str">
        <f t="shared" si="971"/>
        <v/>
      </c>
      <c r="AX2890" s="187" t="str">
        <f t="shared" si="972"/>
        <v/>
      </c>
      <c r="AY2890" s="187" t="str">
        <f t="shared" si="974"/>
        <v/>
      </c>
      <c r="AZ2890" s="187" t="str">
        <f t="shared" si="973"/>
        <v/>
      </c>
      <c r="BA2890" s="187" t="str">
        <f t="shared" si="976"/>
        <v xml:space="preserve"> </v>
      </c>
      <c r="BB2890" s="187" t="str">
        <f>IFERROR(IF(AW2890="","",VLOOKUP(AW2890,SUSS!R:S,2,FALSE)),AY2890*SUSS!$M$2)</f>
        <v/>
      </c>
      <c r="BC2890" s="187" t="str">
        <f t="shared" si="975"/>
        <v/>
      </c>
    </row>
    <row r="2891" spans="14:55" ht="15.75" thickBot="1">
      <c r="N2891" s="183" t="s">
        <v>224</v>
      </c>
      <c r="O2891" s="82">
        <v>90</v>
      </c>
      <c r="P2891" s="85">
        <v>2457.4499999999998</v>
      </c>
      <c r="Q2891" s="83" t="s">
        <v>82</v>
      </c>
      <c r="R2891" s="83" t="s">
        <v>10</v>
      </c>
      <c r="S2891" s="83" t="s">
        <v>10</v>
      </c>
      <c r="T2891" s="82" t="s">
        <v>164</v>
      </c>
      <c r="U2891" s="82" t="s">
        <v>124</v>
      </c>
      <c r="AC2891" s="187" t="str">
        <f t="shared" si="956"/>
        <v/>
      </c>
      <c r="AD2891" s="187" t="str">
        <f t="shared" si="957"/>
        <v/>
      </c>
      <c r="AE2891" s="187" t="str">
        <f t="shared" si="958"/>
        <v/>
      </c>
      <c r="AF2891" s="187" t="str">
        <f t="shared" si="959"/>
        <v/>
      </c>
      <c r="AG2891" s="187" t="str">
        <f t="shared" si="960"/>
        <v/>
      </c>
      <c r="AH2891" s="187" t="str">
        <f t="shared" si="961"/>
        <v/>
      </c>
      <c r="AI2891" s="187" t="str">
        <f t="shared" si="962"/>
        <v/>
      </c>
      <c r="AJ2891" s="187" t="str">
        <f t="shared" si="963"/>
        <v/>
      </c>
      <c r="AK2891" s="187" t="str">
        <f t="shared" si="964"/>
        <v/>
      </c>
      <c r="AN2891" s="187" t="str">
        <f t="shared" si="965"/>
        <v/>
      </c>
      <c r="AO2891" s="187" t="str">
        <f t="shared" si="966"/>
        <v/>
      </c>
      <c r="AP2891" s="187" t="str">
        <f t="shared" si="967"/>
        <v/>
      </c>
      <c r="AT2891" s="187" t="str">
        <f t="shared" si="968"/>
        <v/>
      </c>
      <c r="AU2891" s="187" t="str">
        <f t="shared" si="969"/>
        <v/>
      </c>
      <c r="AV2891" s="187" t="str">
        <f t="shared" si="970"/>
        <v/>
      </c>
      <c r="AW2891" s="187" t="str">
        <f t="shared" si="971"/>
        <v/>
      </c>
      <c r="AX2891" s="187" t="str">
        <f t="shared" si="972"/>
        <v/>
      </c>
      <c r="AY2891" s="187" t="str">
        <f t="shared" si="974"/>
        <v/>
      </c>
      <c r="AZ2891" s="187" t="str">
        <f t="shared" si="973"/>
        <v/>
      </c>
      <c r="BA2891" s="187" t="str">
        <f t="shared" si="976"/>
        <v xml:space="preserve"> </v>
      </c>
      <c r="BB2891" s="187" t="str">
        <f>IFERROR(IF(AW2891="","",VLOOKUP(AW2891,SUSS!R:S,2,FALSE)),AY2891*SUSS!$M$2)</f>
        <v/>
      </c>
      <c r="BC2891" s="187" t="str">
        <f t="shared" si="975"/>
        <v/>
      </c>
    </row>
    <row r="2892" spans="14:55" ht="15.75" thickBot="1">
      <c r="N2892" s="183" t="s">
        <v>224</v>
      </c>
      <c r="O2892" s="82">
        <v>90</v>
      </c>
      <c r="P2892" s="85">
        <v>1002.48</v>
      </c>
      <c r="Q2892" s="83" t="s">
        <v>106</v>
      </c>
      <c r="R2892" s="83" t="s">
        <v>10</v>
      </c>
      <c r="S2892" s="83" t="s">
        <v>10</v>
      </c>
      <c r="T2892" s="82" t="s">
        <v>230</v>
      </c>
      <c r="U2892" s="82" t="s">
        <v>124</v>
      </c>
      <c r="AC2892" s="187" t="str">
        <f t="shared" si="956"/>
        <v/>
      </c>
      <c r="AD2892" s="187" t="str">
        <f t="shared" si="957"/>
        <v/>
      </c>
      <c r="AE2892" s="187" t="str">
        <f t="shared" si="958"/>
        <v/>
      </c>
      <c r="AF2892" s="187" t="str">
        <f t="shared" si="959"/>
        <v/>
      </c>
      <c r="AG2892" s="187" t="str">
        <f t="shared" si="960"/>
        <v/>
      </c>
      <c r="AH2892" s="187" t="str">
        <f t="shared" si="961"/>
        <v/>
      </c>
      <c r="AI2892" s="187" t="str">
        <f t="shared" si="962"/>
        <v/>
      </c>
      <c r="AJ2892" s="187" t="str">
        <f t="shared" si="963"/>
        <v/>
      </c>
      <c r="AK2892" s="187" t="str">
        <f t="shared" si="964"/>
        <v/>
      </c>
      <c r="AN2892" s="187" t="str">
        <f t="shared" si="965"/>
        <v/>
      </c>
      <c r="AO2892" s="187" t="str">
        <f t="shared" si="966"/>
        <v/>
      </c>
      <c r="AP2892" s="187" t="str">
        <f t="shared" si="967"/>
        <v/>
      </c>
      <c r="AT2892" s="187" t="str">
        <f t="shared" si="968"/>
        <v/>
      </c>
      <c r="AU2892" s="187" t="str">
        <f t="shared" si="969"/>
        <v/>
      </c>
      <c r="AV2892" s="187" t="str">
        <f t="shared" si="970"/>
        <v/>
      </c>
      <c r="AW2892" s="187" t="str">
        <f t="shared" si="971"/>
        <v/>
      </c>
      <c r="AX2892" s="187" t="str">
        <f t="shared" si="972"/>
        <v/>
      </c>
      <c r="AY2892" s="187" t="str">
        <f t="shared" si="974"/>
        <v/>
      </c>
      <c r="AZ2892" s="187" t="str">
        <f t="shared" si="973"/>
        <v/>
      </c>
      <c r="BA2892" s="187" t="str">
        <f t="shared" si="976"/>
        <v xml:space="preserve"> </v>
      </c>
      <c r="BB2892" s="187" t="str">
        <f>IFERROR(IF(AW2892="","",VLOOKUP(AW2892,SUSS!R:S,2,FALSE)),AY2892*SUSS!$M$2)</f>
        <v/>
      </c>
      <c r="BC2892" s="187" t="str">
        <f t="shared" si="975"/>
        <v/>
      </c>
    </row>
    <row r="2893" spans="14:55" ht="15.75" thickBot="1">
      <c r="N2893" s="183" t="s">
        <v>224</v>
      </c>
      <c r="O2893" s="82">
        <v>91</v>
      </c>
      <c r="P2893" s="85">
        <v>1636.27</v>
      </c>
      <c r="Q2893" s="83" t="s">
        <v>102</v>
      </c>
      <c r="R2893" s="83" t="s">
        <v>10</v>
      </c>
      <c r="S2893" s="83" t="s">
        <v>83</v>
      </c>
      <c r="T2893" s="82" t="s">
        <v>206</v>
      </c>
      <c r="U2893" s="82" t="s">
        <v>124</v>
      </c>
      <c r="AC2893" s="187" t="str">
        <f t="shared" si="956"/>
        <v/>
      </c>
      <c r="AD2893" s="187" t="str">
        <f t="shared" si="957"/>
        <v/>
      </c>
      <c r="AE2893" s="187" t="str">
        <f t="shared" si="958"/>
        <v/>
      </c>
      <c r="AF2893" s="187" t="str">
        <f t="shared" si="959"/>
        <v/>
      </c>
      <c r="AG2893" s="187" t="str">
        <f t="shared" si="960"/>
        <v/>
      </c>
      <c r="AH2893" s="187" t="str">
        <f t="shared" si="961"/>
        <v/>
      </c>
      <c r="AI2893" s="187" t="str">
        <f t="shared" si="962"/>
        <v/>
      </c>
      <c r="AJ2893" s="187" t="str">
        <f t="shared" si="963"/>
        <v/>
      </c>
      <c r="AK2893" s="187" t="str">
        <f t="shared" si="964"/>
        <v/>
      </c>
      <c r="AN2893" s="187" t="str">
        <f t="shared" si="965"/>
        <v/>
      </c>
      <c r="AO2893" s="187" t="str">
        <f t="shared" si="966"/>
        <v/>
      </c>
      <c r="AP2893" s="187" t="str">
        <f t="shared" si="967"/>
        <v/>
      </c>
      <c r="AT2893" s="187" t="str">
        <f t="shared" si="968"/>
        <v/>
      </c>
      <c r="AU2893" s="187" t="str">
        <f t="shared" si="969"/>
        <v/>
      </c>
      <c r="AV2893" s="187" t="str">
        <f t="shared" si="970"/>
        <v/>
      </c>
      <c r="AW2893" s="187" t="str">
        <f t="shared" si="971"/>
        <v/>
      </c>
      <c r="AX2893" s="187" t="str">
        <f t="shared" si="972"/>
        <v/>
      </c>
      <c r="AY2893" s="187" t="str">
        <f t="shared" si="974"/>
        <v/>
      </c>
      <c r="AZ2893" s="187" t="str">
        <f t="shared" si="973"/>
        <v/>
      </c>
      <c r="BA2893" s="187" t="str">
        <f t="shared" si="976"/>
        <v xml:space="preserve"> </v>
      </c>
      <c r="BB2893" s="187" t="str">
        <f>IFERROR(IF(AW2893="","",VLOOKUP(AW2893,SUSS!R:S,2,FALSE)),AY2893*SUSS!$M$2)</f>
        <v/>
      </c>
      <c r="BC2893" s="187" t="str">
        <f t="shared" si="975"/>
        <v/>
      </c>
    </row>
    <row r="2894" spans="14:55" ht="15.75" thickBot="1">
      <c r="N2894" s="183" t="s">
        <v>224</v>
      </c>
      <c r="O2894" s="82">
        <v>91</v>
      </c>
      <c r="P2894" s="86">
        <v>218.97</v>
      </c>
      <c r="Q2894" s="83" t="s">
        <v>107</v>
      </c>
      <c r="R2894" s="83" t="s">
        <v>10</v>
      </c>
      <c r="S2894" s="83" t="s">
        <v>83</v>
      </c>
      <c r="T2894" s="82" t="s">
        <v>111</v>
      </c>
      <c r="U2894" s="82" t="s">
        <v>124</v>
      </c>
      <c r="AC2894" s="187" t="str">
        <f t="shared" si="956"/>
        <v/>
      </c>
      <c r="AD2894" s="187" t="str">
        <f t="shared" si="957"/>
        <v/>
      </c>
      <c r="AE2894" s="187" t="str">
        <f t="shared" si="958"/>
        <v/>
      </c>
      <c r="AF2894" s="187" t="str">
        <f t="shared" si="959"/>
        <v/>
      </c>
      <c r="AG2894" s="187" t="str">
        <f t="shared" si="960"/>
        <v/>
      </c>
      <c r="AH2894" s="187" t="str">
        <f t="shared" si="961"/>
        <v/>
      </c>
      <c r="AI2894" s="187" t="str">
        <f t="shared" si="962"/>
        <v/>
      </c>
      <c r="AJ2894" s="187" t="str">
        <f t="shared" si="963"/>
        <v/>
      </c>
      <c r="AK2894" s="187" t="str">
        <f t="shared" si="964"/>
        <v/>
      </c>
      <c r="AN2894" s="187" t="str">
        <f t="shared" si="965"/>
        <v/>
      </c>
      <c r="AO2894" s="187" t="str">
        <f t="shared" si="966"/>
        <v/>
      </c>
      <c r="AP2894" s="187" t="str">
        <f t="shared" si="967"/>
        <v/>
      </c>
      <c r="AT2894" s="187" t="str">
        <f t="shared" si="968"/>
        <v/>
      </c>
      <c r="AU2894" s="187" t="str">
        <f t="shared" si="969"/>
        <v/>
      </c>
      <c r="AV2894" s="187" t="str">
        <f t="shared" si="970"/>
        <v/>
      </c>
      <c r="AW2894" s="187" t="str">
        <f t="shared" si="971"/>
        <v/>
      </c>
      <c r="AX2894" s="187" t="str">
        <f t="shared" si="972"/>
        <v/>
      </c>
      <c r="AY2894" s="187" t="str">
        <f t="shared" si="974"/>
        <v/>
      </c>
      <c r="AZ2894" s="187" t="str">
        <f t="shared" si="973"/>
        <v/>
      </c>
      <c r="BA2894" s="187" t="str">
        <f t="shared" si="976"/>
        <v xml:space="preserve"> </v>
      </c>
      <c r="BB2894" s="187" t="str">
        <f>IFERROR(IF(AW2894="","",VLOOKUP(AW2894,SUSS!R:S,2,FALSE)),AY2894*SUSS!$M$2)</f>
        <v/>
      </c>
      <c r="BC2894" s="187" t="str">
        <f t="shared" si="975"/>
        <v/>
      </c>
    </row>
    <row r="2895" spans="14:55" ht="15.75" thickBot="1">
      <c r="N2895" s="183" t="s">
        <v>224</v>
      </c>
      <c r="O2895" s="82">
        <v>91</v>
      </c>
      <c r="P2895" s="85">
        <v>2371.11</v>
      </c>
      <c r="Q2895" s="83" t="s">
        <v>11</v>
      </c>
      <c r="R2895" s="83" t="s">
        <v>10</v>
      </c>
      <c r="S2895" s="83" t="s">
        <v>83</v>
      </c>
      <c r="T2895" s="82" t="s">
        <v>132</v>
      </c>
      <c r="U2895" s="82" t="s">
        <v>124</v>
      </c>
      <c r="AC2895" s="187" t="str">
        <f t="shared" si="956"/>
        <v/>
      </c>
      <c r="AD2895" s="187" t="str">
        <f t="shared" si="957"/>
        <v/>
      </c>
      <c r="AE2895" s="187" t="str">
        <f t="shared" si="958"/>
        <v/>
      </c>
      <c r="AF2895" s="187" t="str">
        <f t="shared" si="959"/>
        <v/>
      </c>
      <c r="AG2895" s="187" t="str">
        <f t="shared" si="960"/>
        <v/>
      </c>
      <c r="AH2895" s="187" t="str">
        <f t="shared" si="961"/>
        <v/>
      </c>
      <c r="AI2895" s="187" t="str">
        <f t="shared" si="962"/>
        <v/>
      </c>
      <c r="AJ2895" s="187" t="str">
        <f t="shared" si="963"/>
        <v/>
      </c>
      <c r="AK2895" s="187" t="str">
        <f t="shared" si="964"/>
        <v/>
      </c>
      <c r="AN2895" s="187" t="str">
        <f t="shared" si="965"/>
        <v/>
      </c>
      <c r="AO2895" s="187" t="str">
        <f t="shared" si="966"/>
        <v/>
      </c>
      <c r="AP2895" s="187" t="str">
        <f t="shared" si="967"/>
        <v/>
      </c>
      <c r="AT2895" s="187" t="str">
        <f t="shared" si="968"/>
        <v>O365001</v>
      </c>
      <c r="AU2895" s="187">
        <f t="shared" si="969"/>
        <v>91</v>
      </c>
      <c r="AV2895" s="187">
        <f t="shared" si="970"/>
        <v>2371.11</v>
      </c>
      <c r="AW2895" s="187" t="str">
        <f t="shared" si="971"/>
        <v>2013/12</v>
      </c>
      <c r="AX2895" s="187" t="str">
        <f t="shared" si="972"/>
        <v>2013/12 Contribuciones Seg. Social</v>
      </c>
      <c r="AY2895" s="187">
        <f t="shared" si="974"/>
        <v>15776.88</v>
      </c>
      <c r="AZ2895" s="187">
        <f t="shared" si="973"/>
        <v>0.15029017144074114</v>
      </c>
      <c r="BA2895" s="187" t="str">
        <f t="shared" si="976"/>
        <v>O365001 91</v>
      </c>
      <c r="BB2895" s="187">
        <f>IFERROR(IF(AW2895="","",VLOOKUP(AW2895,SUSS!R:S,2,FALSE)),AY2895*SUSS!$M$2)</f>
        <v>1893.2255999999998</v>
      </c>
      <c r="BC2895" s="187">
        <f t="shared" si="975"/>
        <v>284.53319999999997</v>
      </c>
    </row>
    <row r="2896" spans="14:55" ht="15.75" thickBot="1">
      <c r="N2896" s="183" t="s">
        <v>224</v>
      </c>
      <c r="O2896" s="82">
        <v>91</v>
      </c>
      <c r="P2896" s="85">
        <v>5272.07</v>
      </c>
      <c r="Q2896" s="83" t="s">
        <v>82</v>
      </c>
      <c r="R2896" s="83" t="s">
        <v>10</v>
      </c>
      <c r="S2896" s="83" t="s">
        <v>10</v>
      </c>
      <c r="T2896" s="82" t="s">
        <v>164</v>
      </c>
      <c r="U2896" s="82" t="s">
        <v>124</v>
      </c>
      <c r="AC2896" s="187" t="str">
        <f t="shared" si="956"/>
        <v/>
      </c>
      <c r="AD2896" s="187" t="str">
        <f t="shared" si="957"/>
        <v/>
      </c>
      <c r="AE2896" s="187" t="str">
        <f t="shared" si="958"/>
        <v/>
      </c>
      <c r="AF2896" s="187" t="str">
        <f t="shared" si="959"/>
        <v/>
      </c>
      <c r="AG2896" s="187" t="str">
        <f t="shared" si="960"/>
        <v/>
      </c>
      <c r="AH2896" s="187" t="str">
        <f t="shared" si="961"/>
        <v/>
      </c>
      <c r="AI2896" s="187" t="str">
        <f t="shared" si="962"/>
        <v/>
      </c>
      <c r="AJ2896" s="187" t="str">
        <f t="shared" si="963"/>
        <v/>
      </c>
      <c r="AK2896" s="187" t="str">
        <f t="shared" si="964"/>
        <v/>
      </c>
      <c r="AN2896" s="187" t="str">
        <f t="shared" si="965"/>
        <v/>
      </c>
      <c r="AO2896" s="187" t="str">
        <f t="shared" si="966"/>
        <v/>
      </c>
      <c r="AP2896" s="187" t="str">
        <f t="shared" si="967"/>
        <v/>
      </c>
      <c r="AT2896" s="187" t="str">
        <f t="shared" si="968"/>
        <v/>
      </c>
      <c r="AU2896" s="187" t="str">
        <f t="shared" si="969"/>
        <v/>
      </c>
      <c r="AV2896" s="187" t="str">
        <f t="shared" si="970"/>
        <v/>
      </c>
      <c r="AW2896" s="187" t="str">
        <f t="shared" si="971"/>
        <v/>
      </c>
      <c r="AX2896" s="187" t="str">
        <f t="shared" si="972"/>
        <v/>
      </c>
      <c r="AY2896" s="187" t="str">
        <f t="shared" si="974"/>
        <v/>
      </c>
      <c r="AZ2896" s="187" t="str">
        <f t="shared" si="973"/>
        <v/>
      </c>
      <c r="BA2896" s="187" t="str">
        <f t="shared" si="976"/>
        <v xml:space="preserve"> </v>
      </c>
      <c r="BB2896" s="187" t="str">
        <f>IFERROR(IF(AW2896="","",VLOOKUP(AW2896,SUSS!R:S,2,FALSE)),AY2896*SUSS!$M$2)</f>
        <v/>
      </c>
      <c r="BC2896" s="187" t="str">
        <f t="shared" si="975"/>
        <v/>
      </c>
    </row>
    <row r="2897" spans="14:55" ht="15.75" thickBot="1">
      <c r="N2897" s="183" t="s">
        <v>224</v>
      </c>
      <c r="O2897" s="82">
        <v>91</v>
      </c>
      <c r="P2897" s="85">
        <v>1002.48</v>
      </c>
      <c r="Q2897" s="83" t="s">
        <v>106</v>
      </c>
      <c r="R2897" s="83" t="s">
        <v>10</v>
      </c>
      <c r="S2897" s="83" t="s">
        <v>10</v>
      </c>
      <c r="T2897" s="82" t="s">
        <v>230</v>
      </c>
      <c r="U2897" s="82" t="s">
        <v>124</v>
      </c>
      <c r="AC2897" s="187" t="str">
        <f t="shared" si="956"/>
        <v/>
      </c>
      <c r="AD2897" s="187" t="str">
        <f t="shared" si="957"/>
        <v/>
      </c>
      <c r="AE2897" s="187" t="str">
        <f t="shared" si="958"/>
        <v/>
      </c>
      <c r="AF2897" s="187" t="str">
        <f t="shared" si="959"/>
        <v/>
      </c>
      <c r="AG2897" s="187" t="str">
        <f t="shared" si="960"/>
        <v/>
      </c>
      <c r="AH2897" s="187" t="str">
        <f t="shared" si="961"/>
        <v/>
      </c>
      <c r="AI2897" s="187" t="str">
        <f t="shared" si="962"/>
        <v/>
      </c>
      <c r="AJ2897" s="187" t="str">
        <f t="shared" si="963"/>
        <v/>
      </c>
      <c r="AK2897" s="187" t="str">
        <f t="shared" si="964"/>
        <v/>
      </c>
      <c r="AN2897" s="187" t="str">
        <f t="shared" si="965"/>
        <v/>
      </c>
      <c r="AO2897" s="187" t="str">
        <f t="shared" si="966"/>
        <v/>
      </c>
      <c r="AP2897" s="187" t="str">
        <f t="shared" si="967"/>
        <v/>
      </c>
      <c r="AT2897" s="187" t="str">
        <f t="shared" si="968"/>
        <v/>
      </c>
      <c r="AU2897" s="187" t="str">
        <f t="shared" si="969"/>
        <v/>
      </c>
      <c r="AV2897" s="187" t="str">
        <f t="shared" si="970"/>
        <v/>
      </c>
      <c r="AW2897" s="187" t="str">
        <f t="shared" si="971"/>
        <v/>
      </c>
      <c r="AX2897" s="187" t="str">
        <f t="shared" si="972"/>
        <v/>
      </c>
      <c r="AY2897" s="187" t="str">
        <f t="shared" si="974"/>
        <v/>
      </c>
      <c r="AZ2897" s="187" t="str">
        <f t="shared" si="973"/>
        <v/>
      </c>
      <c r="BA2897" s="187" t="str">
        <f t="shared" si="976"/>
        <v xml:space="preserve"> </v>
      </c>
      <c r="BB2897" s="187" t="str">
        <f>IFERROR(IF(AW2897="","",VLOOKUP(AW2897,SUSS!R:S,2,FALSE)),AY2897*SUSS!$M$2)</f>
        <v/>
      </c>
      <c r="BC2897" s="187" t="str">
        <f t="shared" si="975"/>
        <v/>
      </c>
    </row>
    <row r="2898" spans="14:55" ht="15.75" thickBot="1">
      <c r="N2898" s="183" t="s">
        <v>224</v>
      </c>
      <c r="O2898" s="82">
        <v>92</v>
      </c>
      <c r="P2898" s="85">
        <v>1636.27</v>
      </c>
      <c r="Q2898" s="83" t="s">
        <v>102</v>
      </c>
      <c r="R2898" s="83" t="s">
        <v>10</v>
      </c>
      <c r="S2898" s="83" t="s">
        <v>83</v>
      </c>
      <c r="T2898" s="82" t="s">
        <v>206</v>
      </c>
      <c r="U2898" s="82" t="s">
        <v>124</v>
      </c>
      <c r="AC2898" s="187" t="str">
        <f t="shared" si="956"/>
        <v/>
      </c>
      <c r="AD2898" s="187" t="str">
        <f t="shared" si="957"/>
        <v/>
      </c>
      <c r="AE2898" s="187" t="str">
        <f t="shared" si="958"/>
        <v/>
      </c>
      <c r="AF2898" s="187" t="str">
        <f t="shared" si="959"/>
        <v/>
      </c>
      <c r="AG2898" s="187" t="str">
        <f t="shared" si="960"/>
        <v/>
      </c>
      <c r="AH2898" s="187" t="str">
        <f t="shared" si="961"/>
        <v/>
      </c>
      <c r="AI2898" s="187" t="str">
        <f t="shared" si="962"/>
        <v/>
      </c>
      <c r="AJ2898" s="187" t="str">
        <f t="shared" si="963"/>
        <v/>
      </c>
      <c r="AK2898" s="187" t="str">
        <f t="shared" si="964"/>
        <v/>
      </c>
      <c r="AN2898" s="187" t="str">
        <f t="shared" si="965"/>
        <v/>
      </c>
      <c r="AO2898" s="187" t="str">
        <f t="shared" si="966"/>
        <v/>
      </c>
      <c r="AP2898" s="187" t="str">
        <f t="shared" si="967"/>
        <v/>
      </c>
      <c r="AT2898" s="187" t="str">
        <f t="shared" si="968"/>
        <v/>
      </c>
      <c r="AU2898" s="187" t="str">
        <f t="shared" si="969"/>
        <v/>
      </c>
      <c r="AV2898" s="187" t="str">
        <f t="shared" si="970"/>
        <v/>
      </c>
      <c r="AW2898" s="187" t="str">
        <f t="shared" si="971"/>
        <v/>
      </c>
      <c r="AX2898" s="187" t="str">
        <f t="shared" si="972"/>
        <v/>
      </c>
      <c r="AY2898" s="187" t="str">
        <f t="shared" si="974"/>
        <v/>
      </c>
      <c r="AZ2898" s="187" t="str">
        <f t="shared" si="973"/>
        <v/>
      </c>
      <c r="BA2898" s="187" t="str">
        <f t="shared" si="976"/>
        <v xml:space="preserve"> </v>
      </c>
      <c r="BB2898" s="187" t="str">
        <f>IFERROR(IF(AW2898="","",VLOOKUP(AW2898,SUSS!R:S,2,FALSE)),AY2898*SUSS!$M$2)</f>
        <v/>
      </c>
      <c r="BC2898" s="187" t="str">
        <f t="shared" si="975"/>
        <v/>
      </c>
    </row>
    <row r="2899" spans="14:55" ht="15.75" thickBot="1">
      <c r="N2899" s="183" t="s">
        <v>224</v>
      </c>
      <c r="O2899" s="82">
        <v>92</v>
      </c>
      <c r="P2899" s="86">
        <v>218.97</v>
      </c>
      <c r="Q2899" s="83" t="s">
        <v>107</v>
      </c>
      <c r="R2899" s="83" t="s">
        <v>10</v>
      </c>
      <c r="S2899" s="83" t="s">
        <v>83</v>
      </c>
      <c r="T2899" s="82" t="s">
        <v>111</v>
      </c>
      <c r="U2899" s="82" t="s">
        <v>124</v>
      </c>
      <c r="AC2899" s="187" t="str">
        <f t="shared" si="956"/>
        <v/>
      </c>
      <c r="AD2899" s="187" t="str">
        <f t="shared" si="957"/>
        <v/>
      </c>
      <c r="AE2899" s="187" t="str">
        <f t="shared" si="958"/>
        <v/>
      </c>
      <c r="AF2899" s="187" t="str">
        <f t="shared" si="959"/>
        <v/>
      </c>
      <c r="AG2899" s="187" t="str">
        <f t="shared" si="960"/>
        <v/>
      </c>
      <c r="AH2899" s="187" t="str">
        <f t="shared" si="961"/>
        <v/>
      </c>
      <c r="AI2899" s="187" t="str">
        <f t="shared" si="962"/>
        <v/>
      </c>
      <c r="AJ2899" s="187" t="str">
        <f t="shared" si="963"/>
        <v/>
      </c>
      <c r="AK2899" s="187" t="str">
        <f t="shared" si="964"/>
        <v/>
      </c>
      <c r="AN2899" s="187" t="str">
        <f t="shared" si="965"/>
        <v/>
      </c>
      <c r="AO2899" s="187" t="str">
        <f t="shared" si="966"/>
        <v/>
      </c>
      <c r="AP2899" s="187" t="str">
        <f t="shared" si="967"/>
        <v/>
      </c>
      <c r="AT2899" s="187" t="str">
        <f t="shared" si="968"/>
        <v/>
      </c>
      <c r="AU2899" s="187" t="str">
        <f t="shared" si="969"/>
        <v/>
      </c>
      <c r="AV2899" s="187" t="str">
        <f t="shared" si="970"/>
        <v/>
      </c>
      <c r="AW2899" s="187" t="str">
        <f t="shared" si="971"/>
        <v/>
      </c>
      <c r="AX2899" s="187" t="str">
        <f t="shared" si="972"/>
        <v/>
      </c>
      <c r="AY2899" s="187" t="str">
        <f t="shared" si="974"/>
        <v/>
      </c>
      <c r="AZ2899" s="187" t="str">
        <f t="shared" si="973"/>
        <v/>
      </c>
      <c r="BA2899" s="187" t="str">
        <f t="shared" si="976"/>
        <v xml:space="preserve"> </v>
      </c>
      <c r="BB2899" s="187" t="str">
        <f>IFERROR(IF(AW2899="","",VLOOKUP(AW2899,SUSS!R:S,2,FALSE)),AY2899*SUSS!$M$2)</f>
        <v/>
      </c>
      <c r="BC2899" s="187" t="str">
        <f t="shared" si="975"/>
        <v/>
      </c>
    </row>
    <row r="2900" spans="14:55" ht="15.75" thickBot="1">
      <c r="N2900" s="183" t="s">
        <v>224</v>
      </c>
      <c r="O2900" s="82">
        <v>92</v>
      </c>
      <c r="P2900" s="85">
        <v>2371.11</v>
      </c>
      <c r="Q2900" s="83" t="s">
        <v>11</v>
      </c>
      <c r="R2900" s="83" t="s">
        <v>10</v>
      </c>
      <c r="S2900" s="83" t="s">
        <v>83</v>
      </c>
      <c r="T2900" s="82" t="s">
        <v>132</v>
      </c>
      <c r="U2900" s="82" t="s">
        <v>124</v>
      </c>
      <c r="AC2900" s="187" t="str">
        <f t="shared" si="956"/>
        <v/>
      </c>
      <c r="AD2900" s="187" t="str">
        <f t="shared" si="957"/>
        <v/>
      </c>
      <c r="AE2900" s="187" t="str">
        <f t="shared" si="958"/>
        <v/>
      </c>
      <c r="AF2900" s="187" t="str">
        <f t="shared" si="959"/>
        <v/>
      </c>
      <c r="AG2900" s="187" t="str">
        <f t="shared" si="960"/>
        <v/>
      </c>
      <c r="AH2900" s="187" t="str">
        <f t="shared" si="961"/>
        <v/>
      </c>
      <c r="AI2900" s="187" t="str">
        <f t="shared" si="962"/>
        <v/>
      </c>
      <c r="AJ2900" s="187" t="str">
        <f t="shared" si="963"/>
        <v/>
      </c>
      <c r="AK2900" s="187" t="str">
        <f t="shared" si="964"/>
        <v/>
      </c>
      <c r="AN2900" s="187" t="str">
        <f t="shared" si="965"/>
        <v/>
      </c>
      <c r="AO2900" s="187" t="str">
        <f t="shared" si="966"/>
        <v/>
      </c>
      <c r="AP2900" s="187" t="str">
        <f t="shared" si="967"/>
        <v/>
      </c>
      <c r="AT2900" s="187" t="str">
        <f t="shared" si="968"/>
        <v>O365001</v>
      </c>
      <c r="AU2900" s="187">
        <f t="shared" si="969"/>
        <v>92</v>
      </c>
      <c r="AV2900" s="187">
        <f t="shared" si="970"/>
        <v>2371.11</v>
      </c>
      <c r="AW2900" s="187" t="str">
        <f t="shared" si="971"/>
        <v>2013/12</v>
      </c>
      <c r="AX2900" s="187" t="str">
        <f t="shared" si="972"/>
        <v>2013/12 Contribuciones Seg. Social</v>
      </c>
      <c r="AY2900" s="187">
        <f t="shared" si="974"/>
        <v>15776.88</v>
      </c>
      <c r="AZ2900" s="187">
        <f t="shared" si="973"/>
        <v>0.15029017144074114</v>
      </c>
      <c r="BA2900" s="187" t="str">
        <f t="shared" si="976"/>
        <v>O365001 92</v>
      </c>
      <c r="BB2900" s="187">
        <f>IFERROR(IF(AW2900="","",VLOOKUP(AW2900,SUSS!R:S,2,FALSE)),AY2900*SUSS!$M$2)</f>
        <v>1893.2255999999998</v>
      </c>
      <c r="BC2900" s="187">
        <f t="shared" si="975"/>
        <v>284.53319999999997</v>
      </c>
    </row>
    <row r="2901" spans="14:55" ht="15.75" thickBot="1">
      <c r="N2901" s="183" t="s">
        <v>224</v>
      </c>
      <c r="O2901" s="82">
        <v>92</v>
      </c>
      <c r="P2901" s="85">
        <v>5272.07</v>
      </c>
      <c r="Q2901" s="83" t="s">
        <v>82</v>
      </c>
      <c r="R2901" s="83" t="s">
        <v>10</v>
      </c>
      <c r="S2901" s="83" t="s">
        <v>10</v>
      </c>
      <c r="T2901" s="82" t="s">
        <v>164</v>
      </c>
      <c r="U2901" s="82" t="s">
        <v>124</v>
      </c>
      <c r="AC2901" s="187" t="str">
        <f t="shared" si="956"/>
        <v/>
      </c>
      <c r="AD2901" s="187" t="str">
        <f t="shared" si="957"/>
        <v/>
      </c>
      <c r="AE2901" s="187" t="str">
        <f t="shared" si="958"/>
        <v/>
      </c>
      <c r="AF2901" s="187" t="str">
        <f t="shared" si="959"/>
        <v/>
      </c>
      <c r="AG2901" s="187" t="str">
        <f t="shared" si="960"/>
        <v/>
      </c>
      <c r="AH2901" s="187" t="str">
        <f t="shared" si="961"/>
        <v/>
      </c>
      <c r="AI2901" s="187" t="str">
        <f t="shared" si="962"/>
        <v/>
      </c>
      <c r="AJ2901" s="187" t="str">
        <f t="shared" si="963"/>
        <v/>
      </c>
      <c r="AK2901" s="187" t="str">
        <f t="shared" si="964"/>
        <v/>
      </c>
      <c r="AN2901" s="187" t="str">
        <f t="shared" si="965"/>
        <v/>
      </c>
      <c r="AO2901" s="187" t="str">
        <f t="shared" si="966"/>
        <v/>
      </c>
      <c r="AP2901" s="187" t="str">
        <f t="shared" si="967"/>
        <v/>
      </c>
      <c r="AT2901" s="187" t="str">
        <f t="shared" si="968"/>
        <v/>
      </c>
      <c r="AU2901" s="187" t="str">
        <f t="shared" si="969"/>
        <v/>
      </c>
      <c r="AV2901" s="187" t="str">
        <f t="shared" si="970"/>
        <v/>
      </c>
      <c r="AW2901" s="187" t="str">
        <f t="shared" si="971"/>
        <v/>
      </c>
      <c r="AX2901" s="187" t="str">
        <f t="shared" si="972"/>
        <v/>
      </c>
      <c r="AY2901" s="187" t="str">
        <f t="shared" si="974"/>
        <v/>
      </c>
      <c r="AZ2901" s="187" t="str">
        <f t="shared" si="973"/>
        <v/>
      </c>
      <c r="BA2901" s="187" t="str">
        <f t="shared" si="976"/>
        <v xml:space="preserve"> </v>
      </c>
      <c r="BB2901" s="187" t="str">
        <f>IFERROR(IF(AW2901="","",VLOOKUP(AW2901,SUSS!R:S,2,FALSE)),AY2901*SUSS!$M$2)</f>
        <v/>
      </c>
      <c r="BC2901" s="187" t="str">
        <f t="shared" si="975"/>
        <v/>
      </c>
    </row>
    <row r="2902" spans="14:55" ht="15.75" thickBot="1">
      <c r="N2902" s="183" t="s">
        <v>224</v>
      </c>
      <c r="O2902" s="82">
        <v>92</v>
      </c>
      <c r="P2902" s="85">
        <v>1002.48</v>
      </c>
      <c r="Q2902" s="83" t="s">
        <v>106</v>
      </c>
      <c r="R2902" s="83" t="s">
        <v>10</v>
      </c>
      <c r="S2902" s="83" t="s">
        <v>10</v>
      </c>
      <c r="T2902" s="82" t="s">
        <v>230</v>
      </c>
      <c r="U2902" s="82" t="s">
        <v>124</v>
      </c>
      <c r="AC2902" s="187" t="str">
        <f t="shared" si="956"/>
        <v/>
      </c>
      <c r="AD2902" s="187" t="str">
        <f t="shared" si="957"/>
        <v/>
      </c>
      <c r="AE2902" s="187" t="str">
        <f t="shared" si="958"/>
        <v/>
      </c>
      <c r="AF2902" s="187" t="str">
        <f t="shared" si="959"/>
        <v/>
      </c>
      <c r="AG2902" s="187" t="str">
        <f t="shared" si="960"/>
        <v/>
      </c>
      <c r="AH2902" s="187" t="str">
        <f t="shared" si="961"/>
        <v/>
      </c>
      <c r="AI2902" s="187" t="str">
        <f t="shared" si="962"/>
        <v/>
      </c>
      <c r="AJ2902" s="187" t="str">
        <f t="shared" si="963"/>
        <v/>
      </c>
      <c r="AK2902" s="187" t="str">
        <f t="shared" si="964"/>
        <v/>
      </c>
      <c r="AN2902" s="187" t="str">
        <f t="shared" si="965"/>
        <v/>
      </c>
      <c r="AO2902" s="187" t="str">
        <f t="shared" si="966"/>
        <v/>
      </c>
      <c r="AP2902" s="187" t="str">
        <f t="shared" si="967"/>
        <v/>
      </c>
      <c r="AT2902" s="187" t="str">
        <f t="shared" si="968"/>
        <v/>
      </c>
      <c r="AU2902" s="187" t="str">
        <f t="shared" si="969"/>
        <v/>
      </c>
      <c r="AV2902" s="187" t="str">
        <f t="shared" si="970"/>
        <v/>
      </c>
      <c r="AW2902" s="187" t="str">
        <f t="shared" si="971"/>
        <v/>
      </c>
      <c r="AX2902" s="187" t="str">
        <f t="shared" si="972"/>
        <v/>
      </c>
      <c r="AY2902" s="187" t="str">
        <f t="shared" si="974"/>
        <v/>
      </c>
      <c r="AZ2902" s="187" t="str">
        <f t="shared" si="973"/>
        <v/>
      </c>
      <c r="BA2902" s="187" t="str">
        <f t="shared" si="976"/>
        <v xml:space="preserve"> </v>
      </c>
      <c r="BB2902" s="187" t="str">
        <f>IFERROR(IF(AW2902="","",VLOOKUP(AW2902,SUSS!R:S,2,FALSE)),AY2902*SUSS!$M$2)</f>
        <v/>
      </c>
      <c r="BC2902" s="187" t="str">
        <f t="shared" si="975"/>
        <v/>
      </c>
    </row>
    <row r="2903" spans="14:55" ht="15.75" thickBot="1">
      <c r="N2903" s="183" t="s">
        <v>224</v>
      </c>
      <c r="O2903" s="82">
        <v>93</v>
      </c>
      <c r="P2903" s="85">
        <v>1636.27</v>
      </c>
      <c r="Q2903" s="83" t="s">
        <v>102</v>
      </c>
      <c r="R2903" s="83" t="s">
        <v>10</v>
      </c>
      <c r="S2903" s="83" t="s">
        <v>83</v>
      </c>
      <c r="T2903" s="82" t="s">
        <v>206</v>
      </c>
      <c r="U2903" s="82" t="s">
        <v>124</v>
      </c>
      <c r="AC2903" s="187" t="str">
        <f t="shared" si="956"/>
        <v/>
      </c>
      <c r="AD2903" s="187" t="str">
        <f t="shared" si="957"/>
        <v/>
      </c>
      <c r="AE2903" s="187" t="str">
        <f t="shared" si="958"/>
        <v/>
      </c>
      <c r="AF2903" s="187" t="str">
        <f t="shared" si="959"/>
        <v/>
      </c>
      <c r="AG2903" s="187" t="str">
        <f t="shared" si="960"/>
        <v/>
      </c>
      <c r="AH2903" s="187" t="str">
        <f t="shared" si="961"/>
        <v/>
      </c>
      <c r="AI2903" s="187" t="str">
        <f t="shared" si="962"/>
        <v/>
      </c>
      <c r="AJ2903" s="187" t="str">
        <f t="shared" si="963"/>
        <v/>
      </c>
      <c r="AK2903" s="187" t="str">
        <f t="shared" si="964"/>
        <v/>
      </c>
      <c r="AN2903" s="187" t="str">
        <f t="shared" si="965"/>
        <v/>
      </c>
      <c r="AO2903" s="187" t="str">
        <f t="shared" si="966"/>
        <v/>
      </c>
      <c r="AP2903" s="187" t="str">
        <f t="shared" si="967"/>
        <v/>
      </c>
      <c r="AT2903" s="187" t="str">
        <f t="shared" si="968"/>
        <v/>
      </c>
      <c r="AU2903" s="187" t="str">
        <f t="shared" si="969"/>
        <v/>
      </c>
      <c r="AV2903" s="187" t="str">
        <f t="shared" si="970"/>
        <v/>
      </c>
      <c r="AW2903" s="187" t="str">
        <f t="shared" si="971"/>
        <v/>
      </c>
      <c r="AX2903" s="187" t="str">
        <f t="shared" si="972"/>
        <v/>
      </c>
      <c r="AY2903" s="187" t="str">
        <f t="shared" si="974"/>
        <v/>
      </c>
      <c r="AZ2903" s="187" t="str">
        <f t="shared" si="973"/>
        <v/>
      </c>
      <c r="BA2903" s="187" t="str">
        <f t="shared" si="976"/>
        <v xml:space="preserve"> </v>
      </c>
      <c r="BB2903" s="187" t="str">
        <f>IFERROR(IF(AW2903="","",VLOOKUP(AW2903,SUSS!R:S,2,FALSE)),AY2903*SUSS!$M$2)</f>
        <v/>
      </c>
      <c r="BC2903" s="187" t="str">
        <f t="shared" si="975"/>
        <v/>
      </c>
    </row>
    <row r="2904" spans="14:55" ht="15.75" thickBot="1">
      <c r="N2904" s="183" t="s">
        <v>224</v>
      </c>
      <c r="O2904" s="82">
        <v>93</v>
      </c>
      <c r="P2904" s="86">
        <v>218.97</v>
      </c>
      <c r="Q2904" s="83" t="s">
        <v>107</v>
      </c>
      <c r="R2904" s="83" t="s">
        <v>10</v>
      </c>
      <c r="S2904" s="83" t="s">
        <v>83</v>
      </c>
      <c r="T2904" s="82" t="s">
        <v>111</v>
      </c>
      <c r="U2904" s="82" t="s">
        <v>124</v>
      </c>
      <c r="AC2904" s="187" t="str">
        <f t="shared" si="956"/>
        <v/>
      </c>
      <c r="AD2904" s="187" t="str">
        <f t="shared" si="957"/>
        <v/>
      </c>
      <c r="AE2904" s="187" t="str">
        <f t="shared" si="958"/>
        <v/>
      </c>
      <c r="AF2904" s="187" t="str">
        <f t="shared" si="959"/>
        <v/>
      </c>
      <c r="AG2904" s="187" t="str">
        <f t="shared" si="960"/>
        <v/>
      </c>
      <c r="AH2904" s="187" t="str">
        <f t="shared" si="961"/>
        <v/>
      </c>
      <c r="AI2904" s="187" t="str">
        <f t="shared" si="962"/>
        <v/>
      </c>
      <c r="AJ2904" s="187" t="str">
        <f t="shared" si="963"/>
        <v/>
      </c>
      <c r="AK2904" s="187" t="str">
        <f t="shared" si="964"/>
        <v/>
      </c>
      <c r="AN2904" s="187" t="str">
        <f t="shared" si="965"/>
        <v/>
      </c>
      <c r="AO2904" s="187" t="str">
        <f t="shared" si="966"/>
        <v/>
      </c>
      <c r="AP2904" s="187" t="str">
        <f t="shared" si="967"/>
        <v/>
      </c>
      <c r="AT2904" s="187" t="str">
        <f t="shared" si="968"/>
        <v/>
      </c>
      <c r="AU2904" s="187" t="str">
        <f t="shared" si="969"/>
        <v/>
      </c>
      <c r="AV2904" s="187" t="str">
        <f t="shared" si="970"/>
        <v/>
      </c>
      <c r="AW2904" s="187" t="str">
        <f t="shared" si="971"/>
        <v/>
      </c>
      <c r="AX2904" s="187" t="str">
        <f t="shared" si="972"/>
        <v/>
      </c>
      <c r="AY2904" s="187" t="str">
        <f t="shared" si="974"/>
        <v/>
      </c>
      <c r="AZ2904" s="187" t="str">
        <f t="shared" si="973"/>
        <v/>
      </c>
      <c r="BA2904" s="187" t="str">
        <f t="shared" si="976"/>
        <v xml:space="preserve"> </v>
      </c>
      <c r="BB2904" s="187" t="str">
        <f>IFERROR(IF(AW2904="","",VLOOKUP(AW2904,SUSS!R:S,2,FALSE)),AY2904*SUSS!$M$2)</f>
        <v/>
      </c>
      <c r="BC2904" s="187" t="str">
        <f t="shared" si="975"/>
        <v/>
      </c>
    </row>
    <row r="2905" spans="14:55" ht="15.75" thickBot="1">
      <c r="N2905" s="183" t="s">
        <v>224</v>
      </c>
      <c r="O2905" s="82">
        <v>93</v>
      </c>
      <c r="P2905" s="86">
        <v>313.74</v>
      </c>
      <c r="Q2905" s="83" t="s">
        <v>11</v>
      </c>
      <c r="R2905" s="83" t="s">
        <v>10</v>
      </c>
      <c r="S2905" s="83" t="s">
        <v>83</v>
      </c>
      <c r="T2905" s="82" t="s">
        <v>132</v>
      </c>
      <c r="U2905" s="82" t="s">
        <v>124</v>
      </c>
      <c r="AC2905" s="187" t="str">
        <f t="shared" si="956"/>
        <v/>
      </c>
      <c r="AD2905" s="187" t="str">
        <f t="shared" si="957"/>
        <v/>
      </c>
      <c r="AE2905" s="187" t="str">
        <f t="shared" si="958"/>
        <v/>
      </c>
      <c r="AF2905" s="187" t="str">
        <f t="shared" si="959"/>
        <v/>
      </c>
      <c r="AG2905" s="187" t="str">
        <f t="shared" si="960"/>
        <v/>
      </c>
      <c r="AH2905" s="187" t="str">
        <f t="shared" si="961"/>
        <v/>
      </c>
      <c r="AI2905" s="187" t="str">
        <f t="shared" si="962"/>
        <v/>
      </c>
      <c r="AJ2905" s="187" t="str">
        <f t="shared" si="963"/>
        <v/>
      </c>
      <c r="AK2905" s="187" t="str">
        <f t="shared" si="964"/>
        <v/>
      </c>
      <c r="AN2905" s="187" t="str">
        <f t="shared" si="965"/>
        <v/>
      </c>
      <c r="AO2905" s="187" t="str">
        <f t="shared" si="966"/>
        <v/>
      </c>
      <c r="AP2905" s="187" t="str">
        <f t="shared" si="967"/>
        <v/>
      </c>
      <c r="AT2905" s="187" t="str">
        <f t="shared" si="968"/>
        <v>O365001</v>
      </c>
      <c r="AU2905" s="187">
        <f t="shared" si="969"/>
        <v>93</v>
      </c>
      <c r="AV2905" s="187">
        <f t="shared" si="970"/>
        <v>313.74</v>
      </c>
      <c r="AW2905" s="187" t="str">
        <f t="shared" si="971"/>
        <v>2013/12</v>
      </c>
      <c r="AX2905" s="187" t="str">
        <f t="shared" si="972"/>
        <v>2013/12 Contribuciones Seg. Social</v>
      </c>
      <c r="AY2905" s="187">
        <f t="shared" si="974"/>
        <v>15776.88</v>
      </c>
      <c r="AZ2905" s="187">
        <f t="shared" si="973"/>
        <v>1.9886061122351188E-2</v>
      </c>
      <c r="BA2905" s="187" t="str">
        <f t="shared" si="976"/>
        <v>O365001 93</v>
      </c>
      <c r="BB2905" s="187">
        <f>IFERROR(IF(AW2905="","",VLOOKUP(AW2905,SUSS!R:S,2,FALSE)),AY2905*SUSS!$M$2)</f>
        <v>1893.2255999999998</v>
      </c>
      <c r="BC2905" s="187">
        <f t="shared" si="975"/>
        <v>37.648799999999994</v>
      </c>
    </row>
    <row r="2906" spans="14:55" ht="15.75" thickBot="1">
      <c r="N2906" s="183" t="s">
        <v>224</v>
      </c>
      <c r="O2906" s="82">
        <v>93</v>
      </c>
      <c r="P2906" s="85">
        <v>5272.07</v>
      </c>
      <c r="Q2906" s="83" t="s">
        <v>82</v>
      </c>
      <c r="R2906" s="83" t="s">
        <v>10</v>
      </c>
      <c r="S2906" s="83" t="s">
        <v>10</v>
      </c>
      <c r="T2906" s="82" t="s">
        <v>164</v>
      </c>
      <c r="U2906" s="82" t="s">
        <v>124</v>
      </c>
      <c r="AC2906" s="187" t="str">
        <f t="shared" si="956"/>
        <v/>
      </c>
      <c r="AD2906" s="187" t="str">
        <f t="shared" si="957"/>
        <v/>
      </c>
      <c r="AE2906" s="187" t="str">
        <f t="shared" si="958"/>
        <v/>
      </c>
      <c r="AF2906" s="187" t="str">
        <f t="shared" si="959"/>
        <v/>
      </c>
      <c r="AG2906" s="187" t="str">
        <f t="shared" si="960"/>
        <v/>
      </c>
      <c r="AH2906" s="187" t="str">
        <f t="shared" si="961"/>
        <v/>
      </c>
      <c r="AI2906" s="187" t="str">
        <f t="shared" si="962"/>
        <v/>
      </c>
      <c r="AJ2906" s="187" t="str">
        <f t="shared" si="963"/>
        <v/>
      </c>
      <c r="AK2906" s="187" t="str">
        <f t="shared" si="964"/>
        <v/>
      </c>
      <c r="AN2906" s="187" t="str">
        <f t="shared" si="965"/>
        <v/>
      </c>
      <c r="AO2906" s="187" t="str">
        <f t="shared" si="966"/>
        <v/>
      </c>
      <c r="AP2906" s="187" t="str">
        <f t="shared" si="967"/>
        <v/>
      </c>
      <c r="AT2906" s="187" t="str">
        <f t="shared" si="968"/>
        <v/>
      </c>
      <c r="AU2906" s="187" t="str">
        <f t="shared" si="969"/>
        <v/>
      </c>
      <c r="AV2906" s="187" t="str">
        <f t="shared" si="970"/>
        <v/>
      </c>
      <c r="AW2906" s="187" t="str">
        <f t="shared" si="971"/>
        <v/>
      </c>
      <c r="AX2906" s="187" t="str">
        <f t="shared" si="972"/>
        <v/>
      </c>
      <c r="AY2906" s="187" t="str">
        <f t="shared" si="974"/>
        <v/>
      </c>
      <c r="AZ2906" s="187" t="str">
        <f t="shared" si="973"/>
        <v/>
      </c>
      <c r="BA2906" s="187" t="str">
        <f t="shared" si="976"/>
        <v xml:space="preserve"> </v>
      </c>
      <c r="BB2906" s="187" t="str">
        <f>IFERROR(IF(AW2906="","",VLOOKUP(AW2906,SUSS!R:S,2,FALSE)),AY2906*SUSS!$M$2)</f>
        <v/>
      </c>
      <c r="BC2906" s="187" t="str">
        <f t="shared" si="975"/>
        <v/>
      </c>
    </row>
    <row r="2907" spans="14:55" ht="15.75" thickBot="1">
      <c r="N2907" s="183" t="s">
        <v>224</v>
      </c>
      <c r="O2907" s="82">
        <v>93</v>
      </c>
      <c r="P2907" s="85">
        <v>2057.37</v>
      </c>
      <c r="Q2907" s="83" t="s">
        <v>11</v>
      </c>
      <c r="R2907" s="83" t="s">
        <v>10</v>
      </c>
      <c r="S2907" s="83" t="s">
        <v>10</v>
      </c>
      <c r="T2907" s="82" t="s">
        <v>164</v>
      </c>
      <c r="U2907" s="82" t="s">
        <v>124</v>
      </c>
      <c r="AC2907" s="187" t="str">
        <f t="shared" si="956"/>
        <v/>
      </c>
      <c r="AD2907" s="187" t="str">
        <f t="shared" si="957"/>
        <v/>
      </c>
      <c r="AE2907" s="187" t="str">
        <f t="shared" si="958"/>
        <v/>
      </c>
      <c r="AF2907" s="187" t="str">
        <f t="shared" si="959"/>
        <v/>
      </c>
      <c r="AG2907" s="187" t="str">
        <f t="shared" si="960"/>
        <v/>
      </c>
      <c r="AH2907" s="187" t="str">
        <f t="shared" si="961"/>
        <v/>
      </c>
      <c r="AI2907" s="187" t="str">
        <f t="shared" si="962"/>
        <v/>
      </c>
      <c r="AJ2907" s="187" t="str">
        <f t="shared" si="963"/>
        <v/>
      </c>
      <c r="AK2907" s="187" t="str">
        <f t="shared" si="964"/>
        <v/>
      </c>
      <c r="AN2907" s="187" t="str">
        <f t="shared" si="965"/>
        <v/>
      </c>
      <c r="AO2907" s="187" t="str">
        <f t="shared" si="966"/>
        <v/>
      </c>
      <c r="AP2907" s="187" t="str">
        <f t="shared" si="967"/>
        <v/>
      </c>
      <c r="AT2907" s="187" t="str">
        <f t="shared" si="968"/>
        <v>O365001</v>
      </c>
      <c r="AU2907" s="187">
        <f t="shared" si="969"/>
        <v>93</v>
      </c>
      <c r="AV2907" s="187">
        <f t="shared" si="970"/>
        <v>2057.37</v>
      </c>
      <c r="AW2907" s="187" t="str">
        <f t="shared" si="971"/>
        <v>2014/7</v>
      </c>
      <c r="AX2907" s="187" t="str">
        <f t="shared" si="972"/>
        <v>2014/7 Contribuciones Seg. Social</v>
      </c>
      <c r="AY2907" s="187">
        <f t="shared" si="974"/>
        <v>11458.7</v>
      </c>
      <c r="AZ2907" s="187">
        <f t="shared" si="973"/>
        <v>0.17954654541963747</v>
      </c>
      <c r="BA2907" s="187" t="str">
        <f t="shared" si="976"/>
        <v>O365001 93</v>
      </c>
      <c r="BB2907" s="187">
        <f>IFERROR(IF(AW2907="","",VLOOKUP(AW2907,SUSS!R:S,2,FALSE)),AY2907*SUSS!$M$2)</f>
        <v>1375.0440000000001</v>
      </c>
      <c r="BC2907" s="187">
        <f t="shared" si="975"/>
        <v>246.8844</v>
      </c>
    </row>
    <row r="2908" spans="14:55" ht="15.75" thickBot="1">
      <c r="N2908" s="183" t="s">
        <v>224</v>
      </c>
      <c r="O2908" s="82">
        <v>93</v>
      </c>
      <c r="P2908" s="85">
        <v>1002.48</v>
      </c>
      <c r="Q2908" s="83" t="s">
        <v>106</v>
      </c>
      <c r="R2908" s="83" t="s">
        <v>10</v>
      </c>
      <c r="S2908" s="83" t="s">
        <v>10</v>
      </c>
      <c r="T2908" s="82" t="s">
        <v>230</v>
      </c>
      <c r="U2908" s="82" t="s">
        <v>124</v>
      </c>
      <c r="AC2908" s="187" t="str">
        <f t="shared" si="956"/>
        <v/>
      </c>
      <c r="AD2908" s="187" t="str">
        <f t="shared" si="957"/>
        <v/>
      </c>
      <c r="AE2908" s="187" t="str">
        <f t="shared" si="958"/>
        <v/>
      </c>
      <c r="AF2908" s="187" t="str">
        <f t="shared" si="959"/>
        <v/>
      </c>
      <c r="AG2908" s="187" t="str">
        <f t="shared" si="960"/>
        <v/>
      </c>
      <c r="AH2908" s="187" t="str">
        <f t="shared" si="961"/>
        <v/>
      </c>
      <c r="AI2908" s="187" t="str">
        <f t="shared" si="962"/>
        <v/>
      </c>
      <c r="AJ2908" s="187" t="str">
        <f t="shared" si="963"/>
        <v/>
      </c>
      <c r="AK2908" s="187" t="str">
        <f t="shared" si="964"/>
        <v/>
      </c>
      <c r="AN2908" s="187" t="str">
        <f t="shared" si="965"/>
        <v/>
      </c>
      <c r="AO2908" s="187" t="str">
        <f t="shared" si="966"/>
        <v/>
      </c>
      <c r="AP2908" s="187" t="str">
        <f t="shared" si="967"/>
        <v/>
      </c>
      <c r="AT2908" s="187" t="str">
        <f t="shared" si="968"/>
        <v/>
      </c>
      <c r="AU2908" s="187" t="str">
        <f t="shared" si="969"/>
        <v/>
      </c>
      <c r="AV2908" s="187" t="str">
        <f t="shared" si="970"/>
        <v/>
      </c>
      <c r="AW2908" s="187" t="str">
        <f t="shared" si="971"/>
        <v/>
      </c>
      <c r="AX2908" s="187" t="str">
        <f t="shared" si="972"/>
        <v/>
      </c>
      <c r="AY2908" s="187" t="str">
        <f t="shared" si="974"/>
        <v/>
      </c>
      <c r="AZ2908" s="187" t="str">
        <f t="shared" si="973"/>
        <v/>
      </c>
      <c r="BA2908" s="187" t="str">
        <f t="shared" si="976"/>
        <v xml:space="preserve"> </v>
      </c>
      <c r="BB2908" s="187" t="str">
        <f>IFERROR(IF(AW2908="","",VLOOKUP(AW2908,SUSS!R:S,2,FALSE)),AY2908*SUSS!$M$2)</f>
        <v/>
      </c>
      <c r="BC2908" s="187" t="str">
        <f t="shared" si="975"/>
        <v/>
      </c>
    </row>
    <row r="2909" spans="14:55" ht="15.75" thickBot="1">
      <c r="N2909" s="183" t="s">
        <v>224</v>
      </c>
      <c r="O2909" s="82">
        <v>94</v>
      </c>
      <c r="P2909" s="85">
        <v>1636.27</v>
      </c>
      <c r="Q2909" s="83" t="s">
        <v>102</v>
      </c>
      <c r="R2909" s="83" t="s">
        <v>10</v>
      </c>
      <c r="S2909" s="83" t="s">
        <v>83</v>
      </c>
      <c r="T2909" s="82" t="s">
        <v>206</v>
      </c>
      <c r="U2909" s="82" t="s">
        <v>124</v>
      </c>
      <c r="AC2909" s="187" t="str">
        <f t="shared" si="956"/>
        <v/>
      </c>
      <c r="AD2909" s="187" t="str">
        <f t="shared" si="957"/>
        <v/>
      </c>
      <c r="AE2909" s="187" t="str">
        <f t="shared" si="958"/>
        <v/>
      </c>
      <c r="AF2909" s="187" t="str">
        <f t="shared" si="959"/>
        <v/>
      </c>
      <c r="AG2909" s="187" t="str">
        <f t="shared" si="960"/>
        <v/>
      </c>
      <c r="AH2909" s="187" t="str">
        <f t="shared" si="961"/>
        <v/>
      </c>
      <c r="AI2909" s="187" t="str">
        <f t="shared" si="962"/>
        <v/>
      </c>
      <c r="AJ2909" s="187" t="str">
        <f t="shared" si="963"/>
        <v/>
      </c>
      <c r="AK2909" s="187" t="str">
        <f t="shared" si="964"/>
        <v/>
      </c>
      <c r="AN2909" s="187" t="str">
        <f t="shared" si="965"/>
        <v/>
      </c>
      <c r="AO2909" s="187" t="str">
        <f t="shared" si="966"/>
        <v/>
      </c>
      <c r="AP2909" s="187" t="str">
        <f t="shared" si="967"/>
        <v/>
      </c>
      <c r="AT2909" s="187" t="str">
        <f t="shared" si="968"/>
        <v/>
      </c>
      <c r="AU2909" s="187" t="str">
        <f t="shared" si="969"/>
        <v/>
      </c>
      <c r="AV2909" s="187" t="str">
        <f t="shared" si="970"/>
        <v/>
      </c>
      <c r="AW2909" s="187" t="str">
        <f t="shared" si="971"/>
        <v/>
      </c>
      <c r="AX2909" s="187" t="str">
        <f t="shared" si="972"/>
        <v/>
      </c>
      <c r="AY2909" s="187" t="str">
        <f t="shared" si="974"/>
        <v/>
      </c>
      <c r="AZ2909" s="187" t="str">
        <f t="shared" si="973"/>
        <v/>
      </c>
      <c r="BA2909" s="187" t="str">
        <f t="shared" si="976"/>
        <v xml:space="preserve"> </v>
      </c>
      <c r="BB2909" s="187" t="str">
        <f>IFERROR(IF(AW2909="","",VLOOKUP(AW2909,SUSS!R:S,2,FALSE)),AY2909*SUSS!$M$2)</f>
        <v/>
      </c>
      <c r="BC2909" s="187" t="str">
        <f t="shared" si="975"/>
        <v/>
      </c>
    </row>
    <row r="2910" spans="14:55" ht="15.75" thickBot="1">
      <c r="N2910" s="183" t="s">
        <v>224</v>
      </c>
      <c r="O2910" s="82">
        <v>94</v>
      </c>
      <c r="P2910" s="86">
        <v>218.97</v>
      </c>
      <c r="Q2910" s="83" t="s">
        <v>107</v>
      </c>
      <c r="R2910" s="83" t="s">
        <v>10</v>
      </c>
      <c r="S2910" s="83" t="s">
        <v>83</v>
      </c>
      <c r="T2910" s="82" t="s">
        <v>111</v>
      </c>
      <c r="U2910" s="82" t="s">
        <v>124</v>
      </c>
      <c r="AC2910" s="187" t="str">
        <f t="shared" ref="AC2910:AC2973" si="977">IF($E2910=$AD$1,IF($G2910=$AE$1,A2910,""),"")</f>
        <v/>
      </c>
      <c r="AD2910" s="187" t="str">
        <f t="shared" ref="AD2910:AD2973" si="978">IF($E2910=$AD$1,IF($G2910=$AE$1,E2910,""),"")</f>
        <v/>
      </c>
      <c r="AE2910" s="187" t="str">
        <f t="shared" ref="AE2910:AE2973" si="979">IF($E2910=$AD$1,IF($G2910=$AE$1,F2910,""),"")</f>
        <v/>
      </c>
      <c r="AF2910" s="187" t="str">
        <f t="shared" ref="AF2910:AF2973" si="980">IF($E2910=$AD$1,IF($G2910=$AE$1,G2910,""),"")</f>
        <v/>
      </c>
      <c r="AG2910" s="187" t="str">
        <f t="shared" ref="AG2910:AG2973" si="981">IF($E2910=$AD$1,IF($G2910=$AE$1,I2910,""),"")</f>
        <v/>
      </c>
      <c r="AH2910" s="187" t="str">
        <f t="shared" ref="AH2910:AH2973" si="982">IF($E2910=$AD$1,IF($G2910=$AE$1,J2910,""),"")</f>
        <v/>
      </c>
      <c r="AI2910" s="187" t="str">
        <f t="shared" ref="AI2910:AI2973" si="983">IF($E2910=$AD$1,IF($G2910=$AE$1,K2910,""),"")</f>
        <v/>
      </c>
      <c r="AJ2910" s="187" t="str">
        <f t="shared" ref="AJ2910:AJ2973" si="984">IF($E2910=$AD$1,IF($G2910=$AE$1,B2910,""),"")</f>
        <v/>
      </c>
      <c r="AK2910" s="187" t="str">
        <f t="shared" ref="AK2910:AK2973" si="985">IF($E2910=$AD$1,IF($G2910=$AE$1,C2910,""),"")</f>
        <v/>
      </c>
      <c r="AN2910" s="187" t="str">
        <f t="shared" ref="AN2910:AN2973" si="986">LEFT(AO2910,7)</f>
        <v/>
      </c>
      <c r="AO2910" s="187" t="str">
        <f t="shared" ref="AO2910:AO2973" si="987">IF(AF2910=$AE$1,AJ2910&amp;"/"&amp;AK2910&amp;" "&amp;AD2910,"")</f>
        <v/>
      </c>
      <c r="AP2910" s="187" t="str">
        <f t="shared" ref="AP2910:AP2973" si="988">IF(AO2910&lt;&gt;"",AI2910,"")</f>
        <v/>
      </c>
      <c r="AT2910" s="187" t="str">
        <f t="shared" ref="AT2910:AT2973" si="989">IF($Q2910=$AD$1,N2910,"")</f>
        <v/>
      </c>
      <c r="AU2910" s="187" t="str">
        <f t="shared" ref="AU2910:AU2973" si="990">IF($Q2910=$AD$1,O2910,"")</f>
        <v/>
      </c>
      <c r="AV2910" s="187" t="str">
        <f t="shared" ref="AV2910:AV2973" si="991">IF($Q2910=$AD$1,P2910,"")</f>
        <v/>
      </c>
      <c r="AW2910" s="187" t="str">
        <f t="shared" ref="AW2910:AW2973" si="992">IF($Q2910=$AD$1,T2910,"")</f>
        <v/>
      </c>
      <c r="AX2910" s="187" t="str">
        <f t="shared" ref="AX2910:AX2973" si="993">IF(AW2910&lt;&gt;"",AW2910&amp;" "&amp;$AD$1,"")</f>
        <v/>
      </c>
      <c r="AY2910" s="187" t="str">
        <f t="shared" si="974"/>
        <v/>
      </c>
      <c r="AZ2910" s="187" t="str">
        <f t="shared" ref="AZ2910:AZ2973" si="994">IF(AY2910="","",AV2910/AY2910)</f>
        <v/>
      </c>
      <c r="BA2910" s="187" t="str">
        <f t="shared" si="976"/>
        <v xml:space="preserve"> </v>
      </c>
      <c r="BB2910" s="187" t="str">
        <f>IFERROR(IF(AW2910="","",VLOOKUP(AW2910,SUSS!R:S,2,FALSE)),AY2910*SUSS!$M$2)</f>
        <v/>
      </c>
      <c r="BC2910" s="187" t="str">
        <f t="shared" si="975"/>
        <v/>
      </c>
    </row>
    <row r="2911" spans="14:55" ht="15.75" thickBot="1">
      <c r="N2911" s="183" t="s">
        <v>224</v>
      </c>
      <c r="O2911" s="82">
        <v>94</v>
      </c>
      <c r="P2911" s="85">
        <v>2371.11</v>
      </c>
      <c r="Q2911" s="83" t="s">
        <v>11</v>
      </c>
      <c r="R2911" s="83" t="s">
        <v>10</v>
      </c>
      <c r="S2911" s="83" t="s">
        <v>10</v>
      </c>
      <c r="T2911" s="82" t="s">
        <v>164</v>
      </c>
      <c r="U2911" s="82" t="s">
        <v>124</v>
      </c>
      <c r="AC2911" s="187" t="str">
        <f t="shared" si="977"/>
        <v/>
      </c>
      <c r="AD2911" s="187" t="str">
        <f t="shared" si="978"/>
        <v/>
      </c>
      <c r="AE2911" s="187" t="str">
        <f t="shared" si="979"/>
        <v/>
      </c>
      <c r="AF2911" s="187" t="str">
        <f t="shared" si="980"/>
        <v/>
      </c>
      <c r="AG2911" s="187" t="str">
        <f t="shared" si="981"/>
        <v/>
      </c>
      <c r="AH2911" s="187" t="str">
        <f t="shared" si="982"/>
        <v/>
      </c>
      <c r="AI2911" s="187" t="str">
        <f t="shared" si="983"/>
        <v/>
      </c>
      <c r="AJ2911" s="187" t="str">
        <f t="shared" si="984"/>
        <v/>
      </c>
      <c r="AK2911" s="187" t="str">
        <f t="shared" si="985"/>
        <v/>
      </c>
      <c r="AN2911" s="187" t="str">
        <f t="shared" si="986"/>
        <v/>
      </c>
      <c r="AO2911" s="187" t="str">
        <f t="shared" si="987"/>
        <v/>
      </c>
      <c r="AP2911" s="187" t="str">
        <f t="shared" si="988"/>
        <v/>
      </c>
      <c r="AT2911" s="187" t="str">
        <f t="shared" si="989"/>
        <v>O365001</v>
      </c>
      <c r="AU2911" s="187">
        <f t="shared" si="990"/>
        <v>94</v>
      </c>
      <c r="AV2911" s="187">
        <f t="shared" si="991"/>
        <v>2371.11</v>
      </c>
      <c r="AW2911" s="187" t="str">
        <f t="shared" si="992"/>
        <v>2014/7</v>
      </c>
      <c r="AX2911" s="187" t="str">
        <f t="shared" si="993"/>
        <v>2014/7 Contribuciones Seg. Social</v>
      </c>
      <c r="AY2911" s="187">
        <f t="shared" si="974"/>
        <v>11458.7</v>
      </c>
      <c r="AZ2911" s="187">
        <f t="shared" si="994"/>
        <v>0.20692661471196558</v>
      </c>
      <c r="BA2911" s="187" t="str">
        <f t="shared" si="976"/>
        <v>O365001 94</v>
      </c>
      <c r="BB2911" s="187">
        <f>IFERROR(IF(AW2911="","",VLOOKUP(AW2911,SUSS!R:S,2,FALSE)),AY2911*SUSS!$M$2)</f>
        <v>1375.0440000000001</v>
      </c>
      <c r="BC2911" s="187">
        <f t="shared" si="975"/>
        <v>284.53320000000002</v>
      </c>
    </row>
    <row r="2912" spans="14:55" ht="15.75" thickBot="1">
      <c r="N2912" s="183" t="s">
        <v>224</v>
      </c>
      <c r="O2912" s="82">
        <v>94</v>
      </c>
      <c r="P2912" s="85">
        <v>5272.07</v>
      </c>
      <c r="Q2912" s="83" t="s">
        <v>82</v>
      </c>
      <c r="R2912" s="83" t="s">
        <v>10</v>
      </c>
      <c r="S2912" s="83" t="s">
        <v>10</v>
      </c>
      <c r="T2912" s="82" t="s">
        <v>164</v>
      </c>
      <c r="U2912" s="82" t="s">
        <v>124</v>
      </c>
      <c r="AC2912" s="187" t="str">
        <f t="shared" si="977"/>
        <v/>
      </c>
      <c r="AD2912" s="187" t="str">
        <f t="shared" si="978"/>
        <v/>
      </c>
      <c r="AE2912" s="187" t="str">
        <f t="shared" si="979"/>
        <v/>
      </c>
      <c r="AF2912" s="187" t="str">
        <f t="shared" si="980"/>
        <v/>
      </c>
      <c r="AG2912" s="187" t="str">
        <f t="shared" si="981"/>
        <v/>
      </c>
      <c r="AH2912" s="187" t="str">
        <f t="shared" si="982"/>
        <v/>
      </c>
      <c r="AI2912" s="187" t="str">
        <f t="shared" si="983"/>
        <v/>
      </c>
      <c r="AJ2912" s="187" t="str">
        <f t="shared" si="984"/>
        <v/>
      </c>
      <c r="AK2912" s="187" t="str">
        <f t="shared" si="985"/>
        <v/>
      </c>
      <c r="AN2912" s="187" t="str">
        <f t="shared" si="986"/>
        <v/>
      </c>
      <c r="AO2912" s="187" t="str">
        <f t="shared" si="987"/>
        <v/>
      </c>
      <c r="AP2912" s="187" t="str">
        <f t="shared" si="988"/>
        <v/>
      </c>
      <c r="AT2912" s="187" t="str">
        <f t="shared" si="989"/>
        <v/>
      </c>
      <c r="AU2912" s="187" t="str">
        <f t="shared" si="990"/>
        <v/>
      </c>
      <c r="AV2912" s="187" t="str">
        <f t="shared" si="991"/>
        <v/>
      </c>
      <c r="AW2912" s="187" t="str">
        <f t="shared" si="992"/>
        <v/>
      </c>
      <c r="AX2912" s="187" t="str">
        <f t="shared" si="993"/>
        <v/>
      </c>
      <c r="AY2912" s="187" t="str">
        <f t="shared" si="974"/>
        <v/>
      </c>
      <c r="AZ2912" s="187" t="str">
        <f t="shared" si="994"/>
        <v/>
      </c>
      <c r="BA2912" s="187" t="str">
        <f t="shared" si="976"/>
        <v xml:space="preserve"> </v>
      </c>
      <c r="BB2912" s="187" t="str">
        <f>IFERROR(IF(AW2912="","",VLOOKUP(AW2912,SUSS!R:S,2,FALSE)),AY2912*SUSS!$M$2)</f>
        <v/>
      </c>
      <c r="BC2912" s="187" t="str">
        <f t="shared" si="975"/>
        <v/>
      </c>
    </row>
    <row r="2913" spans="14:55" ht="15.75" thickBot="1">
      <c r="N2913" s="183" t="s">
        <v>224</v>
      </c>
      <c r="O2913" s="82">
        <v>94</v>
      </c>
      <c r="P2913" s="85">
        <v>1002.48</v>
      </c>
      <c r="Q2913" s="83" t="s">
        <v>106</v>
      </c>
      <c r="R2913" s="83" t="s">
        <v>10</v>
      </c>
      <c r="S2913" s="83" t="s">
        <v>10</v>
      </c>
      <c r="T2913" s="82" t="s">
        <v>230</v>
      </c>
      <c r="U2913" s="82" t="s">
        <v>124</v>
      </c>
      <c r="AC2913" s="187" t="str">
        <f t="shared" si="977"/>
        <v/>
      </c>
      <c r="AD2913" s="187" t="str">
        <f t="shared" si="978"/>
        <v/>
      </c>
      <c r="AE2913" s="187" t="str">
        <f t="shared" si="979"/>
        <v/>
      </c>
      <c r="AF2913" s="187" t="str">
        <f t="shared" si="980"/>
        <v/>
      </c>
      <c r="AG2913" s="187" t="str">
        <f t="shared" si="981"/>
        <v/>
      </c>
      <c r="AH2913" s="187" t="str">
        <f t="shared" si="982"/>
        <v/>
      </c>
      <c r="AI2913" s="187" t="str">
        <f t="shared" si="983"/>
        <v/>
      </c>
      <c r="AJ2913" s="187" t="str">
        <f t="shared" si="984"/>
        <v/>
      </c>
      <c r="AK2913" s="187" t="str">
        <f t="shared" si="985"/>
        <v/>
      </c>
      <c r="AN2913" s="187" t="str">
        <f t="shared" si="986"/>
        <v/>
      </c>
      <c r="AO2913" s="187" t="str">
        <f t="shared" si="987"/>
        <v/>
      </c>
      <c r="AP2913" s="187" t="str">
        <f t="shared" si="988"/>
        <v/>
      </c>
      <c r="AT2913" s="187" t="str">
        <f t="shared" si="989"/>
        <v/>
      </c>
      <c r="AU2913" s="187" t="str">
        <f t="shared" si="990"/>
        <v/>
      </c>
      <c r="AV2913" s="187" t="str">
        <f t="shared" si="991"/>
        <v/>
      </c>
      <c r="AW2913" s="187" t="str">
        <f t="shared" si="992"/>
        <v/>
      </c>
      <c r="AX2913" s="187" t="str">
        <f t="shared" si="993"/>
        <v/>
      </c>
      <c r="AY2913" s="187" t="str">
        <f t="shared" si="974"/>
        <v/>
      </c>
      <c r="AZ2913" s="187" t="str">
        <f t="shared" si="994"/>
        <v/>
      </c>
      <c r="BA2913" s="187" t="str">
        <f t="shared" si="976"/>
        <v xml:space="preserve"> </v>
      </c>
      <c r="BB2913" s="187" t="str">
        <f>IFERROR(IF(AW2913="","",VLOOKUP(AW2913,SUSS!R:S,2,FALSE)),AY2913*SUSS!$M$2)</f>
        <v/>
      </c>
      <c r="BC2913" s="187" t="str">
        <f t="shared" si="975"/>
        <v/>
      </c>
    </row>
    <row r="2914" spans="14:55" ht="15.75" thickBot="1">
      <c r="N2914" s="183" t="s">
        <v>224</v>
      </c>
      <c r="O2914" s="82">
        <v>95</v>
      </c>
      <c r="P2914" s="85">
        <v>1636.27</v>
      </c>
      <c r="Q2914" s="83" t="s">
        <v>102</v>
      </c>
      <c r="R2914" s="83" t="s">
        <v>10</v>
      </c>
      <c r="S2914" s="83" t="s">
        <v>83</v>
      </c>
      <c r="T2914" s="82" t="s">
        <v>206</v>
      </c>
      <c r="U2914" s="82" t="s">
        <v>124</v>
      </c>
      <c r="AC2914" s="187" t="str">
        <f t="shared" si="977"/>
        <v/>
      </c>
      <c r="AD2914" s="187" t="str">
        <f t="shared" si="978"/>
        <v/>
      </c>
      <c r="AE2914" s="187" t="str">
        <f t="shared" si="979"/>
        <v/>
      </c>
      <c r="AF2914" s="187" t="str">
        <f t="shared" si="980"/>
        <v/>
      </c>
      <c r="AG2914" s="187" t="str">
        <f t="shared" si="981"/>
        <v/>
      </c>
      <c r="AH2914" s="187" t="str">
        <f t="shared" si="982"/>
        <v/>
      </c>
      <c r="AI2914" s="187" t="str">
        <f t="shared" si="983"/>
        <v/>
      </c>
      <c r="AJ2914" s="187" t="str">
        <f t="shared" si="984"/>
        <v/>
      </c>
      <c r="AK2914" s="187" t="str">
        <f t="shared" si="985"/>
        <v/>
      </c>
      <c r="AN2914" s="187" t="str">
        <f t="shared" si="986"/>
        <v/>
      </c>
      <c r="AO2914" s="187" t="str">
        <f t="shared" si="987"/>
        <v/>
      </c>
      <c r="AP2914" s="187" t="str">
        <f t="shared" si="988"/>
        <v/>
      </c>
      <c r="AT2914" s="187" t="str">
        <f t="shared" si="989"/>
        <v/>
      </c>
      <c r="AU2914" s="187" t="str">
        <f t="shared" si="990"/>
        <v/>
      </c>
      <c r="AV2914" s="187" t="str">
        <f t="shared" si="991"/>
        <v/>
      </c>
      <c r="AW2914" s="187" t="str">
        <f t="shared" si="992"/>
        <v/>
      </c>
      <c r="AX2914" s="187" t="str">
        <f t="shared" si="993"/>
        <v/>
      </c>
      <c r="AY2914" s="187" t="str">
        <f t="shared" si="974"/>
        <v/>
      </c>
      <c r="AZ2914" s="187" t="str">
        <f t="shared" si="994"/>
        <v/>
      </c>
      <c r="BA2914" s="187" t="str">
        <f t="shared" si="976"/>
        <v xml:space="preserve"> </v>
      </c>
      <c r="BB2914" s="187" t="str">
        <f>IFERROR(IF(AW2914="","",VLOOKUP(AW2914,SUSS!R:S,2,FALSE)),AY2914*SUSS!$M$2)</f>
        <v/>
      </c>
      <c r="BC2914" s="187" t="str">
        <f t="shared" si="975"/>
        <v/>
      </c>
    </row>
    <row r="2915" spans="14:55" ht="15.75" thickBot="1">
      <c r="N2915" s="183" t="s">
        <v>224</v>
      </c>
      <c r="O2915" s="82">
        <v>95</v>
      </c>
      <c r="P2915" s="86">
        <v>218.97</v>
      </c>
      <c r="Q2915" s="83" t="s">
        <v>107</v>
      </c>
      <c r="R2915" s="83" t="s">
        <v>10</v>
      </c>
      <c r="S2915" s="83" t="s">
        <v>83</v>
      </c>
      <c r="T2915" s="82" t="s">
        <v>111</v>
      </c>
      <c r="U2915" s="82" t="s">
        <v>124</v>
      </c>
      <c r="AC2915" s="187" t="str">
        <f t="shared" si="977"/>
        <v/>
      </c>
      <c r="AD2915" s="187" t="str">
        <f t="shared" si="978"/>
        <v/>
      </c>
      <c r="AE2915" s="187" t="str">
        <f t="shared" si="979"/>
        <v/>
      </c>
      <c r="AF2915" s="187" t="str">
        <f t="shared" si="980"/>
        <v/>
      </c>
      <c r="AG2915" s="187" t="str">
        <f t="shared" si="981"/>
        <v/>
      </c>
      <c r="AH2915" s="187" t="str">
        <f t="shared" si="982"/>
        <v/>
      </c>
      <c r="AI2915" s="187" t="str">
        <f t="shared" si="983"/>
        <v/>
      </c>
      <c r="AJ2915" s="187" t="str">
        <f t="shared" si="984"/>
        <v/>
      </c>
      <c r="AK2915" s="187" t="str">
        <f t="shared" si="985"/>
        <v/>
      </c>
      <c r="AN2915" s="187" t="str">
        <f t="shared" si="986"/>
        <v/>
      </c>
      <c r="AO2915" s="187" t="str">
        <f t="shared" si="987"/>
        <v/>
      </c>
      <c r="AP2915" s="187" t="str">
        <f t="shared" si="988"/>
        <v/>
      </c>
      <c r="AT2915" s="187" t="str">
        <f t="shared" si="989"/>
        <v/>
      </c>
      <c r="AU2915" s="187" t="str">
        <f t="shared" si="990"/>
        <v/>
      </c>
      <c r="AV2915" s="187" t="str">
        <f t="shared" si="991"/>
        <v/>
      </c>
      <c r="AW2915" s="187" t="str">
        <f t="shared" si="992"/>
        <v/>
      </c>
      <c r="AX2915" s="187" t="str">
        <f t="shared" si="993"/>
        <v/>
      </c>
      <c r="AY2915" s="187" t="str">
        <f t="shared" si="974"/>
        <v/>
      </c>
      <c r="AZ2915" s="187" t="str">
        <f t="shared" si="994"/>
        <v/>
      </c>
      <c r="BA2915" s="187" t="str">
        <f t="shared" si="976"/>
        <v xml:space="preserve"> </v>
      </c>
      <c r="BB2915" s="187" t="str">
        <f>IFERROR(IF(AW2915="","",VLOOKUP(AW2915,SUSS!R:S,2,FALSE)),AY2915*SUSS!$M$2)</f>
        <v/>
      </c>
      <c r="BC2915" s="187" t="str">
        <f t="shared" si="975"/>
        <v/>
      </c>
    </row>
    <row r="2916" spans="14:55" ht="15.75" thickBot="1">
      <c r="N2916" s="183" t="s">
        <v>224</v>
      </c>
      <c r="O2916" s="82">
        <v>95</v>
      </c>
      <c r="P2916" s="85">
        <v>4181.6099999999997</v>
      </c>
      <c r="Q2916" s="83" t="s">
        <v>82</v>
      </c>
      <c r="R2916" s="83" t="s">
        <v>10</v>
      </c>
      <c r="S2916" s="83" t="s">
        <v>10</v>
      </c>
      <c r="T2916" s="82" t="s">
        <v>164</v>
      </c>
      <c r="U2916" s="82" t="s">
        <v>124</v>
      </c>
      <c r="AC2916" s="187" t="str">
        <f t="shared" si="977"/>
        <v/>
      </c>
      <c r="AD2916" s="187" t="str">
        <f t="shared" si="978"/>
        <v/>
      </c>
      <c r="AE2916" s="187" t="str">
        <f t="shared" si="979"/>
        <v/>
      </c>
      <c r="AF2916" s="187" t="str">
        <f t="shared" si="980"/>
        <v/>
      </c>
      <c r="AG2916" s="187" t="str">
        <f t="shared" si="981"/>
        <v/>
      </c>
      <c r="AH2916" s="187" t="str">
        <f t="shared" si="982"/>
        <v/>
      </c>
      <c r="AI2916" s="187" t="str">
        <f t="shared" si="983"/>
        <v/>
      </c>
      <c r="AJ2916" s="187" t="str">
        <f t="shared" si="984"/>
        <v/>
      </c>
      <c r="AK2916" s="187" t="str">
        <f t="shared" si="985"/>
        <v/>
      </c>
      <c r="AN2916" s="187" t="str">
        <f t="shared" si="986"/>
        <v/>
      </c>
      <c r="AO2916" s="187" t="str">
        <f t="shared" si="987"/>
        <v/>
      </c>
      <c r="AP2916" s="187" t="str">
        <f t="shared" si="988"/>
        <v/>
      </c>
      <c r="AT2916" s="187" t="str">
        <f t="shared" si="989"/>
        <v/>
      </c>
      <c r="AU2916" s="187" t="str">
        <f t="shared" si="990"/>
        <v/>
      </c>
      <c r="AV2916" s="187" t="str">
        <f t="shared" si="991"/>
        <v/>
      </c>
      <c r="AW2916" s="187" t="str">
        <f t="shared" si="992"/>
        <v/>
      </c>
      <c r="AX2916" s="187" t="str">
        <f t="shared" si="993"/>
        <v/>
      </c>
      <c r="AY2916" s="187" t="str">
        <f t="shared" si="974"/>
        <v/>
      </c>
      <c r="AZ2916" s="187" t="str">
        <f t="shared" si="994"/>
        <v/>
      </c>
      <c r="BA2916" s="187" t="str">
        <f t="shared" si="976"/>
        <v xml:space="preserve"> </v>
      </c>
      <c r="BB2916" s="187" t="str">
        <f>IFERROR(IF(AW2916="","",VLOOKUP(AW2916,SUSS!R:S,2,FALSE)),AY2916*SUSS!$M$2)</f>
        <v/>
      </c>
      <c r="BC2916" s="187" t="str">
        <f t="shared" si="975"/>
        <v/>
      </c>
    </row>
    <row r="2917" spans="14:55" ht="15.75" thickBot="1">
      <c r="N2917" s="183" t="s">
        <v>224</v>
      </c>
      <c r="O2917" s="82">
        <v>95</v>
      </c>
      <c r="P2917" s="85">
        <v>2371.11</v>
      </c>
      <c r="Q2917" s="83" t="s">
        <v>11</v>
      </c>
      <c r="R2917" s="83" t="s">
        <v>10</v>
      </c>
      <c r="S2917" s="83" t="s">
        <v>10</v>
      </c>
      <c r="T2917" s="82" t="s">
        <v>164</v>
      </c>
      <c r="U2917" s="82" t="s">
        <v>124</v>
      </c>
      <c r="AC2917" s="187" t="str">
        <f t="shared" si="977"/>
        <v/>
      </c>
      <c r="AD2917" s="187" t="str">
        <f t="shared" si="978"/>
        <v/>
      </c>
      <c r="AE2917" s="187" t="str">
        <f t="shared" si="979"/>
        <v/>
      </c>
      <c r="AF2917" s="187" t="str">
        <f t="shared" si="980"/>
        <v/>
      </c>
      <c r="AG2917" s="187" t="str">
        <f t="shared" si="981"/>
        <v/>
      </c>
      <c r="AH2917" s="187" t="str">
        <f t="shared" si="982"/>
        <v/>
      </c>
      <c r="AI2917" s="187" t="str">
        <f t="shared" si="983"/>
        <v/>
      </c>
      <c r="AJ2917" s="187" t="str">
        <f t="shared" si="984"/>
        <v/>
      </c>
      <c r="AK2917" s="187" t="str">
        <f t="shared" si="985"/>
        <v/>
      </c>
      <c r="AN2917" s="187" t="str">
        <f t="shared" si="986"/>
        <v/>
      </c>
      <c r="AO2917" s="187" t="str">
        <f t="shared" si="987"/>
        <v/>
      </c>
      <c r="AP2917" s="187" t="str">
        <f t="shared" si="988"/>
        <v/>
      </c>
      <c r="AT2917" s="187" t="str">
        <f t="shared" si="989"/>
        <v>O365001</v>
      </c>
      <c r="AU2917" s="187">
        <f t="shared" si="990"/>
        <v>95</v>
      </c>
      <c r="AV2917" s="187">
        <f t="shared" si="991"/>
        <v>2371.11</v>
      </c>
      <c r="AW2917" s="187" t="str">
        <f t="shared" si="992"/>
        <v>2014/7</v>
      </c>
      <c r="AX2917" s="187" t="str">
        <f t="shared" si="993"/>
        <v>2014/7 Contribuciones Seg. Social</v>
      </c>
      <c r="AY2917" s="187">
        <f t="shared" si="974"/>
        <v>11458.7</v>
      </c>
      <c r="AZ2917" s="187">
        <f t="shared" si="994"/>
        <v>0.20692661471196558</v>
      </c>
      <c r="BA2917" s="187" t="str">
        <f t="shared" si="976"/>
        <v>O365001 95</v>
      </c>
      <c r="BB2917" s="187">
        <f>IFERROR(IF(AW2917="","",VLOOKUP(AW2917,SUSS!R:S,2,FALSE)),AY2917*SUSS!$M$2)</f>
        <v>1375.0440000000001</v>
      </c>
      <c r="BC2917" s="187">
        <f t="shared" si="975"/>
        <v>284.53320000000002</v>
      </c>
    </row>
    <row r="2918" spans="14:55" ht="15.75" thickBot="1">
      <c r="N2918" s="183" t="s">
        <v>224</v>
      </c>
      <c r="O2918" s="82">
        <v>95</v>
      </c>
      <c r="P2918" s="85">
        <v>1090.46</v>
      </c>
      <c r="Q2918" s="83" t="s">
        <v>82</v>
      </c>
      <c r="R2918" s="83" t="s">
        <v>10</v>
      </c>
      <c r="S2918" s="83" t="s">
        <v>83</v>
      </c>
      <c r="T2918" s="82" t="s">
        <v>164</v>
      </c>
      <c r="U2918" s="82" t="s">
        <v>124</v>
      </c>
      <c r="AC2918" s="187" t="str">
        <f t="shared" si="977"/>
        <v/>
      </c>
      <c r="AD2918" s="187" t="str">
        <f t="shared" si="978"/>
        <v/>
      </c>
      <c r="AE2918" s="187" t="str">
        <f t="shared" si="979"/>
        <v/>
      </c>
      <c r="AF2918" s="187" t="str">
        <f t="shared" si="980"/>
        <v/>
      </c>
      <c r="AG2918" s="187" t="str">
        <f t="shared" si="981"/>
        <v/>
      </c>
      <c r="AH2918" s="187" t="str">
        <f t="shared" si="982"/>
        <v/>
      </c>
      <c r="AI2918" s="187" t="str">
        <f t="shared" si="983"/>
        <v/>
      </c>
      <c r="AJ2918" s="187" t="str">
        <f t="shared" si="984"/>
        <v/>
      </c>
      <c r="AK2918" s="187" t="str">
        <f t="shared" si="985"/>
        <v/>
      </c>
      <c r="AN2918" s="187" t="str">
        <f t="shared" si="986"/>
        <v/>
      </c>
      <c r="AO2918" s="187" t="str">
        <f t="shared" si="987"/>
        <v/>
      </c>
      <c r="AP2918" s="187" t="str">
        <f t="shared" si="988"/>
        <v/>
      </c>
      <c r="AT2918" s="187" t="str">
        <f t="shared" si="989"/>
        <v/>
      </c>
      <c r="AU2918" s="187" t="str">
        <f t="shared" si="990"/>
        <v/>
      </c>
      <c r="AV2918" s="187" t="str">
        <f t="shared" si="991"/>
        <v/>
      </c>
      <c r="AW2918" s="187" t="str">
        <f t="shared" si="992"/>
        <v/>
      </c>
      <c r="AX2918" s="187" t="str">
        <f t="shared" si="993"/>
        <v/>
      </c>
      <c r="AY2918" s="187" t="str">
        <f t="shared" si="974"/>
        <v/>
      </c>
      <c r="AZ2918" s="187" t="str">
        <f t="shared" si="994"/>
        <v/>
      </c>
      <c r="BA2918" s="187" t="str">
        <f t="shared" si="976"/>
        <v xml:space="preserve"> </v>
      </c>
      <c r="BB2918" s="187" t="str">
        <f>IFERROR(IF(AW2918="","",VLOOKUP(AW2918,SUSS!R:S,2,FALSE)),AY2918*SUSS!$M$2)</f>
        <v/>
      </c>
      <c r="BC2918" s="187" t="str">
        <f t="shared" si="975"/>
        <v/>
      </c>
    </row>
    <row r="2919" spans="14:55" ht="15.75" thickBot="1">
      <c r="N2919" s="183" t="s">
        <v>224</v>
      </c>
      <c r="O2919" s="82">
        <v>95</v>
      </c>
      <c r="P2919" s="85">
        <v>1002.48</v>
      </c>
      <c r="Q2919" s="83" t="s">
        <v>106</v>
      </c>
      <c r="R2919" s="83" t="s">
        <v>10</v>
      </c>
      <c r="S2919" s="83" t="s">
        <v>10</v>
      </c>
      <c r="T2919" s="82" t="s">
        <v>230</v>
      </c>
      <c r="U2919" s="82" t="s">
        <v>124</v>
      </c>
      <c r="AC2919" s="187" t="str">
        <f t="shared" si="977"/>
        <v/>
      </c>
      <c r="AD2919" s="187" t="str">
        <f t="shared" si="978"/>
        <v/>
      </c>
      <c r="AE2919" s="187" t="str">
        <f t="shared" si="979"/>
        <v/>
      </c>
      <c r="AF2919" s="187" t="str">
        <f t="shared" si="980"/>
        <v/>
      </c>
      <c r="AG2919" s="187" t="str">
        <f t="shared" si="981"/>
        <v/>
      </c>
      <c r="AH2919" s="187" t="str">
        <f t="shared" si="982"/>
        <v/>
      </c>
      <c r="AI2919" s="187" t="str">
        <f t="shared" si="983"/>
        <v/>
      </c>
      <c r="AJ2919" s="187" t="str">
        <f t="shared" si="984"/>
        <v/>
      </c>
      <c r="AK2919" s="187" t="str">
        <f t="shared" si="985"/>
        <v/>
      </c>
      <c r="AN2919" s="187" t="str">
        <f t="shared" si="986"/>
        <v/>
      </c>
      <c r="AO2919" s="187" t="str">
        <f t="shared" si="987"/>
        <v/>
      </c>
      <c r="AP2919" s="187" t="str">
        <f t="shared" si="988"/>
        <v/>
      </c>
      <c r="AT2919" s="187" t="str">
        <f t="shared" si="989"/>
        <v/>
      </c>
      <c r="AU2919" s="187" t="str">
        <f t="shared" si="990"/>
        <v/>
      </c>
      <c r="AV2919" s="187" t="str">
        <f t="shared" si="991"/>
        <v/>
      </c>
      <c r="AW2919" s="187" t="str">
        <f t="shared" si="992"/>
        <v/>
      </c>
      <c r="AX2919" s="187" t="str">
        <f t="shared" si="993"/>
        <v/>
      </c>
      <c r="AY2919" s="187" t="str">
        <f t="shared" si="974"/>
        <v/>
      </c>
      <c r="AZ2919" s="187" t="str">
        <f t="shared" si="994"/>
        <v/>
      </c>
      <c r="BA2919" s="187" t="str">
        <f t="shared" si="976"/>
        <v xml:space="preserve"> </v>
      </c>
      <c r="BB2919" s="187" t="str">
        <f>IFERROR(IF(AW2919="","",VLOOKUP(AW2919,SUSS!R:S,2,FALSE)),AY2919*SUSS!$M$2)</f>
        <v/>
      </c>
      <c r="BC2919" s="187" t="str">
        <f t="shared" si="975"/>
        <v/>
      </c>
    </row>
    <row r="2920" spans="14:55" ht="15.75" thickBot="1">
      <c r="N2920" s="183" t="s">
        <v>224</v>
      </c>
      <c r="O2920" s="82">
        <v>96</v>
      </c>
      <c r="P2920" s="85">
        <v>1636.27</v>
      </c>
      <c r="Q2920" s="83" t="s">
        <v>102</v>
      </c>
      <c r="R2920" s="83" t="s">
        <v>10</v>
      </c>
      <c r="S2920" s="83" t="s">
        <v>83</v>
      </c>
      <c r="T2920" s="82" t="s">
        <v>206</v>
      </c>
      <c r="U2920" s="82" t="s">
        <v>124</v>
      </c>
      <c r="AC2920" s="187" t="str">
        <f t="shared" si="977"/>
        <v/>
      </c>
      <c r="AD2920" s="187" t="str">
        <f t="shared" si="978"/>
        <v/>
      </c>
      <c r="AE2920" s="187" t="str">
        <f t="shared" si="979"/>
        <v/>
      </c>
      <c r="AF2920" s="187" t="str">
        <f t="shared" si="980"/>
        <v/>
      </c>
      <c r="AG2920" s="187" t="str">
        <f t="shared" si="981"/>
        <v/>
      </c>
      <c r="AH2920" s="187" t="str">
        <f t="shared" si="982"/>
        <v/>
      </c>
      <c r="AI2920" s="187" t="str">
        <f t="shared" si="983"/>
        <v/>
      </c>
      <c r="AJ2920" s="187" t="str">
        <f t="shared" si="984"/>
        <v/>
      </c>
      <c r="AK2920" s="187" t="str">
        <f t="shared" si="985"/>
        <v/>
      </c>
      <c r="AN2920" s="187" t="str">
        <f t="shared" si="986"/>
        <v/>
      </c>
      <c r="AO2920" s="187" t="str">
        <f t="shared" si="987"/>
        <v/>
      </c>
      <c r="AP2920" s="187" t="str">
        <f t="shared" si="988"/>
        <v/>
      </c>
      <c r="AT2920" s="187" t="str">
        <f t="shared" si="989"/>
        <v/>
      </c>
      <c r="AU2920" s="187" t="str">
        <f t="shared" si="990"/>
        <v/>
      </c>
      <c r="AV2920" s="187" t="str">
        <f t="shared" si="991"/>
        <v/>
      </c>
      <c r="AW2920" s="187" t="str">
        <f t="shared" si="992"/>
        <v/>
      </c>
      <c r="AX2920" s="187" t="str">
        <f t="shared" si="993"/>
        <v/>
      </c>
      <c r="AY2920" s="187" t="str">
        <f t="shared" si="974"/>
        <v/>
      </c>
      <c r="AZ2920" s="187" t="str">
        <f t="shared" si="994"/>
        <v/>
      </c>
      <c r="BA2920" s="187" t="str">
        <f t="shared" si="976"/>
        <v xml:space="preserve"> </v>
      </c>
      <c r="BB2920" s="187" t="str">
        <f>IFERROR(IF(AW2920="","",VLOOKUP(AW2920,SUSS!R:S,2,FALSE)),AY2920*SUSS!$M$2)</f>
        <v/>
      </c>
      <c r="BC2920" s="187" t="str">
        <f t="shared" si="975"/>
        <v/>
      </c>
    </row>
    <row r="2921" spans="14:55" ht="15.75" thickBot="1">
      <c r="N2921" s="183" t="s">
        <v>224</v>
      </c>
      <c r="O2921" s="82">
        <v>96</v>
      </c>
      <c r="P2921" s="86">
        <v>218.97</v>
      </c>
      <c r="Q2921" s="83" t="s">
        <v>107</v>
      </c>
      <c r="R2921" s="83" t="s">
        <v>10</v>
      </c>
      <c r="S2921" s="83" t="s">
        <v>83</v>
      </c>
      <c r="T2921" s="82" t="s">
        <v>111</v>
      </c>
      <c r="U2921" s="82" t="s">
        <v>124</v>
      </c>
      <c r="AC2921" s="187" t="str">
        <f t="shared" si="977"/>
        <v/>
      </c>
      <c r="AD2921" s="187" t="str">
        <f t="shared" si="978"/>
        <v/>
      </c>
      <c r="AE2921" s="187" t="str">
        <f t="shared" si="979"/>
        <v/>
      </c>
      <c r="AF2921" s="187" t="str">
        <f t="shared" si="980"/>
        <v/>
      </c>
      <c r="AG2921" s="187" t="str">
        <f t="shared" si="981"/>
        <v/>
      </c>
      <c r="AH2921" s="187" t="str">
        <f t="shared" si="982"/>
        <v/>
      </c>
      <c r="AI2921" s="187" t="str">
        <f t="shared" si="983"/>
        <v/>
      </c>
      <c r="AJ2921" s="187" t="str">
        <f t="shared" si="984"/>
        <v/>
      </c>
      <c r="AK2921" s="187" t="str">
        <f t="shared" si="985"/>
        <v/>
      </c>
      <c r="AN2921" s="187" t="str">
        <f t="shared" si="986"/>
        <v/>
      </c>
      <c r="AO2921" s="187" t="str">
        <f t="shared" si="987"/>
        <v/>
      </c>
      <c r="AP2921" s="187" t="str">
        <f t="shared" si="988"/>
        <v/>
      </c>
      <c r="AT2921" s="187" t="str">
        <f t="shared" si="989"/>
        <v/>
      </c>
      <c r="AU2921" s="187" t="str">
        <f t="shared" si="990"/>
        <v/>
      </c>
      <c r="AV2921" s="187" t="str">
        <f t="shared" si="991"/>
        <v/>
      </c>
      <c r="AW2921" s="187" t="str">
        <f t="shared" si="992"/>
        <v/>
      </c>
      <c r="AX2921" s="187" t="str">
        <f t="shared" si="993"/>
        <v/>
      </c>
      <c r="AY2921" s="187" t="str">
        <f t="shared" si="974"/>
        <v/>
      </c>
      <c r="AZ2921" s="187" t="str">
        <f t="shared" si="994"/>
        <v/>
      </c>
      <c r="BA2921" s="187" t="str">
        <f t="shared" si="976"/>
        <v xml:space="preserve"> </v>
      </c>
      <c r="BB2921" s="187" t="str">
        <f>IFERROR(IF(AW2921="","",VLOOKUP(AW2921,SUSS!R:S,2,FALSE)),AY2921*SUSS!$M$2)</f>
        <v/>
      </c>
      <c r="BC2921" s="187" t="str">
        <f t="shared" si="975"/>
        <v/>
      </c>
    </row>
    <row r="2922" spans="14:55" ht="15.75" thickBot="1">
      <c r="N2922" s="183" t="s">
        <v>224</v>
      </c>
      <c r="O2922" s="82">
        <v>96</v>
      </c>
      <c r="P2922" s="85">
        <v>2371.11</v>
      </c>
      <c r="Q2922" s="83" t="s">
        <v>11</v>
      </c>
      <c r="R2922" s="83" t="s">
        <v>10</v>
      </c>
      <c r="S2922" s="83" t="s">
        <v>10</v>
      </c>
      <c r="T2922" s="82" t="s">
        <v>164</v>
      </c>
      <c r="U2922" s="82" t="s">
        <v>124</v>
      </c>
      <c r="AC2922" s="187" t="str">
        <f t="shared" si="977"/>
        <v/>
      </c>
      <c r="AD2922" s="187" t="str">
        <f t="shared" si="978"/>
        <v/>
      </c>
      <c r="AE2922" s="187" t="str">
        <f t="shared" si="979"/>
        <v/>
      </c>
      <c r="AF2922" s="187" t="str">
        <f t="shared" si="980"/>
        <v/>
      </c>
      <c r="AG2922" s="187" t="str">
        <f t="shared" si="981"/>
        <v/>
      </c>
      <c r="AH2922" s="187" t="str">
        <f t="shared" si="982"/>
        <v/>
      </c>
      <c r="AI2922" s="187" t="str">
        <f t="shared" si="983"/>
        <v/>
      </c>
      <c r="AJ2922" s="187" t="str">
        <f t="shared" si="984"/>
        <v/>
      </c>
      <c r="AK2922" s="187" t="str">
        <f t="shared" si="985"/>
        <v/>
      </c>
      <c r="AN2922" s="187" t="str">
        <f t="shared" si="986"/>
        <v/>
      </c>
      <c r="AO2922" s="187" t="str">
        <f t="shared" si="987"/>
        <v/>
      </c>
      <c r="AP2922" s="187" t="str">
        <f t="shared" si="988"/>
        <v/>
      </c>
      <c r="AT2922" s="187" t="str">
        <f t="shared" si="989"/>
        <v>O365001</v>
      </c>
      <c r="AU2922" s="187">
        <f t="shared" si="990"/>
        <v>96</v>
      </c>
      <c r="AV2922" s="187">
        <f t="shared" si="991"/>
        <v>2371.11</v>
      </c>
      <c r="AW2922" s="187" t="str">
        <f t="shared" si="992"/>
        <v>2014/7</v>
      </c>
      <c r="AX2922" s="187" t="str">
        <f t="shared" si="993"/>
        <v>2014/7 Contribuciones Seg. Social</v>
      </c>
      <c r="AY2922" s="187">
        <f t="shared" si="974"/>
        <v>11458.7</v>
      </c>
      <c r="AZ2922" s="187">
        <f t="shared" si="994"/>
        <v>0.20692661471196558</v>
      </c>
      <c r="BA2922" s="187" t="str">
        <f t="shared" si="976"/>
        <v>O365001 96</v>
      </c>
      <c r="BB2922" s="187">
        <f>IFERROR(IF(AW2922="","",VLOOKUP(AW2922,SUSS!R:S,2,FALSE)),AY2922*SUSS!$M$2)</f>
        <v>1375.0440000000001</v>
      </c>
      <c r="BC2922" s="187">
        <f t="shared" si="975"/>
        <v>284.53320000000002</v>
      </c>
    </row>
    <row r="2923" spans="14:55" ht="15.75" thickBot="1">
      <c r="N2923" s="183" t="s">
        <v>224</v>
      </c>
      <c r="O2923" s="82">
        <v>96</v>
      </c>
      <c r="P2923" s="85">
        <v>5272.07</v>
      </c>
      <c r="Q2923" s="83" t="s">
        <v>82</v>
      </c>
      <c r="R2923" s="83" t="s">
        <v>10</v>
      </c>
      <c r="S2923" s="83" t="s">
        <v>83</v>
      </c>
      <c r="T2923" s="82" t="s">
        <v>164</v>
      </c>
      <c r="U2923" s="82" t="s">
        <v>124</v>
      </c>
      <c r="AC2923" s="187" t="str">
        <f t="shared" si="977"/>
        <v/>
      </c>
      <c r="AD2923" s="187" t="str">
        <f t="shared" si="978"/>
        <v/>
      </c>
      <c r="AE2923" s="187" t="str">
        <f t="shared" si="979"/>
        <v/>
      </c>
      <c r="AF2923" s="187" t="str">
        <f t="shared" si="980"/>
        <v/>
      </c>
      <c r="AG2923" s="187" t="str">
        <f t="shared" si="981"/>
        <v/>
      </c>
      <c r="AH2923" s="187" t="str">
        <f t="shared" si="982"/>
        <v/>
      </c>
      <c r="AI2923" s="187" t="str">
        <f t="shared" si="983"/>
        <v/>
      </c>
      <c r="AJ2923" s="187" t="str">
        <f t="shared" si="984"/>
        <v/>
      </c>
      <c r="AK2923" s="187" t="str">
        <f t="shared" si="985"/>
        <v/>
      </c>
      <c r="AN2923" s="187" t="str">
        <f t="shared" si="986"/>
        <v/>
      </c>
      <c r="AO2923" s="187" t="str">
        <f t="shared" si="987"/>
        <v/>
      </c>
      <c r="AP2923" s="187" t="str">
        <f t="shared" si="988"/>
        <v/>
      </c>
      <c r="AT2923" s="187" t="str">
        <f t="shared" si="989"/>
        <v/>
      </c>
      <c r="AU2923" s="187" t="str">
        <f t="shared" si="990"/>
        <v/>
      </c>
      <c r="AV2923" s="187" t="str">
        <f t="shared" si="991"/>
        <v/>
      </c>
      <c r="AW2923" s="187" t="str">
        <f t="shared" si="992"/>
        <v/>
      </c>
      <c r="AX2923" s="187" t="str">
        <f t="shared" si="993"/>
        <v/>
      </c>
      <c r="AY2923" s="187" t="str">
        <f t="shared" si="974"/>
        <v/>
      </c>
      <c r="AZ2923" s="187" t="str">
        <f t="shared" si="994"/>
        <v/>
      </c>
      <c r="BA2923" s="187" t="str">
        <f t="shared" si="976"/>
        <v xml:space="preserve"> </v>
      </c>
      <c r="BB2923" s="187" t="str">
        <f>IFERROR(IF(AW2923="","",VLOOKUP(AW2923,SUSS!R:S,2,FALSE)),AY2923*SUSS!$M$2)</f>
        <v/>
      </c>
      <c r="BC2923" s="187" t="str">
        <f t="shared" si="975"/>
        <v/>
      </c>
    </row>
    <row r="2924" spans="14:55" ht="15.75" thickBot="1">
      <c r="N2924" s="183" t="s">
        <v>224</v>
      </c>
      <c r="O2924" s="82">
        <v>96</v>
      </c>
      <c r="P2924" s="85">
        <v>1002.48</v>
      </c>
      <c r="Q2924" s="83" t="s">
        <v>106</v>
      </c>
      <c r="R2924" s="83" t="s">
        <v>10</v>
      </c>
      <c r="S2924" s="83" t="s">
        <v>10</v>
      </c>
      <c r="T2924" s="82" t="s">
        <v>230</v>
      </c>
      <c r="U2924" s="82" t="s">
        <v>124</v>
      </c>
      <c r="AC2924" s="187" t="str">
        <f t="shared" si="977"/>
        <v/>
      </c>
      <c r="AD2924" s="187" t="str">
        <f t="shared" si="978"/>
        <v/>
      </c>
      <c r="AE2924" s="187" t="str">
        <f t="shared" si="979"/>
        <v/>
      </c>
      <c r="AF2924" s="187" t="str">
        <f t="shared" si="980"/>
        <v/>
      </c>
      <c r="AG2924" s="187" t="str">
        <f t="shared" si="981"/>
        <v/>
      </c>
      <c r="AH2924" s="187" t="str">
        <f t="shared" si="982"/>
        <v/>
      </c>
      <c r="AI2924" s="187" t="str">
        <f t="shared" si="983"/>
        <v/>
      </c>
      <c r="AJ2924" s="187" t="str">
        <f t="shared" si="984"/>
        <v/>
      </c>
      <c r="AK2924" s="187" t="str">
        <f t="shared" si="985"/>
        <v/>
      </c>
      <c r="AN2924" s="187" t="str">
        <f t="shared" si="986"/>
        <v/>
      </c>
      <c r="AO2924" s="187" t="str">
        <f t="shared" si="987"/>
        <v/>
      </c>
      <c r="AP2924" s="187" t="str">
        <f t="shared" si="988"/>
        <v/>
      </c>
      <c r="AT2924" s="187" t="str">
        <f t="shared" si="989"/>
        <v/>
      </c>
      <c r="AU2924" s="187" t="str">
        <f t="shared" si="990"/>
        <v/>
      </c>
      <c r="AV2924" s="187" t="str">
        <f t="shared" si="991"/>
        <v/>
      </c>
      <c r="AW2924" s="187" t="str">
        <f t="shared" si="992"/>
        <v/>
      </c>
      <c r="AX2924" s="187" t="str">
        <f t="shared" si="993"/>
        <v/>
      </c>
      <c r="AY2924" s="187" t="str">
        <f t="shared" si="974"/>
        <v/>
      </c>
      <c r="AZ2924" s="187" t="str">
        <f t="shared" si="994"/>
        <v/>
      </c>
      <c r="BA2924" s="187" t="str">
        <f t="shared" si="976"/>
        <v xml:space="preserve"> </v>
      </c>
      <c r="BB2924" s="187" t="str">
        <f>IFERROR(IF(AW2924="","",VLOOKUP(AW2924,SUSS!R:S,2,FALSE)),AY2924*SUSS!$M$2)</f>
        <v/>
      </c>
      <c r="BC2924" s="187" t="str">
        <f t="shared" si="975"/>
        <v/>
      </c>
    </row>
    <row r="2925" spans="14:55" ht="15.75" thickBot="1">
      <c r="N2925" s="183" t="s">
        <v>224</v>
      </c>
      <c r="O2925" s="82">
        <v>97</v>
      </c>
      <c r="P2925" s="85">
        <v>1636.27</v>
      </c>
      <c r="Q2925" s="83" t="s">
        <v>102</v>
      </c>
      <c r="R2925" s="83" t="s">
        <v>10</v>
      </c>
      <c r="S2925" s="83" t="s">
        <v>83</v>
      </c>
      <c r="T2925" s="82" t="s">
        <v>206</v>
      </c>
      <c r="U2925" s="82" t="s">
        <v>124</v>
      </c>
      <c r="AC2925" s="187" t="str">
        <f t="shared" si="977"/>
        <v/>
      </c>
      <c r="AD2925" s="187" t="str">
        <f t="shared" si="978"/>
        <v/>
      </c>
      <c r="AE2925" s="187" t="str">
        <f t="shared" si="979"/>
        <v/>
      </c>
      <c r="AF2925" s="187" t="str">
        <f t="shared" si="980"/>
        <v/>
      </c>
      <c r="AG2925" s="187" t="str">
        <f t="shared" si="981"/>
        <v/>
      </c>
      <c r="AH2925" s="187" t="str">
        <f t="shared" si="982"/>
        <v/>
      </c>
      <c r="AI2925" s="187" t="str">
        <f t="shared" si="983"/>
        <v/>
      </c>
      <c r="AJ2925" s="187" t="str">
        <f t="shared" si="984"/>
        <v/>
      </c>
      <c r="AK2925" s="187" t="str">
        <f t="shared" si="985"/>
        <v/>
      </c>
      <c r="AN2925" s="187" t="str">
        <f t="shared" si="986"/>
        <v/>
      </c>
      <c r="AO2925" s="187" t="str">
        <f t="shared" si="987"/>
        <v/>
      </c>
      <c r="AP2925" s="187" t="str">
        <f t="shared" si="988"/>
        <v/>
      </c>
      <c r="AT2925" s="187" t="str">
        <f t="shared" si="989"/>
        <v/>
      </c>
      <c r="AU2925" s="187" t="str">
        <f t="shared" si="990"/>
        <v/>
      </c>
      <c r="AV2925" s="187" t="str">
        <f t="shared" si="991"/>
        <v/>
      </c>
      <c r="AW2925" s="187" t="str">
        <f t="shared" si="992"/>
        <v/>
      </c>
      <c r="AX2925" s="187" t="str">
        <f t="shared" si="993"/>
        <v/>
      </c>
      <c r="AY2925" s="187" t="str">
        <f t="shared" si="974"/>
        <v/>
      </c>
      <c r="AZ2925" s="187" t="str">
        <f t="shared" si="994"/>
        <v/>
      </c>
      <c r="BA2925" s="187" t="str">
        <f t="shared" si="976"/>
        <v xml:space="preserve"> </v>
      </c>
      <c r="BB2925" s="187" t="str">
        <f>IFERROR(IF(AW2925="","",VLOOKUP(AW2925,SUSS!R:S,2,FALSE)),AY2925*SUSS!$M$2)</f>
        <v/>
      </c>
      <c r="BC2925" s="187" t="str">
        <f t="shared" si="975"/>
        <v/>
      </c>
    </row>
    <row r="2926" spans="14:55" ht="15.75" thickBot="1">
      <c r="N2926" s="183" t="s">
        <v>224</v>
      </c>
      <c r="O2926" s="82">
        <v>97</v>
      </c>
      <c r="P2926" s="86">
        <v>218.97</v>
      </c>
      <c r="Q2926" s="83" t="s">
        <v>107</v>
      </c>
      <c r="R2926" s="83" t="s">
        <v>10</v>
      </c>
      <c r="S2926" s="83" t="s">
        <v>83</v>
      </c>
      <c r="T2926" s="82" t="s">
        <v>111</v>
      </c>
      <c r="U2926" s="82" t="s">
        <v>124</v>
      </c>
      <c r="AC2926" s="187" t="str">
        <f t="shared" si="977"/>
        <v/>
      </c>
      <c r="AD2926" s="187" t="str">
        <f t="shared" si="978"/>
        <v/>
      </c>
      <c r="AE2926" s="187" t="str">
        <f t="shared" si="979"/>
        <v/>
      </c>
      <c r="AF2926" s="187" t="str">
        <f t="shared" si="980"/>
        <v/>
      </c>
      <c r="AG2926" s="187" t="str">
        <f t="shared" si="981"/>
        <v/>
      </c>
      <c r="AH2926" s="187" t="str">
        <f t="shared" si="982"/>
        <v/>
      </c>
      <c r="AI2926" s="187" t="str">
        <f t="shared" si="983"/>
        <v/>
      </c>
      <c r="AJ2926" s="187" t="str">
        <f t="shared" si="984"/>
        <v/>
      </c>
      <c r="AK2926" s="187" t="str">
        <f t="shared" si="985"/>
        <v/>
      </c>
      <c r="AN2926" s="187" t="str">
        <f t="shared" si="986"/>
        <v/>
      </c>
      <c r="AO2926" s="187" t="str">
        <f t="shared" si="987"/>
        <v/>
      </c>
      <c r="AP2926" s="187" t="str">
        <f t="shared" si="988"/>
        <v/>
      </c>
      <c r="AT2926" s="187" t="str">
        <f t="shared" si="989"/>
        <v/>
      </c>
      <c r="AU2926" s="187" t="str">
        <f t="shared" si="990"/>
        <v/>
      </c>
      <c r="AV2926" s="187" t="str">
        <f t="shared" si="991"/>
        <v/>
      </c>
      <c r="AW2926" s="187" t="str">
        <f t="shared" si="992"/>
        <v/>
      </c>
      <c r="AX2926" s="187" t="str">
        <f t="shared" si="993"/>
        <v/>
      </c>
      <c r="AY2926" s="187" t="str">
        <f t="shared" si="974"/>
        <v/>
      </c>
      <c r="AZ2926" s="187" t="str">
        <f t="shared" si="994"/>
        <v/>
      </c>
      <c r="BA2926" s="187" t="str">
        <f t="shared" si="976"/>
        <v xml:space="preserve"> </v>
      </c>
      <c r="BB2926" s="187" t="str">
        <f>IFERROR(IF(AW2926="","",VLOOKUP(AW2926,SUSS!R:S,2,FALSE)),AY2926*SUSS!$M$2)</f>
        <v/>
      </c>
      <c r="BC2926" s="187" t="str">
        <f t="shared" si="975"/>
        <v/>
      </c>
    </row>
    <row r="2927" spans="14:55" ht="15.75" thickBot="1">
      <c r="N2927" s="183" t="s">
        <v>224</v>
      </c>
      <c r="O2927" s="82">
        <v>97</v>
      </c>
      <c r="P2927" s="85">
        <v>2288</v>
      </c>
      <c r="Q2927" s="83" t="s">
        <v>11</v>
      </c>
      <c r="R2927" s="83" t="s">
        <v>10</v>
      </c>
      <c r="S2927" s="83" t="s">
        <v>10</v>
      </c>
      <c r="T2927" s="82" t="s">
        <v>164</v>
      </c>
      <c r="U2927" s="82" t="s">
        <v>124</v>
      </c>
      <c r="AC2927" s="187" t="str">
        <f t="shared" si="977"/>
        <v/>
      </c>
      <c r="AD2927" s="187" t="str">
        <f t="shared" si="978"/>
        <v/>
      </c>
      <c r="AE2927" s="187" t="str">
        <f t="shared" si="979"/>
        <v/>
      </c>
      <c r="AF2927" s="187" t="str">
        <f t="shared" si="980"/>
        <v/>
      </c>
      <c r="AG2927" s="187" t="str">
        <f t="shared" si="981"/>
        <v/>
      </c>
      <c r="AH2927" s="187" t="str">
        <f t="shared" si="982"/>
        <v/>
      </c>
      <c r="AI2927" s="187" t="str">
        <f t="shared" si="983"/>
        <v/>
      </c>
      <c r="AJ2927" s="187" t="str">
        <f t="shared" si="984"/>
        <v/>
      </c>
      <c r="AK2927" s="187" t="str">
        <f t="shared" si="985"/>
        <v/>
      </c>
      <c r="AN2927" s="187" t="str">
        <f t="shared" si="986"/>
        <v/>
      </c>
      <c r="AO2927" s="187" t="str">
        <f t="shared" si="987"/>
        <v/>
      </c>
      <c r="AP2927" s="187" t="str">
        <f t="shared" si="988"/>
        <v/>
      </c>
      <c r="AT2927" s="187" t="str">
        <f t="shared" si="989"/>
        <v>O365001</v>
      </c>
      <c r="AU2927" s="187">
        <f t="shared" si="990"/>
        <v>97</v>
      </c>
      <c r="AV2927" s="187">
        <f t="shared" si="991"/>
        <v>2288</v>
      </c>
      <c r="AW2927" s="187" t="str">
        <f t="shared" si="992"/>
        <v>2014/7</v>
      </c>
      <c r="AX2927" s="187" t="str">
        <f t="shared" si="993"/>
        <v>2014/7 Contribuciones Seg. Social</v>
      </c>
      <c r="AY2927" s="187">
        <f t="shared" si="974"/>
        <v>11458.7</v>
      </c>
      <c r="AZ2927" s="187">
        <f t="shared" si="994"/>
        <v>0.19967361044446577</v>
      </c>
      <c r="BA2927" s="187" t="str">
        <f t="shared" si="976"/>
        <v>O365001 97</v>
      </c>
      <c r="BB2927" s="187">
        <f>IFERROR(IF(AW2927="","",VLOOKUP(AW2927,SUSS!R:S,2,FALSE)),AY2927*SUSS!$M$2)</f>
        <v>1375.0440000000001</v>
      </c>
      <c r="BC2927" s="187">
        <f t="shared" si="975"/>
        <v>274.56</v>
      </c>
    </row>
    <row r="2928" spans="14:55" ht="15.75" thickBot="1">
      <c r="N2928" s="183" t="s">
        <v>224</v>
      </c>
      <c r="O2928" s="82">
        <v>97</v>
      </c>
      <c r="P2928" s="86">
        <v>83.11</v>
      </c>
      <c r="Q2928" s="83" t="s">
        <v>11</v>
      </c>
      <c r="R2928" s="83" t="s">
        <v>10</v>
      </c>
      <c r="S2928" s="83" t="s">
        <v>83</v>
      </c>
      <c r="T2928" s="82" t="s">
        <v>164</v>
      </c>
      <c r="U2928" s="82" t="s">
        <v>124</v>
      </c>
      <c r="AC2928" s="187" t="str">
        <f t="shared" si="977"/>
        <v/>
      </c>
      <c r="AD2928" s="187" t="str">
        <f t="shared" si="978"/>
        <v/>
      </c>
      <c r="AE2928" s="187" t="str">
        <f t="shared" si="979"/>
        <v/>
      </c>
      <c r="AF2928" s="187" t="str">
        <f t="shared" si="980"/>
        <v/>
      </c>
      <c r="AG2928" s="187" t="str">
        <f t="shared" si="981"/>
        <v/>
      </c>
      <c r="AH2928" s="187" t="str">
        <f t="shared" si="982"/>
        <v/>
      </c>
      <c r="AI2928" s="187" t="str">
        <f t="shared" si="983"/>
        <v/>
      </c>
      <c r="AJ2928" s="187" t="str">
        <f t="shared" si="984"/>
        <v/>
      </c>
      <c r="AK2928" s="187" t="str">
        <f t="shared" si="985"/>
        <v/>
      </c>
      <c r="AN2928" s="187" t="str">
        <f t="shared" si="986"/>
        <v/>
      </c>
      <c r="AO2928" s="187" t="str">
        <f t="shared" si="987"/>
        <v/>
      </c>
      <c r="AP2928" s="187" t="str">
        <f t="shared" si="988"/>
        <v/>
      </c>
      <c r="AT2928" s="187" t="str">
        <f t="shared" si="989"/>
        <v>O365001</v>
      </c>
      <c r="AU2928" s="187">
        <f t="shared" si="990"/>
        <v>97</v>
      </c>
      <c r="AV2928" s="187">
        <f t="shared" si="991"/>
        <v>83.11</v>
      </c>
      <c r="AW2928" s="187" t="str">
        <f t="shared" si="992"/>
        <v>2014/7</v>
      </c>
      <c r="AX2928" s="187" t="str">
        <f t="shared" si="993"/>
        <v>2014/7 Contribuciones Seg. Social</v>
      </c>
      <c r="AY2928" s="187">
        <f t="shared" si="974"/>
        <v>11458.7</v>
      </c>
      <c r="AZ2928" s="187">
        <f t="shared" si="994"/>
        <v>7.2530042674998031E-3</v>
      </c>
      <c r="BA2928" s="187" t="str">
        <f t="shared" si="976"/>
        <v>O365001 97</v>
      </c>
      <c r="BB2928" s="187">
        <f>IFERROR(IF(AW2928="","",VLOOKUP(AW2928,SUSS!R:S,2,FALSE)),AY2928*SUSS!$M$2)</f>
        <v>1375.0440000000001</v>
      </c>
      <c r="BC2928" s="187">
        <f t="shared" si="975"/>
        <v>9.9732000000000003</v>
      </c>
    </row>
    <row r="2929" spans="14:55" ht="15.75" thickBot="1">
      <c r="N2929" s="183" t="s">
        <v>224</v>
      </c>
      <c r="O2929" s="82">
        <v>97</v>
      </c>
      <c r="P2929" s="85">
        <v>5272.07</v>
      </c>
      <c r="Q2929" s="83" t="s">
        <v>82</v>
      </c>
      <c r="R2929" s="83" t="s">
        <v>10</v>
      </c>
      <c r="S2929" s="83" t="s">
        <v>83</v>
      </c>
      <c r="T2929" s="82" t="s">
        <v>164</v>
      </c>
      <c r="U2929" s="82" t="s">
        <v>124</v>
      </c>
      <c r="AC2929" s="187" t="str">
        <f t="shared" si="977"/>
        <v/>
      </c>
      <c r="AD2929" s="187" t="str">
        <f t="shared" si="978"/>
        <v/>
      </c>
      <c r="AE2929" s="187" t="str">
        <f t="shared" si="979"/>
        <v/>
      </c>
      <c r="AF2929" s="187" t="str">
        <f t="shared" si="980"/>
        <v/>
      </c>
      <c r="AG2929" s="187" t="str">
        <f t="shared" si="981"/>
        <v/>
      </c>
      <c r="AH2929" s="187" t="str">
        <f t="shared" si="982"/>
        <v/>
      </c>
      <c r="AI2929" s="187" t="str">
        <f t="shared" si="983"/>
        <v/>
      </c>
      <c r="AJ2929" s="187" t="str">
        <f t="shared" si="984"/>
        <v/>
      </c>
      <c r="AK2929" s="187" t="str">
        <f t="shared" si="985"/>
        <v/>
      </c>
      <c r="AN2929" s="187" t="str">
        <f t="shared" si="986"/>
        <v/>
      </c>
      <c r="AO2929" s="187" t="str">
        <f t="shared" si="987"/>
        <v/>
      </c>
      <c r="AP2929" s="187" t="str">
        <f t="shared" si="988"/>
        <v/>
      </c>
      <c r="AT2929" s="187" t="str">
        <f t="shared" si="989"/>
        <v/>
      </c>
      <c r="AU2929" s="187" t="str">
        <f t="shared" si="990"/>
        <v/>
      </c>
      <c r="AV2929" s="187" t="str">
        <f t="shared" si="991"/>
        <v/>
      </c>
      <c r="AW2929" s="187" t="str">
        <f t="shared" si="992"/>
        <v/>
      </c>
      <c r="AX2929" s="187" t="str">
        <f t="shared" si="993"/>
        <v/>
      </c>
      <c r="AY2929" s="187" t="str">
        <f t="shared" si="974"/>
        <v/>
      </c>
      <c r="AZ2929" s="187" t="str">
        <f t="shared" si="994"/>
        <v/>
      </c>
      <c r="BA2929" s="187" t="str">
        <f t="shared" si="976"/>
        <v xml:space="preserve"> </v>
      </c>
      <c r="BB2929" s="187" t="str">
        <f>IFERROR(IF(AW2929="","",VLOOKUP(AW2929,SUSS!R:S,2,FALSE)),AY2929*SUSS!$M$2)</f>
        <v/>
      </c>
      <c r="BC2929" s="187" t="str">
        <f t="shared" si="975"/>
        <v/>
      </c>
    </row>
    <row r="2930" spans="14:55" ht="15.75" thickBot="1">
      <c r="N2930" s="183" t="s">
        <v>224</v>
      </c>
      <c r="O2930" s="82">
        <v>97</v>
      </c>
      <c r="P2930" s="86">
        <v>37.56</v>
      </c>
      <c r="Q2930" s="83" t="s">
        <v>106</v>
      </c>
      <c r="R2930" s="83" t="s">
        <v>10</v>
      </c>
      <c r="S2930" s="83" t="s">
        <v>83</v>
      </c>
      <c r="T2930" s="82" t="s">
        <v>230</v>
      </c>
      <c r="U2930" s="82" t="s">
        <v>124</v>
      </c>
      <c r="AC2930" s="187" t="str">
        <f t="shared" si="977"/>
        <v/>
      </c>
      <c r="AD2930" s="187" t="str">
        <f t="shared" si="978"/>
        <v/>
      </c>
      <c r="AE2930" s="187" t="str">
        <f t="shared" si="979"/>
        <v/>
      </c>
      <c r="AF2930" s="187" t="str">
        <f t="shared" si="980"/>
        <v/>
      </c>
      <c r="AG2930" s="187" t="str">
        <f t="shared" si="981"/>
        <v/>
      </c>
      <c r="AH2930" s="187" t="str">
        <f t="shared" si="982"/>
        <v/>
      </c>
      <c r="AI2930" s="187" t="str">
        <f t="shared" si="983"/>
        <v/>
      </c>
      <c r="AJ2930" s="187" t="str">
        <f t="shared" si="984"/>
        <v/>
      </c>
      <c r="AK2930" s="187" t="str">
        <f t="shared" si="985"/>
        <v/>
      </c>
      <c r="AN2930" s="187" t="str">
        <f t="shared" si="986"/>
        <v/>
      </c>
      <c r="AO2930" s="187" t="str">
        <f t="shared" si="987"/>
        <v/>
      </c>
      <c r="AP2930" s="187" t="str">
        <f t="shared" si="988"/>
        <v/>
      </c>
      <c r="AT2930" s="187" t="str">
        <f t="shared" si="989"/>
        <v/>
      </c>
      <c r="AU2930" s="187" t="str">
        <f t="shared" si="990"/>
        <v/>
      </c>
      <c r="AV2930" s="187" t="str">
        <f t="shared" si="991"/>
        <v/>
      </c>
      <c r="AW2930" s="187" t="str">
        <f t="shared" si="992"/>
        <v/>
      </c>
      <c r="AX2930" s="187" t="str">
        <f t="shared" si="993"/>
        <v/>
      </c>
      <c r="AY2930" s="187" t="str">
        <f t="shared" si="974"/>
        <v/>
      </c>
      <c r="AZ2930" s="187" t="str">
        <f t="shared" si="994"/>
        <v/>
      </c>
      <c r="BA2930" s="187" t="str">
        <f t="shared" si="976"/>
        <v xml:space="preserve"> </v>
      </c>
      <c r="BB2930" s="187" t="str">
        <f>IFERROR(IF(AW2930="","",VLOOKUP(AW2930,SUSS!R:S,2,FALSE)),AY2930*SUSS!$M$2)</f>
        <v/>
      </c>
      <c r="BC2930" s="187" t="str">
        <f t="shared" si="975"/>
        <v/>
      </c>
    </row>
    <row r="2931" spans="14:55" ht="15.75" thickBot="1">
      <c r="N2931" s="183" t="s">
        <v>224</v>
      </c>
      <c r="O2931" s="82">
        <v>97</v>
      </c>
      <c r="P2931" s="86">
        <v>964.92</v>
      </c>
      <c r="Q2931" s="83" t="s">
        <v>106</v>
      </c>
      <c r="R2931" s="83" t="s">
        <v>10</v>
      </c>
      <c r="S2931" s="83" t="s">
        <v>10</v>
      </c>
      <c r="T2931" s="82" t="s">
        <v>230</v>
      </c>
      <c r="U2931" s="82" t="s">
        <v>124</v>
      </c>
      <c r="AC2931" s="187" t="str">
        <f t="shared" si="977"/>
        <v/>
      </c>
      <c r="AD2931" s="187" t="str">
        <f t="shared" si="978"/>
        <v/>
      </c>
      <c r="AE2931" s="187" t="str">
        <f t="shared" si="979"/>
        <v/>
      </c>
      <c r="AF2931" s="187" t="str">
        <f t="shared" si="980"/>
        <v/>
      </c>
      <c r="AG2931" s="187" t="str">
        <f t="shared" si="981"/>
        <v/>
      </c>
      <c r="AH2931" s="187" t="str">
        <f t="shared" si="982"/>
        <v/>
      </c>
      <c r="AI2931" s="187" t="str">
        <f t="shared" si="983"/>
        <v/>
      </c>
      <c r="AJ2931" s="187" t="str">
        <f t="shared" si="984"/>
        <v/>
      </c>
      <c r="AK2931" s="187" t="str">
        <f t="shared" si="985"/>
        <v/>
      </c>
      <c r="AN2931" s="187" t="str">
        <f t="shared" si="986"/>
        <v/>
      </c>
      <c r="AO2931" s="187" t="str">
        <f t="shared" si="987"/>
        <v/>
      </c>
      <c r="AP2931" s="187" t="str">
        <f t="shared" si="988"/>
        <v/>
      </c>
      <c r="AT2931" s="187" t="str">
        <f t="shared" si="989"/>
        <v/>
      </c>
      <c r="AU2931" s="187" t="str">
        <f t="shared" si="990"/>
        <v/>
      </c>
      <c r="AV2931" s="187" t="str">
        <f t="shared" si="991"/>
        <v/>
      </c>
      <c r="AW2931" s="187" t="str">
        <f t="shared" si="992"/>
        <v/>
      </c>
      <c r="AX2931" s="187" t="str">
        <f t="shared" si="993"/>
        <v/>
      </c>
      <c r="AY2931" s="187" t="str">
        <f t="shared" si="974"/>
        <v/>
      </c>
      <c r="AZ2931" s="187" t="str">
        <f t="shared" si="994"/>
        <v/>
      </c>
      <c r="BA2931" s="187" t="str">
        <f t="shared" si="976"/>
        <v xml:space="preserve"> </v>
      </c>
      <c r="BB2931" s="187" t="str">
        <f>IFERROR(IF(AW2931="","",VLOOKUP(AW2931,SUSS!R:S,2,FALSE)),AY2931*SUSS!$M$2)</f>
        <v/>
      </c>
      <c r="BC2931" s="187" t="str">
        <f t="shared" si="975"/>
        <v/>
      </c>
    </row>
    <row r="2932" spans="14:55" ht="15.75" thickBot="1">
      <c r="N2932" s="183" t="s">
        <v>224</v>
      </c>
      <c r="O2932" s="82">
        <v>98</v>
      </c>
      <c r="P2932" s="85">
        <v>1636.27</v>
      </c>
      <c r="Q2932" s="83" t="s">
        <v>102</v>
      </c>
      <c r="R2932" s="83" t="s">
        <v>10</v>
      </c>
      <c r="S2932" s="83" t="s">
        <v>83</v>
      </c>
      <c r="T2932" s="82" t="s">
        <v>206</v>
      </c>
      <c r="U2932" s="82" t="s">
        <v>124</v>
      </c>
      <c r="AC2932" s="187" t="str">
        <f t="shared" si="977"/>
        <v/>
      </c>
      <c r="AD2932" s="187" t="str">
        <f t="shared" si="978"/>
        <v/>
      </c>
      <c r="AE2932" s="187" t="str">
        <f t="shared" si="979"/>
        <v/>
      </c>
      <c r="AF2932" s="187" t="str">
        <f t="shared" si="980"/>
        <v/>
      </c>
      <c r="AG2932" s="187" t="str">
        <f t="shared" si="981"/>
        <v/>
      </c>
      <c r="AH2932" s="187" t="str">
        <f t="shared" si="982"/>
        <v/>
      </c>
      <c r="AI2932" s="187" t="str">
        <f t="shared" si="983"/>
        <v/>
      </c>
      <c r="AJ2932" s="187" t="str">
        <f t="shared" si="984"/>
        <v/>
      </c>
      <c r="AK2932" s="187" t="str">
        <f t="shared" si="985"/>
        <v/>
      </c>
      <c r="AN2932" s="187" t="str">
        <f t="shared" si="986"/>
        <v/>
      </c>
      <c r="AO2932" s="187" t="str">
        <f t="shared" si="987"/>
        <v/>
      </c>
      <c r="AP2932" s="187" t="str">
        <f t="shared" si="988"/>
        <v/>
      </c>
      <c r="AT2932" s="187" t="str">
        <f t="shared" si="989"/>
        <v/>
      </c>
      <c r="AU2932" s="187" t="str">
        <f t="shared" si="990"/>
        <v/>
      </c>
      <c r="AV2932" s="187" t="str">
        <f t="shared" si="991"/>
        <v/>
      </c>
      <c r="AW2932" s="187" t="str">
        <f t="shared" si="992"/>
        <v/>
      </c>
      <c r="AX2932" s="187" t="str">
        <f t="shared" si="993"/>
        <v/>
      </c>
      <c r="AY2932" s="187" t="str">
        <f t="shared" si="974"/>
        <v/>
      </c>
      <c r="AZ2932" s="187" t="str">
        <f t="shared" si="994"/>
        <v/>
      </c>
      <c r="BA2932" s="187" t="str">
        <f t="shared" si="976"/>
        <v xml:space="preserve"> </v>
      </c>
      <c r="BB2932" s="187" t="str">
        <f>IFERROR(IF(AW2932="","",VLOOKUP(AW2932,SUSS!R:S,2,FALSE)),AY2932*SUSS!$M$2)</f>
        <v/>
      </c>
      <c r="BC2932" s="187" t="str">
        <f t="shared" si="975"/>
        <v/>
      </c>
    </row>
    <row r="2933" spans="14:55" ht="15.75" thickBot="1">
      <c r="N2933" s="183" t="s">
        <v>224</v>
      </c>
      <c r="O2933" s="82">
        <v>98</v>
      </c>
      <c r="P2933" s="86">
        <v>218.97</v>
      </c>
      <c r="Q2933" s="83" t="s">
        <v>107</v>
      </c>
      <c r="R2933" s="83" t="s">
        <v>10</v>
      </c>
      <c r="S2933" s="83" t="s">
        <v>83</v>
      </c>
      <c r="T2933" s="82" t="s">
        <v>111</v>
      </c>
      <c r="U2933" s="82" t="s">
        <v>124</v>
      </c>
      <c r="AC2933" s="187" t="str">
        <f t="shared" si="977"/>
        <v/>
      </c>
      <c r="AD2933" s="187" t="str">
        <f t="shared" si="978"/>
        <v/>
      </c>
      <c r="AE2933" s="187" t="str">
        <f t="shared" si="979"/>
        <v/>
      </c>
      <c r="AF2933" s="187" t="str">
        <f t="shared" si="980"/>
        <v/>
      </c>
      <c r="AG2933" s="187" t="str">
        <f t="shared" si="981"/>
        <v/>
      </c>
      <c r="AH2933" s="187" t="str">
        <f t="shared" si="982"/>
        <v/>
      </c>
      <c r="AI2933" s="187" t="str">
        <f t="shared" si="983"/>
        <v/>
      </c>
      <c r="AJ2933" s="187" t="str">
        <f t="shared" si="984"/>
        <v/>
      </c>
      <c r="AK2933" s="187" t="str">
        <f t="shared" si="985"/>
        <v/>
      </c>
      <c r="AN2933" s="187" t="str">
        <f t="shared" si="986"/>
        <v/>
      </c>
      <c r="AO2933" s="187" t="str">
        <f t="shared" si="987"/>
        <v/>
      </c>
      <c r="AP2933" s="187" t="str">
        <f t="shared" si="988"/>
        <v/>
      </c>
      <c r="AT2933" s="187" t="str">
        <f t="shared" si="989"/>
        <v/>
      </c>
      <c r="AU2933" s="187" t="str">
        <f t="shared" si="990"/>
        <v/>
      </c>
      <c r="AV2933" s="187" t="str">
        <f t="shared" si="991"/>
        <v/>
      </c>
      <c r="AW2933" s="187" t="str">
        <f t="shared" si="992"/>
        <v/>
      </c>
      <c r="AX2933" s="187" t="str">
        <f t="shared" si="993"/>
        <v/>
      </c>
      <c r="AY2933" s="187" t="str">
        <f t="shared" si="974"/>
        <v/>
      </c>
      <c r="AZ2933" s="187" t="str">
        <f t="shared" si="994"/>
        <v/>
      </c>
      <c r="BA2933" s="187" t="str">
        <f t="shared" si="976"/>
        <v xml:space="preserve"> </v>
      </c>
      <c r="BB2933" s="187" t="str">
        <f>IFERROR(IF(AW2933="","",VLOOKUP(AW2933,SUSS!R:S,2,FALSE)),AY2933*SUSS!$M$2)</f>
        <v/>
      </c>
      <c r="BC2933" s="187" t="str">
        <f t="shared" si="975"/>
        <v/>
      </c>
    </row>
    <row r="2934" spans="14:55" ht="15.75" thickBot="1">
      <c r="N2934" s="183" t="s">
        <v>224</v>
      </c>
      <c r="O2934" s="82">
        <v>98</v>
      </c>
      <c r="P2934" s="85">
        <v>2371.11</v>
      </c>
      <c r="Q2934" s="83" t="s">
        <v>11</v>
      </c>
      <c r="R2934" s="83" t="s">
        <v>10</v>
      </c>
      <c r="S2934" s="83" t="s">
        <v>83</v>
      </c>
      <c r="T2934" s="82" t="s">
        <v>164</v>
      </c>
      <c r="U2934" s="82" t="s">
        <v>124</v>
      </c>
      <c r="AC2934" s="187" t="str">
        <f t="shared" si="977"/>
        <v/>
      </c>
      <c r="AD2934" s="187" t="str">
        <f t="shared" si="978"/>
        <v/>
      </c>
      <c r="AE2934" s="187" t="str">
        <f t="shared" si="979"/>
        <v/>
      </c>
      <c r="AF2934" s="187" t="str">
        <f t="shared" si="980"/>
        <v/>
      </c>
      <c r="AG2934" s="187" t="str">
        <f t="shared" si="981"/>
        <v/>
      </c>
      <c r="AH2934" s="187" t="str">
        <f t="shared" si="982"/>
        <v/>
      </c>
      <c r="AI2934" s="187" t="str">
        <f t="shared" si="983"/>
        <v/>
      </c>
      <c r="AJ2934" s="187" t="str">
        <f t="shared" si="984"/>
        <v/>
      </c>
      <c r="AK2934" s="187" t="str">
        <f t="shared" si="985"/>
        <v/>
      </c>
      <c r="AN2934" s="187" t="str">
        <f t="shared" si="986"/>
        <v/>
      </c>
      <c r="AO2934" s="187" t="str">
        <f t="shared" si="987"/>
        <v/>
      </c>
      <c r="AP2934" s="187" t="str">
        <f t="shared" si="988"/>
        <v/>
      </c>
      <c r="AT2934" s="187" t="str">
        <f t="shared" si="989"/>
        <v>O365001</v>
      </c>
      <c r="AU2934" s="187">
        <f t="shared" si="990"/>
        <v>98</v>
      </c>
      <c r="AV2934" s="187">
        <f t="shared" si="991"/>
        <v>2371.11</v>
      </c>
      <c r="AW2934" s="187" t="str">
        <f t="shared" si="992"/>
        <v>2014/7</v>
      </c>
      <c r="AX2934" s="187" t="str">
        <f t="shared" si="993"/>
        <v>2014/7 Contribuciones Seg. Social</v>
      </c>
      <c r="AY2934" s="187">
        <f t="shared" si="974"/>
        <v>11458.7</v>
      </c>
      <c r="AZ2934" s="187">
        <f t="shared" si="994"/>
        <v>0.20692661471196558</v>
      </c>
      <c r="BA2934" s="187" t="str">
        <f t="shared" si="976"/>
        <v>O365001 98</v>
      </c>
      <c r="BB2934" s="187">
        <f>IFERROR(IF(AW2934="","",VLOOKUP(AW2934,SUSS!R:S,2,FALSE)),AY2934*SUSS!$M$2)</f>
        <v>1375.0440000000001</v>
      </c>
      <c r="BC2934" s="187">
        <f t="shared" si="975"/>
        <v>284.53320000000002</v>
      </c>
    </row>
    <row r="2935" spans="14:55" ht="15.75" thickBot="1">
      <c r="N2935" s="183" t="s">
        <v>224</v>
      </c>
      <c r="O2935" s="82">
        <v>98</v>
      </c>
      <c r="P2935" s="85">
        <v>2229.0700000000002</v>
      </c>
      <c r="Q2935" s="83" t="s">
        <v>82</v>
      </c>
      <c r="R2935" s="83" t="s">
        <v>10</v>
      </c>
      <c r="S2935" s="83" t="s">
        <v>83</v>
      </c>
      <c r="T2935" s="82" t="s">
        <v>164</v>
      </c>
      <c r="U2935" s="82" t="s">
        <v>124</v>
      </c>
      <c r="AC2935" s="187" t="str">
        <f t="shared" si="977"/>
        <v/>
      </c>
      <c r="AD2935" s="187" t="str">
        <f t="shared" si="978"/>
        <v/>
      </c>
      <c r="AE2935" s="187" t="str">
        <f t="shared" si="979"/>
        <v/>
      </c>
      <c r="AF2935" s="187" t="str">
        <f t="shared" si="980"/>
        <v/>
      </c>
      <c r="AG2935" s="187" t="str">
        <f t="shared" si="981"/>
        <v/>
      </c>
      <c r="AH2935" s="187" t="str">
        <f t="shared" si="982"/>
        <v/>
      </c>
      <c r="AI2935" s="187" t="str">
        <f t="shared" si="983"/>
        <v/>
      </c>
      <c r="AJ2935" s="187" t="str">
        <f t="shared" si="984"/>
        <v/>
      </c>
      <c r="AK2935" s="187" t="str">
        <f t="shared" si="985"/>
        <v/>
      </c>
      <c r="AN2935" s="187" t="str">
        <f t="shared" si="986"/>
        <v/>
      </c>
      <c r="AO2935" s="187" t="str">
        <f t="shared" si="987"/>
        <v/>
      </c>
      <c r="AP2935" s="187" t="str">
        <f t="shared" si="988"/>
        <v/>
      </c>
      <c r="AT2935" s="187" t="str">
        <f t="shared" si="989"/>
        <v/>
      </c>
      <c r="AU2935" s="187" t="str">
        <f t="shared" si="990"/>
        <v/>
      </c>
      <c r="AV2935" s="187" t="str">
        <f t="shared" si="991"/>
        <v/>
      </c>
      <c r="AW2935" s="187" t="str">
        <f t="shared" si="992"/>
        <v/>
      </c>
      <c r="AX2935" s="187" t="str">
        <f t="shared" si="993"/>
        <v/>
      </c>
      <c r="AY2935" s="187" t="str">
        <f t="shared" si="974"/>
        <v/>
      </c>
      <c r="AZ2935" s="187" t="str">
        <f t="shared" si="994"/>
        <v/>
      </c>
      <c r="BA2935" s="187" t="str">
        <f t="shared" si="976"/>
        <v xml:space="preserve"> </v>
      </c>
      <c r="BB2935" s="187" t="str">
        <f>IFERROR(IF(AW2935="","",VLOOKUP(AW2935,SUSS!R:S,2,FALSE)),AY2935*SUSS!$M$2)</f>
        <v/>
      </c>
      <c r="BC2935" s="187" t="str">
        <f t="shared" si="975"/>
        <v/>
      </c>
    </row>
    <row r="2936" spans="14:55" ht="15.75" thickBot="1">
      <c r="N2936" s="183" t="s">
        <v>224</v>
      </c>
      <c r="O2936" s="82">
        <v>98</v>
      </c>
      <c r="P2936" s="85">
        <v>3043</v>
      </c>
      <c r="Q2936" s="83" t="s">
        <v>82</v>
      </c>
      <c r="R2936" s="83" t="s">
        <v>10</v>
      </c>
      <c r="S2936" s="83" t="s">
        <v>10</v>
      </c>
      <c r="T2936" s="82" t="s">
        <v>165</v>
      </c>
      <c r="U2936" s="82" t="s">
        <v>124</v>
      </c>
      <c r="AC2936" s="187" t="str">
        <f t="shared" si="977"/>
        <v/>
      </c>
      <c r="AD2936" s="187" t="str">
        <f t="shared" si="978"/>
        <v/>
      </c>
      <c r="AE2936" s="187" t="str">
        <f t="shared" si="979"/>
        <v/>
      </c>
      <c r="AF2936" s="187" t="str">
        <f t="shared" si="980"/>
        <v/>
      </c>
      <c r="AG2936" s="187" t="str">
        <f t="shared" si="981"/>
        <v/>
      </c>
      <c r="AH2936" s="187" t="str">
        <f t="shared" si="982"/>
        <v/>
      </c>
      <c r="AI2936" s="187" t="str">
        <f t="shared" si="983"/>
        <v/>
      </c>
      <c r="AJ2936" s="187" t="str">
        <f t="shared" si="984"/>
        <v/>
      </c>
      <c r="AK2936" s="187" t="str">
        <f t="shared" si="985"/>
        <v/>
      </c>
      <c r="AN2936" s="187" t="str">
        <f t="shared" si="986"/>
        <v/>
      </c>
      <c r="AO2936" s="187" t="str">
        <f t="shared" si="987"/>
        <v/>
      </c>
      <c r="AP2936" s="187" t="str">
        <f t="shared" si="988"/>
        <v/>
      </c>
      <c r="AT2936" s="187" t="str">
        <f t="shared" si="989"/>
        <v/>
      </c>
      <c r="AU2936" s="187" t="str">
        <f t="shared" si="990"/>
        <v/>
      </c>
      <c r="AV2936" s="187" t="str">
        <f t="shared" si="991"/>
        <v/>
      </c>
      <c r="AW2936" s="187" t="str">
        <f t="shared" si="992"/>
        <v/>
      </c>
      <c r="AX2936" s="187" t="str">
        <f t="shared" si="993"/>
        <v/>
      </c>
      <c r="AY2936" s="187" t="str">
        <f t="shared" si="974"/>
        <v/>
      </c>
      <c r="AZ2936" s="187" t="str">
        <f t="shared" si="994"/>
        <v/>
      </c>
      <c r="BA2936" s="187" t="str">
        <f t="shared" si="976"/>
        <v xml:space="preserve"> </v>
      </c>
      <c r="BB2936" s="187" t="str">
        <f>IFERROR(IF(AW2936="","",VLOOKUP(AW2936,SUSS!R:S,2,FALSE)),AY2936*SUSS!$M$2)</f>
        <v/>
      </c>
      <c r="BC2936" s="187" t="str">
        <f t="shared" si="975"/>
        <v/>
      </c>
    </row>
    <row r="2937" spans="14:55" ht="15.75" thickBot="1">
      <c r="N2937" s="183" t="s">
        <v>224</v>
      </c>
      <c r="O2937" s="82">
        <v>98</v>
      </c>
      <c r="P2937" s="85">
        <v>1002.48</v>
      </c>
      <c r="Q2937" s="83" t="s">
        <v>106</v>
      </c>
      <c r="R2937" s="83" t="s">
        <v>10</v>
      </c>
      <c r="S2937" s="83" t="s">
        <v>83</v>
      </c>
      <c r="T2937" s="82" t="s">
        <v>230</v>
      </c>
      <c r="U2937" s="82" t="s">
        <v>124</v>
      </c>
      <c r="AC2937" s="187" t="str">
        <f t="shared" si="977"/>
        <v/>
      </c>
      <c r="AD2937" s="187" t="str">
        <f t="shared" si="978"/>
        <v/>
      </c>
      <c r="AE2937" s="187" t="str">
        <f t="shared" si="979"/>
        <v/>
      </c>
      <c r="AF2937" s="187" t="str">
        <f t="shared" si="980"/>
        <v/>
      </c>
      <c r="AG2937" s="187" t="str">
        <f t="shared" si="981"/>
        <v/>
      </c>
      <c r="AH2937" s="187" t="str">
        <f t="shared" si="982"/>
        <v/>
      </c>
      <c r="AI2937" s="187" t="str">
        <f t="shared" si="983"/>
        <v/>
      </c>
      <c r="AJ2937" s="187" t="str">
        <f t="shared" si="984"/>
        <v/>
      </c>
      <c r="AK2937" s="187" t="str">
        <f t="shared" si="985"/>
        <v/>
      </c>
      <c r="AN2937" s="187" t="str">
        <f t="shared" si="986"/>
        <v/>
      </c>
      <c r="AO2937" s="187" t="str">
        <f t="shared" si="987"/>
        <v/>
      </c>
      <c r="AP2937" s="187" t="str">
        <f t="shared" si="988"/>
        <v/>
      </c>
      <c r="AT2937" s="187" t="str">
        <f t="shared" si="989"/>
        <v/>
      </c>
      <c r="AU2937" s="187" t="str">
        <f t="shared" si="990"/>
        <v/>
      </c>
      <c r="AV2937" s="187" t="str">
        <f t="shared" si="991"/>
        <v/>
      </c>
      <c r="AW2937" s="187" t="str">
        <f t="shared" si="992"/>
        <v/>
      </c>
      <c r="AX2937" s="187" t="str">
        <f t="shared" si="993"/>
        <v/>
      </c>
      <c r="AY2937" s="187" t="str">
        <f t="shared" si="974"/>
        <v/>
      </c>
      <c r="AZ2937" s="187" t="str">
        <f t="shared" si="994"/>
        <v/>
      </c>
      <c r="BA2937" s="187" t="str">
        <f t="shared" si="976"/>
        <v xml:space="preserve"> </v>
      </c>
      <c r="BB2937" s="187" t="str">
        <f>IFERROR(IF(AW2937="","",VLOOKUP(AW2937,SUSS!R:S,2,FALSE)),AY2937*SUSS!$M$2)</f>
        <v/>
      </c>
      <c r="BC2937" s="187" t="str">
        <f t="shared" si="975"/>
        <v/>
      </c>
    </row>
    <row r="2938" spans="14:55" ht="15.75" thickBot="1">
      <c r="N2938" s="183" t="s">
        <v>224</v>
      </c>
      <c r="O2938" s="82">
        <v>99</v>
      </c>
      <c r="P2938" s="85">
        <v>1636.27</v>
      </c>
      <c r="Q2938" s="83" t="s">
        <v>102</v>
      </c>
      <c r="R2938" s="83" t="s">
        <v>10</v>
      </c>
      <c r="S2938" s="83" t="s">
        <v>83</v>
      </c>
      <c r="T2938" s="82" t="s">
        <v>206</v>
      </c>
      <c r="U2938" s="82" t="s">
        <v>124</v>
      </c>
      <c r="AC2938" s="187" t="str">
        <f t="shared" si="977"/>
        <v/>
      </c>
      <c r="AD2938" s="187" t="str">
        <f t="shared" si="978"/>
        <v/>
      </c>
      <c r="AE2938" s="187" t="str">
        <f t="shared" si="979"/>
        <v/>
      </c>
      <c r="AF2938" s="187" t="str">
        <f t="shared" si="980"/>
        <v/>
      </c>
      <c r="AG2938" s="187" t="str">
        <f t="shared" si="981"/>
        <v/>
      </c>
      <c r="AH2938" s="187" t="str">
        <f t="shared" si="982"/>
        <v/>
      </c>
      <c r="AI2938" s="187" t="str">
        <f t="shared" si="983"/>
        <v/>
      </c>
      <c r="AJ2938" s="187" t="str">
        <f t="shared" si="984"/>
        <v/>
      </c>
      <c r="AK2938" s="187" t="str">
        <f t="shared" si="985"/>
        <v/>
      </c>
      <c r="AN2938" s="187" t="str">
        <f t="shared" si="986"/>
        <v/>
      </c>
      <c r="AO2938" s="187" t="str">
        <f t="shared" si="987"/>
        <v/>
      </c>
      <c r="AP2938" s="187" t="str">
        <f t="shared" si="988"/>
        <v/>
      </c>
      <c r="AT2938" s="187" t="str">
        <f t="shared" si="989"/>
        <v/>
      </c>
      <c r="AU2938" s="187" t="str">
        <f t="shared" si="990"/>
        <v/>
      </c>
      <c r="AV2938" s="187" t="str">
        <f t="shared" si="991"/>
        <v/>
      </c>
      <c r="AW2938" s="187" t="str">
        <f t="shared" si="992"/>
        <v/>
      </c>
      <c r="AX2938" s="187" t="str">
        <f t="shared" si="993"/>
        <v/>
      </c>
      <c r="AY2938" s="187" t="str">
        <f t="shared" si="974"/>
        <v/>
      </c>
      <c r="AZ2938" s="187" t="str">
        <f t="shared" si="994"/>
        <v/>
      </c>
      <c r="BA2938" s="187" t="str">
        <f t="shared" si="976"/>
        <v xml:space="preserve"> </v>
      </c>
      <c r="BB2938" s="187" t="str">
        <f>IFERROR(IF(AW2938="","",VLOOKUP(AW2938,SUSS!R:S,2,FALSE)),AY2938*SUSS!$M$2)</f>
        <v/>
      </c>
      <c r="BC2938" s="187" t="str">
        <f t="shared" si="975"/>
        <v/>
      </c>
    </row>
    <row r="2939" spans="14:55" ht="15.75" thickBot="1">
      <c r="N2939" s="183" t="s">
        <v>224</v>
      </c>
      <c r="O2939" s="82">
        <v>99</v>
      </c>
      <c r="P2939" s="86">
        <v>218.97</v>
      </c>
      <c r="Q2939" s="83" t="s">
        <v>107</v>
      </c>
      <c r="R2939" s="83" t="s">
        <v>10</v>
      </c>
      <c r="S2939" s="83" t="s">
        <v>83</v>
      </c>
      <c r="T2939" s="82" t="s">
        <v>111</v>
      </c>
      <c r="U2939" s="82" t="s">
        <v>124</v>
      </c>
      <c r="AC2939" s="187" t="str">
        <f t="shared" si="977"/>
        <v/>
      </c>
      <c r="AD2939" s="187" t="str">
        <f t="shared" si="978"/>
        <v/>
      </c>
      <c r="AE2939" s="187" t="str">
        <f t="shared" si="979"/>
        <v/>
      </c>
      <c r="AF2939" s="187" t="str">
        <f t="shared" si="980"/>
        <v/>
      </c>
      <c r="AG2939" s="187" t="str">
        <f t="shared" si="981"/>
        <v/>
      </c>
      <c r="AH2939" s="187" t="str">
        <f t="shared" si="982"/>
        <v/>
      </c>
      <c r="AI2939" s="187" t="str">
        <f t="shared" si="983"/>
        <v/>
      </c>
      <c r="AJ2939" s="187" t="str">
        <f t="shared" si="984"/>
        <v/>
      </c>
      <c r="AK2939" s="187" t="str">
        <f t="shared" si="985"/>
        <v/>
      </c>
      <c r="AN2939" s="187" t="str">
        <f t="shared" si="986"/>
        <v/>
      </c>
      <c r="AO2939" s="187" t="str">
        <f t="shared" si="987"/>
        <v/>
      </c>
      <c r="AP2939" s="187" t="str">
        <f t="shared" si="988"/>
        <v/>
      </c>
      <c r="AT2939" s="187" t="str">
        <f t="shared" si="989"/>
        <v/>
      </c>
      <c r="AU2939" s="187" t="str">
        <f t="shared" si="990"/>
        <v/>
      </c>
      <c r="AV2939" s="187" t="str">
        <f t="shared" si="991"/>
        <v/>
      </c>
      <c r="AW2939" s="187" t="str">
        <f t="shared" si="992"/>
        <v/>
      </c>
      <c r="AX2939" s="187" t="str">
        <f t="shared" si="993"/>
        <v/>
      </c>
      <c r="AY2939" s="187" t="str">
        <f t="shared" si="974"/>
        <v/>
      </c>
      <c r="AZ2939" s="187" t="str">
        <f t="shared" si="994"/>
        <v/>
      </c>
      <c r="BA2939" s="187" t="str">
        <f t="shared" si="976"/>
        <v xml:space="preserve"> </v>
      </c>
      <c r="BB2939" s="187" t="str">
        <f>IFERROR(IF(AW2939="","",VLOOKUP(AW2939,SUSS!R:S,2,FALSE)),AY2939*SUSS!$M$2)</f>
        <v/>
      </c>
      <c r="BC2939" s="187" t="str">
        <f t="shared" si="975"/>
        <v/>
      </c>
    </row>
    <row r="2940" spans="14:55" ht="15.75" thickBot="1">
      <c r="N2940" s="183" t="s">
        <v>224</v>
      </c>
      <c r="O2940" s="82">
        <v>99</v>
      </c>
      <c r="P2940" s="85">
        <v>2371.11</v>
      </c>
      <c r="Q2940" s="83" t="s">
        <v>11</v>
      </c>
      <c r="R2940" s="83" t="s">
        <v>10</v>
      </c>
      <c r="S2940" s="83" t="s">
        <v>83</v>
      </c>
      <c r="T2940" s="82" t="s">
        <v>164</v>
      </c>
      <c r="U2940" s="82" t="s">
        <v>124</v>
      </c>
      <c r="AC2940" s="187" t="str">
        <f t="shared" si="977"/>
        <v/>
      </c>
      <c r="AD2940" s="187" t="str">
        <f t="shared" si="978"/>
        <v/>
      </c>
      <c r="AE2940" s="187" t="str">
        <f t="shared" si="979"/>
        <v/>
      </c>
      <c r="AF2940" s="187" t="str">
        <f t="shared" si="980"/>
        <v/>
      </c>
      <c r="AG2940" s="187" t="str">
        <f t="shared" si="981"/>
        <v/>
      </c>
      <c r="AH2940" s="187" t="str">
        <f t="shared" si="982"/>
        <v/>
      </c>
      <c r="AI2940" s="187" t="str">
        <f t="shared" si="983"/>
        <v/>
      </c>
      <c r="AJ2940" s="187" t="str">
        <f t="shared" si="984"/>
        <v/>
      </c>
      <c r="AK2940" s="187" t="str">
        <f t="shared" si="985"/>
        <v/>
      </c>
      <c r="AN2940" s="187" t="str">
        <f t="shared" si="986"/>
        <v/>
      </c>
      <c r="AO2940" s="187" t="str">
        <f t="shared" si="987"/>
        <v/>
      </c>
      <c r="AP2940" s="187" t="str">
        <f t="shared" si="988"/>
        <v/>
      </c>
      <c r="AT2940" s="187" t="str">
        <f t="shared" si="989"/>
        <v>O365001</v>
      </c>
      <c r="AU2940" s="187">
        <f t="shared" si="990"/>
        <v>99</v>
      </c>
      <c r="AV2940" s="187">
        <f t="shared" si="991"/>
        <v>2371.11</v>
      </c>
      <c r="AW2940" s="187" t="str">
        <f t="shared" si="992"/>
        <v>2014/7</v>
      </c>
      <c r="AX2940" s="187" t="str">
        <f t="shared" si="993"/>
        <v>2014/7 Contribuciones Seg. Social</v>
      </c>
      <c r="AY2940" s="187">
        <f t="shared" si="974"/>
        <v>11458.7</v>
      </c>
      <c r="AZ2940" s="187">
        <f t="shared" si="994"/>
        <v>0.20692661471196558</v>
      </c>
      <c r="BA2940" s="187" t="str">
        <f t="shared" si="976"/>
        <v>O365001 99</v>
      </c>
      <c r="BB2940" s="187">
        <f>IFERROR(IF(AW2940="","",VLOOKUP(AW2940,SUSS!R:S,2,FALSE)),AY2940*SUSS!$M$2)</f>
        <v>1375.0440000000001</v>
      </c>
      <c r="BC2940" s="187">
        <f t="shared" si="975"/>
        <v>284.53320000000002</v>
      </c>
    </row>
    <row r="2941" spans="14:55" ht="15.75" thickBot="1">
      <c r="N2941" s="183" t="s">
        <v>224</v>
      </c>
      <c r="O2941" s="82">
        <v>99</v>
      </c>
      <c r="P2941" s="85">
        <v>5272.07</v>
      </c>
      <c r="Q2941" s="83" t="s">
        <v>82</v>
      </c>
      <c r="R2941" s="83" t="s">
        <v>10</v>
      </c>
      <c r="S2941" s="83" t="s">
        <v>10</v>
      </c>
      <c r="T2941" s="82" t="s">
        <v>165</v>
      </c>
      <c r="U2941" s="82" t="s">
        <v>124</v>
      </c>
      <c r="AC2941" s="187" t="str">
        <f t="shared" si="977"/>
        <v/>
      </c>
      <c r="AD2941" s="187" t="str">
        <f t="shared" si="978"/>
        <v/>
      </c>
      <c r="AE2941" s="187" t="str">
        <f t="shared" si="979"/>
        <v/>
      </c>
      <c r="AF2941" s="187" t="str">
        <f t="shared" si="980"/>
        <v/>
      </c>
      <c r="AG2941" s="187" t="str">
        <f t="shared" si="981"/>
        <v/>
      </c>
      <c r="AH2941" s="187" t="str">
        <f t="shared" si="982"/>
        <v/>
      </c>
      <c r="AI2941" s="187" t="str">
        <f t="shared" si="983"/>
        <v/>
      </c>
      <c r="AJ2941" s="187" t="str">
        <f t="shared" si="984"/>
        <v/>
      </c>
      <c r="AK2941" s="187" t="str">
        <f t="shared" si="985"/>
        <v/>
      </c>
      <c r="AN2941" s="187" t="str">
        <f t="shared" si="986"/>
        <v/>
      </c>
      <c r="AO2941" s="187" t="str">
        <f t="shared" si="987"/>
        <v/>
      </c>
      <c r="AP2941" s="187" t="str">
        <f t="shared" si="988"/>
        <v/>
      </c>
      <c r="AT2941" s="187" t="str">
        <f t="shared" si="989"/>
        <v/>
      </c>
      <c r="AU2941" s="187" t="str">
        <f t="shared" si="990"/>
        <v/>
      </c>
      <c r="AV2941" s="187" t="str">
        <f t="shared" si="991"/>
        <v/>
      </c>
      <c r="AW2941" s="187" t="str">
        <f t="shared" si="992"/>
        <v/>
      </c>
      <c r="AX2941" s="187" t="str">
        <f t="shared" si="993"/>
        <v/>
      </c>
      <c r="AY2941" s="187" t="str">
        <f t="shared" si="974"/>
        <v/>
      </c>
      <c r="AZ2941" s="187" t="str">
        <f t="shared" si="994"/>
        <v/>
      </c>
      <c r="BA2941" s="187" t="str">
        <f t="shared" si="976"/>
        <v xml:space="preserve"> </v>
      </c>
      <c r="BB2941" s="187" t="str">
        <f>IFERROR(IF(AW2941="","",VLOOKUP(AW2941,SUSS!R:S,2,FALSE)),AY2941*SUSS!$M$2)</f>
        <v/>
      </c>
      <c r="BC2941" s="187" t="str">
        <f t="shared" si="975"/>
        <v/>
      </c>
    </row>
    <row r="2942" spans="14:55" ht="15.75" thickBot="1">
      <c r="N2942" s="183" t="s">
        <v>224</v>
      </c>
      <c r="O2942" s="82">
        <v>99</v>
      </c>
      <c r="P2942" s="85">
        <v>1002.48</v>
      </c>
      <c r="Q2942" s="83" t="s">
        <v>106</v>
      </c>
      <c r="R2942" s="83" t="s">
        <v>10</v>
      </c>
      <c r="S2942" s="83" t="s">
        <v>83</v>
      </c>
      <c r="T2942" s="82" t="s">
        <v>230</v>
      </c>
      <c r="U2942" s="82" t="s">
        <v>124</v>
      </c>
      <c r="AC2942" s="187" t="str">
        <f t="shared" si="977"/>
        <v/>
      </c>
      <c r="AD2942" s="187" t="str">
        <f t="shared" si="978"/>
        <v/>
      </c>
      <c r="AE2942" s="187" t="str">
        <f t="shared" si="979"/>
        <v/>
      </c>
      <c r="AF2942" s="187" t="str">
        <f t="shared" si="980"/>
        <v/>
      </c>
      <c r="AG2942" s="187" t="str">
        <f t="shared" si="981"/>
        <v/>
      </c>
      <c r="AH2942" s="187" t="str">
        <f t="shared" si="982"/>
        <v/>
      </c>
      <c r="AI2942" s="187" t="str">
        <f t="shared" si="983"/>
        <v/>
      </c>
      <c r="AJ2942" s="187" t="str">
        <f t="shared" si="984"/>
        <v/>
      </c>
      <c r="AK2942" s="187" t="str">
        <f t="shared" si="985"/>
        <v/>
      </c>
      <c r="AN2942" s="187" t="str">
        <f t="shared" si="986"/>
        <v/>
      </c>
      <c r="AO2942" s="187" t="str">
        <f t="shared" si="987"/>
        <v/>
      </c>
      <c r="AP2942" s="187" t="str">
        <f t="shared" si="988"/>
        <v/>
      </c>
      <c r="AT2942" s="187" t="str">
        <f t="shared" si="989"/>
        <v/>
      </c>
      <c r="AU2942" s="187" t="str">
        <f t="shared" si="990"/>
        <v/>
      </c>
      <c r="AV2942" s="187" t="str">
        <f t="shared" si="991"/>
        <v/>
      </c>
      <c r="AW2942" s="187" t="str">
        <f t="shared" si="992"/>
        <v/>
      </c>
      <c r="AX2942" s="187" t="str">
        <f t="shared" si="993"/>
        <v/>
      </c>
      <c r="AY2942" s="187" t="str">
        <f t="shared" si="974"/>
        <v/>
      </c>
      <c r="AZ2942" s="187" t="str">
        <f t="shared" si="994"/>
        <v/>
      </c>
      <c r="BA2942" s="187" t="str">
        <f t="shared" si="976"/>
        <v xml:space="preserve"> </v>
      </c>
      <c r="BB2942" s="187" t="str">
        <f>IFERROR(IF(AW2942="","",VLOOKUP(AW2942,SUSS!R:S,2,FALSE)),AY2942*SUSS!$M$2)</f>
        <v/>
      </c>
      <c r="BC2942" s="187" t="str">
        <f t="shared" si="975"/>
        <v/>
      </c>
    </row>
    <row r="2943" spans="14:55" ht="15.75" thickBot="1">
      <c r="N2943" s="183" t="s">
        <v>224</v>
      </c>
      <c r="O2943" s="82">
        <v>100</v>
      </c>
      <c r="P2943" s="85">
        <v>1636.27</v>
      </c>
      <c r="Q2943" s="83" t="s">
        <v>102</v>
      </c>
      <c r="R2943" s="83" t="s">
        <v>10</v>
      </c>
      <c r="S2943" s="83" t="s">
        <v>83</v>
      </c>
      <c r="T2943" s="82" t="s">
        <v>206</v>
      </c>
      <c r="U2943" s="82" t="s">
        <v>124</v>
      </c>
      <c r="AC2943" s="187" t="str">
        <f t="shared" si="977"/>
        <v/>
      </c>
      <c r="AD2943" s="187" t="str">
        <f t="shared" si="978"/>
        <v/>
      </c>
      <c r="AE2943" s="187" t="str">
        <f t="shared" si="979"/>
        <v/>
      </c>
      <c r="AF2943" s="187" t="str">
        <f t="shared" si="980"/>
        <v/>
      </c>
      <c r="AG2943" s="187" t="str">
        <f t="shared" si="981"/>
        <v/>
      </c>
      <c r="AH2943" s="187" t="str">
        <f t="shared" si="982"/>
        <v/>
      </c>
      <c r="AI2943" s="187" t="str">
        <f t="shared" si="983"/>
        <v/>
      </c>
      <c r="AJ2943" s="187" t="str">
        <f t="shared" si="984"/>
        <v/>
      </c>
      <c r="AK2943" s="187" t="str">
        <f t="shared" si="985"/>
        <v/>
      </c>
      <c r="AN2943" s="187" t="str">
        <f t="shared" si="986"/>
        <v/>
      </c>
      <c r="AO2943" s="187" t="str">
        <f t="shared" si="987"/>
        <v/>
      </c>
      <c r="AP2943" s="187" t="str">
        <f t="shared" si="988"/>
        <v/>
      </c>
      <c r="AT2943" s="187" t="str">
        <f t="shared" si="989"/>
        <v/>
      </c>
      <c r="AU2943" s="187" t="str">
        <f t="shared" si="990"/>
        <v/>
      </c>
      <c r="AV2943" s="187" t="str">
        <f t="shared" si="991"/>
        <v/>
      </c>
      <c r="AW2943" s="187" t="str">
        <f t="shared" si="992"/>
        <v/>
      </c>
      <c r="AX2943" s="187" t="str">
        <f t="shared" si="993"/>
        <v/>
      </c>
      <c r="AY2943" s="187" t="str">
        <f t="shared" si="974"/>
        <v/>
      </c>
      <c r="AZ2943" s="187" t="str">
        <f t="shared" si="994"/>
        <v/>
      </c>
      <c r="BA2943" s="187" t="str">
        <f t="shared" si="976"/>
        <v xml:space="preserve"> </v>
      </c>
      <c r="BB2943" s="187" t="str">
        <f>IFERROR(IF(AW2943="","",VLOOKUP(AW2943,SUSS!R:S,2,FALSE)),AY2943*SUSS!$M$2)</f>
        <v/>
      </c>
      <c r="BC2943" s="187" t="str">
        <f t="shared" si="975"/>
        <v/>
      </c>
    </row>
    <row r="2944" spans="14:55" ht="15.75" thickBot="1">
      <c r="N2944" s="183" t="s">
        <v>224</v>
      </c>
      <c r="O2944" s="82">
        <v>100</v>
      </c>
      <c r="P2944" s="86">
        <v>218.97</v>
      </c>
      <c r="Q2944" s="83" t="s">
        <v>107</v>
      </c>
      <c r="R2944" s="83" t="s">
        <v>10</v>
      </c>
      <c r="S2944" s="83" t="s">
        <v>83</v>
      </c>
      <c r="T2944" s="82" t="s">
        <v>111</v>
      </c>
      <c r="U2944" s="82" t="s">
        <v>124</v>
      </c>
      <c r="AC2944" s="187" t="str">
        <f t="shared" si="977"/>
        <v/>
      </c>
      <c r="AD2944" s="187" t="str">
        <f t="shared" si="978"/>
        <v/>
      </c>
      <c r="AE2944" s="187" t="str">
        <f t="shared" si="979"/>
        <v/>
      </c>
      <c r="AF2944" s="187" t="str">
        <f t="shared" si="980"/>
        <v/>
      </c>
      <c r="AG2944" s="187" t="str">
        <f t="shared" si="981"/>
        <v/>
      </c>
      <c r="AH2944" s="187" t="str">
        <f t="shared" si="982"/>
        <v/>
      </c>
      <c r="AI2944" s="187" t="str">
        <f t="shared" si="983"/>
        <v/>
      </c>
      <c r="AJ2944" s="187" t="str">
        <f t="shared" si="984"/>
        <v/>
      </c>
      <c r="AK2944" s="187" t="str">
        <f t="shared" si="985"/>
        <v/>
      </c>
      <c r="AN2944" s="187" t="str">
        <f t="shared" si="986"/>
        <v/>
      </c>
      <c r="AO2944" s="187" t="str">
        <f t="shared" si="987"/>
        <v/>
      </c>
      <c r="AP2944" s="187" t="str">
        <f t="shared" si="988"/>
        <v/>
      </c>
      <c r="AT2944" s="187" t="str">
        <f t="shared" si="989"/>
        <v/>
      </c>
      <c r="AU2944" s="187" t="str">
        <f t="shared" si="990"/>
        <v/>
      </c>
      <c r="AV2944" s="187" t="str">
        <f t="shared" si="991"/>
        <v/>
      </c>
      <c r="AW2944" s="187" t="str">
        <f t="shared" si="992"/>
        <v/>
      </c>
      <c r="AX2944" s="187" t="str">
        <f t="shared" si="993"/>
        <v/>
      </c>
      <c r="AY2944" s="187" t="str">
        <f t="shared" si="974"/>
        <v/>
      </c>
      <c r="AZ2944" s="187" t="str">
        <f t="shared" si="994"/>
        <v/>
      </c>
      <c r="BA2944" s="187" t="str">
        <f t="shared" si="976"/>
        <v xml:space="preserve"> </v>
      </c>
      <c r="BB2944" s="187" t="str">
        <f>IFERROR(IF(AW2944="","",VLOOKUP(AW2944,SUSS!R:S,2,FALSE)),AY2944*SUSS!$M$2)</f>
        <v/>
      </c>
      <c r="BC2944" s="187" t="str">
        <f t="shared" si="975"/>
        <v/>
      </c>
    </row>
    <row r="2945" spans="14:55" ht="15.75" thickBot="1">
      <c r="N2945" s="183" t="s">
        <v>224</v>
      </c>
      <c r="O2945" s="82">
        <v>100</v>
      </c>
      <c r="P2945" s="86">
        <v>904.02</v>
      </c>
      <c r="Q2945" s="83" t="s">
        <v>11</v>
      </c>
      <c r="R2945" s="83" t="s">
        <v>10</v>
      </c>
      <c r="S2945" s="83" t="s">
        <v>83</v>
      </c>
      <c r="T2945" s="82" t="s">
        <v>164</v>
      </c>
      <c r="U2945" s="82" t="s">
        <v>124</v>
      </c>
      <c r="AC2945" s="187" t="str">
        <f t="shared" si="977"/>
        <v/>
      </c>
      <c r="AD2945" s="187" t="str">
        <f t="shared" si="978"/>
        <v/>
      </c>
      <c r="AE2945" s="187" t="str">
        <f t="shared" si="979"/>
        <v/>
      </c>
      <c r="AF2945" s="187" t="str">
        <f t="shared" si="980"/>
        <v/>
      </c>
      <c r="AG2945" s="187" t="str">
        <f t="shared" si="981"/>
        <v/>
      </c>
      <c r="AH2945" s="187" t="str">
        <f t="shared" si="982"/>
        <v/>
      </c>
      <c r="AI2945" s="187" t="str">
        <f t="shared" si="983"/>
        <v/>
      </c>
      <c r="AJ2945" s="187" t="str">
        <f t="shared" si="984"/>
        <v/>
      </c>
      <c r="AK2945" s="187" t="str">
        <f t="shared" si="985"/>
        <v/>
      </c>
      <c r="AN2945" s="187" t="str">
        <f t="shared" si="986"/>
        <v/>
      </c>
      <c r="AO2945" s="187" t="str">
        <f t="shared" si="987"/>
        <v/>
      </c>
      <c r="AP2945" s="187" t="str">
        <f t="shared" si="988"/>
        <v/>
      </c>
      <c r="AT2945" s="187" t="str">
        <f t="shared" si="989"/>
        <v>O365001</v>
      </c>
      <c r="AU2945" s="187">
        <f t="shared" si="990"/>
        <v>100</v>
      </c>
      <c r="AV2945" s="187">
        <f t="shared" si="991"/>
        <v>904.02</v>
      </c>
      <c r="AW2945" s="187" t="str">
        <f t="shared" si="992"/>
        <v>2014/7</v>
      </c>
      <c r="AX2945" s="187" t="str">
        <f t="shared" si="993"/>
        <v>2014/7 Contribuciones Seg. Social</v>
      </c>
      <c r="AY2945" s="187">
        <f t="shared" si="974"/>
        <v>11458.7</v>
      </c>
      <c r="AZ2945" s="187">
        <f t="shared" si="994"/>
        <v>7.8893766308569022E-2</v>
      </c>
      <c r="BA2945" s="187" t="str">
        <f t="shared" si="976"/>
        <v>O365001 100</v>
      </c>
      <c r="BB2945" s="187">
        <f>IFERROR(IF(AW2945="","",VLOOKUP(AW2945,SUSS!R:S,2,FALSE)),AY2945*SUSS!$M$2)</f>
        <v>1375.0440000000001</v>
      </c>
      <c r="BC2945" s="187">
        <f t="shared" si="975"/>
        <v>108.48239999999998</v>
      </c>
    </row>
    <row r="2946" spans="14:55" ht="15.75" thickBot="1">
      <c r="N2946" s="183" t="s">
        <v>224</v>
      </c>
      <c r="O2946" s="82">
        <v>100</v>
      </c>
      <c r="P2946" s="85">
        <v>5272.07</v>
      </c>
      <c r="Q2946" s="83" t="s">
        <v>82</v>
      </c>
      <c r="R2946" s="83" t="s">
        <v>10</v>
      </c>
      <c r="S2946" s="83" t="s">
        <v>10</v>
      </c>
      <c r="T2946" s="82" t="s">
        <v>165</v>
      </c>
      <c r="U2946" s="82" t="s">
        <v>124</v>
      </c>
      <c r="AC2946" s="187" t="str">
        <f t="shared" si="977"/>
        <v/>
      </c>
      <c r="AD2946" s="187" t="str">
        <f t="shared" si="978"/>
        <v/>
      </c>
      <c r="AE2946" s="187" t="str">
        <f t="shared" si="979"/>
        <v/>
      </c>
      <c r="AF2946" s="187" t="str">
        <f t="shared" si="980"/>
        <v/>
      </c>
      <c r="AG2946" s="187" t="str">
        <f t="shared" si="981"/>
        <v/>
      </c>
      <c r="AH2946" s="187" t="str">
        <f t="shared" si="982"/>
        <v/>
      </c>
      <c r="AI2946" s="187" t="str">
        <f t="shared" si="983"/>
        <v/>
      </c>
      <c r="AJ2946" s="187" t="str">
        <f t="shared" si="984"/>
        <v/>
      </c>
      <c r="AK2946" s="187" t="str">
        <f t="shared" si="985"/>
        <v/>
      </c>
      <c r="AN2946" s="187" t="str">
        <f t="shared" si="986"/>
        <v/>
      </c>
      <c r="AO2946" s="187" t="str">
        <f t="shared" si="987"/>
        <v/>
      </c>
      <c r="AP2946" s="187" t="str">
        <f t="shared" si="988"/>
        <v/>
      </c>
      <c r="AT2946" s="187" t="str">
        <f t="shared" si="989"/>
        <v/>
      </c>
      <c r="AU2946" s="187" t="str">
        <f t="shared" si="990"/>
        <v/>
      </c>
      <c r="AV2946" s="187" t="str">
        <f t="shared" si="991"/>
        <v/>
      </c>
      <c r="AW2946" s="187" t="str">
        <f t="shared" si="992"/>
        <v/>
      </c>
      <c r="AX2946" s="187" t="str">
        <f t="shared" si="993"/>
        <v/>
      </c>
      <c r="AY2946" s="187" t="str">
        <f t="shared" si="974"/>
        <v/>
      </c>
      <c r="AZ2946" s="187" t="str">
        <f t="shared" si="994"/>
        <v/>
      </c>
      <c r="BA2946" s="187" t="str">
        <f t="shared" si="976"/>
        <v xml:space="preserve"> </v>
      </c>
      <c r="BB2946" s="187" t="str">
        <f>IFERROR(IF(AW2946="","",VLOOKUP(AW2946,SUSS!R:S,2,FALSE)),AY2946*SUSS!$M$2)</f>
        <v/>
      </c>
      <c r="BC2946" s="187" t="str">
        <f t="shared" si="975"/>
        <v/>
      </c>
    </row>
    <row r="2947" spans="14:55" ht="15.75" thickBot="1">
      <c r="N2947" s="183" t="s">
        <v>224</v>
      </c>
      <c r="O2947" s="82">
        <v>100</v>
      </c>
      <c r="P2947" s="85">
        <v>1467.09</v>
      </c>
      <c r="Q2947" s="83" t="s">
        <v>11</v>
      </c>
      <c r="R2947" s="83" t="s">
        <v>10</v>
      </c>
      <c r="S2947" s="83" t="s">
        <v>10</v>
      </c>
      <c r="T2947" s="82" t="s">
        <v>165</v>
      </c>
      <c r="U2947" s="82" t="s">
        <v>124</v>
      </c>
      <c r="AC2947" s="187" t="str">
        <f t="shared" si="977"/>
        <v/>
      </c>
      <c r="AD2947" s="187" t="str">
        <f t="shared" si="978"/>
        <v/>
      </c>
      <c r="AE2947" s="187" t="str">
        <f t="shared" si="979"/>
        <v/>
      </c>
      <c r="AF2947" s="187" t="str">
        <f t="shared" si="980"/>
        <v/>
      </c>
      <c r="AG2947" s="187" t="str">
        <f t="shared" si="981"/>
        <v/>
      </c>
      <c r="AH2947" s="187" t="str">
        <f t="shared" si="982"/>
        <v/>
      </c>
      <c r="AI2947" s="187" t="str">
        <f t="shared" si="983"/>
        <v/>
      </c>
      <c r="AJ2947" s="187" t="str">
        <f t="shared" si="984"/>
        <v/>
      </c>
      <c r="AK2947" s="187" t="str">
        <f t="shared" si="985"/>
        <v/>
      </c>
      <c r="AN2947" s="187" t="str">
        <f t="shared" si="986"/>
        <v/>
      </c>
      <c r="AO2947" s="187" t="str">
        <f t="shared" si="987"/>
        <v/>
      </c>
      <c r="AP2947" s="187" t="str">
        <f t="shared" si="988"/>
        <v/>
      </c>
      <c r="AT2947" s="187" t="str">
        <f t="shared" si="989"/>
        <v>O365001</v>
      </c>
      <c r="AU2947" s="187">
        <f t="shared" si="990"/>
        <v>100</v>
      </c>
      <c r="AV2947" s="187">
        <f t="shared" si="991"/>
        <v>1467.09</v>
      </c>
      <c r="AW2947" s="187" t="str">
        <f t="shared" si="992"/>
        <v>2014/8</v>
      </c>
      <c r="AX2947" s="187" t="str">
        <f t="shared" si="993"/>
        <v>2014/8 Contribuciones Seg. Social</v>
      </c>
      <c r="AY2947" s="187">
        <f t="shared" si="974"/>
        <v>8668.06</v>
      </c>
      <c r="AZ2947" s="187">
        <f t="shared" si="994"/>
        <v>0.16925240480568893</v>
      </c>
      <c r="BA2947" s="187" t="str">
        <f t="shared" si="976"/>
        <v>O365001 100</v>
      </c>
      <c r="BB2947" s="187">
        <f>IFERROR(IF(AW2947="","",VLOOKUP(AW2947,SUSS!R:S,2,FALSE)),AY2947*SUSS!$M$2)</f>
        <v>1040.1671999999999</v>
      </c>
      <c r="BC2947" s="187">
        <f t="shared" si="975"/>
        <v>176.05079999999998</v>
      </c>
    </row>
    <row r="2948" spans="14:55" ht="15.75" thickBot="1">
      <c r="N2948" s="183" t="s">
        <v>224</v>
      </c>
      <c r="O2948" s="82">
        <v>100</v>
      </c>
      <c r="P2948" s="85">
        <v>1002.48</v>
      </c>
      <c r="Q2948" s="83" t="s">
        <v>106</v>
      </c>
      <c r="R2948" s="83" t="s">
        <v>10</v>
      </c>
      <c r="S2948" s="83" t="s">
        <v>83</v>
      </c>
      <c r="T2948" s="82" t="s">
        <v>230</v>
      </c>
      <c r="U2948" s="82" t="s">
        <v>124</v>
      </c>
      <c r="AC2948" s="187" t="str">
        <f t="shared" si="977"/>
        <v/>
      </c>
      <c r="AD2948" s="187" t="str">
        <f t="shared" si="978"/>
        <v/>
      </c>
      <c r="AE2948" s="187" t="str">
        <f t="shared" si="979"/>
        <v/>
      </c>
      <c r="AF2948" s="187" t="str">
        <f t="shared" si="980"/>
        <v/>
      </c>
      <c r="AG2948" s="187" t="str">
        <f t="shared" si="981"/>
        <v/>
      </c>
      <c r="AH2948" s="187" t="str">
        <f t="shared" si="982"/>
        <v/>
      </c>
      <c r="AI2948" s="187" t="str">
        <f t="shared" si="983"/>
        <v/>
      </c>
      <c r="AJ2948" s="187" t="str">
        <f t="shared" si="984"/>
        <v/>
      </c>
      <c r="AK2948" s="187" t="str">
        <f t="shared" si="985"/>
        <v/>
      </c>
      <c r="AN2948" s="187" t="str">
        <f t="shared" si="986"/>
        <v/>
      </c>
      <c r="AO2948" s="187" t="str">
        <f t="shared" si="987"/>
        <v/>
      </c>
      <c r="AP2948" s="187" t="str">
        <f t="shared" si="988"/>
        <v/>
      </c>
      <c r="AT2948" s="187" t="str">
        <f t="shared" si="989"/>
        <v/>
      </c>
      <c r="AU2948" s="187" t="str">
        <f t="shared" si="990"/>
        <v/>
      </c>
      <c r="AV2948" s="187" t="str">
        <f t="shared" si="991"/>
        <v/>
      </c>
      <c r="AW2948" s="187" t="str">
        <f t="shared" si="992"/>
        <v/>
      </c>
      <c r="AX2948" s="187" t="str">
        <f t="shared" si="993"/>
        <v/>
      </c>
      <c r="AY2948" s="187" t="str">
        <f t="shared" ref="AY2948:AY3011" si="995">VLOOKUP(AX2948,AO:AP,2,FALSE)</f>
        <v/>
      </c>
      <c r="AZ2948" s="187" t="str">
        <f t="shared" si="994"/>
        <v/>
      </c>
      <c r="BA2948" s="187" t="str">
        <f t="shared" si="976"/>
        <v xml:space="preserve"> </v>
      </c>
      <c r="BB2948" s="187" t="str">
        <f>IFERROR(IF(AW2948="","",VLOOKUP(AW2948,SUSS!R:S,2,FALSE)),AY2948*SUSS!$M$2)</f>
        <v/>
      </c>
      <c r="BC2948" s="187" t="str">
        <f t="shared" si="975"/>
        <v/>
      </c>
    </row>
    <row r="2949" spans="14:55" ht="15.75" thickBot="1">
      <c r="N2949" s="183" t="s">
        <v>224</v>
      </c>
      <c r="O2949" s="82">
        <v>101</v>
      </c>
      <c r="P2949" s="85">
        <v>1636.27</v>
      </c>
      <c r="Q2949" s="83" t="s">
        <v>102</v>
      </c>
      <c r="R2949" s="83" t="s">
        <v>10</v>
      </c>
      <c r="S2949" s="83" t="s">
        <v>83</v>
      </c>
      <c r="T2949" s="82" t="s">
        <v>206</v>
      </c>
      <c r="U2949" s="82" t="s">
        <v>124</v>
      </c>
      <c r="AC2949" s="187" t="str">
        <f t="shared" si="977"/>
        <v/>
      </c>
      <c r="AD2949" s="187" t="str">
        <f t="shared" si="978"/>
        <v/>
      </c>
      <c r="AE2949" s="187" t="str">
        <f t="shared" si="979"/>
        <v/>
      </c>
      <c r="AF2949" s="187" t="str">
        <f t="shared" si="980"/>
        <v/>
      </c>
      <c r="AG2949" s="187" t="str">
        <f t="shared" si="981"/>
        <v/>
      </c>
      <c r="AH2949" s="187" t="str">
        <f t="shared" si="982"/>
        <v/>
      </c>
      <c r="AI2949" s="187" t="str">
        <f t="shared" si="983"/>
        <v/>
      </c>
      <c r="AJ2949" s="187" t="str">
        <f t="shared" si="984"/>
        <v/>
      </c>
      <c r="AK2949" s="187" t="str">
        <f t="shared" si="985"/>
        <v/>
      </c>
      <c r="AN2949" s="187" t="str">
        <f t="shared" si="986"/>
        <v/>
      </c>
      <c r="AO2949" s="187" t="str">
        <f t="shared" si="987"/>
        <v/>
      </c>
      <c r="AP2949" s="187" t="str">
        <f t="shared" si="988"/>
        <v/>
      </c>
      <c r="AT2949" s="187" t="str">
        <f t="shared" si="989"/>
        <v/>
      </c>
      <c r="AU2949" s="187" t="str">
        <f t="shared" si="990"/>
        <v/>
      </c>
      <c r="AV2949" s="187" t="str">
        <f t="shared" si="991"/>
        <v/>
      </c>
      <c r="AW2949" s="187" t="str">
        <f t="shared" si="992"/>
        <v/>
      </c>
      <c r="AX2949" s="187" t="str">
        <f t="shared" si="993"/>
        <v/>
      </c>
      <c r="AY2949" s="187" t="str">
        <f t="shared" si="995"/>
        <v/>
      </c>
      <c r="AZ2949" s="187" t="str">
        <f t="shared" si="994"/>
        <v/>
      </c>
      <c r="BA2949" s="187" t="str">
        <f t="shared" si="976"/>
        <v xml:space="preserve"> </v>
      </c>
      <c r="BB2949" s="187" t="str">
        <f>IFERROR(IF(AW2949="","",VLOOKUP(AW2949,SUSS!R:S,2,FALSE)),AY2949*SUSS!$M$2)</f>
        <v/>
      </c>
      <c r="BC2949" s="187" t="str">
        <f t="shared" ref="BC2949:BC3012" si="996">IFERROR(IF(BB2949&lt;&gt;"",AZ2949*BB2949,""),"VER")</f>
        <v/>
      </c>
    </row>
    <row r="2950" spans="14:55" ht="15.75" thickBot="1">
      <c r="N2950" s="183" t="s">
        <v>224</v>
      </c>
      <c r="O2950" s="82">
        <v>101</v>
      </c>
      <c r="P2950" s="86">
        <v>218.97</v>
      </c>
      <c r="Q2950" s="83" t="s">
        <v>107</v>
      </c>
      <c r="R2950" s="83" t="s">
        <v>10</v>
      </c>
      <c r="S2950" s="83" t="s">
        <v>83</v>
      </c>
      <c r="T2950" s="82" t="s">
        <v>111</v>
      </c>
      <c r="U2950" s="82" t="s">
        <v>124</v>
      </c>
      <c r="AC2950" s="187" t="str">
        <f t="shared" si="977"/>
        <v/>
      </c>
      <c r="AD2950" s="187" t="str">
        <f t="shared" si="978"/>
        <v/>
      </c>
      <c r="AE2950" s="187" t="str">
        <f t="shared" si="979"/>
        <v/>
      </c>
      <c r="AF2950" s="187" t="str">
        <f t="shared" si="980"/>
        <v/>
      </c>
      <c r="AG2950" s="187" t="str">
        <f t="shared" si="981"/>
        <v/>
      </c>
      <c r="AH2950" s="187" t="str">
        <f t="shared" si="982"/>
        <v/>
      </c>
      <c r="AI2950" s="187" t="str">
        <f t="shared" si="983"/>
        <v/>
      </c>
      <c r="AJ2950" s="187" t="str">
        <f t="shared" si="984"/>
        <v/>
      </c>
      <c r="AK2950" s="187" t="str">
        <f t="shared" si="985"/>
        <v/>
      </c>
      <c r="AN2950" s="187" t="str">
        <f t="shared" si="986"/>
        <v/>
      </c>
      <c r="AO2950" s="187" t="str">
        <f t="shared" si="987"/>
        <v/>
      </c>
      <c r="AP2950" s="187" t="str">
        <f t="shared" si="988"/>
        <v/>
      </c>
      <c r="AT2950" s="187" t="str">
        <f t="shared" si="989"/>
        <v/>
      </c>
      <c r="AU2950" s="187" t="str">
        <f t="shared" si="990"/>
        <v/>
      </c>
      <c r="AV2950" s="187" t="str">
        <f t="shared" si="991"/>
        <v/>
      </c>
      <c r="AW2950" s="187" t="str">
        <f t="shared" si="992"/>
        <v/>
      </c>
      <c r="AX2950" s="187" t="str">
        <f t="shared" si="993"/>
        <v/>
      </c>
      <c r="AY2950" s="187" t="str">
        <f t="shared" si="995"/>
        <v/>
      </c>
      <c r="AZ2950" s="187" t="str">
        <f t="shared" si="994"/>
        <v/>
      </c>
      <c r="BA2950" s="187" t="str">
        <f t="shared" si="976"/>
        <v xml:space="preserve"> </v>
      </c>
      <c r="BB2950" s="187" t="str">
        <f>IFERROR(IF(AW2950="","",VLOOKUP(AW2950,SUSS!R:S,2,FALSE)),AY2950*SUSS!$M$2)</f>
        <v/>
      </c>
      <c r="BC2950" s="187" t="str">
        <f t="shared" si="996"/>
        <v/>
      </c>
    </row>
    <row r="2951" spans="14:55" ht="15.75" thickBot="1">
      <c r="N2951" s="183" t="s">
        <v>224</v>
      </c>
      <c r="O2951" s="82">
        <v>101</v>
      </c>
      <c r="P2951" s="85">
        <v>2371.11</v>
      </c>
      <c r="Q2951" s="83" t="s">
        <v>11</v>
      </c>
      <c r="R2951" s="83" t="s">
        <v>10</v>
      </c>
      <c r="S2951" s="83" t="s">
        <v>10</v>
      </c>
      <c r="T2951" s="82" t="s">
        <v>165</v>
      </c>
      <c r="U2951" s="82" t="s">
        <v>124</v>
      </c>
      <c r="AC2951" s="187" t="str">
        <f t="shared" si="977"/>
        <v/>
      </c>
      <c r="AD2951" s="187" t="str">
        <f t="shared" si="978"/>
        <v/>
      </c>
      <c r="AE2951" s="187" t="str">
        <f t="shared" si="979"/>
        <v/>
      </c>
      <c r="AF2951" s="187" t="str">
        <f t="shared" si="980"/>
        <v/>
      </c>
      <c r="AG2951" s="187" t="str">
        <f t="shared" si="981"/>
        <v/>
      </c>
      <c r="AH2951" s="187" t="str">
        <f t="shared" si="982"/>
        <v/>
      </c>
      <c r="AI2951" s="187" t="str">
        <f t="shared" si="983"/>
        <v/>
      </c>
      <c r="AJ2951" s="187" t="str">
        <f t="shared" si="984"/>
        <v/>
      </c>
      <c r="AK2951" s="187" t="str">
        <f t="shared" si="985"/>
        <v/>
      </c>
      <c r="AN2951" s="187" t="str">
        <f t="shared" si="986"/>
        <v/>
      </c>
      <c r="AO2951" s="187" t="str">
        <f t="shared" si="987"/>
        <v/>
      </c>
      <c r="AP2951" s="187" t="str">
        <f t="shared" si="988"/>
        <v/>
      </c>
      <c r="AT2951" s="187" t="str">
        <f t="shared" si="989"/>
        <v>O365001</v>
      </c>
      <c r="AU2951" s="187">
        <f t="shared" si="990"/>
        <v>101</v>
      </c>
      <c r="AV2951" s="187">
        <f t="shared" si="991"/>
        <v>2371.11</v>
      </c>
      <c r="AW2951" s="187" t="str">
        <f t="shared" si="992"/>
        <v>2014/8</v>
      </c>
      <c r="AX2951" s="187" t="str">
        <f t="shared" si="993"/>
        <v>2014/8 Contribuciones Seg. Social</v>
      </c>
      <c r="AY2951" s="187">
        <f t="shared" si="995"/>
        <v>8668.06</v>
      </c>
      <c r="AZ2951" s="187">
        <f t="shared" si="994"/>
        <v>0.2735456376628681</v>
      </c>
      <c r="BA2951" s="187" t="str">
        <f t="shared" si="976"/>
        <v>O365001 101</v>
      </c>
      <c r="BB2951" s="187">
        <f>IFERROR(IF(AW2951="","",VLOOKUP(AW2951,SUSS!R:S,2,FALSE)),AY2951*SUSS!$M$2)</f>
        <v>1040.1671999999999</v>
      </c>
      <c r="BC2951" s="187">
        <f t="shared" si="996"/>
        <v>284.53320000000002</v>
      </c>
    </row>
    <row r="2952" spans="14:55" ht="15.75" thickBot="1">
      <c r="N2952" s="183" t="s">
        <v>224</v>
      </c>
      <c r="O2952" s="82">
        <v>101</v>
      </c>
      <c r="P2952" s="85">
        <v>1541</v>
      </c>
      <c r="Q2952" s="83" t="s">
        <v>82</v>
      </c>
      <c r="R2952" s="83" t="s">
        <v>10</v>
      </c>
      <c r="S2952" s="83" t="s">
        <v>10</v>
      </c>
      <c r="T2952" s="82" t="s">
        <v>165</v>
      </c>
      <c r="U2952" s="82" t="s">
        <v>124</v>
      </c>
      <c r="AC2952" s="187" t="str">
        <f t="shared" si="977"/>
        <v/>
      </c>
      <c r="AD2952" s="187" t="str">
        <f t="shared" si="978"/>
        <v/>
      </c>
      <c r="AE2952" s="187" t="str">
        <f t="shared" si="979"/>
        <v/>
      </c>
      <c r="AF2952" s="187" t="str">
        <f t="shared" si="980"/>
        <v/>
      </c>
      <c r="AG2952" s="187" t="str">
        <f t="shared" si="981"/>
        <v/>
      </c>
      <c r="AH2952" s="187" t="str">
        <f t="shared" si="982"/>
        <v/>
      </c>
      <c r="AI2952" s="187" t="str">
        <f t="shared" si="983"/>
        <v/>
      </c>
      <c r="AJ2952" s="187" t="str">
        <f t="shared" si="984"/>
        <v/>
      </c>
      <c r="AK2952" s="187" t="str">
        <f t="shared" si="985"/>
        <v/>
      </c>
      <c r="AN2952" s="187" t="str">
        <f t="shared" si="986"/>
        <v/>
      </c>
      <c r="AO2952" s="187" t="str">
        <f t="shared" si="987"/>
        <v/>
      </c>
      <c r="AP2952" s="187" t="str">
        <f t="shared" si="988"/>
        <v/>
      </c>
      <c r="AT2952" s="187" t="str">
        <f t="shared" si="989"/>
        <v/>
      </c>
      <c r="AU2952" s="187" t="str">
        <f t="shared" si="990"/>
        <v/>
      </c>
      <c r="AV2952" s="187" t="str">
        <f t="shared" si="991"/>
        <v/>
      </c>
      <c r="AW2952" s="187" t="str">
        <f t="shared" si="992"/>
        <v/>
      </c>
      <c r="AX2952" s="187" t="str">
        <f t="shared" si="993"/>
        <v/>
      </c>
      <c r="AY2952" s="187" t="str">
        <f t="shared" si="995"/>
        <v/>
      </c>
      <c r="AZ2952" s="187" t="str">
        <f t="shared" si="994"/>
        <v/>
      </c>
      <c r="BA2952" s="187" t="str">
        <f t="shared" ref="BA2952:BA3015" si="997">AT2952&amp;" "&amp;AU2952</f>
        <v xml:space="preserve"> </v>
      </c>
      <c r="BB2952" s="187" t="str">
        <f>IFERROR(IF(AW2952="","",VLOOKUP(AW2952,SUSS!R:S,2,FALSE)),AY2952*SUSS!$M$2)</f>
        <v/>
      </c>
      <c r="BC2952" s="187" t="str">
        <f t="shared" si="996"/>
        <v/>
      </c>
    </row>
    <row r="2953" spans="14:55" ht="15.75" thickBot="1">
      <c r="N2953" s="183" t="s">
        <v>224</v>
      </c>
      <c r="O2953" s="82">
        <v>101</v>
      </c>
      <c r="P2953" s="85">
        <v>3731.07</v>
      </c>
      <c r="Q2953" s="83" t="s">
        <v>82</v>
      </c>
      <c r="R2953" s="83" t="s">
        <v>10</v>
      </c>
      <c r="S2953" s="83" t="s">
        <v>83</v>
      </c>
      <c r="T2953" s="82" t="s">
        <v>165</v>
      </c>
      <c r="U2953" s="82" t="s">
        <v>124</v>
      </c>
      <c r="AC2953" s="187" t="str">
        <f t="shared" si="977"/>
        <v/>
      </c>
      <c r="AD2953" s="187" t="str">
        <f t="shared" si="978"/>
        <v/>
      </c>
      <c r="AE2953" s="187" t="str">
        <f t="shared" si="979"/>
        <v/>
      </c>
      <c r="AF2953" s="187" t="str">
        <f t="shared" si="980"/>
        <v/>
      </c>
      <c r="AG2953" s="187" t="str">
        <f t="shared" si="981"/>
        <v/>
      </c>
      <c r="AH2953" s="187" t="str">
        <f t="shared" si="982"/>
        <v/>
      </c>
      <c r="AI2953" s="187" t="str">
        <f t="shared" si="983"/>
        <v/>
      </c>
      <c r="AJ2953" s="187" t="str">
        <f t="shared" si="984"/>
        <v/>
      </c>
      <c r="AK2953" s="187" t="str">
        <f t="shared" si="985"/>
        <v/>
      </c>
      <c r="AN2953" s="187" t="str">
        <f t="shared" si="986"/>
        <v/>
      </c>
      <c r="AO2953" s="187" t="str">
        <f t="shared" si="987"/>
        <v/>
      </c>
      <c r="AP2953" s="187" t="str">
        <f t="shared" si="988"/>
        <v/>
      </c>
      <c r="AT2953" s="187" t="str">
        <f t="shared" si="989"/>
        <v/>
      </c>
      <c r="AU2953" s="187" t="str">
        <f t="shared" si="990"/>
        <v/>
      </c>
      <c r="AV2953" s="187" t="str">
        <f t="shared" si="991"/>
        <v/>
      </c>
      <c r="AW2953" s="187" t="str">
        <f t="shared" si="992"/>
        <v/>
      </c>
      <c r="AX2953" s="187" t="str">
        <f t="shared" si="993"/>
        <v/>
      </c>
      <c r="AY2953" s="187" t="str">
        <f t="shared" si="995"/>
        <v/>
      </c>
      <c r="AZ2953" s="187" t="str">
        <f t="shared" si="994"/>
        <v/>
      </c>
      <c r="BA2953" s="187" t="str">
        <f t="shared" si="997"/>
        <v xml:space="preserve"> </v>
      </c>
      <c r="BB2953" s="187" t="str">
        <f>IFERROR(IF(AW2953="","",VLOOKUP(AW2953,SUSS!R:S,2,FALSE)),AY2953*SUSS!$M$2)</f>
        <v/>
      </c>
      <c r="BC2953" s="187" t="str">
        <f t="shared" si="996"/>
        <v/>
      </c>
    </row>
    <row r="2954" spans="14:55" ht="15.75" thickBot="1">
      <c r="N2954" s="183" t="s">
        <v>224</v>
      </c>
      <c r="O2954" s="82">
        <v>101</v>
      </c>
      <c r="P2954" s="85">
        <v>1002.48</v>
      </c>
      <c r="Q2954" s="83" t="s">
        <v>106</v>
      </c>
      <c r="R2954" s="83" t="s">
        <v>10</v>
      </c>
      <c r="S2954" s="83" t="s">
        <v>83</v>
      </c>
      <c r="T2954" s="82" t="s">
        <v>230</v>
      </c>
      <c r="U2954" s="82" t="s">
        <v>124</v>
      </c>
      <c r="AC2954" s="187" t="str">
        <f t="shared" si="977"/>
        <v/>
      </c>
      <c r="AD2954" s="187" t="str">
        <f t="shared" si="978"/>
        <v/>
      </c>
      <c r="AE2954" s="187" t="str">
        <f t="shared" si="979"/>
        <v/>
      </c>
      <c r="AF2954" s="187" t="str">
        <f t="shared" si="980"/>
        <v/>
      </c>
      <c r="AG2954" s="187" t="str">
        <f t="shared" si="981"/>
        <v/>
      </c>
      <c r="AH2954" s="187" t="str">
        <f t="shared" si="982"/>
        <v/>
      </c>
      <c r="AI2954" s="187" t="str">
        <f t="shared" si="983"/>
        <v/>
      </c>
      <c r="AJ2954" s="187" t="str">
        <f t="shared" si="984"/>
        <v/>
      </c>
      <c r="AK2954" s="187" t="str">
        <f t="shared" si="985"/>
        <v/>
      </c>
      <c r="AN2954" s="187" t="str">
        <f t="shared" si="986"/>
        <v/>
      </c>
      <c r="AO2954" s="187" t="str">
        <f t="shared" si="987"/>
        <v/>
      </c>
      <c r="AP2954" s="187" t="str">
        <f t="shared" si="988"/>
        <v/>
      </c>
      <c r="AT2954" s="187" t="str">
        <f t="shared" si="989"/>
        <v/>
      </c>
      <c r="AU2954" s="187" t="str">
        <f t="shared" si="990"/>
        <v/>
      </c>
      <c r="AV2954" s="187" t="str">
        <f t="shared" si="991"/>
        <v/>
      </c>
      <c r="AW2954" s="187" t="str">
        <f t="shared" si="992"/>
        <v/>
      </c>
      <c r="AX2954" s="187" t="str">
        <f t="shared" si="993"/>
        <v/>
      </c>
      <c r="AY2954" s="187" t="str">
        <f t="shared" si="995"/>
        <v/>
      </c>
      <c r="AZ2954" s="187" t="str">
        <f t="shared" si="994"/>
        <v/>
      </c>
      <c r="BA2954" s="187" t="str">
        <f t="shared" si="997"/>
        <v xml:space="preserve"> </v>
      </c>
      <c r="BB2954" s="187" t="str">
        <f>IFERROR(IF(AW2954="","",VLOOKUP(AW2954,SUSS!R:S,2,FALSE)),AY2954*SUSS!$M$2)</f>
        <v/>
      </c>
      <c r="BC2954" s="187" t="str">
        <f t="shared" si="996"/>
        <v/>
      </c>
    </row>
    <row r="2955" spans="14:55" ht="15.75" thickBot="1">
      <c r="N2955" s="183" t="s">
        <v>224</v>
      </c>
      <c r="O2955" s="82">
        <v>102</v>
      </c>
      <c r="P2955" s="85">
        <v>1636.27</v>
      </c>
      <c r="Q2955" s="83" t="s">
        <v>102</v>
      </c>
      <c r="R2955" s="83" t="s">
        <v>10</v>
      </c>
      <c r="S2955" s="83" t="s">
        <v>83</v>
      </c>
      <c r="T2955" s="82" t="s">
        <v>206</v>
      </c>
      <c r="U2955" s="82" t="s">
        <v>124</v>
      </c>
      <c r="AC2955" s="187" t="str">
        <f t="shared" si="977"/>
        <v/>
      </c>
      <c r="AD2955" s="187" t="str">
        <f t="shared" si="978"/>
        <v/>
      </c>
      <c r="AE2955" s="187" t="str">
        <f t="shared" si="979"/>
        <v/>
      </c>
      <c r="AF2955" s="187" t="str">
        <f t="shared" si="980"/>
        <v/>
      </c>
      <c r="AG2955" s="187" t="str">
        <f t="shared" si="981"/>
        <v/>
      </c>
      <c r="AH2955" s="187" t="str">
        <f t="shared" si="982"/>
        <v/>
      </c>
      <c r="AI2955" s="187" t="str">
        <f t="shared" si="983"/>
        <v/>
      </c>
      <c r="AJ2955" s="187" t="str">
        <f t="shared" si="984"/>
        <v/>
      </c>
      <c r="AK2955" s="187" t="str">
        <f t="shared" si="985"/>
        <v/>
      </c>
      <c r="AN2955" s="187" t="str">
        <f t="shared" si="986"/>
        <v/>
      </c>
      <c r="AO2955" s="187" t="str">
        <f t="shared" si="987"/>
        <v/>
      </c>
      <c r="AP2955" s="187" t="str">
        <f t="shared" si="988"/>
        <v/>
      </c>
      <c r="AT2955" s="187" t="str">
        <f t="shared" si="989"/>
        <v/>
      </c>
      <c r="AU2955" s="187" t="str">
        <f t="shared" si="990"/>
        <v/>
      </c>
      <c r="AV2955" s="187" t="str">
        <f t="shared" si="991"/>
        <v/>
      </c>
      <c r="AW2955" s="187" t="str">
        <f t="shared" si="992"/>
        <v/>
      </c>
      <c r="AX2955" s="187" t="str">
        <f t="shared" si="993"/>
        <v/>
      </c>
      <c r="AY2955" s="187" t="str">
        <f t="shared" si="995"/>
        <v/>
      </c>
      <c r="AZ2955" s="187" t="str">
        <f t="shared" si="994"/>
        <v/>
      </c>
      <c r="BA2955" s="187" t="str">
        <f t="shared" si="997"/>
        <v xml:space="preserve"> </v>
      </c>
      <c r="BB2955" s="187" t="str">
        <f>IFERROR(IF(AW2955="","",VLOOKUP(AW2955,SUSS!R:S,2,FALSE)),AY2955*SUSS!$M$2)</f>
        <v/>
      </c>
      <c r="BC2955" s="187" t="str">
        <f t="shared" si="996"/>
        <v/>
      </c>
    </row>
    <row r="2956" spans="14:55" ht="15.75" thickBot="1">
      <c r="N2956" s="183" t="s">
        <v>224</v>
      </c>
      <c r="O2956" s="82">
        <v>102</v>
      </c>
      <c r="P2956" s="86">
        <v>218.97</v>
      </c>
      <c r="Q2956" s="83" t="s">
        <v>107</v>
      </c>
      <c r="R2956" s="83" t="s">
        <v>10</v>
      </c>
      <c r="S2956" s="83" t="s">
        <v>83</v>
      </c>
      <c r="T2956" s="82" t="s">
        <v>111</v>
      </c>
      <c r="U2956" s="82" t="s">
        <v>124</v>
      </c>
      <c r="AC2956" s="187" t="str">
        <f t="shared" si="977"/>
        <v/>
      </c>
      <c r="AD2956" s="187" t="str">
        <f t="shared" si="978"/>
        <v/>
      </c>
      <c r="AE2956" s="187" t="str">
        <f t="shared" si="979"/>
        <v/>
      </c>
      <c r="AF2956" s="187" t="str">
        <f t="shared" si="980"/>
        <v/>
      </c>
      <c r="AG2956" s="187" t="str">
        <f t="shared" si="981"/>
        <v/>
      </c>
      <c r="AH2956" s="187" t="str">
        <f t="shared" si="982"/>
        <v/>
      </c>
      <c r="AI2956" s="187" t="str">
        <f t="shared" si="983"/>
        <v/>
      </c>
      <c r="AJ2956" s="187" t="str">
        <f t="shared" si="984"/>
        <v/>
      </c>
      <c r="AK2956" s="187" t="str">
        <f t="shared" si="985"/>
        <v/>
      </c>
      <c r="AN2956" s="187" t="str">
        <f t="shared" si="986"/>
        <v/>
      </c>
      <c r="AO2956" s="187" t="str">
        <f t="shared" si="987"/>
        <v/>
      </c>
      <c r="AP2956" s="187" t="str">
        <f t="shared" si="988"/>
        <v/>
      </c>
      <c r="AT2956" s="187" t="str">
        <f t="shared" si="989"/>
        <v/>
      </c>
      <c r="AU2956" s="187" t="str">
        <f t="shared" si="990"/>
        <v/>
      </c>
      <c r="AV2956" s="187" t="str">
        <f t="shared" si="991"/>
        <v/>
      </c>
      <c r="AW2956" s="187" t="str">
        <f t="shared" si="992"/>
        <v/>
      </c>
      <c r="AX2956" s="187" t="str">
        <f t="shared" si="993"/>
        <v/>
      </c>
      <c r="AY2956" s="187" t="str">
        <f t="shared" si="995"/>
        <v/>
      </c>
      <c r="AZ2956" s="187" t="str">
        <f t="shared" si="994"/>
        <v/>
      </c>
      <c r="BA2956" s="187" t="str">
        <f t="shared" si="997"/>
        <v xml:space="preserve"> </v>
      </c>
      <c r="BB2956" s="187" t="str">
        <f>IFERROR(IF(AW2956="","",VLOOKUP(AW2956,SUSS!R:S,2,FALSE)),AY2956*SUSS!$M$2)</f>
        <v/>
      </c>
      <c r="BC2956" s="187" t="str">
        <f t="shared" si="996"/>
        <v/>
      </c>
    </row>
    <row r="2957" spans="14:55" ht="15.75" thickBot="1">
      <c r="N2957" s="183" t="s">
        <v>224</v>
      </c>
      <c r="O2957" s="82">
        <v>102</v>
      </c>
      <c r="P2957" s="85">
        <v>2371.11</v>
      </c>
      <c r="Q2957" s="83" t="s">
        <v>11</v>
      </c>
      <c r="R2957" s="83" t="s">
        <v>10</v>
      </c>
      <c r="S2957" s="83" t="s">
        <v>10</v>
      </c>
      <c r="T2957" s="82" t="s">
        <v>165</v>
      </c>
      <c r="U2957" s="82" t="s">
        <v>124</v>
      </c>
      <c r="AC2957" s="187" t="str">
        <f t="shared" si="977"/>
        <v/>
      </c>
      <c r="AD2957" s="187" t="str">
        <f t="shared" si="978"/>
        <v/>
      </c>
      <c r="AE2957" s="187" t="str">
        <f t="shared" si="979"/>
        <v/>
      </c>
      <c r="AF2957" s="187" t="str">
        <f t="shared" si="980"/>
        <v/>
      </c>
      <c r="AG2957" s="187" t="str">
        <f t="shared" si="981"/>
        <v/>
      </c>
      <c r="AH2957" s="187" t="str">
        <f t="shared" si="982"/>
        <v/>
      </c>
      <c r="AI2957" s="187" t="str">
        <f t="shared" si="983"/>
        <v/>
      </c>
      <c r="AJ2957" s="187" t="str">
        <f t="shared" si="984"/>
        <v/>
      </c>
      <c r="AK2957" s="187" t="str">
        <f t="shared" si="985"/>
        <v/>
      </c>
      <c r="AN2957" s="187" t="str">
        <f t="shared" si="986"/>
        <v/>
      </c>
      <c r="AO2957" s="187" t="str">
        <f t="shared" si="987"/>
        <v/>
      </c>
      <c r="AP2957" s="187" t="str">
        <f t="shared" si="988"/>
        <v/>
      </c>
      <c r="AT2957" s="187" t="str">
        <f t="shared" si="989"/>
        <v>O365001</v>
      </c>
      <c r="AU2957" s="187">
        <f t="shared" si="990"/>
        <v>102</v>
      </c>
      <c r="AV2957" s="187">
        <f t="shared" si="991"/>
        <v>2371.11</v>
      </c>
      <c r="AW2957" s="187" t="str">
        <f t="shared" si="992"/>
        <v>2014/8</v>
      </c>
      <c r="AX2957" s="187" t="str">
        <f t="shared" si="993"/>
        <v>2014/8 Contribuciones Seg. Social</v>
      </c>
      <c r="AY2957" s="187">
        <f t="shared" si="995"/>
        <v>8668.06</v>
      </c>
      <c r="AZ2957" s="187">
        <f t="shared" si="994"/>
        <v>0.2735456376628681</v>
      </c>
      <c r="BA2957" s="187" t="str">
        <f t="shared" si="997"/>
        <v>O365001 102</v>
      </c>
      <c r="BB2957" s="187">
        <f>IFERROR(IF(AW2957="","",VLOOKUP(AW2957,SUSS!R:S,2,FALSE)),AY2957*SUSS!$M$2)</f>
        <v>1040.1671999999999</v>
      </c>
      <c r="BC2957" s="187">
        <f t="shared" si="996"/>
        <v>284.53320000000002</v>
      </c>
    </row>
    <row r="2958" spans="14:55" ht="15.75" thickBot="1">
      <c r="N2958" s="183" t="s">
        <v>224</v>
      </c>
      <c r="O2958" s="82">
        <v>102</v>
      </c>
      <c r="P2958" s="85">
        <v>3833</v>
      </c>
      <c r="Q2958" s="83" t="s">
        <v>82</v>
      </c>
      <c r="R2958" s="83" t="s">
        <v>10</v>
      </c>
      <c r="S2958" s="83" t="s">
        <v>83</v>
      </c>
      <c r="T2958" s="82" t="s">
        <v>165</v>
      </c>
      <c r="U2958" s="82" t="s">
        <v>124</v>
      </c>
      <c r="AC2958" s="187" t="str">
        <f t="shared" si="977"/>
        <v/>
      </c>
      <c r="AD2958" s="187" t="str">
        <f t="shared" si="978"/>
        <v/>
      </c>
      <c r="AE2958" s="187" t="str">
        <f t="shared" si="979"/>
        <v/>
      </c>
      <c r="AF2958" s="187" t="str">
        <f t="shared" si="980"/>
        <v/>
      </c>
      <c r="AG2958" s="187" t="str">
        <f t="shared" si="981"/>
        <v/>
      </c>
      <c r="AH2958" s="187" t="str">
        <f t="shared" si="982"/>
        <v/>
      </c>
      <c r="AI2958" s="187" t="str">
        <f t="shared" si="983"/>
        <v/>
      </c>
      <c r="AJ2958" s="187" t="str">
        <f t="shared" si="984"/>
        <v/>
      </c>
      <c r="AK2958" s="187" t="str">
        <f t="shared" si="985"/>
        <v/>
      </c>
      <c r="AN2958" s="187" t="str">
        <f t="shared" si="986"/>
        <v/>
      </c>
      <c r="AO2958" s="187" t="str">
        <f t="shared" si="987"/>
        <v/>
      </c>
      <c r="AP2958" s="187" t="str">
        <f t="shared" si="988"/>
        <v/>
      </c>
      <c r="AT2958" s="187" t="str">
        <f t="shared" si="989"/>
        <v/>
      </c>
      <c r="AU2958" s="187" t="str">
        <f t="shared" si="990"/>
        <v/>
      </c>
      <c r="AV2958" s="187" t="str">
        <f t="shared" si="991"/>
        <v/>
      </c>
      <c r="AW2958" s="187" t="str">
        <f t="shared" si="992"/>
        <v/>
      </c>
      <c r="AX2958" s="187" t="str">
        <f t="shared" si="993"/>
        <v/>
      </c>
      <c r="AY2958" s="187" t="str">
        <f t="shared" si="995"/>
        <v/>
      </c>
      <c r="AZ2958" s="187" t="str">
        <f t="shared" si="994"/>
        <v/>
      </c>
      <c r="BA2958" s="187" t="str">
        <f t="shared" si="997"/>
        <v xml:space="preserve"> </v>
      </c>
      <c r="BB2958" s="187" t="str">
        <f>IFERROR(IF(AW2958="","",VLOOKUP(AW2958,SUSS!R:S,2,FALSE)),AY2958*SUSS!$M$2)</f>
        <v/>
      </c>
      <c r="BC2958" s="187" t="str">
        <f t="shared" si="996"/>
        <v/>
      </c>
    </row>
    <row r="2959" spans="14:55" ht="15.75" thickBot="1">
      <c r="N2959" s="183" t="s">
        <v>224</v>
      </c>
      <c r="O2959" s="82">
        <v>102</v>
      </c>
      <c r="P2959" s="85">
        <v>1439.07</v>
      </c>
      <c r="Q2959" s="83" t="s">
        <v>82</v>
      </c>
      <c r="R2959" s="83" t="s">
        <v>10</v>
      </c>
      <c r="S2959" s="83" t="s">
        <v>10</v>
      </c>
      <c r="T2959" s="82" t="s">
        <v>166</v>
      </c>
      <c r="U2959" s="82" t="s">
        <v>124</v>
      </c>
      <c r="AC2959" s="187" t="str">
        <f t="shared" si="977"/>
        <v/>
      </c>
      <c r="AD2959" s="187" t="str">
        <f t="shared" si="978"/>
        <v/>
      </c>
      <c r="AE2959" s="187" t="str">
        <f t="shared" si="979"/>
        <v/>
      </c>
      <c r="AF2959" s="187" t="str">
        <f t="shared" si="980"/>
        <v/>
      </c>
      <c r="AG2959" s="187" t="str">
        <f t="shared" si="981"/>
        <v/>
      </c>
      <c r="AH2959" s="187" t="str">
        <f t="shared" si="982"/>
        <v/>
      </c>
      <c r="AI2959" s="187" t="str">
        <f t="shared" si="983"/>
        <v/>
      </c>
      <c r="AJ2959" s="187" t="str">
        <f t="shared" si="984"/>
        <v/>
      </c>
      <c r="AK2959" s="187" t="str">
        <f t="shared" si="985"/>
        <v/>
      </c>
      <c r="AN2959" s="187" t="str">
        <f t="shared" si="986"/>
        <v/>
      </c>
      <c r="AO2959" s="187" t="str">
        <f t="shared" si="987"/>
        <v/>
      </c>
      <c r="AP2959" s="187" t="str">
        <f t="shared" si="988"/>
        <v/>
      </c>
      <c r="AT2959" s="187" t="str">
        <f t="shared" si="989"/>
        <v/>
      </c>
      <c r="AU2959" s="187" t="str">
        <f t="shared" si="990"/>
        <v/>
      </c>
      <c r="AV2959" s="187" t="str">
        <f t="shared" si="991"/>
        <v/>
      </c>
      <c r="AW2959" s="187" t="str">
        <f t="shared" si="992"/>
        <v/>
      </c>
      <c r="AX2959" s="187" t="str">
        <f t="shared" si="993"/>
        <v/>
      </c>
      <c r="AY2959" s="187" t="str">
        <f t="shared" si="995"/>
        <v/>
      </c>
      <c r="AZ2959" s="187" t="str">
        <f t="shared" si="994"/>
        <v/>
      </c>
      <c r="BA2959" s="187" t="str">
        <f t="shared" si="997"/>
        <v xml:space="preserve"> </v>
      </c>
      <c r="BB2959" s="187" t="str">
        <f>IFERROR(IF(AW2959="","",VLOOKUP(AW2959,SUSS!R:S,2,FALSE)),AY2959*SUSS!$M$2)</f>
        <v/>
      </c>
      <c r="BC2959" s="187" t="str">
        <f t="shared" si="996"/>
        <v/>
      </c>
    </row>
    <row r="2960" spans="14:55" ht="15.75" thickBot="1">
      <c r="N2960" s="183" t="s">
        <v>224</v>
      </c>
      <c r="O2960" s="82">
        <v>102</v>
      </c>
      <c r="P2960" s="85">
        <v>1002.48</v>
      </c>
      <c r="Q2960" s="83" t="s">
        <v>106</v>
      </c>
      <c r="R2960" s="83" t="s">
        <v>10</v>
      </c>
      <c r="S2960" s="83" t="s">
        <v>83</v>
      </c>
      <c r="T2960" s="82" t="s">
        <v>230</v>
      </c>
      <c r="U2960" s="82" t="s">
        <v>124</v>
      </c>
      <c r="AC2960" s="187" t="str">
        <f t="shared" si="977"/>
        <v/>
      </c>
      <c r="AD2960" s="187" t="str">
        <f t="shared" si="978"/>
        <v/>
      </c>
      <c r="AE2960" s="187" t="str">
        <f t="shared" si="979"/>
        <v/>
      </c>
      <c r="AF2960" s="187" t="str">
        <f t="shared" si="980"/>
        <v/>
      </c>
      <c r="AG2960" s="187" t="str">
        <f t="shared" si="981"/>
        <v/>
      </c>
      <c r="AH2960" s="187" t="str">
        <f t="shared" si="982"/>
        <v/>
      </c>
      <c r="AI2960" s="187" t="str">
        <f t="shared" si="983"/>
        <v/>
      </c>
      <c r="AJ2960" s="187" t="str">
        <f t="shared" si="984"/>
        <v/>
      </c>
      <c r="AK2960" s="187" t="str">
        <f t="shared" si="985"/>
        <v/>
      </c>
      <c r="AN2960" s="187" t="str">
        <f t="shared" si="986"/>
        <v/>
      </c>
      <c r="AO2960" s="187" t="str">
        <f t="shared" si="987"/>
        <v/>
      </c>
      <c r="AP2960" s="187" t="str">
        <f t="shared" si="988"/>
        <v/>
      </c>
      <c r="AT2960" s="187" t="str">
        <f t="shared" si="989"/>
        <v/>
      </c>
      <c r="AU2960" s="187" t="str">
        <f t="shared" si="990"/>
        <v/>
      </c>
      <c r="AV2960" s="187" t="str">
        <f t="shared" si="991"/>
        <v/>
      </c>
      <c r="AW2960" s="187" t="str">
        <f t="shared" si="992"/>
        <v/>
      </c>
      <c r="AX2960" s="187" t="str">
        <f t="shared" si="993"/>
        <v/>
      </c>
      <c r="AY2960" s="187" t="str">
        <f t="shared" si="995"/>
        <v/>
      </c>
      <c r="AZ2960" s="187" t="str">
        <f t="shared" si="994"/>
        <v/>
      </c>
      <c r="BA2960" s="187" t="str">
        <f t="shared" si="997"/>
        <v xml:space="preserve"> </v>
      </c>
      <c r="BB2960" s="187" t="str">
        <f>IFERROR(IF(AW2960="","",VLOOKUP(AW2960,SUSS!R:S,2,FALSE)),AY2960*SUSS!$M$2)</f>
        <v/>
      </c>
      <c r="BC2960" s="187" t="str">
        <f t="shared" si="996"/>
        <v/>
      </c>
    </row>
    <row r="2961" spans="14:55" ht="15.75" thickBot="1">
      <c r="N2961" s="183" t="s">
        <v>224</v>
      </c>
      <c r="O2961" s="82">
        <v>103</v>
      </c>
      <c r="P2961" s="85">
        <v>1636.27</v>
      </c>
      <c r="Q2961" s="83" t="s">
        <v>102</v>
      </c>
      <c r="R2961" s="83" t="s">
        <v>10</v>
      </c>
      <c r="S2961" s="83" t="s">
        <v>83</v>
      </c>
      <c r="T2961" s="82" t="s">
        <v>206</v>
      </c>
      <c r="U2961" s="82" t="s">
        <v>124</v>
      </c>
      <c r="AC2961" s="187" t="str">
        <f t="shared" si="977"/>
        <v/>
      </c>
      <c r="AD2961" s="187" t="str">
        <f t="shared" si="978"/>
        <v/>
      </c>
      <c r="AE2961" s="187" t="str">
        <f t="shared" si="979"/>
        <v/>
      </c>
      <c r="AF2961" s="187" t="str">
        <f t="shared" si="980"/>
        <v/>
      </c>
      <c r="AG2961" s="187" t="str">
        <f t="shared" si="981"/>
        <v/>
      </c>
      <c r="AH2961" s="187" t="str">
        <f t="shared" si="982"/>
        <v/>
      </c>
      <c r="AI2961" s="187" t="str">
        <f t="shared" si="983"/>
        <v/>
      </c>
      <c r="AJ2961" s="187" t="str">
        <f t="shared" si="984"/>
        <v/>
      </c>
      <c r="AK2961" s="187" t="str">
        <f t="shared" si="985"/>
        <v/>
      </c>
      <c r="AN2961" s="187" t="str">
        <f t="shared" si="986"/>
        <v/>
      </c>
      <c r="AO2961" s="187" t="str">
        <f t="shared" si="987"/>
        <v/>
      </c>
      <c r="AP2961" s="187" t="str">
        <f t="shared" si="988"/>
        <v/>
      </c>
      <c r="AT2961" s="187" t="str">
        <f t="shared" si="989"/>
        <v/>
      </c>
      <c r="AU2961" s="187" t="str">
        <f t="shared" si="990"/>
        <v/>
      </c>
      <c r="AV2961" s="187" t="str">
        <f t="shared" si="991"/>
        <v/>
      </c>
      <c r="AW2961" s="187" t="str">
        <f t="shared" si="992"/>
        <v/>
      </c>
      <c r="AX2961" s="187" t="str">
        <f t="shared" si="993"/>
        <v/>
      </c>
      <c r="AY2961" s="187" t="str">
        <f t="shared" si="995"/>
        <v/>
      </c>
      <c r="AZ2961" s="187" t="str">
        <f t="shared" si="994"/>
        <v/>
      </c>
      <c r="BA2961" s="187" t="str">
        <f t="shared" si="997"/>
        <v xml:space="preserve"> </v>
      </c>
      <c r="BB2961" s="187" t="str">
        <f>IFERROR(IF(AW2961="","",VLOOKUP(AW2961,SUSS!R:S,2,FALSE)),AY2961*SUSS!$M$2)</f>
        <v/>
      </c>
      <c r="BC2961" s="187" t="str">
        <f t="shared" si="996"/>
        <v/>
      </c>
    </row>
    <row r="2962" spans="14:55" ht="15.75" thickBot="1">
      <c r="N2962" s="183" t="s">
        <v>224</v>
      </c>
      <c r="O2962" s="82">
        <v>103</v>
      </c>
      <c r="P2962" s="86">
        <v>218.97</v>
      </c>
      <c r="Q2962" s="83" t="s">
        <v>107</v>
      </c>
      <c r="R2962" s="83" t="s">
        <v>10</v>
      </c>
      <c r="S2962" s="83" t="s">
        <v>83</v>
      </c>
      <c r="T2962" s="82" t="s">
        <v>111</v>
      </c>
      <c r="U2962" s="82" t="s">
        <v>124</v>
      </c>
      <c r="AC2962" s="187" t="str">
        <f t="shared" si="977"/>
        <v/>
      </c>
      <c r="AD2962" s="187" t="str">
        <f t="shared" si="978"/>
        <v/>
      </c>
      <c r="AE2962" s="187" t="str">
        <f t="shared" si="979"/>
        <v/>
      </c>
      <c r="AF2962" s="187" t="str">
        <f t="shared" si="980"/>
        <v/>
      </c>
      <c r="AG2962" s="187" t="str">
        <f t="shared" si="981"/>
        <v/>
      </c>
      <c r="AH2962" s="187" t="str">
        <f t="shared" si="982"/>
        <v/>
      </c>
      <c r="AI2962" s="187" t="str">
        <f t="shared" si="983"/>
        <v/>
      </c>
      <c r="AJ2962" s="187" t="str">
        <f t="shared" si="984"/>
        <v/>
      </c>
      <c r="AK2962" s="187" t="str">
        <f t="shared" si="985"/>
        <v/>
      </c>
      <c r="AN2962" s="187" t="str">
        <f t="shared" si="986"/>
        <v/>
      </c>
      <c r="AO2962" s="187" t="str">
        <f t="shared" si="987"/>
        <v/>
      </c>
      <c r="AP2962" s="187" t="str">
        <f t="shared" si="988"/>
        <v/>
      </c>
      <c r="AT2962" s="187" t="str">
        <f t="shared" si="989"/>
        <v/>
      </c>
      <c r="AU2962" s="187" t="str">
        <f t="shared" si="990"/>
        <v/>
      </c>
      <c r="AV2962" s="187" t="str">
        <f t="shared" si="991"/>
        <v/>
      </c>
      <c r="AW2962" s="187" t="str">
        <f t="shared" si="992"/>
        <v/>
      </c>
      <c r="AX2962" s="187" t="str">
        <f t="shared" si="993"/>
        <v/>
      </c>
      <c r="AY2962" s="187" t="str">
        <f t="shared" si="995"/>
        <v/>
      </c>
      <c r="AZ2962" s="187" t="str">
        <f t="shared" si="994"/>
        <v/>
      </c>
      <c r="BA2962" s="187" t="str">
        <f t="shared" si="997"/>
        <v xml:space="preserve"> </v>
      </c>
      <c r="BB2962" s="187" t="str">
        <f>IFERROR(IF(AW2962="","",VLOOKUP(AW2962,SUSS!R:S,2,FALSE)),AY2962*SUSS!$M$2)</f>
        <v/>
      </c>
      <c r="BC2962" s="187" t="str">
        <f t="shared" si="996"/>
        <v/>
      </c>
    </row>
    <row r="2963" spans="14:55" ht="15.75" thickBot="1">
      <c r="N2963" s="183" t="s">
        <v>224</v>
      </c>
      <c r="O2963" s="82">
        <v>103</v>
      </c>
      <c r="P2963" s="85">
        <v>2371.11</v>
      </c>
      <c r="Q2963" s="83" t="s">
        <v>11</v>
      </c>
      <c r="R2963" s="83" t="s">
        <v>10</v>
      </c>
      <c r="S2963" s="83" t="s">
        <v>10</v>
      </c>
      <c r="T2963" s="82" t="s">
        <v>165</v>
      </c>
      <c r="U2963" s="82" t="s">
        <v>124</v>
      </c>
      <c r="AC2963" s="187" t="str">
        <f t="shared" si="977"/>
        <v/>
      </c>
      <c r="AD2963" s="187" t="str">
        <f t="shared" si="978"/>
        <v/>
      </c>
      <c r="AE2963" s="187" t="str">
        <f t="shared" si="979"/>
        <v/>
      </c>
      <c r="AF2963" s="187" t="str">
        <f t="shared" si="980"/>
        <v/>
      </c>
      <c r="AG2963" s="187" t="str">
        <f t="shared" si="981"/>
        <v/>
      </c>
      <c r="AH2963" s="187" t="str">
        <f t="shared" si="982"/>
        <v/>
      </c>
      <c r="AI2963" s="187" t="str">
        <f t="shared" si="983"/>
        <v/>
      </c>
      <c r="AJ2963" s="187" t="str">
        <f t="shared" si="984"/>
        <v/>
      </c>
      <c r="AK2963" s="187" t="str">
        <f t="shared" si="985"/>
        <v/>
      </c>
      <c r="AN2963" s="187" t="str">
        <f t="shared" si="986"/>
        <v/>
      </c>
      <c r="AO2963" s="187" t="str">
        <f t="shared" si="987"/>
        <v/>
      </c>
      <c r="AP2963" s="187" t="str">
        <f t="shared" si="988"/>
        <v/>
      </c>
      <c r="AT2963" s="187" t="str">
        <f t="shared" si="989"/>
        <v>O365001</v>
      </c>
      <c r="AU2963" s="187">
        <f t="shared" si="990"/>
        <v>103</v>
      </c>
      <c r="AV2963" s="187">
        <f t="shared" si="991"/>
        <v>2371.11</v>
      </c>
      <c r="AW2963" s="187" t="str">
        <f t="shared" si="992"/>
        <v>2014/8</v>
      </c>
      <c r="AX2963" s="187" t="str">
        <f t="shared" si="993"/>
        <v>2014/8 Contribuciones Seg. Social</v>
      </c>
      <c r="AY2963" s="187">
        <f t="shared" si="995"/>
        <v>8668.06</v>
      </c>
      <c r="AZ2963" s="187">
        <f t="shared" si="994"/>
        <v>0.2735456376628681</v>
      </c>
      <c r="BA2963" s="187" t="str">
        <f t="shared" si="997"/>
        <v>O365001 103</v>
      </c>
      <c r="BB2963" s="187">
        <f>IFERROR(IF(AW2963="","",VLOOKUP(AW2963,SUSS!R:S,2,FALSE)),AY2963*SUSS!$M$2)</f>
        <v>1040.1671999999999</v>
      </c>
      <c r="BC2963" s="187">
        <f t="shared" si="996"/>
        <v>284.53320000000002</v>
      </c>
    </row>
    <row r="2964" spans="14:55" ht="15.75" thickBot="1">
      <c r="N2964" s="183" t="s">
        <v>224</v>
      </c>
      <c r="O2964" s="82">
        <v>103</v>
      </c>
      <c r="P2964" s="85">
        <v>5272.07</v>
      </c>
      <c r="Q2964" s="83" t="s">
        <v>82</v>
      </c>
      <c r="R2964" s="83" t="s">
        <v>10</v>
      </c>
      <c r="S2964" s="83" t="s">
        <v>10</v>
      </c>
      <c r="T2964" s="82" t="s">
        <v>166</v>
      </c>
      <c r="U2964" s="82" t="s">
        <v>124</v>
      </c>
      <c r="AC2964" s="187" t="str">
        <f t="shared" si="977"/>
        <v/>
      </c>
      <c r="AD2964" s="187" t="str">
        <f t="shared" si="978"/>
        <v/>
      </c>
      <c r="AE2964" s="187" t="str">
        <f t="shared" si="979"/>
        <v/>
      </c>
      <c r="AF2964" s="187" t="str">
        <f t="shared" si="980"/>
        <v/>
      </c>
      <c r="AG2964" s="187" t="str">
        <f t="shared" si="981"/>
        <v/>
      </c>
      <c r="AH2964" s="187" t="str">
        <f t="shared" si="982"/>
        <v/>
      </c>
      <c r="AI2964" s="187" t="str">
        <f t="shared" si="983"/>
        <v/>
      </c>
      <c r="AJ2964" s="187" t="str">
        <f t="shared" si="984"/>
        <v/>
      </c>
      <c r="AK2964" s="187" t="str">
        <f t="shared" si="985"/>
        <v/>
      </c>
      <c r="AN2964" s="187" t="str">
        <f t="shared" si="986"/>
        <v/>
      </c>
      <c r="AO2964" s="187" t="str">
        <f t="shared" si="987"/>
        <v/>
      </c>
      <c r="AP2964" s="187" t="str">
        <f t="shared" si="988"/>
        <v/>
      </c>
      <c r="AT2964" s="187" t="str">
        <f t="shared" si="989"/>
        <v/>
      </c>
      <c r="AU2964" s="187" t="str">
        <f t="shared" si="990"/>
        <v/>
      </c>
      <c r="AV2964" s="187" t="str">
        <f t="shared" si="991"/>
        <v/>
      </c>
      <c r="AW2964" s="187" t="str">
        <f t="shared" si="992"/>
        <v/>
      </c>
      <c r="AX2964" s="187" t="str">
        <f t="shared" si="993"/>
        <v/>
      </c>
      <c r="AY2964" s="187" t="str">
        <f t="shared" si="995"/>
        <v/>
      </c>
      <c r="AZ2964" s="187" t="str">
        <f t="shared" si="994"/>
        <v/>
      </c>
      <c r="BA2964" s="187" t="str">
        <f t="shared" si="997"/>
        <v xml:space="preserve"> </v>
      </c>
      <c r="BB2964" s="187" t="str">
        <f>IFERROR(IF(AW2964="","",VLOOKUP(AW2964,SUSS!R:S,2,FALSE)),AY2964*SUSS!$M$2)</f>
        <v/>
      </c>
      <c r="BC2964" s="187" t="str">
        <f t="shared" si="996"/>
        <v/>
      </c>
    </row>
    <row r="2965" spans="14:55" ht="15.75" thickBot="1">
      <c r="N2965" s="183" t="s">
        <v>224</v>
      </c>
      <c r="O2965" s="82">
        <v>103</v>
      </c>
      <c r="P2965" s="85">
        <v>1002.48</v>
      </c>
      <c r="Q2965" s="83" t="s">
        <v>106</v>
      </c>
      <c r="R2965" s="83" t="s">
        <v>10</v>
      </c>
      <c r="S2965" s="83" t="s">
        <v>83</v>
      </c>
      <c r="T2965" s="82" t="s">
        <v>230</v>
      </c>
      <c r="U2965" s="82" t="s">
        <v>124</v>
      </c>
      <c r="AC2965" s="187" t="str">
        <f t="shared" si="977"/>
        <v/>
      </c>
      <c r="AD2965" s="187" t="str">
        <f t="shared" si="978"/>
        <v/>
      </c>
      <c r="AE2965" s="187" t="str">
        <f t="shared" si="979"/>
        <v/>
      </c>
      <c r="AF2965" s="187" t="str">
        <f t="shared" si="980"/>
        <v/>
      </c>
      <c r="AG2965" s="187" t="str">
        <f t="shared" si="981"/>
        <v/>
      </c>
      <c r="AH2965" s="187" t="str">
        <f t="shared" si="982"/>
        <v/>
      </c>
      <c r="AI2965" s="187" t="str">
        <f t="shared" si="983"/>
        <v/>
      </c>
      <c r="AJ2965" s="187" t="str">
        <f t="shared" si="984"/>
        <v/>
      </c>
      <c r="AK2965" s="187" t="str">
        <f t="shared" si="985"/>
        <v/>
      </c>
      <c r="AN2965" s="187" t="str">
        <f t="shared" si="986"/>
        <v/>
      </c>
      <c r="AO2965" s="187" t="str">
        <f t="shared" si="987"/>
        <v/>
      </c>
      <c r="AP2965" s="187" t="str">
        <f t="shared" si="988"/>
        <v/>
      </c>
      <c r="AT2965" s="187" t="str">
        <f t="shared" si="989"/>
        <v/>
      </c>
      <c r="AU2965" s="187" t="str">
        <f t="shared" si="990"/>
        <v/>
      </c>
      <c r="AV2965" s="187" t="str">
        <f t="shared" si="991"/>
        <v/>
      </c>
      <c r="AW2965" s="187" t="str">
        <f t="shared" si="992"/>
        <v/>
      </c>
      <c r="AX2965" s="187" t="str">
        <f t="shared" si="993"/>
        <v/>
      </c>
      <c r="AY2965" s="187" t="str">
        <f t="shared" si="995"/>
        <v/>
      </c>
      <c r="AZ2965" s="187" t="str">
        <f t="shared" si="994"/>
        <v/>
      </c>
      <c r="BA2965" s="187" t="str">
        <f t="shared" si="997"/>
        <v xml:space="preserve"> </v>
      </c>
      <c r="BB2965" s="187" t="str">
        <f>IFERROR(IF(AW2965="","",VLOOKUP(AW2965,SUSS!R:S,2,FALSE)),AY2965*SUSS!$M$2)</f>
        <v/>
      </c>
      <c r="BC2965" s="187" t="str">
        <f t="shared" si="996"/>
        <v/>
      </c>
    </row>
    <row r="2966" spans="14:55" ht="15.75" thickBot="1">
      <c r="N2966" s="183" t="s">
        <v>224</v>
      </c>
      <c r="O2966" s="82">
        <v>104</v>
      </c>
      <c r="P2966" s="85">
        <v>1636.27</v>
      </c>
      <c r="Q2966" s="83" t="s">
        <v>102</v>
      </c>
      <c r="R2966" s="83" t="s">
        <v>10</v>
      </c>
      <c r="S2966" s="83" t="s">
        <v>83</v>
      </c>
      <c r="T2966" s="82" t="s">
        <v>206</v>
      </c>
      <c r="U2966" s="82" t="s">
        <v>124</v>
      </c>
      <c r="AC2966" s="187" t="str">
        <f t="shared" si="977"/>
        <v/>
      </c>
      <c r="AD2966" s="187" t="str">
        <f t="shared" si="978"/>
        <v/>
      </c>
      <c r="AE2966" s="187" t="str">
        <f t="shared" si="979"/>
        <v/>
      </c>
      <c r="AF2966" s="187" t="str">
        <f t="shared" si="980"/>
        <v/>
      </c>
      <c r="AG2966" s="187" t="str">
        <f t="shared" si="981"/>
        <v/>
      </c>
      <c r="AH2966" s="187" t="str">
        <f t="shared" si="982"/>
        <v/>
      </c>
      <c r="AI2966" s="187" t="str">
        <f t="shared" si="983"/>
        <v/>
      </c>
      <c r="AJ2966" s="187" t="str">
        <f t="shared" si="984"/>
        <v/>
      </c>
      <c r="AK2966" s="187" t="str">
        <f t="shared" si="985"/>
        <v/>
      </c>
      <c r="AN2966" s="187" t="str">
        <f t="shared" si="986"/>
        <v/>
      </c>
      <c r="AO2966" s="187" t="str">
        <f t="shared" si="987"/>
        <v/>
      </c>
      <c r="AP2966" s="187" t="str">
        <f t="shared" si="988"/>
        <v/>
      </c>
      <c r="AT2966" s="187" t="str">
        <f t="shared" si="989"/>
        <v/>
      </c>
      <c r="AU2966" s="187" t="str">
        <f t="shared" si="990"/>
        <v/>
      </c>
      <c r="AV2966" s="187" t="str">
        <f t="shared" si="991"/>
        <v/>
      </c>
      <c r="AW2966" s="187" t="str">
        <f t="shared" si="992"/>
        <v/>
      </c>
      <c r="AX2966" s="187" t="str">
        <f t="shared" si="993"/>
        <v/>
      </c>
      <c r="AY2966" s="187" t="str">
        <f t="shared" si="995"/>
        <v/>
      </c>
      <c r="AZ2966" s="187" t="str">
        <f t="shared" si="994"/>
        <v/>
      </c>
      <c r="BA2966" s="187" t="str">
        <f t="shared" si="997"/>
        <v xml:space="preserve"> </v>
      </c>
      <c r="BB2966" s="187" t="str">
        <f>IFERROR(IF(AW2966="","",VLOOKUP(AW2966,SUSS!R:S,2,FALSE)),AY2966*SUSS!$M$2)</f>
        <v/>
      </c>
      <c r="BC2966" s="187" t="str">
        <f t="shared" si="996"/>
        <v/>
      </c>
    </row>
    <row r="2967" spans="14:55" ht="15.75" thickBot="1">
      <c r="N2967" s="183" t="s">
        <v>224</v>
      </c>
      <c r="O2967" s="82">
        <v>104</v>
      </c>
      <c r="P2967" s="86">
        <v>218.97</v>
      </c>
      <c r="Q2967" s="83" t="s">
        <v>107</v>
      </c>
      <c r="R2967" s="83" t="s">
        <v>10</v>
      </c>
      <c r="S2967" s="83" t="s">
        <v>83</v>
      </c>
      <c r="T2967" s="82" t="s">
        <v>111</v>
      </c>
      <c r="U2967" s="82" t="s">
        <v>124</v>
      </c>
      <c r="AC2967" s="187" t="str">
        <f t="shared" si="977"/>
        <v/>
      </c>
      <c r="AD2967" s="187" t="str">
        <f t="shared" si="978"/>
        <v/>
      </c>
      <c r="AE2967" s="187" t="str">
        <f t="shared" si="979"/>
        <v/>
      </c>
      <c r="AF2967" s="187" t="str">
        <f t="shared" si="980"/>
        <v/>
      </c>
      <c r="AG2967" s="187" t="str">
        <f t="shared" si="981"/>
        <v/>
      </c>
      <c r="AH2967" s="187" t="str">
        <f t="shared" si="982"/>
        <v/>
      </c>
      <c r="AI2967" s="187" t="str">
        <f t="shared" si="983"/>
        <v/>
      </c>
      <c r="AJ2967" s="187" t="str">
        <f t="shared" si="984"/>
        <v/>
      </c>
      <c r="AK2967" s="187" t="str">
        <f t="shared" si="985"/>
        <v/>
      </c>
      <c r="AN2967" s="187" t="str">
        <f t="shared" si="986"/>
        <v/>
      </c>
      <c r="AO2967" s="187" t="str">
        <f t="shared" si="987"/>
        <v/>
      </c>
      <c r="AP2967" s="187" t="str">
        <f t="shared" si="988"/>
        <v/>
      </c>
      <c r="AT2967" s="187" t="str">
        <f t="shared" si="989"/>
        <v/>
      </c>
      <c r="AU2967" s="187" t="str">
        <f t="shared" si="990"/>
        <v/>
      </c>
      <c r="AV2967" s="187" t="str">
        <f t="shared" si="991"/>
        <v/>
      </c>
      <c r="AW2967" s="187" t="str">
        <f t="shared" si="992"/>
        <v/>
      </c>
      <c r="AX2967" s="187" t="str">
        <f t="shared" si="993"/>
        <v/>
      </c>
      <c r="AY2967" s="187" t="str">
        <f t="shared" si="995"/>
        <v/>
      </c>
      <c r="AZ2967" s="187" t="str">
        <f t="shared" si="994"/>
        <v/>
      </c>
      <c r="BA2967" s="187" t="str">
        <f t="shared" si="997"/>
        <v xml:space="preserve"> </v>
      </c>
      <c r="BB2967" s="187" t="str">
        <f>IFERROR(IF(AW2967="","",VLOOKUP(AW2967,SUSS!R:S,2,FALSE)),AY2967*SUSS!$M$2)</f>
        <v/>
      </c>
      <c r="BC2967" s="187" t="str">
        <f t="shared" si="996"/>
        <v/>
      </c>
    </row>
    <row r="2968" spans="14:55" ht="15.75" thickBot="1">
      <c r="N2968" s="183" t="s">
        <v>224</v>
      </c>
      <c r="O2968" s="82">
        <v>104</v>
      </c>
      <c r="P2968" s="86">
        <v>87.64</v>
      </c>
      <c r="Q2968" s="83" t="s">
        <v>11</v>
      </c>
      <c r="R2968" s="83" t="s">
        <v>10</v>
      </c>
      <c r="S2968" s="83" t="s">
        <v>10</v>
      </c>
      <c r="T2968" s="82" t="s">
        <v>165</v>
      </c>
      <c r="U2968" s="82" t="s">
        <v>124</v>
      </c>
      <c r="AC2968" s="187" t="str">
        <f t="shared" si="977"/>
        <v/>
      </c>
      <c r="AD2968" s="187" t="str">
        <f t="shared" si="978"/>
        <v/>
      </c>
      <c r="AE2968" s="187" t="str">
        <f t="shared" si="979"/>
        <v/>
      </c>
      <c r="AF2968" s="187" t="str">
        <f t="shared" si="980"/>
        <v/>
      </c>
      <c r="AG2968" s="187" t="str">
        <f t="shared" si="981"/>
        <v/>
      </c>
      <c r="AH2968" s="187" t="str">
        <f t="shared" si="982"/>
        <v/>
      </c>
      <c r="AI2968" s="187" t="str">
        <f t="shared" si="983"/>
        <v/>
      </c>
      <c r="AJ2968" s="187" t="str">
        <f t="shared" si="984"/>
        <v/>
      </c>
      <c r="AK2968" s="187" t="str">
        <f t="shared" si="985"/>
        <v/>
      </c>
      <c r="AN2968" s="187" t="str">
        <f t="shared" si="986"/>
        <v/>
      </c>
      <c r="AO2968" s="187" t="str">
        <f t="shared" si="987"/>
        <v/>
      </c>
      <c r="AP2968" s="187" t="str">
        <f t="shared" si="988"/>
        <v/>
      </c>
      <c r="AT2968" s="187" t="str">
        <f t="shared" si="989"/>
        <v>O365001</v>
      </c>
      <c r="AU2968" s="187">
        <f t="shared" si="990"/>
        <v>104</v>
      </c>
      <c r="AV2968" s="187">
        <f t="shared" si="991"/>
        <v>87.64</v>
      </c>
      <c r="AW2968" s="187" t="str">
        <f t="shared" si="992"/>
        <v>2014/8</v>
      </c>
      <c r="AX2968" s="187" t="str">
        <f t="shared" si="993"/>
        <v>2014/8 Contribuciones Seg. Social</v>
      </c>
      <c r="AY2968" s="187">
        <f t="shared" si="995"/>
        <v>8668.06</v>
      </c>
      <c r="AZ2968" s="187">
        <f t="shared" si="994"/>
        <v>1.011068220570693E-2</v>
      </c>
      <c r="BA2968" s="187" t="str">
        <f t="shared" si="997"/>
        <v>O365001 104</v>
      </c>
      <c r="BB2968" s="187">
        <f>IFERROR(IF(AW2968="","",VLOOKUP(AW2968,SUSS!R:S,2,FALSE)),AY2968*SUSS!$M$2)</f>
        <v>1040.1671999999999</v>
      </c>
      <c r="BC2968" s="187">
        <f t="shared" si="996"/>
        <v>10.5168</v>
      </c>
    </row>
    <row r="2969" spans="14:55" ht="15.75" thickBot="1">
      <c r="N2969" s="183" t="s">
        <v>224</v>
      </c>
      <c r="O2969" s="82">
        <v>104</v>
      </c>
      <c r="P2969" s="85">
        <v>2283.4699999999998</v>
      </c>
      <c r="Q2969" s="83" t="s">
        <v>11</v>
      </c>
      <c r="R2969" s="83" t="s">
        <v>10</v>
      </c>
      <c r="S2969" s="83" t="s">
        <v>83</v>
      </c>
      <c r="T2969" s="82" t="s">
        <v>165</v>
      </c>
      <c r="U2969" s="82" t="s">
        <v>124</v>
      </c>
      <c r="AC2969" s="187" t="str">
        <f t="shared" si="977"/>
        <v/>
      </c>
      <c r="AD2969" s="187" t="str">
        <f t="shared" si="978"/>
        <v/>
      </c>
      <c r="AE2969" s="187" t="str">
        <f t="shared" si="979"/>
        <v/>
      </c>
      <c r="AF2969" s="187" t="str">
        <f t="shared" si="980"/>
        <v/>
      </c>
      <c r="AG2969" s="187" t="str">
        <f t="shared" si="981"/>
        <v/>
      </c>
      <c r="AH2969" s="187" t="str">
        <f t="shared" si="982"/>
        <v/>
      </c>
      <c r="AI2969" s="187" t="str">
        <f t="shared" si="983"/>
        <v/>
      </c>
      <c r="AJ2969" s="187" t="str">
        <f t="shared" si="984"/>
        <v/>
      </c>
      <c r="AK2969" s="187" t="str">
        <f t="shared" si="985"/>
        <v/>
      </c>
      <c r="AN2969" s="187" t="str">
        <f t="shared" si="986"/>
        <v/>
      </c>
      <c r="AO2969" s="187" t="str">
        <f t="shared" si="987"/>
        <v/>
      </c>
      <c r="AP2969" s="187" t="str">
        <f t="shared" si="988"/>
        <v/>
      </c>
      <c r="AT2969" s="187" t="str">
        <f t="shared" si="989"/>
        <v>O365001</v>
      </c>
      <c r="AU2969" s="187">
        <f t="shared" si="990"/>
        <v>104</v>
      </c>
      <c r="AV2969" s="187">
        <f t="shared" si="991"/>
        <v>2283.4699999999998</v>
      </c>
      <c r="AW2969" s="187" t="str">
        <f t="shared" si="992"/>
        <v>2014/8</v>
      </c>
      <c r="AX2969" s="187" t="str">
        <f t="shared" si="993"/>
        <v>2014/8 Contribuciones Seg. Social</v>
      </c>
      <c r="AY2969" s="187">
        <f t="shared" si="995"/>
        <v>8668.06</v>
      </c>
      <c r="AZ2969" s="187">
        <f t="shared" si="994"/>
        <v>0.26343495545716111</v>
      </c>
      <c r="BA2969" s="187" t="str">
        <f t="shared" si="997"/>
        <v>O365001 104</v>
      </c>
      <c r="BB2969" s="187">
        <f>IFERROR(IF(AW2969="","",VLOOKUP(AW2969,SUSS!R:S,2,FALSE)),AY2969*SUSS!$M$2)</f>
        <v>1040.1671999999999</v>
      </c>
      <c r="BC2969" s="187">
        <f t="shared" si="996"/>
        <v>274.01639999999998</v>
      </c>
    </row>
    <row r="2970" spans="14:55" ht="15.75" thickBot="1">
      <c r="N2970" s="183" t="s">
        <v>224</v>
      </c>
      <c r="O2970" s="82">
        <v>104</v>
      </c>
      <c r="P2970" s="85">
        <v>5272.07</v>
      </c>
      <c r="Q2970" s="83" t="s">
        <v>82</v>
      </c>
      <c r="R2970" s="83" t="s">
        <v>10</v>
      </c>
      <c r="S2970" s="83" t="s">
        <v>10</v>
      </c>
      <c r="T2970" s="82" t="s">
        <v>166</v>
      </c>
      <c r="U2970" s="82" t="s">
        <v>124</v>
      </c>
      <c r="AC2970" s="187" t="str">
        <f t="shared" si="977"/>
        <v/>
      </c>
      <c r="AD2970" s="187" t="str">
        <f t="shared" si="978"/>
        <v/>
      </c>
      <c r="AE2970" s="187" t="str">
        <f t="shared" si="979"/>
        <v/>
      </c>
      <c r="AF2970" s="187" t="str">
        <f t="shared" si="980"/>
        <v/>
      </c>
      <c r="AG2970" s="187" t="str">
        <f t="shared" si="981"/>
        <v/>
      </c>
      <c r="AH2970" s="187" t="str">
        <f t="shared" si="982"/>
        <v/>
      </c>
      <c r="AI2970" s="187" t="str">
        <f t="shared" si="983"/>
        <v/>
      </c>
      <c r="AJ2970" s="187" t="str">
        <f t="shared" si="984"/>
        <v/>
      </c>
      <c r="AK2970" s="187" t="str">
        <f t="shared" si="985"/>
        <v/>
      </c>
      <c r="AN2970" s="187" t="str">
        <f t="shared" si="986"/>
        <v/>
      </c>
      <c r="AO2970" s="187" t="str">
        <f t="shared" si="987"/>
        <v/>
      </c>
      <c r="AP2970" s="187" t="str">
        <f t="shared" si="988"/>
        <v/>
      </c>
      <c r="AT2970" s="187" t="str">
        <f t="shared" si="989"/>
        <v/>
      </c>
      <c r="AU2970" s="187" t="str">
        <f t="shared" si="990"/>
        <v/>
      </c>
      <c r="AV2970" s="187" t="str">
        <f t="shared" si="991"/>
        <v/>
      </c>
      <c r="AW2970" s="187" t="str">
        <f t="shared" si="992"/>
        <v/>
      </c>
      <c r="AX2970" s="187" t="str">
        <f t="shared" si="993"/>
        <v/>
      </c>
      <c r="AY2970" s="187" t="str">
        <f t="shared" si="995"/>
        <v/>
      </c>
      <c r="AZ2970" s="187" t="str">
        <f t="shared" si="994"/>
        <v/>
      </c>
      <c r="BA2970" s="187" t="str">
        <f t="shared" si="997"/>
        <v xml:space="preserve"> </v>
      </c>
      <c r="BB2970" s="187" t="str">
        <f>IFERROR(IF(AW2970="","",VLOOKUP(AW2970,SUSS!R:S,2,FALSE)),AY2970*SUSS!$M$2)</f>
        <v/>
      </c>
      <c r="BC2970" s="187" t="str">
        <f t="shared" si="996"/>
        <v/>
      </c>
    </row>
    <row r="2971" spans="14:55" ht="15.75" thickBot="1">
      <c r="N2971" s="183" t="s">
        <v>224</v>
      </c>
      <c r="O2971" s="82">
        <v>104</v>
      </c>
      <c r="P2971" s="85">
        <v>1002.48</v>
      </c>
      <c r="Q2971" s="83" t="s">
        <v>106</v>
      </c>
      <c r="R2971" s="83" t="s">
        <v>10</v>
      </c>
      <c r="S2971" s="83" t="s">
        <v>83</v>
      </c>
      <c r="T2971" s="82" t="s">
        <v>230</v>
      </c>
      <c r="U2971" s="82" t="s">
        <v>124</v>
      </c>
      <c r="AC2971" s="187" t="str">
        <f t="shared" si="977"/>
        <v/>
      </c>
      <c r="AD2971" s="187" t="str">
        <f t="shared" si="978"/>
        <v/>
      </c>
      <c r="AE2971" s="187" t="str">
        <f t="shared" si="979"/>
        <v/>
      </c>
      <c r="AF2971" s="187" t="str">
        <f t="shared" si="980"/>
        <v/>
      </c>
      <c r="AG2971" s="187" t="str">
        <f t="shared" si="981"/>
        <v/>
      </c>
      <c r="AH2971" s="187" t="str">
        <f t="shared" si="982"/>
        <v/>
      </c>
      <c r="AI2971" s="187" t="str">
        <f t="shared" si="983"/>
        <v/>
      </c>
      <c r="AJ2971" s="187" t="str">
        <f t="shared" si="984"/>
        <v/>
      </c>
      <c r="AK2971" s="187" t="str">
        <f t="shared" si="985"/>
        <v/>
      </c>
      <c r="AN2971" s="187" t="str">
        <f t="shared" si="986"/>
        <v/>
      </c>
      <c r="AO2971" s="187" t="str">
        <f t="shared" si="987"/>
        <v/>
      </c>
      <c r="AP2971" s="187" t="str">
        <f t="shared" si="988"/>
        <v/>
      </c>
      <c r="AT2971" s="187" t="str">
        <f t="shared" si="989"/>
        <v/>
      </c>
      <c r="AU2971" s="187" t="str">
        <f t="shared" si="990"/>
        <v/>
      </c>
      <c r="AV2971" s="187" t="str">
        <f t="shared" si="991"/>
        <v/>
      </c>
      <c r="AW2971" s="187" t="str">
        <f t="shared" si="992"/>
        <v/>
      </c>
      <c r="AX2971" s="187" t="str">
        <f t="shared" si="993"/>
        <v/>
      </c>
      <c r="AY2971" s="187" t="str">
        <f t="shared" si="995"/>
        <v/>
      </c>
      <c r="AZ2971" s="187" t="str">
        <f t="shared" si="994"/>
        <v/>
      </c>
      <c r="BA2971" s="187" t="str">
        <f t="shared" si="997"/>
        <v xml:space="preserve"> </v>
      </c>
      <c r="BB2971" s="187" t="str">
        <f>IFERROR(IF(AW2971="","",VLOOKUP(AW2971,SUSS!R:S,2,FALSE)),AY2971*SUSS!$M$2)</f>
        <v/>
      </c>
      <c r="BC2971" s="187" t="str">
        <f t="shared" si="996"/>
        <v/>
      </c>
    </row>
    <row r="2972" spans="14:55" ht="15.75" thickBot="1">
      <c r="N2972" s="183" t="s">
        <v>224</v>
      </c>
      <c r="O2972" s="82">
        <v>105</v>
      </c>
      <c r="P2972" s="85">
        <v>1636.27</v>
      </c>
      <c r="Q2972" s="83" t="s">
        <v>102</v>
      </c>
      <c r="R2972" s="83" t="s">
        <v>10</v>
      </c>
      <c r="S2972" s="83" t="s">
        <v>83</v>
      </c>
      <c r="T2972" s="82" t="s">
        <v>206</v>
      </c>
      <c r="U2972" s="82" t="s">
        <v>124</v>
      </c>
      <c r="AC2972" s="187" t="str">
        <f t="shared" si="977"/>
        <v/>
      </c>
      <c r="AD2972" s="187" t="str">
        <f t="shared" si="978"/>
        <v/>
      </c>
      <c r="AE2972" s="187" t="str">
        <f t="shared" si="979"/>
        <v/>
      </c>
      <c r="AF2972" s="187" t="str">
        <f t="shared" si="980"/>
        <v/>
      </c>
      <c r="AG2972" s="187" t="str">
        <f t="shared" si="981"/>
        <v/>
      </c>
      <c r="AH2972" s="187" t="str">
        <f t="shared" si="982"/>
        <v/>
      </c>
      <c r="AI2972" s="187" t="str">
        <f t="shared" si="983"/>
        <v/>
      </c>
      <c r="AJ2972" s="187" t="str">
        <f t="shared" si="984"/>
        <v/>
      </c>
      <c r="AK2972" s="187" t="str">
        <f t="shared" si="985"/>
        <v/>
      </c>
      <c r="AN2972" s="187" t="str">
        <f t="shared" si="986"/>
        <v/>
      </c>
      <c r="AO2972" s="187" t="str">
        <f t="shared" si="987"/>
        <v/>
      </c>
      <c r="AP2972" s="187" t="str">
        <f t="shared" si="988"/>
        <v/>
      </c>
      <c r="AT2972" s="187" t="str">
        <f t="shared" si="989"/>
        <v/>
      </c>
      <c r="AU2972" s="187" t="str">
        <f t="shared" si="990"/>
        <v/>
      </c>
      <c r="AV2972" s="187" t="str">
        <f t="shared" si="991"/>
        <v/>
      </c>
      <c r="AW2972" s="187" t="str">
        <f t="shared" si="992"/>
        <v/>
      </c>
      <c r="AX2972" s="187" t="str">
        <f t="shared" si="993"/>
        <v/>
      </c>
      <c r="AY2972" s="187" t="str">
        <f t="shared" si="995"/>
        <v/>
      </c>
      <c r="AZ2972" s="187" t="str">
        <f t="shared" si="994"/>
        <v/>
      </c>
      <c r="BA2972" s="187" t="str">
        <f t="shared" si="997"/>
        <v xml:space="preserve"> </v>
      </c>
      <c r="BB2972" s="187" t="str">
        <f>IFERROR(IF(AW2972="","",VLOOKUP(AW2972,SUSS!R:S,2,FALSE)),AY2972*SUSS!$M$2)</f>
        <v/>
      </c>
      <c r="BC2972" s="187" t="str">
        <f t="shared" si="996"/>
        <v/>
      </c>
    </row>
    <row r="2973" spans="14:55" ht="15.75" thickBot="1">
      <c r="N2973" s="183" t="s">
        <v>224</v>
      </c>
      <c r="O2973" s="82">
        <v>105</v>
      </c>
      <c r="P2973" s="86">
        <v>218.97</v>
      </c>
      <c r="Q2973" s="83" t="s">
        <v>107</v>
      </c>
      <c r="R2973" s="83" t="s">
        <v>10</v>
      </c>
      <c r="S2973" s="83" t="s">
        <v>83</v>
      </c>
      <c r="T2973" s="82" t="s">
        <v>111</v>
      </c>
      <c r="U2973" s="82" t="s">
        <v>124</v>
      </c>
      <c r="AC2973" s="187" t="str">
        <f t="shared" si="977"/>
        <v/>
      </c>
      <c r="AD2973" s="187" t="str">
        <f t="shared" si="978"/>
        <v/>
      </c>
      <c r="AE2973" s="187" t="str">
        <f t="shared" si="979"/>
        <v/>
      </c>
      <c r="AF2973" s="187" t="str">
        <f t="shared" si="980"/>
        <v/>
      </c>
      <c r="AG2973" s="187" t="str">
        <f t="shared" si="981"/>
        <v/>
      </c>
      <c r="AH2973" s="187" t="str">
        <f t="shared" si="982"/>
        <v/>
      </c>
      <c r="AI2973" s="187" t="str">
        <f t="shared" si="983"/>
        <v/>
      </c>
      <c r="AJ2973" s="187" t="str">
        <f t="shared" si="984"/>
        <v/>
      </c>
      <c r="AK2973" s="187" t="str">
        <f t="shared" si="985"/>
        <v/>
      </c>
      <c r="AN2973" s="187" t="str">
        <f t="shared" si="986"/>
        <v/>
      </c>
      <c r="AO2973" s="187" t="str">
        <f t="shared" si="987"/>
        <v/>
      </c>
      <c r="AP2973" s="187" t="str">
        <f t="shared" si="988"/>
        <v/>
      </c>
      <c r="AT2973" s="187" t="str">
        <f t="shared" si="989"/>
        <v/>
      </c>
      <c r="AU2973" s="187" t="str">
        <f t="shared" si="990"/>
        <v/>
      </c>
      <c r="AV2973" s="187" t="str">
        <f t="shared" si="991"/>
        <v/>
      </c>
      <c r="AW2973" s="187" t="str">
        <f t="shared" si="992"/>
        <v/>
      </c>
      <c r="AX2973" s="187" t="str">
        <f t="shared" si="993"/>
        <v/>
      </c>
      <c r="AY2973" s="187" t="str">
        <f t="shared" si="995"/>
        <v/>
      </c>
      <c r="AZ2973" s="187" t="str">
        <f t="shared" si="994"/>
        <v/>
      </c>
      <c r="BA2973" s="187" t="str">
        <f t="shared" si="997"/>
        <v xml:space="preserve"> </v>
      </c>
      <c r="BB2973" s="187" t="str">
        <f>IFERROR(IF(AW2973="","",VLOOKUP(AW2973,SUSS!R:S,2,FALSE)),AY2973*SUSS!$M$2)</f>
        <v/>
      </c>
      <c r="BC2973" s="187" t="str">
        <f t="shared" si="996"/>
        <v/>
      </c>
    </row>
    <row r="2974" spans="14:55" ht="15.75" thickBot="1">
      <c r="N2974" s="183" t="s">
        <v>224</v>
      </c>
      <c r="O2974" s="82">
        <v>105</v>
      </c>
      <c r="P2974" s="85">
        <v>2050.56</v>
      </c>
      <c r="Q2974" s="83" t="s">
        <v>11</v>
      </c>
      <c r="R2974" s="83" t="s">
        <v>10</v>
      </c>
      <c r="S2974" s="83" t="s">
        <v>83</v>
      </c>
      <c r="T2974" s="82" t="s">
        <v>165</v>
      </c>
      <c r="U2974" s="82" t="s">
        <v>124</v>
      </c>
      <c r="AC2974" s="187" t="str">
        <f t="shared" ref="AC2974:AC3037" si="998">IF($E2974=$AD$1,IF($G2974=$AE$1,A2974,""),"")</f>
        <v/>
      </c>
      <c r="AD2974" s="187" t="str">
        <f t="shared" ref="AD2974:AD3037" si="999">IF($E2974=$AD$1,IF($G2974=$AE$1,E2974,""),"")</f>
        <v/>
      </c>
      <c r="AE2974" s="187" t="str">
        <f t="shared" ref="AE2974:AE3037" si="1000">IF($E2974=$AD$1,IF($G2974=$AE$1,F2974,""),"")</f>
        <v/>
      </c>
      <c r="AF2974" s="187" t="str">
        <f t="shared" ref="AF2974:AF3037" si="1001">IF($E2974=$AD$1,IF($G2974=$AE$1,G2974,""),"")</f>
        <v/>
      </c>
      <c r="AG2974" s="187" t="str">
        <f t="shared" ref="AG2974:AG3037" si="1002">IF($E2974=$AD$1,IF($G2974=$AE$1,I2974,""),"")</f>
        <v/>
      </c>
      <c r="AH2974" s="187" t="str">
        <f t="shared" ref="AH2974:AH3037" si="1003">IF($E2974=$AD$1,IF($G2974=$AE$1,J2974,""),"")</f>
        <v/>
      </c>
      <c r="AI2974" s="187" t="str">
        <f t="shared" ref="AI2974:AI3037" si="1004">IF($E2974=$AD$1,IF($G2974=$AE$1,K2974,""),"")</f>
        <v/>
      </c>
      <c r="AJ2974" s="187" t="str">
        <f t="shared" ref="AJ2974:AJ3037" si="1005">IF($E2974=$AD$1,IF($G2974=$AE$1,B2974,""),"")</f>
        <v/>
      </c>
      <c r="AK2974" s="187" t="str">
        <f t="shared" ref="AK2974:AK3037" si="1006">IF($E2974=$AD$1,IF($G2974=$AE$1,C2974,""),"")</f>
        <v/>
      </c>
      <c r="AN2974" s="187" t="str">
        <f t="shared" ref="AN2974:AN3037" si="1007">LEFT(AO2974,7)</f>
        <v/>
      </c>
      <c r="AO2974" s="187" t="str">
        <f t="shared" ref="AO2974:AO3037" si="1008">IF(AF2974=$AE$1,AJ2974&amp;"/"&amp;AK2974&amp;" "&amp;AD2974,"")</f>
        <v/>
      </c>
      <c r="AP2974" s="187" t="str">
        <f t="shared" ref="AP2974:AP3037" si="1009">IF(AO2974&lt;&gt;"",AI2974,"")</f>
        <v/>
      </c>
      <c r="AT2974" s="187" t="str">
        <f t="shared" ref="AT2974:AT3037" si="1010">IF($Q2974=$AD$1,N2974,"")</f>
        <v>O365001</v>
      </c>
      <c r="AU2974" s="187">
        <f t="shared" ref="AU2974:AU3037" si="1011">IF($Q2974=$AD$1,O2974,"")</f>
        <v>105</v>
      </c>
      <c r="AV2974" s="187">
        <f t="shared" ref="AV2974:AV3037" si="1012">IF($Q2974=$AD$1,P2974,"")</f>
        <v>2050.56</v>
      </c>
      <c r="AW2974" s="187" t="str">
        <f t="shared" ref="AW2974:AW3037" si="1013">IF($Q2974=$AD$1,T2974,"")</f>
        <v>2014/8</v>
      </c>
      <c r="AX2974" s="187" t="str">
        <f t="shared" ref="AX2974:AX3037" si="1014">IF(AW2974&lt;&gt;"",AW2974&amp;" "&amp;$AD$1,"")</f>
        <v>2014/8 Contribuciones Seg. Social</v>
      </c>
      <c r="AY2974" s="187">
        <f t="shared" si="995"/>
        <v>8668.06</v>
      </c>
      <c r="AZ2974" s="187">
        <f t="shared" ref="AZ2974:AZ3037" si="1015">IF(AY2974="","",AV2974/AY2974)</f>
        <v>0.23656504454283889</v>
      </c>
      <c r="BA2974" s="187" t="str">
        <f t="shared" si="997"/>
        <v>O365001 105</v>
      </c>
      <c r="BB2974" s="187">
        <f>IFERROR(IF(AW2974="","",VLOOKUP(AW2974,SUSS!R:S,2,FALSE)),AY2974*SUSS!$M$2)</f>
        <v>1040.1671999999999</v>
      </c>
      <c r="BC2974" s="187">
        <f t="shared" si="996"/>
        <v>246.06719999999999</v>
      </c>
    </row>
    <row r="2975" spans="14:55" ht="15.75" thickBot="1">
      <c r="N2975" s="183" t="s">
        <v>224</v>
      </c>
      <c r="O2975" s="82">
        <v>105</v>
      </c>
      <c r="P2975" s="86">
        <v>320.55</v>
      </c>
      <c r="Q2975" s="83" t="s">
        <v>11</v>
      </c>
      <c r="R2975" s="83" t="s">
        <v>10</v>
      </c>
      <c r="S2975" s="83" t="s">
        <v>10</v>
      </c>
      <c r="T2975" s="82" t="s">
        <v>166</v>
      </c>
      <c r="U2975" s="82" t="s">
        <v>124</v>
      </c>
      <c r="AC2975" s="187" t="str">
        <f t="shared" si="998"/>
        <v/>
      </c>
      <c r="AD2975" s="187" t="str">
        <f t="shared" si="999"/>
        <v/>
      </c>
      <c r="AE2975" s="187" t="str">
        <f t="shared" si="1000"/>
        <v/>
      </c>
      <c r="AF2975" s="187" t="str">
        <f t="shared" si="1001"/>
        <v/>
      </c>
      <c r="AG2975" s="187" t="str">
        <f t="shared" si="1002"/>
        <v/>
      </c>
      <c r="AH2975" s="187" t="str">
        <f t="shared" si="1003"/>
        <v/>
      </c>
      <c r="AI2975" s="187" t="str">
        <f t="shared" si="1004"/>
        <v/>
      </c>
      <c r="AJ2975" s="187" t="str">
        <f t="shared" si="1005"/>
        <v/>
      </c>
      <c r="AK2975" s="187" t="str">
        <f t="shared" si="1006"/>
        <v/>
      </c>
      <c r="AN2975" s="187" t="str">
        <f t="shared" si="1007"/>
        <v/>
      </c>
      <c r="AO2975" s="187" t="str">
        <f t="shared" si="1008"/>
        <v/>
      </c>
      <c r="AP2975" s="187" t="str">
        <f t="shared" si="1009"/>
        <v/>
      </c>
      <c r="AT2975" s="187" t="str">
        <f t="shared" si="1010"/>
        <v>O365001</v>
      </c>
      <c r="AU2975" s="187">
        <f t="shared" si="1011"/>
        <v>105</v>
      </c>
      <c r="AV2975" s="187">
        <f t="shared" si="1012"/>
        <v>320.55</v>
      </c>
      <c r="AW2975" s="187" t="str">
        <f t="shared" si="1013"/>
        <v>2014/9</v>
      </c>
      <c r="AX2975" s="187" t="str">
        <f t="shared" si="1014"/>
        <v>2014/9 Contribuciones Seg. Social</v>
      </c>
      <c r="AY2975" s="187">
        <f t="shared" si="995"/>
        <v>9260.52</v>
      </c>
      <c r="AZ2975" s="187">
        <f t="shared" si="1015"/>
        <v>3.4614686864236563E-2</v>
      </c>
      <c r="BA2975" s="187" t="str">
        <f t="shared" si="997"/>
        <v>O365001 105</v>
      </c>
      <c r="BB2975" s="187">
        <f>IFERROR(IF(AW2975="","",VLOOKUP(AW2975,SUSS!R:S,2,FALSE)),AY2975*SUSS!$M$2)</f>
        <v>1111.2624000000001</v>
      </c>
      <c r="BC2975" s="187">
        <f t="shared" si="996"/>
        <v>38.466000000000001</v>
      </c>
    </row>
    <row r="2976" spans="14:55" ht="15.75" thickBot="1">
      <c r="N2976" s="183" t="s">
        <v>224</v>
      </c>
      <c r="O2976" s="82">
        <v>105</v>
      </c>
      <c r="P2976" s="85">
        <v>5272.07</v>
      </c>
      <c r="Q2976" s="83" t="s">
        <v>82</v>
      </c>
      <c r="R2976" s="83" t="s">
        <v>10</v>
      </c>
      <c r="S2976" s="83" t="s">
        <v>10</v>
      </c>
      <c r="T2976" s="82" t="s">
        <v>166</v>
      </c>
      <c r="U2976" s="82" t="s">
        <v>124</v>
      </c>
      <c r="AC2976" s="187" t="str">
        <f t="shared" si="998"/>
        <v/>
      </c>
      <c r="AD2976" s="187" t="str">
        <f t="shared" si="999"/>
        <v/>
      </c>
      <c r="AE2976" s="187" t="str">
        <f t="shared" si="1000"/>
        <v/>
      </c>
      <c r="AF2976" s="187" t="str">
        <f t="shared" si="1001"/>
        <v/>
      </c>
      <c r="AG2976" s="187" t="str">
        <f t="shared" si="1002"/>
        <v/>
      </c>
      <c r="AH2976" s="187" t="str">
        <f t="shared" si="1003"/>
        <v/>
      </c>
      <c r="AI2976" s="187" t="str">
        <f t="shared" si="1004"/>
        <v/>
      </c>
      <c r="AJ2976" s="187" t="str">
        <f t="shared" si="1005"/>
        <v/>
      </c>
      <c r="AK2976" s="187" t="str">
        <f t="shared" si="1006"/>
        <v/>
      </c>
      <c r="AN2976" s="187" t="str">
        <f t="shared" si="1007"/>
        <v/>
      </c>
      <c r="AO2976" s="187" t="str">
        <f t="shared" si="1008"/>
        <v/>
      </c>
      <c r="AP2976" s="187" t="str">
        <f t="shared" si="1009"/>
        <v/>
      </c>
      <c r="AT2976" s="187" t="str">
        <f t="shared" si="1010"/>
        <v/>
      </c>
      <c r="AU2976" s="187" t="str">
        <f t="shared" si="1011"/>
        <v/>
      </c>
      <c r="AV2976" s="187" t="str">
        <f t="shared" si="1012"/>
        <v/>
      </c>
      <c r="AW2976" s="187" t="str">
        <f t="shared" si="1013"/>
        <v/>
      </c>
      <c r="AX2976" s="187" t="str">
        <f t="shared" si="1014"/>
        <v/>
      </c>
      <c r="AY2976" s="187" t="str">
        <f t="shared" si="995"/>
        <v/>
      </c>
      <c r="AZ2976" s="187" t="str">
        <f t="shared" si="1015"/>
        <v/>
      </c>
      <c r="BA2976" s="187" t="str">
        <f t="shared" si="997"/>
        <v xml:space="preserve"> </v>
      </c>
      <c r="BB2976" s="187" t="str">
        <f>IFERROR(IF(AW2976="","",VLOOKUP(AW2976,SUSS!R:S,2,FALSE)),AY2976*SUSS!$M$2)</f>
        <v/>
      </c>
      <c r="BC2976" s="187" t="str">
        <f t="shared" si="996"/>
        <v/>
      </c>
    </row>
    <row r="2977" spans="14:55" ht="15.75" thickBot="1">
      <c r="N2977" s="183" t="s">
        <v>224</v>
      </c>
      <c r="O2977" s="82">
        <v>105</v>
      </c>
      <c r="P2977" s="85">
        <v>1002.48</v>
      </c>
      <c r="Q2977" s="83" t="s">
        <v>106</v>
      </c>
      <c r="R2977" s="83" t="s">
        <v>10</v>
      </c>
      <c r="S2977" s="83" t="s">
        <v>83</v>
      </c>
      <c r="T2977" s="82" t="s">
        <v>230</v>
      </c>
      <c r="U2977" s="82" t="s">
        <v>124</v>
      </c>
      <c r="AC2977" s="187" t="str">
        <f t="shared" si="998"/>
        <v/>
      </c>
      <c r="AD2977" s="187" t="str">
        <f t="shared" si="999"/>
        <v/>
      </c>
      <c r="AE2977" s="187" t="str">
        <f t="shared" si="1000"/>
        <v/>
      </c>
      <c r="AF2977" s="187" t="str">
        <f t="shared" si="1001"/>
        <v/>
      </c>
      <c r="AG2977" s="187" t="str">
        <f t="shared" si="1002"/>
        <v/>
      </c>
      <c r="AH2977" s="187" t="str">
        <f t="shared" si="1003"/>
        <v/>
      </c>
      <c r="AI2977" s="187" t="str">
        <f t="shared" si="1004"/>
        <v/>
      </c>
      <c r="AJ2977" s="187" t="str">
        <f t="shared" si="1005"/>
        <v/>
      </c>
      <c r="AK2977" s="187" t="str">
        <f t="shared" si="1006"/>
        <v/>
      </c>
      <c r="AN2977" s="187" t="str">
        <f t="shared" si="1007"/>
        <v/>
      </c>
      <c r="AO2977" s="187" t="str">
        <f t="shared" si="1008"/>
        <v/>
      </c>
      <c r="AP2977" s="187" t="str">
        <f t="shared" si="1009"/>
        <v/>
      </c>
      <c r="AT2977" s="187" t="str">
        <f t="shared" si="1010"/>
        <v/>
      </c>
      <c r="AU2977" s="187" t="str">
        <f t="shared" si="1011"/>
        <v/>
      </c>
      <c r="AV2977" s="187" t="str">
        <f t="shared" si="1012"/>
        <v/>
      </c>
      <c r="AW2977" s="187" t="str">
        <f t="shared" si="1013"/>
        <v/>
      </c>
      <c r="AX2977" s="187" t="str">
        <f t="shared" si="1014"/>
        <v/>
      </c>
      <c r="AY2977" s="187" t="str">
        <f t="shared" si="995"/>
        <v/>
      </c>
      <c r="AZ2977" s="187" t="str">
        <f t="shared" si="1015"/>
        <v/>
      </c>
      <c r="BA2977" s="187" t="str">
        <f t="shared" si="997"/>
        <v xml:space="preserve"> </v>
      </c>
      <c r="BB2977" s="187" t="str">
        <f>IFERROR(IF(AW2977="","",VLOOKUP(AW2977,SUSS!R:S,2,FALSE)),AY2977*SUSS!$M$2)</f>
        <v/>
      </c>
      <c r="BC2977" s="187" t="str">
        <f t="shared" si="996"/>
        <v/>
      </c>
    </row>
    <row r="2978" spans="14:55" ht="15.75" thickBot="1">
      <c r="N2978" s="183" t="s">
        <v>224</v>
      </c>
      <c r="O2978" s="82">
        <v>106</v>
      </c>
      <c r="P2978" s="85">
        <v>1636.27</v>
      </c>
      <c r="Q2978" s="83" t="s">
        <v>102</v>
      </c>
      <c r="R2978" s="83" t="s">
        <v>10</v>
      </c>
      <c r="S2978" s="83" t="s">
        <v>83</v>
      </c>
      <c r="T2978" s="82" t="s">
        <v>206</v>
      </c>
      <c r="U2978" s="82" t="s">
        <v>124</v>
      </c>
      <c r="AC2978" s="187" t="str">
        <f t="shared" si="998"/>
        <v/>
      </c>
      <c r="AD2978" s="187" t="str">
        <f t="shared" si="999"/>
        <v/>
      </c>
      <c r="AE2978" s="187" t="str">
        <f t="shared" si="1000"/>
        <v/>
      </c>
      <c r="AF2978" s="187" t="str">
        <f t="shared" si="1001"/>
        <v/>
      </c>
      <c r="AG2978" s="187" t="str">
        <f t="shared" si="1002"/>
        <v/>
      </c>
      <c r="AH2978" s="187" t="str">
        <f t="shared" si="1003"/>
        <v/>
      </c>
      <c r="AI2978" s="187" t="str">
        <f t="shared" si="1004"/>
        <v/>
      </c>
      <c r="AJ2978" s="187" t="str">
        <f t="shared" si="1005"/>
        <v/>
      </c>
      <c r="AK2978" s="187" t="str">
        <f t="shared" si="1006"/>
        <v/>
      </c>
      <c r="AN2978" s="187" t="str">
        <f t="shared" si="1007"/>
        <v/>
      </c>
      <c r="AO2978" s="187" t="str">
        <f t="shared" si="1008"/>
        <v/>
      </c>
      <c r="AP2978" s="187" t="str">
        <f t="shared" si="1009"/>
        <v/>
      </c>
      <c r="AT2978" s="187" t="str">
        <f t="shared" si="1010"/>
        <v/>
      </c>
      <c r="AU2978" s="187" t="str">
        <f t="shared" si="1011"/>
        <v/>
      </c>
      <c r="AV2978" s="187" t="str">
        <f t="shared" si="1012"/>
        <v/>
      </c>
      <c r="AW2978" s="187" t="str">
        <f t="shared" si="1013"/>
        <v/>
      </c>
      <c r="AX2978" s="187" t="str">
        <f t="shared" si="1014"/>
        <v/>
      </c>
      <c r="AY2978" s="187" t="str">
        <f t="shared" si="995"/>
        <v/>
      </c>
      <c r="AZ2978" s="187" t="str">
        <f t="shared" si="1015"/>
        <v/>
      </c>
      <c r="BA2978" s="187" t="str">
        <f t="shared" si="997"/>
        <v xml:space="preserve"> </v>
      </c>
      <c r="BB2978" s="187" t="str">
        <f>IFERROR(IF(AW2978="","",VLOOKUP(AW2978,SUSS!R:S,2,FALSE)),AY2978*SUSS!$M$2)</f>
        <v/>
      </c>
      <c r="BC2978" s="187" t="str">
        <f t="shared" si="996"/>
        <v/>
      </c>
    </row>
    <row r="2979" spans="14:55" ht="15.75" thickBot="1">
      <c r="N2979" s="183" t="s">
        <v>224</v>
      </c>
      <c r="O2979" s="82">
        <v>106</v>
      </c>
      <c r="P2979" s="86">
        <v>218.97</v>
      </c>
      <c r="Q2979" s="83" t="s">
        <v>107</v>
      </c>
      <c r="R2979" s="83" t="s">
        <v>10</v>
      </c>
      <c r="S2979" s="83" t="s">
        <v>83</v>
      </c>
      <c r="T2979" s="82" t="s">
        <v>111</v>
      </c>
      <c r="U2979" s="82" t="s">
        <v>124</v>
      </c>
      <c r="AC2979" s="187" t="str">
        <f t="shared" si="998"/>
        <v/>
      </c>
      <c r="AD2979" s="187" t="str">
        <f t="shared" si="999"/>
        <v/>
      </c>
      <c r="AE2979" s="187" t="str">
        <f t="shared" si="1000"/>
        <v/>
      </c>
      <c r="AF2979" s="187" t="str">
        <f t="shared" si="1001"/>
        <v/>
      </c>
      <c r="AG2979" s="187" t="str">
        <f t="shared" si="1002"/>
        <v/>
      </c>
      <c r="AH2979" s="187" t="str">
        <f t="shared" si="1003"/>
        <v/>
      </c>
      <c r="AI2979" s="187" t="str">
        <f t="shared" si="1004"/>
        <v/>
      </c>
      <c r="AJ2979" s="187" t="str">
        <f t="shared" si="1005"/>
        <v/>
      </c>
      <c r="AK2979" s="187" t="str">
        <f t="shared" si="1006"/>
        <v/>
      </c>
      <c r="AN2979" s="187" t="str">
        <f t="shared" si="1007"/>
        <v/>
      </c>
      <c r="AO2979" s="187" t="str">
        <f t="shared" si="1008"/>
        <v/>
      </c>
      <c r="AP2979" s="187" t="str">
        <f t="shared" si="1009"/>
        <v/>
      </c>
      <c r="AT2979" s="187" t="str">
        <f t="shared" si="1010"/>
        <v/>
      </c>
      <c r="AU2979" s="187" t="str">
        <f t="shared" si="1011"/>
        <v/>
      </c>
      <c r="AV2979" s="187" t="str">
        <f t="shared" si="1012"/>
        <v/>
      </c>
      <c r="AW2979" s="187" t="str">
        <f t="shared" si="1013"/>
        <v/>
      </c>
      <c r="AX2979" s="187" t="str">
        <f t="shared" si="1014"/>
        <v/>
      </c>
      <c r="AY2979" s="187" t="str">
        <f t="shared" si="995"/>
        <v/>
      </c>
      <c r="AZ2979" s="187" t="str">
        <f t="shared" si="1015"/>
        <v/>
      </c>
      <c r="BA2979" s="187" t="str">
        <f t="shared" si="997"/>
        <v xml:space="preserve"> </v>
      </c>
      <c r="BB2979" s="187" t="str">
        <f>IFERROR(IF(AW2979="","",VLOOKUP(AW2979,SUSS!R:S,2,FALSE)),AY2979*SUSS!$M$2)</f>
        <v/>
      </c>
      <c r="BC2979" s="187" t="str">
        <f t="shared" si="996"/>
        <v/>
      </c>
    </row>
    <row r="2980" spans="14:55" ht="15.75" thickBot="1">
      <c r="N2980" s="183" t="s">
        <v>224</v>
      </c>
      <c r="O2980" s="82">
        <v>106</v>
      </c>
      <c r="P2980" s="85">
        <v>2371.11</v>
      </c>
      <c r="Q2980" s="83" t="s">
        <v>11</v>
      </c>
      <c r="R2980" s="83" t="s">
        <v>10</v>
      </c>
      <c r="S2980" s="83" t="s">
        <v>10</v>
      </c>
      <c r="T2980" s="82" t="s">
        <v>166</v>
      </c>
      <c r="U2980" s="82" t="s">
        <v>124</v>
      </c>
      <c r="AC2980" s="187" t="str">
        <f t="shared" si="998"/>
        <v/>
      </c>
      <c r="AD2980" s="187" t="str">
        <f t="shared" si="999"/>
        <v/>
      </c>
      <c r="AE2980" s="187" t="str">
        <f t="shared" si="1000"/>
        <v/>
      </c>
      <c r="AF2980" s="187" t="str">
        <f t="shared" si="1001"/>
        <v/>
      </c>
      <c r="AG2980" s="187" t="str">
        <f t="shared" si="1002"/>
        <v/>
      </c>
      <c r="AH2980" s="187" t="str">
        <f t="shared" si="1003"/>
        <v/>
      </c>
      <c r="AI2980" s="187" t="str">
        <f t="shared" si="1004"/>
        <v/>
      </c>
      <c r="AJ2980" s="187" t="str">
        <f t="shared" si="1005"/>
        <v/>
      </c>
      <c r="AK2980" s="187" t="str">
        <f t="shared" si="1006"/>
        <v/>
      </c>
      <c r="AN2980" s="187" t="str">
        <f t="shared" si="1007"/>
        <v/>
      </c>
      <c r="AO2980" s="187" t="str">
        <f t="shared" si="1008"/>
        <v/>
      </c>
      <c r="AP2980" s="187" t="str">
        <f t="shared" si="1009"/>
        <v/>
      </c>
      <c r="AT2980" s="187" t="str">
        <f t="shared" si="1010"/>
        <v>O365001</v>
      </c>
      <c r="AU2980" s="187">
        <f t="shared" si="1011"/>
        <v>106</v>
      </c>
      <c r="AV2980" s="187">
        <f t="shared" si="1012"/>
        <v>2371.11</v>
      </c>
      <c r="AW2980" s="187" t="str">
        <f t="shared" si="1013"/>
        <v>2014/9</v>
      </c>
      <c r="AX2980" s="187" t="str">
        <f t="shared" si="1014"/>
        <v>2014/9 Contribuciones Seg. Social</v>
      </c>
      <c r="AY2980" s="187">
        <f t="shared" si="995"/>
        <v>9260.52</v>
      </c>
      <c r="AZ2980" s="187">
        <f t="shared" si="1015"/>
        <v>0.25604501691049747</v>
      </c>
      <c r="BA2980" s="187" t="str">
        <f t="shared" si="997"/>
        <v>O365001 106</v>
      </c>
      <c r="BB2980" s="187">
        <f>IFERROR(IF(AW2980="","",VLOOKUP(AW2980,SUSS!R:S,2,FALSE)),AY2980*SUSS!$M$2)</f>
        <v>1111.2624000000001</v>
      </c>
      <c r="BC2980" s="187">
        <f t="shared" si="996"/>
        <v>284.53320000000002</v>
      </c>
    </row>
    <row r="2981" spans="14:55" ht="15.75" thickBot="1">
      <c r="N2981" s="183" t="s">
        <v>224</v>
      </c>
      <c r="O2981" s="82">
        <v>106</v>
      </c>
      <c r="P2981" s="85">
        <v>5272.07</v>
      </c>
      <c r="Q2981" s="83" t="s">
        <v>82</v>
      </c>
      <c r="R2981" s="83" t="s">
        <v>10</v>
      </c>
      <c r="S2981" s="83" t="s">
        <v>10</v>
      </c>
      <c r="T2981" s="82" t="s">
        <v>166</v>
      </c>
      <c r="U2981" s="82" t="s">
        <v>124</v>
      </c>
      <c r="AC2981" s="187" t="str">
        <f t="shared" si="998"/>
        <v/>
      </c>
      <c r="AD2981" s="187" t="str">
        <f t="shared" si="999"/>
        <v/>
      </c>
      <c r="AE2981" s="187" t="str">
        <f t="shared" si="1000"/>
        <v/>
      </c>
      <c r="AF2981" s="187" t="str">
        <f t="shared" si="1001"/>
        <v/>
      </c>
      <c r="AG2981" s="187" t="str">
        <f t="shared" si="1002"/>
        <v/>
      </c>
      <c r="AH2981" s="187" t="str">
        <f t="shared" si="1003"/>
        <v/>
      </c>
      <c r="AI2981" s="187" t="str">
        <f t="shared" si="1004"/>
        <v/>
      </c>
      <c r="AJ2981" s="187" t="str">
        <f t="shared" si="1005"/>
        <v/>
      </c>
      <c r="AK2981" s="187" t="str">
        <f t="shared" si="1006"/>
        <v/>
      </c>
      <c r="AN2981" s="187" t="str">
        <f t="shared" si="1007"/>
        <v/>
      </c>
      <c r="AO2981" s="187" t="str">
        <f t="shared" si="1008"/>
        <v/>
      </c>
      <c r="AP2981" s="187" t="str">
        <f t="shared" si="1009"/>
        <v/>
      </c>
      <c r="AT2981" s="187" t="str">
        <f t="shared" si="1010"/>
        <v/>
      </c>
      <c r="AU2981" s="187" t="str">
        <f t="shared" si="1011"/>
        <v/>
      </c>
      <c r="AV2981" s="187" t="str">
        <f t="shared" si="1012"/>
        <v/>
      </c>
      <c r="AW2981" s="187" t="str">
        <f t="shared" si="1013"/>
        <v/>
      </c>
      <c r="AX2981" s="187" t="str">
        <f t="shared" si="1014"/>
        <v/>
      </c>
      <c r="AY2981" s="187" t="str">
        <f t="shared" si="995"/>
        <v/>
      </c>
      <c r="AZ2981" s="187" t="str">
        <f t="shared" si="1015"/>
        <v/>
      </c>
      <c r="BA2981" s="187" t="str">
        <f t="shared" si="997"/>
        <v xml:space="preserve"> </v>
      </c>
      <c r="BB2981" s="187" t="str">
        <f>IFERROR(IF(AW2981="","",VLOOKUP(AW2981,SUSS!R:S,2,FALSE)),AY2981*SUSS!$M$2)</f>
        <v/>
      </c>
      <c r="BC2981" s="187" t="str">
        <f t="shared" si="996"/>
        <v/>
      </c>
    </row>
    <row r="2982" spans="14:55" ht="15.75" thickBot="1">
      <c r="N2982" s="183" t="s">
        <v>224</v>
      </c>
      <c r="O2982" s="82">
        <v>106</v>
      </c>
      <c r="P2982" s="85">
        <v>1002.48</v>
      </c>
      <c r="Q2982" s="83" t="s">
        <v>106</v>
      </c>
      <c r="R2982" s="83" t="s">
        <v>10</v>
      </c>
      <c r="S2982" s="83" t="s">
        <v>83</v>
      </c>
      <c r="T2982" s="82" t="s">
        <v>230</v>
      </c>
      <c r="U2982" s="82" t="s">
        <v>124</v>
      </c>
      <c r="AC2982" s="187" t="str">
        <f t="shared" si="998"/>
        <v/>
      </c>
      <c r="AD2982" s="187" t="str">
        <f t="shared" si="999"/>
        <v/>
      </c>
      <c r="AE2982" s="187" t="str">
        <f t="shared" si="1000"/>
        <v/>
      </c>
      <c r="AF2982" s="187" t="str">
        <f t="shared" si="1001"/>
        <v/>
      </c>
      <c r="AG2982" s="187" t="str">
        <f t="shared" si="1002"/>
        <v/>
      </c>
      <c r="AH2982" s="187" t="str">
        <f t="shared" si="1003"/>
        <v/>
      </c>
      <c r="AI2982" s="187" t="str">
        <f t="shared" si="1004"/>
        <v/>
      </c>
      <c r="AJ2982" s="187" t="str">
        <f t="shared" si="1005"/>
        <v/>
      </c>
      <c r="AK2982" s="187" t="str">
        <f t="shared" si="1006"/>
        <v/>
      </c>
      <c r="AN2982" s="187" t="str">
        <f t="shared" si="1007"/>
        <v/>
      </c>
      <c r="AO2982" s="187" t="str">
        <f t="shared" si="1008"/>
        <v/>
      </c>
      <c r="AP2982" s="187" t="str">
        <f t="shared" si="1009"/>
        <v/>
      </c>
      <c r="AT2982" s="187" t="str">
        <f t="shared" si="1010"/>
        <v/>
      </c>
      <c r="AU2982" s="187" t="str">
        <f t="shared" si="1011"/>
        <v/>
      </c>
      <c r="AV2982" s="187" t="str">
        <f t="shared" si="1012"/>
        <v/>
      </c>
      <c r="AW2982" s="187" t="str">
        <f t="shared" si="1013"/>
        <v/>
      </c>
      <c r="AX2982" s="187" t="str">
        <f t="shared" si="1014"/>
        <v/>
      </c>
      <c r="AY2982" s="187" t="str">
        <f t="shared" si="995"/>
        <v/>
      </c>
      <c r="AZ2982" s="187" t="str">
        <f t="shared" si="1015"/>
        <v/>
      </c>
      <c r="BA2982" s="187" t="str">
        <f t="shared" si="997"/>
        <v xml:space="preserve"> </v>
      </c>
      <c r="BB2982" s="187" t="str">
        <f>IFERROR(IF(AW2982="","",VLOOKUP(AW2982,SUSS!R:S,2,FALSE)),AY2982*SUSS!$M$2)</f>
        <v/>
      </c>
      <c r="BC2982" s="187" t="str">
        <f t="shared" si="996"/>
        <v/>
      </c>
    </row>
    <row r="2983" spans="14:55" ht="15.75" thickBot="1">
      <c r="N2983" s="183" t="s">
        <v>224</v>
      </c>
      <c r="O2983" s="82">
        <v>107</v>
      </c>
      <c r="P2983" s="85">
        <v>1636.27</v>
      </c>
      <c r="Q2983" s="83" t="s">
        <v>102</v>
      </c>
      <c r="R2983" s="83" t="s">
        <v>10</v>
      </c>
      <c r="S2983" s="83" t="s">
        <v>83</v>
      </c>
      <c r="T2983" s="82" t="s">
        <v>206</v>
      </c>
      <c r="U2983" s="82" t="s">
        <v>124</v>
      </c>
      <c r="AC2983" s="187" t="str">
        <f t="shared" si="998"/>
        <v/>
      </c>
      <c r="AD2983" s="187" t="str">
        <f t="shared" si="999"/>
        <v/>
      </c>
      <c r="AE2983" s="187" t="str">
        <f t="shared" si="1000"/>
        <v/>
      </c>
      <c r="AF2983" s="187" t="str">
        <f t="shared" si="1001"/>
        <v/>
      </c>
      <c r="AG2983" s="187" t="str">
        <f t="shared" si="1002"/>
        <v/>
      </c>
      <c r="AH2983" s="187" t="str">
        <f t="shared" si="1003"/>
        <v/>
      </c>
      <c r="AI2983" s="187" t="str">
        <f t="shared" si="1004"/>
        <v/>
      </c>
      <c r="AJ2983" s="187" t="str">
        <f t="shared" si="1005"/>
        <v/>
      </c>
      <c r="AK2983" s="187" t="str">
        <f t="shared" si="1006"/>
        <v/>
      </c>
      <c r="AN2983" s="187" t="str">
        <f t="shared" si="1007"/>
        <v/>
      </c>
      <c r="AO2983" s="187" t="str">
        <f t="shared" si="1008"/>
        <v/>
      </c>
      <c r="AP2983" s="187" t="str">
        <f t="shared" si="1009"/>
        <v/>
      </c>
      <c r="AT2983" s="187" t="str">
        <f t="shared" si="1010"/>
        <v/>
      </c>
      <c r="AU2983" s="187" t="str">
        <f t="shared" si="1011"/>
        <v/>
      </c>
      <c r="AV2983" s="187" t="str">
        <f t="shared" si="1012"/>
        <v/>
      </c>
      <c r="AW2983" s="187" t="str">
        <f t="shared" si="1013"/>
        <v/>
      </c>
      <c r="AX2983" s="187" t="str">
        <f t="shared" si="1014"/>
        <v/>
      </c>
      <c r="AY2983" s="187" t="str">
        <f t="shared" si="995"/>
        <v/>
      </c>
      <c r="AZ2983" s="187" t="str">
        <f t="shared" si="1015"/>
        <v/>
      </c>
      <c r="BA2983" s="187" t="str">
        <f t="shared" si="997"/>
        <v xml:space="preserve"> </v>
      </c>
      <c r="BB2983" s="187" t="str">
        <f>IFERROR(IF(AW2983="","",VLOOKUP(AW2983,SUSS!R:S,2,FALSE)),AY2983*SUSS!$M$2)</f>
        <v/>
      </c>
      <c r="BC2983" s="187" t="str">
        <f t="shared" si="996"/>
        <v/>
      </c>
    </row>
    <row r="2984" spans="14:55" ht="15.75" thickBot="1">
      <c r="N2984" s="183" t="s">
        <v>224</v>
      </c>
      <c r="O2984" s="82">
        <v>107</v>
      </c>
      <c r="P2984" s="86">
        <v>218.97</v>
      </c>
      <c r="Q2984" s="83" t="s">
        <v>107</v>
      </c>
      <c r="R2984" s="83" t="s">
        <v>10</v>
      </c>
      <c r="S2984" s="83" t="s">
        <v>83</v>
      </c>
      <c r="T2984" s="82" t="s">
        <v>111</v>
      </c>
      <c r="U2984" s="82" t="s">
        <v>124</v>
      </c>
      <c r="AC2984" s="187" t="str">
        <f t="shared" si="998"/>
        <v/>
      </c>
      <c r="AD2984" s="187" t="str">
        <f t="shared" si="999"/>
        <v/>
      </c>
      <c r="AE2984" s="187" t="str">
        <f t="shared" si="1000"/>
        <v/>
      </c>
      <c r="AF2984" s="187" t="str">
        <f t="shared" si="1001"/>
        <v/>
      </c>
      <c r="AG2984" s="187" t="str">
        <f t="shared" si="1002"/>
        <v/>
      </c>
      <c r="AH2984" s="187" t="str">
        <f t="shared" si="1003"/>
        <v/>
      </c>
      <c r="AI2984" s="187" t="str">
        <f t="shared" si="1004"/>
        <v/>
      </c>
      <c r="AJ2984" s="187" t="str">
        <f t="shared" si="1005"/>
        <v/>
      </c>
      <c r="AK2984" s="187" t="str">
        <f t="shared" si="1006"/>
        <v/>
      </c>
      <c r="AN2984" s="187" t="str">
        <f t="shared" si="1007"/>
        <v/>
      </c>
      <c r="AO2984" s="187" t="str">
        <f t="shared" si="1008"/>
        <v/>
      </c>
      <c r="AP2984" s="187" t="str">
        <f t="shared" si="1009"/>
        <v/>
      </c>
      <c r="AT2984" s="187" t="str">
        <f t="shared" si="1010"/>
        <v/>
      </c>
      <c r="AU2984" s="187" t="str">
        <f t="shared" si="1011"/>
        <v/>
      </c>
      <c r="AV2984" s="187" t="str">
        <f t="shared" si="1012"/>
        <v/>
      </c>
      <c r="AW2984" s="187" t="str">
        <f t="shared" si="1013"/>
        <v/>
      </c>
      <c r="AX2984" s="187" t="str">
        <f t="shared" si="1014"/>
        <v/>
      </c>
      <c r="AY2984" s="187" t="str">
        <f t="shared" si="995"/>
        <v/>
      </c>
      <c r="AZ2984" s="187" t="str">
        <f t="shared" si="1015"/>
        <v/>
      </c>
      <c r="BA2984" s="187" t="str">
        <f t="shared" si="997"/>
        <v xml:space="preserve"> </v>
      </c>
      <c r="BB2984" s="187" t="str">
        <f>IFERROR(IF(AW2984="","",VLOOKUP(AW2984,SUSS!R:S,2,FALSE)),AY2984*SUSS!$M$2)</f>
        <v/>
      </c>
      <c r="BC2984" s="187" t="str">
        <f t="shared" si="996"/>
        <v/>
      </c>
    </row>
    <row r="2985" spans="14:55" ht="15.75" thickBot="1">
      <c r="N2985" s="183" t="s">
        <v>224</v>
      </c>
      <c r="O2985" s="82">
        <v>107</v>
      </c>
      <c r="P2985" s="85">
        <v>4924.6499999999996</v>
      </c>
      <c r="Q2985" s="83" t="s">
        <v>82</v>
      </c>
      <c r="R2985" s="83" t="s">
        <v>10</v>
      </c>
      <c r="S2985" s="83" t="s">
        <v>10</v>
      </c>
      <c r="T2985" s="82" t="s">
        <v>166</v>
      </c>
      <c r="U2985" s="82" t="s">
        <v>124</v>
      </c>
      <c r="AC2985" s="187" t="str">
        <f t="shared" si="998"/>
        <v/>
      </c>
      <c r="AD2985" s="187" t="str">
        <f t="shared" si="999"/>
        <v/>
      </c>
      <c r="AE2985" s="187" t="str">
        <f t="shared" si="1000"/>
        <v/>
      </c>
      <c r="AF2985" s="187" t="str">
        <f t="shared" si="1001"/>
        <v/>
      </c>
      <c r="AG2985" s="187" t="str">
        <f t="shared" si="1002"/>
        <v/>
      </c>
      <c r="AH2985" s="187" t="str">
        <f t="shared" si="1003"/>
        <v/>
      </c>
      <c r="AI2985" s="187" t="str">
        <f t="shared" si="1004"/>
        <v/>
      </c>
      <c r="AJ2985" s="187" t="str">
        <f t="shared" si="1005"/>
        <v/>
      </c>
      <c r="AK2985" s="187" t="str">
        <f t="shared" si="1006"/>
        <v/>
      </c>
      <c r="AN2985" s="187" t="str">
        <f t="shared" si="1007"/>
        <v/>
      </c>
      <c r="AO2985" s="187" t="str">
        <f t="shared" si="1008"/>
        <v/>
      </c>
      <c r="AP2985" s="187" t="str">
        <f t="shared" si="1009"/>
        <v/>
      </c>
      <c r="AT2985" s="187" t="str">
        <f t="shared" si="1010"/>
        <v/>
      </c>
      <c r="AU2985" s="187" t="str">
        <f t="shared" si="1011"/>
        <v/>
      </c>
      <c r="AV2985" s="187" t="str">
        <f t="shared" si="1012"/>
        <v/>
      </c>
      <c r="AW2985" s="187" t="str">
        <f t="shared" si="1013"/>
        <v/>
      </c>
      <c r="AX2985" s="187" t="str">
        <f t="shared" si="1014"/>
        <v/>
      </c>
      <c r="AY2985" s="187" t="str">
        <f t="shared" si="995"/>
        <v/>
      </c>
      <c r="AZ2985" s="187" t="str">
        <f t="shared" si="1015"/>
        <v/>
      </c>
      <c r="BA2985" s="187" t="str">
        <f t="shared" si="997"/>
        <v xml:space="preserve"> </v>
      </c>
      <c r="BB2985" s="187" t="str">
        <f>IFERROR(IF(AW2985="","",VLOOKUP(AW2985,SUSS!R:S,2,FALSE)),AY2985*SUSS!$M$2)</f>
        <v/>
      </c>
      <c r="BC2985" s="187" t="str">
        <f t="shared" si="996"/>
        <v/>
      </c>
    </row>
    <row r="2986" spans="14:55" ht="15.75" thickBot="1">
      <c r="N2986" s="183" t="s">
        <v>224</v>
      </c>
      <c r="O2986" s="82">
        <v>107</v>
      </c>
      <c r="P2986" s="85">
        <v>2371.11</v>
      </c>
      <c r="Q2986" s="83" t="s">
        <v>11</v>
      </c>
      <c r="R2986" s="83" t="s">
        <v>10</v>
      </c>
      <c r="S2986" s="83" t="s">
        <v>10</v>
      </c>
      <c r="T2986" s="82" t="s">
        <v>166</v>
      </c>
      <c r="U2986" s="82" t="s">
        <v>124</v>
      </c>
      <c r="AC2986" s="187" t="str">
        <f t="shared" si="998"/>
        <v/>
      </c>
      <c r="AD2986" s="187" t="str">
        <f t="shared" si="999"/>
        <v/>
      </c>
      <c r="AE2986" s="187" t="str">
        <f t="shared" si="1000"/>
        <v/>
      </c>
      <c r="AF2986" s="187" t="str">
        <f t="shared" si="1001"/>
        <v/>
      </c>
      <c r="AG2986" s="187" t="str">
        <f t="shared" si="1002"/>
        <v/>
      </c>
      <c r="AH2986" s="187" t="str">
        <f t="shared" si="1003"/>
        <v/>
      </c>
      <c r="AI2986" s="187" t="str">
        <f t="shared" si="1004"/>
        <v/>
      </c>
      <c r="AJ2986" s="187" t="str">
        <f t="shared" si="1005"/>
        <v/>
      </c>
      <c r="AK2986" s="187" t="str">
        <f t="shared" si="1006"/>
        <v/>
      </c>
      <c r="AN2986" s="187" t="str">
        <f t="shared" si="1007"/>
        <v/>
      </c>
      <c r="AO2986" s="187" t="str">
        <f t="shared" si="1008"/>
        <v/>
      </c>
      <c r="AP2986" s="187" t="str">
        <f t="shared" si="1009"/>
        <v/>
      </c>
      <c r="AT2986" s="187" t="str">
        <f t="shared" si="1010"/>
        <v>O365001</v>
      </c>
      <c r="AU2986" s="187">
        <f t="shared" si="1011"/>
        <v>107</v>
      </c>
      <c r="AV2986" s="187">
        <f t="shared" si="1012"/>
        <v>2371.11</v>
      </c>
      <c r="AW2986" s="187" t="str">
        <f t="shared" si="1013"/>
        <v>2014/9</v>
      </c>
      <c r="AX2986" s="187" t="str">
        <f t="shared" si="1014"/>
        <v>2014/9 Contribuciones Seg. Social</v>
      </c>
      <c r="AY2986" s="187">
        <f t="shared" si="995"/>
        <v>9260.52</v>
      </c>
      <c r="AZ2986" s="187">
        <f t="shared" si="1015"/>
        <v>0.25604501691049747</v>
      </c>
      <c r="BA2986" s="187" t="str">
        <f t="shared" si="997"/>
        <v>O365001 107</v>
      </c>
      <c r="BB2986" s="187">
        <f>IFERROR(IF(AW2986="","",VLOOKUP(AW2986,SUSS!R:S,2,FALSE)),AY2986*SUSS!$M$2)</f>
        <v>1111.2624000000001</v>
      </c>
      <c r="BC2986" s="187">
        <f t="shared" si="996"/>
        <v>284.53320000000002</v>
      </c>
    </row>
    <row r="2987" spans="14:55" ht="15.75" thickBot="1">
      <c r="N2987" s="183" t="s">
        <v>224</v>
      </c>
      <c r="O2987" s="82">
        <v>107</v>
      </c>
      <c r="P2987" s="86">
        <v>347.42</v>
      </c>
      <c r="Q2987" s="83" t="s">
        <v>82</v>
      </c>
      <c r="R2987" s="83" t="s">
        <v>10</v>
      </c>
      <c r="S2987" s="83" t="s">
        <v>83</v>
      </c>
      <c r="T2987" s="82" t="s">
        <v>166</v>
      </c>
      <c r="U2987" s="82" t="s">
        <v>124</v>
      </c>
      <c r="AC2987" s="187" t="str">
        <f t="shared" si="998"/>
        <v/>
      </c>
      <c r="AD2987" s="187" t="str">
        <f t="shared" si="999"/>
        <v/>
      </c>
      <c r="AE2987" s="187" t="str">
        <f t="shared" si="1000"/>
        <v/>
      </c>
      <c r="AF2987" s="187" t="str">
        <f t="shared" si="1001"/>
        <v/>
      </c>
      <c r="AG2987" s="187" t="str">
        <f t="shared" si="1002"/>
        <v/>
      </c>
      <c r="AH2987" s="187" t="str">
        <f t="shared" si="1003"/>
        <v/>
      </c>
      <c r="AI2987" s="187" t="str">
        <f t="shared" si="1004"/>
        <v/>
      </c>
      <c r="AJ2987" s="187" t="str">
        <f t="shared" si="1005"/>
        <v/>
      </c>
      <c r="AK2987" s="187" t="str">
        <f t="shared" si="1006"/>
        <v/>
      </c>
      <c r="AN2987" s="187" t="str">
        <f t="shared" si="1007"/>
        <v/>
      </c>
      <c r="AO2987" s="187" t="str">
        <f t="shared" si="1008"/>
        <v/>
      </c>
      <c r="AP2987" s="187" t="str">
        <f t="shared" si="1009"/>
        <v/>
      </c>
      <c r="AT2987" s="187" t="str">
        <f t="shared" si="1010"/>
        <v/>
      </c>
      <c r="AU2987" s="187" t="str">
        <f t="shared" si="1011"/>
        <v/>
      </c>
      <c r="AV2987" s="187" t="str">
        <f t="shared" si="1012"/>
        <v/>
      </c>
      <c r="AW2987" s="187" t="str">
        <f t="shared" si="1013"/>
        <v/>
      </c>
      <c r="AX2987" s="187" t="str">
        <f t="shared" si="1014"/>
        <v/>
      </c>
      <c r="AY2987" s="187" t="str">
        <f t="shared" si="995"/>
        <v/>
      </c>
      <c r="AZ2987" s="187" t="str">
        <f t="shared" si="1015"/>
        <v/>
      </c>
      <c r="BA2987" s="187" t="str">
        <f t="shared" si="997"/>
        <v xml:space="preserve"> </v>
      </c>
      <c r="BB2987" s="187" t="str">
        <f>IFERROR(IF(AW2987="","",VLOOKUP(AW2987,SUSS!R:S,2,FALSE)),AY2987*SUSS!$M$2)</f>
        <v/>
      </c>
      <c r="BC2987" s="187" t="str">
        <f t="shared" si="996"/>
        <v/>
      </c>
    </row>
    <row r="2988" spans="14:55" ht="15.75" thickBot="1">
      <c r="N2988" s="183" t="s">
        <v>224</v>
      </c>
      <c r="O2988" s="82">
        <v>107</v>
      </c>
      <c r="P2988" s="85">
        <v>1002.48</v>
      </c>
      <c r="Q2988" s="83" t="s">
        <v>106</v>
      </c>
      <c r="R2988" s="83" t="s">
        <v>10</v>
      </c>
      <c r="S2988" s="83" t="s">
        <v>83</v>
      </c>
      <c r="T2988" s="82" t="s">
        <v>230</v>
      </c>
      <c r="U2988" s="82" t="s">
        <v>124</v>
      </c>
      <c r="AC2988" s="187" t="str">
        <f t="shared" si="998"/>
        <v/>
      </c>
      <c r="AD2988" s="187" t="str">
        <f t="shared" si="999"/>
        <v/>
      </c>
      <c r="AE2988" s="187" t="str">
        <f t="shared" si="1000"/>
        <v/>
      </c>
      <c r="AF2988" s="187" t="str">
        <f t="shared" si="1001"/>
        <v/>
      </c>
      <c r="AG2988" s="187" t="str">
        <f t="shared" si="1002"/>
        <v/>
      </c>
      <c r="AH2988" s="187" t="str">
        <f t="shared" si="1003"/>
        <v/>
      </c>
      <c r="AI2988" s="187" t="str">
        <f t="shared" si="1004"/>
        <v/>
      </c>
      <c r="AJ2988" s="187" t="str">
        <f t="shared" si="1005"/>
        <v/>
      </c>
      <c r="AK2988" s="187" t="str">
        <f t="shared" si="1006"/>
        <v/>
      </c>
      <c r="AN2988" s="187" t="str">
        <f t="shared" si="1007"/>
        <v/>
      </c>
      <c r="AO2988" s="187" t="str">
        <f t="shared" si="1008"/>
        <v/>
      </c>
      <c r="AP2988" s="187" t="str">
        <f t="shared" si="1009"/>
        <v/>
      </c>
      <c r="AT2988" s="187" t="str">
        <f t="shared" si="1010"/>
        <v/>
      </c>
      <c r="AU2988" s="187" t="str">
        <f t="shared" si="1011"/>
        <v/>
      </c>
      <c r="AV2988" s="187" t="str">
        <f t="shared" si="1012"/>
        <v/>
      </c>
      <c r="AW2988" s="187" t="str">
        <f t="shared" si="1013"/>
        <v/>
      </c>
      <c r="AX2988" s="187" t="str">
        <f t="shared" si="1014"/>
        <v/>
      </c>
      <c r="AY2988" s="187" t="str">
        <f t="shared" si="995"/>
        <v/>
      </c>
      <c r="AZ2988" s="187" t="str">
        <f t="shared" si="1015"/>
        <v/>
      </c>
      <c r="BA2988" s="187" t="str">
        <f t="shared" si="997"/>
        <v xml:space="preserve"> </v>
      </c>
      <c r="BB2988" s="187" t="str">
        <f>IFERROR(IF(AW2988="","",VLOOKUP(AW2988,SUSS!R:S,2,FALSE)),AY2988*SUSS!$M$2)</f>
        <v/>
      </c>
      <c r="BC2988" s="187" t="str">
        <f t="shared" si="996"/>
        <v/>
      </c>
    </row>
    <row r="2989" spans="14:55" ht="15.75" thickBot="1">
      <c r="N2989" s="183" t="s">
        <v>224</v>
      </c>
      <c r="O2989" s="82">
        <v>108</v>
      </c>
      <c r="P2989" s="85">
        <v>1636.27</v>
      </c>
      <c r="Q2989" s="83" t="s">
        <v>102</v>
      </c>
      <c r="R2989" s="83" t="s">
        <v>10</v>
      </c>
      <c r="S2989" s="83" t="s">
        <v>83</v>
      </c>
      <c r="T2989" s="82" t="s">
        <v>206</v>
      </c>
      <c r="U2989" s="82" t="s">
        <v>124</v>
      </c>
      <c r="AC2989" s="187" t="str">
        <f t="shared" si="998"/>
        <v/>
      </c>
      <c r="AD2989" s="187" t="str">
        <f t="shared" si="999"/>
        <v/>
      </c>
      <c r="AE2989" s="187" t="str">
        <f t="shared" si="1000"/>
        <v/>
      </c>
      <c r="AF2989" s="187" t="str">
        <f t="shared" si="1001"/>
        <v/>
      </c>
      <c r="AG2989" s="187" t="str">
        <f t="shared" si="1002"/>
        <v/>
      </c>
      <c r="AH2989" s="187" t="str">
        <f t="shared" si="1003"/>
        <v/>
      </c>
      <c r="AI2989" s="187" t="str">
        <f t="shared" si="1004"/>
        <v/>
      </c>
      <c r="AJ2989" s="187" t="str">
        <f t="shared" si="1005"/>
        <v/>
      </c>
      <c r="AK2989" s="187" t="str">
        <f t="shared" si="1006"/>
        <v/>
      </c>
      <c r="AN2989" s="187" t="str">
        <f t="shared" si="1007"/>
        <v/>
      </c>
      <c r="AO2989" s="187" t="str">
        <f t="shared" si="1008"/>
        <v/>
      </c>
      <c r="AP2989" s="187" t="str">
        <f t="shared" si="1009"/>
        <v/>
      </c>
      <c r="AT2989" s="187" t="str">
        <f t="shared" si="1010"/>
        <v/>
      </c>
      <c r="AU2989" s="187" t="str">
        <f t="shared" si="1011"/>
        <v/>
      </c>
      <c r="AV2989" s="187" t="str">
        <f t="shared" si="1012"/>
        <v/>
      </c>
      <c r="AW2989" s="187" t="str">
        <f t="shared" si="1013"/>
        <v/>
      </c>
      <c r="AX2989" s="187" t="str">
        <f t="shared" si="1014"/>
        <v/>
      </c>
      <c r="AY2989" s="187" t="str">
        <f t="shared" si="995"/>
        <v/>
      </c>
      <c r="AZ2989" s="187" t="str">
        <f t="shared" si="1015"/>
        <v/>
      </c>
      <c r="BA2989" s="187" t="str">
        <f t="shared" si="997"/>
        <v xml:space="preserve"> </v>
      </c>
      <c r="BB2989" s="187" t="str">
        <f>IFERROR(IF(AW2989="","",VLOOKUP(AW2989,SUSS!R:S,2,FALSE)),AY2989*SUSS!$M$2)</f>
        <v/>
      </c>
      <c r="BC2989" s="187" t="str">
        <f t="shared" si="996"/>
        <v/>
      </c>
    </row>
    <row r="2990" spans="14:55" ht="15.75" thickBot="1">
      <c r="N2990" s="183" t="s">
        <v>224</v>
      </c>
      <c r="O2990" s="82">
        <v>108</v>
      </c>
      <c r="P2990" s="86">
        <v>83.56</v>
      </c>
      <c r="Q2990" s="83" t="s">
        <v>107</v>
      </c>
      <c r="R2990" s="83" t="s">
        <v>10</v>
      </c>
      <c r="S2990" s="83" t="s">
        <v>83</v>
      </c>
      <c r="T2990" s="82" t="s">
        <v>111</v>
      </c>
      <c r="U2990" s="82" t="s">
        <v>124</v>
      </c>
      <c r="AC2990" s="187" t="str">
        <f t="shared" si="998"/>
        <v/>
      </c>
      <c r="AD2990" s="187" t="str">
        <f t="shared" si="999"/>
        <v/>
      </c>
      <c r="AE2990" s="187" t="str">
        <f t="shared" si="1000"/>
        <v/>
      </c>
      <c r="AF2990" s="187" t="str">
        <f t="shared" si="1001"/>
        <v/>
      </c>
      <c r="AG2990" s="187" t="str">
        <f t="shared" si="1002"/>
        <v/>
      </c>
      <c r="AH2990" s="187" t="str">
        <f t="shared" si="1003"/>
        <v/>
      </c>
      <c r="AI2990" s="187" t="str">
        <f t="shared" si="1004"/>
        <v/>
      </c>
      <c r="AJ2990" s="187" t="str">
        <f t="shared" si="1005"/>
        <v/>
      </c>
      <c r="AK2990" s="187" t="str">
        <f t="shared" si="1006"/>
        <v/>
      </c>
      <c r="AN2990" s="187" t="str">
        <f t="shared" si="1007"/>
        <v/>
      </c>
      <c r="AO2990" s="187" t="str">
        <f t="shared" si="1008"/>
        <v/>
      </c>
      <c r="AP2990" s="187" t="str">
        <f t="shared" si="1009"/>
        <v/>
      </c>
      <c r="AT2990" s="187" t="str">
        <f t="shared" si="1010"/>
        <v/>
      </c>
      <c r="AU2990" s="187" t="str">
        <f t="shared" si="1011"/>
        <v/>
      </c>
      <c r="AV2990" s="187" t="str">
        <f t="shared" si="1012"/>
        <v/>
      </c>
      <c r="AW2990" s="187" t="str">
        <f t="shared" si="1013"/>
        <v/>
      </c>
      <c r="AX2990" s="187" t="str">
        <f t="shared" si="1014"/>
        <v/>
      </c>
      <c r="AY2990" s="187" t="str">
        <f t="shared" si="995"/>
        <v/>
      </c>
      <c r="AZ2990" s="187" t="str">
        <f t="shared" si="1015"/>
        <v/>
      </c>
      <c r="BA2990" s="187" t="str">
        <f t="shared" si="997"/>
        <v xml:space="preserve"> </v>
      </c>
      <c r="BB2990" s="187" t="str">
        <f>IFERROR(IF(AW2990="","",VLOOKUP(AW2990,SUSS!R:S,2,FALSE)),AY2990*SUSS!$M$2)</f>
        <v/>
      </c>
      <c r="BC2990" s="187" t="str">
        <f t="shared" si="996"/>
        <v/>
      </c>
    </row>
    <row r="2991" spans="14:55" ht="15.75" thickBot="1">
      <c r="N2991" s="183" t="s">
        <v>224</v>
      </c>
      <c r="O2991" s="82">
        <v>108</v>
      </c>
      <c r="P2991" s="86">
        <v>135.41</v>
      </c>
      <c r="Q2991" s="83" t="s">
        <v>107</v>
      </c>
      <c r="R2991" s="83" t="s">
        <v>10</v>
      </c>
      <c r="S2991" s="83" t="s">
        <v>10</v>
      </c>
      <c r="T2991" s="82" t="s">
        <v>231</v>
      </c>
      <c r="U2991" s="82" t="s">
        <v>124</v>
      </c>
      <c r="AC2991" s="187" t="str">
        <f t="shared" si="998"/>
        <v/>
      </c>
      <c r="AD2991" s="187" t="str">
        <f t="shared" si="999"/>
        <v/>
      </c>
      <c r="AE2991" s="187" t="str">
        <f t="shared" si="1000"/>
        <v/>
      </c>
      <c r="AF2991" s="187" t="str">
        <f t="shared" si="1001"/>
        <v/>
      </c>
      <c r="AG2991" s="187" t="str">
        <f t="shared" si="1002"/>
        <v/>
      </c>
      <c r="AH2991" s="187" t="str">
        <f t="shared" si="1003"/>
        <v/>
      </c>
      <c r="AI2991" s="187" t="str">
        <f t="shared" si="1004"/>
        <v/>
      </c>
      <c r="AJ2991" s="187" t="str">
        <f t="shared" si="1005"/>
        <v/>
      </c>
      <c r="AK2991" s="187" t="str">
        <f t="shared" si="1006"/>
        <v/>
      </c>
      <c r="AN2991" s="187" t="str">
        <f t="shared" si="1007"/>
        <v/>
      </c>
      <c r="AO2991" s="187" t="str">
        <f t="shared" si="1008"/>
        <v/>
      </c>
      <c r="AP2991" s="187" t="str">
        <f t="shared" si="1009"/>
        <v/>
      </c>
      <c r="AT2991" s="187" t="str">
        <f t="shared" si="1010"/>
        <v/>
      </c>
      <c r="AU2991" s="187" t="str">
        <f t="shared" si="1011"/>
        <v/>
      </c>
      <c r="AV2991" s="187" t="str">
        <f t="shared" si="1012"/>
        <v/>
      </c>
      <c r="AW2991" s="187" t="str">
        <f t="shared" si="1013"/>
        <v/>
      </c>
      <c r="AX2991" s="187" t="str">
        <f t="shared" si="1014"/>
        <v/>
      </c>
      <c r="AY2991" s="187" t="str">
        <f t="shared" si="995"/>
        <v/>
      </c>
      <c r="AZ2991" s="187" t="str">
        <f t="shared" si="1015"/>
        <v/>
      </c>
      <c r="BA2991" s="187" t="str">
        <f t="shared" si="997"/>
        <v xml:space="preserve"> </v>
      </c>
      <c r="BB2991" s="187" t="str">
        <f>IFERROR(IF(AW2991="","",VLOOKUP(AW2991,SUSS!R:S,2,FALSE)),AY2991*SUSS!$M$2)</f>
        <v/>
      </c>
      <c r="BC2991" s="187" t="str">
        <f t="shared" si="996"/>
        <v/>
      </c>
    </row>
    <row r="2992" spans="14:55" ht="15.75" thickBot="1">
      <c r="N2992" s="183" t="s">
        <v>224</v>
      </c>
      <c r="O2992" s="82">
        <v>108</v>
      </c>
      <c r="P2992" s="85">
        <v>2371.11</v>
      </c>
      <c r="Q2992" s="83" t="s">
        <v>11</v>
      </c>
      <c r="R2992" s="83" t="s">
        <v>10</v>
      </c>
      <c r="S2992" s="83" t="s">
        <v>10</v>
      </c>
      <c r="T2992" s="82" t="s">
        <v>166</v>
      </c>
      <c r="U2992" s="82" t="s">
        <v>124</v>
      </c>
      <c r="AC2992" s="187" t="str">
        <f t="shared" si="998"/>
        <v/>
      </c>
      <c r="AD2992" s="187" t="str">
        <f t="shared" si="999"/>
        <v/>
      </c>
      <c r="AE2992" s="187" t="str">
        <f t="shared" si="1000"/>
        <v/>
      </c>
      <c r="AF2992" s="187" t="str">
        <f t="shared" si="1001"/>
        <v/>
      </c>
      <c r="AG2992" s="187" t="str">
        <f t="shared" si="1002"/>
        <v/>
      </c>
      <c r="AH2992" s="187" t="str">
        <f t="shared" si="1003"/>
        <v/>
      </c>
      <c r="AI2992" s="187" t="str">
        <f t="shared" si="1004"/>
        <v/>
      </c>
      <c r="AJ2992" s="187" t="str">
        <f t="shared" si="1005"/>
        <v/>
      </c>
      <c r="AK2992" s="187" t="str">
        <f t="shared" si="1006"/>
        <v/>
      </c>
      <c r="AN2992" s="187" t="str">
        <f t="shared" si="1007"/>
        <v/>
      </c>
      <c r="AO2992" s="187" t="str">
        <f t="shared" si="1008"/>
        <v/>
      </c>
      <c r="AP2992" s="187" t="str">
        <f t="shared" si="1009"/>
        <v/>
      </c>
      <c r="AT2992" s="187" t="str">
        <f t="shared" si="1010"/>
        <v>O365001</v>
      </c>
      <c r="AU2992" s="187">
        <f t="shared" si="1011"/>
        <v>108</v>
      </c>
      <c r="AV2992" s="187">
        <f t="shared" si="1012"/>
        <v>2371.11</v>
      </c>
      <c r="AW2992" s="187" t="str">
        <f t="shared" si="1013"/>
        <v>2014/9</v>
      </c>
      <c r="AX2992" s="187" t="str">
        <f t="shared" si="1014"/>
        <v>2014/9 Contribuciones Seg. Social</v>
      </c>
      <c r="AY2992" s="187">
        <f t="shared" si="995"/>
        <v>9260.52</v>
      </c>
      <c r="AZ2992" s="187">
        <f t="shared" si="1015"/>
        <v>0.25604501691049747</v>
      </c>
      <c r="BA2992" s="187" t="str">
        <f t="shared" si="997"/>
        <v>O365001 108</v>
      </c>
      <c r="BB2992" s="187">
        <f>IFERROR(IF(AW2992="","",VLOOKUP(AW2992,SUSS!R:S,2,FALSE)),AY2992*SUSS!$M$2)</f>
        <v>1111.2624000000001</v>
      </c>
      <c r="BC2992" s="187">
        <f t="shared" si="996"/>
        <v>284.53320000000002</v>
      </c>
    </row>
    <row r="2993" spans="14:55" ht="15.75" thickBot="1">
      <c r="N2993" s="183" t="s">
        <v>224</v>
      </c>
      <c r="O2993" s="82">
        <v>108</v>
      </c>
      <c r="P2993" s="85">
        <v>5272.07</v>
      </c>
      <c r="Q2993" s="83" t="s">
        <v>82</v>
      </c>
      <c r="R2993" s="83" t="s">
        <v>10</v>
      </c>
      <c r="S2993" s="83" t="s">
        <v>83</v>
      </c>
      <c r="T2993" s="82" t="s">
        <v>166</v>
      </c>
      <c r="U2993" s="82" t="s">
        <v>124</v>
      </c>
      <c r="AC2993" s="187" t="str">
        <f t="shared" si="998"/>
        <v/>
      </c>
      <c r="AD2993" s="187" t="str">
        <f t="shared" si="999"/>
        <v/>
      </c>
      <c r="AE2993" s="187" t="str">
        <f t="shared" si="1000"/>
        <v/>
      </c>
      <c r="AF2993" s="187" t="str">
        <f t="shared" si="1001"/>
        <v/>
      </c>
      <c r="AG2993" s="187" t="str">
        <f t="shared" si="1002"/>
        <v/>
      </c>
      <c r="AH2993" s="187" t="str">
        <f t="shared" si="1003"/>
        <v/>
      </c>
      <c r="AI2993" s="187" t="str">
        <f t="shared" si="1004"/>
        <v/>
      </c>
      <c r="AJ2993" s="187" t="str">
        <f t="shared" si="1005"/>
        <v/>
      </c>
      <c r="AK2993" s="187" t="str">
        <f t="shared" si="1006"/>
        <v/>
      </c>
      <c r="AN2993" s="187" t="str">
        <f t="shared" si="1007"/>
        <v/>
      </c>
      <c r="AO2993" s="187" t="str">
        <f t="shared" si="1008"/>
        <v/>
      </c>
      <c r="AP2993" s="187" t="str">
        <f t="shared" si="1009"/>
        <v/>
      </c>
      <c r="AT2993" s="187" t="str">
        <f t="shared" si="1010"/>
        <v/>
      </c>
      <c r="AU2993" s="187" t="str">
        <f t="shared" si="1011"/>
        <v/>
      </c>
      <c r="AV2993" s="187" t="str">
        <f t="shared" si="1012"/>
        <v/>
      </c>
      <c r="AW2993" s="187" t="str">
        <f t="shared" si="1013"/>
        <v/>
      </c>
      <c r="AX2993" s="187" t="str">
        <f t="shared" si="1014"/>
        <v/>
      </c>
      <c r="AY2993" s="187" t="str">
        <f t="shared" si="995"/>
        <v/>
      </c>
      <c r="AZ2993" s="187" t="str">
        <f t="shared" si="1015"/>
        <v/>
      </c>
      <c r="BA2993" s="187" t="str">
        <f t="shared" si="997"/>
        <v xml:space="preserve"> </v>
      </c>
      <c r="BB2993" s="187" t="str">
        <f>IFERROR(IF(AW2993="","",VLOOKUP(AW2993,SUSS!R:S,2,FALSE)),AY2993*SUSS!$M$2)</f>
        <v/>
      </c>
      <c r="BC2993" s="187" t="str">
        <f t="shared" si="996"/>
        <v/>
      </c>
    </row>
    <row r="2994" spans="14:55" ht="15.75" thickBot="1">
      <c r="N2994" s="183" t="s">
        <v>224</v>
      </c>
      <c r="O2994" s="82">
        <v>108</v>
      </c>
      <c r="P2994" s="85">
        <v>1002.48</v>
      </c>
      <c r="Q2994" s="83" t="s">
        <v>106</v>
      </c>
      <c r="R2994" s="83" t="s">
        <v>10</v>
      </c>
      <c r="S2994" s="83" t="s">
        <v>83</v>
      </c>
      <c r="T2994" s="82" t="s">
        <v>230</v>
      </c>
      <c r="U2994" s="82" t="s">
        <v>124</v>
      </c>
      <c r="AC2994" s="187" t="str">
        <f t="shared" si="998"/>
        <v/>
      </c>
      <c r="AD2994" s="187" t="str">
        <f t="shared" si="999"/>
        <v/>
      </c>
      <c r="AE2994" s="187" t="str">
        <f t="shared" si="1000"/>
        <v/>
      </c>
      <c r="AF2994" s="187" t="str">
        <f t="shared" si="1001"/>
        <v/>
      </c>
      <c r="AG2994" s="187" t="str">
        <f t="shared" si="1002"/>
        <v/>
      </c>
      <c r="AH2994" s="187" t="str">
        <f t="shared" si="1003"/>
        <v/>
      </c>
      <c r="AI2994" s="187" t="str">
        <f t="shared" si="1004"/>
        <v/>
      </c>
      <c r="AJ2994" s="187" t="str">
        <f t="shared" si="1005"/>
        <v/>
      </c>
      <c r="AK2994" s="187" t="str">
        <f t="shared" si="1006"/>
        <v/>
      </c>
      <c r="AN2994" s="187" t="str">
        <f t="shared" si="1007"/>
        <v/>
      </c>
      <c r="AO2994" s="187" t="str">
        <f t="shared" si="1008"/>
        <v/>
      </c>
      <c r="AP2994" s="187" t="str">
        <f t="shared" si="1009"/>
        <v/>
      </c>
      <c r="AT2994" s="187" t="str">
        <f t="shared" si="1010"/>
        <v/>
      </c>
      <c r="AU2994" s="187" t="str">
        <f t="shared" si="1011"/>
        <v/>
      </c>
      <c r="AV2994" s="187" t="str">
        <f t="shared" si="1012"/>
        <v/>
      </c>
      <c r="AW2994" s="187" t="str">
        <f t="shared" si="1013"/>
        <v/>
      </c>
      <c r="AX2994" s="187" t="str">
        <f t="shared" si="1014"/>
        <v/>
      </c>
      <c r="AY2994" s="187" t="str">
        <f t="shared" si="995"/>
        <v/>
      </c>
      <c r="AZ2994" s="187" t="str">
        <f t="shared" si="1015"/>
        <v/>
      </c>
      <c r="BA2994" s="187" t="str">
        <f t="shared" si="997"/>
        <v xml:space="preserve"> </v>
      </c>
      <c r="BB2994" s="187" t="str">
        <f>IFERROR(IF(AW2994="","",VLOOKUP(AW2994,SUSS!R:S,2,FALSE)),AY2994*SUSS!$M$2)</f>
        <v/>
      </c>
      <c r="BC2994" s="187" t="str">
        <f t="shared" si="996"/>
        <v/>
      </c>
    </row>
    <row r="2995" spans="14:55" ht="15.75" thickBot="1">
      <c r="N2995" s="183" t="s">
        <v>224</v>
      </c>
      <c r="O2995" s="82">
        <v>109</v>
      </c>
      <c r="P2995" s="85">
        <v>1636.27</v>
      </c>
      <c r="Q2995" s="83" t="s">
        <v>102</v>
      </c>
      <c r="R2995" s="83" t="s">
        <v>10</v>
      </c>
      <c r="S2995" s="83" t="s">
        <v>83</v>
      </c>
      <c r="T2995" s="82" t="s">
        <v>206</v>
      </c>
      <c r="U2995" s="82" t="s">
        <v>124</v>
      </c>
      <c r="AC2995" s="187" t="str">
        <f t="shared" si="998"/>
        <v/>
      </c>
      <c r="AD2995" s="187" t="str">
        <f t="shared" si="999"/>
        <v/>
      </c>
      <c r="AE2995" s="187" t="str">
        <f t="shared" si="1000"/>
        <v/>
      </c>
      <c r="AF2995" s="187" t="str">
        <f t="shared" si="1001"/>
        <v/>
      </c>
      <c r="AG2995" s="187" t="str">
        <f t="shared" si="1002"/>
        <v/>
      </c>
      <c r="AH2995" s="187" t="str">
        <f t="shared" si="1003"/>
        <v/>
      </c>
      <c r="AI2995" s="187" t="str">
        <f t="shared" si="1004"/>
        <v/>
      </c>
      <c r="AJ2995" s="187" t="str">
        <f t="shared" si="1005"/>
        <v/>
      </c>
      <c r="AK2995" s="187" t="str">
        <f t="shared" si="1006"/>
        <v/>
      </c>
      <c r="AN2995" s="187" t="str">
        <f t="shared" si="1007"/>
        <v/>
      </c>
      <c r="AO2995" s="187" t="str">
        <f t="shared" si="1008"/>
        <v/>
      </c>
      <c r="AP2995" s="187" t="str">
        <f t="shared" si="1009"/>
        <v/>
      </c>
      <c r="AT2995" s="187" t="str">
        <f t="shared" si="1010"/>
        <v/>
      </c>
      <c r="AU2995" s="187" t="str">
        <f t="shared" si="1011"/>
        <v/>
      </c>
      <c r="AV2995" s="187" t="str">
        <f t="shared" si="1012"/>
        <v/>
      </c>
      <c r="AW2995" s="187" t="str">
        <f t="shared" si="1013"/>
        <v/>
      </c>
      <c r="AX2995" s="187" t="str">
        <f t="shared" si="1014"/>
        <v/>
      </c>
      <c r="AY2995" s="187" t="str">
        <f t="shared" si="995"/>
        <v/>
      </c>
      <c r="AZ2995" s="187" t="str">
        <f t="shared" si="1015"/>
        <v/>
      </c>
      <c r="BA2995" s="187" t="str">
        <f t="shared" si="997"/>
        <v xml:space="preserve"> </v>
      </c>
      <c r="BB2995" s="187" t="str">
        <f>IFERROR(IF(AW2995="","",VLOOKUP(AW2995,SUSS!R:S,2,FALSE)),AY2995*SUSS!$M$2)</f>
        <v/>
      </c>
      <c r="BC2995" s="187" t="str">
        <f t="shared" si="996"/>
        <v/>
      </c>
    </row>
    <row r="2996" spans="14:55" ht="15.75" thickBot="1">
      <c r="N2996" s="183" t="s">
        <v>224</v>
      </c>
      <c r="O2996" s="82">
        <v>109</v>
      </c>
      <c r="P2996" s="86">
        <v>218.97</v>
      </c>
      <c r="Q2996" s="83" t="s">
        <v>107</v>
      </c>
      <c r="R2996" s="83" t="s">
        <v>10</v>
      </c>
      <c r="S2996" s="83" t="s">
        <v>10</v>
      </c>
      <c r="T2996" s="82" t="s">
        <v>231</v>
      </c>
      <c r="U2996" s="82" t="s">
        <v>124</v>
      </c>
      <c r="AC2996" s="187" t="str">
        <f t="shared" si="998"/>
        <v/>
      </c>
      <c r="AD2996" s="187" t="str">
        <f t="shared" si="999"/>
        <v/>
      </c>
      <c r="AE2996" s="187" t="str">
        <f t="shared" si="1000"/>
        <v/>
      </c>
      <c r="AF2996" s="187" t="str">
        <f t="shared" si="1001"/>
        <v/>
      </c>
      <c r="AG2996" s="187" t="str">
        <f t="shared" si="1002"/>
        <v/>
      </c>
      <c r="AH2996" s="187" t="str">
        <f t="shared" si="1003"/>
        <v/>
      </c>
      <c r="AI2996" s="187" t="str">
        <f t="shared" si="1004"/>
        <v/>
      </c>
      <c r="AJ2996" s="187" t="str">
        <f t="shared" si="1005"/>
        <v/>
      </c>
      <c r="AK2996" s="187" t="str">
        <f t="shared" si="1006"/>
        <v/>
      </c>
      <c r="AN2996" s="187" t="str">
        <f t="shared" si="1007"/>
        <v/>
      </c>
      <c r="AO2996" s="187" t="str">
        <f t="shared" si="1008"/>
        <v/>
      </c>
      <c r="AP2996" s="187" t="str">
        <f t="shared" si="1009"/>
        <v/>
      </c>
      <c r="AT2996" s="187" t="str">
        <f t="shared" si="1010"/>
        <v/>
      </c>
      <c r="AU2996" s="187" t="str">
        <f t="shared" si="1011"/>
        <v/>
      </c>
      <c r="AV2996" s="187" t="str">
        <f t="shared" si="1012"/>
        <v/>
      </c>
      <c r="AW2996" s="187" t="str">
        <f t="shared" si="1013"/>
        <v/>
      </c>
      <c r="AX2996" s="187" t="str">
        <f t="shared" si="1014"/>
        <v/>
      </c>
      <c r="AY2996" s="187" t="str">
        <f t="shared" si="995"/>
        <v/>
      </c>
      <c r="AZ2996" s="187" t="str">
        <f t="shared" si="1015"/>
        <v/>
      </c>
      <c r="BA2996" s="187" t="str">
        <f t="shared" si="997"/>
        <v xml:space="preserve"> </v>
      </c>
      <c r="BB2996" s="187" t="str">
        <f>IFERROR(IF(AW2996="","",VLOOKUP(AW2996,SUSS!R:S,2,FALSE)),AY2996*SUSS!$M$2)</f>
        <v/>
      </c>
      <c r="BC2996" s="187" t="str">
        <f t="shared" si="996"/>
        <v/>
      </c>
    </row>
    <row r="2997" spans="14:55" ht="15.75" thickBot="1">
      <c r="N2997" s="183" t="s">
        <v>224</v>
      </c>
      <c r="O2997" s="82">
        <v>109</v>
      </c>
      <c r="P2997" s="85">
        <v>1826.64</v>
      </c>
      <c r="Q2997" s="83" t="s">
        <v>11</v>
      </c>
      <c r="R2997" s="83" t="s">
        <v>10</v>
      </c>
      <c r="S2997" s="83" t="s">
        <v>10</v>
      </c>
      <c r="T2997" s="82" t="s">
        <v>166</v>
      </c>
      <c r="U2997" s="82" t="s">
        <v>124</v>
      </c>
      <c r="AC2997" s="187" t="str">
        <f t="shared" si="998"/>
        <v/>
      </c>
      <c r="AD2997" s="187" t="str">
        <f t="shared" si="999"/>
        <v/>
      </c>
      <c r="AE2997" s="187" t="str">
        <f t="shared" si="1000"/>
        <v/>
      </c>
      <c r="AF2997" s="187" t="str">
        <f t="shared" si="1001"/>
        <v/>
      </c>
      <c r="AG2997" s="187" t="str">
        <f t="shared" si="1002"/>
        <v/>
      </c>
      <c r="AH2997" s="187" t="str">
        <f t="shared" si="1003"/>
        <v/>
      </c>
      <c r="AI2997" s="187" t="str">
        <f t="shared" si="1004"/>
        <v/>
      </c>
      <c r="AJ2997" s="187" t="str">
        <f t="shared" si="1005"/>
        <v/>
      </c>
      <c r="AK2997" s="187" t="str">
        <f t="shared" si="1006"/>
        <v/>
      </c>
      <c r="AN2997" s="187" t="str">
        <f t="shared" si="1007"/>
        <v/>
      </c>
      <c r="AO2997" s="187" t="str">
        <f t="shared" si="1008"/>
        <v/>
      </c>
      <c r="AP2997" s="187" t="str">
        <f t="shared" si="1009"/>
        <v/>
      </c>
      <c r="AT2997" s="187" t="str">
        <f t="shared" si="1010"/>
        <v>O365001</v>
      </c>
      <c r="AU2997" s="187">
        <f t="shared" si="1011"/>
        <v>109</v>
      </c>
      <c r="AV2997" s="187">
        <f t="shared" si="1012"/>
        <v>1826.64</v>
      </c>
      <c r="AW2997" s="187" t="str">
        <f t="shared" si="1013"/>
        <v>2014/9</v>
      </c>
      <c r="AX2997" s="187" t="str">
        <f t="shared" si="1014"/>
        <v>2014/9 Contribuciones Seg. Social</v>
      </c>
      <c r="AY2997" s="187">
        <f t="shared" si="995"/>
        <v>9260.52</v>
      </c>
      <c r="AZ2997" s="187">
        <f t="shared" si="1015"/>
        <v>0.19725026240427104</v>
      </c>
      <c r="BA2997" s="187" t="str">
        <f t="shared" si="997"/>
        <v>O365001 109</v>
      </c>
      <c r="BB2997" s="187">
        <f>IFERROR(IF(AW2997="","",VLOOKUP(AW2997,SUSS!R:S,2,FALSE)),AY2997*SUSS!$M$2)</f>
        <v>1111.2624000000001</v>
      </c>
      <c r="BC2997" s="187">
        <f t="shared" si="996"/>
        <v>219.19680000000002</v>
      </c>
    </row>
    <row r="2998" spans="14:55" ht="15.75" thickBot="1">
      <c r="N2998" s="183" t="s">
        <v>224</v>
      </c>
      <c r="O2998" s="82">
        <v>109</v>
      </c>
      <c r="P2998" s="86">
        <v>544.47</v>
      </c>
      <c r="Q2998" s="83" t="s">
        <v>11</v>
      </c>
      <c r="R2998" s="83" t="s">
        <v>10</v>
      </c>
      <c r="S2998" s="83" t="s">
        <v>83</v>
      </c>
      <c r="T2998" s="82" t="s">
        <v>166</v>
      </c>
      <c r="U2998" s="82" t="s">
        <v>124</v>
      </c>
      <c r="AC2998" s="187" t="str">
        <f t="shared" si="998"/>
        <v/>
      </c>
      <c r="AD2998" s="187" t="str">
        <f t="shared" si="999"/>
        <v/>
      </c>
      <c r="AE2998" s="187" t="str">
        <f t="shared" si="1000"/>
        <v/>
      </c>
      <c r="AF2998" s="187" t="str">
        <f t="shared" si="1001"/>
        <v/>
      </c>
      <c r="AG2998" s="187" t="str">
        <f t="shared" si="1002"/>
        <v/>
      </c>
      <c r="AH2998" s="187" t="str">
        <f t="shared" si="1003"/>
        <v/>
      </c>
      <c r="AI2998" s="187" t="str">
        <f t="shared" si="1004"/>
        <v/>
      </c>
      <c r="AJ2998" s="187" t="str">
        <f t="shared" si="1005"/>
        <v/>
      </c>
      <c r="AK2998" s="187" t="str">
        <f t="shared" si="1006"/>
        <v/>
      </c>
      <c r="AN2998" s="187" t="str">
        <f t="shared" si="1007"/>
        <v/>
      </c>
      <c r="AO2998" s="187" t="str">
        <f t="shared" si="1008"/>
        <v/>
      </c>
      <c r="AP2998" s="187" t="str">
        <f t="shared" si="1009"/>
        <v/>
      </c>
      <c r="AT2998" s="187" t="str">
        <f t="shared" si="1010"/>
        <v>O365001</v>
      </c>
      <c r="AU2998" s="187">
        <f t="shared" si="1011"/>
        <v>109</v>
      </c>
      <c r="AV2998" s="187">
        <f t="shared" si="1012"/>
        <v>544.47</v>
      </c>
      <c r="AW2998" s="187" t="str">
        <f t="shared" si="1013"/>
        <v>2014/9</v>
      </c>
      <c r="AX2998" s="187" t="str">
        <f t="shared" si="1014"/>
        <v>2014/9 Contribuciones Seg. Social</v>
      </c>
      <c r="AY2998" s="187">
        <f t="shared" si="995"/>
        <v>9260.52</v>
      </c>
      <c r="AZ2998" s="187">
        <f t="shared" si="1015"/>
        <v>5.8794754506226433E-2</v>
      </c>
      <c r="BA2998" s="187" t="str">
        <f t="shared" si="997"/>
        <v>O365001 109</v>
      </c>
      <c r="BB2998" s="187">
        <f>IFERROR(IF(AW2998="","",VLOOKUP(AW2998,SUSS!R:S,2,FALSE)),AY2998*SUSS!$M$2)</f>
        <v>1111.2624000000001</v>
      </c>
      <c r="BC2998" s="187">
        <f t="shared" si="996"/>
        <v>65.336400000000012</v>
      </c>
    </row>
    <row r="2999" spans="14:55" ht="15.75" thickBot="1">
      <c r="N2999" s="183" t="s">
        <v>224</v>
      </c>
      <c r="O2999" s="82">
        <v>109</v>
      </c>
      <c r="P2999" s="85">
        <v>5272.07</v>
      </c>
      <c r="Q2999" s="83" t="s">
        <v>82</v>
      </c>
      <c r="R2999" s="83" t="s">
        <v>10</v>
      </c>
      <c r="S2999" s="83" t="s">
        <v>83</v>
      </c>
      <c r="T2999" s="82" t="s">
        <v>166</v>
      </c>
      <c r="U2999" s="82" t="s">
        <v>124</v>
      </c>
      <c r="AC2999" s="187" t="str">
        <f t="shared" si="998"/>
        <v/>
      </c>
      <c r="AD2999" s="187" t="str">
        <f t="shared" si="999"/>
        <v/>
      </c>
      <c r="AE2999" s="187" t="str">
        <f t="shared" si="1000"/>
        <v/>
      </c>
      <c r="AF2999" s="187" t="str">
        <f t="shared" si="1001"/>
        <v/>
      </c>
      <c r="AG2999" s="187" t="str">
        <f t="shared" si="1002"/>
        <v/>
      </c>
      <c r="AH2999" s="187" t="str">
        <f t="shared" si="1003"/>
        <v/>
      </c>
      <c r="AI2999" s="187" t="str">
        <f t="shared" si="1004"/>
        <v/>
      </c>
      <c r="AJ2999" s="187" t="str">
        <f t="shared" si="1005"/>
        <v/>
      </c>
      <c r="AK2999" s="187" t="str">
        <f t="shared" si="1006"/>
        <v/>
      </c>
      <c r="AN2999" s="187" t="str">
        <f t="shared" si="1007"/>
        <v/>
      </c>
      <c r="AO2999" s="187" t="str">
        <f t="shared" si="1008"/>
        <v/>
      </c>
      <c r="AP2999" s="187" t="str">
        <f t="shared" si="1009"/>
        <v/>
      </c>
      <c r="AT2999" s="187" t="str">
        <f t="shared" si="1010"/>
        <v/>
      </c>
      <c r="AU2999" s="187" t="str">
        <f t="shared" si="1011"/>
        <v/>
      </c>
      <c r="AV2999" s="187" t="str">
        <f t="shared" si="1012"/>
        <v/>
      </c>
      <c r="AW2999" s="187" t="str">
        <f t="shared" si="1013"/>
        <v/>
      </c>
      <c r="AX2999" s="187" t="str">
        <f t="shared" si="1014"/>
        <v/>
      </c>
      <c r="AY2999" s="187" t="str">
        <f t="shared" si="995"/>
        <v/>
      </c>
      <c r="AZ2999" s="187" t="str">
        <f t="shared" si="1015"/>
        <v/>
      </c>
      <c r="BA2999" s="187" t="str">
        <f t="shared" si="997"/>
        <v xml:space="preserve"> </v>
      </c>
      <c r="BB2999" s="187" t="str">
        <f>IFERROR(IF(AW2999="","",VLOOKUP(AW2999,SUSS!R:S,2,FALSE)),AY2999*SUSS!$M$2)</f>
        <v/>
      </c>
      <c r="BC2999" s="187" t="str">
        <f t="shared" si="996"/>
        <v/>
      </c>
    </row>
    <row r="3000" spans="14:55" ht="15.75" thickBot="1">
      <c r="N3000" s="183" t="s">
        <v>224</v>
      </c>
      <c r="O3000" s="82">
        <v>109</v>
      </c>
      <c r="P3000" s="85">
        <v>1002.48</v>
      </c>
      <c r="Q3000" s="83" t="s">
        <v>106</v>
      </c>
      <c r="R3000" s="83" t="s">
        <v>10</v>
      </c>
      <c r="S3000" s="83" t="s">
        <v>83</v>
      </c>
      <c r="T3000" s="82" t="s">
        <v>230</v>
      </c>
      <c r="U3000" s="82" t="s">
        <v>124</v>
      </c>
      <c r="AC3000" s="187" t="str">
        <f t="shared" si="998"/>
        <v/>
      </c>
      <c r="AD3000" s="187" t="str">
        <f t="shared" si="999"/>
        <v/>
      </c>
      <c r="AE3000" s="187" t="str">
        <f t="shared" si="1000"/>
        <v/>
      </c>
      <c r="AF3000" s="187" t="str">
        <f t="shared" si="1001"/>
        <v/>
      </c>
      <c r="AG3000" s="187" t="str">
        <f t="shared" si="1002"/>
        <v/>
      </c>
      <c r="AH3000" s="187" t="str">
        <f t="shared" si="1003"/>
        <v/>
      </c>
      <c r="AI3000" s="187" t="str">
        <f t="shared" si="1004"/>
        <v/>
      </c>
      <c r="AJ3000" s="187" t="str">
        <f t="shared" si="1005"/>
        <v/>
      </c>
      <c r="AK3000" s="187" t="str">
        <f t="shared" si="1006"/>
        <v/>
      </c>
      <c r="AN3000" s="187" t="str">
        <f t="shared" si="1007"/>
        <v/>
      </c>
      <c r="AO3000" s="187" t="str">
        <f t="shared" si="1008"/>
        <v/>
      </c>
      <c r="AP3000" s="187" t="str">
        <f t="shared" si="1009"/>
        <v/>
      </c>
      <c r="AT3000" s="187" t="str">
        <f t="shared" si="1010"/>
        <v/>
      </c>
      <c r="AU3000" s="187" t="str">
        <f t="shared" si="1011"/>
        <v/>
      </c>
      <c r="AV3000" s="187" t="str">
        <f t="shared" si="1012"/>
        <v/>
      </c>
      <c r="AW3000" s="187" t="str">
        <f t="shared" si="1013"/>
        <v/>
      </c>
      <c r="AX3000" s="187" t="str">
        <f t="shared" si="1014"/>
        <v/>
      </c>
      <c r="AY3000" s="187" t="str">
        <f t="shared" si="995"/>
        <v/>
      </c>
      <c r="AZ3000" s="187" t="str">
        <f t="shared" si="1015"/>
        <v/>
      </c>
      <c r="BA3000" s="187" t="str">
        <f t="shared" si="997"/>
        <v xml:space="preserve"> </v>
      </c>
      <c r="BB3000" s="187" t="str">
        <f>IFERROR(IF(AW3000="","",VLOOKUP(AW3000,SUSS!R:S,2,FALSE)),AY3000*SUSS!$M$2)</f>
        <v/>
      </c>
      <c r="BC3000" s="187" t="str">
        <f t="shared" si="996"/>
        <v/>
      </c>
    </row>
    <row r="3001" spans="14:55" ht="15.75" thickBot="1">
      <c r="N3001" s="183" t="s">
        <v>224</v>
      </c>
      <c r="O3001" s="82">
        <v>110</v>
      </c>
      <c r="P3001" s="85">
        <v>1636.27</v>
      </c>
      <c r="Q3001" s="83" t="s">
        <v>102</v>
      </c>
      <c r="R3001" s="83" t="s">
        <v>10</v>
      </c>
      <c r="S3001" s="83" t="s">
        <v>83</v>
      </c>
      <c r="T3001" s="82" t="s">
        <v>206</v>
      </c>
      <c r="U3001" s="82" t="s">
        <v>124</v>
      </c>
      <c r="AC3001" s="187" t="str">
        <f t="shared" si="998"/>
        <v/>
      </c>
      <c r="AD3001" s="187" t="str">
        <f t="shared" si="999"/>
        <v/>
      </c>
      <c r="AE3001" s="187" t="str">
        <f t="shared" si="1000"/>
        <v/>
      </c>
      <c r="AF3001" s="187" t="str">
        <f t="shared" si="1001"/>
        <v/>
      </c>
      <c r="AG3001" s="187" t="str">
        <f t="shared" si="1002"/>
        <v/>
      </c>
      <c r="AH3001" s="187" t="str">
        <f t="shared" si="1003"/>
        <v/>
      </c>
      <c r="AI3001" s="187" t="str">
        <f t="shared" si="1004"/>
        <v/>
      </c>
      <c r="AJ3001" s="187" t="str">
        <f t="shared" si="1005"/>
        <v/>
      </c>
      <c r="AK3001" s="187" t="str">
        <f t="shared" si="1006"/>
        <v/>
      </c>
      <c r="AN3001" s="187" t="str">
        <f t="shared" si="1007"/>
        <v/>
      </c>
      <c r="AO3001" s="187" t="str">
        <f t="shared" si="1008"/>
        <v/>
      </c>
      <c r="AP3001" s="187" t="str">
        <f t="shared" si="1009"/>
        <v/>
      </c>
      <c r="AT3001" s="187" t="str">
        <f t="shared" si="1010"/>
        <v/>
      </c>
      <c r="AU3001" s="187" t="str">
        <f t="shared" si="1011"/>
        <v/>
      </c>
      <c r="AV3001" s="187" t="str">
        <f t="shared" si="1012"/>
        <v/>
      </c>
      <c r="AW3001" s="187" t="str">
        <f t="shared" si="1013"/>
        <v/>
      </c>
      <c r="AX3001" s="187" t="str">
        <f t="shared" si="1014"/>
        <v/>
      </c>
      <c r="AY3001" s="187" t="str">
        <f t="shared" si="995"/>
        <v/>
      </c>
      <c r="AZ3001" s="187" t="str">
        <f t="shared" si="1015"/>
        <v/>
      </c>
      <c r="BA3001" s="187" t="str">
        <f t="shared" si="997"/>
        <v xml:space="preserve"> </v>
      </c>
      <c r="BB3001" s="187" t="str">
        <f>IFERROR(IF(AW3001="","",VLOOKUP(AW3001,SUSS!R:S,2,FALSE)),AY3001*SUSS!$M$2)</f>
        <v/>
      </c>
      <c r="BC3001" s="187" t="str">
        <f t="shared" si="996"/>
        <v/>
      </c>
    </row>
    <row r="3002" spans="14:55" ht="15.75" thickBot="1">
      <c r="N3002" s="183" t="s">
        <v>224</v>
      </c>
      <c r="O3002" s="82">
        <v>110</v>
      </c>
      <c r="P3002" s="86">
        <v>218.97</v>
      </c>
      <c r="Q3002" s="83" t="s">
        <v>107</v>
      </c>
      <c r="R3002" s="83" t="s">
        <v>10</v>
      </c>
      <c r="S3002" s="83" t="s">
        <v>10</v>
      </c>
      <c r="T3002" s="82" t="s">
        <v>231</v>
      </c>
      <c r="U3002" s="82" t="s">
        <v>124</v>
      </c>
      <c r="AC3002" s="187" t="str">
        <f t="shared" si="998"/>
        <v/>
      </c>
      <c r="AD3002" s="187" t="str">
        <f t="shared" si="999"/>
        <v/>
      </c>
      <c r="AE3002" s="187" t="str">
        <f t="shared" si="1000"/>
        <v/>
      </c>
      <c r="AF3002" s="187" t="str">
        <f t="shared" si="1001"/>
        <v/>
      </c>
      <c r="AG3002" s="187" t="str">
        <f t="shared" si="1002"/>
        <v/>
      </c>
      <c r="AH3002" s="187" t="str">
        <f t="shared" si="1003"/>
        <v/>
      </c>
      <c r="AI3002" s="187" t="str">
        <f t="shared" si="1004"/>
        <v/>
      </c>
      <c r="AJ3002" s="187" t="str">
        <f t="shared" si="1005"/>
        <v/>
      </c>
      <c r="AK3002" s="187" t="str">
        <f t="shared" si="1006"/>
        <v/>
      </c>
      <c r="AN3002" s="187" t="str">
        <f t="shared" si="1007"/>
        <v/>
      </c>
      <c r="AO3002" s="187" t="str">
        <f t="shared" si="1008"/>
        <v/>
      </c>
      <c r="AP3002" s="187" t="str">
        <f t="shared" si="1009"/>
        <v/>
      </c>
      <c r="AT3002" s="187" t="str">
        <f t="shared" si="1010"/>
        <v/>
      </c>
      <c r="AU3002" s="187" t="str">
        <f t="shared" si="1011"/>
        <v/>
      </c>
      <c r="AV3002" s="187" t="str">
        <f t="shared" si="1012"/>
        <v/>
      </c>
      <c r="AW3002" s="187" t="str">
        <f t="shared" si="1013"/>
        <v/>
      </c>
      <c r="AX3002" s="187" t="str">
        <f t="shared" si="1014"/>
        <v/>
      </c>
      <c r="AY3002" s="187" t="str">
        <f t="shared" si="995"/>
        <v/>
      </c>
      <c r="AZ3002" s="187" t="str">
        <f t="shared" si="1015"/>
        <v/>
      </c>
      <c r="BA3002" s="187" t="str">
        <f t="shared" si="997"/>
        <v xml:space="preserve"> </v>
      </c>
      <c r="BB3002" s="187" t="str">
        <f>IFERROR(IF(AW3002="","",VLOOKUP(AW3002,SUSS!R:S,2,FALSE)),AY3002*SUSS!$M$2)</f>
        <v/>
      </c>
      <c r="BC3002" s="187" t="str">
        <f t="shared" si="996"/>
        <v/>
      </c>
    </row>
    <row r="3003" spans="14:55" ht="15.75" thickBot="1">
      <c r="N3003" s="183" t="s">
        <v>224</v>
      </c>
      <c r="O3003" s="82">
        <v>110</v>
      </c>
      <c r="P3003" s="85">
        <v>2371.11</v>
      </c>
      <c r="Q3003" s="83" t="s">
        <v>11</v>
      </c>
      <c r="R3003" s="83" t="s">
        <v>10</v>
      </c>
      <c r="S3003" s="83" t="s">
        <v>83</v>
      </c>
      <c r="T3003" s="82" t="s">
        <v>166</v>
      </c>
      <c r="U3003" s="82" t="s">
        <v>124</v>
      </c>
      <c r="AC3003" s="187" t="str">
        <f t="shared" si="998"/>
        <v/>
      </c>
      <c r="AD3003" s="187" t="str">
        <f t="shared" si="999"/>
        <v/>
      </c>
      <c r="AE3003" s="187" t="str">
        <f t="shared" si="1000"/>
        <v/>
      </c>
      <c r="AF3003" s="187" t="str">
        <f t="shared" si="1001"/>
        <v/>
      </c>
      <c r="AG3003" s="187" t="str">
        <f t="shared" si="1002"/>
        <v/>
      </c>
      <c r="AH3003" s="187" t="str">
        <f t="shared" si="1003"/>
        <v/>
      </c>
      <c r="AI3003" s="187" t="str">
        <f t="shared" si="1004"/>
        <v/>
      </c>
      <c r="AJ3003" s="187" t="str">
        <f t="shared" si="1005"/>
        <v/>
      </c>
      <c r="AK3003" s="187" t="str">
        <f t="shared" si="1006"/>
        <v/>
      </c>
      <c r="AN3003" s="187" t="str">
        <f t="shared" si="1007"/>
        <v/>
      </c>
      <c r="AO3003" s="187" t="str">
        <f t="shared" si="1008"/>
        <v/>
      </c>
      <c r="AP3003" s="187" t="str">
        <f t="shared" si="1009"/>
        <v/>
      </c>
      <c r="AT3003" s="187" t="str">
        <f t="shared" si="1010"/>
        <v>O365001</v>
      </c>
      <c r="AU3003" s="187">
        <f t="shared" si="1011"/>
        <v>110</v>
      </c>
      <c r="AV3003" s="187">
        <f t="shared" si="1012"/>
        <v>2371.11</v>
      </c>
      <c r="AW3003" s="187" t="str">
        <f t="shared" si="1013"/>
        <v>2014/9</v>
      </c>
      <c r="AX3003" s="187" t="str">
        <f t="shared" si="1014"/>
        <v>2014/9 Contribuciones Seg. Social</v>
      </c>
      <c r="AY3003" s="187">
        <f t="shared" si="995"/>
        <v>9260.52</v>
      </c>
      <c r="AZ3003" s="187">
        <f t="shared" si="1015"/>
        <v>0.25604501691049747</v>
      </c>
      <c r="BA3003" s="187" t="str">
        <f t="shared" si="997"/>
        <v>O365001 110</v>
      </c>
      <c r="BB3003" s="187">
        <f>IFERROR(IF(AW3003="","",VLOOKUP(AW3003,SUSS!R:S,2,FALSE)),AY3003*SUSS!$M$2)</f>
        <v>1111.2624000000001</v>
      </c>
      <c r="BC3003" s="187">
        <f t="shared" si="996"/>
        <v>284.53320000000002</v>
      </c>
    </row>
    <row r="3004" spans="14:55" ht="15.75" thickBot="1">
      <c r="N3004" s="183" t="s">
        <v>224</v>
      </c>
      <c r="O3004" s="82">
        <v>110</v>
      </c>
      <c r="P3004" s="85">
        <v>2834.44</v>
      </c>
      <c r="Q3004" s="83" t="s">
        <v>82</v>
      </c>
      <c r="R3004" s="83" t="s">
        <v>10</v>
      </c>
      <c r="S3004" s="83" t="s">
        <v>83</v>
      </c>
      <c r="T3004" s="82" t="s">
        <v>166</v>
      </c>
      <c r="U3004" s="82" t="s">
        <v>124</v>
      </c>
      <c r="AC3004" s="187" t="str">
        <f t="shared" si="998"/>
        <v/>
      </c>
      <c r="AD3004" s="187" t="str">
        <f t="shared" si="999"/>
        <v/>
      </c>
      <c r="AE3004" s="187" t="str">
        <f t="shared" si="1000"/>
        <v/>
      </c>
      <c r="AF3004" s="187" t="str">
        <f t="shared" si="1001"/>
        <v/>
      </c>
      <c r="AG3004" s="187" t="str">
        <f t="shared" si="1002"/>
        <v/>
      </c>
      <c r="AH3004" s="187" t="str">
        <f t="shared" si="1003"/>
        <v/>
      </c>
      <c r="AI3004" s="187" t="str">
        <f t="shared" si="1004"/>
        <v/>
      </c>
      <c r="AJ3004" s="187" t="str">
        <f t="shared" si="1005"/>
        <v/>
      </c>
      <c r="AK3004" s="187" t="str">
        <f t="shared" si="1006"/>
        <v/>
      </c>
      <c r="AN3004" s="187" t="str">
        <f t="shared" si="1007"/>
        <v/>
      </c>
      <c r="AO3004" s="187" t="str">
        <f t="shared" si="1008"/>
        <v/>
      </c>
      <c r="AP3004" s="187" t="str">
        <f t="shared" si="1009"/>
        <v/>
      </c>
      <c r="AT3004" s="187" t="str">
        <f t="shared" si="1010"/>
        <v/>
      </c>
      <c r="AU3004" s="187" t="str">
        <f t="shared" si="1011"/>
        <v/>
      </c>
      <c r="AV3004" s="187" t="str">
        <f t="shared" si="1012"/>
        <v/>
      </c>
      <c r="AW3004" s="187" t="str">
        <f t="shared" si="1013"/>
        <v/>
      </c>
      <c r="AX3004" s="187" t="str">
        <f t="shared" si="1014"/>
        <v/>
      </c>
      <c r="AY3004" s="187" t="str">
        <f t="shared" si="995"/>
        <v/>
      </c>
      <c r="AZ3004" s="187" t="str">
        <f t="shared" si="1015"/>
        <v/>
      </c>
      <c r="BA3004" s="187" t="str">
        <f t="shared" si="997"/>
        <v xml:space="preserve"> </v>
      </c>
      <c r="BB3004" s="187" t="str">
        <f>IFERROR(IF(AW3004="","",VLOOKUP(AW3004,SUSS!R:S,2,FALSE)),AY3004*SUSS!$M$2)</f>
        <v/>
      </c>
      <c r="BC3004" s="187" t="str">
        <f t="shared" si="996"/>
        <v/>
      </c>
    </row>
    <row r="3005" spans="14:55" ht="15.75" thickBot="1">
      <c r="N3005" s="183" t="s">
        <v>224</v>
      </c>
      <c r="O3005" s="82">
        <v>110</v>
      </c>
      <c r="P3005" s="85">
        <v>2437.63</v>
      </c>
      <c r="Q3005" s="83" t="s">
        <v>82</v>
      </c>
      <c r="R3005" s="83" t="s">
        <v>10</v>
      </c>
      <c r="S3005" s="83" t="s">
        <v>10</v>
      </c>
      <c r="T3005" s="82" t="s">
        <v>139</v>
      </c>
      <c r="U3005" s="82" t="s">
        <v>124</v>
      </c>
      <c r="AC3005" s="187" t="str">
        <f t="shared" si="998"/>
        <v/>
      </c>
      <c r="AD3005" s="187" t="str">
        <f t="shared" si="999"/>
        <v/>
      </c>
      <c r="AE3005" s="187" t="str">
        <f t="shared" si="1000"/>
        <v/>
      </c>
      <c r="AF3005" s="187" t="str">
        <f t="shared" si="1001"/>
        <v/>
      </c>
      <c r="AG3005" s="187" t="str">
        <f t="shared" si="1002"/>
        <v/>
      </c>
      <c r="AH3005" s="187" t="str">
        <f t="shared" si="1003"/>
        <v/>
      </c>
      <c r="AI3005" s="187" t="str">
        <f t="shared" si="1004"/>
        <v/>
      </c>
      <c r="AJ3005" s="187" t="str">
        <f t="shared" si="1005"/>
        <v/>
      </c>
      <c r="AK3005" s="187" t="str">
        <f t="shared" si="1006"/>
        <v/>
      </c>
      <c r="AN3005" s="187" t="str">
        <f t="shared" si="1007"/>
        <v/>
      </c>
      <c r="AO3005" s="187" t="str">
        <f t="shared" si="1008"/>
        <v/>
      </c>
      <c r="AP3005" s="187" t="str">
        <f t="shared" si="1009"/>
        <v/>
      </c>
      <c r="AT3005" s="187" t="str">
        <f t="shared" si="1010"/>
        <v/>
      </c>
      <c r="AU3005" s="187" t="str">
        <f t="shared" si="1011"/>
        <v/>
      </c>
      <c r="AV3005" s="187" t="str">
        <f t="shared" si="1012"/>
        <v/>
      </c>
      <c r="AW3005" s="187" t="str">
        <f t="shared" si="1013"/>
        <v/>
      </c>
      <c r="AX3005" s="187" t="str">
        <f t="shared" si="1014"/>
        <v/>
      </c>
      <c r="AY3005" s="187" t="str">
        <f t="shared" si="995"/>
        <v/>
      </c>
      <c r="AZ3005" s="187" t="str">
        <f t="shared" si="1015"/>
        <v/>
      </c>
      <c r="BA3005" s="187" t="str">
        <f t="shared" si="997"/>
        <v xml:space="preserve"> </v>
      </c>
      <c r="BB3005" s="187" t="str">
        <f>IFERROR(IF(AW3005="","",VLOOKUP(AW3005,SUSS!R:S,2,FALSE)),AY3005*SUSS!$M$2)</f>
        <v/>
      </c>
      <c r="BC3005" s="187" t="str">
        <f t="shared" si="996"/>
        <v/>
      </c>
    </row>
    <row r="3006" spans="14:55" ht="15.75" thickBot="1">
      <c r="N3006" s="183" t="s">
        <v>224</v>
      </c>
      <c r="O3006" s="82">
        <v>110</v>
      </c>
      <c r="P3006" s="85">
        <v>1002.48</v>
      </c>
      <c r="Q3006" s="83" t="s">
        <v>106</v>
      </c>
      <c r="R3006" s="83" t="s">
        <v>10</v>
      </c>
      <c r="S3006" s="83" t="s">
        <v>83</v>
      </c>
      <c r="T3006" s="82" t="s">
        <v>230</v>
      </c>
      <c r="U3006" s="82" t="s">
        <v>124</v>
      </c>
      <c r="AC3006" s="187" t="str">
        <f t="shared" si="998"/>
        <v/>
      </c>
      <c r="AD3006" s="187" t="str">
        <f t="shared" si="999"/>
        <v/>
      </c>
      <c r="AE3006" s="187" t="str">
        <f t="shared" si="1000"/>
        <v/>
      </c>
      <c r="AF3006" s="187" t="str">
        <f t="shared" si="1001"/>
        <v/>
      </c>
      <c r="AG3006" s="187" t="str">
        <f t="shared" si="1002"/>
        <v/>
      </c>
      <c r="AH3006" s="187" t="str">
        <f t="shared" si="1003"/>
        <v/>
      </c>
      <c r="AI3006" s="187" t="str">
        <f t="shared" si="1004"/>
        <v/>
      </c>
      <c r="AJ3006" s="187" t="str">
        <f t="shared" si="1005"/>
        <v/>
      </c>
      <c r="AK3006" s="187" t="str">
        <f t="shared" si="1006"/>
        <v/>
      </c>
      <c r="AN3006" s="187" t="str">
        <f t="shared" si="1007"/>
        <v/>
      </c>
      <c r="AO3006" s="187" t="str">
        <f t="shared" si="1008"/>
        <v/>
      </c>
      <c r="AP3006" s="187" t="str">
        <f t="shared" si="1009"/>
        <v/>
      </c>
      <c r="AT3006" s="187" t="str">
        <f t="shared" si="1010"/>
        <v/>
      </c>
      <c r="AU3006" s="187" t="str">
        <f t="shared" si="1011"/>
        <v/>
      </c>
      <c r="AV3006" s="187" t="str">
        <f t="shared" si="1012"/>
        <v/>
      </c>
      <c r="AW3006" s="187" t="str">
        <f t="shared" si="1013"/>
        <v/>
      </c>
      <c r="AX3006" s="187" t="str">
        <f t="shared" si="1014"/>
        <v/>
      </c>
      <c r="AY3006" s="187" t="str">
        <f t="shared" si="995"/>
        <v/>
      </c>
      <c r="AZ3006" s="187" t="str">
        <f t="shared" si="1015"/>
        <v/>
      </c>
      <c r="BA3006" s="187" t="str">
        <f t="shared" si="997"/>
        <v xml:space="preserve"> </v>
      </c>
      <c r="BB3006" s="187" t="str">
        <f>IFERROR(IF(AW3006="","",VLOOKUP(AW3006,SUSS!R:S,2,FALSE)),AY3006*SUSS!$M$2)</f>
        <v/>
      </c>
      <c r="BC3006" s="187" t="str">
        <f t="shared" si="996"/>
        <v/>
      </c>
    </row>
    <row r="3007" spans="14:55" ht="15.75" thickBot="1">
      <c r="N3007" s="183" t="s">
        <v>224</v>
      </c>
      <c r="O3007" s="82">
        <v>111</v>
      </c>
      <c r="P3007" s="85">
        <v>1636.27</v>
      </c>
      <c r="Q3007" s="83" t="s">
        <v>102</v>
      </c>
      <c r="R3007" s="83" t="s">
        <v>10</v>
      </c>
      <c r="S3007" s="83" t="s">
        <v>83</v>
      </c>
      <c r="T3007" s="82" t="s">
        <v>206</v>
      </c>
      <c r="U3007" s="82" t="s">
        <v>124</v>
      </c>
      <c r="AC3007" s="187" t="str">
        <f t="shared" si="998"/>
        <v/>
      </c>
      <c r="AD3007" s="187" t="str">
        <f t="shared" si="999"/>
        <v/>
      </c>
      <c r="AE3007" s="187" t="str">
        <f t="shared" si="1000"/>
        <v/>
      </c>
      <c r="AF3007" s="187" t="str">
        <f t="shared" si="1001"/>
        <v/>
      </c>
      <c r="AG3007" s="187" t="str">
        <f t="shared" si="1002"/>
        <v/>
      </c>
      <c r="AH3007" s="187" t="str">
        <f t="shared" si="1003"/>
        <v/>
      </c>
      <c r="AI3007" s="187" t="str">
        <f t="shared" si="1004"/>
        <v/>
      </c>
      <c r="AJ3007" s="187" t="str">
        <f t="shared" si="1005"/>
        <v/>
      </c>
      <c r="AK3007" s="187" t="str">
        <f t="shared" si="1006"/>
        <v/>
      </c>
      <c r="AN3007" s="187" t="str">
        <f t="shared" si="1007"/>
        <v/>
      </c>
      <c r="AO3007" s="187" t="str">
        <f t="shared" si="1008"/>
        <v/>
      </c>
      <c r="AP3007" s="187" t="str">
        <f t="shared" si="1009"/>
        <v/>
      </c>
      <c r="AT3007" s="187" t="str">
        <f t="shared" si="1010"/>
        <v/>
      </c>
      <c r="AU3007" s="187" t="str">
        <f t="shared" si="1011"/>
        <v/>
      </c>
      <c r="AV3007" s="187" t="str">
        <f t="shared" si="1012"/>
        <v/>
      </c>
      <c r="AW3007" s="187" t="str">
        <f t="shared" si="1013"/>
        <v/>
      </c>
      <c r="AX3007" s="187" t="str">
        <f t="shared" si="1014"/>
        <v/>
      </c>
      <c r="AY3007" s="187" t="str">
        <f t="shared" si="995"/>
        <v/>
      </c>
      <c r="AZ3007" s="187" t="str">
        <f t="shared" si="1015"/>
        <v/>
      </c>
      <c r="BA3007" s="187" t="str">
        <f t="shared" si="997"/>
        <v xml:space="preserve"> </v>
      </c>
      <c r="BB3007" s="187" t="str">
        <f>IFERROR(IF(AW3007="","",VLOOKUP(AW3007,SUSS!R:S,2,FALSE)),AY3007*SUSS!$M$2)</f>
        <v/>
      </c>
      <c r="BC3007" s="187" t="str">
        <f t="shared" si="996"/>
        <v/>
      </c>
    </row>
    <row r="3008" spans="14:55" ht="15.75" thickBot="1">
      <c r="N3008" s="183" t="s">
        <v>224</v>
      </c>
      <c r="O3008" s="82">
        <v>111</v>
      </c>
      <c r="P3008" s="86">
        <v>218.97</v>
      </c>
      <c r="Q3008" s="83" t="s">
        <v>107</v>
      </c>
      <c r="R3008" s="83" t="s">
        <v>10</v>
      </c>
      <c r="S3008" s="83" t="s">
        <v>10</v>
      </c>
      <c r="T3008" s="82" t="s">
        <v>231</v>
      </c>
      <c r="U3008" s="82" t="s">
        <v>124</v>
      </c>
      <c r="AC3008" s="187" t="str">
        <f t="shared" si="998"/>
        <v/>
      </c>
      <c r="AD3008" s="187" t="str">
        <f t="shared" si="999"/>
        <v/>
      </c>
      <c r="AE3008" s="187" t="str">
        <f t="shared" si="1000"/>
        <v/>
      </c>
      <c r="AF3008" s="187" t="str">
        <f t="shared" si="1001"/>
        <v/>
      </c>
      <c r="AG3008" s="187" t="str">
        <f t="shared" si="1002"/>
        <v/>
      </c>
      <c r="AH3008" s="187" t="str">
        <f t="shared" si="1003"/>
        <v/>
      </c>
      <c r="AI3008" s="187" t="str">
        <f t="shared" si="1004"/>
        <v/>
      </c>
      <c r="AJ3008" s="187" t="str">
        <f t="shared" si="1005"/>
        <v/>
      </c>
      <c r="AK3008" s="187" t="str">
        <f t="shared" si="1006"/>
        <v/>
      </c>
      <c r="AN3008" s="187" t="str">
        <f t="shared" si="1007"/>
        <v/>
      </c>
      <c r="AO3008" s="187" t="str">
        <f t="shared" si="1008"/>
        <v/>
      </c>
      <c r="AP3008" s="187" t="str">
        <f t="shared" si="1009"/>
        <v/>
      </c>
      <c r="AT3008" s="187" t="str">
        <f t="shared" si="1010"/>
        <v/>
      </c>
      <c r="AU3008" s="187" t="str">
        <f t="shared" si="1011"/>
        <v/>
      </c>
      <c r="AV3008" s="187" t="str">
        <f t="shared" si="1012"/>
        <v/>
      </c>
      <c r="AW3008" s="187" t="str">
        <f t="shared" si="1013"/>
        <v/>
      </c>
      <c r="AX3008" s="187" t="str">
        <f t="shared" si="1014"/>
        <v/>
      </c>
      <c r="AY3008" s="187" t="str">
        <f t="shared" si="995"/>
        <v/>
      </c>
      <c r="AZ3008" s="187" t="str">
        <f t="shared" si="1015"/>
        <v/>
      </c>
      <c r="BA3008" s="187" t="str">
        <f t="shared" si="997"/>
        <v xml:space="preserve"> </v>
      </c>
      <c r="BB3008" s="187" t="str">
        <f>IFERROR(IF(AW3008="","",VLOOKUP(AW3008,SUSS!R:S,2,FALSE)),AY3008*SUSS!$M$2)</f>
        <v/>
      </c>
      <c r="BC3008" s="187" t="str">
        <f t="shared" si="996"/>
        <v/>
      </c>
    </row>
    <row r="3009" spans="14:55" ht="15.75" thickBot="1">
      <c r="N3009" s="183" t="s">
        <v>224</v>
      </c>
      <c r="O3009" s="82">
        <v>111</v>
      </c>
      <c r="P3009" s="85">
        <v>1714.68</v>
      </c>
      <c r="Q3009" s="83" t="s">
        <v>11</v>
      </c>
      <c r="R3009" s="83" t="s">
        <v>10</v>
      </c>
      <c r="S3009" s="83" t="s">
        <v>83</v>
      </c>
      <c r="T3009" s="82" t="s">
        <v>166</v>
      </c>
      <c r="U3009" s="82" t="s">
        <v>124</v>
      </c>
      <c r="AC3009" s="187" t="str">
        <f t="shared" si="998"/>
        <v/>
      </c>
      <c r="AD3009" s="187" t="str">
        <f t="shared" si="999"/>
        <v/>
      </c>
      <c r="AE3009" s="187" t="str">
        <f t="shared" si="1000"/>
        <v/>
      </c>
      <c r="AF3009" s="187" t="str">
        <f t="shared" si="1001"/>
        <v/>
      </c>
      <c r="AG3009" s="187" t="str">
        <f t="shared" si="1002"/>
        <v/>
      </c>
      <c r="AH3009" s="187" t="str">
        <f t="shared" si="1003"/>
        <v/>
      </c>
      <c r="AI3009" s="187" t="str">
        <f t="shared" si="1004"/>
        <v/>
      </c>
      <c r="AJ3009" s="187" t="str">
        <f t="shared" si="1005"/>
        <v/>
      </c>
      <c r="AK3009" s="187" t="str">
        <f t="shared" si="1006"/>
        <v/>
      </c>
      <c r="AN3009" s="187" t="str">
        <f t="shared" si="1007"/>
        <v/>
      </c>
      <c r="AO3009" s="187" t="str">
        <f t="shared" si="1008"/>
        <v/>
      </c>
      <c r="AP3009" s="187" t="str">
        <f t="shared" si="1009"/>
        <v/>
      </c>
      <c r="AT3009" s="187" t="str">
        <f t="shared" si="1010"/>
        <v>O365001</v>
      </c>
      <c r="AU3009" s="187">
        <f t="shared" si="1011"/>
        <v>111</v>
      </c>
      <c r="AV3009" s="187">
        <f t="shared" si="1012"/>
        <v>1714.68</v>
      </c>
      <c r="AW3009" s="187" t="str">
        <f t="shared" si="1013"/>
        <v>2014/9</v>
      </c>
      <c r="AX3009" s="187" t="str">
        <f t="shared" si="1014"/>
        <v>2014/9 Contribuciones Seg. Social</v>
      </c>
      <c r="AY3009" s="187">
        <f t="shared" si="995"/>
        <v>9260.52</v>
      </c>
      <c r="AZ3009" s="187">
        <f t="shared" si="1015"/>
        <v>0.1851602285832761</v>
      </c>
      <c r="BA3009" s="187" t="str">
        <f t="shared" si="997"/>
        <v>O365001 111</v>
      </c>
      <c r="BB3009" s="187">
        <f>IFERROR(IF(AW3009="","",VLOOKUP(AW3009,SUSS!R:S,2,FALSE)),AY3009*SUSS!$M$2)</f>
        <v>1111.2624000000001</v>
      </c>
      <c r="BC3009" s="187">
        <f t="shared" si="996"/>
        <v>205.76160000000002</v>
      </c>
    </row>
    <row r="3010" spans="14:55" ht="15.75" thickBot="1">
      <c r="N3010" s="183" t="s">
        <v>224</v>
      </c>
      <c r="O3010" s="82">
        <v>111</v>
      </c>
      <c r="P3010" s="86">
        <v>656.43</v>
      </c>
      <c r="Q3010" s="83" t="s">
        <v>11</v>
      </c>
      <c r="R3010" s="83" t="s">
        <v>10</v>
      </c>
      <c r="S3010" s="83" t="s">
        <v>10</v>
      </c>
      <c r="T3010" s="82" t="s">
        <v>135</v>
      </c>
      <c r="U3010" s="82" t="s">
        <v>124</v>
      </c>
      <c r="AC3010" s="187" t="str">
        <f t="shared" si="998"/>
        <v/>
      </c>
      <c r="AD3010" s="187" t="str">
        <f t="shared" si="999"/>
        <v/>
      </c>
      <c r="AE3010" s="187" t="str">
        <f t="shared" si="1000"/>
        <v/>
      </c>
      <c r="AF3010" s="187" t="str">
        <f t="shared" si="1001"/>
        <v/>
      </c>
      <c r="AG3010" s="187" t="str">
        <f t="shared" si="1002"/>
        <v/>
      </c>
      <c r="AH3010" s="187" t="str">
        <f t="shared" si="1003"/>
        <v/>
      </c>
      <c r="AI3010" s="187" t="str">
        <f t="shared" si="1004"/>
        <v/>
      </c>
      <c r="AJ3010" s="187" t="str">
        <f t="shared" si="1005"/>
        <v/>
      </c>
      <c r="AK3010" s="187" t="str">
        <f t="shared" si="1006"/>
        <v/>
      </c>
      <c r="AN3010" s="187" t="str">
        <f t="shared" si="1007"/>
        <v/>
      </c>
      <c r="AO3010" s="187" t="str">
        <f t="shared" si="1008"/>
        <v/>
      </c>
      <c r="AP3010" s="187" t="str">
        <f t="shared" si="1009"/>
        <v/>
      </c>
      <c r="AT3010" s="187" t="str">
        <f t="shared" si="1010"/>
        <v>O365001</v>
      </c>
      <c r="AU3010" s="187">
        <f t="shared" si="1011"/>
        <v>111</v>
      </c>
      <c r="AV3010" s="187">
        <f t="shared" si="1012"/>
        <v>656.43</v>
      </c>
      <c r="AW3010" s="187" t="str">
        <f t="shared" si="1013"/>
        <v>2014/10</v>
      </c>
      <c r="AX3010" s="187" t="str">
        <f t="shared" si="1014"/>
        <v>2014/10 Contribuciones Seg. Social</v>
      </c>
      <c r="AY3010" s="187">
        <f t="shared" si="995"/>
        <v>9298.06</v>
      </c>
      <c r="AZ3010" s="187">
        <f t="shared" si="1015"/>
        <v>7.0598597987106992E-2</v>
      </c>
      <c r="BA3010" s="187" t="str">
        <f t="shared" si="997"/>
        <v>O365001 111</v>
      </c>
      <c r="BB3010" s="187">
        <f>IFERROR(IF(AW3010="","",VLOOKUP(AW3010,SUSS!R:S,2,FALSE)),AY3010*SUSS!$M$2)</f>
        <v>1115.7672</v>
      </c>
      <c r="BC3010" s="187">
        <f t="shared" si="996"/>
        <v>78.771600000000007</v>
      </c>
    </row>
    <row r="3011" spans="14:55" ht="15.75" thickBot="1">
      <c r="N3011" s="183" t="s">
        <v>224</v>
      </c>
      <c r="O3011" s="82">
        <v>111</v>
      </c>
      <c r="P3011" s="85">
        <v>5272.07</v>
      </c>
      <c r="Q3011" s="83" t="s">
        <v>82</v>
      </c>
      <c r="R3011" s="83" t="s">
        <v>10</v>
      </c>
      <c r="S3011" s="83" t="s">
        <v>10</v>
      </c>
      <c r="T3011" s="82" t="s">
        <v>139</v>
      </c>
      <c r="U3011" s="82" t="s">
        <v>124</v>
      </c>
      <c r="AC3011" s="187" t="str">
        <f t="shared" si="998"/>
        <v/>
      </c>
      <c r="AD3011" s="187" t="str">
        <f t="shared" si="999"/>
        <v/>
      </c>
      <c r="AE3011" s="187" t="str">
        <f t="shared" si="1000"/>
        <v/>
      </c>
      <c r="AF3011" s="187" t="str">
        <f t="shared" si="1001"/>
        <v/>
      </c>
      <c r="AG3011" s="187" t="str">
        <f t="shared" si="1002"/>
        <v/>
      </c>
      <c r="AH3011" s="187" t="str">
        <f t="shared" si="1003"/>
        <v/>
      </c>
      <c r="AI3011" s="187" t="str">
        <f t="shared" si="1004"/>
        <v/>
      </c>
      <c r="AJ3011" s="187" t="str">
        <f t="shared" si="1005"/>
        <v/>
      </c>
      <c r="AK3011" s="187" t="str">
        <f t="shared" si="1006"/>
        <v/>
      </c>
      <c r="AN3011" s="187" t="str">
        <f t="shared" si="1007"/>
        <v/>
      </c>
      <c r="AO3011" s="187" t="str">
        <f t="shared" si="1008"/>
        <v/>
      </c>
      <c r="AP3011" s="187" t="str">
        <f t="shared" si="1009"/>
        <v/>
      </c>
      <c r="AT3011" s="187" t="str">
        <f t="shared" si="1010"/>
        <v/>
      </c>
      <c r="AU3011" s="187" t="str">
        <f t="shared" si="1011"/>
        <v/>
      </c>
      <c r="AV3011" s="187" t="str">
        <f t="shared" si="1012"/>
        <v/>
      </c>
      <c r="AW3011" s="187" t="str">
        <f t="shared" si="1013"/>
        <v/>
      </c>
      <c r="AX3011" s="187" t="str">
        <f t="shared" si="1014"/>
        <v/>
      </c>
      <c r="AY3011" s="187" t="str">
        <f t="shared" si="995"/>
        <v/>
      </c>
      <c r="AZ3011" s="187" t="str">
        <f t="shared" si="1015"/>
        <v/>
      </c>
      <c r="BA3011" s="187" t="str">
        <f t="shared" si="997"/>
        <v xml:space="preserve"> </v>
      </c>
      <c r="BB3011" s="187" t="str">
        <f>IFERROR(IF(AW3011="","",VLOOKUP(AW3011,SUSS!R:S,2,FALSE)),AY3011*SUSS!$M$2)</f>
        <v/>
      </c>
      <c r="BC3011" s="187" t="str">
        <f t="shared" si="996"/>
        <v/>
      </c>
    </row>
    <row r="3012" spans="14:55" ht="15.75" thickBot="1">
      <c r="N3012" s="183" t="s">
        <v>224</v>
      </c>
      <c r="O3012" s="82">
        <v>111</v>
      </c>
      <c r="P3012" s="85">
        <v>1002.48</v>
      </c>
      <c r="Q3012" s="83" t="s">
        <v>106</v>
      </c>
      <c r="R3012" s="83" t="s">
        <v>10</v>
      </c>
      <c r="S3012" s="83" t="s">
        <v>83</v>
      </c>
      <c r="T3012" s="82" t="s">
        <v>230</v>
      </c>
      <c r="U3012" s="82" t="s">
        <v>124</v>
      </c>
      <c r="AC3012" s="187" t="str">
        <f t="shared" si="998"/>
        <v/>
      </c>
      <c r="AD3012" s="187" t="str">
        <f t="shared" si="999"/>
        <v/>
      </c>
      <c r="AE3012" s="187" t="str">
        <f t="shared" si="1000"/>
        <v/>
      </c>
      <c r="AF3012" s="187" t="str">
        <f t="shared" si="1001"/>
        <v/>
      </c>
      <c r="AG3012" s="187" t="str">
        <f t="shared" si="1002"/>
        <v/>
      </c>
      <c r="AH3012" s="187" t="str">
        <f t="shared" si="1003"/>
        <v/>
      </c>
      <c r="AI3012" s="187" t="str">
        <f t="shared" si="1004"/>
        <v/>
      </c>
      <c r="AJ3012" s="187" t="str">
        <f t="shared" si="1005"/>
        <v/>
      </c>
      <c r="AK3012" s="187" t="str">
        <f t="shared" si="1006"/>
        <v/>
      </c>
      <c r="AN3012" s="187" t="str">
        <f t="shared" si="1007"/>
        <v/>
      </c>
      <c r="AO3012" s="187" t="str">
        <f t="shared" si="1008"/>
        <v/>
      </c>
      <c r="AP3012" s="187" t="str">
        <f t="shared" si="1009"/>
        <v/>
      </c>
      <c r="AT3012" s="187" t="str">
        <f t="shared" si="1010"/>
        <v/>
      </c>
      <c r="AU3012" s="187" t="str">
        <f t="shared" si="1011"/>
        <v/>
      </c>
      <c r="AV3012" s="187" t="str">
        <f t="shared" si="1012"/>
        <v/>
      </c>
      <c r="AW3012" s="187" t="str">
        <f t="shared" si="1013"/>
        <v/>
      </c>
      <c r="AX3012" s="187" t="str">
        <f t="shared" si="1014"/>
        <v/>
      </c>
      <c r="AY3012" s="187" t="str">
        <f t="shared" ref="AY3012:AY3075" si="1016">VLOOKUP(AX3012,AO:AP,2,FALSE)</f>
        <v/>
      </c>
      <c r="AZ3012" s="187" t="str">
        <f t="shared" si="1015"/>
        <v/>
      </c>
      <c r="BA3012" s="187" t="str">
        <f t="shared" si="997"/>
        <v xml:space="preserve"> </v>
      </c>
      <c r="BB3012" s="187" t="str">
        <f>IFERROR(IF(AW3012="","",VLOOKUP(AW3012,SUSS!R:S,2,FALSE)),AY3012*SUSS!$M$2)</f>
        <v/>
      </c>
      <c r="BC3012" s="187" t="str">
        <f t="shared" si="996"/>
        <v/>
      </c>
    </row>
    <row r="3013" spans="14:55" ht="15.75" thickBot="1">
      <c r="N3013" s="183" t="s">
        <v>224</v>
      </c>
      <c r="O3013" s="82">
        <v>112</v>
      </c>
      <c r="P3013" s="85">
        <v>1636.27</v>
      </c>
      <c r="Q3013" s="83" t="s">
        <v>102</v>
      </c>
      <c r="R3013" s="83" t="s">
        <v>10</v>
      </c>
      <c r="S3013" s="83" t="s">
        <v>83</v>
      </c>
      <c r="T3013" s="82" t="s">
        <v>206</v>
      </c>
      <c r="U3013" s="82" t="s">
        <v>124</v>
      </c>
      <c r="AC3013" s="187" t="str">
        <f t="shared" si="998"/>
        <v/>
      </c>
      <c r="AD3013" s="187" t="str">
        <f t="shared" si="999"/>
        <v/>
      </c>
      <c r="AE3013" s="187" t="str">
        <f t="shared" si="1000"/>
        <v/>
      </c>
      <c r="AF3013" s="187" t="str">
        <f t="shared" si="1001"/>
        <v/>
      </c>
      <c r="AG3013" s="187" t="str">
        <f t="shared" si="1002"/>
        <v/>
      </c>
      <c r="AH3013" s="187" t="str">
        <f t="shared" si="1003"/>
        <v/>
      </c>
      <c r="AI3013" s="187" t="str">
        <f t="shared" si="1004"/>
        <v/>
      </c>
      <c r="AJ3013" s="187" t="str">
        <f t="shared" si="1005"/>
        <v/>
      </c>
      <c r="AK3013" s="187" t="str">
        <f t="shared" si="1006"/>
        <v/>
      </c>
      <c r="AN3013" s="187" t="str">
        <f t="shared" si="1007"/>
        <v/>
      </c>
      <c r="AO3013" s="187" t="str">
        <f t="shared" si="1008"/>
        <v/>
      </c>
      <c r="AP3013" s="187" t="str">
        <f t="shared" si="1009"/>
        <v/>
      </c>
      <c r="AT3013" s="187" t="str">
        <f t="shared" si="1010"/>
        <v/>
      </c>
      <c r="AU3013" s="187" t="str">
        <f t="shared" si="1011"/>
        <v/>
      </c>
      <c r="AV3013" s="187" t="str">
        <f t="shared" si="1012"/>
        <v/>
      </c>
      <c r="AW3013" s="187" t="str">
        <f t="shared" si="1013"/>
        <v/>
      </c>
      <c r="AX3013" s="187" t="str">
        <f t="shared" si="1014"/>
        <v/>
      </c>
      <c r="AY3013" s="187" t="str">
        <f t="shared" si="1016"/>
        <v/>
      </c>
      <c r="AZ3013" s="187" t="str">
        <f t="shared" si="1015"/>
        <v/>
      </c>
      <c r="BA3013" s="187" t="str">
        <f t="shared" si="997"/>
        <v xml:space="preserve"> </v>
      </c>
      <c r="BB3013" s="187" t="str">
        <f>IFERROR(IF(AW3013="","",VLOOKUP(AW3013,SUSS!R:S,2,FALSE)),AY3013*SUSS!$M$2)</f>
        <v/>
      </c>
      <c r="BC3013" s="187" t="str">
        <f t="shared" ref="BC3013:BC3076" si="1017">IFERROR(IF(BB3013&lt;&gt;"",AZ3013*BB3013,""),"VER")</f>
        <v/>
      </c>
    </row>
    <row r="3014" spans="14:55" ht="15.75" thickBot="1">
      <c r="N3014" s="183" t="s">
        <v>224</v>
      </c>
      <c r="O3014" s="82">
        <v>112</v>
      </c>
      <c r="P3014" s="86">
        <v>218.97</v>
      </c>
      <c r="Q3014" s="83" t="s">
        <v>107</v>
      </c>
      <c r="R3014" s="83" t="s">
        <v>10</v>
      </c>
      <c r="S3014" s="83" t="s">
        <v>10</v>
      </c>
      <c r="T3014" s="82" t="s">
        <v>231</v>
      </c>
      <c r="U3014" s="82" t="s">
        <v>124</v>
      </c>
      <c r="AC3014" s="187" t="str">
        <f t="shared" si="998"/>
        <v/>
      </c>
      <c r="AD3014" s="187" t="str">
        <f t="shared" si="999"/>
        <v/>
      </c>
      <c r="AE3014" s="187" t="str">
        <f t="shared" si="1000"/>
        <v/>
      </c>
      <c r="AF3014" s="187" t="str">
        <f t="shared" si="1001"/>
        <v/>
      </c>
      <c r="AG3014" s="187" t="str">
        <f t="shared" si="1002"/>
        <v/>
      </c>
      <c r="AH3014" s="187" t="str">
        <f t="shared" si="1003"/>
        <v/>
      </c>
      <c r="AI3014" s="187" t="str">
        <f t="shared" si="1004"/>
        <v/>
      </c>
      <c r="AJ3014" s="187" t="str">
        <f t="shared" si="1005"/>
        <v/>
      </c>
      <c r="AK3014" s="187" t="str">
        <f t="shared" si="1006"/>
        <v/>
      </c>
      <c r="AN3014" s="187" t="str">
        <f t="shared" si="1007"/>
        <v/>
      </c>
      <c r="AO3014" s="187" t="str">
        <f t="shared" si="1008"/>
        <v/>
      </c>
      <c r="AP3014" s="187" t="str">
        <f t="shared" si="1009"/>
        <v/>
      </c>
      <c r="AT3014" s="187" t="str">
        <f t="shared" si="1010"/>
        <v/>
      </c>
      <c r="AU3014" s="187" t="str">
        <f t="shared" si="1011"/>
        <v/>
      </c>
      <c r="AV3014" s="187" t="str">
        <f t="shared" si="1012"/>
        <v/>
      </c>
      <c r="AW3014" s="187" t="str">
        <f t="shared" si="1013"/>
        <v/>
      </c>
      <c r="AX3014" s="187" t="str">
        <f t="shared" si="1014"/>
        <v/>
      </c>
      <c r="AY3014" s="187" t="str">
        <f t="shared" si="1016"/>
        <v/>
      </c>
      <c r="AZ3014" s="187" t="str">
        <f t="shared" si="1015"/>
        <v/>
      </c>
      <c r="BA3014" s="187" t="str">
        <f t="shared" si="997"/>
        <v xml:space="preserve"> </v>
      </c>
      <c r="BB3014" s="187" t="str">
        <f>IFERROR(IF(AW3014="","",VLOOKUP(AW3014,SUSS!R:S,2,FALSE)),AY3014*SUSS!$M$2)</f>
        <v/>
      </c>
      <c r="BC3014" s="187" t="str">
        <f t="shared" si="1017"/>
        <v/>
      </c>
    </row>
    <row r="3015" spans="14:55" ht="15.75" thickBot="1">
      <c r="N3015" s="183" t="s">
        <v>224</v>
      </c>
      <c r="O3015" s="82">
        <v>112</v>
      </c>
      <c r="P3015" s="85">
        <v>2371.11</v>
      </c>
      <c r="Q3015" s="83" t="s">
        <v>11</v>
      </c>
      <c r="R3015" s="83" t="s">
        <v>10</v>
      </c>
      <c r="S3015" s="83" t="s">
        <v>10</v>
      </c>
      <c r="T3015" s="82" t="s">
        <v>135</v>
      </c>
      <c r="U3015" s="82" t="s">
        <v>124</v>
      </c>
      <c r="AC3015" s="187" t="str">
        <f t="shared" si="998"/>
        <v/>
      </c>
      <c r="AD3015" s="187" t="str">
        <f t="shared" si="999"/>
        <v/>
      </c>
      <c r="AE3015" s="187" t="str">
        <f t="shared" si="1000"/>
        <v/>
      </c>
      <c r="AF3015" s="187" t="str">
        <f t="shared" si="1001"/>
        <v/>
      </c>
      <c r="AG3015" s="187" t="str">
        <f t="shared" si="1002"/>
        <v/>
      </c>
      <c r="AH3015" s="187" t="str">
        <f t="shared" si="1003"/>
        <v/>
      </c>
      <c r="AI3015" s="187" t="str">
        <f t="shared" si="1004"/>
        <v/>
      </c>
      <c r="AJ3015" s="187" t="str">
        <f t="shared" si="1005"/>
        <v/>
      </c>
      <c r="AK3015" s="187" t="str">
        <f t="shared" si="1006"/>
        <v/>
      </c>
      <c r="AN3015" s="187" t="str">
        <f t="shared" si="1007"/>
        <v/>
      </c>
      <c r="AO3015" s="187" t="str">
        <f t="shared" si="1008"/>
        <v/>
      </c>
      <c r="AP3015" s="187" t="str">
        <f t="shared" si="1009"/>
        <v/>
      </c>
      <c r="AT3015" s="187" t="str">
        <f t="shared" si="1010"/>
        <v>O365001</v>
      </c>
      <c r="AU3015" s="187">
        <f t="shared" si="1011"/>
        <v>112</v>
      </c>
      <c r="AV3015" s="187">
        <f t="shared" si="1012"/>
        <v>2371.11</v>
      </c>
      <c r="AW3015" s="187" t="str">
        <f t="shared" si="1013"/>
        <v>2014/10</v>
      </c>
      <c r="AX3015" s="187" t="str">
        <f t="shared" si="1014"/>
        <v>2014/10 Contribuciones Seg. Social</v>
      </c>
      <c r="AY3015" s="187">
        <f t="shared" si="1016"/>
        <v>9298.06</v>
      </c>
      <c r="AZ3015" s="187">
        <f t="shared" si="1015"/>
        <v>0.25501126041346261</v>
      </c>
      <c r="BA3015" s="187" t="str">
        <f t="shared" si="997"/>
        <v>O365001 112</v>
      </c>
      <c r="BB3015" s="187">
        <f>IFERROR(IF(AW3015="","",VLOOKUP(AW3015,SUSS!R:S,2,FALSE)),AY3015*SUSS!$M$2)</f>
        <v>1115.7672</v>
      </c>
      <c r="BC3015" s="187">
        <f t="shared" si="1017"/>
        <v>284.53320000000002</v>
      </c>
    </row>
    <row r="3016" spans="14:55" ht="15.75" thickBot="1">
      <c r="N3016" s="183" t="s">
        <v>224</v>
      </c>
      <c r="O3016" s="82">
        <v>112</v>
      </c>
      <c r="P3016" s="85">
        <v>4179</v>
      </c>
      <c r="Q3016" s="83" t="s">
        <v>82</v>
      </c>
      <c r="R3016" s="83" t="s">
        <v>10</v>
      </c>
      <c r="S3016" s="83" t="s">
        <v>10</v>
      </c>
      <c r="T3016" s="82" t="s">
        <v>139</v>
      </c>
      <c r="U3016" s="82" t="s">
        <v>124</v>
      </c>
      <c r="AC3016" s="187" t="str">
        <f t="shared" si="998"/>
        <v/>
      </c>
      <c r="AD3016" s="187" t="str">
        <f t="shared" si="999"/>
        <v/>
      </c>
      <c r="AE3016" s="187" t="str">
        <f t="shared" si="1000"/>
        <v/>
      </c>
      <c r="AF3016" s="187" t="str">
        <f t="shared" si="1001"/>
        <v/>
      </c>
      <c r="AG3016" s="187" t="str">
        <f t="shared" si="1002"/>
        <v/>
      </c>
      <c r="AH3016" s="187" t="str">
        <f t="shared" si="1003"/>
        <v/>
      </c>
      <c r="AI3016" s="187" t="str">
        <f t="shared" si="1004"/>
        <v/>
      </c>
      <c r="AJ3016" s="187" t="str">
        <f t="shared" si="1005"/>
        <v/>
      </c>
      <c r="AK3016" s="187" t="str">
        <f t="shared" si="1006"/>
        <v/>
      </c>
      <c r="AN3016" s="187" t="str">
        <f t="shared" si="1007"/>
        <v/>
      </c>
      <c r="AO3016" s="187" t="str">
        <f t="shared" si="1008"/>
        <v/>
      </c>
      <c r="AP3016" s="187" t="str">
        <f t="shared" si="1009"/>
        <v/>
      </c>
      <c r="AT3016" s="187" t="str">
        <f t="shared" si="1010"/>
        <v/>
      </c>
      <c r="AU3016" s="187" t="str">
        <f t="shared" si="1011"/>
        <v/>
      </c>
      <c r="AV3016" s="187" t="str">
        <f t="shared" si="1012"/>
        <v/>
      </c>
      <c r="AW3016" s="187" t="str">
        <f t="shared" si="1013"/>
        <v/>
      </c>
      <c r="AX3016" s="187" t="str">
        <f t="shared" si="1014"/>
        <v/>
      </c>
      <c r="AY3016" s="187" t="str">
        <f t="shared" si="1016"/>
        <v/>
      </c>
      <c r="AZ3016" s="187" t="str">
        <f t="shared" si="1015"/>
        <v/>
      </c>
      <c r="BA3016" s="187" t="str">
        <f t="shared" ref="BA3016:BA3079" si="1018">AT3016&amp;" "&amp;AU3016</f>
        <v xml:space="preserve"> </v>
      </c>
      <c r="BB3016" s="187" t="str">
        <f>IFERROR(IF(AW3016="","",VLOOKUP(AW3016,SUSS!R:S,2,FALSE)),AY3016*SUSS!$M$2)</f>
        <v/>
      </c>
      <c r="BC3016" s="187" t="str">
        <f t="shared" si="1017"/>
        <v/>
      </c>
    </row>
    <row r="3017" spans="14:55" ht="15.75" thickBot="1">
      <c r="N3017" s="183" t="s">
        <v>224</v>
      </c>
      <c r="O3017" s="82">
        <v>112</v>
      </c>
      <c r="P3017" s="85">
        <v>1093.07</v>
      </c>
      <c r="Q3017" s="83" t="s">
        <v>82</v>
      </c>
      <c r="R3017" s="83" t="s">
        <v>10</v>
      </c>
      <c r="S3017" s="83" t="s">
        <v>83</v>
      </c>
      <c r="T3017" s="82" t="s">
        <v>139</v>
      </c>
      <c r="U3017" s="82" t="s">
        <v>124</v>
      </c>
      <c r="AC3017" s="187" t="str">
        <f t="shared" si="998"/>
        <v/>
      </c>
      <c r="AD3017" s="187" t="str">
        <f t="shared" si="999"/>
        <v/>
      </c>
      <c r="AE3017" s="187" t="str">
        <f t="shared" si="1000"/>
        <v/>
      </c>
      <c r="AF3017" s="187" t="str">
        <f t="shared" si="1001"/>
        <v/>
      </c>
      <c r="AG3017" s="187" t="str">
        <f t="shared" si="1002"/>
        <v/>
      </c>
      <c r="AH3017" s="187" t="str">
        <f t="shared" si="1003"/>
        <v/>
      </c>
      <c r="AI3017" s="187" t="str">
        <f t="shared" si="1004"/>
        <v/>
      </c>
      <c r="AJ3017" s="187" t="str">
        <f t="shared" si="1005"/>
        <v/>
      </c>
      <c r="AK3017" s="187" t="str">
        <f t="shared" si="1006"/>
        <v/>
      </c>
      <c r="AN3017" s="187" t="str">
        <f t="shared" si="1007"/>
        <v/>
      </c>
      <c r="AO3017" s="187" t="str">
        <f t="shared" si="1008"/>
        <v/>
      </c>
      <c r="AP3017" s="187" t="str">
        <f t="shared" si="1009"/>
        <v/>
      </c>
      <c r="AT3017" s="187" t="str">
        <f t="shared" si="1010"/>
        <v/>
      </c>
      <c r="AU3017" s="187" t="str">
        <f t="shared" si="1011"/>
        <v/>
      </c>
      <c r="AV3017" s="187" t="str">
        <f t="shared" si="1012"/>
        <v/>
      </c>
      <c r="AW3017" s="187" t="str">
        <f t="shared" si="1013"/>
        <v/>
      </c>
      <c r="AX3017" s="187" t="str">
        <f t="shared" si="1014"/>
        <v/>
      </c>
      <c r="AY3017" s="187" t="str">
        <f t="shared" si="1016"/>
        <v/>
      </c>
      <c r="AZ3017" s="187" t="str">
        <f t="shared" si="1015"/>
        <v/>
      </c>
      <c r="BA3017" s="187" t="str">
        <f t="shared" si="1018"/>
        <v xml:space="preserve"> </v>
      </c>
      <c r="BB3017" s="187" t="str">
        <f>IFERROR(IF(AW3017="","",VLOOKUP(AW3017,SUSS!R:S,2,FALSE)),AY3017*SUSS!$M$2)</f>
        <v/>
      </c>
      <c r="BC3017" s="187" t="str">
        <f t="shared" si="1017"/>
        <v/>
      </c>
    </row>
    <row r="3018" spans="14:55" ht="15.75" thickBot="1">
      <c r="N3018" s="183" t="s">
        <v>224</v>
      </c>
      <c r="O3018" s="82">
        <v>112</v>
      </c>
      <c r="P3018" s="85">
        <v>1002.48</v>
      </c>
      <c r="Q3018" s="83" t="s">
        <v>106</v>
      </c>
      <c r="R3018" s="83" t="s">
        <v>10</v>
      </c>
      <c r="S3018" s="83" t="s">
        <v>83</v>
      </c>
      <c r="T3018" s="82" t="s">
        <v>230</v>
      </c>
      <c r="U3018" s="82" t="s">
        <v>124</v>
      </c>
      <c r="AC3018" s="187" t="str">
        <f t="shared" si="998"/>
        <v/>
      </c>
      <c r="AD3018" s="187" t="str">
        <f t="shared" si="999"/>
        <v/>
      </c>
      <c r="AE3018" s="187" t="str">
        <f t="shared" si="1000"/>
        <v/>
      </c>
      <c r="AF3018" s="187" t="str">
        <f t="shared" si="1001"/>
        <v/>
      </c>
      <c r="AG3018" s="187" t="str">
        <f t="shared" si="1002"/>
        <v/>
      </c>
      <c r="AH3018" s="187" t="str">
        <f t="shared" si="1003"/>
        <v/>
      </c>
      <c r="AI3018" s="187" t="str">
        <f t="shared" si="1004"/>
        <v/>
      </c>
      <c r="AJ3018" s="187" t="str">
        <f t="shared" si="1005"/>
        <v/>
      </c>
      <c r="AK3018" s="187" t="str">
        <f t="shared" si="1006"/>
        <v/>
      </c>
      <c r="AN3018" s="187" t="str">
        <f t="shared" si="1007"/>
        <v/>
      </c>
      <c r="AO3018" s="187" t="str">
        <f t="shared" si="1008"/>
        <v/>
      </c>
      <c r="AP3018" s="187" t="str">
        <f t="shared" si="1009"/>
        <v/>
      </c>
      <c r="AT3018" s="187" t="str">
        <f t="shared" si="1010"/>
        <v/>
      </c>
      <c r="AU3018" s="187" t="str">
        <f t="shared" si="1011"/>
        <v/>
      </c>
      <c r="AV3018" s="187" t="str">
        <f t="shared" si="1012"/>
        <v/>
      </c>
      <c r="AW3018" s="187" t="str">
        <f t="shared" si="1013"/>
        <v/>
      </c>
      <c r="AX3018" s="187" t="str">
        <f t="shared" si="1014"/>
        <v/>
      </c>
      <c r="AY3018" s="187" t="str">
        <f t="shared" si="1016"/>
        <v/>
      </c>
      <c r="AZ3018" s="187" t="str">
        <f t="shared" si="1015"/>
        <v/>
      </c>
      <c r="BA3018" s="187" t="str">
        <f t="shared" si="1018"/>
        <v xml:space="preserve"> </v>
      </c>
      <c r="BB3018" s="187" t="str">
        <f>IFERROR(IF(AW3018="","",VLOOKUP(AW3018,SUSS!R:S,2,FALSE)),AY3018*SUSS!$M$2)</f>
        <v/>
      </c>
      <c r="BC3018" s="187" t="str">
        <f t="shared" si="1017"/>
        <v/>
      </c>
    </row>
    <row r="3019" spans="14:55" ht="15.75" thickBot="1">
      <c r="N3019" s="183" t="s">
        <v>224</v>
      </c>
      <c r="O3019" s="82">
        <v>113</v>
      </c>
      <c r="P3019" s="85">
        <v>1636.27</v>
      </c>
      <c r="Q3019" s="83" t="s">
        <v>102</v>
      </c>
      <c r="R3019" s="83" t="s">
        <v>10</v>
      </c>
      <c r="S3019" s="83" t="s">
        <v>83</v>
      </c>
      <c r="T3019" s="82" t="s">
        <v>206</v>
      </c>
      <c r="U3019" s="82" t="s">
        <v>124</v>
      </c>
      <c r="AC3019" s="187" t="str">
        <f t="shared" si="998"/>
        <v/>
      </c>
      <c r="AD3019" s="187" t="str">
        <f t="shared" si="999"/>
        <v/>
      </c>
      <c r="AE3019" s="187" t="str">
        <f t="shared" si="1000"/>
        <v/>
      </c>
      <c r="AF3019" s="187" t="str">
        <f t="shared" si="1001"/>
        <v/>
      </c>
      <c r="AG3019" s="187" t="str">
        <f t="shared" si="1002"/>
        <v/>
      </c>
      <c r="AH3019" s="187" t="str">
        <f t="shared" si="1003"/>
        <v/>
      </c>
      <c r="AI3019" s="187" t="str">
        <f t="shared" si="1004"/>
        <v/>
      </c>
      <c r="AJ3019" s="187" t="str">
        <f t="shared" si="1005"/>
        <v/>
      </c>
      <c r="AK3019" s="187" t="str">
        <f t="shared" si="1006"/>
        <v/>
      </c>
      <c r="AN3019" s="187" t="str">
        <f t="shared" si="1007"/>
        <v/>
      </c>
      <c r="AO3019" s="187" t="str">
        <f t="shared" si="1008"/>
        <v/>
      </c>
      <c r="AP3019" s="187" t="str">
        <f t="shared" si="1009"/>
        <v/>
      </c>
      <c r="AT3019" s="187" t="str">
        <f t="shared" si="1010"/>
        <v/>
      </c>
      <c r="AU3019" s="187" t="str">
        <f t="shared" si="1011"/>
        <v/>
      </c>
      <c r="AV3019" s="187" t="str">
        <f t="shared" si="1012"/>
        <v/>
      </c>
      <c r="AW3019" s="187" t="str">
        <f t="shared" si="1013"/>
        <v/>
      </c>
      <c r="AX3019" s="187" t="str">
        <f t="shared" si="1014"/>
        <v/>
      </c>
      <c r="AY3019" s="187" t="str">
        <f t="shared" si="1016"/>
        <v/>
      </c>
      <c r="AZ3019" s="187" t="str">
        <f t="shared" si="1015"/>
        <v/>
      </c>
      <c r="BA3019" s="187" t="str">
        <f t="shared" si="1018"/>
        <v xml:space="preserve"> </v>
      </c>
      <c r="BB3019" s="187" t="str">
        <f>IFERROR(IF(AW3019="","",VLOOKUP(AW3019,SUSS!R:S,2,FALSE)),AY3019*SUSS!$M$2)</f>
        <v/>
      </c>
      <c r="BC3019" s="187" t="str">
        <f t="shared" si="1017"/>
        <v/>
      </c>
    </row>
    <row r="3020" spans="14:55" ht="15.75" thickBot="1">
      <c r="N3020" s="183" t="s">
        <v>224</v>
      </c>
      <c r="O3020" s="82">
        <v>113</v>
      </c>
      <c r="P3020" s="86">
        <v>218.97</v>
      </c>
      <c r="Q3020" s="83" t="s">
        <v>107</v>
      </c>
      <c r="R3020" s="83" t="s">
        <v>10</v>
      </c>
      <c r="S3020" s="83" t="s">
        <v>10</v>
      </c>
      <c r="T3020" s="82" t="s">
        <v>231</v>
      </c>
      <c r="U3020" s="82" t="s">
        <v>124</v>
      </c>
      <c r="AC3020" s="187" t="str">
        <f t="shared" si="998"/>
        <v/>
      </c>
      <c r="AD3020" s="187" t="str">
        <f t="shared" si="999"/>
        <v/>
      </c>
      <c r="AE3020" s="187" t="str">
        <f t="shared" si="1000"/>
        <v/>
      </c>
      <c r="AF3020" s="187" t="str">
        <f t="shared" si="1001"/>
        <v/>
      </c>
      <c r="AG3020" s="187" t="str">
        <f t="shared" si="1002"/>
        <v/>
      </c>
      <c r="AH3020" s="187" t="str">
        <f t="shared" si="1003"/>
        <v/>
      </c>
      <c r="AI3020" s="187" t="str">
        <f t="shared" si="1004"/>
        <v/>
      </c>
      <c r="AJ3020" s="187" t="str">
        <f t="shared" si="1005"/>
        <v/>
      </c>
      <c r="AK3020" s="187" t="str">
        <f t="shared" si="1006"/>
        <v/>
      </c>
      <c r="AN3020" s="187" t="str">
        <f t="shared" si="1007"/>
        <v/>
      </c>
      <c r="AO3020" s="187" t="str">
        <f t="shared" si="1008"/>
        <v/>
      </c>
      <c r="AP3020" s="187" t="str">
        <f t="shared" si="1009"/>
        <v/>
      </c>
      <c r="AT3020" s="187" t="str">
        <f t="shared" si="1010"/>
        <v/>
      </c>
      <c r="AU3020" s="187" t="str">
        <f t="shared" si="1011"/>
        <v/>
      </c>
      <c r="AV3020" s="187" t="str">
        <f t="shared" si="1012"/>
        <v/>
      </c>
      <c r="AW3020" s="187" t="str">
        <f t="shared" si="1013"/>
        <v/>
      </c>
      <c r="AX3020" s="187" t="str">
        <f t="shared" si="1014"/>
        <v/>
      </c>
      <c r="AY3020" s="187" t="str">
        <f t="shared" si="1016"/>
        <v/>
      </c>
      <c r="AZ3020" s="187" t="str">
        <f t="shared" si="1015"/>
        <v/>
      </c>
      <c r="BA3020" s="187" t="str">
        <f t="shared" si="1018"/>
        <v xml:space="preserve"> </v>
      </c>
      <c r="BB3020" s="187" t="str">
        <f>IFERROR(IF(AW3020="","",VLOOKUP(AW3020,SUSS!R:S,2,FALSE)),AY3020*SUSS!$M$2)</f>
        <v/>
      </c>
      <c r="BC3020" s="187" t="str">
        <f t="shared" si="1017"/>
        <v/>
      </c>
    </row>
    <row r="3021" spans="14:55" ht="15.75" thickBot="1">
      <c r="N3021" s="183" t="s">
        <v>224</v>
      </c>
      <c r="O3021" s="82">
        <v>113</v>
      </c>
      <c r="P3021" s="85">
        <v>2371.11</v>
      </c>
      <c r="Q3021" s="83" t="s">
        <v>11</v>
      </c>
      <c r="R3021" s="83" t="s">
        <v>10</v>
      </c>
      <c r="S3021" s="83" t="s">
        <v>10</v>
      </c>
      <c r="T3021" s="82" t="s">
        <v>135</v>
      </c>
      <c r="U3021" s="82" t="s">
        <v>124</v>
      </c>
      <c r="AC3021" s="187" t="str">
        <f t="shared" si="998"/>
        <v/>
      </c>
      <c r="AD3021" s="187" t="str">
        <f t="shared" si="999"/>
        <v/>
      </c>
      <c r="AE3021" s="187" t="str">
        <f t="shared" si="1000"/>
        <v/>
      </c>
      <c r="AF3021" s="187" t="str">
        <f t="shared" si="1001"/>
        <v/>
      </c>
      <c r="AG3021" s="187" t="str">
        <f t="shared" si="1002"/>
        <v/>
      </c>
      <c r="AH3021" s="187" t="str">
        <f t="shared" si="1003"/>
        <v/>
      </c>
      <c r="AI3021" s="187" t="str">
        <f t="shared" si="1004"/>
        <v/>
      </c>
      <c r="AJ3021" s="187" t="str">
        <f t="shared" si="1005"/>
        <v/>
      </c>
      <c r="AK3021" s="187" t="str">
        <f t="shared" si="1006"/>
        <v/>
      </c>
      <c r="AN3021" s="187" t="str">
        <f t="shared" si="1007"/>
        <v/>
      </c>
      <c r="AO3021" s="187" t="str">
        <f t="shared" si="1008"/>
        <v/>
      </c>
      <c r="AP3021" s="187" t="str">
        <f t="shared" si="1009"/>
        <v/>
      </c>
      <c r="AT3021" s="187" t="str">
        <f t="shared" si="1010"/>
        <v>O365001</v>
      </c>
      <c r="AU3021" s="187">
        <f t="shared" si="1011"/>
        <v>113</v>
      </c>
      <c r="AV3021" s="187">
        <f t="shared" si="1012"/>
        <v>2371.11</v>
      </c>
      <c r="AW3021" s="187" t="str">
        <f t="shared" si="1013"/>
        <v>2014/10</v>
      </c>
      <c r="AX3021" s="187" t="str">
        <f t="shared" si="1014"/>
        <v>2014/10 Contribuciones Seg. Social</v>
      </c>
      <c r="AY3021" s="187">
        <f t="shared" si="1016"/>
        <v>9298.06</v>
      </c>
      <c r="AZ3021" s="187">
        <f t="shared" si="1015"/>
        <v>0.25501126041346261</v>
      </c>
      <c r="BA3021" s="187" t="str">
        <f t="shared" si="1018"/>
        <v>O365001 113</v>
      </c>
      <c r="BB3021" s="187">
        <f>IFERROR(IF(AW3021="","",VLOOKUP(AW3021,SUSS!R:S,2,FALSE)),AY3021*SUSS!$M$2)</f>
        <v>1115.7672</v>
      </c>
      <c r="BC3021" s="187">
        <f t="shared" si="1017"/>
        <v>284.53320000000002</v>
      </c>
    </row>
    <row r="3022" spans="14:55" ht="15.75" thickBot="1">
      <c r="N3022" s="183" t="s">
        <v>224</v>
      </c>
      <c r="O3022" s="82">
        <v>113</v>
      </c>
      <c r="P3022" s="85">
        <v>4851.28</v>
      </c>
      <c r="Q3022" s="83" t="s">
        <v>82</v>
      </c>
      <c r="R3022" s="83" t="s">
        <v>10</v>
      </c>
      <c r="S3022" s="83" t="s">
        <v>83</v>
      </c>
      <c r="T3022" s="82" t="s">
        <v>139</v>
      </c>
      <c r="U3022" s="82" t="s">
        <v>124</v>
      </c>
      <c r="AC3022" s="187" t="str">
        <f t="shared" si="998"/>
        <v/>
      </c>
      <c r="AD3022" s="187" t="str">
        <f t="shared" si="999"/>
        <v/>
      </c>
      <c r="AE3022" s="187" t="str">
        <f t="shared" si="1000"/>
        <v/>
      </c>
      <c r="AF3022" s="187" t="str">
        <f t="shared" si="1001"/>
        <v/>
      </c>
      <c r="AG3022" s="187" t="str">
        <f t="shared" si="1002"/>
        <v/>
      </c>
      <c r="AH3022" s="187" t="str">
        <f t="shared" si="1003"/>
        <v/>
      </c>
      <c r="AI3022" s="187" t="str">
        <f t="shared" si="1004"/>
        <v/>
      </c>
      <c r="AJ3022" s="187" t="str">
        <f t="shared" si="1005"/>
        <v/>
      </c>
      <c r="AK3022" s="187" t="str">
        <f t="shared" si="1006"/>
        <v/>
      </c>
      <c r="AN3022" s="187" t="str">
        <f t="shared" si="1007"/>
        <v/>
      </c>
      <c r="AO3022" s="187" t="str">
        <f t="shared" si="1008"/>
        <v/>
      </c>
      <c r="AP3022" s="187" t="str">
        <f t="shared" si="1009"/>
        <v/>
      </c>
      <c r="AT3022" s="187" t="str">
        <f t="shared" si="1010"/>
        <v/>
      </c>
      <c r="AU3022" s="187" t="str">
        <f t="shared" si="1011"/>
        <v/>
      </c>
      <c r="AV3022" s="187" t="str">
        <f t="shared" si="1012"/>
        <v/>
      </c>
      <c r="AW3022" s="187" t="str">
        <f t="shared" si="1013"/>
        <v/>
      </c>
      <c r="AX3022" s="187" t="str">
        <f t="shared" si="1014"/>
        <v/>
      </c>
      <c r="AY3022" s="187" t="str">
        <f t="shared" si="1016"/>
        <v/>
      </c>
      <c r="AZ3022" s="187" t="str">
        <f t="shared" si="1015"/>
        <v/>
      </c>
      <c r="BA3022" s="187" t="str">
        <f t="shared" si="1018"/>
        <v xml:space="preserve"> </v>
      </c>
      <c r="BB3022" s="187" t="str">
        <f>IFERROR(IF(AW3022="","",VLOOKUP(AW3022,SUSS!R:S,2,FALSE)),AY3022*SUSS!$M$2)</f>
        <v/>
      </c>
      <c r="BC3022" s="187" t="str">
        <f t="shared" si="1017"/>
        <v/>
      </c>
    </row>
    <row r="3023" spans="14:55" ht="15.75" thickBot="1">
      <c r="N3023" s="183" t="s">
        <v>224</v>
      </c>
      <c r="O3023" s="82">
        <v>113</v>
      </c>
      <c r="P3023" s="85">
        <v>1002.48</v>
      </c>
      <c r="Q3023" s="83" t="s">
        <v>106</v>
      </c>
      <c r="R3023" s="83" t="s">
        <v>10</v>
      </c>
      <c r="S3023" s="83" t="s">
        <v>83</v>
      </c>
      <c r="T3023" s="82" t="s">
        <v>230</v>
      </c>
      <c r="U3023" s="82" t="s">
        <v>124</v>
      </c>
      <c r="AC3023" s="187" t="str">
        <f t="shared" si="998"/>
        <v/>
      </c>
      <c r="AD3023" s="187" t="str">
        <f t="shared" si="999"/>
        <v/>
      </c>
      <c r="AE3023" s="187" t="str">
        <f t="shared" si="1000"/>
        <v/>
      </c>
      <c r="AF3023" s="187" t="str">
        <f t="shared" si="1001"/>
        <v/>
      </c>
      <c r="AG3023" s="187" t="str">
        <f t="shared" si="1002"/>
        <v/>
      </c>
      <c r="AH3023" s="187" t="str">
        <f t="shared" si="1003"/>
        <v/>
      </c>
      <c r="AI3023" s="187" t="str">
        <f t="shared" si="1004"/>
        <v/>
      </c>
      <c r="AJ3023" s="187" t="str">
        <f t="shared" si="1005"/>
        <v/>
      </c>
      <c r="AK3023" s="187" t="str">
        <f t="shared" si="1006"/>
        <v/>
      </c>
      <c r="AN3023" s="187" t="str">
        <f t="shared" si="1007"/>
        <v/>
      </c>
      <c r="AO3023" s="187" t="str">
        <f t="shared" si="1008"/>
        <v/>
      </c>
      <c r="AP3023" s="187" t="str">
        <f t="shared" si="1009"/>
        <v/>
      </c>
      <c r="AT3023" s="187" t="str">
        <f t="shared" si="1010"/>
        <v/>
      </c>
      <c r="AU3023" s="187" t="str">
        <f t="shared" si="1011"/>
        <v/>
      </c>
      <c r="AV3023" s="187" t="str">
        <f t="shared" si="1012"/>
        <v/>
      </c>
      <c r="AW3023" s="187" t="str">
        <f t="shared" si="1013"/>
        <v/>
      </c>
      <c r="AX3023" s="187" t="str">
        <f t="shared" si="1014"/>
        <v/>
      </c>
      <c r="AY3023" s="187" t="str">
        <f t="shared" si="1016"/>
        <v/>
      </c>
      <c r="AZ3023" s="187" t="str">
        <f t="shared" si="1015"/>
        <v/>
      </c>
      <c r="BA3023" s="187" t="str">
        <f t="shared" si="1018"/>
        <v xml:space="preserve"> </v>
      </c>
      <c r="BB3023" s="187" t="str">
        <f>IFERROR(IF(AW3023="","",VLOOKUP(AW3023,SUSS!R:S,2,FALSE)),AY3023*SUSS!$M$2)</f>
        <v/>
      </c>
      <c r="BC3023" s="187" t="str">
        <f t="shared" si="1017"/>
        <v/>
      </c>
    </row>
    <row r="3024" spans="14:55" ht="15.75" thickBot="1">
      <c r="N3024" s="183" t="s">
        <v>224</v>
      </c>
      <c r="O3024" s="82">
        <v>113</v>
      </c>
      <c r="P3024" s="86">
        <v>420.79</v>
      </c>
      <c r="Q3024" s="83" t="s">
        <v>82</v>
      </c>
      <c r="R3024" s="83" t="s">
        <v>10</v>
      </c>
      <c r="S3024" s="83" t="s">
        <v>10</v>
      </c>
      <c r="T3024" s="82" t="s">
        <v>179</v>
      </c>
      <c r="U3024" s="82" t="s">
        <v>124</v>
      </c>
      <c r="AC3024" s="187" t="str">
        <f t="shared" si="998"/>
        <v/>
      </c>
      <c r="AD3024" s="187" t="str">
        <f t="shared" si="999"/>
        <v/>
      </c>
      <c r="AE3024" s="187" t="str">
        <f t="shared" si="1000"/>
        <v/>
      </c>
      <c r="AF3024" s="187" t="str">
        <f t="shared" si="1001"/>
        <v/>
      </c>
      <c r="AG3024" s="187" t="str">
        <f t="shared" si="1002"/>
        <v/>
      </c>
      <c r="AH3024" s="187" t="str">
        <f t="shared" si="1003"/>
        <v/>
      </c>
      <c r="AI3024" s="187" t="str">
        <f t="shared" si="1004"/>
        <v/>
      </c>
      <c r="AJ3024" s="187" t="str">
        <f t="shared" si="1005"/>
        <v/>
      </c>
      <c r="AK3024" s="187" t="str">
        <f t="shared" si="1006"/>
        <v/>
      </c>
      <c r="AN3024" s="187" t="str">
        <f t="shared" si="1007"/>
        <v/>
      </c>
      <c r="AO3024" s="187" t="str">
        <f t="shared" si="1008"/>
        <v/>
      </c>
      <c r="AP3024" s="187" t="str">
        <f t="shared" si="1009"/>
        <v/>
      </c>
      <c r="AT3024" s="187" t="str">
        <f t="shared" si="1010"/>
        <v/>
      </c>
      <c r="AU3024" s="187" t="str">
        <f t="shared" si="1011"/>
        <v/>
      </c>
      <c r="AV3024" s="187" t="str">
        <f t="shared" si="1012"/>
        <v/>
      </c>
      <c r="AW3024" s="187" t="str">
        <f t="shared" si="1013"/>
        <v/>
      </c>
      <c r="AX3024" s="187" t="str">
        <f t="shared" si="1014"/>
        <v/>
      </c>
      <c r="AY3024" s="187" t="str">
        <f t="shared" si="1016"/>
        <v/>
      </c>
      <c r="AZ3024" s="187" t="str">
        <f t="shared" si="1015"/>
        <v/>
      </c>
      <c r="BA3024" s="187" t="str">
        <f t="shared" si="1018"/>
        <v xml:space="preserve"> </v>
      </c>
      <c r="BB3024" s="187" t="str">
        <f>IFERROR(IF(AW3024="","",VLOOKUP(AW3024,SUSS!R:S,2,FALSE)),AY3024*SUSS!$M$2)</f>
        <v/>
      </c>
      <c r="BC3024" s="187" t="str">
        <f t="shared" si="1017"/>
        <v/>
      </c>
    </row>
    <row r="3025" spans="14:55" ht="15.75" thickBot="1">
      <c r="N3025" s="183" t="s">
        <v>224</v>
      </c>
      <c r="O3025" s="82">
        <v>114</v>
      </c>
      <c r="P3025" s="85">
        <v>1636.27</v>
      </c>
      <c r="Q3025" s="83" t="s">
        <v>102</v>
      </c>
      <c r="R3025" s="83" t="s">
        <v>10</v>
      </c>
      <c r="S3025" s="83" t="s">
        <v>83</v>
      </c>
      <c r="T3025" s="82" t="s">
        <v>206</v>
      </c>
      <c r="U3025" s="82" t="s">
        <v>124</v>
      </c>
      <c r="AC3025" s="187" t="str">
        <f t="shared" si="998"/>
        <v/>
      </c>
      <c r="AD3025" s="187" t="str">
        <f t="shared" si="999"/>
        <v/>
      </c>
      <c r="AE3025" s="187" t="str">
        <f t="shared" si="1000"/>
        <v/>
      </c>
      <c r="AF3025" s="187" t="str">
        <f t="shared" si="1001"/>
        <v/>
      </c>
      <c r="AG3025" s="187" t="str">
        <f t="shared" si="1002"/>
        <v/>
      </c>
      <c r="AH3025" s="187" t="str">
        <f t="shared" si="1003"/>
        <v/>
      </c>
      <c r="AI3025" s="187" t="str">
        <f t="shared" si="1004"/>
        <v/>
      </c>
      <c r="AJ3025" s="187" t="str">
        <f t="shared" si="1005"/>
        <v/>
      </c>
      <c r="AK3025" s="187" t="str">
        <f t="shared" si="1006"/>
        <v/>
      </c>
      <c r="AN3025" s="187" t="str">
        <f t="shared" si="1007"/>
        <v/>
      </c>
      <c r="AO3025" s="187" t="str">
        <f t="shared" si="1008"/>
        <v/>
      </c>
      <c r="AP3025" s="187" t="str">
        <f t="shared" si="1009"/>
        <v/>
      </c>
      <c r="AT3025" s="187" t="str">
        <f t="shared" si="1010"/>
        <v/>
      </c>
      <c r="AU3025" s="187" t="str">
        <f t="shared" si="1011"/>
        <v/>
      </c>
      <c r="AV3025" s="187" t="str">
        <f t="shared" si="1012"/>
        <v/>
      </c>
      <c r="AW3025" s="187" t="str">
        <f t="shared" si="1013"/>
        <v/>
      </c>
      <c r="AX3025" s="187" t="str">
        <f t="shared" si="1014"/>
        <v/>
      </c>
      <c r="AY3025" s="187" t="str">
        <f t="shared" si="1016"/>
        <v/>
      </c>
      <c r="AZ3025" s="187" t="str">
        <f t="shared" si="1015"/>
        <v/>
      </c>
      <c r="BA3025" s="187" t="str">
        <f t="shared" si="1018"/>
        <v xml:space="preserve"> </v>
      </c>
      <c r="BB3025" s="187" t="str">
        <f>IFERROR(IF(AW3025="","",VLOOKUP(AW3025,SUSS!R:S,2,FALSE)),AY3025*SUSS!$M$2)</f>
        <v/>
      </c>
      <c r="BC3025" s="187" t="str">
        <f t="shared" si="1017"/>
        <v/>
      </c>
    </row>
    <row r="3026" spans="14:55" ht="15.75" thickBot="1">
      <c r="N3026" s="183" t="s">
        <v>224</v>
      </c>
      <c r="O3026" s="82">
        <v>114</v>
      </c>
      <c r="P3026" s="86">
        <v>98.81</v>
      </c>
      <c r="Q3026" s="83" t="s">
        <v>107</v>
      </c>
      <c r="R3026" s="83" t="s">
        <v>10</v>
      </c>
      <c r="S3026" s="83" t="s">
        <v>83</v>
      </c>
      <c r="T3026" s="82" t="s">
        <v>231</v>
      </c>
      <c r="U3026" s="82" t="s">
        <v>124</v>
      </c>
      <c r="AC3026" s="187" t="str">
        <f t="shared" si="998"/>
        <v/>
      </c>
      <c r="AD3026" s="187" t="str">
        <f t="shared" si="999"/>
        <v/>
      </c>
      <c r="AE3026" s="187" t="str">
        <f t="shared" si="1000"/>
        <v/>
      </c>
      <c r="AF3026" s="187" t="str">
        <f t="shared" si="1001"/>
        <v/>
      </c>
      <c r="AG3026" s="187" t="str">
        <f t="shared" si="1002"/>
        <v/>
      </c>
      <c r="AH3026" s="187" t="str">
        <f t="shared" si="1003"/>
        <v/>
      </c>
      <c r="AI3026" s="187" t="str">
        <f t="shared" si="1004"/>
        <v/>
      </c>
      <c r="AJ3026" s="187" t="str">
        <f t="shared" si="1005"/>
        <v/>
      </c>
      <c r="AK3026" s="187" t="str">
        <f t="shared" si="1006"/>
        <v/>
      </c>
      <c r="AN3026" s="187" t="str">
        <f t="shared" si="1007"/>
        <v/>
      </c>
      <c r="AO3026" s="187" t="str">
        <f t="shared" si="1008"/>
        <v/>
      </c>
      <c r="AP3026" s="187" t="str">
        <f t="shared" si="1009"/>
        <v/>
      </c>
      <c r="AT3026" s="187" t="str">
        <f t="shared" si="1010"/>
        <v/>
      </c>
      <c r="AU3026" s="187" t="str">
        <f t="shared" si="1011"/>
        <v/>
      </c>
      <c r="AV3026" s="187" t="str">
        <f t="shared" si="1012"/>
        <v/>
      </c>
      <c r="AW3026" s="187" t="str">
        <f t="shared" si="1013"/>
        <v/>
      </c>
      <c r="AX3026" s="187" t="str">
        <f t="shared" si="1014"/>
        <v/>
      </c>
      <c r="AY3026" s="187" t="str">
        <f t="shared" si="1016"/>
        <v/>
      </c>
      <c r="AZ3026" s="187" t="str">
        <f t="shared" si="1015"/>
        <v/>
      </c>
      <c r="BA3026" s="187" t="str">
        <f t="shared" si="1018"/>
        <v xml:space="preserve"> </v>
      </c>
      <c r="BB3026" s="187" t="str">
        <f>IFERROR(IF(AW3026="","",VLOOKUP(AW3026,SUSS!R:S,2,FALSE)),AY3026*SUSS!$M$2)</f>
        <v/>
      </c>
      <c r="BC3026" s="187" t="str">
        <f t="shared" si="1017"/>
        <v/>
      </c>
    </row>
    <row r="3027" spans="14:55" ht="15.75" thickBot="1">
      <c r="N3027" s="183" t="s">
        <v>224</v>
      </c>
      <c r="O3027" s="82">
        <v>114</v>
      </c>
      <c r="P3027" s="86">
        <v>120.16</v>
      </c>
      <c r="Q3027" s="83" t="s">
        <v>107</v>
      </c>
      <c r="R3027" s="83" t="s">
        <v>10</v>
      </c>
      <c r="S3027" s="83" t="s">
        <v>10</v>
      </c>
      <c r="T3027" s="82" t="s">
        <v>231</v>
      </c>
      <c r="U3027" s="82" t="s">
        <v>124</v>
      </c>
      <c r="AC3027" s="187" t="str">
        <f t="shared" si="998"/>
        <v/>
      </c>
      <c r="AD3027" s="187" t="str">
        <f t="shared" si="999"/>
        <v/>
      </c>
      <c r="AE3027" s="187" t="str">
        <f t="shared" si="1000"/>
        <v/>
      </c>
      <c r="AF3027" s="187" t="str">
        <f t="shared" si="1001"/>
        <v/>
      </c>
      <c r="AG3027" s="187" t="str">
        <f t="shared" si="1002"/>
        <v/>
      </c>
      <c r="AH3027" s="187" t="str">
        <f t="shared" si="1003"/>
        <v/>
      </c>
      <c r="AI3027" s="187" t="str">
        <f t="shared" si="1004"/>
        <v/>
      </c>
      <c r="AJ3027" s="187" t="str">
        <f t="shared" si="1005"/>
        <v/>
      </c>
      <c r="AK3027" s="187" t="str">
        <f t="shared" si="1006"/>
        <v/>
      </c>
      <c r="AN3027" s="187" t="str">
        <f t="shared" si="1007"/>
        <v/>
      </c>
      <c r="AO3027" s="187" t="str">
        <f t="shared" si="1008"/>
        <v/>
      </c>
      <c r="AP3027" s="187" t="str">
        <f t="shared" si="1009"/>
        <v/>
      </c>
      <c r="AT3027" s="187" t="str">
        <f t="shared" si="1010"/>
        <v/>
      </c>
      <c r="AU3027" s="187" t="str">
        <f t="shared" si="1011"/>
        <v/>
      </c>
      <c r="AV3027" s="187" t="str">
        <f t="shared" si="1012"/>
        <v/>
      </c>
      <c r="AW3027" s="187" t="str">
        <f t="shared" si="1013"/>
        <v/>
      </c>
      <c r="AX3027" s="187" t="str">
        <f t="shared" si="1014"/>
        <v/>
      </c>
      <c r="AY3027" s="187" t="str">
        <f t="shared" si="1016"/>
        <v/>
      </c>
      <c r="AZ3027" s="187" t="str">
        <f t="shared" si="1015"/>
        <v/>
      </c>
      <c r="BA3027" s="187" t="str">
        <f t="shared" si="1018"/>
        <v xml:space="preserve"> </v>
      </c>
      <c r="BB3027" s="187" t="str">
        <f>IFERROR(IF(AW3027="","",VLOOKUP(AW3027,SUSS!R:S,2,FALSE)),AY3027*SUSS!$M$2)</f>
        <v/>
      </c>
      <c r="BC3027" s="187" t="str">
        <f t="shared" si="1017"/>
        <v/>
      </c>
    </row>
    <row r="3028" spans="14:55" ht="15.75" thickBot="1">
      <c r="N3028" s="183" t="s">
        <v>224</v>
      </c>
      <c r="O3028" s="82">
        <v>114</v>
      </c>
      <c r="P3028" s="85">
        <v>2371.11</v>
      </c>
      <c r="Q3028" s="83" t="s">
        <v>11</v>
      </c>
      <c r="R3028" s="83" t="s">
        <v>10</v>
      </c>
      <c r="S3028" s="83" t="s">
        <v>10</v>
      </c>
      <c r="T3028" s="82" t="s">
        <v>135</v>
      </c>
      <c r="U3028" s="82" t="s">
        <v>124</v>
      </c>
      <c r="AC3028" s="187" t="str">
        <f t="shared" si="998"/>
        <v/>
      </c>
      <c r="AD3028" s="187" t="str">
        <f t="shared" si="999"/>
        <v/>
      </c>
      <c r="AE3028" s="187" t="str">
        <f t="shared" si="1000"/>
        <v/>
      </c>
      <c r="AF3028" s="187" t="str">
        <f t="shared" si="1001"/>
        <v/>
      </c>
      <c r="AG3028" s="187" t="str">
        <f t="shared" si="1002"/>
        <v/>
      </c>
      <c r="AH3028" s="187" t="str">
        <f t="shared" si="1003"/>
        <v/>
      </c>
      <c r="AI3028" s="187" t="str">
        <f t="shared" si="1004"/>
        <v/>
      </c>
      <c r="AJ3028" s="187" t="str">
        <f t="shared" si="1005"/>
        <v/>
      </c>
      <c r="AK3028" s="187" t="str">
        <f t="shared" si="1006"/>
        <v/>
      </c>
      <c r="AN3028" s="187" t="str">
        <f t="shared" si="1007"/>
        <v/>
      </c>
      <c r="AO3028" s="187" t="str">
        <f t="shared" si="1008"/>
        <v/>
      </c>
      <c r="AP3028" s="187" t="str">
        <f t="shared" si="1009"/>
        <v/>
      </c>
      <c r="AT3028" s="187" t="str">
        <f t="shared" si="1010"/>
        <v>O365001</v>
      </c>
      <c r="AU3028" s="187">
        <f t="shared" si="1011"/>
        <v>114</v>
      </c>
      <c r="AV3028" s="187">
        <f t="shared" si="1012"/>
        <v>2371.11</v>
      </c>
      <c r="AW3028" s="187" t="str">
        <f t="shared" si="1013"/>
        <v>2014/10</v>
      </c>
      <c r="AX3028" s="187" t="str">
        <f t="shared" si="1014"/>
        <v>2014/10 Contribuciones Seg. Social</v>
      </c>
      <c r="AY3028" s="187">
        <f t="shared" si="1016"/>
        <v>9298.06</v>
      </c>
      <c r="AZ3028" s="187">
        <f t="shared" si="1015"/>
        <v>0.25501126041346261</v>
      </c>
      <c r="BA3028" s="187" t="str">
        <f t="shared" si="1018"/>
        <v>O365001 114</v>
      </c>
      <c r="BB3028" s="187">
        <f>IFERROR(IF(AW3028="","",VLOOKUP(AW3028,SUSS!R:S,2,FALSE)),AY3028*SUSS!$M$2)</f>
        <v>1115.7672</v>
      </c>
      <c r="BC3028" s="187">
        <f t="shared" si="1017"/>
        <v>284.53320000000002</v>
      </c>
    </row>
    <row r="3029" spans="14:55" ht="15.75" thickBot="1">
      <c r="N3029" s="183" t="s">
        <v>224</v>
      </c>
      <c r="O3029" s="82">
        <v>114</v>
      </c>
      <c r="P3029" s="85">
        <v>1002.48</v>
      </c>
      <c r="Q3029" s="83" t="s">
        <v>106</v>
      </c>
      <c r="R3029" s="83" t="s">
        <v>10</v>
      </c>
      <c r="S3029" s="83" t="s">
        <v>83</v>
      </c>
      <c r="T3029" s="82" t="s">
        <v>230</v>
      </c>
      <c r="U3029" s="82" t="s">
        <v>124</v>
      </c>
      <c r="AC3029" s="187" t="str">
        <f t="shared" si="998"/>
        <v/>
      </c>
      <c r="AD3029" s="187" t="str">
        <f t="shared" si="999"/>
        <v/>
      </c>
      <c r="AE3029" s="187" t="str">
        <f t="shared" si="1000"/>
        <v/>
      </c>
      <c r="AF3029" s="187" t="str">
        <f t="shared" si="1001"/>
        <v/>
      </c>
      <c r="AG3029" s="187" t="str">
        <f t="shared" si="1002"/>
        <v/>
      </c>
      <c r="AH3029" s="187" t="str">
        <f t="shared" si="1003"/>
        <v/>
      </c>
      <c r="AI3029" s="187" t="str">
        <f t="shared" si="1004"/>
        <v/>
      </c>
      <c r="AJ3029" s="187" t="str">
        <f t="shared" si="1005"/>
        <v/>
      </c>
      <c r="AK3029" s="187" t="str">
        <f t="shared" si="1006"/>
        <v/>
      </c>
      <c r="AN3029" s="187" t="str">
        <f t="shared" si="1007"/>
        <v/>
      </c>
      <c r="AO3029" s="187" t="str">
        <f t="shared" si="1008"/>
        <v/>
      </c>
      <c r="AP3029" s="187" t="str">
        <f t="shared" si="1009"/>
        <v/>
      </c>
      <c r="AT3029" s="187" t="str">
        <f t="shared" si="1010"/>
        <v/>
      </c>
      <c r="AU3029" s="187" t="str">
        <f t="shared" si="1011"/>
        <v/>
      </c>
      <c r="AV3029" s="187" t="str">
        <f t="shared" si="1012"/>
        <v/>
      </c>
      <c r="AW3029" s="187" t="str">
        <f t="shared" si="1013"/>
        <v/>
      </c>
      <c r="AX3029" s="187" t="str">
        <f t="shared" si="1014"/>
        <v/>
      </c>
      <c r="AY3029" s="187" t="str">
        <f t="shared" si="1016"/>
        <v/>
      </c>
      <c r="AZ3029" s="187" t="str">
        <f t="shared" si="1015"/>
        <v/>
      </c>
      <c r="BA3029" s="187" t="str">
        <f t="shared" si="1018"/>
        <v xml:space="preserve"> </v>
      </c>
      <c r="BB3029" s="187" t="str">
        <f>IFERROR(IF(AW3029="","",VLOOKUP(AW3029,SUSS!R:S,2,FALSE)),AY3029*SUSS!$M$2)</f>
        <v/>
      </c>
      <c r="BC3029" s="187" t="str">
        <f t="shared" si="1017"/>
        <v/>
      </c>
    </row>
    <row r="3030" spans="14:55" ht="15.75" thickBot="1">
      <c r="N3030" s="183" t="s">
        <v>224</v>
      </c>
      <c r="O3030" s="82">
        <v>114</v>
      </c>
      <c r="P3030" s="85">
        <v>5272.07</v>
      </c>
      <c r="Q3030" s="83" t="s">
        <v>82</v>
      </c>
      <c r="R3030" s="83" t="s">
        <v>10</v>
      </c>
      <c r="S3030" s="83" t="s">
        <v>10</v>
      </c>
      <c r="T3030" s="82" t="s">
        <v>179</v>
      </c>
      <c r="U3030" s="82" t="s">
        <v>124</v>
      </c>
      <c r="AC3030" s="187" t="str">
        <f t="shared" si="998"/>
        <v/>
      </c>
      <c r="AD3030" s="187" t="str">
        <f t="shared" si="999"/>
        <v/>
      </c>
      <c r="AE3030" s="187" t="str">
        <f t="shared" si="1000"/>
        <v/>
      </c>
      <c r="AF3030" s="187" t="str">
        <f t="shared" si="1001"/>
        <v/>
      </c>
      <c r="AG3030" s="187" t="str">
        <f t="shared" si="1002"/>
        <v/>
      </c>
      <c r="AH3030" s="187" t="str">
        <f t="shared" si="1003"/>
        <v/>
      </c>
      <c r="AI3030" s="187" t="str">
        <f t="shared" si="1004"/>
        <v/>
      </c>
      <c r="AJ3030" s="187" t="str">
        <f t="shared" si="1005"/>
        <v/>
      </c>
      <c r="AK3030" s="187" t="str">
        <f t="shared" si="1006"/>
        <v/>
      </c>
      <c r="AN3030" s="187" t="str">
        <f t="shared" si="1007"/>
        <v/>
      </c>
      <c r="AO3030" s="187" t="str">
        <f t="shared" si="1008"/>
        <v/>
      </c>
      <c r="AP3030" s="187" t="str">
        <f t="shared" si="1009"/>
        <v/>
      </c>
      <c r="AT3030" s="187" t="str">
        <f t="shared" si="1010"/>
        <v/>
      </c>
      <c r="AU3030" s="187" t="str">
        <f t="shared" si="1011"/>
        <v/>
      </c>
      <c r="AV3030" s="187" t="str">
        <f t="shared" si="1012"/>
        <v/>
      </c>
      <c r="AW3030" s="187" t="str">
        <f t="shared" si="1013"/>
        <v/>
      </c>
      <c r="AX3030" s="187" t="str">
        <f t="shared" si="1014"/>
        <v/>
      </c>
      <c r="AY3030" s="187" t="str">
        <f t="shared" si="1016"/>
        <v/>
      </c>
      <c r="AZ3030" s="187" t="str">
        <f t="shared" si="1015"/>
        <v/>
      </c>
      <c r="BA3030" s="187" t="str">
        <f t="shared" si="1018"/>
        <v xml:space="preserve"> </v>
      </c>
      <c r="BB3030" s="187" t="str">
        <f>IFERROR(IF(AW3030="","",VLOOKUP(AW3030,SUSS!R:S,2,FALSE)),AY3030*SUSS!$M$2)</f>
        <v/>
      </c>
      <c r="BC3030" s="187" t="str">
        <f t="shared" si="1017"/>
        <v/>
      </c>
    </row>
    <row r="3031" spans="14:55" ht="15.75" thickBot="1">
      <c r="N3031" s="183" t="s">
        <v>224</v>
      </c>
      <c r="O3031" s="82">
        <v>115</v>
      </c>
      <c r="P3031" s="85">
        <v>1636.27</v>
      </c>
      <c r="Q3031" s="83" t="s">
        <v>102</v>
      </c>
      <c r="R3031" s="83" t="s">
        <v>10</v>
      </c>
      <c r="S3031" s="83" t="s">
        <v>83</v>
      </c>
      <c r="T3031" s="82" t="s">
        <v>206</v>
      </c>
      <c r="U3031" s="82" t="s">
        <v>124</v>
      </c>
      <c r="AC3031" s="187" t="str">
        <f t="shared" si="998"/>
        <v/>
      </c>
      <c r="AD3031" s="187" t="str">
        <f t="shared" si="999"/>
        <v/>
      </c>
      <c r="AE3031" s="187" t="str">
        <f t="shared" si="1000"/>
        <v/>
      </c>
      <c r="AF3031" s="187" t="str">
        <f t="shared" si="1001"/>
        <v/>
      </c>
      <c r="AG3031" s="187" t="str">
        <f t="shared" si="1002"/>
        <v/>
      </c>
      <c r="AH3031" s="187" t="str">
        <f t="shared" si="1003"/>
        <v/>
      </c>
      <c r="AI3031" s="187" t="str">
        <f t="shared" si="1004"/>
        <v/>
      </c>
      <c r="AJ3031" s="187" t="str">
        <f t="shared" si="1005"/>
        <v/>
      </c>
      <c r="AK3031" s="187" t="str">
        <f t="shared" si="1006"/>
        <v/>
      </c>
      <c r="AN3031" s="187" t="str">
        <f t="shared" si="1007"/>
        <v/>
      </c>
      <c r="AO3031" s="187" t="str">
        <f t="shared" si="1008"/>
        <v/>
      </c>
      <c r="AP3031" s="187" t="str">
        <f t="shared" si="1009"/>
        <v/>
      </c>
      <c r="AT3031" s="187" t="str">
        <f t="shared" si="1010"/>
        <v/>
      </c>
      <c r="AU3031" s="187" t="str">
        <f t="shared" si="1011"/>
        <v/>
      </c>
      <c r="AV3031" s="187" t="str">
        <f t="shared" si="1012"/>
        <v/>
      </c>
      <c r="AW3031" s="187" t="str">
        <f t="shared" si="1013"/>
        <v/>
      </c>
      <c r="AX3031" s="187" t="str">
        <f t="shared" si="1014"/>
        <v/>
      </c>
      <c r="AY3031" s="187" t="str">
        <f t="shared" si="1016"/>
        <v/>
      </c>
      <c r="AZ3031" s="187" t="str">
        <f t="shared" si="1015"/>
        <v/>
      </c>
      <c r="BA3031" s="187" t="str">
        <f t="shared" si="1018"/>
        <v xml:space="preserve"> </v>
      </c>
      <c r="BB3031" s="187" t="str">
        <f>IFERROR(IF(AW3031="","",VLOOKUP(AW3031,SUSS!R:S,2,FALSE)),AY3031*SUSS!$M$2)</f>
        <v/>
      </c>
      <c r="BC3031" s="187" t="str">
        <f t="shared" si="1017"/>
        <v/>
      </c>
    </row>
    <row r="3032" spans="14:55" ht="15.75" thickBot="1">
      <c r="N3032" s="183" t="s">
        <v>224</v>
      </c>
      <c r="O3032" s="82">
        <v>115</v>
      </c>
      <c r="P3032" s="86">
        <v>218.97</v>
      </c>
      <c r="Q3032" s="83" t="s">
        <v>107</v>
      </c>
      <c r="R3032" s="83" t="s">
        <v>10</v>
      </c>
      <c r="S3032" s="83" t="s">
        <v>83</v>
      </c>
      <c r="T3032" s="82" t="s">
        <v>231</v>
      </c>
      <c r="U3032" s="82" t="s">
        <v>124</v>
      </c>
      <c r="AC3032" s="187" t="str">
        <f t="shared" si="998"/>
        <v/>
      </c>
      <c r="AD3032" s="187" t="str">
        <f t="shared" si="999"/>
        <v/>
      </c>
      <c r="AE3032" s="187" t="str">
        <f t="shared" si="1000"/>
        <v/>
      </c>
      <c r="AF3032" s="187" t="str">
        <f t="shared" si="1001"/>
        <v/>
      </c>
      <c r="AG3032" s="187" t="str">
        <f t="shared" si="1002"/>
        <v/>
      </c>
      <c r="AH3032" s="187" t="str">
        <f t="shared" si="1003"/>
        <v/>
      </c>
      <c r="AI3032" s="187" t="str">
        <f t="shared" si="1004"/>
        <v/>
      </c>
      <c r="AJ3032" s="187" t="str">
        <f t="shared" si="1005"/>
        <v/>
      </c>
      <c r="AK3032" s="187" t="str">
        <f t="shared" si="1006"/>
        <v/>
      </c>
      <c r="AN3032" s="187" t="str">
        <f t="shared" si="1007"/>
        <v/>
      </c>
      <c r="AO3032" s="187" t="str">
        <f t="shared" si="1008"/>
        <v/>
      </c>
      <c r="AP3032" s="187" t="str">
        <f t="shared" si="1009"/>
        <v/>
      </c>
      <c r="AT3032" s="187" t="str">
        <f t="shared" si="1010"/>
        <v/>
      </c>
      <c r="AU3032" s="187" t="str">
        <f t="shared" si="1011"/>
        <v/>
      </c>
      <c r="AV3032" s="187" t="str">
        <f t="shared" si="1012"/>
        <v/>
      </c>
      <c r="AW3032" s="187" t="str">
        <f t="shared" si="1013"/>
        <v/>
      </c>
      <c r="AX3032" s="187" t="str">
        <f t="shared" si="1014"/>
        <v/>
      </c>
      <c r="AY3032" s="187" t="str">
        <f t="shared" si="1016"/>
        <v/>
      </c>
      <c r="AZ3032" s="187" t="str">
        <f t="shared" si="1015"/>
        <v/>
      </c>
      <c r="BA3032" s="187" t="str">
        <f t="shared" si="1018"/>
        <v xml:space="preserve"> </v>
      </c>
      <c r="BB3032" s="187" t="str">
        <f>IFERROR(IF(AW3032="","",VLOOKUP(AW3032,SUSS!R:S,2,FALSE)),AY3032*SUSS!$M$2)</f>
        <v/>
      </c>
      <c r="BC3032" s="187" t="str">
        <f t="shared" si="1017"/>
        <v/>
      </c>
    </row>
    <row r="3033" spans="14:55" ht="15.75" thickBot="1">
      <c r="N3033" s="183" t="s">
        <v>224</v>
      </c>
      <c r="O3033" s="82">
        <v>115</v>
      </c>
      <c r="P3033" s="85">
        <v>1528.3</v>
      </c>
      <c r="Q3033" s="83" t="s">
        <v>11</v>
      </c>
      <c r="R3033" s="83" t="s">
        <v>10</v>
      </c>
      <c r="S3033" s="83" t="s">
        <v>10</v>
      </c>
      <c r="T3033" s="82" t="s">
        <v>135</v>
      </c>
      <c r="U3033" s="82" t="s">
        <v>124</v>
      </c>
      <c r="AC3033" s="187" t="str">
        <f t="shared" si="998"/>
        <v/>
      </c>
      <c r="AD3033" s="187" t="str">
        <f t="shared" si="999"/>
        <v/>
      </c>
      <c r="AE3033" s="187" t="str">
        <f t="shared" si="1000"/>
        <v/>
      </c>
      <c r="AF3033" s="187" t="str">
        <f t="shared" si="1001"/>
        <v/>
      </c>
      <c r="AG3033" s="187" t="str">
        <f t="shared" si="1002"/>
        <v/>
      </c>
      <c r="AH3033" s="187" t="str">
        <f t="shared" si="1003"/>
        <v/>
      </c>
      <c r="AI3033" s="187" t="str">
        <f t="shared" si="1004"/>
        <v/>
      </c>
      <c r="AJ3033" s="187" t="str">
        <f t="shared" si="1005"/>
        <v/>
      </c>
      <c r="AK3033" s="187" t="str">
        <f t="shared" si="1006"/>
        <v/>
      </c>
      <c r="AN3033" s="187" t="str">
        <f t="shared" si="1007"/>
        <v/>
      </c>
      <c r="AO3033" s="187" t="str">
        <f t="shared" si="1008"/>
        <v/>
      </c>
      <c r="AP3033" s="187" t="str">
        <f t="shared" si="1009"/>
        <v/>
      </c>
      <c r="AT3033" s="187" t="str">
        <f t="shared" si="1010"/>
        <v>O365001</v>
      </c>
      <c r="AU3033" s="187">
        <f t="shared" si="1011"/>
        <v>115</v>
      </c>
      <c r="AV3033" s="187">
        <f t="shared" si="1012"/>
        <v>1528.3</v>
      </c>
      <c r="AW3033" s="187" t="str">
        <f t="shared" si="1013"/>
        <v>2014/10</v>
      </c>
      <c r="AX3033" s="187" t="str">
        <f t="shared" si="1014"/>
        <v>2014/10 Contribuciones Seg. Social</v>
      </c>
      <c r="AY3033" s="187">
        <f t="shared" si="1016"/>
        <v>9298.06</v>
      </c>
      <c r="AZ3033" s="187">
        <f t="shared" si="1015"/>
        <v>0.16436762077250525</v>
      </c>
      <c r="BA3033" s="187" t="str">
        <f t="shared" si="1018"/>
        <v>O365001 115</v>
      </c>
      <c r="BB3033" s="187">
        <f>IFERROR(IF(AW3033="","",VLOOKUP(AW3033,SUSS!R:S,2,FALSE)),AY3033*SUSS!$M$2)</f>
        <v>1115.7672</v>
      </c>
      <c r="BC3033" s="187">
        <f t="shared" si="1017"/>
        <v>183.39600000000002</v>
      </c>
    </row>
    <row r="3034" spans="14:55" ht="15.75" thickBot="1">
      <c r="N3034" s="183" t="s">
        <v>224</v>
      </c>
      <c r="O3034" s="82">
        <v>115</v>
      </c>
      <c r="P3034" s="86">
        <v>842.81</v>
      </c>
      <c r="Q3034" s="83" t="s">
        <v>11</v>
      </c>
      <c r="R3034" s="83" t="s">
        <v>10</v>
      </c>
      <c r="S3034" s="83" t="s">
        <v>83</v>
      </c>
      <c r="T3034" s="82" t="s">
        <v>135</v>
      </c>
      <c r="U3034" s="82" t="s">
        <v>124</v>
      </c>
      <c r="AC3034" s="187" t="str">
        <f t="shared" si="998"/>
        <v/>
      </c>
      <c r="AD3034" s="187" t="str">
        <f t="shared" si="999"/>
        <v/>
      </c>
      <c r="AE3034" s="187" t="str">
        <f t="shared" si="1000"/>
        <v/>
      </c>
      <c r="AF3034" s="187" t="str">
        <f t="shared" si="1001"/>
        <v/>
      </c>
      <c r="AG3034" s="187" t="str">
        <f t="shared" si="1002"/>
        <v/>
      </c>
      <c r="AH3034" s="187" t="str">
        <f t="shared" si="1003"/>
        <v/>
      </c>
      <c r="AI3034" s="187" t="str">
        <f t="shared" si="1004"/>
        <v/>
      </c>
      <c r="AJ3034" s="187" t="str">
        <f t="shared" si="1005"/>
        <v/>
      </c>
      <c r="AK3034" s="187" t="str">
        <f t="shared" si="1006"/>
        <v/>
      </c>
      <c r="AN3034" s="187" t="str">
        <f t="shared" si="1007"/>
        <v/>
      </c>
      <c r="AO3034" s="187" t="str">
        <f t="shared" si="1008"/>
        <v/>
      </c>
      <c r="AP3034" s="187" t="str">
        <f t="shared" si="1009"/>
        <v/>
      </c>
      <c r="AT3034" s="187" t="str">
        <f t="shared" si="1010"/>
        <v>O365001</v>
      </c>
      <c r="AU3034" s="187">
        <f t="shared" si="1011"/>
        <v>115</v>
      </c>
      <c r="AV3034" s="187">
        <f t="shared" si="1012"/>
        <v>842.81</v>
      </c>
      <c r="AW3034" s="187" t="str">
        <f t="shared" si="1013"/>
        <v>2014/10</v>
      </c>
      <c r="AX3034" s="187" t="str">
        <f t="shared" si="1014"/>
        <v>2014/10 Contribuciones Seg. Social</v>
      </c>
      <c r="AY3034" s="187">
        <f t="shared" si="1016"/>
        <v>9298.06</v>
      </c>
      <c r="AZ3034" s="187">
        <f t="shared" si="1015"/>
        <v>9.0643639640957355E-2</v>
      </c>
      <c r="BA3034" s="187" t="str">
        <f t="shared" si="1018"/>
        <v>O365001 115</v>
      </c>
      <c r="BB3034" s="187">
        <f>IFERROR(IF(AW3034="","",VLOOKUP(AW3034,SUSS!R:S,2,FALSE)),AY3034*SUSS!$M$2)</f>
        <v>1115.7672</v>
      </c>
      <c r="BC3034" s="187">
        <f t="shared" si="1017"/>
        <v>101.13719999999999</v>
      </c>
    </row>
    <row r="3035" spans="14:55" ht="15.75" thickBot="1">
      <c r="N3035" s="183" t="s">
        <v>224</v>
      </c>
      <c r="O3035" s="82">
        <v>115</v>
      </c>
      <c r="P3035" s="85">
        <v>1002.48</v>
      </c>
      <c r="Q3035" s="83" t="s">
        <v>106</v>
      </c>
      <c r="R3035" s="83" t="s">
        <v>10</v>
      </c>
      <c r="S3035" s="83" t="s">
        <v>83</v>
      </c>
      <c r="T3035" s="82" t="s">
        <v>230</v>
      </c>
      <c r="U3035" s="82" t="s">
        <v>124</v>
      </c>
      <c r="AC3035" s="187" t="str">
        <f t="shared" si="998"/>
        <v/>
      </c>
      <c r="AD3035" s="187" t="str">
        <f t="shared" si="999"/>
        <v/>
      </c>
      <c r="AE3035" s="187" t="str">
        <f t="shared" si="1000"/>
        <v/>
      </c>
      <c r="AF3035" s="187" t="str">
        <f t="shared" si="1001"/>
        <v/>
      </c>
      <c r="AG3035" s="187" t="str">
        <f t="shared" si="1002"/>
        <v/>
      </c>
      <c r="AH3035" s="187" t="str">
        <f t="shared" si="1003"/>
        <v/>
      </c>
      <c r="AI3035" s="187" t="str">
        <f t="shared" si="1004"/>
        <v/>
      </c>
      <c r="AJ3035" s="187" t="str">
        <f t="shared" si="1005"/>
        <v/>
      </c>
      <c r="AK3035" s="187" t="str">
        <f t="shared" si="1006"/>
        <v/>
      </c>
      <c r="AN3035" s="187" t="str">
        <f t="shared" si="1007"/>
        <v/>
      </c>
      <c r="AO3035" s="187" t="str">
        <f t="shared" si="1008"/>
        <v/>
      </c>
      <c r="AP3035" s="187" t="str">
        <f t="shared" si="1009"/>
        <v/>
      </c>
      <c r="AT3035" s="187" t="str">
        <f t="shared" si="1010"/>
        <v/>
      </c>
      <c r="AU3035" s="187" t="str">
        <f t="shared" si="1011"/>
        <v/>
      </c>
      <c r="AV3035" s="187" t="str">
        <f t="shared" si="1012"/>
        <v/>
      </c>
      <c r="AW3035" s="187" t="str">
        <f t="shared" si="1013"/>
        <v/>
      </c>
      <c r="AX3035" s="187" t="str">
        <f t="shared" si="1014"/>
        <v/>
      </c>
      <c r="AY3035" s="187" t="str">
        <f t="shared" si="1016"/>
        <v/>
      </c>
      <c r="AZ3035" s="187" t="str">
        <f t="shared" si="1015"/>
        <v/>
      </c>
      <c r="BA3035" s="187" t="str">
        <f t="shared" si="1018"/>
        <v xml:space="preserve"> </v>
      </c>
      <c r="BB3035" s="187" t="str">
        <f>IFERROR(IF(AW3035="","",VLOOKUP(AW3035,SUSS!R:S,2,FALSE)),AY3035*SUSS!$M$2)</f>
        <v/>
      </c>
      <c r="BC3035" s="187" t="str">
        <f t="shared" si="1017"/>
        <v/>
      </c>
    </row>
    <row r="3036" spans="14:55" ht="15.75" thickBot="1">
      <c r="N3036" s="183" t="s">
        <v>224</v>
      </c>
      <c r="O3036" s="82">
        <v>115</v>
      </c>
      <c r="P3036" s="85">
        <v>4958.3900000000003</v>
      </c>
      <c r="Q3036" s="83" t="s">
        <v>82</v>
      </c>
      <c r="R3036" s="83" t="s">
        <v>10</v>
      </c>
      <c r="S3036" s="83" t="s">
        <v>10</v>
      </c>
      <c r="T3036" s="82" t="s">
        <v>179</v>
      </c>
      <c r="U3036" s="82" t="s">
        <v>124</v>
      </c>
      <c r="AC3036" s="187" t="str">
        <f t="shared" si="998"/>
        <v/>
      </c>
      <c r="AD3036" s="187" t="str">
        <f t="shared" si="999"/>
        <v/>
      </c>
      <c r="AE3036" s="187" t="str">
        <f t="shared" si="1000"/>
        <v/>
      </c>
      <c r="AF3036" s="187" t="str">
        <f t="shared" si="1001"/>
        <v/>
      </c>
      <c r="AG3036" s="187" t="str">
        <f t="shared" si="1002"/>
        <v/>
      </c>
      <c r="AH3036" s="187" t="str">
        <f t="shared" si="1003"/>
        <v/>
      </c>
      <c r="AI3036" s="187" t="str">
        <f t="shared" si="1004"/>
        <v/>
      </c>
      <c r="AJ3036" s="187" t="str">
        <f t="shared" si="1005"/>
        <v/>
      </c>
      <c r="AK3036" s="187" t="str">
        <f t="shared" si="1006"/>
        <v/>
      </c>
      <c r="AN3036" s="187" t="str">
        <f t="shared" si="1007"/>
        <v/>
      </c>
      <c r="AO3036" s="187" t="str">
        <f t="shared" si="1008"/>
        <v/>
      </c>
      <c r="AP3036" s="187" t="str">
        <f t="shared" si="1009"/>
        <v/>
      </c>
      <c r="AT3036" s="187" t="str">
        <f t="shared" si="1010"/>
        <v/>
      </c>
      <c r="AU3036" s="187" t="str">
        <f t="shared" si="1011"/>
        <v/>
      </c>
      <c r="AV3036" s="187" t="str">
        <f t="shared" si="1012"/>
        <v/>
      </c>
      <c r="AW3036" s="187" t="str">
        <f t="shared" si="1013"/>
        <v/>
      </c>
      <c r="AX3036" s="187" t="str">
        <f t="shared" si="1014"/>
        <v/>
      </c>
      <c r="AY3036" s="187" t="str">
        <f t="shared" si="1016"/>
        <v/>
      </c>
      <c r="AZ3036" s="187" t="str">
        <f t="shared" si="1015"/>
        <v/>
      </c>
      <c r="BA3036" s="187" t="str">
        <f t="shared" si="1018"/>
        <v xml:space="preserve"> </v>
      </c>
      <c r="BB3036" s="187" t="str">
        <f>IFERROR(IF(AW3036="","",VLOOKUP(AW3036,SUSS!R:S,2,FALSE)),AY3036*SUSS!$M$2)</f>
        <v/>
      </c>
      <c r="BC3036" s="187" t="str">
        <f t="shared" si="1017"/>
        <v/>
      </c>
    </row>
    <row r="3037" spans="14:55" ht="15.75" thickBot="1">
      <c r="N3037" s="183" t="s">
        <v>224</v>
      </c>
      <c r="O3037" s="82">
        <v>115</v>
      </c>
      <c r="P3037" s="86">
        <v>313.68</v>
      </c>
      <c r="Q3037" s="83" t="s">
        <v>82</v>
      </c>
      <c r="R3037" s="83" t="s">
        <v>10</v>
      </c>
      <c r="S3037" s="83" t="s">
        <v>83</v>
      </c>
      <c r="T3037" s="82" t="s">
        <v>179</v>
      </c>
      <c r="U3037" s="82" t="s">
        <v>124</v>
      </c>
      <c r="AC3037" s="187" t="str">
        <f t="shared" si="998"/>
        <v/>
      </c>
      <c r="AD3037" s="187" t="str">
        <f t="shared" si="999"/>
        <v/>
      </c>
      <c r="AE3037" s="187" t="str">
        <f t="shared" si="1000"/>
        <v/>
      </c>
      <c r="AF3037" s="187" t="str">
        <f t="shared" si="1001"/>
        <v/>
      </c>
      <c r="AG3037" s="187" t="str">
        <f t="shared" si="1002"/>
        <v/>
      </c>
      <c r="AH3037" s="187" t="str">
        <f t="shared" si="1003"/>
        <v/>
      </c>
      <c r="AI3037" s="187" t="str">
        <f t="shared" si="1004"/>
        <v/>
      </c>
      <c r="AJ3037" s="187" t="str">
        <f t="shared" si="1005"/>
        <v/>
      </c>
      <c r="AK3037" s="187" t="str">
        <f t="shared" si="1006"/>
        <v/>
      </c>
      <c r="AN3037" s="187" t="str">
        <f t="shared" si="1007"/>
        <v/>
      </c>
      <c r="AO3037" s="187" t="str">
        <f t="shared" si="1008"/>
        <v/>
      </c>
      <c r="AP3037" s="187" t="str">
        <f t="shared" si="1009"/>
        <v/>
      </c>
      <c r="AT3037" s="187" t="str">
        <f t="shared" si="1010"/>
        <v/>
      </c>
      <c r="AU3037" s="187" t="str">
        <f t="shared" si="1011"/>
        <v/>
      </c>
      <c r="AV3037" s="187" t="str">
        <f t="shared" si="1012"/>
        <v/>
      </c>
      <c r="AW3037" s="187" t="str">
        <f t="shared" si="1013"/>
        <v/>
      </c>
      <c r="AX3037" s="187" t="str">
        <f t="shared" si="1014"/>
        <v/>
      </c>
      <c r="AY3037" s="187" t="str">
        <f t="shared" si="1016"/>
        <v/>
      </c>
      <c r="AZ3037" s="187" t="str">
        <f t="shared" si="1015"/>
        <v/>
      </c>
      <c r="BA3037" s="187" t="str">
        <f t="shared" si="1018"/>
        <v xml:space="preserve"> </v>
      </c>
      <c r="BB3037" s="187" t="str">
        <f>IFERROR(IF(AW3037="","",VLOOKUP(AW3037,SUSS!R:S,2,FALSE)),AY3037*SUSS!$M$2)</f>
        <v/>
      </c>
      <c r="BC3037" s="187" t="str">
        <f t="shared" si="1017"/>
        <v/>
      </c>
    </row>
    <row r="3038" spans="14:55" ht="15.75" thickBot="1">
      <c r="N3038" s="183" t="s">
        <v>224</v>
      </c>
      <c r="O3038" s="82">
        <v>116</v>
      </c>
      <c r="P3038" s="85">
        <v>1636.27</v>
      </c>
      <c r="Q3038" s="83" t="s">
        <v>102</v>
      </c>
      <c r="R3038" s="83" t="s">
        <v>10</v>
      </c>
      <c r="S3038" s="83" t="s">
        <v>83</v>
      </c>
      <c r="T3038" s="82" t="s">
        <v>206</v>
      </c>
      <c r="U3038" s="82" t="s">
        <v>124</v>
      </c>
      <c r="AC3038" s="187" t="str">
        <f t="shared" ref="AC3038:AC3101" si="1019">IF($E3038=$AD$1,IF($G3038=$AE$1,A3038,""),"")</f>
        <v/>
      </c>
      <c r="AD3038" s="187" t="str">
        <f t="shared" ref="AD3038:AD3101" si="1020">IF($E3038=$AD$1,IF($G3038=$AE$1,E3038,""),"")</f>
        <v/>
      </c>
      <c r="AE3038" s="187" t="str">
        <f t="shared" ref="AE3038:AE3101" si="1021">IF($E3038=$AD$1,IF($G3038=$AE$1,F3038,""),"")</f>
        <v/>
      </c>
      <c r="AF3038" s="187" t="str">
        <f t="shared" ref="AF3038:AF3101" si="1022">IF($E3038=$AD$1,IF($G3038=$AE$1,G3038,""),"")</f>
        <v/>
      </c>
      <c r="AG3038" s="187" t="str">
        <f t="shared" ref="AG3038:AG3101" si="1023">IF($E3038=$AD$1,IF($G3038=$AE$1,I3038,""),"")</f>
        <v/>
      </c>
      <c r="AH3038" s="187" t="str">
        <f t="shared" ref="AH3038:AH3101" si="1024">IF($E3038=$AD$1,IF($G3038=$AE$1,J3038,""),"")</f>
        <v/>
      </c>
      <c r="AI3038" s="187" t="str">
        <f t="shared" ref="AI3038:AI3101" si="1025">IF($E3038=$AD$1,IF($G3038=$AE$1,K3038,""),"")</f>
        <v/>
      </c>
      <c r="AJ3038" s="187" t="str">
        <f t="shared" ref="AJ3038:AJ3101" si="1026">IF($E3038=$AD$1,IF($G3038=$AE$1,B3038,""),"")</f>
        <v/>
      </c>
      <c r="AK3038" s="187" t="str">
        <f t="shared" ref="AK3038:AK3101" si="1027">IF($E3038=$AD$1,IF($G3038=$AE$1,C3038,""),"")</f>
        <v/>
      </c>
      <c r="AN3038" s="187" t="str">
        <f t="shared" ref="AN3038:AN3101" si="1028">LEFT(AO3038,7)</f>
        <v/>
      </c>
      <c r="AO3038" s="187" t="str">
        <f t="shared" ref="AO3038:AO3101" si="1029">IF(AF3038=$AE$1,AJ3038&amp;"/"&amp;AK3038&amp;" "&amp;AD3038,"")</f>
        <v/>
      </c>
      <c r="AP3038" s="187" t="str">
        <f t="shared" ref="AP3038:AP3101" si="1030">IF(AO3038&lt;&gt;"",AI3038,"")</f>
        <v/>
      </c>
      <c r="AT3038" s="187" t="str">
        <f t="shared" ref="AT3038:AT3101" si="1031">IF($Q3038=$AD$1,N3038,"")</f>
        <v/>
      </c>
      <c r="AU3038" s="187" t="str">
        <f t="shared" ref="AU3038:AU3101" si="1032">IF($Q3038=$AD$1,O3038,"")</f>
        <v/>
      </c>
      <c r="AV3038" s="187" t="str">
        <f t="shared" ref="AV3038:AV3101" si="1033">IF($Q3038=$AD$1,P3038,"")</f>
        <v/>
      </c>
      <c r="AW3038" s="187" t="str">
        <f t="shared" ref="AW3038:AW3101" si="1034">IF($Q3038=$AD$1,T3038,"")</f>
        <v/>
      </c>
      <c r="AX3038" s="187" t="str">
        <f t="shared" ref="AX3038:AX3101" si="1035">IF(AW3038&lt;&gt;"",AW3038&amp;" "&amp;$AD$1,"")</f>
        <v/>
      </c>
      <c r="AY3038" s="187" t="str">
        <f t="shared" si="1016"/>
        <v/>
      </c>
      <c r="AZ3038" s="187" t="str">
        <f t="shared" ref="AZ3038:AZ3101" si="1036">IF(AY3038="","",AV3038/AY3038)</f>
        <v/>
      </c>
      <c r="BA3038" s="187" t="str">
        <f t="shared" si="1018"/>
        <v xml:space="preserve"> </v>
      </c>
      <c r="BB3038" s="187" t="str">
        <f>IFERROR(IF(AW3038="","",VLOOKUP(AW3038,SUSS!R:S,2,FALSE)),AY3038*SUSS!$M$2)</f>
        <v/>
      </c>
      <c r="BC3038" s="187" t="str">
        <f t="shared" si="1017"/>
        <v/>
      </c>
    </row>
    <row r="3039" spans="14:55" ht="15.75" thickBot="1">
      <c r="N3039" s="183" t="s">
        <v>224</v>
      </c>
      <c r="O3039" s="82">
        <v>116</v>
      </c>
      <c r="P3039" s="86">
        <v>218.97</v>
      </c>
      <c r="Q3039" s="83" t="s">
        <v>107</v>
      </c>
      <c r="R3039" s="83" t="s">
        <v>10</v>
      </c>
      <c r="S3039" s="83" t="s">
        <v>83</v>
      </c>
      <c r="T3039" s="82" t="s">
        <v>231</v>
      </c>
      <c r="U3039" s="82" t="s">
        <v>124</v>
      </c>
      <c r="AC3039" s="187" t="str">
        <f t="shared" si="1019"/>
        <v/>
      </c>
      <c r="AD3039" s="187" t="str">
        <f t="shared" si="1020"/>
        <v/>
      </c>
      <c r="AE3039" s="187" t="str">
        <f t="shared" si="1021"/>
        <v/>
      </c>
      <c r="AF3039" s="187" t="str">
        <f t="shared" si="1022"/>
        <v/>
      </c>
      <c r="AG3039" s="187" t="str">
        <f t="shared" si="1023"/>
        <v/>
      </c>
      <c r="AH3039" s="187" t="str">
        <f t="shared" si="1024"/>
        <v/>
      </c>
      <c r="AI3039" s="187" t="str">
        <f t="shared" si="1025"/>
        <v/>
      </c>
      <c r="AJ3039" s="187" t="str">
        <f t="shared" si="1026"/>
        <v/>
      </c>
      <c r="AK3039" s="187" t="str">
        <f t="shared" si="1027"/>
        <v/>
      </c>
      <c r="AN3039" s="187" t="str">
        <f t="shared" si="1028"/>
        <v/>
      </c>
      <c r="AO3039" s="187" t="str">
        <f t="shared" si="1029"/>
        <v/>
      </c>
      <c r="AP3039" s="187" t="str">
        <f t="shared" si="1030"/>
        <v/>
      </c>
      <c r="AT3039" s="187" t="str">
        <f t="shared" si="1031"/>
        <v/>
      </c>
      <c r="AU3039" s="187" t="str">
        <f t="shared" si="1032"/>
        <v/>
      </c>
      <c r="AV3039" s="187" t="str">
        <f t="shared" si="1033"/>
        <v/>
      </c>
      <c r="AW3039" s="187" t="str">
        <f t="shared" si="1034"/>
        <v/>
      </c>
      <c r="AX3039" s="187" t="str">
        <f t="shared" si="1035"/>
        <v/>
      </c>
      <c r="AY3039" s="187" t="str">
        <f t="shared" si="1016"/>
        <v/>
      </c>
      <c r="AZ3039" s="187" t="str">
        <f t="shared" si="1036"/>
        <v/>
      </c>
      <c r="BA3039" s="187" t="str">
        <f t="shared" si="1018"/>
        <v xml:space="preserve"> </v>
      </c>
      <c r="BB3039" s="187" t="str">
        <f>IFERROR(IF(AW3039="","",VLOOKUP(AW3039,SUSS!R:S,2,FALSE)),AY3039*SUSS!$M$2)</f>
        <v/>
      </c>
      <c r="BC3039" s="187" t="str">
        <f t="shared" si="1017"/>
        <v/>
      </c>
    </row>
    <row r="3040" spans="14:55" ht="15.75" thickBot="1">
      <c r="N3040" s="183" t="s">
        <v>224</v>
      </c>
      <c r="O3040" s="82">
        <v>116</v>
      </c>
      <c r="P3040" s="85">
        <v>2371.11</v>
      </c>
      <c r="Q3040" s="83" t="s">
        <v>11</v>
      </c>
      <c r="R3040" s="83" t="s">
        <v>10</v>
      </c>
      <c r="S3040" s="83" t="s">
        <v>83</v>
      </c>
      <c r="T3040" s="82" t="s">
        <v>135</v>
      </c>
      <c r="U3040" s="82" t="s">
        <v>124</v>
      </c>
      <c r="AC3040" s="187" t="str">
        <f t="shared" si="1019"/>
        <v/>
      </c>
      <c r="AD3040" s="187" t="str">
        <f t="shared" si="1020"/>
        <v/>
      </c>
      <c r="AE3040" s="187" t="str">
        <f t="shared" si="1021"/>
        <v/>
      </c>
      <c r="AF3040" s="187" t="str">
        <f t="shared" si="1022"/>
        <v/>
      </c>
      <c r="AG3040" s="187" t="str">
        <f t="shared" si="1023"/>
        <v/>
      </c>
      <c r="AH3040" s="187" t="str">
        <f t="shared" si="1024"/>
        <v/>
      </c>
      <c r="AI3040" s="187" t="str">
        <f t="shared" si="1025"/>
        <v/>
      </c>
      <c r="AJ3040" s="187" t="str">
        <f t="shared" si="1026"/>
        <v/>
      </c>
      <c r="AK3040" s="187" t="str">
        <f t="shared" si="1027"/>
        <v/>
      </c>
      <c r="AN3040" s="187" t="str">
        <f t="shared" si="1028"/>
        <v/>
      </c>
      <c r="AO3040" s="187" t="str">
        <f t="shared" si="1029"/>
        <v/>
      </c>
      <c r="AP3040" s="187" t="str">
        <f t="shared" si="1030"/>
        <v/>
      </c>
      <c r="AT3040" s="187" t="str">
        <f t="shared" si="1031"/>
        <v>O365001</v>
      </c>
      <c r="AU3040" s="187">
        <f t="shared" si="1032"/>
        <v>116</v>
      </c>
      <c r="AV3040" s="187">
        <f t="shared" si="1033"/>
        <v>2371.11</v>
      </c>
      <c r="AW3040" s="187" t="str">
        <f t="shared" si="1034"/>
        <v>2014/10</v>
      </c>
      <c r="AX3040" s="187" t="str">
        <f t="shared" si="1035"/>
        <v>2014/10 Contribuciones Seg. Social</v>
      </c>
      <c r="AY3040" s="187">
        <f t="shared" si="1016"/>
        <v>9298.06</v>
      </c>
      <c r="AZ3040" s="187">
        <f t="shared" si="1036"/>
        <v>0.25501126041346261</v>
      </c>
      <c r="BA3040" s="187" t="str">
        <f t="shared" si="1018"/>
        <v>O365001 116</v>
      </c>
      <c r="BB3040" s="187">
        <f>IFERROR(IF(AW3040="","",VLOOKUP(AW3040,SUSS!R:S,2,FALSE)),AY3040*SUSS!$M$2)</f>
        <v>1115.7672</v>
      </c>
      <c r="BC3040" s="187">
        <f t="shared" si="1017"/>
        <v>284.53320000000002</v>
      </c>
    </row>
    <row r="3041" spans="14:55" ht="15.75" thickBot="1">
      <c r="N3041" s="183" t="s">
        <v>224</v>
      </c>
      <c r="O3041" s="82">
        <v>116</v>
      </c>
      <c r="P3041" s="85">
        <v>1002.48</v>
      </c>
      <c r="Q3041" s="83" t="s">
        <v>106</v>
      </c>
      <c r="R3041" s="83" t="s">
        <v>10</v>
      </c>
      <c r="S3041" s="83" t="s">
        <v>83</v>
      </c>
      <c r="T3041" s="82" t="s">
        <v>230</v>
      </c>
      <c r="U3041" s="82" t="s">
        <v>124</v>
      </c>
      <c r="AC3041" s="187" t="str">
        <f t="shared" si="1019"/>
        <v/>
      </c>
      <c r="AD3041" s="187" t="str">
        <f t="shared" si="1020"/>
        <v/>
      </c>
      <c r="AE3041" s="187" t="str">
        <f t="shared" si="1021"/>
        <v/>
      </c>
      <c r="AF3041" s="187" t="str">
        <f t="shared" si="1022"/>
        <v/>
      </c>
      <c r="AG3041" s="187" t="str">
        <f t="shared" si="1023"/>
        <v/>
      </c>
      <c r="AH3041" s="187" t="str">
        <f t="shared" si="1024"/>
        <v/>
      </c>
      <c r="AI3041" s="187" t="str">
        <f t="shared" si="1025"/>
        <v/>
      </c>
      <c r="AJ3041" s="187" t="str">
        <f t="shared" si="1026"/>
        <v/>
      </c>
      <c r="AK3041" s="187" t="str">
        <f t="shared" si="1027"/>
        <v/>
      </c>
      <c r="AN3041" s="187" t="str">
        <f t="shared" si="1028"/>
        <v/>
      </c>
      <c r="AO3041" s="187" t="str">
        <f t="shared" si="1029"/>
        <v/>
      </c>
      <c r="AP3041" s="187" t="str">
        <f t="shared" si="1030"/>
        <v/>
      </c>
      <c r="AT3041" s="187" t="str">
        <f t="shared" si="1031"/>
        <v/>
      </c>
      <c r="AU3041" s="187" t="str">
        <f t="shared" si="1032"/>
        <v/>
      </c>
      <c r="AV3041" s="187" t="str">
        <f t="shared" si="1033"/>
        <v/>
      </c>
      <c r="AW3041" s="187" t="str">
        <f t="shared" si="1034"/>
        <v/>
      </c>
      <c r="AX3041" s="187" t="str">
        <f t="shared" si="1035"/>
        <v/>
      </c>
      <c r="AY3041" s="187" t="str">
        <f t="shared" si="1016"/>
        <v/>
      </c>
      <c r="AZ3041" s="187" t="str">
        <f t="shared" si="1036"/>
        <v/>
      </c>
      <c r="BA3041" s="187" t="str">
        <f t="shared" si="1018"/>
        <v xml:space="preserve"> </v>
      </c>
      <c r="BB3041" s="187" t="str">
        <f>IFERROR(IF(AW3041="","",VLOOKUP(AW3041,SUSS!R:S,2,FALSE)),AY3041*SUSS!$M$2)</f>
        <v/>
      </c>
      <c r="BC3041" s="187" t="str">
        <f t="shared" si="1017"/>
        <v/>
      </c>
    </row>
    <row r="3042" spans="14:55" ht="15.75" thickBot="1">
      <c r="N3042" s="183" t="s">
        <v>224</v>
      </c>
      <c r="O3042" s="82">
        <v>116</v>
      </c>
      <c r="P3042" s="85">
        <v>5011.95</v>
      </c>
      <c r="Q3042" s="83" t="s">
        <v>82</v>
      </c>
      <c r="R3042" s="83" t="s">
        <v>10</v>
      </c>
      <c r="S3042" s="83" t="s">
        <v>83</v>
      </c>
      <c r="T3042" s="82" t="s">
        <v>179</v>
      </c>
      <c r="U3042" s="82" t="s">
        <v>124</v>
      </c>
      <c r="AC3042" s="187" t="str">
        <f t="shared" si="1019"/>
        <v/>
      </c>
      <c r="AD3042" s="187" t="str">
        <f t="shared" si="1020"/>
        <v/>
      </c>
      <c r="AE3042" s="187" t="str">
        <f t="shared" si="1021"/>
        <v/>
      </c>
      <c r="AF3042" s="187" t="str">
        <f t="shared" si="1022"/>
        <v/>
      </c>
      <c r="AG3042" s="187" t="str">
        <f t="shared" si="1023"/>
        <v/>
      </c>
      <c r="AH3042" s="187" t="str">
        <f t="shared" si="1024"/>
        <v/>
      </c>
      <c r="AI3042" s="187" t="str">
        <f t="shared" si="1025"/>
        <v/>
      </c>
      <c r="AJ3042" s="187" t="str">
        <f t="shared" si="1026"/>
        <v/>
      </c>
      <c r="AK3042" s="187" t="str">
        <f t="shared" si="1027"/>
        <v/>
      </c>
      <c r="AN3042" s="187" t="str">
        <f t="shared" si="1028"/>
        <v/>
      </c>
      <c r="AO3042" s="187" t="str">
        <f t="shared" si="1029"/>
        <v/>
      </c>
      <c r="AP3042" s="187" t="str">
        <f t="shared" si="1030"/>
        <v/>
      </c>
      <c r="AT3042" s="187" t="str">
        <f t="shared" si="1031"/>
        <v/>
      </c>
      <c r="AU3042" s="187" t="str">
        <f t="shared" si="1032"/>
        <v/>
      </c>
      <c r="AV3042" s="187" t="str">
        <f t="shared" si="1033"/>
        <v/>
      </c>
      <c r="AW3042" s="187" t="str">
        <f t="shared" si="1034"/>
        <v/>
      </c>
      <c r="AX3042" s="187" t="str">
        <f t="shared" si="1035"/>
        <v/>
      </c>
      <c r="AY3042" s="187" t="str">
        <f t="shared" si="1016"/>
        <v/>
      </c>
      <c r="AZ3042" s="187" t="str">
        <f t="shared" si="1036"/>
        <v/>
      </c>
      <c r="BA3042" s="187" t="str">
        <f t="shared" si="1018"/>
        <v xml:space="preserve"> </v>
      </c>
      <c r="BB3042" s="187" t="str">
        <f>IFERROR(IF(AW3042="","",VLOOKUP(AW3042,SUSS!R:S,2,FALSE)),AY3042*SUSS!$M$2)</f>
        <v/>
      </c>
      <c r="BC3042" s="187" t="str">
        <f t="shared" si="1017"/>
        <v/>
      </c>
    </row>
    <row r="3043" spans="14:55" ht="15.75" thickBot="1">
      <c r="N3043" s="183" t="s">
        <v>224</v>
      </c>
      <c r="O3043" s="82">
        <v>116</v>
      </c>
      <c r="P3043" s="86">
        <v>260.12</v>
      </c>
      <c r="Q3043" s="83" t="s">
        <v>82</v>
      </c>
      <c r="R3043" s="83" t="s">
        <v>10</v>
      </c>
      <c r="S3043" s="83" t="s">
        <v>10</v>
      </c>
      <c r="T3043" s="82" t="s">
        <v>182</v>
      </c>
      <c r="U3043" s="82" t="s">
        <v>124</v>
      </c>
      <c r="AC3043" s="187" t="str">
        <f t="shared" si="1019"/>
        <v/>
      </c>
      <c r="AD3043" s="187" t="str">
        <f t="shared" si="1020"/>
        <v/>
      </c>
      <c r="AE3043" s="187" t="str">
        <f t="shared" si="1021"/>
        <v/>
      </c>
      <c r="AF3043" s="187" t="str">
        <f t="shared" si="1022"/>
        <v/>
      </c>
      <c r="AG3043" s="187" t="str">
        <f t="shared" si="1023"/>
        <v/>
      </c>
      <c r="AH3043" s="187" t="str">
        <f t="shared" si="1024"/>
        <v/>
      </c>
      <c r="AI3043" s="187" t="str">
        <f t="shared" si="1025"/>
        <v/>
      </c>
      <c r="AJ3043" s="187" t="str">
        <f t="shared" si="1026"/>
        <v/>
      </c>
      <c r="AK3043" s="187" t="str">
        <f t="shared" si="1027"/>
        <v/>
      </c>
      <c r="AN3043" s="187" t="str">
        <f t="shared" si="1028"/>
        <v/>
      </c>
      <c r="AO3043" s="187" t="str">
        <f t="shared" si="1029"/>
        <v/>
      </c>
      <c r="AP3043" s="187" t="str">
        <f t="shared" si="1030"/>
        <v/>
      </c>
      <c r="AT3043" s="187" t="str">
        <f t="shared" si="1031"/>
        <v/>
      </c>
      <c r="AU3043" s="187" t="str">
        <f t="shared" si="1032"/>
        <v/>
      </c>
      <c r="AV3043" s="187" t="str">
        <f t="shared" si="1033"/>
        <v/>
      </c>
      <c r="AW3043" s="187" t="str">
        <f t="shared" si="1034"/>
        <v/>
      </c>
      <c r="AX3043" s="187" t="str">
        <f t="shared" si="1035"/>
        <v/>
      </c>
      <c r="AY3043" s="187" t="str">
        <f t="shared" si="1016"/>
        <v/>
      </c>
      <c r="AZ3043" s="187" t="str">
        <f t="shared" si="1036"/>
        <v/>
      </c>
      <c r="BA3043" s="187" t="str">
        <f t="shared" si="1018"/>
        <v xml:space="preserve"> </v>
      </c>
      <c r="BB3043" s="187" t="str">
        <f>IFERROR(IF(AW3043="","",VLOOKUP(AW3043,SUSS!R:S,2,FALSE)),AY3043*SUSS!$M$2)</f>
        <v/>
      </c>
      <c r="BC3043" s="187" t="str">
        <f t="shared" si="1017"/>
        <v/>
      </c>
    </row>
    <row r="3044" spans="14:55" ht="15.75" thickBot="1">
      <c r="N3044" s="183" t="s">
        <v>224</v>
      </c>
      <c r="O3044" s="82">
        <v>117</v>
      </c>
      <c r="P3044" s="85">
        <v>1636.27</v>
      </c>
      <c r="Q3044" s="83" t="s">
        <v>102</v>
      </c>
      <c r="R3044" s="83" t="s">
        <v>10</v>
      </c>
      <c r="S3044" s="83" t="s">
        <v>83</v>
      </c>
      <c r="T3044" s="82" t="s">
        <v>206</v>
      </c>
      <c r="U3044" s="82" t="s">
        <v>124</v>
      </c>
      <c r="AC3044" s="187" t="str">
        <f t="shared" si="1019"/>
        <v/>
      </c>
      <c r="AD3044" s="187" t="str">
        <f t="shared" si="1020"/>
        <v/>
      </c>
      <c r="AE3044" s="187" t="str">
        <f t="shared" si="1021"/>
        <v/>
      </c>
      <c r="AF3044" s="187" t="str">
        <f t="shared" si="1022"/>
        <v/>
      </c>
      <c r="AG3044" s="187" t="str">
        <f t="shared" si="1023"/>
        <v/>
      </c>
      <c r="AH3044" s="187" t="str">
        <f t="shared" si="1024"/>
        <v/>
      </c>
      <c r="AI3044" s="187" t="str">
        <f t="shared" si="1025"/>
        <v/>
      </c>
      <c r="AJ3044" s="187" t="str">
        <f t="shared" si="1026"/>
        <v/>
      </c>
      <c r="AK3044" s="187" t="str">
        <f t="shared" si="1027"/>
        <v/>
      </c>
      <c r="AN3044" s="187" t="str">
        <f t="shared" si="1028"/>
        <v/>
      </c>
      <c r="AO3044" s="187" t="str">
        <f t="shared" si="1029"/>
        <v/>
      </c>
      <c r="AP3044" s="187" t="str">
        <f t="shared" si="1030"/>
        <v/>
      </c>
      <c r="AT3044" s="187" t="str">
        <f t="shared" si="1031"/>
        <v/>
      </c>
      <c r="AU3044" s="187" t="str">
        <f t="shared" si="1032"/>
        <v/>
      </c>
      <c r="AV3044" s="187" t="str">
        <f t="shared" si="1033"/>
        <v/>
      </c>
      <c r="AW3044" s="187" t="str">
        <f t="shared" si="1034"/>
        <v/>
      </c>
      <c r="AX3044" s="187" t="str">
        <f t="shared" si="1035"/>
        <v/>
      </c>
      <c r="AY3044" s="187" t="str">
        <f t="shared" si="1016"/>
        <v/>
      </c>
      <c r="AZ3044" s="187" t="str">
        <f t="shared" si="1036"/>
        <v/>
      </c>
      <c r="BA3044" s="187" t="str">
        <f t="shared" si="1018"/>
        <v xml:space="preserve"> </v>
      </c>
      <c r="BB3044" s="187" t="str">
        <f>IFERROR(IF(AW3044="","",VLOOKUP(AW3044,SUSS!R:S,2,FALSE)),AY3044*SUSS!$M$2)</f>
        <v/>
      </c>
      <c r="BC3044" s="187" t="str">
        <f t="shared" si="1017"/>
        <v/>
      </c>
    </row>
    <row r="3045" spans="14:55" ht="15.75" thickBot="1">
      <c r="N3045" s="183" t="s">
        <v>224</v>
      </c>
      <c r="O3045" s="82">
        <v>117</v>
      </c>
      <c r="P3045" s="86">
        <v>218.97</v>
      </c>
      <c r="Q3045" s="83" t="s">
        <v>107</v>
      </c>
      <c r="R3045" s="83" t="s">
        <v>10</v>
      </c>
      <c r="S3045" s="83" t="s">
        <v>83</v>
      </c>
      <c r="T3045" s="82" t="s">
        <v>231</v>
      </c>
      <c r="U3045" s="82" t="s">
        <v>124</v>
      </c>
      <c r="AC3045" s="187" t="str">
        <f t="shared" si="1019"/>
        <v/>
      </c>
      <c r="AD3045" s="187" t="str">
        <f t="shared" si="1020"/>
        <v/>
      </c>
      <c r="AE3045" s="187" t="str">
        <f t="shared" si="1021"/>
        <v/>
      </c>
      <c r="AF3045" s="187" t="str">
        <f t="shared" si="1022"/>
        <v/>
      </c>
      <c r="AG3045" s="187" t="str">
        <f t="shared" si="1023"/>
        <v/>
      </c>
      <c r="AH3045" s="187" t="str">
        <f t="shared" si="1024"/>
        <v/>
      </c>
      <c r="AI3045" s="187" t="str">
        <f t="shared" si="1025"/>
        <v/>
      </c>
      <c r="AJ3045" s="187" t="str">
        <f t="shared" si="1026"/>
        <v/>
      </c>
      <c r="AK3045" s="187" t="str">
        <f t="shared" si="1027"/>
        <v/>
      </c>
      <c r="AN3045" s="187" t="str">
        <f t="shared" si="1028"/>
        <v/>
      </c>
      <c r="AO3045" s="187" t="str">
        <f t="shared" si="1029"/>
        <v/>
      </c>
      <c r="AP3045" s="187" t="str">
        <f t="shared" si="1030"/>
        <v/>
      </c>
      <c r="AT3045" s="187" t="str">
        <f t="shared" si="1031"/>
        <v/>
      </c>
      <c r="AU3045" s="187" t="str">
        <f t="shared" si="1032"/>
        <v/>
      </c>
      <c r="AV3045" s="187" t="str">
        <f t="shared" si="1033"/>
        <v/>
      </c>
      <c r="AW3045" s="187" t="str">
        <f t="shared" si="1034"/>
        <v/>
      </c>
      <c r="AX3045" s="187" t="str">
        <f t="shared" si="1035"/>
        <v/>
      </c>
      <c r="AY3045" s="187" t="str">
        <f t="shared" si="1016"/>
        <v/>
      </c>
      <c r="AZ3045" s="187" t="str">
        <f t="shared" si="1036"/>
        <v/>
      </c>
      <c r="BA3045" s="187" t="str">
        <f t="shared" si="1018"/>
        <v xml:space="preserve"> </v>
      </c>
      <c r="BB3045" s="187" t="str">
        <f>IFERROR(IF(AW3045="","",VLOOKUP(AW3045,SUSS!R:S,2,FALSE)),AY3045*SUSS!$M$2)</f>
        <v/>
      </c>
      <c r="BC3045" s="187" t="str">
        <f t="shared" si="1017"/>
        <v/>
      </c>
    </row>
    <row r="3046" spans="14:55" ht="15.75" thickBot="1">
      <c r="N3046" s="183" t="s">
        <v>224</v>
      </c>
      <c r="O3046" s="82">
        <v>117</v>
      </c>
      <c r="P3046" s="85">
        <v>1435.11</v>
      </c>
      <c r="Q3046" s="83" t="s">
        <v>11</v>
      </c>
      <c r="R3046" s="83" t="s">
        <v>10</v>
      </c>
      <c r="S3046" s="83" t="s">
        <v>83</v>
      </c>
      <c r="T3046" s="82" t="s">
        <v>135</v>
      </c>
      <c r="U3046" s="82" t="s">
        <v>124</v>
      </c>
      <c r="AC3046" s="187" t="str">
        <f t="shared" si="1019"/>
        <v/>
      </c>
      <c r="AD3046" s="187" t="str">
        <f t="shared" si="1020"/>
        <v/>
      </c>
      <c r="AE3046" s="187" t="str">
        <f t="shared" si="1021"/>
        <v/>
      </c>
      <c r="AF3046" s="187" t="str">
        <f t="shared" si="1022"/>
        <v/>
      </c>
      <c r="AG3046" s="187" t="str">
        <f t="shared" si="1023"/>
        <v/>
      </c>
      <c r="AH3046" s="187" t="str">
        <f t="shared" si="1024"/>
        <v/>
      </c>
      <c r="AI3046" s="187" t="str">
        <f t="shared" si="1025"/>
        <v/>
      </c>
      <c r="AJ3046" s="187" t="str">
        <f t="shared" si="1026"/>
        <v/>
      </c>
      <c r="AK3046" s="187" t="str">
        <f t="shared" si="1027"/>
        <v/>
      </c>
      <c r="AN3046" s="187" t="str">
        <f t="shared" si="1028"/>
        <v/>
      </c>
      <c r="AO3046" s="187" t="str">
        <f t="shared" si="1029"/>
        <v/>
      </c>
      <c r="AP3046" s="187" t="str">
        <f t="shared" si="1030"/>
        <v/>
      </c>
      <c r="AT3046" s="187" t="str">
        <f t="shared" si="1031"/>
        <v>O365001</v>
      </c>
      <c r="AU3046" s="187">
        <f t="shared" si="1032"/>
        <v>117</v>
      </c>
      <c r="AV3046" s="187">
        <f t="shared" si="1033"/>
        <v>1435.11</v>
      </c>
      <c r="AW3046" s="187" t="str">
        <f t="shared" si="1034"/>
        <v>2014/10</v>
      </c>
      <c r="AX3046" s="187" t="str">
        <f t="shared" si="1035"/>
        <v>2014/10 Contribuciones Seg. Social</v>
      </c>
      <c r="AY3046" s="187">
        <f t="shared" si="1016"/>
        <v>9298.06</v>
      </c>
      <c r="AZ3046" s="187">
        <f t="shared" si="1036"/>
        <v>0.15434509994558004</v>
      </c>
      <c r="BA3046" s="187" t="str">
        <f t="shared" si="1018"/>
        <v>O365001 117</v>
      </c>
      <c r="BB3046" s="187">
        <f>IFERROR(IF(AW3046="","",VLOOKUP(AW3046,SUSS!R:S,2,FALSE)),AY3046*SUSS!$M$2)</f>
        <v>1115.7672</v>
      </c>
      <c r="BC3046" s="187">
        <f t="shared" si="1017"/>
        <v>172.2132</v>
      </c>
    </row>
    <row r="3047" spans="14:55" ht="15.75" thickBot="1">
      <c r="N3047" s="183" t="s">
        <v>224</v>
      </c>
      <c r="O3047" s="82">
        <v>117</v>
      </c>
      <c r="P3047" s="85">
        <v>1002.48</v>
      </c>
      <c r="Q3047" s="83" t="s">
        <v>106</v>
      </c>
      <c r="R3047" s="83" t="s">
        <v>10</v>
      </c>
      <c r="S3047" s="83" t="s">
        <v>83</v>
      </c>
      <c r="T3047" s="82" t="s">
        <v>230</v>
      </c>
      <c r="U3047" s="82" t="s">
        <v>124</v>
      </c>
      <c r="AC3047" s="187" t="str">
        <f t="shared" si="1019"/>
        <v/>
      </c>
      <c r="AD3047" s="187" t="str">
        <f t="shared" si="1020"/>
        <v/>
      </c>
      <c r="AE3047" s="187" t="str">
        <f t="shared" si="1021"/>
        <v/>
      </c>
      <c r="AF3047" s="187" t="str">
        <f t="shared" si="1022"/>
        <v/>
      </c>
      <c r="AG3047" s="187" t="str">
        <f t="shared" si="1023"/>
        <v/>
      </c>
      <c r="AH3047" s="187" t="str">
        <f t="shared" si="1024"/>
        <v/>
      </c>
      <c r="AI3047" s="187" t="str">
        <f t="shared" si="1025"/>
        <v/>
      </c>
      <c r="AJ3047" s="187" t="str">
        <f t="shared" si="1026"/>
        <v/>
      </c>
      <c r="AK3047" s="187" t="str">
        <f t="shared" si="1027"/>
        <v/>
      </c>
      <c r="AN3047" s="187" t="str">
        <f t="shared" si="1028"/>
        <v/>
      </c>
      <c r="AO3047" s="187" t="str">
        <f t="shared" si="1029"/>
        <v/>
      </c>
      <c r="AP3047" s="187" t="str">
        <f t="shared" si="1030"/>
        <v/>
      </c>
      <c r="AT3047" s="187" t="str">
        <f t="shared" si="1031"/>
        <v/>
      </c>
      <c r="AU3047" s="187" t="str">
        <f t="shared" si="1032"/>
        <v/>
      </c>
      <c r="AV3047" s="187" t="str">
        <f t="shared" si="1033"/>
        <v/>
      </c>
      <c r="AW3047" s="187" t="str">
        <f t="shared" si="1034"/>
        <v/>
      </c>
      <c r="AX3047" s="187" t="str">
        <f t="shared" si="1035"/>
        <v/>
      </c>
      <c r="AY3047" s="187" t="str">
        <f t="shared" si="1016"/>
        <v/>
      </c>
      <c r="AZ3047" s="187" t="str">
        <f t="shared" si="1036"/>
        <v/>
      </c>
      <c r="BA3047" s="187" t="str">
        <f t="shared" si="1018"/>
        <v xml:space="preserve"> </v>
      </c>
      <c r="BB3047" s="187" t="str">
        <f>IFERROR(IF(AW3047="","",VLOOKUP(AW3047,SUSS!R:S,2,FALSE)),AY3047*SUSS!$M$2)</f>
        <v/>
      </c>
      <c r="BC3047" s="187" t="str">
        <f t="shared" si="1017"/>
        <v/>
      </c>
    </row>
    <row r="3048" spans="14:55" ht="15.75" thickBot="1">
      <c r="N3048" s="183" t="s">
        <v>224</v>
      </c>
      <c r="O3048" s="82">
        <v>117</v>
      </c>
      <c r="P3048" s="85">
        <v>5272.07</v>
      </c>
      <c r="Q3048" s="83" t="s">
        <v>82</v>
      </c>
      <c r="R3048" s="83" t="s">
        <v>10</v>
      </c>
      <c r="S3048" s="83" t="s">
        <v>10</v>
      </c>
      <c r="T3048" s="82" t="s">
        <v>182</v>
      </c>
      <c r="U3048" s="82" t="s">
        <v>124</v>
      </c>
      <c r="AC3048" s="187" t="str">
        <f t="shared" si="1019"/>
        <v/>
      </c>
      <c r="AD3048" s="187" t="str">
        <f t="shared" si="1020"/>
        <v/>
      </c>
      <c r="AE3048" s="187" t="str">
        <f t="shared" si="1021"/>
        <v/>
      </c>
      <c r="AF3048" s="187" t="str">
        <f t="shared" si="1022"/>
        <v/>
      </c>
      <c r="AG3048" s="187" t="str">
        <f t="shared" si="1023"/>
        <v/>
      </c>
      <c r="AH3048" s="187" t="str">
        <f t="shared" si="1024"/>
        <v/>
      </c>
      <c r="AI3048" s="187" t="str">
        <f t="shared" si="1025"/>
        <v/>
      </c>
      <c r="AJ3048" s="187" t="str">
        <f t="shared" si="1026"/>
        <v/>
      </c>
      <c r="AK3048" s="187" t="str">
        <f t="shared" si="1027"/>
        <v/>
      </c>
      <c r="AN3048" s="187" t="str">
        <f t="shared" si="1028"/>
        <v/>
      </c>
      <c r="AO3048" s="187" t="str">
        <f t="shared" si="1029"/>
        <v/>
      </c>
      <c r="AP3048" s="187" t="str">
        <f t="shared" si="1030"/>
        <v/>
      </c>
      <c r="AT3048" s="187" t="str">
        <f t="shared" si="1031"/>
        <v/>
      </c>
      <c r="AU3048" s="187" t="str">
        <f t="shared" si="1032"/>
        <v/>
      </c>
      <c r="AV3048" s="187" t="str">
        <f t="shared" si="1033"/>
        <v/>
      </c>
      <c r="AW3048" s="187" t="str">
        <f t="shared" si="1034"/>
        <v/>
      </c>
      <c r="AX3048" s="187" t="str">
        <f t="shared" si="1035"/>
        <v/>
      </c>
      <c r="AY3048" s="187" t="str">
        <f t="shared" si="1016"/>
        <v/>
      </c>
      <c r="AZ3048" s="187" t="str">
        <f t="shared" si="1036"/>
        <v/>
      </c>
      <c r="BA3048" s="187" t="str">
        <f t="shared" si="1018"/>
        <v xml:space="preserve"> </v>
      </c>
      <c r="BB3048" s="187" t="str">
        <f>IFERROR(IF(AW3048="","",VLOOKUP(AW3048,SUSS!R:S,2,FALSE)),AY3048*SUSS!$M$2)</f>
        <v/>
      </c>
      <c r="BC3048" s="187" t="str">
        <f t="shared" si="1017"/>
        <v/>
      </c>
    </row>
    <row r="3049" spans="14:55" ht="15.75" thickBot="1">
      <c r="N3049" s="183" t="s">
        <v>224</v>
      </c>
      <c r="O3049" s="82">
        <v>117</v>
      </c>
      <c r="P3049" s="86">
        <v>936</v>
      </c>
      <c r="Q3049" s="83" t="s">
        <v>11</v>
      </c>
      <c r="R3049" s="83" t="s">
        <v>10</v>
      </c>
      <c r="S3049" s="83" t="s">
        <v>10</v>
      </c>
      <c r="T3049" s="82" t="s">
        <v>232</v>
      </c>
      <c r="U3049" s="82" t="s">
        <v>124</v>
      </c>
      <c r="AC3049" s="187" t="str">
        <f t="shared" si="1019"/>
        <v/>
      </c>
      <c r="AD3049" s="187" t="str">
        <f t="shared" si="1020"/>
        <v/>
      </c>
      <c r="AE3049" s="187" t="str">
        <f t="shared" si="1021"/>
        <v/>
      </c>
      <c r="AF3049" s="187" t="str">
        <f t="shared" si="1022"/>
        <v/>
      </c>
      <c r="AG3049" s="187" t="str">
        <f t="shared" si="1023"/>
        <v/>
      </c>
      <c r="AH3049" s="187" t="str">
        <f t="shared" si="1024"/>
        <v/>
      </c>
      <c r="AI3049" s="187" t="str">
        <f t="shared" si="1025"/>
        <v/>
      </c>
      <c r="AJ3049" s="187" t="str">
        <f t="shared" si="1026"/>
        <v/>
      </c>
      <c r="AK3049" s="187" t="str">
        <f t="shared" si="1027"/>
        <v/>
      </c>
      <c r="AN3049" s="187" t="str">
        <f t="shared" si="1028"/>
        <v/>
      </c>
      <c r="AO3049" s="187" t="str">
        <f t="shared" si="1029"/>
        <v/>
      </c>
      <c r="AP3049" s="187" t="str">
        <f t="shared" si="1030"/>
        <v/>
      </c>
      <c r="AT3049" s="187" t="str">
        <f t="shared" si="1031"/>
        <v>O365001</v>
      </c>
      <c r="AU3049" s="187">
        <f t="shared" si="1032"/>
        <v>117</v>
      </c>
      <c r="AV3049" s="187">
        <f t="shared" si="1033"/>
        <v>936</v>
      </c>
      <c r="AW3049" s="187" t="str">
        <f t="shared" si="1034"/>
        <v>2016/3</v>
      </c>
      <c r="AX3049" s="187" t="str">
        <f t="shared" si="1035"/>
        <v>2016/3 Contribuciones Seg. Social</v>
      </c>
      <c r="AY3049" s="187">
        <f t="shared" si="1016"/>
        <v>6439.31</v>
      </c>
      <c r="AZ3049" s="187">
        <f t="shared" si="1036"/>
        <v>0.14535718889135638</v>
      </c>
      <c r="BA3049" s="187" t="str">
        <f t="shared" si="1018"/>
        <v>O365001 117</v>
      </c>
      <c r="BB3049" s="187">
        <f>IFERROR(IF(AW3049="","",VLOOKUP(AW3049,SUSS!R:S,2,FALSE)),AY3049*SUSS!$M$2)</f>
        <v>772.71720000000005</v>
      </c>
      <c r="BC3049" s="187">
        <f t="shared" si="1017"/>
        <v>112.32000000000001</v>
      </c>
    </row>
    <row r="3050" spans="14:55" ht="15.75" thickBot="1">
      <c r="N3050" s="183" t="s">
        <v>224</v>
      </c>
      <c r="O3050" s="82">
        <v>118</v>
      </c>
      <c r="P3050" s="85">
        <v>1636.27</v>
      </c>
      <c r="Q3050" s="83" t="s">
        <v>102</v>
      </c>
      <c r="R3050" s="83" t="s">
        <v>10</v>
      </c>
      <c r="S3050" s="83" t="s">
        <v>83</v>
      </c>
      <c r="T3050" s="82" t="s">
        <v>206</v>
      </c>
      <c r="U3050" s="82" t="s">
        <v>124</v>
      </c>
      <c r="AC3050" s="187" t="str">
        <f t="shared" si="1019"/>
        <v/>
      </c>
      <c r="AD3050" s="187" t="str">
        <f t="shared" si="1020"/>
        <v/>
      </c>
      <c r="AE3050" s="187" t="str">
        <f t="shared" si="1021"/>
        <v/>
      </c>
      <c r="AF3050" s="187" t="str">
        <f t="shared" si="1022"/>
        <v/>
      </c>
      <c r="AG3050" s="187" t="str">
        <f t="shared" si="1023"/>
        <v/>
      </c>
      <c r="AH3050" s="187" t="str">
        <f t="shared" si="1024"/>
        <v/>
      </c>
      <c r="AI3050" s="187" t="str">
        <f t="shared" si="1025"/>
        <v/>
      </c>
      <c r="AJ3050" s="187" t="str">
        <f t="shared" si="1026"/>
        <v/>
      </c>
      <c r="AK3050" s="187" t="str">
        <f t="shared" si="1027"/>
        <v/>
      </c>
      <c r="AN3050" s="187" t="str">
        <f t="shared" si="1028"/>
        <v/>
      </c>
      <c r="AO3050" s="187" t="str">
        <f t="shared" si="1029"/>
        <v/>
      </c>
      <c r="AP3050" s="187" t="str">
        <f t="shared" si="1030"/>
        <v/>
      </c>
      <c r="AT3050" s="187" t="str">
        <f t="shared" si="1031"/>
        <v/>
      </c>
      <c r="AU3050" s="187" t="str">
        <f t="shared" si="1032"/>
        <v/>
      </c>
      <c r="AV3050" s="187" t="str">
        <f t="shared" si="1033"/>
        <v/>
      </c>
      <c r="AW3050" s="187" t="str">
        <f t="shared" si="1034"/>
        <v/>
      </c>
      <c r="AX3050" s="187" t="str">
        <f t="shared" si="1035"/>
        <v/>
      </c>
      <c r="AY3050" s="187" t="str">
        <f t="shared" si="1016"/>
        <v/>
      </c>
      <c r="AZ3050" s="187" t="str">
        <f t="shared" si="1036"/>
        <v/>
      </c>
      <c r="BA3050" s="187" t="str">
        <f t="shared" si="1018"/>
        <v xml:space="preserve"> </v>
      </c>
      <c r="BB3050" s="187" t="str">
        <f>IFERROR(IF(AW3050="","",VLOOKUP(AW3050,SUSS!R:S,2,FALSE)),AY3050*SUSS!$M$2)</f>
        <v/>
      </c>
      <c r="BC3050" s="187" t="str">
        <f t="shared" si="1017"/>
        <v/>
      </c>
    </row>
    <row r="3051" spans="14:55" ht="15.75" thickBot="1">
      <c r="N3051" s="183" t="s">
        <v>224</v>
      </c>
      <c r="O3051" s="82">
        <v>118</v>
      </c>
      <c r="P3051" s="86">
        <v>218.97</v>
      </c>
      <c r="Q3051" s="83" t="s">
        <v>107</v>
      </c>
      <c r="R3051" s="83" t="s">
        <v>10</v>
      </c>
      <c r="S3051" s="83" t="s">
        <v>83</v>
      </c>
      <c r="T3051" s="82" t="s">
        <v>231</v>
      </c>
      <c r="U3051" s="82" t="s">
        <v>124</v>
      </c>
      <c r="AC3051" s="187" t="str">
        <f t="shared" si="1019"/>
        <v/>
      </c>
      <c r="AD3051" s="187" t="str">
        <f t="shared" si="1020"/>
        <v/>
      </c>
      <c r="AE3051" s="187" t="str">
        <f t="shared" si="1021"/>
        <v/>
      </c>
      <c r="AF3051" s="187" t="str">
        <f t="shared" si="1022"/>
        <v/>
      </c>
      <c r="AG3051" s="187" t="str">
        <f t="shared" si="1023"/>
        <v/>
      </c>
      <c r="AH3051" s="187" t="str">
        <f t="shared" si="1024"/>
        <v/>
      </c>
      <c r="AI3051" s="187" t="str">
        <f t="shared" si="1025"/>
        <v/>
      </c>
      <c r="AJ3051" s="187" t="str">
        <f t="shared" si="1026"/>
        <v/>
      </c>
      <c r="AK3051" s="187" t="str">
        <f t="shared" si="1027"/>
        <v/>
      </c>
      <c r="AN3051" s="187" t="str">
        <f t="shared" si="1028"/>
        <v/>
      </c>
      <c r="AO3051" s="187" t="str">
        <f t="shared" si="1029"/>
        <v/>
      </c>
      <c r="AP3051" s="187" t="str">
        <f t="shared" si="1030"/>
        <v/>
      </c>
      <c r="AT3051" s="187" t="str">
        <f t="shared" si="1031"/>
        <v/>
      </c>
      <c r="AU3051" s="187" t="str">
        <f t="shared" si="1032"/>
        <v/>
      </c>
      <c r="AV3051" s="187" t="str">
        <f t="shared" si="1033"/>
        <v/>
      </c>
      <c r="AW3051" s="187" t="str">
        <f t="shared" si="1034"/>
        <v/>
      </c>
      <c r="AX3051" s="187" t="str">
        <f t="shared" si="1035"/>
        <v/>
      </c>
      <c r="AY3051" s="187" t="str">
        <f t="shared" si="1016"/>
        <v/>
      </c>
      <c r="AZ3051" s="187" t="str">
        <f t="shared" si="1036"/>
        <v/>
      </c>
      <c r="BA3051" s="187" t="str">
        <f t="shared" si="1018"/>
        <v xml:space="preserve"> </v>
      </c>
      <c r="BB3051" s="187" t="str">
        <f>IFERROR(IF(AW3051="","",VLOOKUP(AW3051,SUSS!R:S,2,FALSE)),AY3051*SUSS!$M$2)</f>
        <v/>
      </c>
      <c r="BC3051" s="187" t="str">
        <f t="shared" si="1017"/>
        <v/>
      </c>
    </row>
    <row r="3052" spans="14:55" ht="15.75" thickBot="1">
      <c r="N3052" s="183" t="s">
        <v>224</v>
      </c>
      <c r="O3052" s="82">
        <v>118</v>
      </c>
      <c r="P3052" s="85">
        <v>1002.48</v>
      </c>
      <c r="Q3052" s="83" t="s">
        <v>106</v>
      </c>
      <c r="R3052" s="83" t="s">
        <v>10</v>
      </c>
      <c r="S3052" s="83" t="s">
        <v>83</v>
      </c>
      <c r="T3052" s="82" t="s">
        <v>230</v>
      </c>
      <c r="U3052" s="82" t="s">
        <v>124</v>
      </c>
      <c r="AC3052" s="187" t="str">
        <f t="shared" si="1019"/>
        <v/>
      </c>
      <c r="AD3052" s="187" t="str">
        <f t="shared" si="1020"/>
        <v/>
      </c>
      <c r="AE3052" s="187" t="str">
        <f t="shared" si="1021"/>
        <v/>
      </c>
      <c r="AF3052" s="187" t="str">
        <f t="shared" si="1022"/>
        <v/>
      </c>
      <c r="AG3052" s="187" t="str">
        <f t="shared" si="1023"/>
        <v/>
      </c>
      <c r="AH3052" s="187" t="str">
        <f t="shared" si="1024"/>
        <v/>
      </c>
      <c r="AI3052" s="187" t="str">
        <f t="shared" si="1025"/>
        <v/>
      </c>
      <c r="AJ3052" s="187" t="str">
        <f t="shared" si="1026"/>
        <v/>
      </c>
      <c r="AK3052" s="187" t="str">
        <f t="shared" si="1027"/>
        <v/>
      </c>
      <c r="AN3052" s="187" t="str">
        <f t="shared" si="1028"/>
        <v/>
      </c>
      <c r="AO3052" s="187" t="str">
        <f t="shared" si="1029"/>
        <v/>
      </c>
      <c r="AP3052" s="187" t="str">
        <f t="shared" si="1030"/>
        <v/>
      </c>
      <c r="AT3052" s="187" t="str">
        <f t="shared" si="1031"/>
        <v/>
      </c>
      <c r="AU3052" s="187" t="str">
        <f t="shared" si="1032"/>
        <v/>
      </c>
      <c r="AV3052" s="187" t="str">
        <f t="shared" si="1033"/>
        <v/>
      </c>
      <c r="AW3052" s="187" t="str">
        <f t="shared" si="1034"/>
        <v/>
      </c>
      <c r="AX3052" s="187" t="str">
        <f t="shared" si="1035"/>
        <v/>
      </c>
      <c r="AY3052" s="187" t="str">
        <f t="shared" si="1016"/>
        <v/>
      </c>
      <c r="AZ3052" s="187" t="str">
        <f t="shared" si="1036"/>
        <v/>
      </c>
      <c r="BA3052" s="187" t="str">
        <f t="shared" si="1018"/>
        <v xml:space="preserve"> </v>
      </c>
      <c r="BB3052" s="187" t="str">
        <f>IFERROR(IF(AW3052="","",VLOOKUP(AW3052,SUSS!R:S,2,FALSE)),AY3052*SUSS!$M$2)</f>
        <v/>
      </c>
      <c r="BC3052" s="187" t="str">
        <f t="shared" si="1017"/>
        <v/>
      </c>
    </row>
    <row r="3053" spans="14:55" ht="15.75" thickBot="1">
      <c r="N3053" s="183" t="s">
        <v>224</v>
      </c>
      <c r="O3053" s="82">
        <v>118</v>
      </c>
      <c r="P3053" s="85">
        <v>3074.78</v>
      </c>
      <c r="Q3053" s="83" t="s">
        <v>82</v>
      </c>
      <c r="R3053" s="83" t="s">
        <v>10</v>
      </c>
      <c r="S3053" s="83" t="s">
        <v>10</v>
      </c>
      <c r="T3053" s="82" t="s">
        <v>182</v>
      </c>
      <c r="U3053" s="82" t="s">
        <v>124</v>
      </c>
      <c r="AC3053" s="187" t="str">
        <f t="shared" si="1019"/>
        <v/>
      </c>
      <c r="AD3053" s="187" t="str">
        <f t="shared" si="1020"/>
        <v/>
      </c>
      <c r="AE3053" s="187" t="str">
        <f t="shared" si="1021"/>
        <v/>
      </c>
      <c r="AF3053" s="187" t="str">
        <f t="shared" si="1022"/>
        <v/>
      </c>
      <c r="AG3053" s="187" t="str">
        <f t="shared" si="1023"/>
        <v/>
      </c>
      <c r="AH3053" s="187" t="str">
        <f t="shared" si="1024"/>
        <v/>
      </c>
      <c r="AI3053" s="187" t="str">
        <f t="shared" si="1025"/>
        <v/>
      </c>
      <c r="AJ3053" s="187" t="str">
        <f t="shared" si="1026"/>
        <v/>
      </c>
      <c r="AK3053" s="187" t="str">
        <f t="shared" si="1027"/>
        <v/>
      </c>
      <c r="AN3053" s="187" t="str">
        <f t="shared" si="1028"/>
        <v/>
      </c>
      <c r="AO3053" s="187" t="str">
        <f t="shared" si="1029"/>
        <v/>
      </c>
      <c r="AP3053" s="187" t="str">
        <f t="shared" si="1030"/>
        <v/>
      </c>
      <c r="AT3053" s="187" t="str">
        <f t="shared" si="1031"/>
        <v/>
      </c>
      <c r="AU3053" s="187" t="str">
        <f t="shared" si="1032"/>
        <v/>
      </c>
      <c r="AV3053" s="187" t="str">
        <f t="shared" si="1033"/>
        <v/>
      </c>
      <c r="AW3053" s="187" t="str">
        <f t="shared" si="1034"/>
        <v/>
      </c>
      <c r="AX3053" s="187" t="str">
        <f t="shared" si="1035"/>
        <v/>
      </c>
      <c r="AY3053" s="187" t="str">
        <f t="shared" si="1016"/>
        <v/>
      </c>
      <c r="AZ3053" s="187" t="str">
        <f t="shared" si="1036"/>
        <v/>
      </c>
      <c r="BA3053" s="187" t="str">
        <f t="shared" si="1018"/>
        <v xml:space="preserve"> </v>
      </c>
      <c r="BB3053" s="187" t="str">
        <f>IFERROR(IF(AW3053="","",VLOOKUP(AW3053,SUSS!R:S,2,FALSE)),AY3053*SUSS!$M$2)</f>
        <v/>
      </c>
      <c r="BC3053" s="187" t="str">
        <f t="shared" si="1017"/>
        <v/>
      </c>
    </row>
    <row r="3054" spans="14:55" ht="15.75" thickBot="1">
      <c r="N3054" s="183" t="s">
        <v>224</v>
      </c>
      <c r="O3054" s="82">
        <v>118</v>
      </c>
      <c r="P3054" s="85">
        <v>2197.29</v>
      </c>
      <c r="Q3054" s="83" t="s">
        <v>82</v>
      </c>
      <c r="R3054" s="83" t="s">
        <v>10</v>
      </c>
      <c r="S3054" s="83" t="s">
        <v>83</v>
      </c>
      <c r="T3054" s="82" t="s">
        <v>182</v>
      </c>
      <c r="U3054" s="82" t="s">
        <v>124</v>
      </c>
      <c r="AC3054" s="187" t="str">
        <f t="shared" si="1019"/>
        <v/>
      </c>
      <c r="AD3054" s="187" t="str">
        <f t="shared" si="1020"/>
        <v/>
      </c>
      <c r="AE3054" s="187" t="str">
        <f t="shared" si="1021"/>
        <v/>
      </c>
      <c r="AF3054" s="187" t="str">
        <f t="shared" si="1022"/>
        <v/>
      </c>
      <c r="AG3054" s="187" t="str">
        <f t="shared" si="1023"/>
        <v/>
      </c>
      <c r="AH3054" s="187" t="str">
        <f t="shared" si="1024"/>
        <v/>
      </c>
      <c r="AI3054" s="187" t="str">
        <f t="shared" si="1025"/>
        <v/>
      </c>
      <c r="AJ3054" s="187" t="str">
        <f t="shared" si="1026"/>
        <v/>
      </c>
      <c r="AK3054" s="187" t="str">
        <f t="shared" si="1027"/>
        <v/>
      </c>
      <c r="AN3054" s="187" t="str">
        <f t="shared" si="1028"/>
        <v/>
      </c>
      <c r="AO3054" s="187" t="str">
        <f t="shared" si="1029"/>
        <v/>
      </c>
      <c r="AP3054" s="187" t="str">
        <f t="shared" si="1030"/>
        <v/>
      </c>
      <c r="AT3054" s="187" t="str">
        <f t="shared" si="1031"/>
        <v/>
      </c>
      <c r="AU3054" s="187" t="str">
        <f t="shared" si="1032"/>
        <v/>
      </c>
      <c r="AV3054" s="187" t="str">
        <f t="shared" si="1033"/>
        <v/>
      </c>
      <c r="AW3054" s="187" t="str">
        <f t="shared" si="1034"/>
        <v/>
      </c>
      <c r="AX3054" s="187" t="str">
        <f t="shared" si="1035"/>
        <v/>
      </c>
      <c r="AY3054" s="187" t="str">
        <f t="shared" si="1016"/>
        <v/>
      </c>
      <c r="AZ3054" s="187" t="str">
        <f t="shared" si="1036"/>
        <v/>
      </c>
      <c r="BA3054" s="187" t="str">
        <f t="shared" si="1018"/>
        <v xml:space="preserve"> </v>
      </c>
      <c r="BB3054" s="187" t="str">
        <f>IFERROR(IF(AW3054="","",VLOOKUP(AW3054,SUSS!R:S,2,FALSE)),AY3054*SUSS!$M$2)</f>
        <v/>
      </c>
      <c r="BC3054" s="187" t="str">
        <f t="shared" si="1017"/>
        <v/>
      </c>
    </row>
    <row r="3055" spans="14:55" ht="15.75" thickBot="1">
      <c r="N3055" s="183" t="s">
        <v>224</v>
      </c>
      <c r="O3055" s="82">
        <v>118</v>
      </c>
      <c r="P3055" s="85">
        <v>2371.11</v>
      </c>
      <c r="Q3055" s="83" t="s">
        <v>11</v>
      </c>
      <c r="R3055" s="83" t="s">
        <v>10</v>
      </c>
      <c r="S3055" s="83" t="s">
        <v>10</v>
      </c>
      <c r="T3055" s="82" t="s">
        <v>232</v>
      </c>
      <c r="U3055" s="82" t="s">
        <v>124</v>
      </c>
      <c r="AC3055" s="187" t="str">
        <f t="shared" si="1019"/>
        <v/>
      </c>
      <c r="AD3055" s="187" t="str">
        <f t="shared" si="1020"/>
        <v/>
      </c>
      <c r="AE3055" s="187" t="str">
        <f t="shared" si="1021"/>
        <v/>
      </c>
      <c r="AF3055" s="187" t="str">
        <f t="shared" si="1022"/>
        <v/>
      </c>
      <c r="AG3055" s="187" t="str">
        <f t="shared" si="1023"/>
        <v/>
      </c>
      <c r="AH3055" s="187" t="str">
        <f t="shared" si="1024"/>
        <v/>
      </c>
      <c r="AI3055" s="187" t="str">
        <f t="shared" si="1025"/>
        <v/>
      </c>
      <c r="AJ3055" s="187" t="str">
        <f t="shared" si="1026"/>
        <v/>
      </c>
      <c r="AK3055" s="187" t="str">
        <f t="shared" si="1027"/>
        <v/>
      </c>
      <c r="AN3055" s="187" t="str">
        <f t="shared" si="1028"/>
        <v/>
      </c>
      <c r="AO3055" s="187" t="str">
        <f t="shared" si="1029"/>
        <v/>
      </c>
      <c r="AP3055" s="187" t="str">
        <f t="shared" si="1030"/>
        <v/>
      </c>
      <c r="AT3055" s="187" t="str">
        <f t="shared" si="1031"/>
        <v>O365001</v>
      </c>
      <c r="AU3055" s="187">
        <f t="shared" si="1032"/>
        <v>118</v>
      </c>
      <c r="AV3055" s="187">
        <f t="shared" si="1033"/>
        <v>2371.11</v>
      </c>
      <c r="AW3055" s="187" t="str">
        <f t="shared" si="1034"/>
        <v>2016/3</v>
      </c>
      <c r="AX3055" s="187" t="str">
        <f t="shared" si="1035"/>
        <v>2016/3 Contribuciones Seg. Social</v>
      </c>
      <c r="AY3055" s="187">
        <f t="shared" si="1016"/>
        <v>6439.31</v>
      </c>
      <c r="AZ3055" s="187">
        <f t="shared" si="1036"/>
        <v>0.36822423520532477</v>
      </c>
      <c r="BA3055" s="187" t="str">
        <f t="shared" si="1018"/>
        <v>O365001 118</v>
      </c>
      <c r="BB3055" s="187">
        <f>IFERROR(IF(AW3055="","",VLOOKUP(AW3055,SUSS!R:S,2,FALSE)),AY3055*SUSS!$M$2)</f>
        <v>772.71720000000005</v>
      </c>
      <c r="BC3055" s="187">
        <f t="shared" si="1017"/>
        <v>284.53320000000002</v>
      </c>
    </row>
    <row r="3056" spans="14:55" ht="15.75" thickBot="1">
      <c r="N3056" s="183" t="s">
        <v>224</v>
      </c>
      <c r="O3056" s="82">
        <v>119</v>
      </c>
      <c r="P3056" s="85">
        <v>1636.27</v>
      </c>
      <c r="Q3056" s="83" t="s">
        <v>102</v>
      </c>
      <c r="R3056" s="83" t="s">
        <v>10</v>
      </c>
      <c r="S3056" s="83" t="s">
        <v>83</v>
      </c>
      <c r="T3056" s="82" t="s">
        <v>206</v>
      </c>
      <c r="U3056" s="82" t="s">
        <v>124</v>
      </c>
      <c r="AC3056" s="187" t="str">
        <f t="shared" si="1019"/>
        <v/>
      </c>
      <c r="AD3056" s="187" t="str">
        <f t="shared" si="1020"/>
        <v/>
      </c>
      <c r="AE3056" s="187" t="str">
        <f t="shared" si="1021"/>
        <v/>
      </c>
      <c r="AF3056" s="187" t="str">
        <f t="shared" si="1022"/>
        <v/>
      </c>
      <c r="AG3056" s="187" t="str">
        <f t="shared" si="1023"/>
        <v/>
      </c>
      <c r="AH3056" s="187" t="str">
        <f t="shared" si="1024"/>
        <v/>
      </c>
      <c r="AI3056" s="187" t="str">
        <f t="shared" si="1025"/>
        <v/>
      </c>
      <c r="AJ3056" s="187" t="str">
        <f t="shared" si="1026"/>
        <v/>
      </c>
      <c r="AK3056" s="187" t="str">
        <f t="shared" si="1027"/>
        <v/>
      </c>
      <c r="AN3056" s="187" t="str">
        <f t="shared" si="1028"/>
        <v/>
      </c>
      <c r="AO3056" s="187" t="str">
        <f t="shared" si="1029"/>
        <v/>
      </c>
      <c r="AP3056" s="187" t="str">
        <f t="shared" si="1030"/>
        <v/>
      </c>
      <c r="AT3056" s="187" t="str">
        <f t="shared" si="1031"/>
        <v/>
      </c>
      <c r="AU3056" s="187" t="str">
        <f t="shared" si="1032"/>
        <v/>
      </c>
      <c r="AV3056" s="187" t="str">
        <f t="shared" si="1033"/>
        <v/>
      </c>
      <c r="AW3056" s="187" t="str">
        <f t="shared" si="1034"/>
        <v/>
      </c>
      <c r="AX3056" s="187" t="str">
        <f t="shared" si="1035"/>
        <v/>
      </c>
      <c r="AY3056" s="187" t="str">
        <f t="shared" si="1016"/>
        <v/>
      </c>
      <c r="AZ3056" s="187" t="str">
        <f t="shared" si="1036"/>
        <v/>
      </c>
      <c r="BA3056" s="187" t="str">
        <f t="shared" si="1018"/>
        <v xml:space="preserve"> </v>
      </c>
      <c r="BB3056" s="187" t="str">
        <f>IFERROR(IF(AW3056="","",VLOOKUP(AW3056,SUSS!R:S,2,FALSE)),AY3056*SUSS!$M$2)</f>
        <v/>
      </c>
      <c r="BC3056" s="187" t="str">
        <f t="shared" si="1017"/>
        <v/>
      </c>
    </row>
    <row r="3057" spans="14:55" ht="15.75" thickBot="1">
      <c r="N3057" s="183" t="s">
        <v>224</v>
      </c>
      <c r="O3057" s="82">
        <v>119</v>
      </c>
      <c r="P3057" s="86">
        <v>38.130000000000003</v>
      </c>
      <c r="Q3057" s="83" t="s">
        <v>107</v>
      </c>
      <c r="R3057" s="83" t="s">
        <v>10</v>
      </c>
      <c r="S3057" s="83" t="s">
        <v>83</v>
      </c>
      <c r="T3057" s="82" t="s">
        <v>231</v>
      </c>
      <c r="U3057" s="82" t="s">
        <v>124</v>
      </c>
      <c r="AC3057" s="187" t="str">
        <f t="shared" si="1019"/>
        <v/>
      </c>
      <c r="AD3057" s="187" t="str">
        <f t="shared" si="1020"/>
        <v/>
      </c>
      <c r="AE3057" s="187" t="str">
        <f t="shared" si="1021"/>
        <v/>
      </c>
      <c r="AF3057" s="187" t="str">
        <f t="shared" si="1022"/>
        <v/>
      </c>
      <c r="AG3057" s="187" t="str">
        <f t="shared" si="1023"/>
        <v/>
      </c>
      <c r="AH3057" s="187" t="str">
        <f t="shared" si="1024"/>
        <v/>
      </c>
      <c r="AI3057" s="187" t="str">
        <f t="shared" si="1025"/>
        <v/>
      </c>
      <c r="AJ3057" s="187" t="str">
        <f t="shared" si="1026"/>
        <v/>
      </c>
      <c r="AK3057" s="187" t="str">
        <f t="shared" si="1027"/>
        <v/>
      </c>
      <c r="AN3057" s="187" t="str">
        <f t="shared" si="1028"/>
        <v/>
      </c>
      <c r="AO3057" s="187" t="str">
        <f t="shared" si="1029"/>
        <v/>
      </c>
      <c r="AP3057" s="187" t="str">
        <f t="shared" si="1030"/>
        <v/>
      </c>
      <c r="AT3057" s="187" t="str">
        <f t="shared" si="1031"/>
        <v/>
      </c>
      <c r="AU3057" s="187" t="str">
        <f t="shared" si="1032"/>
        <v/>
      </c>
      <c r="AV3057" s="187" t="str">
        <f t="shared" si="1033"/>
        <v/>
      </c>
      <c r="AW3057" s="187" t="str">
        <f t="shared" si="1034"/>
        <v/>
      </c>
      <c r="AX3057" s="187" t="str">
        <f t="shared" si="1035"/>
        <v/>
      </c>
      <c r="AY3057" s="187" t="str">
        <f t="shared" si="1016"/>
        <v/>
      </c>
      <c r="AZ3057" s="187" t="str">
        <f t="shared" si="1036"/>
        <v/>
      </c>
      <c r="BA3057" s="187" t="str">
        <f t="shared" si="1018"/>
        <v xml:space="preserve"> </v>
      </c>
      <c r="BB3057" s="187" t="str">
        <f>IFERROR(IF(AW3057="","",VLOOKUP(AW3057,SUSS!R:S,2,FALSE)),AY3057*SUSS!$M$2)</f>
        <v/>
      </c>
      <c r="BC3057" s="187" t="str">
        <f t="shared" si="1017"/>
        <v/>
      </c>
    </row>
    <row r="3058" spans="14:55" ht="15.75" thickBot="1">
      <c r="N3058" s="183" t="s">
        <v>224</v>
      </c>
      <c r="O3058" s="82">
        <v>119</v>
      </c>
      <c r="P3058" s="85">
        <v>1002.48</v>
      </c>
      <c r="Q3058" s="83" t="s">
        <v>106</v>
      </c>
      <c r="R3058" s="83" t="s">
        <v>10</v>
      </c>
      <c r="S3058" s="83" t="s">
        <v>83</v>
      </c>
      <c r="T3058" s="82" t="s">
        <v>230</v>
      </c>
      <c r="U3058" s="82" t="s">
        <v>124</v>
      </c>
      <c r="AC3058" s="187" t="str">
        <f t="shared" si="1019"/>
        <v/>
      </c>
      <c r="AD3058" s="187" t="str">
        <f t="shared" si="1020"/>
        <v/>
      </c>
      <c r="AE3058" s="187" t="str">
        <f t="shared" si="1021"/>
        <v/>
      </c>
      <c r="AF3058" s="187" t="str">
        <f t="shared" si="1022"/>
        <v/>
      </c>
      <c r="AG3058" s="187" t="str">
        <f t="shared" si="1023"/>
        <v/>
      </c>
      <c r="AH3058" s="187" t="str">
        <f t="shared" si="1024"/>
        <v/>
      </c>
      <c r="AI3058" s="187" t="str">
        <f t="shared" si="1025"/>
        <v/>
      </c>
      <c r="AJ3058" s="187" t="str">
        <f t="shared" si="1026"/>
        <v/>
      </c>
      <c r="AK3058" s="187" t="str">
        <f t="shared" si="1027"/>
        <v/>
      </c>
      <c r="AN3058" s="187" t="str">
        <f t="shared" si="1028"/>
        <v/>
      </c>
      <c r="AO3058" s="187" t="str">
        <f t="shared" si="1029"/>
        <v/>
      </c>
      <c r="AP3058" s="187" t="str">
        <f t="shared" si="1030"/>
        <v/>
      </c>
      <c r="AT3058" s="187" t="str">
        <f t="shared" si="1031"/>
        <v/>
      </c>
      <c r="AU3058" s="187" t="str">
        <f t="shared" si="1032"/>
        <v/>
      </c>
      <c r="AV3058" s="187" t="str">
        <f t="shared" si="1033"/>
        <v/>
      </c>
      <c r="AW3058" s="187" t="str">
        <f t="shared" si="1034"/>
        <v/>
      </c>
      <c r="AX3058" s="187" t="str">
        <f t="shared" si="1035"/>
        <v/>
      </c>
      <c r="AY3058" s="187" t="str">
        <f t="shared" si="1016"/>
        <v/>
      </c>
      <c r="AZ3058" s="187" t="str">
        <f t="shared" si="1036"/>
        <v/>
      </c>
      <c r="BA3058" s="187" t="str">
        <f t="shared" si="1018"/>
        <v xml:space="preserve"> </v>
      </c>
      <c r="BB3058" s="187" t="str">
        <f>IFERROR(IF(AW3058="","",VLOOKUP(AW3058,SUSS!R:S,2,FALSE)),AY3058*SUSS!$M$2)</f>
        <v/>
      </c>
      <c r="BC3058" s="187" t="str">
        <f t="shared" si="1017"/>
        <v/>
      </c>
    </row>
    <row r="3059" spans="14:55" ht="15.75" thickBot="1">
      <c r="N3059" s="183" t="s">
        <v>224</v>
      </c>
      <c r="O3059" s="82">
        <v>119</v>
      </c>
      <c r="P3059" s="85">
        <v>2106.1999999999998</v>
      </c>
      <c r="Q3059" s="83" t="s">
        <v>82</v>
      </c>
      <c r="R3059" s="83" t="s">
        <v>10</v>
      </c>
      <c r="S3059" s="83" t="s">
        <v>83</v>
      </c>
      <c r="T3059" s="82" t="s">
        <v>182</v>
      </c>
      <c r="U3059" s="82" t="s">
        <v>124</v>
      </c>
      <c r="AC3059" s="187" t="str">
        <f t="shared" si="1019"/>
        <v/>
      </c>
      <c r="AD3059" s="187" t="str">
        <f t="shared" si="1020"/>
        <v/>
      </c>
      <c r="AE3059" s="187" t="str">
        <f t="shared" si="1021"/>
        <v/>
      </c>
      <c r="AF3059" s="187" t="str">
        <f t="shared" si="1022"/>
        <v/>
      </c>
      <c r="AG3059" s="187" t="str">
        <f t="shared" si="1023"/>
        <v/>
      </c>
      <c r="AH3059" s="187" t="str">
        <f t="shared" si="1024"/>
        <v/>
      </c>
      <c r="AI3059" s="187" t="str">
        <f t="shared" si="1025"/>
        <v/>
      </c>
      <c r="AJ3059" s="187" t="str">
        <f t="shared" si="1026"/>
        <v/>
      </c>
      <c r="AK3059" s="187" t="str">
        <f t="shared" si="1027"/>
        <v/>
      </c>
      <c r="AN3059" s="187" t="str">
        <f t="shared" si="1028"/>
        <v/>
      </c>
      <c r="AO3059" s="187" t="str">
        <f t="shared" si="1029"/>
        <v/>
      </c>
      <c r="AP3059" s="187" t="str">
        <f t="shared" si="1030"/>
        <v/>
      </c>
      <c r="AT3059" s="187" t="str">
        <f t="shared" si="1031"/>
        <v/>
      </c>
      <c r="AU3059" s="187" t="str">
        <f t="shared" si="1032"/>
        <v/>
      </c>
      <c r="AV3059" s="187" t="str">
        <f t="shared" si="1033"/>
        <v/>
      </c>
      <c r="AW3059" s="187" t="str">
        <f t="shared" si="1034"/>
        <v/>
      </c>
      <c r="AX3059" s="187" t="str">
        <f t="shared" si="1035"/>
        <v/>
      </c>
      <c r="AY3059" s="187" t="str">
        <f t="shared" si="1016"/>
        <v/>
      </c>
      <c r="AZ3059" s="187" t="str">
        <f t="shared" si="1036"/>
        <v/>
      </c>
      <c r="BA3059" s="187" t="str">
        <f t="shared" si="1018"/>
        <v xml:space="preserve"> </v>
      </c>
      <c r="BB3059" s="187" t="str">
        <f>IFERROR(IF(AW3059="","",VLOOKUP(AW3059,SUSS!R:S,2,FALSE)),AY3059*SUSS!$M$2)</f>
        <v/>
      </c>
      <c r="BC3059" s="187" t="str">
        <f t="shared" si="1017"/>
        <v/>
      </c>
    </row>
    <row r="3060" spans="14:55" ht="15.75" thickBot="1">
      <c r="N3060" s="183" t="s">
        <v>224</v>
      </c>
      <c r="O3060" s="82">
        <v>119</v>
      </c>
      <c r="P3060" s="85">
        <v>3165.87</v>
      </c>
      <c r="Q3060" s="83" t="s">
        <v>82</v>
      </c>
      <c r="R3060" s="83" t="s">
        <v>10</v>
      </c>
      <c r="S3060" s="83" t="s">
        <v>10</v>
      </c>
      <c r="T3060" s="82" t="s">
        <v>183</v>
      </c>
      <c r="U3060" s="82" t="s">
        <v>124</v>
      </c>
      <c r="AC3060" s="187" t="str">
        <f t="shared" si="1019"/>
        <v/>
      </c>
      <c r="AD3060" s="187" t="str">
        <f t="shared" si="1020"/>
        <v/>
      </c>
      <c r="AE3060" s="187" t="str">
        <f t="shared" si="1021"/>
        <v/>
      </c>
      <c r="AF3060" s="187" t="str">
        <f t="shared" si="1022"/>
        <v/>
      </c>
      <c r="AG3060" s="187" t="str">
        <f t="shared" si="1023"/>
        <v/>
      </c>
      <c r="AH3060" s="187" t="str">
        <f t="shared" si="1024"/>
        <v/>
      </c>
      <c r="AI3060" s="187" t="str">
        <f t="shared" si="1025"/>
        <v/>
      </c>
      <c r="AJ3060" s="187" t="str">
        <f t="shared" si="1026"/>
        <v/>
      </c>
      <c r="AK3060" s="187" t="str">
        <f t="shared" si="1027"/>
        <v/>
      </c>
      <c r="AN3060" s="187" t="str">
        <f t="shared" si="1028"/>
        <v/>
      </c>
      <c r="AO3060" s="187" t="str">
        <f t="shared" si="1029"/>
        <v/>
      </c>
      <c r="AP3060" s="187" t="str">
        <f t="shared" si="1030"/>
        <v/>
      </c>
      <c r="AT3060" s="187" t="str">
        <f t="shared" si="1031"/>
        <v/>
      </c>
      <c r="AU3060" s="187" t="str">
        <f t="shared" si="1032"/>
        <v/>
      </c>
      <c r="AV3060" s="187" t="str">
        <f t="shared" si="1033"/>
        <v/>
      </c>
      <c r="AW3060" s="187" t="str">
        <f t="shared" si="1034"/>
        <v/>
      </c>
      <c r="AX3060" s="187" t="str">
        <f t="shared" si="1035"/>
        <v/>
      </c>
      <c r="AY3060" s="187" t="str">
        <f t="shared" si="1016"/>
        <v/>
      </c>
      <c r="AZ3060" s="187" t="str">
        <f t="shared" si="1036"/>
        <v/>
      </c>
      <c r="BA3060" s="187" t="str">
        <f t="shared" si="1018"/>
        <v xml:space="preserve"> </v>
      </c>
      <c r="BB3060" s="187" t="str">
        <f>IFERROR(IF(AW3060="","",VLOOKUP(AW3060,SUSS!R:S,2,FALSE)),AY3060*SUSS!$M$2)</f>
        <v/>
      </c>
      <c r="BC3060" s="187" t="str">
        <f t="shared" si="1017"/>
        <v/>
      </c>
    </row>
    <row r="3061" spans="14:55" ht="15.75" thickBot="1">
      <c r="N3061" s="183" t="s">
        <v>224</v>
      </c>
      <c r="O3061" s="82">
        <v>119</v>
      </c>
      <c r="P3061" s="85">
        <v>2371.11</v>
      </c>
      <c r="Q3061" s="83" t="s">
        <v>11</v>
      </c>
      <c r="R3061" s="83" t="s">
        <v>10</v>
      </c>
      <c r="S3061" s="83" t="s">
        <v>10</v>
      </c>
      <c r="T3061" s="82" t="s">
        <v>232</v>
      </c>
      <c r="U3061" s="82" t="s">
        <v>124</v>
      </c>
      <c r="AC3061" s="187" t="str">
        <f t="shared" si="1019"/>
        <v/>
      </c>
      <c r="AD3061" s="187" t="str">
        <f t="shared" si="1020"/>
        <v/>
      </c>
      <c r="AE3061" s="187" t="str">
        <f t="shared" si="1021"/>
        <v/>
      </c>
      <c r="AF3061" s="187" t="str">
        <f t="shared" si="1022"/>
        <v/>
      </c>
      <c r="AG3061" s="187" t="str">
        <f t="shared" si="1023"/>
        <v/>
      </c>
      <c r="AH3061" s="187" t="str">
        <f t="shared" si="1024"/>
        <v/>
      </c>
      <c r="AI3061" s="187" t="str">
        <f t="shared" si="1025"/>
        <v/>
      </c>
      <c r="AJ3061" s="187" t="str">
        <f t="shared" si="1026"/>
        <v/>
      </c>
      <c r="AK3061" s="187" t="str">
        <f t="shared" si="1027"/>
        <v/>
      </c>
      <c r="AN3061" s="187" t="str">
        <f t="shared" si="1028"/>
        <v/>
      </c>
      <c r="AO3061" s="187" t="str">
        <f t="shared" si="1029"/>
        <v/>
      </c>
      <c r="AP3061" s="187" t="str">
        <f t="shared" si="1030"/>
        <v/>
      </c>
      <c r="AT3061" s="187" t="str">
        <f t="shared" si="1031"/>
        <v>O365001</v>
      </c>
      <c r="AU3061" s="187">
        <f t="shared" si="1032"/>
        <v>119</v>
      </c>
      <c r="AV3061" s="187">
        <f t="shared" si="1033"/>
        <v>2371.11</v>
      </c>
      <c r="AW3061" s="187" t="str">
        <f t="shared" si="1034"/>
        <v>2016/3</v>
      </c>
      <c r="AX3061" s="187" t="str">
        <f t="shared" si="1035"/>
        <v>2016/3 Contribuciones Seg. Social</v>
      </c>
      <c r="AY3061" s="187">
        <f t="shared" si="1016"/>
        <v>6439.31</v>
      </c>
      <c r="AZ3061" s="187">
        <f t="shared" si="1036"/>
        <v>0.36822423520532477</v>
      </c>
      <c r="BA3061" s="187" t="str">
        <f t="shared" si="1018"/>
        <v>O365001 119</v>
      </c>
      <c r="BB3061" s="187">
        <f>IFERROR(IF(AW3061="","",VLOOKUP(AW3061,SUSS!R:S,2,FALSE)),AY3061*SUSS!$M$2)</f>
        <v>772.71720000000005</v>
      </c>
      <c r="BC3061" s="187">
        <f t="shared" si="1017"/>
        <v>284.53320000000002</v>
      </c>
    </row>
    <row r="3062" spans="14:55" ht="15.75" thickBot="1">
      <c r="N3062" s="183" t="s">
        <v>224</v>
      </c>
      <c r="O3062" s="82">
        <v>119</v>
      </c>
      <c r="P3062" s="86">
        <v>180.84</v>
      </c>
      <c r="Q3062" s="83" t="s">
        <v>107</v>
      </c>
      <c r="R3062" s="83" t="s">
        <v>10</v>
      </c>
      <c r="S3062" s="83" t="s">
        <v>105</v>
      </c>
      <c r="T3062" s="82" t="s">
        <v>233</v>
      </c>
      <c r="U3062" s="82" t="s">
        <v>124</v>
      </c>
      <c r="AC3062" s="187" t="str">
        <f t="shared" si="1019"/>
        <v/>
      </c>
      <c r="AD3062" s="187" t="str">
        <f t="shared" si="1020"/>
        <v/>
      </c>
      <c r="AE3062" s="187" t="str">
        <f t="shared" si="1021"/>
        <v/>
      </c>
      <c r="AF3062" s="187" t="str">
        <f t="shared" si="1022"/>
        <v/>
      </c>
      <c r="AG3062" s="187" t="str">
        <f t="shared" si="1023"/>
        <v/>
      </c>
      <c r="AH3062" s="187" t="str">
        <f t="shared" si="1024"/>
        <v/>
      </c>
      <c r="AI3062" s="187" t="str">
        <f t="shared" si="1025"/>
        <v/>
      </c>
      <c r="AJ3062" s="187" t="str">
        <f t="shared" si="1026"/>
        <v/>
      </c>
      <c r="AK3062" s="187" t="str">
        <f t="shared" si="1027"/>
        <v/>
      </c>
      <c r="AN3062" s="187" t="str">
        <f t="shared" si="1028"/>
        <v/>
      </c>
      <c r="AO3062" s="187" t="str">
        <f t="shared" si="1029"/>
        <v/>
      </c>
      <c r="AP3062" s="187" t="str">
        <f t="shared" si="1030"/>
        <v/>
      </c>
      <c r="AT3062" s="187" t="str">
        <f t="shared" si="1031"/>
        <v/>
      </c>
      <c r="AU3062" s="187" t="str">
        <f t="shared" si="1032"/>
        <v/>
      </c>
      <c r="AV3062" s="187" t="str">
        <f t="shared" si="1033"/>
        <v/>
      </c>
      <c r="AW3062" s="187" t="str">
        <f t="shared" si="1034"/>
        <v/>
      </c>
      <c r="AX3062" s="187" t="str">
        <f t="shared" si="1035"/>
        <v/>
      </c>
      <c r="AY3062" s="187" t="str">
        <f t="shared" si="1016"/>
        <v/>
      </c>
      <c r="AZ3062" s="187" t="str">
        <f t="shared" si="1036"/>
        <v/>
      </c>
      <c r="BA3062" s="187" t="str">
        <f t="shared" si="1018"/>
        <v xml:space="preserve"> </v>
      </c>
      <c r="BB3062" s="187" t="str">
        <f>IFERROR(IF(AW3062="","",VLOOKUP(AW3062,SUSS!R:S,2,FALSE)),AY3062*SUSS!$M$2)</f>
        <v/>
      </c>
      <c r="BC3062" s="187" t="str">
        <f t="shared" si="1017"/>
        <v/>
      </c>
    </row>
    <row r="3063" spans="14:55" ht="15.75" thickBot="1">
      <c r="N3063" s="183" t="s">
        <v>224</v>
      </c>
      <c r="O3063" s="82">
        <v>120</v>
      </c>
      <c r="P3063" s="85">
        <v>1236.6199999999999</v>
      </c>
      <c r="Q3063" s="83" t="s">
        <v>102</v>
      </c>
      <c r="R3063" s="83" t="s">
        <v>10</v>
      </c>
      <c r="S3063" s="83" t="s">
        <v>83</v>
      </c>
      <c r="T3063" s="82" t="s">
        <v>206</v>
      </c>
      <c r="U3063" s="82" t="s">
        <v>124</v>
      </c>
      <c r="AC3063" s="187" t="str">
        <f t="shared" si="1019"/>
        <v/>
      </c>
      <c r="AD3063" s="187" t="str">
        <f t="shared" si="1020"/>
        <v/>
      </c>
      <c r="AE3063" s="187" t="str">
        <f t="shared" si="1021"/>
        <v/>
      </c>
      <c r="AF3063" s="187" t="str">
        <f t="shared" si="1022"/>
        <v/>
      </c>
      <c r="AG3063" s="187" t="str">
        <f t="shared" si="1023"/>
        <v/>
      </c>
      <c r="AH3063" s="187" t="str">
        <f t="shared" si="1024"/>
        <v/>
      </c>
      <c r="AI3063" s="187" t="str">
        <f t="shared" si="1025"/>
        <v/>
      </c>
      <c r="AJ3063" s="187" t="str">
        <f t="shared" si="1026"/>
        <v/>
      </c>
      <c r="AK3063" s="187" t="str">
        <f t="shared" si="1027"/>
        <v/>
      </c>
      <c r="AN3063" s="187" t="str">
        <f t="shared" si="1028"/>
        <v/>
      </c>
      <c r="AO3063" s="187" t="str">
        <f t="shared" si="1029"/>
        <v/>
      </c>
      <c r="AP3063" s="187" t="str">
        <f t="shared" si="1030"/>
        <v/>
      </c>
      <c r="AT3063" s="187" t="str">
        <f t="shared" si="1031"/>
        <v/>
      </c>
      <c r="AU3063" s="187" t="str">
        <f t="shared" si="1032"/>
        <v/>
      </c>
      <c r="AV3063" s="187" t="str">
        <f t="shared" si="1033"/>
        <v/>
      </c>
      <c r="AW3063" s="187" t="str">
        <f t="shared" si="1034"/>
        <v/>
      </c>
      <c r="AX3063" s="187" t="str">
        <f t="shared" si="1035"/>
        <v/>
      </c>
      <c r="AY3063" s="187" t="str">
        <f t="shared" si="1016"/>
        <v/>
      </c>
      <c r="AZ3063" s="187" t="str">
        <f t="shared" si="1036"/>
        <v/>
      </c>
      <c r="BA3063" s="187" t="str">
        <f t="shared" si="1018"/>
        <v xml:space="preserve"> </v>
      </c>
      <c r="BB3063" s="187" t="str">
        <f>IFERROR(IF(AW3063="","",VLOOKUP(AW3063,SUSS!R:S,2,FALSE)),AY3063*SUSS!$M$2)</f>
        <v/>
      </c>
      <c r="BC3063" s="187" t="str">
        <f t="shared" si="1017"/>
        <v/>
      </c>
    </row>
    <row r="3064" spans="14:55" ht="15.75" thickBot="1">
      <c r="N3064" s="183" t="s">
        <v>224</v>
      </c>
      <c r="O3064" s="82">
        <v>120</v>
      </c>
      <c r="P3064" s="85">
        <v>1002.04</v>
      </c>
      <c r="Q3064" s="83" t="s">
        <v>106</v>
      </c>
      <c r="R3064" s="83" t="s">
        <v>10</v>
      </c>
      <c r="S3064" s="83" t="s">
        <v>83</v>
      </c>
      <c r="T3064" s="82" t="s">
        <v>230</v>
      </c>
      <c r="U3064" s="82" t="s">
        <v>124</v>
      </c>
      <c r="AC3064" s="187" t="str">
        <f t="shared" si="1019"/>
        <v/>
      </c>
      <c r="AD3064" s="187" t="str">
        <f t="shared" si="1020"/>
        <v/>
      </c>
      <c r="AE3064" s="187" t="str">
        <f t="shared" si="1021"/>
        <v/>
      </c>
      <c r="AF3064" s="187" t="str">
        <f t="shared" si="1022"/>
        <v/>
      </c>
      <c r="AG3064" s="187" t="str">
        <f t="shared" si="1023"/>
        <v/>
      </c>
      <c r="AH3064" s="187" t="str">
        <f t="shared" si="1024"/>
        <v/>
      </c>
      <c r="AI3064" s="187" t="str">
        <f t="shared" si="1025"/>
        <v/>
      </c>
      <c r="AJ3064" s="187" t="str">
        <f t="shared" si="1026"/>
        <v/>
      </c>
      <c r="AK3064" s="187" t="str">
        <f t="shared" si="1027"/>
        <v/>
      </c>
      <c r="AN3064" s="187" t="str">
        <f t="shared" si="1028"/>
        <v/>
      </c>
      <c r="AO3064" s="187" t="str">
        <f t="shared" si="1029"/>
        <v/>
      </c>
      <c r="AP3064" s="187" t="str">
        <f t="shared" si="1030"/>
        <v/>
      </c>
      <c r="AT3064" s="187" t="str">
        <f t="shared" si="1031"/>
        <v/>
      </c>
      <c r="AU3064" s="187" t="str">
        <f t="shared" si="1032"/>
        <v/>
      </c>
      <c r="AV3064" s="187" t="str">
        <f t="shared" si="1033"/>
        <v/>
      </c>
      <c r="AW3064" s="187" t="str">
        <f t="shared" si="1034"/>
        <v/>
      </c>
      <c r="AX3064" s="187" t="str">
        <f t="shared" si="1035"/>
        <v/>
      </c>
      <c r="AY3064" s="187" t="str">
        <f t="shared" si="1016"/>
        <v/>
      </c>
      <c r="AZ3064" s="187" t="str">
        <f t="shared" si="1036"/>
        <v/>
      </c>
      <c r="BA3064" s="187" t="str">
        <f t="shared" si="1018"/>
        <v xml:space="preserve"> </v>
      </c>
      <c r="BB3064" s="187" t="str">
        <f>IFERROR(IF(AW3064="","",VLOOKUP(AW3064,SUSS!R:S,2,FALSE)),AY3064*SUSS!$M$2)</f>
        <v/>
      </c>
      <c r="BC3064" s="187" t="str">
        <f t="shared" si="1017"/>
        <v/>
      </c>
    </row>
    <row r="3065" spans="14:55" ht="15.75" thickBot="1">
      <c r="N3065" s="183" t="s">
        <v>224</v>
      </c>
      <c r="O3065" s="82">
        <v>120</v>
      </c>
      <c r="P3065" s="85">
        <v>3584.81</v>
      </c>
      <c r="Q3065" s="83" t="s">
        <v>82</v>
      </c>
      <c r="R3065" s="83" t="s">
        <v>10</v>
      </c>
      <c r="S3065" s="83" t="s">
        <v>10</v>
      </c>
      <c r="T3065" s="82" t="s">
        <v>183</v>
      </c>
      <c r="U3065" s="82" t="s">
        <v>124</v>
      </c>
      <c r="AC3065" s="187" t="str">
        <f t="shared" si="1019"/>
        <v/>
      </c>
      <c r="AD3065" s="187" t="str">
        <f t="shared" si="1020"/>
        <v/>
      </c>
      <c r="AE3065" s="187" t="str">
        <f t="shared" si="1021"/>
        <v/>
      </c>
      <c r="AF3065" s="187" t="str">
        <f t="shared" si="1022"/>
        <v/>
      </c>
      <c r="AG3065" s="187" t="str">
        <f t="shared" si="1023"/>
        <v/>
      </c>
      <c r="AH3065" s="187" t="str">
        <f t="shared" si="1024"/>
        <v/>
      </c>
      <c r="AI3065" s="187" t="str">
        <f t="shared" si="1025"/>
        <v/>
      </c>
      <c r="AJ3065" s="187" t="str">
        <f t="shared" si="1026"/>
        <v/>
      </c>
      <c r="AK3065" s="187" t="str">
        <f t="shared" si="1027"/>
        <v/>
      </c>
      <c r="AN3065" s="187" t="str">
        <f t="shared" si="1028"/>
        <v/>
      </c>
      <c r="AO3065" s="187" t="str">
        <f t="shared" si="1029"/>
        <v/>
      </c>
      <c r="AP3065" s="187" t="str">
        <f t="shared" si="1030"/>
        <v/>
      </c>
      <c r="AT3065" s="187" t="str">
        <f t="shared" si="1031"/>
        <v/>
      </c>
      <c r="AU3065" s="187" t="str">
        <f t="shared" si="1032"/>
        <v/>
      </c>
      <c r="AV3065" s="187" t="str">
        <f t="shared" si="1033"/>
        <v/>
      </c>
      <c r="AW3065" s="187" t="str">
        <f t="shared" si="1034"/>
        <v/>
      </c>
      <c r="AX3065" s="187" t="str">
        <f t="shared" si="1035"/>
        <v/>
      </c>
      <c r="AY3065" s="187" t="str">
        <f t="shared" si="1016"/>
        <v/>
      </c>
      <c r="AZ3065" s="187" t="str">
        <f t="shared" si="1036"/>
        <v/>
      </c>
      <c r="BA3065" s="187" t="str">
        <f t="shared" si="1018"/>
        <v xml:space="preserve"> </v>
      </c>
      <c r="BB3065" s="187" t="str">
        <f>IFERROR(IF(AW3065="","",VLOOKUP(AW3065,SUSS!R:S,2,FALSE)),AY3065*SUSS!$M$2)</f>
        <v/>
      </c>
      <c r="BC3065" s="187" t="str">
        <f t="shared" si="1017"/>
        <v/>
      </c>
    </row>
    <row r="3066" spans="14:55" ht="15.75" thickBot="1">
      <c r="N3066" s="183" t="s">
        <v>224</v>
      </c>
      <c r="O3066" s="82">
        <v>120</v>
      </c>
      <c r="P3066" s="85">
        <v>1687.67</v>
      </c>
      <c r="Q3066" s="83" t="s">
        <v>82</v>
      </c>
      <c r="R3066" s="83" t="s">
        <v>10</v>
      </c>
      <c r="S3066" s="83" t="s">
        <v>83</v>
      </c>
      <c r="T3066" s="82" t="s">
        <v>183</v>
      </c>
      <c r="U3066" s="82" t="s">
        <v>124</v>
      </c>
      <c r="AC3066" s="187" t="str">
        <f t="shared" si="1019"/>
        <v/>
      </c>
      <c r="AD3066" s="187" t="str">
        <f t="shared" si="1020"/>
        <v/>
      </c>
      <c r="AE3066" s="187" t="str">
        <f t="shared" si="1021"/>
        <v/>
      </c>
      <c r="AF3066" s="187" t="str">
        <f t="shared" si="1022"/>
        <v/>
      </c>
      <c r="AG3066" s="187" t="str">
        <f t="shared" si="1023"/>
        <v/>
      </c>
      <c r="AH3066" s="187" t="str">
        <f t="shared" si="1024"/>
        <v/>
      </c>
      <c r="AI3066" s="187" t="str">
        <f t="shared" si="1025"/>
        <v/>
      </c>
      <c r="AJ3066" s="187" t="str">
        <f t="shared" si="1026"/>
        <v/>
      </c>
      <c r="AK3066" s="187" t="str">
        <f t="shared" si="1027"/>
        <v/>
      </c>
      <c r="AN3066" s="187" t="str">
        <f t="shared" si="1028"/>
        <v/>
      </c>
      <c r="AO3066" s="187" t="str">
        <f t="shared" si="1029"/>
        <v/>
      </c>
      <c r="AP3066" s="187" t="str">
        <f t="shared" si="1030"/>
        <v/>
      </c>
      <c r="AT3066" s="187" t="str">
        <f t="shared" si="1031"/>
        <v/>
      </c>
      <c r="AU3066" s="187" t="str">
        <f t="shared" si="1032"/>
        <v/>
      </c>
      <c r="AV3066" s="187" t="str">
        <f t="shared" si="1033"/>
        <v/>
      </c>
      <c r="AW3066" s="187" t="str">
        <f t="shared" si="1034"/>
        <v/>
      </c>
      <c r="AX3066" s="187" t="str">
        <f t="shared" si="1035"/>
        <v/>
      </c>
      <c r="AY3066" s="187" t="str">
        <f t="shared" si="1016"/>
        <v/>
      </c>
      <c r="AZ3066" s="187" t="str">
        <f t="shared" si="1036"/>
        <v/>
      </c>
      <c r="BA3066" s="187" t="str">
        <f t="shared" si="1018"/>
        <v xml:space="preserve"> </v>
      </c>
      <c r="BB3066" s="187" t="str">
        <f>IFERROR(IF(AW3066="","",VLOOKUP(AW3066,SUSS!R:S,2,FALSE)),AY3066*SUSS!$M$2)</f>
        <v/>
      </c>
      <c r="BC3066" s="187" t="str">
        <f t="shared" si="1017"/>
        <v/>
      </c>
    </row>
    <row r="3067" spans="14:55" ht="15.75" thickBot="1">
      <c r="N3067" s="183" t="s">
        <v>224</v>
      </c>
      <c r="O3067" s="82">
        <v>120</v>
      </c>
      <c r="P3067" s="86">
        <v>761.09</v>
      </c>
      <c r="Q3067" s="83" t="s">
        <v>11</v>
      </c>
      <c r="R3067" s="83" t="s">
        <v>10</v>
      </c>
      <c r="S3067" s="83" t="s">
        <v>10</v>
      </c>
      <c r="T3067" s="82" t="s">
        <v>232</v>
      </c>
      <c r="U3067" s="82" t="s">
        <v>124</v>
      </c>
      <c r="AC3067" s="187" t="str">
        <f t="shared" si="1019"/>
        <v/>
      </c>
      <c r="AD3067" s="187" t="str">
        <f t="shared" si="1020"/>
        <v/>
      </c>
      <c r="AE3067" s="187" t="str">
        <f t="shared" si="1021"/>
        <v/>
      </c>
      <c r="AF3067" s="187" t="str">
        <f t="shared" si="1022"/>
        <v/>
      </c>
      <c r="AG3067" s="187" t="str">
        <f t="shared" si="1023"/>
        <v/>
      </c>
      <c r="AH3067" s="187" t="str">
        <f t="shared" si="1024"/>
        <v/>
      </c>
      <c r="AI3067" s="187" t="str">
        <f t="shared" si="1025"/>
        <v/>
      </c>
      <c r="AJ3067" s="187" t="str">
        <f t="shared" si="1026"/>
        <v/>
      </c>
      <c r="AK3067" s="187" t="str">
        <f t="shared" si="1027"/>
        <v/>
      </c>
      <c r="AN3067" s="187" t="str">
        <f t="shared" si="1028"/>
        <v/>
      </c>
      <c r="AO3067" s="187" t="str">
        <f t="shared" si="1029"/>
        <v/>
      </c>
      <c r="AP3067" s="187" t="str">
        <f t="shared" si="1030"/>
        <v/>
      </c>
      <c r="AT3067" s="187" t="str">
        <f t="shared" si="1031"/>
        <v>O365001</v>
      </c>
      <c r="AU3067" s="187">
        <f t="shared" si="1032"/>
        <v>120</v>
      </c>
      <c r="AV3067" s="187">
        <f t="shared" si="1033"/>
        <v>761.09</v>
      </c>
      <c r="AW3067" s="187" t="str">
        <f t="shared" si="1034"/>
        <v>2016/3</v>
      </c>
      <c r="AX3067" s="187" t="str">
        <f t="shared" si="1035"/>
        <v>2016/3 Contribuciones Seg. Social</v>
      </c>
      <c r="AY3067" s="187">
        <f t="shared" si="1016"/>
        <v>6439.31</v>
      </c>
      <c r="AZ3067" s="187">
        <f t="shared" si="1036"/>
        <v>0.11819434069799403</v>
      </c>
      <c r="BA3067" s="187" t="str">
        <f t="shared" si="1018"/>
        <v>O365001 120</v>
      </c>
      <c r="BB3067" s="187">
        <f>IFERROR(IF(AW3067="","",VLOOKUP(AW3067,SUSS!R:S,2,FALSE)),AY3067*SUSS!$M$2)</f>
        <v>772.71720000000005</v>
      </c>
      <c r="BC3067" s="187">
        <f t="shared" si="1017"/>
        <v>91.330799999999996</v>
      </c>
    </row>
    <row r="3068" spans="14:55" ht="15.75" thickBot="1">
      <c r="N3068" s="183" t="s">
        <v>224</v>
      </c>
      <c r="O3068" s="82">
        <v>120</v>
      </c>
      <c r="P3068" s="85">
        <v>1609.83</v>
      </c>
      <c r="Q3068" s="83" t="s">
        <v>11</v>
      </c>
      <c r="R3068" s="83" t="s">
        <v>10</v>
      </c>
      <c r="S3068" s="83" t="s">
        <v>83</v>
      </c>
      <c r="T3068" s="82" t="s">
        <v>232</v>
      </c>
      <c r="U3068" s="82" t="s">
        <v>124</v>
      </c>
      <c r="AC3068" s="187" t="str">
        <f t="shared" si="1019"/>
        <v/>
      </c>
      <c r="AD3068" s="187" t="str">
        <f t="shared" si="1020"/>
        <v/>
      </c>
      <c r="AE3068" s="187" t="str">
        <f t="shared" si="1021"/>
        <v/>
      </c>
      <c r="AF3068" s="187" t="str">
        <f t="shared" si="1022"/>
        <v/>
      </c>
      <c r="AG3068" s="187" t="str">
        <f t="shared" si="1023"/>
        <v/>
      </c>
      <c r="AH3068" s="187" t="str">
        <f t="shared" si="1024"/>
        <v/>
      </c>
      <c r="AI3068" s="187" t="str">
        <f t="shared" si="1025"/>
        <v/>
      </c>
      <c r="AJ3068" s="187" t="str">
        <f t="shared" si="1026"/>
        <v/>
      </c>
      <c r="AK3068" s="187" t="str">
        <f t="shared" si="1027"/>
        <v/>
      </c>
      <c r="AN3068" s="187" t="str">
        <f t="shared" si="1028"/>
        <v/>
      </c>
      <c r="AO3068" s="187" t="str">
        <f t="shared" si="1029"/>
        <v/>
      </c>
      <c r="AP3068" s="187" t="str">
        <f t="shared" si="1030"/>
        <v/>
      </c>
      <c r="AT3068" s="187" t="str">
        <f t="shared" si="1031"/>
        <v>O365001</v>
      </c>
      <c r="AU3068" s="187">
        <f t="shared" si="1032"/>
        <v>120</v>
      </c>
      <c r="AV3068" s="187">
        <f t="shared" si="1033"/>
        <v>1609.83</v>
      </c>
      <c r="AW3068" s="187" t="str">
        <f t="shared" si="1034"/>
        <v>2016/3</v>
      </c>
      <c r="AX3068" s="187" t="str">
        <f t="shared" si="1035"/>
        <v>2016/3 Contribuciones Seg. Social</v>
      </c>
      <c r="AY3068" s="187">
        <f t="shared" si="1016"/>
        <v>6439.31</v>
      </c>
      <c r="AZ3068" s="187">
        <f t="shared" si="1036"/>
        <v>0.25000038824035492</v>
      </c>
      <c r="BA3068" s="187" t="str">
        <f t="shared" si="1018"/>
        <v>O365001 120</v>
      </c>
      <c r="BB3068" s="187">
        <f>IFERROR(IF(AW3068="","",VLOOKUP(AW3068,SUSS!R:S,2,FALSE)),AY3068*SUSS!$M$2)</f>
        <v>772.71720000000005</v>
      </c>
      <c r="BC3068" s="187">
        <f t="shared" si="1017"/>
        <v>193.17959999999999</v>
      </c>
    </row>
    <row r="3069" spans="14:55" ht="15.75" thickBot="1">
      <c r="N3069" s="183" t="s">
        <v>224</v>
      </c>
      <c r="O3069" s="82">
        <v>120</v>
      </c>
      <c r="P3069" s="86">
        <v>219.16</v>
      </c>
      <c r="Q3069" s="83" t="s">
        <v>107</v>
      </c>
      <c r="R3069" s="83" t="s">
        <v>10</v>
      </c>
      <c r="S3069" s="83" t="s">
        <v>105</v>
      </c>
      <c r="T3069" s="82" t="s">
        <v>233</v>
      </c>
      <c r="U3069" s="82" t="s">
        <v>124</v>
      </c>
      <c r="AC3069" s="187" t="str">
        <f t="shared" si="1019"/>
        <v/>
      </c>
      <c r="AD3069" s="187" t="str">
        <f t="shared" si="1020"/>
        <v/>
      </c>
      <c r="AE3069" s="187" t="str">
        <f t="shared" si="1021"/>
        <v/>
      </c>
      <c r="AF3069" s="187" t="str">
        <f t="shared" si="1022"/>
        <v/>
      </c>
      <c r="AG3069" s="187" t="str">
        <f t="shared" si="1023"/>
        <v/>
      </c>
      <c r="AH3069" s="187" t="str">
        <f t="shared" si="1024"/>
        <v/>
      </c>
      <c r="AI3069" s="187" t="str">
        <f t="shared" si="1025"/>
        <v/>
      </c>
      <c r="AJ3069" s="187" t="str">
        <f t="shared" si="1026"/>
        <v/>
      </c>
      <c r="AK3069" s="187" t="str">
        <f t="shared" si="1027"/>
        <v/>
      </c>
      <c r="AN3069" s="187" t="str">
        <f t="shared" si="1028"/>
        <v/>
      </c>
      <c r="AO3069" s="187" t="str">
        <f t="shared" si="1029"/>
        <v/>
      </c>
      <c r="AP3069" s="187" t="str">
        <f t="shared" si="1030"/>
        <v/>
      </c>
      <c r="AT3069" s="187" t="str">
        <f t="shared" si="1031"/>
        <v/>
      </c>
      <c r="AU3069" s="187" t="str">
        <f t="shared" si="1032"/>
        <v/>
      </c>
      <c r="AV3069" s="187" t="str">
        <f t="shared" si="1033"/>
        <v/>
      </c>
      <c r="AW3069" s="187" t="str">
        <f t="shared" si="1034"/>
        <v/>
      </c>
      <c r="AX3069" s="187" t="str">
        <f t="shared" si="1035"/>
        <v/>
      </c>
      <c r="AY3069" s="187" t="str">
        <f t="shared" si="1016"/>
        <v/>
      </c>
      <c r="AZ3069" s="187" t="str">
        <f t="shared" si="1036"/>
        <v/>
      </c>
      <c r="BA3069" s="187" t="str">
        <f t="shared" si="1018"/>
        <v xml:space="preserve"> </v>
      </c>
      <c r="BB3069" s="187" t="str">
        <f>IFERROR(IF(AW3069="","",VLOOKUP(AW3069,SUSS!R:S,2,FALSE)),AY3069*SUSS!$M$2)</f>
        <v/>
      </c>
      <c r="BC3069" s="187" t="str">
        <f t="shared" si="1017"/>
        <v/>
      </c>
    </row>
    <row r="3070" spans="14:55" ht="15.75" thickBot="1">
      <c r="N3070" s="183" t="s">
        <v>224</v>
      </c>
      <c r="O3070" s="82">
        <v>120</v>
      </c>
      <c r="P3070" s="86">
        <v>400</v>
      </c>
      <c r="Q3070" s="83" t="s">
        <v>102</v>
      </c>
      <c r="R3070" s="83" t="s">
        <v>10</v>
      </c>
      <c r="S3070" s="83" t="s">
        <v>105</v>
      </c>
      <c r="T3070" s="82" t="s">
        <v>233</v>
      </c>
      <c r="U3070" s="82" t="s">
        <v>124</v>
      </c>
      <c r="AC3070" s="187" t="str">
        <f t="shared" si="1019"/>
        <v/>
      </c>
      <c r="AD3070" s="187" t="str">
        <f t="shared" si="1020"/>
        <v/>
      </c>
      <c r="AE3070" s="187" t="str">
        <f t="shared" si="1021"/>
        <v/>
      </c>
      <c r="AF3070" s="187" t="str">
        <f t="shared" si="1022"/>
        <v/>
      </c>
      <c r="AG3070" s="187" t="str">
        <f t="shared" si="1023"/>
        <v/>
      </c>
      <c r="AH3070" s="187" t="str">
        <f t="shared" si="1024"/>
        <v/>
      </c>
      <c r="AI3070" s="187" t="str">
        <f t="shared" si="1025"/>
        <v/>
      </c>
      <c r="AJ3070" s="187" t="str">
        <f t="shared" si="1026"/>
        <v/>
      </c>
      <c r="AK3070" s="187" t="str">
        <f t="shared" si="1027"/>
        <v/>
      </c>
      <c r="AN3070" s="187" t="str">
        <f t="shared" si="1028"/>
        <v/>
      </c>
      <c r="AO3070" s="187" t="str">
        <f t="shared" si="1029"/>
        <v/>
      </c>
      <c r="AP3070" s="187" t="str">
        <f t="shared" si="1030"/>
        <v/>
      </c>
      <c r="AT3070" s="187" t="str">
        <f t="shared" si="1031"/>
        <v/>
      </c>
      <c r="AU3070" s="187" t="str">
        <f t="shared" si="1032"/>
        <v/>
      </c>
      <c r="AV3070" s="187" t="str">
        <f t="shared" si="1033"/>
        <v/>
      </c>
      <c r="AW3070" s="187" t="str">
        <f t="shared" si="1034"/>
        <v/>
      </c>
      <c r="AX3070" s="187" t="str">
        <f t="shared" si="1035"/>
        <v/>
      </c>
      <c r="AY3070" s="187" t="str">
        <f t="shared" si="1016"/>
        <v/>
      </c>
      <c r="AZ3070" s="187" t="str">
        <f t="shared" si="1036"/>
        <v/>
      </c>
      <c r="BA3070" s="187" t="str">
        <f t="shared" si="1018"/>
        <v xml:space="preserve"> </v>
      </c>
      <c r="BB3070" s="187" t="str">
        <f>IFERROR(IF(AW3070="","",VLOOKUP(AW3070,SUSS!R:S,2,FALSE)),AY3070*SUSS!$M$2)</f>
        <v/>
      </c>
      <c r="BC3070" s="187" t="str">
        <f t="shared" si="1017"/>
        <v/>
      </c>
    </row>
    <row r="3071" spans="14:55" ht="46.5" thickBot="1">
      <c r="N3071" s="183" t="s">
        <v>234</v>
      </c>
      <c r="O3071" s="188" t="s">
        <v>17</v>
      </c>
      <c r="P3071" s="185"/>
      <c r="Q3071" s="185"/>
      <c r="R3071" s="185"/>
      <c r="S3071" s="185"/>
      <c r="T3071" s="185"/>
      <c r="U3071" s="185"/>
      <c r="AC3071" s="187" t="str">
        <f t="shared" si="1019"/>
        <v/>
      </c>
      <c r="AD3071" s="187" t="str">
        <f t="shared" si="1020"/>
        <v/>
      </c>
      <c r="AE3071" s="187" t="str">
        <f t="shared" si="1021"/>
        <v/>
      </c>
      <c r="AF3071" s="187" t="str">
        <f t="shared" si="1022"/>
        <v/>
      </c>
      <c r="AG3071" s="187" t="str">
        <f t="shared" si="1023"/>
        <v/>
      </c>
      <c r="AH3071" s="187" t="str">
        <f t="shared" si="1024"/>
        <v/>
      </c>
      <c r="AI3071" s="187" t="str">
        <f t="shared" si="1025"/>
        <v/>
      </c>
      <c r="AJ3071" s="187" t="str">
        <f t="shared" si="1026"/>
        <v/>
      </c>
      <c r="AK3071" s="187" t="str">
        <f t="shared" si="1027"/>
        <v/>
      </c>
      <c r="AN3071" s="187" t="str">
        <f t="shared" si="1028"/>
        <v/>
      </c>
      <c r="AO3071" s="187" t="str">
        <f t="shared" si="1029"/>
        <v/>
      </c>
      <c r="AP3071" s="187" t="str">
        <f t="shared" si="1030"/>
        <v/>
      </c>
      <c r="AT3071" s="187" t="str">
        <f t="shared" si="1031"/>
        <v/>
      </c>
      <c r="AU3071" s="187" t="str">
        <f t="shared" si="1032"/>
        <v/>
      </c>
      <c r="AV3071" s="187" t="str">
        <f t="shared" si="1033"/>
        <v/>
      </c>
      <c r="AW3071" s="187" t="str">
        <f t="shared" si="1034"/>
        <v/>
      </c>
      <c r="AX3071" s="187" t="str">
        <f t="shared" si="1035"/>
        <v/>
      </c>
      <c r="AY3071" s="187" t="str">
        <f t="shared" si="1016"/>
        <v/>
      </c>
      <c r="AZ3071" s="187" t="str">
        <f t="shared" si="1036"/>
        <v/>
      </c>
      <c r="BA3071" s="187" t="str">
        <f t="shared" si="1018"/>
        <v xml:space="preserve"> </v>
      </c>
      <c r="BB3071" s="187" t="str">
        <f>IFERROR(IF(AW3071="","",VLOOKUP(AW3071,SUSS!R:S,2,FALSE)),AY3071*SUSS!$M$2)</f>
        <v/>
      </c>
      <c r="BC3071" s="187" t="str">
        <f t="shared" si="1017"/>
        <v/>
      </c>
    </row>
    <row r="3072" spans="14:55" ht="15.75" thickBot="1">
      <c r="N3072" s="183" t="s">
        <v>234</v>
      </c>
      <c r="O3072" s="87" t="s">
        <v>13</v>
      </c>
      <c r="P3072" s="87" t="s">
        <v>14</v>
      </c>
      <c r="Q3072" s="87" t="s">
        <v>3</v>
      </c>
      <c r="R3072" s="87" t="s">
        <v>4</v>
      </c>
      <c r="S3072" s="87" t="s">
        <v>5</v>
      </c>
      <c r="T3072" s="87" t="s">
        <v>15</v>
      </c>
      <c r="U3072" s="87" t="s">
        <v>16</v>
      </c>
      <c r="AC3072" s="187" t="str">
        <f t="shared" si="1019"/>
        <v/>
      </c>
      <c r="AD3072" s="187" t="str">
        <f t="shared" si="1020"/>
        <v/>
      </c>
      <c r="AE3072" s="187" t="str">
        <f t="shared" si="1021"/>
        <v/>
      </c>
      <c r="AF3072" s="187" t="str">
        <f t="shared" si="1022"/>
        <v/>
      </c>
      <c r="AG3072" s="187" t="str">
        <f t="shared" si="1023"/>
        <v/>
      </c>
      <c r="AH3072" s="187" t="str">
        <f t="shared" si="1024"/>
        <v/>
      </c>
      <c r="AI3072" s="187" t="str">
        <f t="shared" si="1025"/>
        <v/>
      </c>
      <c r="AJ3072" s="187" t="str">
        <f t="shared" si="1026"/>
        <v/>
      </c>
      <c r="AK3072" s="187" t="str">
        <f t="shared" si="1027"/>
        <v/>
      </c>
      <c r="AN3072" s="187" t="str">
        <f t="shared" si="1028"/>
        <v/>
      </c>
      <c r="AO3072" s="187" t="str">
        <f t="shared" si="1029"/>
        <v/>
      </c>
      <c r="AP3072" s="187" t="str">
        <f t="shared" si="1030"/>
        <v/>
      </c>
      <c r="AT3072" s="187" t="str">
        <f t="shared" si="1031"/>
        <v/>
      </c>
      <c r="AU3072" s="187" t="str">
        <f t="shared" si="1032"/>
        <v/>
      </c>
      <c r="AV3072" s="187" t="str">
        <f t="shared" si="1033"/>
        <v/>
      </c>
      <c r="AW3072" s="187" t="str">
        <f t="shared" si="1034"/>
        <v/>
      </c>
      <c r="AX3072" s="187" t="str">
        <f t="shared" si="1035"/>
        <v/>
      </c>
      <c r="AY3072" s="187" t="str">
        <f t="shared" si="1016"/>
        <v/>
      </c>
      <c r="AZ3072" s="187" t="str">
        <f t="shared" si="1036"/>
        <v/>
      </c>
      <c r="BA3072" s="187" t="str">
        <f t="shared" si="1018"/>
        <v xml:space="preserve"> </v>
      </c>
      <c r="BB3072" s="187" t="str">
        <f>IFERROR(IF(AW3072="","",VLOOKUP(AW3072,SUSS!R:S,2,FALSE)),AY3072*SUSS!$M$2)</f>
        <v/>
      </c>
      <c r="BC3072" s="187" t="str">
        <f t="shared" si="1017"/>
        <v/>
      </c>
    </row>
    <row r="3073" spans="14:55" ht="15.75" thickBot="1">
      <c r="N3073" s="183" t="s">
        <v>234</v>
      </c>
      <c r="O3073" s="77">
        <v>1</v>
      </c>
      <c r="P3073" s="81">
        <v>919.65</v>
      </c>
      <c r="Q3073" s="78" t="s">
        <v>103</v>
      </c>
      <c r="R3073" s="78" t="s">
        <v>10</v>
      </c>
      <c r="S3073" s="78" t="s">
        <v>10</v>
      </c>
      <c r="T3073" s="77" t="s">
        <v>226</v>
      </c>
      <c r="U3073" s="77" t="s">
        <v>88</v>
      </c>
      <c r="AC3073" s="187" t="str">
        <f t="shared" si="1019"/>
        <v/>
      </c>
      <c r="AD3073" s="187" t="str">
        <f t="shared" si="1020"/>
        <v/>
      </c>
      <c r="AE3073" s="187" t="str">
        <f t="shared" si="1021"/>
        <v/>
      </c>
      <c r="AF3073" s="187" t="str">
        <f t="shared" si="1022"/>
        <v/>
      </c>
      <c r="AG3073" s="187" t="str">
        <f t="shared" si="1023"/>
        <v/>
      </c>
      <c r="AH3073" s="187" t="str">
        <f t="shared" si="1024"/>
        <v/>
      </c>
      <c r="AI3073" s="187" t="str">
        <f t="shared" si="1025"/>
        <v/>
      </c>
      <c r="AJ3073" s="187" t="str">
        <f t="shared" si="1026"/>
        <v/>
      </c>
      <c r="AK3073" s="187" t="str">
        <f t="shared" si="1027"/>
        <v/>
      </c>
      <c r="AN3073" s="187" t="str">
        <f t="shared" si="1028"/>
        <v/>
      </c>
      <c r="AO3073" s="187" t="str">
        <f t="shared" si="1029"/>
        <v/>
      </c>
      <c r="AP3073" s="187" t="str">
        <f t="shared" si="1030"/>
        <v/>
      </c>
      <c r="AT3073" s="187" t="str">
        <f t="shared" si="1031"/>
        <v/>
      </c>
      <c r="AU3073" s="187" t="str">
        <f t="shared" si="1032"/>
        <v/>
      </c>
      <c r="AV3073" s="187" t="str">
        <f t="shared" si="1033"/>
        <v/>
      </c>
      <c r="AW3073" s="187" t="str">
        <f t="shared" si="1034"/>
        <v/>
      </c>
      <c r="AX3073" s="187" t="str">
        <f t="shared" si="1035"/>
        <v/>
      </c>
      <c r="AY3073" s="187" t="str">
        <f t="shared" si="1016"/>
        <v/>
      </c>
      <c r="AZ3073" s="187" t="str">
        <f t="shared" si="1036"/>
        <v/>
      </c>
      <c r="BA3073" s="187" t="str">
        <f t="shared" si="1018"/>
        <v xml:space="preserve"> </v>
      </c>
      <c r="BB3073" s="187" t="str">
        <f>IFERROR(IF(AW3073="","",VLOOKUP(AW3073,SUSS!R:S,2,FALSE)),AY3073*SUSS!$M$2)</f>
        <v/>
      </c>
      <c r="BC3073" s="187" t="str">
        <f t="shared" si="1017"/>
        <v/>
      </c>
    </row>
    <row r="3074" spans="14:55" ht="15.75" thickBot="1">
      <c r="N3074" s="183" t="s">
        <v>234</v>
      </c>
      <c r="O3074" s="82">
        <v>1</v>
      </c>
      <c r="P3074" s="85">
        <v>2541.9699999999998</v>
      </c>
      <c r="Q3074" s="83" t="s">
        <v>86</v>
      </c>
      <c r="R3074" s="83" t="s">
        <v>10</v>
      </c>
      <c r="S3074" s="83" t="s">
        <v>10</v>
      </c>
      <c r="T3074" s="82" t="s">
        <v>229</v>
      </c>
      <c r="U3074" s="82" t="s">
        <v>88</v>
      </c>
      <c r="AC3074" s="187" t="str">
        <f t="shared" si="1019"/>
        <v/>
      </c>
      <c r="AD3074" s="187" t="str">
        <f t="shared" si="1020"/>
        <v/>
      </c>
      <c r="AE3074" s="187" t="str">
        <f t="shared" si="1021"/>
        <v/>
      </c>
      <c r="AF3074" s="187" t="str">
        <f t="shared" si="1022"/>
        <v/>
      </c>
      <c r="AG3074" s="187" t="str">
        <f t="shared" si="1023"/>
        <v/>
      </c>
      <c r="AH3074" s="187" t="str">
        <f t="shared" si="1024"/>
        <v/>
      </c>
      <c r="AI3074" s="187" t="str">
        <f t="shared" si="1025"/>
        <v/>
      </c>
      <c r="AJ3074" s="187" t="str">
        <f t="shared" si="1026"/>
        <v/>
      </c>
      <c r="AK3074" s="187" t="str">
        <f t="shared" si="1027"/>
        <v/>
      </c>
      <c r="AN3074" s="187" t="str">
        <f t="shared" si="1028"/>
        <v/>
      </c>
      <c r="AO3074" s="187" t="str">
        <f t="shared" si="1029"/>
        <v/>
      </c>
      <c r="AP3074" s="187" t="str">
        <f t="shared" si="1030"/>
        <v/>
      </c>
      <c r="AT3074" s="187" t="str">
        <f t="shared" si="1031"/>
        <v/>
      </c>
      <c r="AU3074" s="187" t="str">
        <f t="shared" si="1032"/>
        <v/>
      </c>
      <c r="AV3074" s="187" t="str">
        <f t="shared" si="1033"/>
        <v/>
      </c>
      <c r="AW3074" s="187" t="str">
        <f t="shared" si="1034"/>
        <v/>
      </c>
      <c r="AX3074" s="187" t="str">
        <f t="shared" si="1035"/>
        <v/>
      </c>
      <c r="AY3074" s="187" t="str">
        <f t="shared" si="1016"/>
        <v/>
      </c>
      <c r="AZ3074" s="187" t="str">
        <f t="shared" si="1036"/>
        <v/>
      </c>
      <c r="BA3074" s="187" t="str">
        <f t="shared" si="1018"/>
        <v xml:space="preserve"> </v>
      </c>
      <c r="BB3074" s="187" t="str">
        <f>IFERROR(IF(AW3074="","",VLOOKUP(AW3074,SUSS!R:S,2,FALSE)),AY3074*SUSS!$M$2)</f>
        <v/>
      </c>
      <c r="BC3074" s="187" t="str">
        <f t="shared" si="1017"/>
        <v/>
      </c>
    </row>
    <row r="3075" spans="14:55" ht="15.75" thickBot="1">
      <c r="N3075" s="183" t="s">
        <v>234</v>
      </c>
      <c r="O3075" s="82">
        <v>2</v>
      </c>
      <c r="P3075" s="86">
        <v>215.49</v>
      </c>
      <c r="Q3075" s="83" t="s">
        <v>103</v>
      </c>
      <c r="R3075" s="83" t="s">
        <v>10</v>
      </c>
      <c r="S3075" s="83" t="s">
        <v>10</v>
      </c>
      <c r="T3075" s="82" t="s">
        <v>226</v>
      </c>
      <c r="U3075" s="82" t="s">
        <v>124</v>
      </c>
      <c r="AC3075" s="187" t="str">
        <f t="shared" si="1019"/>
        <v/>
      </c>
      <c r="AD3075" s="187" t="str">
        <f t="shared" si="1020"/>
        <v/>
      </c>
      <c r="AE3075" s="187" t="str">
        <f t="shared" si="1021"/>
        <v/>
      </c>
      <c r="AF3075" s="187" t="str">
        <f t="shared" si="1022"/>
        <v/>
      </c>
      <c r="AG3075" s="187" t="str">
        <f t="shared" si="1023"/>
        <v/>
      </c>
      <c r="AH3075" s="187" t="str">
        <f t="shared" si="1024"/>
        <v/>
      </c>
      <c r="AI3075" s="187" t="str">
        <f t="shared" si="1025"/>
        <v/>
      </c>
      <c r="AJ3075" s="187" t="str">
        <f t="shared" si="1026"/>
        <v/>
      </c>
      <c r="AK3075" s="187" t="str">
        <f t="shared" si="1027"/>
        <v/>
      </c>
      <c r="AN3075" s="187" t="str">
        <f t="shared" si="1028"/>
        <v/>
      </c>
      <c r="AO3075" s="187" t="str">
        <f t="shared" si="1029"/>
        <v/>
      </c>
      <c r="AP3075" s="187" t="str">
        <f t="shared" si="1030"/>
        <v/>
      </c>
      <c r="AT3075" s="187" t="str">
        <f t="shared" si="1031"/>
        <v/>
      </c>
      <c r="AU3075" s="187" t="str">
        <f t="shared" si="1032"/>
        <v/>
      </c>
      <c r="AV3075" s="187" t="str">
        <f t="shared" si="1033"/>
        <v/>
      </c>
      <c r="AW3075" s="187" t="str">
        <f t="shared" si="1034"/>
        <v/>
      </c>
      <c r="AX3075" s="187" t="str">
        <f t="shared" si="1035"/>
        <v/>
      </c>
      <c r="AY3075" s="187" t="str">
        <f t="shared" si="1016"/>
        <v/>
      </c>
      <c r="AZ3075" s="187" t="str">
        <f t="shared" si="1036"/>
        <v/>
      </c>
      <c r="BA3075" s="187" t="str">
        <f t="shared" si="1018"/>
        <v xml:space="preserve"> </v>
      </c>
      <c r="BB3075" s="187" t="str">
        <f>IFERROR(IF(AW3075="","",VLOOKUP(AW3075,SUSS!R:S,2,FALSE)),AY3075*SUSS!$M$2)</f>
        <v/>
      </c>
      <c r="BC3075" s="187" t="str">
        <f t="shared" si="1017"/>
        <v/>
      </c>
    </row>
    <row r="3076" spans="14:55" ht="15.75" thickBot="1">
      <c r="N3076" s="183" t="s">
        <v>234</v>
      </c>
      <c r="O3076" s="82">
        <v>2</v>
      </c>
      <c r="P3076" s="86">
        <v>704.16</v>
      </c>
      <c r="Q3076" s="83" t="s">
        <v>103</v>
      </c>
      <c r="R3076" s="83" t="s">
        <v>10</v>
      </c>
      <c r="S3076" s="83" t="s">
        <v>83</v>
      </c>
      <c r="T3076" s="82" t="s">
        <v>226</v>
      </c>
      <c r="U3076" s="82" t="s">
        <v>124</v>
      </c>
      <c r="AC3076" s="187" t="str">
        <f t="shared" si="1019"/>
        <v/>
      </c>
      <c r="AD3076" s="187" t="str">
        <f t="shared" si="1020"/>
        <v/>
      </c>
      <c r="AE3076" s="187" t="str">
        <f t="shared" si="1021"/>
        <v/>
      </c>
      <c r="AF3076" s="187" t="str">
        <f t="shared" si="1022"/>
        <v/>
      </c>
      <c r="AG3076" s="187" t="str">
        <f t="shared" si="1023"/>
        <v/>
      </c>
      <c r="AH3076" s="187" t="str">
        <f t="shared" si="1024"/>
        <v/>
      </c>
      <c r="AI3076" s="187" t="str">
        <f t="shared" si="1025"/>
        <v/>
      </c>
      <c r="AJ3076" s="187" t="str">
        <f t="shared" si="1026"/>
        <v/>
      </c>
      <c r="AK3076" s="187" t="str">
        <f t="shared" si="1027"/>
        <v/>
      </c>
      <c r="AN3076" s="187" t="str">
        <f t="shared" si="1028"/>
        <v/>
      </c>
      <c r="AO3076" s="187" t="str">
        <f t="shared" si="1029"/>
        <v/>
      </c>
      <c r="AP3076" s="187" t="str">
        <f t="shared" si="1030"/>
        <v/>
      </c>
      <c r="AT3076" s="187" t="str">
        <f t="shared" si="1031"/>
        <v/>
      </c>
      <c r="AU3076" s="187" t="str">
        <f t="shared" si="1032"/>
        <v/>
      </c>
      <c r="AV3076" s="187" t="str">
        <f t="shared" si="1033"/>
        <v/>
      </c>
      <c r="AW3076" s="187" t="str">
        <f t="shared" si="1034"/>
        <v/>
      </c>
      <c r="AX3076" s="187" t="str">
        <f t="shared" si="1035"/>
        <v/>
      </c>
      <c r="AY3076" s="187" t="str">
        <f t="shared" ref="AY3076:AY3139" si="1037">VLOOKUP(AX3076,AO:AP,2,FALSE)</f>
        <v/>
      </c>
      <c r="AZ3076" s="187" t="str">
        <f t="shared" si="1036"/>
        <v/>
      </c>
      <c r="BA3076" s="187" t="str">
        <f t="shared" si="1018"/>
        <v xml:space="preserve"> </v>
      </c>
      <c r="BB3076" s="187" t="str">
        <f>IFERROR(IF(AW3076="","",VLOOKUP(AW3076,SUSS!R:S,2,FALSE)),AY3076*SUSS!$M$2)</f>
        <v/>
      </c>
      <c r="BC3076" s="187" t="str">
        <f t="shared" si="1017"/>
        <v/>
      </c>
    </row>
    <row r="3077" spans="14:55" ht="15.75" thickBot="1">
      <c r="N3077" s="183" t="s">
        <v>234</v>
      </c>
      <c r="O3077" s="82">
        <v>2</v>
      </c>
      <c r="P3077" s="85">
        <v>2541.9699999999998</v>
      </c>
      <c r="Q3077" s="83" t="s">
        <v>86</v>
      </c>
      <c r="R3077" s="83" t="s">
        <v>10</v>
      </c>
      <c r="S3077" s="83" t="s">
        <v>10</v>
      </c>
      <c r="T3077" s="82" t="s">
        <v>229</v>
      </c>
      <c r="U3077" s="82" t="s">
        <v>124</v>
      </c>
      <c r="AC3077" s="187" t="str">
        <f t="shared" si="1019"/>
        <v/>
      </c>
      <c r="AD3077" s="187" t="str">
        <f t="shared" si="1020"/>
        <v/>
      </c>
      <c r="AE3077" s="187" t="str">
        <f t="shared" si="1021"/>
        <v/>
      </c>
      <c r="AF3077" s="187" t="str">
        <f t="shared" si="1022"/>
        <v/>
      </c>
      <c r="AG3077" s="187" t="str">
        <f t="shared" si="1023"/>
        <v/>
      </c>
      <c r="AH3077" s="187" t="str">
        <f t="shared" si="1024"/>
        <v/>
      </c>
      <c r="AI3077" s="187" t="str">
        <f t="shared" si="1025"/>
        <v/>
      </c>
      <c r="AJ3077" s="187" t="str">
        <f t="shared" si="1026"/>
        <v/>
      </c>
      <c r="AK3077" s="187" t="str">
        <f t="shared" si="1027"/>
        <v/>
      </c>
      <c r="AN3077" s="187" t="str">
        <f t="shared" si="1028"/>
        <v/>
      </c>
      <c r="AO3077" s="187" t="str">
        <f t="shared" si="1029"/>
        <v/>
      </c>
      <c r="AP3077" s="187" t="str">
        <f t="shared" si="1030"/>
        <v/>
      </c>
      <c r="AT3077" s="187" t="str">
        <f t="shared" si="1031"/>
        <v/>
      </c>
      <c r="AU3077" s="187" t="str">
        <f t="shared" si="1032"/>
        <v/>
      </c>
      <c r="AV3077" s="187" t="str">
        <f t="shared" si="1033"/>
        <v/>
      </c>
      <c r="AW3077" s="187" t="str">
        <f t="shared" si="1034"/>
        <v/>
      </c>
      <c r="AX3077" s="187" t="str">
        <f t="shared" si="1035"/>
        <v/>
      </c>
      <c r="AY3077" s="187" t="str">
        <f t="shared" si="1037"/>
        <v/>
      </c>
      <c r="AZ3077" s="187" t="str">
        <f t="shared" si="1036"/>
        <v/>
      </c>
      <c r="BA3077" s="187" t="str">
        <f t="shared" si="1018"/>
        <v xml:space="preserve"> </v>
      </c>
      <c r="BB3077" s="187" t="str">
        <f>IFERROR(IF(AW3077="","",VLOOKUP(AW3077,SUSS!R:S,2,FALSE)),AY3077*SUSS!$M$2)</f>
        <v/>
      </c>
      <c r="BC3077" s="187" t="str">
        <f t="shared" ref="BC3077:BC3140" si="1038">IFERROR(IF(BB3077&lt;&gt;"",AZ3077*BB3077,""),"VER")</f>
        <v/>
      </c>
    </row>
    <row r="3078" spans="14:55" ht="15.75" thickBot="1">
      <c r="N3078" s="183" t="s">
        <v>234</v>
      </c>
      <c r="O3078" s="82">
        <v>3</v>
      </c>
      <c r="P3078" s="86">
        <v>147.19999999999999</v>
      </c>
      <c r="Q3078" s="83" t="s">
        <v>103</v>
      </c>
      <c r="R3078" s="83" t="s">
        <v>10</v>
      </c>
      <c r="S3078" s="83" t="s">
        <v>83</v>
      </c>
      <c r="T3078" s="82" t="s">
        <v>226</v>
      </c>
      <c r="U3078" s="82" t="s">
        <v>124</v>
      </c>
      <c r="AC3078" s="187" t="str">
        <f t="shared" si="1019"/>
        <v/>
      </c>
      <c r="AD3078" s="187" t="str">
        <f t="shared" si="1020"/>
        <v/>
      </c>
      <c r="AE3078" s="187" t="str">
        <f t="shared" si="1021"/>
        <v/>
      </c>
      <c r="AF3078" s="187" t="str">
        <f t="shared" si="1022"/>
        <v/>
      </c>
      <c r="AG3078" s="187" t="str">
        <f t="shared" si="1023"/>
        <v/>
      </c>
      <c r="AH3078" s="187" t="str">
        <f t="shared" si="1024"/>
        <v/>
      </c>
      <c r="AI3078" s="187" t="str">
        <f t="shared" si="1025"/>
        <v/>
      </c>
      <c r="AJ3078" s="187" t="str">
        <f t="shared" si="1026"/>
        <v/>
      </c>
      <c r="AK3078" s="187" t="str">
        <f t="shared" si="1027"/>
        <v/>
      </c>
      <c r="AN3078" s="187" t="str">
        <f t="shared" si="1028"/>
        <v/>
      </c>
      <c r="AO3078" s="187" t="str">
        <f t="shared" si="1029"/>
        <v/>
      </c>
      <c r="AP3078" s="187" t="str">
        <f t="shared" si="1030"/>
        <v/>
      </c>
      <c r="AT3078" s="187" t="str">
        <f t="shared" si="1031"/>
        <v/>
      </c>
      <c r="AU3078" s="187" t="str">
        <f t="shared" si="1032"/>
        <v/>
      </c>
      <c r="AV3078" s="187" t="str">
        <f t="shared" si="1033"/>
        <v/>
      </c>
      <c r="AW3078" s="187" t="str">
        <f t="shared" si="1034"/>
        <v/>
      </c>
      <c r="AX3078" s="187" t="str">
        <f t="shared" si="1035"/>
        <v/>
      </c>
      <c r="AY3078" s="187" t="str">
        <f t="shared" si="1037"/>
        <v/>
      </c>
      <c r="AZ3078" s="187" t="str">
        <f t="shared" si="1036"/>
        <v/>
      </c>
      <c r="BA3078" s="187" t="str">
        <f t="shared" si="1018"/>
        <v xml:space="preserve"> </v>
      </c>
      <c r="BB3078" s="187" t="str">
        <f>IFERROR(IF(AW3078="","",VLOOKUP(AW3078,SUSS!R:S,2,FALSE)),AY3078*SUSS!$M$2)</f>
        <v/>
      </c>
      <c r="BC3078" s="187" t="str">
        <f t="shared" si="1038"/>
        <v/>
      </c>
    </row>
    <row r="3079" spans="14:55" ht="15.75" thickBot="1">
      <c r="N3079" s="183" t="s">
        <v>234</v>
      </c>
      <c r="O3079" s="82">
        <v>3</v>
      </c>
      <c r="P3079" s="86">
        <v>772.45</v>
      </c>
      <c r="Q3079" s="83" t="s">
        <v>103</v>
      </c>
      <c r="R3079" s="83" t="s">
        <v>10</v>
      </c>
      <c r="S3079" s="83" t="s">
        <v>10</v>
      </c>
      <c r="T3079" s="82" t="s">
        <v>228</v>
      </c>
      <c r="U3079" s="82" t="s">
        <v>124</v>
      </c>
      <c r="AC3079" s="187" t="str">
        <f t="shared" si="1019"/>
        <v/>
      </c>
      <c r="AD3079" s="187" t="str">
        <f t="shared" si="1020"/>
        <v/>
      </c>
      <c r="AE3079" s="187" t="str">
        <f t="shared" si="1021"/>
        <v/>
      </c>
      <c r="AF3079" s="187" t="str">
        <f t="shared" si="1022"/>
        <v/>
      </c>
      <c r="AG3079" s="187" t="str">
        <f t="shared" si="1023"/>
        <v/>
      </c>
      <c r="AH3079" s="187" t="str">
        <f t="shared" si="1024"/>
        <v/>
      </c>
      <c r="AI3079" s="187" t="str">
        <f t="shared" si="1025"/>
        <v/>
      </c>
      <c r="AJ3079" s="187" t="str">
        <f t="shared" si="1026"/>
        <v/>
      </c>
      <c r="AK3079" s="187" t="str">
        <f t="shared" si="1027"/>
        <v/>
      </c>
      <c r="AN3079" s="187" t="str">
        <f t="shared" si="1028"/>
        <v/>
      </c>
      <c r="AO3079" s="187" t="str">
        <f t="shared" si="1029"/>
        <v/>
      </c>
      <c r="AP3079" s="187" t="str">
        <f t="shared" si="1030"/>
        <v/>
      </c>
      <c r="AT3079" s="187" t="str">
        <f t="shared" si="1031"/>
        <v/>
      </c>
      <c r="AU3079" s="187" t="str">
        <f t="shared" si="1032"/>
        <v/>
      </c>
      <c r="AV3079" s="187" t="str">
        <f t="shared" si="1033"/>
        <v/>
      </c>
      <c r="AW3079" s="187" t="str">
        <f t="shared" si="1034"/>
        <v/>
      </c>
      <c r="AX3079" s="187" t="str">
        <f t="shared" si="1035"/>
        <v/>
      </c>
      <c r="AY3079" s="187" t="str">
        <f t="shared" si="1037"/>
        <v/>
      </c>
      <c r="AZ3079" s="187" t="str">
        <f t="shared" si="1036"/>
        <v/>
      </c>
      <c r="BA3079" s="187" t="str">
        <f t="shared" si="1018"/>
        <v xml:space="preserve"> </v>
      </c>
      <c r="BB3079" s="187" t="str">
        <f>IFERROR(IF(AW3079="","",VLOOKUP(AW3079,SUSS!R:S,2,FALSE)),AY3079*SUSS!$M$2)</f>
        <v/>
      </c>
      <c r="BC3079" s="187" t="str">
        <f t="shared" si="1038"/>
        <v/>
      </c>
    </row>
    <row r="3080" spans="14:55" ht="15.75" thickBot="1">
      <c r="N3080" s="183" t="s">
        <v>234</v>
      </c>
      <c r="O3080" s="82">
        <v>3</v>
      </c>
      <c r="P3080" s="85">
        <v>2541.9699999999998</v>
      </c>
      <c r="Q3080" s="83" t="s">
        <v>86</v>
      </c>
      <c r="R3080" s="83" t="s">
        <v>10</v>
      </c>
      <c r="S3080" s="83" t="s">
        <v>10</v>
      </c>
      <c r="T3080" s="82" t="s">
        <v>229</v>
      </c>
      <c r="U3080" s="82" t="s">
        <v>124</v>
      </c>
      <c r="AC3080" s="187" t="str">
        <f t="shared" si="1019"/>
        <v/>
      </c>
      <c r="AD3080" s="187" t="str">
        <f t="shared" si="1020"/>
        <v/>
      </c>
      <c r="AE3080" s="187" t="str">
        <f t="shared" si="1021"/>
        <v/>
      </c>
      <c r="AF3080" s="187" t="str">
        <f t="shared" si="1022"/>
        <v/>
      </c>
      <c r="AG3080" s="187" t="str">
        <f t="shared" si="1023"/>
        <v/>
      </c>
      <c r="AH3080" s="187" t="str">
        <f t="shared" si="1024"/>
        <v/>
      </c>
      <c r="AI3080" s="187" t="str">
        <f t="shared" si="1025"/>
        <v/>
      </c>
      <c r="AJ3080" s="187" t="str">
        <f t="shared" si="1026"/>
        <v/>
      </c>
      <c r="AK3080" s="187" t="str">
        <f t="shared" si="1027"/>
        <v/>
      </c>
      <c r="AN3080" s="187" t="str">
        <f t="shared" si="1028"/>
        <v/>
      </c>
      <c r="AO3080" s="187" t="str">
        <f t="shared" si="1029"/>
        <v/>
      </c>
      <c r="AP3080" s="187" t="str">
        <f t="shared" si="1030"/>
        <v/>
      </c>
      <c r="AT3080" s="187" t="str">
        <f t="shared" si="1031"/>
        <v/>
      </c>
      <c r="AU3080" s="187" t="str">
        <f t="shared" si="1032"/>
        <v/>
      </c>
      <c r="AV3080" s="187" t="str">
        <f t="shared" si="1033"/>
        <v/>
      </c>
      <c r="AW3080" s="187" t="str">
        <f t="shared" si="1034"/>
        <v/>
      </c>
      <c r="AX3080" s="187" t="str">
        <f t="shared" si="1035"/>
        <v/>
      </c>
      <c r="AY3080" s="187" t="str">
        <f t="shared" si="1037"/>
        <v/>
      </c>
      <c r="AZ3080" s="187" t="str">
        <f t="shared" si="1036"/>
        <v/>
      </c>
      <c r="BA3080" s="187" t="str">
        <f t="shared" ref="BA3080:BA3143" si="1039">AT3080&amp;" "&amp;AU3080</f>
        <v xml:space="preserve"> </v>
      </c>
      <c r="BB3080" s="187" t="str">
        <f>IFERROR(IF(AW3080="","",VLOOKUP(AW3080,SUSS!R:S,2,FALSE)),AY3080*SUSS!$M$2)</f>
        <v/>
      </c>
      <c r="BC3080" s="187" t="str">
        <f t="shared" si="1038"/>
        <v/>
      </c>
    </row>
    <row r="3081" spans="14:55" ht="15.75" thickBot="1">
      <c r="N3081" s="183" t="s">
        <v>234</v>
      </c>
      <c r="O3081" s="82">
        <v>4</v>
      </c>
      <c r="P3081" s="86">
        <v>919.65</v>
      </c>
      <c r="Q3081" s="83" t="s">
        <v>103</v>
      </c>
      <c r="R3081" s="83" t="s">
        <v>10</v>
      </c>
      <c r="S3081" s="83" t="s">
        <v>10</v>
      </c>
      <c r="T3081" s="82" t="s">
        <v>228</v>
      </c>
      <c r="U3081" s="82" t="s">
        <v>124</v>
      </c>
      <c r="AC3081" s="187" t="str">
        <f t="shared" si="1019"/>
        <v/>
      </c>
      <c r="AD3081" s="187" t="str">
        <f t="shared" si="1020"/>
        <v/>
      </c>
      <c r="AE3081" s="187" t="str">
        <f t="shared" si="1021"/>
        <v/>
      </c>
      <c r="AF3081" s="187" t="str">
        <f t="shared" si="1022"/>
        <v/>
      </c>
      <c r="AG3081" s="187" t="str">
        <f t="shared" si="1023"/>
        <v/>
      </c>
      <c r="AH3081" s="187" t="str">
        <f t="shared" si="1024"/>
        <v/>
      </c>
      <c r="AI3081" s="187" t="str">
        <f t="shared" si="1025"/>
        <v/>
      </c>
      <c r="AJ3081" s="187" t="str">
        <f t="shared" si="1026"/>
        <v/>
      </c>
      <c r="AK3081" s="187" t="str">
        <f t="shared" si="1027"/>
        <v/>
      </c>
      <c r="AN3081" s="187" t="str">
        <f t="shared" si="1028"/>
        <v/>
      </c>
      <c r="AO3081" s="187" t="str">
        <f t="shared" si="1029"/>
        <v/>
      </c>
      <c r="AP3081" s="187" t="str">
        <f t="shared" si="1030"/>
        <v/>
      </c>
      <c r="AT3081" s="187" t="str">
        <f t="shared" si="1031"/>
        <v/>
      </c>
      <c r="AU3081" s="187" t="str">
        <f t="shared" si="1032"/>
        <v/>
      </c>
      <c r="AV3081" s="187" t="str">
        <f t="shared" si="1033"/>
        <v/>
      </c>
      <c r="AW3081" s="187" t="str">
        <f t="shared" si="1034"/>
        <v/>
      </c>
      <c r="AX3081" s="187" t="str">
        <f t="shared" si="1035"/>
        <v/>
      </c>
      <c r="AY3081" s="187" t="str">
        <f t="shared" si="1037"/>
        <v/>
      </c>
      <c r="AZ3081" s="187" t="str">
        <f t="shared" si="1036"/>
        <v/>
      </c>
      <c r="BA3081" s="187" t="str">
        <f t="shared" si="1039"/>
        <v xml:space="preserve"> </v>
      </c>
      <c r="BB3081" s="187" t="str">
        <f>IFERROR(IF(AW3081="","",VLOOKUP(AW3081,SUSS!R:S,2,FALSE)),AY3081*SUSS!$M$2)</f>
        <v/>
      </c>
      <c r="BC3081" s="187" t="str">
        <f t="shared" si="1038"/>
        <v/>
      </c>
    </row>
    <row r="3082" spans="14:55" ht="15.75" thickBot="1">
      <c r="N3082" s="183" t="s">
        <v>234</v>
      </c>
      <c r="O3082" s="82">
        <v>4</v>
      </c>
      <c r="P3082" s="85">
        <v>2541.9699999999998</v>
      </c>
      <c r="Q3082" s="83" t="s">
        <v>86</v>
      </c>
      <c r="R3082" s="83" t="s">
        <v>10</v>
      </c>
      <c r="S3082" s="83" t="s">
        <v>10</v>
      </c>
      <c r="T3082" s="82" t="s">
        <v>229</v>
      </c>
      <c r="U3082" s="82" t="s">
        <v>124</v>
      </c>
      <c r="AC3082" s="187" t="str">
        <f t="shared" si="1019"/>
        <v/>
      </c>
      <c r="AD3082" s="187" t="str">
        <f t="shared" si="1020"/>
        <v/>
      </c>
      <c r="AE3082" s="187" t="str">
        <f t="shared" si="1021"/>
        <v/>
      </c>
      <c r="AF3082" s="187" t="str">
        <f t="shared" si="1022"/>
        <v/>
      </c>
      <c r="AG3082" s="187" t="str">
        <f t="shared" si="1023"/>
        <v/>
      </c>
      <c r="AH3082" s="187" t="str">
        <f t="shared" si="1024"/>
        <v/>
      </c>
      <c r="AI3082" s="187" t="str">
        <f t="shared" si="1025"/>
        <v/>
      </c>
      <c r="AJ3082" s="187" t="str">
        <f t="shared" si="1026"/>
        <v/>
      </c>
      <c r="AK3082" s="187" t="str">
        <f t="shared" si="1027"/>
        <v/>
      </c>
      <c r="AN3082" s="187" t="str">
        <f t="shared" si="1028"/>
        <v/>
      </c>
      <c r="AO3082" s="187" t="str">
        <f t="shared" si="1029"/>
        <v/>
      </c>
      <c r="AP3082" s="187" t="str">
        <f t="shared" si="1030"/>
        <v/>
      </c>
      <c r="AT3082" s="187" t="str">
        <f t="shared" si="1031"/>
        <v/>
      </c>
      <c r="AU3082" s="187" t="str">
        <f t="shared" si="1032"/>
        <v/>
      </c>
      <c r="AV3082" s="187" t="str">
        <f t="shared" si="1033"/>
        <v/>
      </c>
      <c r="AW3082" s="187" t="str">
        <f t="shared" si="1034"/>
        <v/>
      </c>
      <c r="AX3082" s="187" t="str">
        <f t="shared" si="1035"/>
        <v/>
      </c>
      <c r="AY3082" s="187" t="str">
        <f t="shared" si="1037"/>
        <v/>
      </c>
      <c r="AZ3082" s="187" t="str">
        <f t="shared" si="1036"/>
        <v/>
      </c>
      <c r="BA3082" s="187" t="str">
        <f t="shared" si="1039"/>
        <v xml:space="preserve"> </v>
      </c>
      <c r="BB3082" s="187" t="str">
        <f>IFERROR(IF(AW3082="","",VLOOKUP(AW3082,SUSS!R:S,2,FALSE)),AY3082*SUSS!$M$2)</f>
        <v/>
      </c>
      <c r="BC3082" s="187" t="str">
        <f t="shared" si="1038"/>
        <v/>
      </c>
    </row>
    <row r="3083" spans="14:55" ht="15.75" thickBot="1">
      <c r="N3083" s="183" t="s">
        <v>234</v>
      </c>
      <c r="O3083" s="82">
        <v>5</v>
      </c>
      <c r="P3083" s="86">
        <v>919.65</v>
      </c>
      <c r="Q3083" s="83" t="s">
        <v>103</v>
      </c>
      <c r="R3083" s="83" t="s">
        <v>10</v>
      </c>
      <c r="S3083" s="83" t="s">
        <v>10</v>
      </c>
      <c r="T3083" s="82" t="s">
        <v>228</v>
      </c>
      <c r="U3083" s="82" t="s">
        <v>124</v>
      </c>
      <c r="AC3083" s="187" t="str">
        <f t="shared" si="1019"/>
        <v/>
      </c>
      <c r="AD3083" s="187" t="str">
        <f t="shared" si="1020"/>
        <v/>
      </c>
      <c r="AE3083" s="187" t="str">
        <f t="shared" si="1021"/>
        <v/>
      </c>
      <c r="AF3083" s="187" t="str">
        <f t="shared" si="1022"/>
        <v/>
      </c>
      <c r="AG3083" s="187" t="str">
        <f t="shared" si="1023"/>
        <v/>
      </c>
      <c r="AH3083" s="187" t="str">
        <f t="shared" si="1024"/>
        <v/>
      </c>
      <c r="AI3083" s="187" t="str">
        <f t="shared" si="1025"/>
        <v/>
      </c>
      <c r="AJ3083" s="187" t="str">
        <f t="shared" si="1026"/>
        <v/>
      </c>
      <c r="AK3083" s="187" t="str">
        <f t="shared" si="1027"/>
        <v/>
      </c>
      <c r="AN3083" s="187" t="str">
        <f t="shared" si="1028"/>
        <v/>
      </c>
      <c r="AO3083" s="187" t="str">
        <f t="shared" si="1029"/>
        <v/>
      </c>
      <c r="AP3083" s="187" t="str">
        <f t="shared" si="1030"/>
        <v/>
      </c>
      <c r="AT3083" s="187" t="str">
        <f t="shared" si="1031"/>
        <v/>
      </c>
      <c r="AU3083" s="187" t="str">
        <f t="shared" si="1032"/>
        <v/>
      </c>
      <c r="AV3083" s="187" t="str">
        <f t="shared" si="1033"/>
        <v/>
      </c>
      <c r="AW3083" s="187" t="str">
        <f t="shared" si="1034"/>
        <v/>
      </c>
      <c r="AX3083" s="187" t="str">
        <f t="shared" si="1035"/>
        <v/>
      </c>
      <c r="AY3083" s="187" t="str">
        <f t="shared" si="1037"/>
        <v/>
      </c>
      <c r="AZ3083" s="187" t="str">
        <f t="shared" si="1036"/>
        <v/>
      </c>
      <c r="BA3083" s="187" t="str">
        <f t="shared" si="1039"/>
        <v xml:space="preserve"> </v>
      </c>
      <c r="BB3083" s="187" t="str">
        <f>IFERROR(IF(AW3083="","",VLOOKUP(AW3083,SUSS!R:S,2,FALSE)),AY3083*SUSS!$M$2)</f>
        <v/>
      </c>
      <c r="BC3083" s="187" t="str">
        <f t="shared" si="1038"/>
        <v/>
      </c>
    </row>
    <row r="3084" spans="14:55" ht="15.75" thickBot="1">
      <c r="N3084" s="183" t="s">
        <v>234</v>
      </c>
      <c r="O3084" s="82">
        <v>5</v>
      </c>
      <c r="P3084" s="85">
        <v>2541.9699999999998</v>
      </c>
      <c r="Q3084" s="83" t="s">
        <v>86</v>
      </c>
      <c r="R3084" s="83" t="s">
        <v>10</v>
      </c>
      <c r="S3084" s="83" t="s">
        <v>10</v>
      </c>
      <c r="T3084" s="82" t="s">
        <v>229</v>
      </c>
      <c r="U3084" s="82" t="s">
        <v>124</v>
      </c>
      <c r="AC3084" s="187" t="str">
        <f t="shared" si="1019"/>
        <v/>
      </c>
      <c r="AD3084" s="187" t="str">
        <f t="shared" si="1020"/>
        <v/>
      </c>
      <c r="AE3084" s="187" t="str">
        <f t="shared" si="1021"/>
        <v/>
      </c>
      <c r="AF3084" s="187" t="str">
        <f t="shared" si="1022"/>
        <v/>
      </c>
      <c r="AG3084" s="187" t="str">
        <f t="shared" si="1023"/>
        <v/>
      </c>
      <c r="AH3084" s="187" t="str">
        <f t="shared" si="1024"/>
        <v/>
      </c>
      <c r="AI3084" s="187" t="str">
        <f t="shared" si="1025"/>
        <v/>
      </c>
      <c r="AJ3084" s="187" t="str">
        <f t="shared" si="1026"/>
        <v/>
      </c>
      <c r="AK3084" s="187" t="str">
        <f t="shared" si="1027"/>
        <v/>
      </c>
      <c r="AN3084" s="187" t="str">
        <f t="shared" si="1028"/>
        <v/>
      </c>
      <c r="AO3084" s="187" t="str">
        <f t="shared" si="1029"/>
        <v/>
      </c>
      <c r="AP3084" s="187" t="str">
        <f t="shared" si="1030"/>
        <v/>
      </c>
      <c r="AT3084" s="187" t="str">
        <f t="shared" si="1031"/>
        <v/>
      </c>
      <c r="AU3084" s="187" t="str">
        <f t="shared" si="1032"/>
        <v/>
      </c>
      <c r="AV3084" s="187" t="str">
        <f t="shared" si="1033"/>
        <v/>
      </c>
      <c r="AW3084" s="187" t="str">
        <f t="shared" si="1034"/>
        <v/>
      </c>
      <c r="AX3084" s="187" t="str">
        <f t="shared" si="1035"/>
        <v/>
      </c>
      <c r="AY3084" s="187" t="str">
        <f t="shared" si="1037"/>
        <v/>
      </c>
      <c r="AZ3084" s="187" t="str">
        <f t="shared" si="1036"/>
        <v/>
      </c>
      <c r="BA3084" s="187" t="str">
        <f t="shared" si="1039"/>
        <v xml:space="preserve"> </v>
      </c>
      <c r="BB3084" s="187" t="str">
        <f>IFERROR(IF(AW3084="","",VLOOKUP(AW3084,SUSS!R:S,2,FALSE)),AY3084*SUSS!$M$2)</f>
        <v/>
      </c>
      <c r="BC3084" s="187" t="str">
        <f t="shared" si="1038"/>
        <v/>
      </c>
    </row>
    <row r="3085" spans="14:55" ht="15.75" thickBot="1">
      <c r="N3085" s="183" t="s">
        <v>234</v>
      </c>
      <c r="O3085" s="82">
        <v>6</v>
      </c>
      <c r="P3085" s="86">
        <v>919.65</v>
      </c>
      <c r="Q3085" s="83" t="s">
        <v>103</v>
      </c>
      <c r="R3085" s="83" t="s">
        <v>10</v>
      </c>
      <c r="S3085" s="83" t="s">
        <v>10</v>
      </c>
      <c r="T3085" s="82" t="s">
        <v>228</v>
      </c>
      <c r="U3085" s="82" t="s">
        <v>124</v>
      </c>
      <c r="AC3085" s="187" t="str">
        <f t="shared" si="1019"/>
        <v/>
      </c>
      <c r="AD3085" s="187" t="str">
        <f t="shared" si="1020"/>
        <v/>
      </c>
      <c r="AE3085" s="187" t="str">
        <f t="shared" si="1021"/>
        <v/>
      </c>
      <c r="AF3085" s="187" t="str">
        <f t="shared" si="1022"/>
        <v/>
      </c>
      <c r="AG3085" s="187" t="str">
        <f t="shared" si="1023"/>
        <v/>
      </c>
      <c r="AH3085" s="187" t="str">
        <f t="shared" si="1024"/>
        <v/>
      </c>
      <c r="AI3085" s="187" t="str">
        <f t="shared" si="1025"/>
        <v/>
      </c>
      <c r="AJ3085" s="187" t="str">
        <f t="shared" si="1026"/>
        <v/>
      </c>
      <c r="AK3085" s="187" t="str">
        <f t="shared" si="1027"/>
        <v/>
      </c>
      <c r="AN3085" s="187" t="str">
        <f t="shared" si="1028"/>
        <v/>
      </c>
      <c r="AO3085" s="187" t="str">
        <f t="shared" si="1029"/>
        <v/>
      </c>
      <c r="AP3085" s="187" t="str">
        <f t="shared" si="1030"/>
        <v/>
      </c>
      <c r="AT3085" s="187" t="str">
        <f t="shared" si="1031"/>
        <v/>
      </c>
      <c r="AU3085" s="187" t="str">
        <f t="shared" si="1032"/>
        <v/>
      </c>
      <c r="AV3085" s="187" t="str">
        <f t="shared" si="1033"/>
        <v/>
      </c>
      <c r="AW3085" s="187" t="str">
        <f t="shared" si="1034"/>
        <v/>
      </c>
      <c r="AX3085" s="187" t="str">
        <f t="shared" si="1035"/>
        <v/>
      </c>
      <c r="AY3085" s="187" t="str">
        <f t="shared" si="1037"/>
        <v/>
      </c>
      <c r="AZ3085" s="187" t="str">
        <f t="shared" si="1036"/>
        <v/>
      </c>
      <c r="BA3085" s="187" t="str">
        <f t="shared" si="1039"/>
        <v xml:space="preserve"> </v>
      </c>
      <c r="BB3085" s="187" t="str">
        <f>IFERROR(IF(AW3085="","",VLOOKUP(AW3085,SUSS!R:S,2,FALSE)),AY3085*SUSS!$M$2)</f>
        <v/>
      </c>
      <c r="BC3085" s="187" t="str">
        <f t="shared" si="1038"/>
        <v/>
      </c>
    </row>
    <row r="3086" spans="14:55" ht="15.75" thickBot="1">
      <c r="N3086" s="183" t="s">
        <v>234</v>
      </c>
      <c r="O3086" s="82">
        <v>6</v>
      </c>
      <c r="P3086" s="85">
        <v>1567.46</v>
      </c>
      <c r="Q3086" s="83" t="s">
        <v>86</v>
      </c>
      <c r="R3086" s="83" t="s">
        <v>10</v>
      </c>
      <c r="S3086" s="83" t="s">
        <v>10</v>
      </c>
      <c r="T3086" s="82" t="s">
        <v>229</v>
      </c>
      <c r="U3086" s="82" t="s">
        <v>124</v>
      </c>
      <c r="AC3086" s="187" t="str">
        <f t="shared" si="1019"/>
        <v/>
      </c>
      <c r="AD3086" s="187" t="str">
        <f t="shared" si="1020"/>
        <v/>
      </c>
      <c r="AE3086" s="187" t="str">
        <f t="shared" si="1021"/>
        <v/>
      </c>
      <c r="AF3086" s="187" t="str">
        <f t="shared" si="1022"/>
        <v/>
      </c>
      <c r="AG3086" s="187" t="str">
        <f t="shared" si="1023"/>
        <v/>
      </c>
      <c r="AH3086" s="187" t="str">
        <f t="shared" si="1024"/>
        <v/>
      </c>
      <c r="AI3086" s="187" t="str">
        <f t="shared" si="1025"/>
        <v/>
      </c>
      <c r="AJ3086" s="187" t="str">
        <f t="shared" si="1026"/>
        <v/>
      </c>
      <c r="AK3086" s="187" t="str">
        <f t="shared" si="1027"/>
        <v/>
      </c>
      <c r="AN3086" s="187" t="str">
        <f t="shared" si="1028"/>
        <v/>
      </c>
      <c r="AO3086" s="187" t="str">
        <f t="shared" si="1029"/>
        <v/>
      </c>
      <c r="AP3086" s="187" t="str">
        <f t="shared" si="1030"/>
        <v/>
      </c>
      <c r="AT3086" s="187" t="str">
        <f t="shared" si="1031"/>
        <v/>
      </c>
      <c r="AU3086" s="187" t="str">
        <f t="shared" si="1032"/>
        <v/>
      </c>
      <c r="AV3086" s="187" t="str">
        <f t="shared" si="1033"/>
        <v/>
      </c>
      <c r="AW3086" s="187" t="str">
        <f t="shared" si="1034"/>
        <v/>
      </c>
      <c r="AX3086" s="187" t="str">
        <f t="shared" si="1035"/>
        <v/>
      </c>
      <c r="AY3086" s="187" t="str">
        <f t="shared" si="1037"/>
        <v/>
      </c>
      <c r="AZ3086" s="187" t="str">
        <f t="shared" si="1036"/>
        <v/>
      </c>
      <c r="BA3086" s="187" t="str">
        <f t="shared" si="1039"/>
        <v xml:space="preserve"> </v>
      </c>
      <c r="BB3086" s="187" t="str">
        <f>IFERROR(IF(AW3086="","",VLOOKUP(AW3086,SUSS!R:S,2,FALSE)),AY3086*SUSS!$M$2)</f>
        <v/>
      </c>
      <c r="BC3086" s="187" t="str">
        <f t="shared" si="1038"/>
        <v/>
      </c>
    </row>
    <row r="3087" spans="14:55" ht="15.75" thickBot="1">
      <c r="N3087" s="183" t="s">
        <v>234</v>
      </c>
      <c r="O3087" s="82">
        <v>6</v>
      </c>
      <c r="P3087" s="86">
        <v>974.51</v>
      </c>
      <c r="Q3087" s="83" t="s">
        <v>86</v>
      </c>
      <c r="R3087" s="83" t="s">
        <v>10</v>
      </c>
      <c r="S3087" s="83" t="s">
        <v>83</v>
      </c>
      <c r="T3087" s="82" t="s">
        <v>229</v>
      </c>
      <c r="U3087" s="82" t="s">
        <v>124</v>
      </c>
      <c r="AC3087" s="187" t="str">
        <f t="shared" si="1019"/>
        <v/>
      </c>
      <c r="AD3087" s="187" t="str">
        <f t="shared" si="1020"/>
        <v/>
      </c>
      <c r="AE3087" s="187" t="str">
        <f t="shared" si="1021"/>
        <v/>
      </c>
      <c r="AF3087" s="187" t="str">
        <f t="shared" si="1022"/>
        <v/>
      </c>
      <c r="AG3087" s="187" t="str">
        <f t="shared" si="1023"/>
        <v/>
      </c>
      <c r="AH3087" s="187" t="str">
        <f t="shared" si="1024"/>
        <v/>
      </c>
      <c r="AI3087" s="187" t="str">
        <f t="shared" si="1025"/>
        <v/>
      </c>
      <c r="AJ3087" s="187" t="str">
        <f t="shared" si="1026"/>
        <v/>
      </c>
      <c r="AK3087" s="187" t="str">
        <f t="shared" si="1027"/>
        <v/>
      </c>
      <c r="AN3087" s="187" t="str">
        <f t="shared" si="1028"/>
        <v/>
      </c>
      <c r="AO3087" s="187" t="str">
        <f t="shared" si="1029"/>
        <v/>
      </c>
      <c r="AP3087" s="187" t="str">
        <f t="shared" si="1030"/>
        <v/>
      </c>
      <c r="AT3087" s="187" t="str">
        <f t="shared" si="1031"/>
        <v/>
      </c>
      <c r="AU3087" s="187" t="str">
        <f t="shared" si="1032"/>
        <v/>
      </c>
      <c r="AV3087" s="187" t="str">
        <f t="shared" si="1033"/>
        <v/>
      </c>
      <c r="AW3087" s="187" t="str">
        <f t="shared" si="1034"/>
        <v/>
      </c>
      <c r="AX3087" s="187" t="str">
        <f t="shared" si="1035"/>
        <v/>
      </c>
      <c r="AY3087" s="187" t="str">
        <f t="shared" si="1037"/>
        <v/>
      </c>
      <c r="AZ3087" s="187" t="str">
        <f t="shared" si="1036"/>
        <v/>
      </c>
      <c r="BA3087" s="187" t="str">
        <f t="shared" si="1039"/>
        <v xml:space="preserve"> </v>
      </c>
      <c r="BB3087" s="187" t="str">
        <f>IFERROR(IF(AW3087="","",VLOOKUP(AW3087,SUSS!R:S,2,FALSE)),AY3087*SUSS!$M$2)</f>
        <v/>
      </c>
      <c r="BC3087" s="187" t="str">
        <f t="shared" si="1038"/>
        <v/>
      </c>
    </row>
    <row r="3088" spans="14:55" ht="15.75" thickBot="1">
      <c r="N3088" s="183" t="s">
        <v>234</v>
      </c>
      <c r="O3088" s="82">
        <v>7</v>
      </c>
      <c r="P3088" s="86">
        <v>919.65</v>
      </c>
      <c r="Q3088" s="83" t="s">
        <v>103</v>
      </c>
      <c r="R3088" s="83" t="s">
        <v>10</v>
      </c>
      <c r="S3088" s="83" t="s">
        <v>10</v>
      </c>
      <c r="T3088" s="82" t="s">
        <v>228</v>
      </c>
      <c r="U3088" s="82" t="s">
        <v>124</v>
      </c>
      <c r="AC3088" s="187" t="str">
        <f t="shared" si="1019"/>
        <v/>
      </c>
      <c r="AD3088" s="187" t="str">
        <f t="shared" si="1020"/>
        <v/>
      </c>
      <c r="AE3088" s="187" t="str">
        <f t="shared" si="1021"/>
        <v/>
      </c>
      <c r="AF3088" s="187" t="str">
        <f t="shared" si="1022"/>
        <v/>
      </c>
      <c r="AG3088" s="187" t="str">
        <f t="shared" si="1023"/>
        <v/>
      </c>
      <c r="AH3088" s="187" t="str">
        <f t="shared" si="1024"/>
        <v/>
      </c>
      <c r="AI3088" s="187" t="str">
        <f t="shared" si="1025"/>
        <v/>
      </c>
      <c r="AJ3088" s="187" t="str">
        <f t="shared" si="1026"/>
        <v/>
      </c>
      <c r="AK3088" s="187" t="str">
        <f t="shared" si="1027"/>
        <v/>
      </c>
      <c r="AN3088" s="187" t="str">
        <f t="shared" si="1028"/>
        <v/>
      </c>
      <c r="AO3088" s="187" t="str">
        <f t="shared" si="1029"/>
        <v/>
      </c>
      <c r="AP3088" s="187" t="str">
        <f t="shared" si="1030"/>
        <v/>
      </c>
      <c r="AT3088" s="187" t="str">
        <f t="shared" si="1031"/>
        <v/>
      </c>
      <c r="AU3088" s="187" t="str">
        <f t="shared" si="1032"/>
        <v/>
      </c>
      <c r="AV3088" s="187" t="str">
        <f t="shared" si="1033"/>
        <v/>
      </c>
      <c r="AW3088" s="187" t="str">
        <f t="shared" si="1034"/>
        <v/>
      </c>
      <c r="AX3088" s="187" t="str">
        <f t="shared" si="1035"/>
        <v/>
      </c>
      <c r="AY3088" s="187" t="str">
        <f t="shared" si="1037"/>
        <v/>
      </c>
      <c r="AZ3088" s="187" t="str">
        <f t="shared" si="1036"/>
        <v/>
      </c>
      <c r="BA3088" s="187" t="str">
        <f t="shared" si="1039"/>
        <v xml:space="preserve"> </v>
      </c>
      <c r="BB3088" s="187" t="str">
        <f>IFERROR(IF(AW3088="","",VLOOKUP(AW3088,SUSS!R:S,2,FALSE)),AY3088*SUSS!$M$2)</f>
        <v/>
      </c>
      <c r="BC3088" s="187" t="str">
        <f t="shared" si="1038"/>
        <v/>
      </c>
    </row>
    <row r="3089" spans="14:55" ht="15.75" thickBot="1">
      <c r="N3089" s="183" t="s">
        <v>234</v>
      </c>
      <c r="O3089" s="82">
        <v>7</v>
      </c>
      <c r="P3089" s="85">
        <v>2541.9699999999998</v>
      </c>
      <c r="Q3089" s="83" t="s">
        <v>86</v>
      </c>
      <c r="R3089" s="83" t="s">
        <v>10</v>
      </c>
      <c r="S3089" s="83" t="s">
        <v>83</v>
      </c>
      <c r="T3089" s="82" t="s">
        <v>229</v>
      </c>
      <c r="U3089" s="82" t="s">
        <v>124</v>
      </c>
      <c r="AC3089" s="187" t="str">
        <f t="shared" si="1019"/>
        <v/>
      </c>
      <c r="AD3089" s="187" t="str">
        <f t="shared" si="1020"/>
        <v/>
      </c>
      <c r="AE3089" s="187" t="str">
        <f t="shared" si="1021"/>
        <v/>
      </c>
      <c r="AF3089" s="187" t="str">
        <f t="shared" si="1022"/>
        <v/>
      </c>
      <c r="AG3089" s="187" t="str">
        <f t="shared" si="1023"/>
        <v/>
      </c>
      <c r="AH3089" s="187" t="str">
        <f t="shared" si="1024"/>
        <v/>
      </c>
      <c r="AI3089" s="187" t="str">
        <f t="shared" si="1025"/>
        <v/>
      </c>
      <c r="AJ3089" s="187" t="str">
        <f t="shared" si="1026"/>
        <v/>
      </c>
      <c r="AK3089" s="187" t="str">
        <f t="shared" si="1027"/>
        <v/>
      </c>
      <c r="AN3089" s="187" t="str">
        <f t="shared" si="1028"/>
        <v/>
      </c>
      <c r="AO3089" s="187" t="str">
        <f t="shared" si="1029"/>
        <v/>
      </c>
      <c r="AP3089" s="187" t="str">
        <f t="shared" si="1030"/>
        <v/>
      </c>
      <c r="AT3089" s="187" t="str">
        <f t="shared" si="1031"/>
        <v/>
      </c>
      <c r="AU3089" s="187" t="str">
        <f t="shared" si="1032"/>
        <v/>
      </c>
      <c r="AV3089" s="187" t="str">
        <f t="shared" si="1033"/>
        <v/>
      </c>
      <c r="AW3089" s="187" t="str">
        <f t="shared" si="1034"/>
        <v/>
      </c>
      <c r="AX3089" s="187" t="str">
        <f t="shared" si="1035"/>
        <v/>
      </c>
      <c r="AY3089" s="187" t="str">
        <f t="shared" si="1037"/>
        <v/>
      </c>
      <c r="AZ3089" s="187" t="str">
        <f t="shared" si="1036"/>
        <v/>
      </c>
      <c r="BA3089" s="187" t="str">
        <f t="shared" si="1039"/>
        <v xml:space="preserve"> </v>
      </c>
      <c r="BB3089" s="187" t="str">
        <f>IFERROR(IF(AW3089="","",VLOOKUP(AW3089,SUSS!R:S,2,FALSE)),AY3089*SUSS!$M$2)</f>
        <v/>
      </c>
      <c r="BC3089" s="187" t="str">
        <f t="shared" si="1038"/>
        <v/>
      </c>
    </row>
    <row r="3090" spans="14:55" ht="15.75" thickBot="1">
      <c r="N3090" s="183" t="s">
        <v>234</v>
      </c>
      <c r="O3090" s="82">
        <v>8</v>
      </c>
      <c r="P3090" s="86">
        <v>919.65</v>
      </c>
      <c r="Q3090" s="83" t="s">
        <v>103</v>
      </c>
      <c r="R3090" s="83" t="s">
        <v>10</v>
      </c>
      <c r="S3090" s="83" t="s">
        <v>10</v>
      </c>
      <c r="T3090" s="82" t="s">
        <v>228</v>
      </c>
      <c r="U3090" s="82" t="s">
        <v>124</v>
      </c>
      <c r="AC3090" s="187" t="str">
        <f t="shared" si="1019"/>
        <v/>
      </c>
      <c r="AD3090" s="187" t="str">
        <f t="shared" si="1020"/>
        <v/>
      </c>
      <c r="AE3090" s="187" t="str">
        <f t="shared" si="1021"/>
        <v/>
      </c>
      <c r="AF3090" s="187" t="str">
        <f t="shared" si="1022"/>
        <v/>
      </c>
      <c r="AG3090" s="187" t="str">
        <f t="shared" si="1023"/>
        <v/>
      </c>
      <c r="AH3090" s="187" t="str">
        <f t="shared" si="1024"/>
        <v/>
      </c>
      <c r="AI3090" s="187" t="str">
        <f t="shared" si="1025"/>
        <v/>
      </c>
      <c r="AJ3090" s="187" t="str">
        <f t="shared" si="1026"/>
        <v/>
      </c>
      <c r="AK3090" s="187" t="str">
        <f t="shared" si="1027"/>
        <v/>
      </c>
      <c r="AN3090" s="187" t="str">
        <f t="shared" si="1028"/>
        <v/>
      </c>
      <c r="AO3090" s="187" t="str">
        <f t="shared" si="1029"/>
        <v/>
      </c>
      <c r="AP3090" s="187" t="str">
        <f t="shared" si="1030"/>
        <v/>
      </c>
      <c r="AT3090" s="187" t="str">
        <f t="shared" si="1031"/>
        <v/>
      </c>
      <c r="AU3090" s="187" t="str">
        <f t="shared" si="1032"/>
        <v/>
      </c>
      <c r="AV3090" s="187" t="str">
        <f t="shared" si="1033"/>
        <v/>
      </c>
      <c r="AW3090" s="187" t="str">
        <f t="shared" si="1034"/>
        <v/>
      </c>
      <c r="AX3090" s="187" t="str">
        <f t="shared" si="1035"/>
        <v/>
      </c>
      <c r="AY3090" s="187" t="str">
        <f t="shared" si="1037"/>
        <v/>
      </c>
      <c r="AZ3090" s="187" t="str">
        <f t="shared" si="1036"/>
        <v/>
      </c>
      <c r="BA3090" s="187" t="str">
        <f t="shared" si="1039"/>
        <v xml:space="preserve"> </v>
      </c>
      <c r="BB3090" s="187" t="str">
        <f>IFERROR(IF(AW3090="","",VLOOKUP(AW3090,SUSS!R:S,2,FALSE)),AY3090*SUSS!$M$2)</f>
        <v/>
      </c>
      <c r="BC3090" s="187" t="str">
        <f t="shared" si="1038"/>
        <v/>
      </c>
    </row>
    <row r="3091" spans="14:55" ht="15.75" thickBot="1">
      <c r="N3091" s="183" t="s">
        <v>234</v>
      </c>
      <c r="O3091" s="82">
        <v>8</v>
      </c>
      <c r="P3091" s="85">
        <v>2541.9699999999998</v>
      </c>
      <c r="Q3091" s="83" t="s">
        <v>86</v>
      </c>
      <c r="R3091" s="83" t="s">
        <v>10</v>
      </c>
      <c r="S3091" s="83" t="s">
        <v>83</v>
      </c>
      <c r="T3091" s="82" t="s">
        <v>229</v>
      </c>
      <c r="U3091" s="82" t="s">
        <v>124</v>
      </c>
      <c r="AC3091" s="187" t="str">
        <f t="shared" si="1019"/>
        <v/>
      </c>
      <c r="AD3091" s="187" t="str">
        <f t="shared" si="1020"/>
        <v/>
      </c>
      <c r="AE3091" s="187" t="str">
        <f t="shared" si="1021"/>
        <v/>
      </c>
      <c r="AF3091" s="187" t="str">
        <f t="shared" si="1022"/>
        <v/>
      </c>
      <c r="AG3091" s="187" t="str">
        <f t="shared" si="1023"/>
        <v/>
      </c>
      <c r="AH3091" s="187" t="str">
        <f t="shared" si="1024"/>
        <v/>
      </c>
      <c r="AI3091" s="187" t="str">
        <f t="shared" si="1025"/>
        <v/>
      </c>
      <c r="AJ3091" s="187" t="str">
        <f t="shared" si="1026"/>
        <v/>
      </c>
      <c r="AK3091" s="187" t="str">
        <f t="shared" si="1027"/>
        <v/>
      </c>
      <c r="AN3091" s="187" t="str">
        <f t="shared" si="1028"/>
        <v/>
      </c>
      <c r="AO3091" s="187" t="str">
        <f t="shared" si="1029"/>
        <v/>
      </c>
      <c r="AP3091" s="187" t="str">
        <f t="shared" si="1030"/>
        <v/>
      </c>
      <c r="AT3091" s="187" t="str">
        <f t="shared" si="1031"/>
        <v/>
      </c>
      <c r="AU3091" s="187" t="str">
        <f t="shared" si="1032"/>
        <v/>
      </c>
      <c r="AV3091" s="187" t="str">
        <f t="shared" si="1033"/>
        <v/>
      </c>
      <c r="AW3091" s="187" t="str">
        <f t="shared" si="1034"/>
        <v/>
      </c>
      <c r="AX3091" s="187" t="str">
        <f t="shared" si="1035"/>
        <v/>
      </c>
      <c r="AY3091" s="187" t="str">
        <f t="shared" si="1037"/>
        <v/>
      </c>
      <c r="AZ3091" s="187" t="str">
        <f t="shared" si="1036"/>
        <v/>
      </c>
      <c r="BA3091" s="187" t="str">
        <f t="shared" si="1039"/>
        <v xml:space="preserve"> </v>
      </c>
      <c r="BB3091" s="187" t="str">
        <f>IFERROR(IF(AW3091="","",VLOOKUP(AW3091,SUSS!R:S,2,FALSE)),AY3091*SUSS!$M$2)</f>
        <v/>
      </c>
      <c r="BC3091" s="187" t="str">
        <f t="shared" si="1038"/>
        <v/>
      </c>
    </row>
    <row r="3092" spans="14:55" ht="15.75" thickBot="1">
      <c r="N3092" s="183" t="s">
        <v>234</v>
      </c>
      <c r="O3092" s="82">
        <v>9</v>
      </c>
      <c r="P3092" s="86">
        <v>919.65</v>
      </c>
      <c r="Q3092" s="83" t="s">
        <v>103</v>
      </c>
      <c r="R3092" s="83" t="s">
        <v>10</v>
      </c>
      <c r="S3092" s="83" t="s">
        <v>10</v>
      </c>
      <c r="T3092" s="82" t="s">
        <v>228</v>
      </c>
      <c r="U3092" s="82" t="s">
        <v>124</v>
      </c>
      <c r="AC3092" s="187" t="str">
        <f t="shared" si="1019"/>
        <v/>
      </c>
      <c r="AD3092" s="187" t="str">
        <f t="shared" si="1020"/>
        <v/>
      </c>
      <c r="AE3092" s="187" t="str">
        <f t="shared" si="1021"/>
        <v/>
      </c>
      <c r="AF3092" s="187" t="str">
        <f t="shared" si="1022"/>
        <v/>
      </c>
      <c r="AG3092" s="187" t="str">
        <f t="shared" si="1023"/>
        <v/>
      </c>
      <c r="AH3092" s="187" t="str">
        <f t="shared" si="1024"/>
        <v/>
      </c>
      <c r="AI3092" s="187" t="str">
        <f t="shared" si="1025"/>
        <v/>
      </c>
      <c r="AJ3092" s="187" t="str">
        <f t="shared" si="1026"/>
        <v/>
      </c>
      <c r="AK3092" s="187" t="str">
        <f t="shared" si="1027"/>
        <v/>
      </c>
      <c r="AN3092" s="187" t="str">
        <f t="shared" si="1028"/>
        <v/>
      </c>
      <c r="AO3092" s="187" t="str">
        <f t="shared" si="1029"/>
        <v/>
      </c>
      <c r="AP3092" s="187" t="str">
        <f t="shared" si="1030"/>
        <v/>
      </c>
      <c r="AT3092" s="187" t="str">
        <f t="shared" si="1031"/>
        <v/>
      </c>
      <c r="AU3092" s="187" t="str">
        <f t="shared" si="1032"/>
        <v/>
      </c>
      <c r="AV3092" s="187" t="str">
        <f t="shared" si="1033"/>
        <v/>
      </c>
      <c r="AW3092" s="187" t="str">
        <f t="shared" si="1034"/>
        <v/>
      </c>
      <c r="AX3092" s="187" t="str">
        <f t="shared" si="1035"/>
        <v/>
      </c>
      <c r="AY3092" s="187" t="str">
        <f t="shared" si="1037"/>
        <v/>
      </c>
      <c r="AZ3092" s="187" t="str">
        <f t="shared" si="1036"/>
        <v/>
      </c>
      <c r="BA3092" s="187" t="str">
        <f t="shared" si="1039"/>
        <v xml:space="preserve"> </v>
      </c>
      <c r="BB3092" s="187" t="str">
        <f>IFERROR(IF(AW3092="","",VLOOKUP(AW3092,SUSS!R:S,2,FALSE)),AY3092*SUSS!$M$2)</f>
        <v/>
      </c>
      <c r="BC3092" s="187" t="str">
        <f t="shared" si="1038"/>
        <v/>
      </c>
    </row>
    <row r="3093" spans="14:55" ht="15.75" thickBot="1">
      <c r="N3093" s="183" t="s">
        <v>234</v>
      </c>
      <c r="O3093" s="82">
        <v>9</v>
      </c>
      <c r="P3093" s="85">
        <v>2541.9699999999998</v>
      </c>
      <c r="Q3093" s="83" t="s">
        <v>86</v>
      </c>
      <c r="R3093" s="83" t="s">
        <v>10</v>
      </c>
      <c r="S3093" s="83" t="s">
        <v>83</v>
      </c>
      <c r="T3093" s="82" t="s">
        <v>229</v>
      </c>
      <c r="U3093" s="82" t="s">
        <v>124</v>
      </c>
      <c r="AC3093" s="187" t="str">
        <f t="shared" si="1019"/>
        <v/>
      </c>
      <c r="AD3093" s="187" t="str">
        <f t="shared" si="1020"/>
        <v/>
      </c>
      <c r="AE3093" s="187" t="str">
        <f t="shared" si="1021"/>
        <v/>
      </c>
      <c r="AF3093" s="187" t="str">
        <f t="shared" si="1022"/>
        <v/>
      </c>
      <c r="AG3093" s="187" t="str">
        <f t="shared" si="1023"/>
        <v/>
      </c>
      <c r="AH3093" s="187" t="str">
        <f t="shared" si="1024"/>
        <v/>
      </c>
      <c r="AI3093" s="187" t="str">
        <f t="shared" si="1025"/>
        <v/>
      </c>
      <c r="AJ3093" s="187" t="str">
        <f t="shared" si="1026"/>
        <v/>
      </c>
      <c r="AK3093" s="187" t="str">
        <f t="shared" si="1027"/>
        <v/>
      </c>
      <c r="AN3093" s="187" t="str">
        <f t="shared" si="1028"/>
        <v/>
      </c>
      <c r="AO3093" s="187" t="str">
        <f t="shared" si="1029"/>
        <v/>
      </c>
      <c r="AP3093" s="187" t="str">
        <f t="shared" si="1030"/>
        <v/>
      </c>
      <c r="AT3093" s="187" t="str">
        <f t="shared" si="1031"/>
        <v/>
      </c>
      <c r="AU3093" s="187" t="str">
        <f t="shared" si="1032"/>
        <v/>
      </c>
      <c r="AV3093" s="187" t="str">
        <f t="shared" si="1033"/>
        <v/>
      </c>
      <c r="AW3093" s="187" t="str">
        <f t="shared" si="1034"/>
        <v/>
      </c>
      <c r="AX3093" s="187" t="str">
        <f t="shared" si="1035"/>
        <v/>
      </c>
      <c r="AY3093" s="187" t="str">
        <f t="shared" si="1037"/>
        <v/>
      </c>
      <c r="AZ3093" s="187" t="str">
        <f t="shared" si="1036"/>
        <v/>
      </c>
      <c r="BA3093" s="187" t="str">
        <f t="shared" si="1039"/>
        <v xml:space="preserve"> </v>
      </c>
      <c r="BB3093" s="187" t="str">
        <f>IFERROR(IF(AW3093="","",VLOOKUP(AW3093,SUSS!R:S,2,FALSE)),AY3093*SUSS!$M$2)</f>
        <v/>
      </c>
      <c r="BC3093" s="187" t="str">
        <f t="shared" si="1038"/>
        <v/>
      </c>
    </row>
    <row r="3094" spans="14:55" ht="15.75" thickBot="1">
      <c r="N3094" s="183" t="s">
        <v>234</v>
      </c>
      <c r="O3094" s="82">
        <v>10</v>
      </c>
      <c r="P3094" s="86">
        <v>919.65</v>
      </c>
      <c r="Q3094" s="83" t="s">
        <v>103</v>
      </c>
      <c r="R3094" s="83" t="s">
        <v>10</v>
      </c>
      <c r="S3094" s="83" t="s">
        <v>10</v>
      </c>
      <c r="T3094" s="82" t="s">
        <v>228</v>
      </c>
      <c r="U3094" s="82" t="s">
        <v>124</v>
      </c>
      <c r="AC3094" s="187" t="str">
        <f t="shared" si="1019"/>
        <v/>
      </c>
      <c r="AD3094" s="187" t="str">
        <f t="shared" si="1020"/>
        <v/>
      </c>
      <c r="AE3094" s="187" t="str">
        <f t="shared" si="1021"/>
        <v/>
      </c>
      <c r="AF3094" s="187" t="str">
        <f t="shared" si="1022"/>
        <v/>
      </c>
      <c r="AG3094" s="187" t="str">
        <f t="shared" si="1023"/>
        <v/>
      </c>
      <c r="AH3094" s="187" t="str">
        <f t="shared" si="1024"/>
        <v/>
      </c>
      <c r="AI3094" s="187" t="str">
        <f t="shared" si="1025"/>
        <v/>
      </c>
      <c r="AJ3094" s="187" t="str">
        <f t="shared" si="1026"/>
        <v/>
      </c>
      <c r="AK3094" s="187" t="str">
        <f t="shared" si="1027"/>
        <v/>
      </c>
      <c r="AN3094" s="187" t="str">
        <f t="shared" si="1028"/>
        <v/>
      </c>
      <c r="AO3094" s="187" t="str">
        <f t="shared" si="1029"/>
        <v/>
      </c>
      <c r="AP3094" s="187" t="str">
        <f t="shared" si="1030"/>
        <v/>
      </c>
      <c r="AT3094" s="187" t="str">
        <f t="shared" si="1031"/>
        <v/>
      </c>
      <c r="AU3094" s="187" t="str">
        <f t="shared" si="1032"/>
        <v/>
      </c>
      <c r="AV3094" s="187" t="str">
        <f t="shared" si="1033"/>
        <v/>
      </c>
      <c r="AW3094" s="187" t="str">
        <f t="shared" si="1034"/>
        <v/>
      </c>
      <c r="AX3094" s="187" t="str">
        <f t="shared" si="1035"/>
        <v/>
      </c>
      <c r="AY3094" s="187" t="str">
        <f t="shared" si="1037"/>
        <v/>
      </c>
      <c r="AZ3094" s="187" t="str">
        <f t="shared" si="1036"/>
        <v/>
      </c>
      <c r="BA3094" s="187" t="str">
        <f t="shared" si="1039"/>
        <v xml:space="preserve"> </v>
      </c>
      <c r="BB3094" s="187" t="str">
        <f>IFERROR(IF(AW3094="","",VLOOKUP(AW3094,SUSS!R:S,2,FALSE)),AY3094*SUSS!$M$2)</f>
        <v/>
      </c>
      <c r="BC3094" s="187" t="str">
        <f t="shared" si="1038"/>
        <v/>
      </c>
    </row>
    <row r="3095" spans="14:55" ht="15.75" thickBot="1">
      <c r="N3095" s="183" t="s">
        <v>234</v>
      </c>
      <c r="O3095" s="82">
        <v>10</v>
      </c>
      <c r="P3095" s="85">
        <v>2107.56</v>
      </c>
      <c r="Q3095" s="83" t="s">
        <v>86</v>
      </c>
      <c r="R3095" s="83" t="s">
        <v>10</v>
      </c>
      <c r="S3095" s="83" t="s">
        <v>83</v>
      </c>
      <c r="T3095" s="82" t="s">
        <v>229</v>
      </c>
      <c r="U3095" s="82" t="s">
        <v>124</v>
      </c>
      <c r="AC3095" s="187" t="str">
        <f t="shared" si="1019"/>
        <v/>
      </c>
      <c r="AD3095" s="187" t="str">
        <f t="shared" si="1020"/>
        <v/>
      </c>
      <c r="AE3095" s="187" t="str">
        <f t="shared" si="1021"/>
        <v/>
      </c>
      <c r="AF3095" s="187" t="str">
        <f t="shared" si="1022"/>
        <v/>
      </c>
      <c r="AG3095" s="187" t="str">
        <f t="shared" si="1023"/>
        <v/>
      </c>
      <c r="AH3095" s="187" t="str">
        <f t="shared" si="1024"/>
        <v/>
      </c>
      <c r="AI3095" s="187" t="str">
        <f t="shared" si="1025"/>
        <v/>
      </c>
      <c r="AJ3095" s="187" t="str">
        <f t="shared" si="1026"/>
        <v/>
      </c>
      <c r="AK3095" s="187" t="str">
        <f t="shared" si="1027"/>
        <v/>
      </c>
      <c r="AN3095" s="187" t="str">
        <f t="shared" si="1028"/>
        <v/>
      </c>
      <c r="AO3095" s="187" t="str">
        <f t="shared" si="1029"/>
        <v/>
      </c>
      <c r="AP3095" s="187" t="str">
        <f t="shared" si="1030"/>
        <v/>
      </c>
      <c r="AT3095" s="187" t="str">
        <f t="shared" si="1031"/>
        <v/>
      </c>
      <c r="AU3095" s="187" t="str">
        <f t="shared" si="1032"/>
        <v/>
      </c>
      <c r="AV3095" s="187" t="str">
        <f t="shared" si="1033"/>
        <v/>
      </c>
      <c r="AW3095" s="187" t="str">
        <f t="shared" si="1034"/>
        <v/>
      </c>
      <c r="AX3095" s="187" t="str">
        <f t="shared" si="1035"/>
        <v/>
      </c>
      <c r="AY3095" s="187" t="str">
        <f t="shared" si="1037"/>
        <v/>
      </c>
      <c r="AZ3095" s="187" t="str">
        <f t="shared" si="1036"/>
        <v/>
      </c>
      <c r="BA3095" s="187" t="str">
        <f t="shared" si="1039"/>
        <v xml:space="preserve"> </v>
      </c>
      <c r="BB3095" s="187" t="str">
        <f>IFERROR(IF(AW3095="","",VLOOKUP(AW3095,SUSS!R:S,2,FALSE)),AY3095*SUSS!$M$2)</f>
        <v/>
      </c>
      <c r="BC3095" s="187" t="str">
        <f t="shared" si="1038"/>
        <v/>
      </c>
    </row>
    <row r="3096" spans="14:55" ht="15.75" thickBot="1">
      <c r="N3096" s="183" t="s">
        <v>234</v>
      </c>
      <c r="O3096" s="82">
        <v>10</v>
      </c>
      <c r="P3096" s="86">
        <v>434.41</v>
      </c>
      <c r="Q3096" s="83" t="s">
        <v>86</v>
      </c>
      <c r="R3096" s="83" t="s">
        <v>10</v>
      </c>
      <c r="S3096" s="83" t="s">
        <v>10</v>
      </c>
      <c r="T3096" s="82" t="s">
        <v>112</v>
      </c>
      <c r="U3096" s="82" t="s">
        <v>124</v>
      </c>
      <c r="AC3096" s="187" t="str">
        <f t="shared" si="1019"/>
        <v/>
      </c>
      <c r="AD3096" s="187" t="str">
        <f t="shared" si="1020"/>
        <v/>
      </c>
      <c r="AE3096" s="187" t="str">
        <f t="shared" si="1021"/>
        <v/>
      </c>
      <c r="AF3096" s="187" t="str">
        <f t="shared" si="1022"/>
        <v/>
      </c>
      <c r="AG3096" s="187" t="str">
        <f t="shared" si="1023"/>
        <v/>
      </c>
      <c r="AH3096" s="187" t="str">
        <f t="shared" si="1024"/>
        <v/>
      </c>
      <c r="AI3096" s="187" t="str">
        <f t="shared" si="1025"/>
        <v/>
      </c>
      <c r="AJ3096" s="187" t="str">
        <f t="shared" si="1026"/>
        <v/>
      </c>
      <c r="AK3096" s="187" t="str">
        <f t="shared" si="1027"/>
        <v/>
      </c>
      <c r="AN3096" s="187" t="str">
        <f t="shared" si="1028"/>
        <v/>
      </c>
      <c r="AO3096" s="187" t="str">
        <f t="shared" si="1029"/>
        <v/>
      </c>
      <c r="AP3096" s="187" t="str">
        <f t="shared" si="1030"/>
        <v/>
      </c>
      <c r="AT3096" s="187" t="str">
        <f t="shared" si="1031"/>
        <v/>
      </c>
      <c r="AU3096" s="187" t="str">
        <f t="shared" si="1032"/>
        <v/>
      </c>
      <c r="AV3096" s="187" t="str">
        <f t="shared" si="1033"/>
        <v/>
      </c>
      <c r="AW3096" s="187" t="str">
        <f t="shared" si="1034"/>
        <v/>
      </c>
      <c r="AX3096" s="187" t="str">
        <f t="shared" si="1035"/>
        <v/>
      </c>
      <c r="AY3096" s="187" t="str">
        <f t="shared" si="1037"/>
        <v/>
      </c>
      <c r="AZ3096" s="187" t="str">
        <f t="shared" si="1036"/>
        <v/>
      </c>
      <c r="BA3096" s="187" t="str">
        <f t="shared" si="1039"/>
        <v xml:space="preserve"> </v>
      </c>
      <c r="BB3096" s="187" t="str">
        <f>IFERROR(IF(AW3096="","",VLOOKUP(AW3096,SUSS!R:S,2,FALSE)),AY3096*SUSS!$M$2)</f>
        <v/>
      </c>
      <c r="BC3096" s="187" t="str">
        <f t="shared" si="1038"/>
        <v/>
      </c>
    </row>
    <row r="3097" spans="14:55" ht="15.75" thickBot="1">
      <c r="N3097" s="183" t="s">
        <v>234</v>
      </c>
      <c r="O3097" s="82">
        <v>11</v>
      </c>
      <c r="P3097" s="86">
        <v>919.65</v>
      </c>
      <c r="Q3097" s="83" t="s">
        <v>103</v>
      </c>
      <c r="R3097" s="83" t="s">
        <v>10</v>
      </c>
      <c r="S3097" s="83" t="s">
        <v>10</v>
      </c>
      <c r="T3097" s="82" t="s">
        <v>228</v>
      </c>
      <c r="U3097" s="82" t="s">
        <v>124</v>
      </c>
      <c r="AC3097" s="187" t="str">
        <f t="shared" si="1019"/>
        <v/>
      </c>
      <c r="AD3097" s="187" t="str">
        <f t="shared" si="1020"/>
        <v/>
      </c>
      <c r="AE3097" s="187" t="str">
        <f t="shared" si="1021"/>
        <v/>
      </c>
      <c r="AF3097" s="187" t="str">
        <f t="shared" si="1022"/>
        <v/>
      </c>
      <c r="AG3097" s="187" t="str">
        <f t="shared" si="1023"/>
        <v/>
      </c>
      <c r="AH3097" s="187" t="str">
        <f t="shared" si="1024"/>
        <v/>
      </c>
      <c r="AI3097" s="187" t="str">
        <f t="shared" si="1025"/>
        <v/>
      </c>
      <c r="AJ3097" s="187" t="str">
        <f t="shared" si="1026"/>
        <v/>
      </c>
      <c r="AK3097" s="187" t="str">
        <f t="shared" si="1027"/>
        <v/>
      </c>
      <c r="AN3097" s="187" t="str">
        <f t="shared" si="1028"/>
        <v/>
      </c>
      <c r="AO3097" s="187" t="str">
        <f t="shared" si="1029"/>
        <v/>
      </c>
      <c r="AP3097" s="187" t="str">
        <f t="shared" si="1030"/>
        <v/>
      </c>
      <c r="AT3097" s="187" t="str">
        <f t="shared" si="1031"/>
        <v/>
      </c>
      <c r="AU3097" s="187" t="str">
        <f t="shared" si="1032"/>
        <v/>
      </c>
      <c r="AV3097" s="187" t="str">
        <f t="shared" si="1033"/>
        <v/>
      </c>
      <c r="AW3097" s="187" t="str">
        <f t="shared" si="1034"/>
        <v/>
      </c>
      <c r="AX3097" s="187" t="str">
        <f t="shared" si="1035"/>
        <v/>
      </c>
      <c r="AY3097" s="187" t="str">
        <f t="shared" si="1037"/>
        <v/>
      </c>
      <c r="AZ3097" s="187" t="str">
        <f t="shared" si="1036"/>
        <v/>
      </c>
      <c r="BA3097" s="187" t="str">
        <f t="shared" si="1039"/>
        <v xml:space="preserve"> </v>
      </c>
      <c r="BB3097" s="187" t="str">
        <f>IFERROR(IF(AW3097="","",VLOOKUP(AW3097,SUSS!R:S,2,FALSE)),AY3097*SUSS!$M$2)</f>
        <v/>
      </c>
      <c r="BC3097" s="187" t="str">
        <f t="shared" si="1038"/>
        <v/>
      </c>
    </row>
    <row r="3098" spans="14:55" ht="15.75" thickBot="1">
      <c r="N3098" s="183" t="s">
        <v>234</v>
      </c>
      <c r="O3098" s="82">
        <v>11</v>
      </c>
      <c r="P3098" s="85">
        <v>2541.9699999999998</v>
      </c>
      <c r="Q3098" s="83" t="s">
        <v>86</v>
      </c>
      <c r="R3098" s="83" t="s">
        <v>10</v>
      </c>
      <c r="S3098" s="83" t="s">
        <v>10</v>
      </c>
      <c r="T3098" s="82" t="s">
        <v>112</v>
      </c>
      <c r="U3098" s="82" t="s">
        <v>124</v>
      </c>
      <c r="AC3098" s="187" t="str">
        <f t="shared" si="1019"/>
        <v/>
      </c>
      <c r="AD3098" s="187" t="str">
        <f t="shared" si="1020"/>
        <v/>
      </c>
      <c r="AE3098" s="187" t="str">
        <f t="shared" si="1021"/>
        <v/>
      </c>
      <c r="AF3098" s="187" t="str">
        <f t="shared" si="1022"/>
        <v/>
      </c>
      <c r="AG3098" s="187" t="str">
        <f t="shared" si="1023"/>
        <v/>
      </c>
      <c r="AH3098" s="187" t="str">
        <f t="shared" si="1024"/>
        <v/>
      </c>
      <c r="AI3098" s="187" t="str">
        <f t="shared" si="1025"/>
        <v/>
      </c>
      <c r="AJ3098" s="187" t="str">
        <f t="shared" si="1026"/>
        <v/>
      </c>
      <c r="AK3098" s="187" t="str">
        <f t="shared" si="1027"/>
        <v/>
      </c>
      <c r="AN3098" s="187" t="str">
        <f t="shared" si="1028"/>
        <v/>
      </c>
      <c r="AO3098" s="187" t="str">
        <f t="shared" si="1029"/>
        <v/>
      </c>
      <c r="AP3098" s="187" t="str">
        <f t="shared" si="1030"/>
        <v/>
      </c>
      <c r="AT3098" s="187" t="str">
        <f t="shared" si="1031"/>
        <v/>
      </c>
      <c r="AU3098" s="187" t="str">
        <f t="shared" si="1032"/>
        <v/>
      </c>
      <c r="AV3098" s="187" t="str">
        <f t="shared" si="1033"/>
        <v/>
      </c>
      <c r="AW3098" s="187" t="str">
        <f t="shared" si="1034"/>
        <v/>
      </c>
      <c r="AX3098" s="187" t="str">
        <f t="shared" si="1035"/>
        <v/>
      </c>
      <c r="AY3098" s="187" t="str">
        <f t="shared" si="1037"/>
        <v/>
      </c>
      <c r="AZ3098" s="187" t="str">
        <f t="shared" si="1036"/>
        <v/>
      </c>
      <c r="BA3098" s="187" t="str">
        <f t="shared" si="1039"/>
        <v xml:space="preserve"> </v>
      </c>
      <c r="BB3098" s="187" t="str">
        <f>IFERROR(IF(AW3098="","",VLOOKUP(AW3098,SUSS!R:S,2,FALSE)),AY3098*SUSS!$M$2)</f>
        <v/>
      </c>
      <c r="BC3098" s="187" t="str">
        <f t="shared" si="1038"/>
        <v/>
      </c>
    </row>
    <row r="3099" spans="14:55" ht="15.75" thickBot="1">
      <c r="N3099" s="183" t="s">
        <v>234</v>
      </c>
      <c r="O3099" s="82">
        <v>12</v>
      </c>
      <c r="P3099" s="86">
        <v>919.65</v>
      </c>
      <c r="Q3099" s="83" t="s">
        <v>103</v>
      </c>
      <c r="R3099" s="83" t="s">
        <v>10</v>
      </c>
      <c r="S3099" s="83" t="s">
        <v>10</v>
      </c>
      <c r="T3099" s="82" t="s">
        <v>228</v>
      </c>
      <c r="U3099" s="82" t="s">
        <v>124</v>
      </c>
      <c r="AC3099" s="187" t="str">
        <f t="shared" si="1019"/>
        <v/>
      </c>
      <c r="AD3099" s="187" t="str">
        <f t="shared" si="1020"/>
        <v/>
      </c>
      <c r="AE3099" s="187" t="str">
        <f t="shared" si="1021"/>
        <v/>
      </c>
      <c r="AF3099" s="187" t="str">
        <f t="shared" si="1022"/>
        <v/>
      </c>
      <c r="AG3099" s="187" t="str">
        <f t="shared" si="1023"/>
        <v/>
      </c>
      <c r="AH3099" s="187" t="str">
        <f t="shared" si="1024"/>
        <v/>
      </c>
      <c r="AI3099" s="187" t="str">
        <f t="shared" si="1025"/>
        <v/>
      </c>
      <c r="AJ3099" s="187" t="str">
        <f t="shared" si="1026"/>
        <v/>
      </c>
      <c r="AK3099" s="187" t="str">
        <f t="shared" si="1027"/>
        <v/>
      </c>
      <c r="AN3099" s="187" t="str">
        <f t="shared" si="1028"/>
        <v/>
      </c>
      <c r="AO3099" s="187" t="str">
        <f t="shared" si="1029"/>
        <v/>
      </c>
      <c r="AP3099" s="187" t="str">
        <f t="shared" si="1030"/>
        <v/>
      </c>
      <c r="AT3099" s="187" t="str">
        <f t="shared" si="1031"/>
        <v/>
      </c>
      <c r="AU3099" s="187" t="str">
        <f t="shared" si="1032"/>
        <v/>
      </c>
      <c r="AV3099" s="187" t="str">
        <f t="shared" si="1033"/>
        <v/>
      </c>
      <c r="AW3099" s="187" t="str">
        <f t="shared" si="1034"/>
        <v/>
      </c>
      <c r="AX3099" s="187" t="str">
        <f t="shared" si="1035"/>
        <v/>
      </c>
      <c r="AY3099" s="187" t="str">
        <f t="shared" si="1037"/>
        <v/>
      </c>
      <c r="AZ3099" s="187" t="str">
        <f t="shared" si="1036"/>
        <v/>
      </c>
      <c r="BA3099" s="187" t="str">
        <f t="shared" si="1039"/>
        <v xml:space="preserve"> </v>
      </c>
      <c r="BB3099" s="187" t="str">
        <f>IFERROR(IF(AW3099="","",VLOOKUP(AW3099,SUSS!R:S,2,FALSE)),AY3099*SUSS!$M$2)</f>
        <v/>
      </c>
      <c r="BC3099" s="187" t="str">
        <f t="shared" si="1038"/>
        <v/>
      </c>
    </row>
    <row r="3100" spans="14:55" ht="15.75" thickBot="1">
      <c r="N3100" s="183" t="s">
        <v>234</v>
      </c>
      <c r="O3100" s="82">
        <v>12</v>
      </c>
      <c r="P3100" s="85">
        <v>2541.9699999999998</v>
      </c>
      <c r="Q3100" s="83" t="s">
        <v>86</v>
      </c>
      <c r="R3100" s="83" t="s">
        <v>10</v>
      </c>
      <c r="S3100" s="83" t="s">
        <v>10</v>
      </c>
      <c r="T3100" s="82" t="s">
        <v>112</v>
      </c>
      <c r="U3100" s="82" t="s">
        <v>124</v>
      </c>
      <c r="AC3100" s="187" t="str">
        <f t="shared" si="1019"/>
        <v/>
      </c>
      <c r="AD3100" s="187" t="str">
        <f t="shared" si="1020"/>
        <v/>
      </c>
      <c r="AE3100" s="187" t="str">
        <f t="shared" si="1021"/>
        <v/>
      </c>
      <c r="AF3100" s="187" t="str">
        <f t="shared" si="1022"/>
        <v/>
      </c>
      <c r="AG3100" s="187" t="str">
        <f t="shared" si="1023"/>
        <v/>
      </c>
      <c r="AH3100" s="187" t="str">
        <f t="shared" si="1024"/>
        <v/>
      </c>
      <c r="AI3100" s="187" t="str">
        <f t="shared" si="1025"/>
        <v/>
      </c>
      <c r="AJ3100" s="187" t="str">
        <f t="shared" si="1026"/>
        <v/>
      </c>
      <c r="AK3100" s="187" t="str">
        <f t="shared" si="1027"/>
        <v/>
      </c>
      <c r="AN3100" s="187" t="str">
        <f t="shared" si="1028"/>
        <v/>
      </c>
      <c r="AO3100" s="187" t="str">
        <f t="shared" si="1029"/>
        <v/>
      </c>
      <c r="AP3100" s="187" t="str">
        <f t="shared" si="1030"/>
        <v/>
      </c>
      <c r="AT3100" s="187" t="str">
        <f t="shared" si="1031"/>
        <v/>
      </c>
      <c r="AU3100" s="187" t="str">
        <f t="shared" si="1032"/>
        <v/>
      </c>
      <c r="AV3100" s="187" t="str">
        <f t="shared" si="1033"/>
        <v/>
      </c>
      <c r="AW3100" s="187" t="str">
        <f t="shared" si="1034"/>
        <v/>
      </c>
      <c r="AX3100" s="187" t="str">
        <f t="shared" si="1035"/>
        <v/>
      </c>
      <c r="AY3100" s="187" t="str">
        <f t="shared" si="1037"/>
        <v/>
      </c>
      <c r="AZ3100" s="187" t="str">
        <f t="shared" si="1036"/>
        <v/>
      </c>
      <c r="BA3100" s="187" t="str">
        <f t="shared" si="1039"/>
        <v xml:space="preserve"> </v>
      </c>
      <c r="BB3100" s="187" t="str">
        <f>IFERROR(IF(AW3100="","",VLOOKUP(AW3100,SUSS!R:S,2,FALSE)),AY3100*SUSS!$M$2)</f>
        <v/>
      </c>
      <c r="BC3100" s="187" t="str">
        <f t="shared" si="1038"/>
        <v/>
      </c>
    </row>
    <row r="3101" spans="14:55" ht="15.75" thickBot="1">
      <c r="N3101" s="183" t="s">
        <v>234</v>
      </c>
      <c r="O3101" s="82">
        <v>13</v>
      </c>
      <c r="P3101" s="86">
        <v>919.65</v>
      </c>
      <c r="Q3101" s="83" t="s">
        <v>103</v>
      </c>
      <c r="R3101" s="83" t="s">
        <v>10</v>
      </c>
      <c r="S3101" s="83" t="s">
        <v>10</v>
      </c>
      <c r="T3101" s="82" t="s">
        <v>228</v>
      </c>
      <c r="U3101" s="82" t="s">
        <v>124</v>
      </c>
      <c r="AC3101" s="187" t="str">
        <f t="shared" si="1019"/>
        <v/>
      </c>
      <c r="AD3101" s="187" t="str">
        <f t="shared" si="1020"/>
        <v/>
      </c>
      <c r="AE3101" s="187" t="str">
        <f t="shared" si="1021"/>
        <v/>
      </c>
      <c r="AF3101" s="187" t="str">
        <f t="shared" si="1022"/>
        <v/>
      </c>
      <c r="AG3101" s="187" t="str">
        <f t="shared" si="1023"/>
        <v/>
      </c>
      <c r="AH3101" s="187" t="str">
        <f t="shared" si="1024"/>
        <v/>
      </c>
      <c r="AI3101" s="187" t="str">
        <f t="shared" si="1025"/>
        <v/>
      </c>
      <c r="AJ3101" s="187" t="str">
        <f t="shared" si="1026"/>
        <v/>
      </c>
      <c r="AK3101" s="187" t="str">
        <f t="shared" si="1027"/>
        <v/>
      </c>
      <c r="AN3101" s="187" t="str">
        <f t="shared" si="1028"/>
        <v/>
      </c>
      <c r="AO3101" s="187" t="str">
        <f t="shared" si="1029"/>
        <v/>
      </c>
      <c r="AP3101" s="187" t="str">
        <f t="shared" si="1030"/>
        <v/>
      </c>
      <c r="AT3101" s="187" t="str">
        <f t="shared" si="1031"/>
        <v/>
      </c>
      <c r="AU3101" s="187" t="str">
        <f t="shared" si="1032"/>
        <v/>
      </c>
      <c r="AV3101" s="187" t="str">
        <f t="shared" si="1033"/>
        <v/>
      </c>
      <c r="AW3101" s="187" t="str">
        <f t="shared" si="1034"/>
        <v/>
      </c>
      <c r="AX3101" s="187" t="str">
        <f t="shared" si="1035"/>
        <v/>
      </c>
      <c r="AY3101" s="187" t="str">
        <f t="shared" si="1037"/>
        <v/>
      </c>
      <c r="AZ3101" s="187" t="str">
        <f t="shared" si="1036"/>
        <v/>
      </c>
      <c r="BA3101" s="187" t="str">
        <f t="shared" si="1039"/>
        <v xml:space="preserve"> </v>
      </c>
      <c r="BB3101" s="187" t="str">
        <f>IFERROR(IF(AW3101="","",VLOOKUP(AW3101,SUSS!R:S,2,FALSE)),AY3101*SUSS!$M$2)</f>
        <v/>
      </c>
      <c r="BC3101" s="187" t="str">
        <f t="shared" si="1038"/>
        <v/>
      </c>
    </row>
    <row r="3102" spans="14:55" ht="15.75" thickBot="1">
      <c r="N3102" s="183" t="s">
        <v>234</v>
      </c>
      <c r="O3102" s="82">
        <v>13</v>
      </c>
      <c r="P3102" s="85">
        <v>2541.9699999999998</v>
      </c>
      <c r="Q3102" s="83" t="s">
        <v>86</v>
      </c>
      <c r="R3102" s="83" t="s">
        <v>10</v>
      </c>
      <c r="S3102" s="83" t="s">
        <v>10</v>
      </c>
      <c r="T3102" s="82" t="s">
        <v>112</v>
      </c>
      <c r="U3102" s="82" t="s">
        <v>124</v>
      </c>
      <c r="AC3102" s="187" t="str">
        <f t="shared" ref="AC3102:AC3165" si="1040">IF($E3102=$AD$1,IF($G3102=$AE$1,A3102,""),"")</f>
        <v/>
      </c>
      <c r="AD3102" s="187" t="str">
        <f t="shared" ref="AD3102:AD3165" si="1041">IF($E3102=$AD$1,IF($G3102=$AE$1,E3102,""),"")</f>
        <v/>
      </c>
      <c r="AE3102" s="187" t="str">
        <f t="shared" ref="AE3102:AE3165" si="1042">IF($E3102=$AD$1,IF($G3102=$AE$1,F3102,""),"")</f>
        <v/>
      </c>
      <c r="AF3102" s="187" t="str">
        <f t="shared" ref="AF3102:AF3165" si="1043">IF($E3102=$AD$1,IF($G3102=$AE$1,G3102,""),"")</f>
        <v/>
      </c>
      <c r="AG3102" s="187" t="str">
        <f t="shared" ref="AG3102:AG3165" si="1044">IF($E3102=$AD$1,IF($G3102=$AE$1,I3102,""),"")</f>
        <v/>
      </c>
      <c r="AH3102" s="187" t="str">
        <f t="shared" ref="AH3102:AH3165" si="1045">IF($E3102=$AD$1,IF($G3102=$AE$1,J3102,""),"")</f>
        <v/>
      </c>
      <c r="AI3102" s="187" t="str">
        <f t="shared" ref="AI3102:AI3165" si="1046">IF($E3102=$AD$1,IF($G3102=$AE$1,K3102,""),"")</f>
        <v/>
      </c>
      <c r="AJ3102" s="187" t="str">
        <f t="shared" ref="AJ3102:AJ3165" si="1047">IF($E3102=$AD$1,IF($G3102=$AE$1,B3102,""),"")</f>
        <v/>
      </c>
      <c r="AK3102" s="187" t="str">
        <f t="shared" ref="AK3102:AK3165" si="1048">IF($E3102=$AD$1,IF($G3102=$AE$1,C3102,""),"")</f>
        <v/>
      </c>
      <c r="AN3102" s="187" t="str">
        <f t="shared" ref="AN3102:AN3165" si="1049">LEFT(AO3102,7)</f>
        <v/>
      </c>
      <c r="AO3102" s="187" t="str">
        <f t="shared" ref="AO3102:AO3165" si="1050">IF(AF3102=$AE$1,AJ3102&amp;"/"&amp;AK3102&amp;" "&amp;AD3102,"")</f>
        <v/>
      </c>
      <c r="AP3102" s="187" t="str">
        <f t="shared" ref="AP3102:AP3165" si="1051">IF(AO3102&lt;&gt;"",AI3102,"")</f>
        <v/>
      </c>
      <c r="AT3102" s="187" t="str">
        <f t="shared" ref="AT3102:AT3165" si="1052">IF($Q3102=$AD$1,N3102,"")</f>
        <v/>
      </c>
      <c r="AU3102" s="187" t="str">
        <f t="shared" ref="AU3102:AU3165" si="1053">IF($Q3102=$AD$1,O3102,"")</f>
        <v/>
      </c>
      <c r="AV3102" s="187" t="str">
        <f t="shared" ref="AV3102:AV3165" si="1054">IF($Q3102=$AD$1,P3102,"")</f>
        <v/>
      </c>
      <c r="AW3102" s="187" t="str">
        <f t="shared" ref="AW3102:AW3165" si="1055">IF($Q3102=$AD$1,T3102,"")</f>
        <v/>
      </c>
      <c r="AX3102" s="187" t="str">
        <f t="shared" ref="AX3102:AX3165" si="1056">IF(AW3102&lt;&gt;"",AW3102&amp;" "&amp;$AD$1,"")</f>
        <v/>
      </c>
      <c r="AY3102" s="187" t="str">
        <f t="shared" si="1037"/>
        <v/>
      </c>
      <c r="AZ3102" s="187" t="str">
        <f t="shared" ref="AZ3102:AZ3165" si="1057">IF(AY3102="","",AV3102/AY3102)</f>
        <v/>
      </c>
      <c r="BA3102" s="187" t="str">
        <f t="shared" si="1039"/>
        <v xml:space="preserve"> </v>
      </c>
      <c r="BB3102" s="187" t="str">
        <f>IFERROR(IF(AW3102="","",VLOOKUP(AW3102,SUSS!R:S,2,FALSE)),AY3102*SUSS!$M$2)</f>
        <v/>
      </c>
      <c r="BC3102" s="187" t="str">
        <f t="shared" si="1038"/>
        <v/>
      </c>
    </row>
    <row r="3103" spans="14:55" ht="15.75" thickBot="1">
      <c r="N3103" s="183" t="s">
        <v>234</v>
      </c>
      <c r="O3103" s="82">
        <v>14</v>
      </c>
      <c r="P3103" s="86">
        <v>468.45</v>
      </c>
      <c r="Q3103" s="83" t="s">
        <v>103</v>
      </c>
      <c r="R3103" s="83" t="s">
        <v>10</v>
      </c>
      <c r="S3103" s="83" t="s">
        <v>10</v>
      </c>
      <c r="T3103" s="82" t="s">
        <v>228</v>
      </c>
      <c r="U3103" s="82" t="s">
        <v>124</v>
      </c>
      <c r="AC3103" s="187" t="str">
        <f t="shared" si="1040"/>
        <v/>
      </c>
      <c r="AD3103" s="187" t="str">
        <f t="shared" si="1041"/>
        <v/>
      </c>
      <c r="AE3103" s="187" t="str">
        <f t="shared" si="1042"/>
        <v/>
      </c>
      <c r="AF3103" s="187" t="str">
        <f t="shared" si="1043"/>
        <v/>
      </c>
      <c r="AG3103" s="187" t="str">
        <f t="shared" si="1044"/>
        <v/>
      </c>
      <c r="AH3103" s="187" t="str">
        <f t="shared" si="1045"/>
        <v/>
      </c>
      <c r="AI3103" s="187" t="str">
        <f t="shared" si="1046"/>
        <v/>
      </c>
      <c r="AJ3103" s="187" t="str">
        <f t="shared" si="1047"/>
        <v/>
      </c>
      <c r="AK3103" s="187" t="str">
        <f t="shared" si="1048"/>
        <v/>
      </c>
      <c r="AN3103" s="187" t="str">
        <f t="shared" si="1049"/>
        <v/>
      </c>
      <c r="AO3103" s="187" t="str">
        <f t="shared" si="1050"/>
        <v/>
      </c>
      <c r="AP3103" s="187" t="str">
        <f t="shared" si="1051"/>
        <v/>
      </c>
      <c r="AT3103" s="187" t="str">
        <f t="shared" si="1052"/>
        <v/>
      </c>
      <c r="AU3103" s="187" t="str">
        <f t="shared" si="1053"/>
        <v/>
      </c>
      <c r="AV3103" s="187" t="str">
        <f t="shared" si="1054"/>
        <v/>
      </c>
      <c r="AW3103" s="187" t="str">
        <f t="shared" si="1055"/>
        <v/>
      </c>
      <c r="AX3103" s="187" t="str">
        <f t="shared" si="1056"/>
        <v/>
      </c>
      <c r="AY3103" s="187" t="str">
        <f t="shared" si="1037"/>
        <v/>
      </c>
      <c r="AZ3103" s="187" t="str">
        <f t="shared" si="1057"/>
        <v/>
      </c>
      <c r="BA3103" s="187" t="str">
        <f t="shared" si="1039"/>
        <v xml:space="preserve"> </v>
      </c>
      <c r="BB3103" s="187" t="str">
        <f>IFERROR(IF(AW3103="","",VLOOKUP(AW3103,SUSS!R:S,2,FALSE)),AY3103*SUSS!$M$2)</f>
        <v/>
      </c>
      <c r="BC3103" s="187" t="str">
        <f t="shared" si="1038"/>
        <v/>
      </c>
    </row>
    <row r="3104" spans="14:55" ht="15.75" thickBot="1">
      <c r="N3104" s="183" t="s">
        <v>234</v>
      </c>
      <c r="O3104" s="82">
        <v>14</v>
      </c>
      <c r="P3104" s="86">
        <v>451.2</v>
      </c>
      <c r="Q3104" s="83" t="s">
        <v>103</v>
      </c>
      <c r="R3104" s="83" t="s">
        <v>10</v>
      </c>
      <c r="S3104" s="83" t="s">
        <v>83</v>
      </c>
      <c r="T3104" s="82" t="s">
        <v>228</v>
      </c>
      <c r="U3104" s="82" t="s">
        <v>124</v>
      </c>
      <c r="AC3104" s="187" t="str">
        <f t="shared" si="1040"/>
        <v/>
      </c>
      <c r="AD3104" s="187" t="str">
        <f t="shared" si="1041"/>
        <v/>
      </c>
      <c r="AE3104" s="187" t="str">
        <f t="shared" si="1042"/>
        <v/>
      </c>
      <c r="AF3104" s="187" t="str">
        <f t="shared" si="1043"/>
        <v/>
      </c>
      <c r="AG3104" s="187" t="str">
        <f t="shared" si="1044"/>
        <v/>
      </c>
      <c r="AH3104" s="187" t="str">
        <f t="shared" si="1045"/>
        <v/>
      </c>
      <c r="AI3104" s="187" t="str">
        <f t="shared" si="1046"/>
        <v/>
      </c>
      <c r="AJ3104" s="187" t="str">
        <f t="shared" si="1047"/>
        <v/>
      </c>
      <c r="AK3104" s="187" t="str">
        <f t="shared" si="1048"/>
        <v/>
      </c>
      <c r="AN3104" s="187" t="str">
        <f t="shared" si="1049"/>
        <v/>
      </c>
      <c r="AO3104" s="187" t="str">
        <f t="shared" si="1050"/>
        <v/>
      </c>
      <c r="AP3104" s="187" t="str">
        <f t="shared" si="1051"/>
        <v/>
      </c>
      <c r="AT3104" s="187" t="str">
        <f t="shared" si="1052"/>
        <v/>
      </c>
      <c r="AU3104" s="187" t="str">
        <f t="shared" si="1053"/>
        <v/>
      </c>
      <c r="AV3104" s="187" t="str">
        <f t="shared" si="1054"/>
        <v/>
      </c>
      <c r="AW3104" s="187" t="str">
        <f t="shared" si="1055"/>
        <v/>
      </c>
      <c r="AX3104" s="187" t="str">
        <f t="shared" si="1056"/>
        <v/>
      </c>
      <c r="AY3104" s="187" t="str">
        <f t="shared" si="1037"/>
        <v/>
      </c>
      <c r="AZ3104" s="187" t="str">
        <f t="shared" si="1057"/>
        <v/>
      </c>
      <c r="BA3104" s="187" t="str">
        <f t="shared" si="1039"/>
        <v xml:space="preserve"> </v>
      </c>
      <c r="BB3104" s="187" t="str">
        <f>IFERROR(IF(AW3104="","",VLOOKUP(AW3104,SUSS!R:S,2,FALSE)),AY3104*SUSS!$M$2)</f>
        <v/>
      </c>
      <c r="BC3104" s="187" t="str">
        <f t="shared" si="1038"/>
        <v/>
      </c>
    </row>
    <row r="3105" spans="14:55" ht="15.75" thickBot="1">
      <c r="N3105" s="183" t="s">
        <v>234</v>
      </c>
      <c r="O3105" s="82">
        <v>14</v>
      </c>
      <c r="P3105" s="85">
        <v>1228.78</v>
      </c>
      <c r="Q3105" s="83" t="s">
        <v>86</v>
      </c>
      <c r="R3105" s="83" t="s">
        <v>10</v>
      </c>
      <c r="S3105" s="83" t="s">
        <v>10</v>
      </c>
      <c r="T3105" s="82" t="s">
        <v>112</v>
      </c>
      <c r="U3105" s="82" t="s">
        <v>124</v>
      </c>
      <c r="AC3105" s="187" t="str">
        <f t="shared" si="1040"/>
        <v/>
      </c>
      <c r="AD3105" s="187" t="str">
        <f t="shared" si="1041"/>
        <v/>
      </c>
      <c r="AE3105" s="187" t="str">
        <f t="shared" si="1042"/>
        <v/>
      </c>
      <c r="AF3105" s="187" t="str">
        <f t="shared" si="1043"/>
        <v/>
      </c>
      <c r="AG3105" s="187" t="str">
        <f t="shared" si="1044"/>
        <v/>
      </c>
      <c r="AH3105" s="187" t="str">
        <f t="shared" si="1045"/>
        <v/>
      </c>
      <c r="AI3105" s="187" t="str">
        <f t="shared" si="1046"/>
        <v/>
      </c>
      <c r="AJ3105" s="187" t="str">
        <f t="shared" si="1047"/>
        <v/>
      </c>
      <c r="AK3105" s="187" t="str">
        <f t="shared" si="1048"/>
        <v/>
      </c>
      <c r="AN3105" s="187" t="str">
        <f t="shared" si="1049"/>
        <v/>
      </c>
      <c r="AO3105" s="187" t="str">
        <f t="shared" si="1050"/>
        <v/>
      </c>
      <c r="AP3105" s="187" t="str">
        <f t="shared" si="1051"/>
        <v/>
      </c>
      <c r="AT3105" s="187" t="str">
        <f t="shared" si="1052"/>
        <v/>
      </c>
      <c r="AU3105" s="187" t="str">
        <f t="shared" si="1053"/>
        <v/>
      </c>
      <c r="AV3105" s="187" t="str">
        <f t="shared" si="1054"/>
        <v/>
      </c>
      <c r="AW3105" s="187" t="str">
        <f t="shared" si="1055"/>
        <v/>
      </c>
      <c r="AX3105" s="187" t="str">
        <f t="shared" si="1056"/>
        <v/>
      </c>
      <c r="AY3105" s="187" t="str">
        <f t="shared" si="1037"/>
        <v/>
      </c>
      <c r="AZ3105" s="187" t="str">
        <f t="shared" si="1057"/>
        <v/>
      </c>
      <c r="BA3105" s="187" t="str">
        <f t="shared" si="1039"/>
        <v xml:space="preserve"> </v>
      </c>
      <c r="BB3105" s="187" t="str">
        <f>IFERROR(IF(AW3105="","",VLOOKUP(AW3105,SUSS!R:S,2,FALSE)),AY3105*SUSS!$M$2)</f>
        <v/>
      </c>
      <c r="BC3105" s="187" t="str">
        <f t="shared" si="1038"/>
        <v/>
      </c>
    </row>
    <row r="3106" spans="14:55" ht="15.75" thickBot="1">
      <c r="N3106" s="183" t="s">
        <v>234</v>
      </c>
      <c r="O3106" s="82">
        <v>14</v>
      </c>
      <c r="P3106" s="85">
        <v>1313.19</v>
      </c>
      <c r="Q3106" s="83" t="s">
        <v>86</v>
      </c>
      <c r="R3106" s="83" t="s">
        <v>10</v>
      </c>
      <c r="S3106" s="83" t="s">
        <v>83</v>
      </c>
      <c r="T3106" s="82" t="s">
        <v>112</v>
      </c>
      <c r="U3106" s="82" t="s">
        <v>124</v>
      </c>
      <c r="AC3106" s="187" t="str">
        <f t="shared" si="1040"/>
        <v/>
      </c>
      <c r="AD3106" s="187" t="str">
        <f t="shared" si="1041"/>
        <v/>
      </c>
      <c r="AE3106" s="187" t="str">
        <f t="shared" si="1042"/>
        <v/>
      </c>
      <c r="AF3106" s="187" t="str">
        <f t="shared" si="1043"/>
        <v/>
      </c>
      <c r="AG3106" s="187" t="str">
        <f t="shared" si="1044"/>
        <v/>
      </c>
      <c r="AH3106" s="187" t="str">
        <f t="shared" si="1045"/>
        <v/>
      </c>
      <c r="AI3106" s="187" t="str">
        <f t="shared" si="1046"/>
        <v/>
      </c>
      <c r="AJ3106" s="187" t="str">
        <f t="shared" si="1047"/>
        <v/>
      </c>
      <c r="AK3106" s="187" t="str">
        <f t="shared" si="1048"/>
        <v/>
      </c>
      <c r="AN3106" s="187" t="str">
        <f t="shared" si="1049"/>
        <v/>
      </c>
      <c r="AO3106" s="187" t="str">
        <f t="shared" si="1050"/>
        <v/>
      </c>
      <c r="AP3106" s="187" t="str">
        <f t="shared" si="1051"/>
        <v/>
      </c>
      <c r="AT3106" s="187" t="str">
        <f t="shared" si="1052"/>
        <v/>
      </c>
      <c r="AU3106" s="187" t="str">
        <f t="shared" si="1053"/>
        <v/>
      </c>
      <c r="AV3106" s="187" t="str">
        <f t="shared" si="1054"/>
        <v/>
      </c>
      <c r="AW3106" s="187" t="str">
        <f t="shared" si="1055"/>
        <v/>
      </c>
      <c r="AX3106" s="187" t="str">
        <f t="shared" si="1056"/>
        <v/>
      </c>
      <c r="AY3106" s="187" t="str">
        <f t="shared" si="1037"/>
        <v/>
      </c>
      <c r="AZ3106" s="187" t="str">
        <f t="shared" si="1057"/>
        <v/>
      </c>
      <c r="BA3106" s="187" t="str">
        <f t="shared" si="1039"/>
        <v xml:space="preserve"> </v>
      </c>
      <c r="BB3106" s="187" t="str">
        <f>IFERROR(IF(AW3106="","",VLOOKUP(AW3106,SUSS!R:S,2,FALSE)),AY3106*SUSS!$M$2)</f>
        <v/>
      </c>
      <c r="BC3106" s="187" t="str">
        <f t="shared" si="1038"/>
        <v/>
      </c>
    </row>
    <row r="3107" spans="14:55" ht="15.75" thickBot="1">
      <c r="N3107" s="183" t="s">
        <v>234</v>
      </c>
      <c r="O3107" s="82">
        <v>15</v>
      </c>
      <c r="P3107" s="86">
        <v>919.65</v>
      </c>
      <c r="Q3107" s="83" t="s">
        <v>103</v>
      </c>
      <c r="R3107" s="83" t="s">
        <v>10</v>
      </c>
      <c r="S3107" s="83" t="s">
        <v>83</v>
      </c>
      <c r="T3107" s="82" t="s">
        <v>228</v>
      </c>
      <c r="U3107" s="82" t="s">
        <v>124</v>
      </c>
      <c r="AC3107" s="187" t="str">
        <f t="shared" si="1040"/>
        <v/>
      </c>
      <c r="AD3107" s="187" t="str">
        <f t="shared" si="1041"/>
        <v/>
      </c>
      <c r="AE3107" s="187" t="str">
        <f t="shared" si="1042"/>
        <v/>
      </c>
      <c r="AF3107" s="187" t="str">
        <f t="shared" si="1043"/>
        <v/>
      </c>
      <c r="AG3107" s="187" t="str">
        <f t="shared" si="1044"/>
        <v/>
      </c>
      <c r="AH3107" s="187" t="str">
        <f t="shared" si="1045"/>
        <v/>
      </c>
      <c r="AI3107" s="187" t="str">
        <f t="shared" si="1046"/>
        <v/>
      </c>
      <c r="AJ3107" s="187" t="str">
        <f t="shared" si="1047"/>
        <v/>
      </c>
      <c r="AK3107" s="187" t="str">
        <f t="shared" si="1048"/>
        <v/>
      </c>
      <c r="AN3107" s="187" t="str">
        <f t="shared" si="1049"/>
        <v/>
      </c>
      <c r="AO3107" s="187" t="str">
        <f t="shared" si="1050"/>
        <v/>
      </c>
      <c r="AP3107" s="187" t="str">
        <f t="shared" si="1051"/>
        <v/>
      </c>
      <c r="AT3107" s="187" t="str">
        <f t="shared" si="1052"/>
        <v/>
      </c>
      <c r="AU3107" s="187" t="str">
        <f t="shared" si="1053"/>
        <v/>
      </c>
      <c r="AV3107" s="187" t="str">
        <f t="shared" si="1054"/>
        <v/>
      </c>
      <c r="AW3107" s="187" t="str">
        <f t="shared" si="1055"/>
        <v/>
      </c>
      <c r="AX3107" s="187" t="str">
        <f t="shared" si="1056"/>
        <v/>
      </c>
      <c r="AY3107" s="187" t="str">
        <f t="shared" si="1037"/>
        <v/>
      </c>
      <c r="AZ3107" s="187" t="str">
        <f t="shared" si="1057"/>
        <v/>
      </c>
      <c r="BA3107" s="187" t="str">
        <f t="shared" si="1039"/>
        <v xml:space="preserve"> </v>
      </c>
      <c r="BB3107" s="187" t="str">
        <f>IFERROR(IF(AW3107="","",VLOOKUP(AW3107,SUSS!R:S,2,FALSE)),AY3107*SUSS!$M$2)</f>
        <v/>
      </c>
      <c r="BC3107" s="187" t="str">
        <f t="shared" si="1038"/>
        <v/>
      </c>
    </row>
    <row r="3108" spans="14:55" ht="15.75" thickBot="1">
      <c r="N3108" s="183" t="s">
        <v>234</v>
      </c>
      <c r="O3108" s="82">
        <v>15</v>
      </c>
      <c r="P3108" s="85">
        <v>2541.9699999999998</v>
      </c>
      <c r="Q3108" s="83" t="s">
        <v>86</v>
      </c>
      <c r="R3108" s="83" t="s">
        <v>10</v>
      </c>
      <c r="S3108" s="83" t="s">
        <v>83</v>
      </c>
      <c r="T3108" s="82" t="s">
        <v>112</v>
      </c>
      <c r="U3108" s="82" t="s">
        <v>124</v>
      </c>
      <c r="AC3108" s="187" t="str">
        <f t="shared" si="1040"/>
        <v/>
      </c>
      <c r="AD3108" s="187" t="str">
        <f t="shared" si="1041"/>
        <v/>
      </c>
      <c r="AE3108" s="187" t="str">
        <f t="shared" si="1042"/>
        <v/>
      </c>
      <c r="AF3108" s="187" t="str">
        <f t="shared" si="1043"/>
        <v/>
      </c>
      <c r="AG3108" s="187" t="str">
        <f t="shared" si="1044"/>
        <v/>
      </c>
      <c r="AH3108" s="187" t="str">
        <f t="shared" si="1045"/>
        <v/>
      </c>
      <c r="AI3108" s="187" t="str">
        <f t="shared" si="1046"/>
        <v/>
      </c>
      <c r="AJ3108" s="187" t="str">
        <f t="shared" si="1047"/>
        <v/>
      </c>
      <c r="AK3108" s="187" t="str">
        <f t="shared" si="1048"/>
        <v/>
      </c>
      <c r="AN3108" s="187" t="str">
        <f t="shared" si="1049"/>
        <v/>
      </c>
      <c r="AO3108" s="187" t="str">
        <f t="shared" si="1050"/>
        <v/>
      </c>
      <c r="AP3108" s="187" t="str">
        <f t="shared" si="1051"/>
        <v/>
      </c>
      <c r="AT3108" s="187" t="str">
        <f t="shared" si="1052"/>
        <v/>
      </c>
      <c r="AU3108" s="187" t="str">
        <f t="shared" si="1053"/>
        <v/>
      </c>
      <c r="AV3108" s="187" t="str">
        <f t="shared" si="1054"/>
        <v/>
      </c>
      <c r="AW3108" s="187" t="str">
        <f t="shared" si="1055"/>
        <v/>
      </c>
      <c r="AX3108" s="187" t="str">
        <f t="shared" si="1056"/>
        <v/>
      </c>
      <c r="AY3108" s="187" t="str">
        <f t="shared" si="1037"/>
        <v/>
      </c>
      <c r="AZ3108" s="187" t="str">
        <f t="shared" si="1057"/>
        <v/>
      </c>
      <c r="BA3108" s="187" t="str">
        <f t="shared" si="1039"/>
        <v xml:space="preserve"> </v>
      </c>
      <c r="BB3108" s="187" t="str">
        <f>IFERROR(IF(AW3108="","",VLOOKUP(AW3108,SUSS!R:S,2,FALSE)),AY3108*SUSS!$M$2)</f>
        <v/>
      </c>
      <c r="BC3108" s="187" t="str">
        <f t="shared" si="1038"/>
        <v/>
      </c>
    </row>
    <row r="3109" spans="14:55" ht="15.75" thickBot="1">
      <c r="N3109" s="183" t="s">
        <v>234</v>
      </c>
      <c r="O3109" s="82">
        <v>16</v>
      </c>
      <c r="P3109" s="86">
        <v>919.65</v>
      </c>
      <c r="Q3109" s="83" t="s">
        <v>103</v>
      </c>
      <c r="R3109" s="83" t="s">
        <v>10</v>
      </c>
      <c r="S3109" s="83" t="s">
        <v>83</v>
      </c>
      <c r="T3109" s="82" t="s">
        <v>228</v>
      </c>
      <c r="U3109" s="82" t="s">
        <v>124</v>
      </c>
      <c r="AC3109" s="187" t="str">
        <f t="shared" si="1040"/>
        <v/>
      </c>
      <c r="AD3109" s="187" t="str">
        <f t="shared" si="1041"/>
        <v/>
      </c>
      <c r="AE3109" s="187" t="str">
        <f t="shared" si="1042"/>
        <v/>
      </c>
      <c r="AF3109" s="187" t="str">
        <f t="shared" si="1043"/>
        <v/>
      </c>
      <c r="AG3109" s="187" t="str">
        <f t="shared" si="1044"/>
        <v/>
      </c>
      <c r="AH3109" s="187" t="str">
        <f t="shared" si="1045"/>
        <v/>
      </c>
      <c r="AI3109" s="187" t="str">
        <f t="shared" si="1046"/>
        <v/>
      </c>
      <c r="AJ3109" s="187" t="str">
        <f t="shared" si="1047"/>
        <v/>
      </c>
      <c r="AK3109" s="187" t="str">
        <f t="shared" si="1048"/>
        <v/>
      </c>
      <c r="AN3109" s="187" t="str">
        <f t="shared" si="1049"/>
        <v/>
      </c>
      <c r="AO3109" s="187" t="str">
        <f t="shared" si="1050"/>
        <v/>
      </c>
      <c r="AP3109" s="187" t="str">
        <f t="shared" si="1051"/>
        <v/>
      </c>
      <c r="AT3109" s="187" t="str">
        <f t="shared" si="1052"/>
        <v/>
      </c>
      <c r="AU3109" s="187" t="str">
        <f t="shared" si="1053"/>
        <v/>
      </c>
      <c r="AV3109" s="187" t="str">
        <f t="shared" si="1054"/>
        <v/>
      </c>
      <c r="AW3109" s="187" t="str">
        <f t="shared" si="1055"/>
        <v/>
      </c>
      <c r="AX3109" s="187" t="str">
        <f t="shared" si="1056"/>
        <v/>
      </c>
      <c r="AY3109" s="187" t="str">
        <f t="shared" si="1037"/>
        <v/>
      </c>
      <c r="AZ3109" s="187" t="str">
        <f t="shared" si="1057"/>
        <v/>
      </c>
      <c r="BA3109" s="187" t="str">
        <f t="shared" si="1039"/>
        <v xml:space="preserve"> </v>
      </c>
      <c r="BB3109" s="187" t="str">
        <f>IFERROR(IF(AW3109="","",VLOOKUP(AW3109,SUSS!R:S,2,FALSE)),AY3109*SUSS!$M$2)</f>
        <v/>
      </c>
      <c r="BC3109" s="187" t="str">
        <f t="shared" si="1038"/>
        <v/>
      </c>
    </row>
    <row r="3110" spans="14:55" ht="15.75" thickBot="1">
      <c r="N3110" s="183" t="s">
        <v>234</v>
      </c>
      <c r="O3110" s="82">
        <v>16</v>
      </c>
      <c r="P3110" s="85">
        <v>2541.9699999999998</v>
      </c>
      <c r="Q3110" s="83" t="s">
        <v>86</v>
      </c>
      <c r="R3110" s="83" t="s">
        <v>10</v>
      </c>
      <c r="S3110" s="83" t="s">
        <v>83</v>
      </c>
      <c r="T3110" s="82" t="s">
        <v>112</v>
      </c>
      <c r="U3110" s="82" t="s">
        <v>124</v>
      </c>
      <c r="AC3110" s="187" t="str">
        <f t="shared" si="1040"/>
        <v/>
      </c>
      <c r="AD3110" s="187" t="str">
        <f t="shared" si="1041"/>
        <v/>
      </c>
      <c r="AE3110" s="187" t="str">
        <f t="shared" si="1042"/>
        <v/>
      </c>
      <c r="AF3110" s="187" t="str">
        <f t="shared" si="1043"/>
        <v/>
      </c>
      <c r="AG3110" s="187" t="str">
        <f t="shared" si="1044"/>
        <v/>
      </c>
      <c r="AH3110" s="187" t="str">
        <f t="shared" si="1045"/>
        <v/>
      </c>
      <c r="AI3110" s="187" t="str">
        <f t="shared" si="1046"/>
        <v/>
      </c>
      <c r="AJ3110" s="187" t="str">
        <f t="shared" si="1047"/>
        <v/>
      </c>
      <c r="AK3110" s="187" t="str">
        <f t="shared" si="1048"/>
        <v/>
      </c>
      <c r="AN3110" s="187" t="str">
        <f t="shared" si="1049"/>
        <v/>
      </c>
      <c r="AO3110" s="187" t="str">
        <f t="shared" si="1050"/>
        <v/>
      </c>
      <c r="AP3110" s="187" t="str">
        <f t="shared" si="1051"/>
        <v/>
      </c>
      <c r="AT3110" s="187" t="str">
        <f t="shared" si="1052"/>
        <v/>
      </c>
      <c r="AU3110" s="187" t="str">
        <f t="shared" si="1053"/>
        <v/>
      </c>
      <c r="AV3110" s="187" t="str">
        <f t="shared" si="1054"/>
        <v/>
      </c>
      <c r="AW3110" s="187" t="str">
        <f t="shared" si="1055"/>
        <v/>
      </c>
      <c r="AX3110" s="187" t="str">
        <f t="shared" si="1056"/>
        <v/>
      </c>
      <c r="AY3110" s="187" t="str">
        <f t="shared" si="1037"/>
        <v/>
      </c>
      <c r="AZ3110" s="187" t="str">
        <f t="shared" si="1057"/>
        <v/>
      </c>
      <c r="BA3110" s="187" t="str">
        <f t="shared" si="1039"/>
        <v xml:space="preserve"> </v>
      </c>
      <c r="BB3110" s="187" t="str">
        <f>IFERROR(IF(AW3110="","",VLOOKUP(AW3110,SUSS!R:S,2,FALSE)),AY3110*SUSS!$M$2)</f>
        <v/>
      </c>
      <c r="BC3110" s="187" t="str">
        <f t="shared" si="1038"/>
        <v/>
      </c>
    </row>
    <row r="3111" spans="14:55" ht="15.75" thickBot="1">
      <c r="N3111" s="183" t="s">
        <v>234</v>
      </c>
      <c r="O3111" s="82">
        <v>17</v>
      </c>
      <c r="P3111" s="86">
        <v>919.65</v>
      </c>
      <c r="Q3111" s="83" t="s">
        <v>103</v>
      </c>
      <c r="R3111" s="83" t="s">
        <v>10</v>
      </c>
      <c r="S3111" s="83" t="s">
        <v>83</v>
      </c>
      <c r="T3111" s="82" t="s">
        <v>228</v>
      </c>
      <c r="U3111" s="82" t="s">
        <v>124</v>
      </c>
      <c r="AC3111" s="187" t="str">
        <f t="shared" si="1040"/>
        <v/>
      </c>
      <c r="AD3111" s="187" t="str">
        <f t="shared" si="1041"/>
        <v/>
      </c>
      <c r="AE3111" s="187" t="str">
        <f t="shared" si="1042"/>
        <v/>
      </c>
      <c r="AF3111" s="187" t="str">
        <f t="shared" si="1043"/>
        <v/>
      </c>
      <c r="AG3111" s="187" t="str">
        <f t="shared" si="1044"/>
        <v/>
      </c>
      <c r="AH3111" s="187" t="str">
        <f t="shared" si="1045"/>
        <v/>
      </c>
      <c r="AI3111" s="187" t="str">
        <f t="shared" si="1046"/>
        <v/>
      </c>
      <c r="AJ3111" s="187" t="str">
        <f t="shared" si="1047"/>
        <v/>
      </c>
      <c r="AK3111" s="187" t="str">
        <f t="shared" si="1048"/>
        <v/>
      </c>
      <c r="AN3111" s="187" t="str">
        <f t="shared" si="1049"/>
        <v/>
      </c>
      <c r="AO3111" s="187" t="str">
        <f t="shared" si="1050"/>
        <v/>
      </c>
      <c r="AP3111" s="187" t="str">
        <f t="shared" si="1051"/>
        <v/>
      </c>
      <c r="AT3111" s="187" t="str">
        <f t="shared" si="1052"/>
        <v/>
      </c>
      <c r="AU3111" s="187" t="str">
        <f t="shared" si="1053"/>
        <v/>
      </c>
      <c r="AV3111" s="187" t="str">
        <f t="shared" si="1054"/>
        <v/>
      </c>
      <c r="AW3111" s="187" t="str">
        <f t="shared" si="1055"/>
        <v/>
      </c>
      <c r="AX3111" s="187" t="str">
        <f t="shared" si="1056"/>
        <v/>
      </c>
      <c r="AY3111" s="187" t="str">
        <f t="shared" si="1037"/>
        <v/>
      </c>
      <c r="AZ3111" s="187" t="str">
        <f t="shared" si="1057"/>
        <v/>
      </c>
      <c r="BA3111" s="187" t="str">
        <f t="shared" si="1039"/>
        <v xml:space="preserve"> </v>
      </c>
      <c r="BB3111" s="187" t="str">
        <f>IFERROR(IF(AW3111="","",VLOOKUP(AW3111,SUSS!R:S,2,FALSE)),AY3111*SUSS!$M$2)</f>
        <v/>
      </c>
      <c r="BC3111" s="187" t="str">
        <f t="shared" si="1038"/>
        <v/>
      </c>
    </row>
    <row r="3112" spans="14:55" ht="15.75" thickBot="1">
      <c r="N3112" s="183" t="s">
        <v>234</v>
      </c>
      <c r="O3112" s="82">
        <v>17</v>
      </c>
      <c r="P3112" s="86">
        <v>569.70000000000005</v>
      </c>
      <c r="Q3112" s="83" t="s">
        <v>86</v>
      </c>
      <c r="R3112" s="83" t="s">
        <v>10</v>
      </c>
      <c r="S3112" s="83" t="s">
        <v>83</v>
      </c>
      <c r="T3112" s="82" t="s">
        <v>112</v>
      </c>
      <c r="U3112" s="82" t="s">
        <v>124</v>
      </c>
      <c r="AC3112" s="187" t="str">
        <f t="shared" si="1040"/>
        <v/>
      </c>
      <c r="AD3112" s="187" t="str">
        <f t="shared" si="1041"/>
        <v/>
      </c>
      <c r="AE3112" s="187" t="str">
        <f t="shared" si="1042"/>
        <v/>
      </c>
      <c r="AF3112" s="187" t="str">
        <f t="shared" si="1043"/>
        <v/>
      </c>
      <c r="AG3112" s="187" t="str">
        <f t="shared" si="1044"/>
        <v/>
      </c>
      <c r="AH3112" s="187" t="str">
        <f t="shared" si="1045"/>
        <v/>
      </c>
      <c r="AI3112" s="187" t="str">
        <f t="shared" si="1046"/>
        <v/>
      </c>
      <c r="AJ3112" s="187" t="str">
        <f t="shared" si="1047"/>
        <v/>
      </c>
      <c r="AK3112" s="187" t="str">
        <f t="shared" si="1048"/>
        <v/>
      </c>
      <c r="AN3112" s="187" t="str">
        <f t="shared" si="1049"/>
        <v/>
      </c>
      <c r="AO3112" s="187" t="str">
        <f t="shared" si="1050"/>
        <v/>
      </c>
      <c r="AP3112" s="187" t="str">
        <f t="shared" si="1051"/>
        <v/>
      </c>
      <c r="AT3112" s="187" t="str">
        <f t="shared" si="1052"/>
        <v/>
      </c>
      <c r="AU3112" s="187" t="str">
        <f t="shared" si="1053"/>
        <v/>
      </c>
      <c r="AV3112" s="187" t="str">
        <f t="shared" si="1054"/>
        <v/>
      </c>
      <c r="AW3112" s="187" t="str">
        <f t="shared" si="1055"/>
        <v/>
      </c>
      <c r="AX3112" s="187" t="str">
        <f t="shared" si="1056"/>
        <v/>
      </c>
      <c r="AY3112" s="187" t="str">
        <f t="shared" si="1037"/>
        <v/>
      </c>
      <c r="AZ3112" s="187" t="str">
        <f t="shared" si="1057"/>
        <v/>
      </c>
      <c r="BA3112" s="187" t="str">
        <f t="shared" si="1039"/>
        <v xml:space="preserve"> </v>
      </c>
      <c r="BB3112" s="187" t="str">
        <f>IFERROR(IF(AW3112="","",VLOOKUP(AW3112,SUSS!R:S,2,FALSE)),AY3112*SUSS!$M$2)</f>
        <v/>
      </c>
      <c r="BC3112" s="187" t="str">
        <f t="shared" si="1038"/>
        <v/>
      </c>
    </row>
    <row r="3113" spans="14:55" ht="15.75" thickBot="1">
      <c r="N3113" s="183" t="s">
        <v>234</v>
      </c>
      <c r="O3113" s="82">
        <v>17</v>
      </c>
      <c r="P3113" s="85">
        <v>1972.27</v>
      </c>
      <c r="Q3113" s="83" t="s">
        <v>86</v>
      </c>
      <c r="R3113" s="83" t="s">
        <v>10</v>
      </c>
      <c r="S3113" s="83" t="s">
        <v>10</v>
      </c>
      <c r="T3113" s="82" t="s">
        <v>120</v>
      </c>
      <c r="U3113" s="82" t="s">
        <v>124</v>
      </c>
      <c r="AC3113" s="187" t="str">
        <f t="shared" si="1040"/>
        <v/>
      </c>
      <c r="AD3113" s="187" t="str">
        <f t="shared" si="1041"/>
        <v/>
      </c>
      <c r="AE3113" s="187" t="str">
        <f t="shared" si="1042"/>
        <v/>
      </c>
      <c r="AF3113" s="187" t="str">
        <f t="shared" si="1043"/>
        <v/>
      </c>
      <c r="AG3113" s="187" t="str">
        <f t="shared" si="1044"/>
        <v/>
      </c>
      <c r="AH3113" s="187" t="str">
        <f t="shared" si="1045"/>
        <v/>
      </c>
      <c r="AI3113" s="187" t="str">
        <f t="shared" si="1046"/>
        <v/>
      </c>
      <c r="AJ3113" s="187" t="str">
        <f t="shared" si="1047"/>
        <v/>
      </c>
      <c r="AK3113" s="187" t="str">
        <f t="shared" si="1048"/>
        <v/>
      </c>
      <c r="AN3113" s="187" t="str">
        <f t="shared" si="1049"/>
        <v/>
      </c>
      <c r="AO3113" s="187" t="str">
        <f t="shared" si="1050"/>
        <v/>
      </c>
      <c r="AP3113" s="187" t="str">
        <f t="shared" si="1051"/>
        <v/>
      </c>
      <c r="AT3113" s="187" t="str">
        <f t="shared" si="1052"/>
        <v/>
      </c>
      <c r="AU3113" s="187" t="str">
        <f t="shared" si="1053"/>
        <v/>
      </c>
      <c r="AV3113" s="187" t="str">
        <f t="shared" si="1054"/>
        <v/>
      </c>
      <c r="AW3113" s="187" t="str">
        <f t="shared" si="1055"/>
        <v/>
      </c>
      <c r="AX3113" s="187" t="str">
        <f t="shared" si="1056"/>
        <v/>
      </c>
      <c r="AY3113" s="187" t="str">
        <f t="shared" si="1037"/>
        <v/>
      </c>
      <c r="AZ3113" s="187" t="str">
        <f t="shared" si="1057"/>
        <v/>
      </c>
      <c r="BA3113" s="187" t="str">
        <f t="shared" si="1039"/>
        <v xml:space="preserve"> </v>
      </c>
      <c r="BB3113" s="187" t="str">
        <f>IFERROR(IF(AW3113="","",VLOOKUP(AW3113,SUSS!R:S,2,FALSE)),AY3113*SUSS!$M$2)</f>
        <v/>
      </c>
      <c r="BC3113" s="187" t="str">
        <f t="shared" si="1038"/>
        <v/>
      </c>
    </row>
    <row r="3114" spans="14:55" ht="15.75" thickBot="1">
      <c r="N3114" s="183" t="s">
        <v>234</v>
      </c>
      <c r="O3114" s="82">
        <v>18</v>
      </c>
      <c r="P3114" s="86">
        <v>919.65</v>
      </c>
      <c r="Q3114" s="83" t="s">
        <v>103</v>
      </c>
      <c r="R3114" s="83" t="s">
        <v>10</v>
      </c>
      <c r="S3114" s="83" t="s">
        <v>83</v>
      </c>
      <c r="T3114" s="82" t="s">
        <v>228</v>
      </c>
      <c r="U3114" s="82" t="s">
        <v>124</v>
      </c>
      <c r="AC3114" s="187" t="str">
        <f t="shared" si="1040"/>
        <v/>
      </c>
      <c r="AD3114" s="187" t="str">
        <f t="shared" si="1041"/>
        <v/>
      </c>
      <c r="AE3114" s="187" t="str">
        <f t="shared" si="1042"/>
        <v/>
      </c>
      <c r="AF3114" s="187" t="str">
        <f t="shared" si="1043"/>
        <v/>
      </c>
      <c r="AG3114" s="187" t="str">
        <f t="shared" si="1044"/>
        <v/>
      </c>
      <c r="AH3114" s="187" t="str">
        <f t="shared" si="1045"/>
        <v/>
      </c>
      <c r="AI3114" s="187" t="str">
        <f t="shared" si="1046"/>
        <v/>
      </c>
      <c r="AJ3114" s="187" t="str">
        <f t="shared" si="1047"/>
        <v/>
      </c>
      <c r="AK3114" s="187" t="str">
        <f t="shared" si="1048"/>
        <v/>
      </c>
      <c r="AN3114" s="187" t="str">
        <f t="shared" si="1049"/>
        <v/>
      </c>
      <c r="AO3114" s="187" t="str">
        <f t="shared" si="1050"/>
        <v/>
      </c>
      <c r="AP3114" s="187" t="str">
        <f t="shared" si="1051"/>
        <v/>
      </c>
      <c r="AT3114" s="187" t="str">
        <f t="shared" si="1052"/>
        <v/>
      </c>
      <c r="AU3114" s="187" t="str">
        <f t="shared" si="1053"/>
        <v/>
      </c>
      <c r="AV3114" s="187" t="str">
        <f t="shared" si="1054"/>
        <v/>
      </c>
      <c r="AW3114" s="187" t="str">
        <f t="shared" si="1055"/>
        <v/>
      </c>
      <c r="AX3114" s="187" t="str">
        <f t="shared" si="1056"/>
        <v/>
      </c>
      <c r="AY3114" s="187" t="str">
        <f t="shared" si="1037"/>
        <v/>
      </c>
      <c r="AZ3114" s="187" t="str">
        <f t="shared" si="1057"/>
        <v/>
      </c>
      <c r="BA3114" s="187" t="str">
        <f t="shared" si="1039"/>
        <v xml:space="preserve"> </v>
      </c>
      <c r="BB3114" s="187" t="str">
        <f>IFERROR(IF(AW3114="","",VLOOKUP(AW3114,SUSS!R:S,2,FALSE)),AY3114*SUSS!$M$2)</f>
        <v/>
      </c>
      <c r="BC3114" s="187" t="str">
        <f t="shared" si="1038"/>
        <v/>
      </c>
    </row>
    <row r="3115" spans="14:55" ht="15.75" thickBot="1">
      <c r="N3115" s="183" t="s">
        <v>234</v>
      </c>
      <c r="O3115" s="82">
        <v>18</v>
      </c>
      <c r="P3115" s="85">
        <v>2541.9699999999998</v>
      </c>
      <c r="Q3115" s="83" t="s">
        <v>86</v>
      </c>
      <c r="R3115" s="83" t="s">
        <v>10</v>
      </c>
      <c r="S3115" s="83" t="s">
        <v>10</v>
      </c>
      <c r="T3115" s="82" t="s">
        <v>120</v>
      </c>
      <c r="U3115" s="82" t="s">
        <v>124</v>
      </c>
      <c r="AC3115" s="187" t="str">
        <f t="shared" si="1040"/>
        <v/>
      </c>
      <c r="AD3115" s="187" t="str">
        <f t="shared" si="1041"/>
        <v/>
      </c>
      <c r="AE3115" s="187" t="str">
        <f t="shared" si="1042"/>
        <v/>
      </c>
      <c r="AF3115" s="187" t="str">
        <f t="shared" si="1043"/>
        <v/>
      </c>
      <c r="AG3115" s="187" t="str">
        <f t="shared" si="1044"/>
        <v/>
      </c>
      <c r="AH3115" s="187" t="str">
        <f t="shared" si="1045"/>
        <v/>
      </c>
      <c r="AI3115" s="187" t="str">
        <f t="shared" si="1046"/>
        <v/>
      </c>
      <c r="AJ3115" s="187" t="str">
        <f t="shared" si="1047"/>
        <v/>
      </c>
      <c r="AK3115" s="187" t="str">
        <f t="shared" si="1048"/>
        <v/>
      </c>
      <c r="AN3115" s="187" t="str">
        <f t="shared" si="1049"/>
        <v/>
      </c>
      <c r="AO3115" s="187" t="str">
        <f t="shared" si="1050"/>
        <v/>
      </c>
      <c r="AP3115" s="187" t="str">
        <f t="shared" si="1051"/>
        <v/>
      </c>
      <c r="AT3115" s="187" t="str">
        <f t="shared" si="1052"/>
        <v/>
      </c>
      <c r="AU3115" s="187" t="str">
        <f t="shared" si="1053"/>
        <v/>
      </c>
      <c r="AV3115" s="187" t="str">
        <f t="shared" si="1054"/>
        <v/>
      </c>
      <c r="AW3115" s="187" t="str">
        <f t="shared" si="1055"/>
        <v/>
      </c>
      <c r="AX3115" s="187" t="str">
        <f t="shared" si="1056"/>
        <v/>
      </c>
      <c r="AY3115" s="187" t="str">
        <f t="shared" si="1037"/>
        <v/>
      </c>
      <c r="AZ3115" s="187" t="str">
        <f t="shared" si="1057"/>
        <v/>
      </c>
      <c r="BA3115" s="187" t="str">
        <f t="shared" si="1039"/>
        <v xml:space="preserve"> </v>
      </c>
      <c r="BB3115" s="187" t="str">
        <f>IFERROR(IF(AW3115="","",VLOOKUP(AW3115,SUSS!R:S,2,FALSE)),AY3115*SUSS!$M$2)</f>
        <v/>
      </c>
      <c r="BC3115" s="187" t="str">
        <f t="shared" si="1038"/>
        <v/>
      </c>
    </row>
    <row r="3116" spans="14:55" ht="15.75" thickBot="1">
      <c r="N3116" s="183" t="s">
        <v>234</v>
      </c>
      <c r="O3116" s="82">
        <v>19</v>
      </c>
      <c r="P3116" s="86">
        <v>919.65</v>
      </c>
      <c r="Q3116" s="83" t="s">
        <v>103</v>
      </c>
      <c r="R3116" s="83" t="s">
        <v>10</v>
      </c>
      <c r="S3116" s="83" t="s">
        <v>83</v>
      </c>
      <c r="T3116" s="82" t="s">
        <v>228</v>
      </c>
      <c r="U3116" s="82" t="s">
        <v>124</v>
      </c>
      <c r="AC3116" s="187" t="str">
        <f t="shared" si="1040"/>
        <v/>
      </c>
      <c r="AD3116" s="187" t="str">
        <f t="shared" si="1041"/>
        <v/>
      </c>
      <c r="AE3116" s="187" t="str">
        <f t="shared" si="1042"/>
        <v/>
      </c>
      <c r="AF3116" s="187" t="str">
        <f t="shared" si="1043"/>
        <v/>
      </c>
      <c r="AG3116" s="187" t="str">
        <f t="shared" si="1044"/>
        <v/>
      </c>
      <c r="AH3116" s="187" t="str">
        <f t="shared" si="1045"/>
        <v/>
      </c>
      <c r="AI3116" s="187" t="str">
        <f t="shared" si="1046"/>
        <v/>
      </c>
      <c r="AJ3116" s="187" t="str">
        <f t="shared" si="1047"/>
        <v/>
      </c>
      <c r="AK3116" s="187" t="str">
        <f t="shared" si="1048"/>
        <v/>
      </c>
      <c r="AN3116" s="187" t="str">
        <f t="shared" si="1049"/>
        <v/>
      </c>
      <c r="AO3116" s="187" t="str">
        <f t="shared" si="1050"/>
        <v/>
      </c>
      <c r="AP3116" s="187" t="str">
        <f t="shared" si="1051"/>
        <v/>
      </c>
      <c r="AT3116" s="187" t="str">
        <f t="shared" si="1052"/>
        <v/>
      </c>
      <c r="AU3116" s="187" t="str">
        <f t="shared" si="1053"/>
        <v/>
      </c>
      <c r="AV3116" s="187" t="str">
        <f t="shared" si="1054"/>
        <v/>
      </c>
      <c r="AW3116" s="187" t="str">
        <f t="shared" si="1055"/>
        <v/>
      </c>
      <c r="AX3116" s="187" t="str">
        <f t="shared" si="1056"/>
        <v/>
      </c>
      <c r="AY3116" s="187" t="str">
        <f t="shared" si="1037"/>
        <v/>
      </c>
      <c r="AZ3116" s="187" t="str">
        <f t="shared" si="1057"/>
        <v/>
      </c>
      <c r="BA3116" s="187" t="str">
        <f t="shared" si="1039"/>
        <v xml:space="preserve"> </v>
      </c>
      <c r="BB3116" s="187" t="str">
        <f>IFERROR(IF(AW3116="","",VLOOKUP(AW3116,SUSS!R:S,2,FALSE)),AY3116*SUSS!$M$2)</f>
        <v/>
      </c>
      <c r="BC3116" s="187" t="str">
        <f t="shared" si="1038"/>
        <v/>
      </c>
    </row>
    <row r="3117" spans="14:55" ht="15.75" thickBot="1">
      <c r="N3117" s="183" t="s">
        <v>234</v>
      </c>
      <c r="O3117" s="82">
        <v>19</v>
      </c>
      <c r="P3117" s="85">
        <v>1425.57</v>
      </c>
      <c r="Q3117" s="83" t="s">
        <v>86</v>
      </c>
      <c r="R3117" s="83" t="s">
        <v>10</v>
      </c>
      <c r="S3117" s="83" t="s">
        <v>10</v>
      </c>
      <c r="T3117" s="82" t="s">
        <v>120</v>
      </c>
      <c r="U3117" s="82" t="s">
        <v>124</v>
      </c>
      <c r="AC3117" s="187" t="str">
        <f t="shared" si="1040"/>
        <v/>
      </c>
      <c r="AD3117" s="187" t="str">
        <f t="shared" si="1041"/>
        <v/>
      </c>
      <c r="AE3117" s="187" t="str">
        <f t="shared" si="1042"/>
        <v/>
      </c>
      <c r="AF3117" s="187" t="str">
        <f t="shared" si="1043"/>
        <v/>
      </c>
      <c r="AG3117" s="187" t="str">
        <f t="shared" si="1044"/>
        <v/>
      </c>
      <c r="AH3117" s="187" t="str">
        <f t="shared" si="1045"/>
        <v/>
      </c>
      <c r="AI3117" s="187" t="str">
        <f t="shared" si="1046"/>
        <v/>
      </c>
      <c r="AJ3117" s="187" t="str">
        <f t="shared" si="1047"/>
        <v/>
      </c>
      <c r="AK3117" s="187" t="str">
        <f t="shared" si="1048"/>
        <v/>
      </c>
      <c r="AN3117" s="187" t="str">
        <f t="shared" si="1049"/>
        <v/>
      </c>
      <c r="AO3117" s="187" t="str">
        <f t="shared" si="1050"/>
        <v/>
      </c>
      <c r="AP3117" s="187" t="str">
        <f t="shared" si="1051"/>
        <v/>
      </c>
      <c r="AT3117" s="187" t="str">
        <f t="shared" si="1052"/>
        <v/>
      </c>
      <c r="AU3117" s="187" t="str">
        <f t="shared" si="1053"/>
        <v/>
      </c>
      <c r="AV3117" s="187" t="str">
        <f t="shared" si="1054"/>
        <v/>
      </c>
      <c r="AW3117" s="187" t="str">
        <f t="shared" si="1055"/>
        <v/>
      </c>
      <c r="AX3117" s="187" t="str">
        <f t="shared" si="1056"/>
        <v/>
      </c>
      <c r="AY3117" s="187" t="str">
        <f t="shared" si="1037"/>
        <v/>
      </c>
      <c r="AZ3117" s="187" t="str">
        <f t="shared" si="1057"/>
        <v/>
      </c>
      <c r="BA3117" s="187" t="str">
        <f t="shared" si="1039"/>
        <v xml:space="preserve"> </v>
      </c>
      <c r="BB3117" s="187" t="str">
        <f>IFERROR(IF(AW3117="","",VLOOKUP(AW3117,SUSS!R:S,2,FALSE)),AY3117*SUSS!$M$2)</f>
        <v/>
      </c>
      <c r="BC3117" s="187" t="str">
        <f t="shared" si="1038"/>
        <v/>
      </c>
    </row>
    <row r="3118" spans="14:55" ht="15.75" thickBot="1">
      <c r="N3118" s="183" t="s">
        <v>234</v>
      </c>
      <c r="O3118" s="82">
        <v>19</v>
      </c>
      <c r="P3118" s="85">
        <v>1116.4000000000001</v>
      </c>
      <c r="Q3118" s="83" t="s">
        <v>86</v>
      </c>
      <c r="R3118" s="83" t="s">
        <v>10</v>
      </c>
      <c r="S3118" s="83" t="s">
        <v>83</v>
      </c>
      <c r="T3118" s="82" t="s">
        <v>120</v>
      </c>
      <c r="U3118" s="82" t="s">
        <v>124</v>
      </c>
      <c r="AC3118" s="187" t="str">
        <f t="shared" si="1040"/>
        <v/>
      </c>
      <c r="AD3118" s="187" t="str">
        <f t="shared" si="1041"/>
        <v/>
      </c>
      <c r="AE3118" s="187" t="str">
        <f t="shared" si="1042"/>
        <v/>
      </c>
      <c r="AF3118" s="187" t="str">
        <f t="shared" si="1043"/>
        <v/>
      </c>
      <c r="AG3118" s="187" t="str">
        <f t="shared" si="1044"/>
        <v/>
      </c>
      <c r="AH3118" s="187" t="str">
        <f t="shared" si="1045"/>
        <v/>
      </c>
      <c r="AI3118" s="187" t="str">
        <f t="shared" si="1046"/>
        <v/>
      </c>
      <c r="AJ3118" s="187" t="str">
        <f t="shared" si="1047"/>
        <v/>
      </c>
      <c r="AK3118" s="187" t="str">
        <f t="shared" si="1048"/>
        <v/>
      </c>
      <c r="AN3118" s="187" t="str">
        <f t="shared" si="1049"/>
        <v/>
      </c>
      <c r="AO3118" s="187" t="str">
        <f t="shared" si="1050"/>
        <v/>
      </c>
      <c r="AP3118" s="187" t="str">
        <f t="shared" si="1051"/>
        <v/>
      </c>
      <c r="AT3118" s="187" t="str">
        <f t="shared" si="1052"/>
        <v/>
      </c>
      <c r="AU3118" s="187" t="str">
        <f t="shared" si="1053"/>
        <v/>
      </c>
      <c r="AV3118" s="187" t="str">
        <f t="shared" si="1054"/>
        <v/>
      </c>
      <c r="AW3118" s="187" t="str">
        <f t="shared" si="1055"/>
        <v/>
      </c>
      <c r="AX3118" s="187" t="str">
        <f t="shared" si="1056"/>
        <v/>
      </c>
      <c r="AY3118" s="187" t="str">
        <f t="shared" si="1037"/>
        <v/>
      </c>
      <c r="AZ3118" s="187" t="str">
        <f t="shared" si="1057"/>
        <v/>
      </c>
      <c r="BA3118" s="187" t="str">
        <f t="shared" si="1039"/>
        <v xml:space="preserve"> </v>
      </c>
      <c r="BB3118" s="187" t="str">
        <f>IFERROR(IF(AW3118="","",VLOOKUP(AW3118,SUSS!R:S,2,FALSE)),AY3118*SUSS!$M$2)</f>
        <v/>
      </c>
      <c r="BC3118" s="187" t="str">
        <f t="shared" si="1038"/>
        <v/>
      </c>
    </row>
    <row r="3119" spans="14:55" ht="15.75" thickBot="1">
      <c r="N3119" s="183" t="s">
        <v>234</v>
      </c>
      <c r="O3119" s="82">
        <v>20</v>
      </c>
      <c r="P3119" s="86">
        <v>919.65</v>
      </c>
      <c r="Q3119" s="83" t="s">
        <v>103</v>
      </c>
      <c r="R3119" s="83" t="s">
        <v>10</v>
      </c>
      <c r="S3119" s="83" t="s">
        <v>83</v>
      </c>
      <c r="T3119" s="82" t="s">
        <v>228</v>
      </c>
      <c r="U3119" s="82" t="s">
        <v>124</v>
      </c>
      <c r="AC3119" s="187" t="str">
        <f t="shared" si="1040"/>
        <v/>
      </c>
      <c r="AD3119" s="187" t="str">
        <f t="shared" si="1041"/>
        <v/>
      </c>
      <c r="AE3119" s="187" t="str">
        <f t="shared" si="1042"/>
        <v/>
      </c>
      <c r="AF3119" s="187" t="str">
        <f t="shared" si="1043"/>
        <v/>
      </c>
      <c r="AG3119" s="187" t="str">
        <f t="shared" si="1044"/>
        <v/>
      </c>
      <c r="AH3119" s="187" t="str">
        <f t="shared" si="1045"/>
        <v/>
      </c>
      <c r="AI3119" s="187" t="str">
        <f t="shared" si="1046"/>
        <v/>
      </c>
      <c r="AJ3119" s="187" t="str">
        <f t="shared" si="1047"/>
        <v/>
      </c>
      <c r="AK3119" s="187" t="str">
        <f t="shared" si="1048"/>
        <v/>
      </c>
      <c r="AN3119" s="187" t="str">
        <f t="shared" si="1049"/>
        <v/>
      </c>
      <c r="AO3119" s="187" t="str">
        <f t="shared" si="1050"/>
        <v/>
      </c>
      <c r="AP3119" s="187" t="str">
        <f t="shared" si="1051"/>
        <v/>
      </c>
      <c r="AT3119" s="187" t="str">
        <f t="shared" si="1052"/>
        <v/>
      </c>
      <c r="AU3119" s="187" t="str">
        <f t="shared" si="1053"/>
        <v/>
      </c>
      <c r="AV3119" s="187" t="str">
        <f t="shared" si="1054"/>
        <v/>
      </c>
      <c r="AW3119" s="187" t="str">
        <f t="shared" si="1055"/>
        <v/>
      </c>
      <c r="AX3119" s="187" t="str">
        <f t="shared" si="1056"/>
        <v/>
      </c>
      <c r="AY3119" s="187" t="str">
        <f t="shared" si="1037"/>
        <v/>
      </c>
      <c r="AZ3119" s="187" t="str">
        <f t="shared" si="1057"/>
        <v/>
      </c>
      <c r="BA3119" s="187" t="str">
        <f t="shared" si="1039"/>
        <v xml:space="preserve"> </v>
      </c>
      <c r="BB3119" s="187" t="str">
        <f>IFERROR(IF(AW3119="","",VLOOKUP(AW3119,SUSS!R:S,2,FALSE)),AY3119*SUSS!$M$2)</f>
        <v/>
      </c>
      <c r="BC3119" s="187" t="str">
        <f t="shared" si="1038"/>
        <v/>
      </c>
    </row>
    <row r="3120" spans="14:55" ht="15.75" thickBot="1">
      <c r="N3120" s="183" t="s">
        <v>234</v>
      </c>
      <c r="O3120" s="82">
        <v>20</v>
      </c>
      <c r="P3120" s="85">
        <v>2541.9699999999998</v>
      </c>
      <c r="Q3120" s="83" t="s">
        <v>86</v>
      </c>
      <c r="R3120" s="83" t="s">
        <v>10</v>
      </c>
      <c r="S3120" s="83" t="s">
        <v>83</v>
      </c>
      <c r="T3120" s="82" t="s">
        <v>120</v>
      </c>
      <c r="U3120" s="82" t="s">
        <v>124</v>
      </c>
      <c r="AC3120" s="187" t="str">
        <f t="shared" si="1040"/>
        <v/>
      </c>
      <c r="AD3120" s="187" t="str">
        <f t="shared" si="1041"/>
        <v/>
      </c>
      <c r="AE3120" s="187" t="str">
        <f t="shared" si="1042"/>
        <v/>
      </c>
      <c r="AF3120" s="187" t="str">
        <f t="shared" si="1043"/>
        <v/>
      </c>
      <c r="AG3120" s="187" t="str">
        <f t="shared" si="1044"/>
        <v/>
      </c>
      <c r="AH3120" s="187" t="str">
        <f t="shared" si="1045"/>
        <v/>
      </c>
      <c r="AI3120" s="187" t="str">
        <f t="shared" si="1046"/>
        <v/>
      </c>
      <c r="AJ3120" s="187" t="str">
        <f t="shared" si="1047"/>
        <v/>
      </c>
      <c r="AK3120" s="187" t="str">
        <f t="shared" si="1048"/>
        <v/>
      </c>
      <c r="AN3120" s="187" t="str">
        <f t="shared" si="1049"/>
        <v/>
      </c>
      <c r="AO3120" s="187" t="str">
        <f t="shared" si="1050"/>
        <v/>
      </c>
      <c r="AP3120" s="187" t="str">
        <f t="shared" si="1051"/>
        <v/>
      </c>
      <c r="AT3120" s="187" t="str">
        <f t="shared" si="1052"/>
        <v/>
      </c>
      <c r="AU3120" s="187" t="str">
        <f t="shared" si="1053"/>
        <v/>
      </c>
      <c r="AV3120" s="187" t="str">
        <f t="shared" si="1054"/>
        <v/>
      </c>
      <c r="AW3120" s="187" t="str">
        <f t="shared" si="1055"/>
        <v/>
      </c>
      <c r="AX3120" s="187" t="str">
        <f t="shared" si="1056"/>
        <v/>
      </c>
      <c r="AY3120" s="187" t="str">
        <f t="shared" si="1037"/>
        <v/>
      </c>
      <c r="AZ3120" s="187" t="str">
        <f t="shared" si="1057"/>
        <v/>
      </c>
      <c r="BA3120" s="187" t="str">
        <f t="shared" si="1039"/>
        <v xml:space="preserve"> </v>
      </c>
      <c r="BB3120" s="187" t="str">
        <f>IFERROR(IF(AW3120="","",VLOOKUP(AW3120,SUSS!R:S,2,FALSE)),AY3120*SUSS!$M$2)</f>
        <v/>
      </c>
      <c r="BC3120" s="187" t="str">
        <f t="shared" si="1038"/>
        <v/>
      </c>
    </row>
    <row r="3121" spans="14:55" ht="15.75" thickBot="1">
      <c r="N3121" s="183" t="s">
        <v>234</v>
      </c>
      <c r="O3121" s="82">
        <v>21</v>
      </c>
      <c r="P3121" s="86">
        <v>919.65</v>
      </c>
      <c r="Q3121" s="83" t="s">
        <v>103</v>
      </c>
      <c r="R3121" s="83" t="s">
        <v>10</v>
      </c>
      <c r="S3121" s="83" t="s">
        <v>83</v>
      </c>
      <c r="T3121" s="82" t="s">
        <v>228</v>
      </c>
      <c r="U3121" s="82" t="s">
        <v>124</v>
      </c>
      <c r="AC3121" s="187" t="str">
        <f t="shared" si="1040"/>
        <v/>
      </c>
      <c r="AD3121" s="187" t="str">
        <f t="shared" si="1041"/>
        <v/>
      </c>
      <c r="AE3121" s="187" t="str">
        <f t="shared" si="1042"/>
        <v/>
      </c>
      <c r="AF3121" s="187" t="str">
        <f t="shared" si="1043"/>
        <v/>
      </c>
      <c r="AG3121" s="187" t="str">
        <f t="shared" si="1044"/>
        <v/>
      </c>
      <c r="AH3121" s="187" t="str">
        <f t="shared" si="1045"/>
        <v/>
      </c>
      <c r="AI3121" s="187" t="str">
        <f t="shared" si="1046"/>
        <v/>
      </c>
      <c r="AJ3121" s="187" t="str">
        <f t="shared" si="1047"/>
        <v/>
      </c>
      <c r="AK3121" s="187" t="str">
        <f t="shared" si="1048"/>
        <v/>
      </c>
      <c r="AN3121" s="187" t="str">
        <f t="shared" si="1049"/>
        <v/>
      </c>
      <c r="AO3121" s="187" t="str">
        <f t="shared" si="1050"/>
        <v/>
      </c>
      <c r="AP3121" s="187" t="str">
        <f t="shared" si="1051"/>
        <v/>
      </c>
      <c r="AT3121" s="187" t="str">
        <f t="shared" si="1052"/>
        <v/>
      </c>
      <c r="AU3121" s="187" t="str">
        <f t="shared" si="1053"/>
        <v/>
      </c>
      <c r="AV3121" s="187" t="str">
        <f t="shared" si="1054"/>
        <v/>
      </c>
      <c r="AW3121" s="187" t="str">
        <f t="shared" si="1055"/>
        <v/>
      </c>
      <c r="AX3121" s="187" t="str">
        <f t="shared" si="1056"/>
        <v/>
      </c>
      <c r="AY3121" s="187" t="str">
        <f t="shared" si="1037"/>
        <v/>
      </c>
      <c r="AZ3121" s="187" t="str">
        <f t="shared" si="1057"/>
        <v/>
      </c>
      <c r="BA3121" s="187" t="str">
        <f t="shared" si="1039"/>
        <v xml:space="preserve"> </v>
      </c>
      <c r="BB3121" s="187" t="str">
        <f>IFERROR(IF(AW3121="","",VLOOKUP(AW3121,SUSS!R:S,2,FALSE)),AY3121*SUSS!$M$2)</f>
        <v/>
      </c>
      <c r="BC3121" s="187" t="str">
        <f t="shared" si="1038"/>
        <v/>
      </c>
    </row>
    <row r="3122" spans="14:55" ht="15.75" thickBot="1">
      <c r="N3122" s="183" t="s">
        <v>234</v>
      </c>
      <c r="O3122" s="82">
        <v>21</v>
      </c>
      <c r="P3122" s="86">
        <v>796.49</v>
      </c>
      <c r="Q3122" s="83" t="s">
        <v>86</v>
      </c>
      <c r="R3122" s="83" t="s">
        <v>10</v>
      </c>
      <c r="S3122" s="83" t="s">
        <v>83</v>
      </c>
      <c r="T3122" s="82" t="s">
        <v>120</v>
      </c>
      <c r="U3122" s="82" t="s">
        <v>124</v>
      </c>
      <c r="AC3122" s="187" t="str">
        <f t="shared" si="1040"/>
        <v/>
      </c>
      <c r="AD3122" s="187" t="str">
        <f t="shared" si="1041"/>
        <v/>
      </c>
      <c r="AE3122" s="187" t="str">
        <f t="shared" si="1042"/>
        <v/>
      </c>
      <c r="AF3122" s="187" t="str">
        <f t="shared" si="1043"/>
        <v/>
      </c>
      <c r="AG3122" s="187" t="str">
        <f t="shared" si="1044"/>
        <v/>
      </c>
      <c r="AH3122" s="187" t="str">
        <f t="shared" si="1045"/>
        <v/>
      </c>
      <c r="AI3122" s="187" t="str">
        <f t="shared" si="1046"/>
        <v/>
      </c>
      <c r="AJ3122" s="187" t="str">
        <f t="shared" si="1047"/>
        <v/>
      </c>
      <c r="AK3122" s="187" t="str">
        <f t="shared" si="1048"/>
        <v/>
      </c>
      <c r="AN3122" s="187" t="str">
        <f t="shared" si="1049"/>
        <v/>
      </c>
      <c r="AO3122" s="187" t="str">
        <f t="shared" si="1050"/>
        <v/>
      </c>
      <c r="AP3122" s="187" t="str">
        <f t="shared" si="1051"/>
        <v/>
      </c>
      <c r="AT3122" s="187" t="str">
        <f t="shared" si="1052"/>
        <v/>
      </c>
      <c r="AU3122" s="187" t="str">
        <f t="shared" si="1053"/>
        <v/>
      </c>
      <c r="AV3122" s="187" t="str">
        <f t="shared" si="1054"/>
        <v/>
      </c>
      <c r="AW3122" s="187" t="str">
        <f t="shared" si="1055"/>
        <v/>
      </c>
      <c r="AX3122" s="187" t="str">
        <f t="shared" si="1056"/>
        <v/>
      </c>
      <c r="AY3122" s="187" t="str">
        <f t="shared" si="1037"/>
        <v/>
      </c>
      <c r="AZ3122" s="187" t="str">
        <f t="shared" si="1057"/>
        <v/>
      </c>
      <c r="BA3122" s="187" t="str">
        <f t="shared" si="1039"/>
        <v xml:space="preserve"> </v>
      </c>
      <c r="BB3122" s="187" t="str">
        <f>IFERROR(IF(AW3122="","",VLOOKUP(AW3122,SUSS!R:S,2,FALSE)),AY3122*SUSS!$M$2)</f>
        <v/>
      </c>
      <c r="BC3122" s="187" t="str">
        <f t="shared" si="1038"/>
        <v/>
      </c>
    </row>
    <row r="3123" spans="14:55" ht="15.75" thickBot="1">
      <c r="N3123" s="183" t="s">
        <v>234</v>
      </c>
      <c r="O3123" s="82">
        <v>21</v>
      </c>
      <c r="P3123" s="85">
        <v>1745.48</v>
      </c>
      <c r="Q3123" s="83" t="s">
        <v>86</v>
      </c>
      <c r="R3123" s="83" t="s">
        <v>10</v>
      </c>
      <c r="S3123" s="83" t="s">
        <v>10</v>
      </c>
      <c r="T3123" s="82" t="s">
        <v>133</v>
      </c>
      <c r="U3123" s="82" t="s">
        <v>124</v>
      </c>
      <c r="AC3123" s="187" t="str">
        <f t="shared" si="1040"/>
        <v/>
      </c>
      <c r="AD3123" s="187" t="str">
        <f t="shared" si="1041"/>
        <v/>
      </c>
      <c r="AE3123" s="187" t="str">
        <f t="shared" si="1042"/>
        <v/>
      </c>
      <c r="AF3123" s="187" t="str">
        <f t="shared" si="1043"/>
        <v/>
      </c>
      <c r="AG3123" s="187" t="str">
        <f t="shared" si="1044"/>
        <v/>
      </c>
      <c r="AH3123" s="187" t="str">
        <f t="shared" si="1045"/>
        <v/>
      </c>
      <c r="AI3123" s="187" t="str">
        <f t="shared" si="1046"/>
        <v/>
      </c>
      <c r="AJ3123" s="187" t="str">
        <f t="shared" si="1047"/>
        <v/>
      </c>
      <c r="AK3123" s="187" t="str">
        <f t="shared" si="1048"/>
        <v/>
      </c>
      <c r="AN3123" s="187" t="str">
        <f t="shared" si="1049"/>
        <v/>
      </c>
      <c r="AO3123" s="187" t="str">
        <f t="shared" si="1050"/>
        <v/>
      </c>
      <c r="AP3123" s="187" t="str">
        <f t="shared" si="1051"/>
        <v/>
      </c>
      <c r="AT3123" s="187" t="str">
        <f t="shared" si="1052"/>
        <v/>
      </c>
      <c r="AU3123" s="187" t="str">
        <f t="shared" si="1053"/>
        <v/>
      </c>
      <c r="AV3123" s="187" t="str">
        <f t="shared" si="1054"/>
        <v/>
      </c>
      <c r="AW3123" s="187" t="str">
        <f t="shared" si="1055"/>
        <v/>
      </c>
      <c r="AX3123" s="187" t="str">
        <f t="shared" si="1056"/>
        <v/>
      </c>
      <c r="AY3123" s="187" t="str">
        <f t="shared" si="1037"/>
        <v/>
      </c>
      <c r="AZ3123" s="187" t="str">
        <f t="shared" si="1057"/>
        <v/>
      </c>
      <c r="BA3123" s="187" t="str">
        <f t="shared" si="1039"/>
        <v xml:space="preserve"> </v>
      </c>
      <c r="BB3123" s="187" t="str">
        <f>IFERROR(IF(AW3123="","",VLOOKUP(AW3123,SUSS!R:S,2,FALSE)),AY3123*SUSS!$M$2)</f>
        <v/>
      </c>
      <c r="BC3123" s="187" t="str">
        <f t="shared" si="1038"/>
        <v/>
      </c>
    </row>
    <row r="3124" spans="14:55" ht="15.75" thickBot="1">
      <c r="N3124" s="183" t="s">
        <v>234</v>
      </c>
      <c r="O3124" s="82">
        <v>22</v>
      </c>
      <c r="P3124" s="86">
        <v>919.65</v>
      </c>
      <c r="Q3124" s="83" t="s">
        <v>103</v>
      </c>
      <c r="R3124" s="83" t="s">
        <v>10</v>
      </c>
      <c r="S3124" s="83" t="s">
        <v>83</v>
      </c>
      <c r="T3124" s="82" t="s">
        <v>228</v>
      </c>
      <c r="U3124" s="82" t="s">
        <v>124</v>
      </c>
      <c r="AC3124" s="187" t="str">
        <f t="shared" si="1040"/>
        <v/>
      </c>
      <c r="AD3124" s="187" t="str">
        <f t="shared" si="1041"/>
        <v/>
      </c>
      <c r="AE3124" s="187" t="str">
        <f t="shared" si="1042"/>
        <v/>
      </c>
      <c r="AF3124" s="187" t="str">
        <f t="shared" si="1043"/>
        <v/>
      </c>
      <c r="AG3124" s="187" t="str">
        <f t="shared" si="1044"/>
        <v/>
      </c>
      <c r="AH3124" s="187" t="str">
        <f t="shared" si="1045"/>
        <v/>
      </c>
      <c r="AI3124" s="187" t="str">
        <f t="shared" si="1046"/>
        <v/>
      </c>
      <c r="AJ3124" s="187" t="str">
        <f t="shared" si="1047"/>
        <v/>
      </c>
      <c r="AK3124" s="187" t="str">
        <f t="shared" si="1048"/>
        <v/>
      </c>
      <c r="AN3124" s="187" t="str">
        <f t="shared" si="1049"/>
        <v/>
      </c>
      <c r="AO3124" s="187" t="str">
        <f t="shared" si="1050"/>
        <v/>
      </c>
      <c r="AP3124" s="187" t="str">
        <f t="shared" si="1051"/>
        <v/>
      </c>
      <c r="AT3124" s="187" t="str">
        <f t="shared" si="1052"/>
        <v/>
      </c>
      <c r="AU3124" s="187" t="str">
        <f t="shared" si="1053"/>
        <v/>
      </c>
      <c r="AV3124" s="187" t="str">
        <f t="shared" si="1054"/>
        <v/>
      </c>
      <c r="AW3124" s="187" t="str">
        <f t="shared" si="1055"/>
        <v/>
      </c>
      <c r="AX3124" s="187" t="str">
        <f t="shared" si="1056"/>
        <v/>
      </c>
      <c r="AY3124" s="187" t="str">
        <f t="shared" si="1037"/>
        <v/>
      </c>
      <c r="AZ3124" s="187" t="str">
        <f t="shared" si="1057"/>
        <v/>
      </c>
      <c r="BA3124" s="187" t="str">
        <f t="shared" si="1039"/>
        <v xml:space="preserve"> </v>
      </c>
      <c r="BB3124" s="187" t="str">
        <f>IFERROR(IF(AW3124="","",VLOOKUP(AW3124,SUSS!R:S,2,FALSE)),AY3124*SUSS!$M$2)</f>
        <v/>
      </c>
      <c r="BC3124" s="187" t="str">
        <f t="shared" si="1038"/>
        <v/>
      </c>
    </row>
    <row r="3125" spans="14:55" ht="15.75" thickBot="1">
      <c r="N3125" s="183" t="s">
        <v>234</v>
      </c>
      <c r="O3125" s="82">
        <v>22</v>
      </c>
      <c r="P3125" s="85">
        <v>2541.9699999999998</v>
      </c>
      <c r="Q3125" s="83" t="s">
        <v>86</v>
      </c>
      <c r="R3125" s="83" t="s">
        <v>10</v>
      </c>
      <c r="S3125" s="83" t="s">
        <v>10</v>
      </c>
      <c r="T3125" s="82" t="s">
        <v>133</v>
      </c>
      <c r="U3125" s="82" t="s">
        <v>124</v>
      </c>
      <c r="AC3125" s="187" t="str">
        <f t="shared" si="1040"/>
        <v/>
      </c>
      <c r="AD3125" s="187" t="str">
        <f t="shared" si="1041"/>
        <v/>
      </c>
      <c r="AE3125" s="187" t="str">
        <f t="shared" si="1042"/>
        <v/>
      </c>
      <c r="AF3125" s="187" t="str">
        <f t="shared" si="1043"/>
        <v/>
      </c>
      <c r="AG3125" s="187" t="str">
        <f t="shared" si="1044"/>
        <v/>
      </c>
      <c r="AH3125" s="187" t="str">
        <f t="shared" si="1045"/>
        <v/>
      </c>
      <c r="AI3125" s="187" t="str">
        <f t="shared" si="1046"/>
        <v/>
      </c>
      <c r="AJ3125" s="187" t="str">
        <f t="shared" si="1047"/>
        <v/>
      </c>
      <c r="AK3125" s="187" t="str">
        <f t="shared" si="1048"/>
        <v/>
      </c>
      <c r="AN3125" s="187" t="str">
        <f t="shared" si="1049"/>
        <v/>
      </c>
      <c r="AO3125" s="187" t="str">
        <f t="shared" si="1050"/>
        <v/>
      </c>
      <c r="AP3125" s="187" t="str">
        <f t="shared" si="1051"/>
        <v/>
      </c>
      <c r="AT3125" s="187" t="str">
        <f t="shared" si="1052"/>
        <v/>
      </c>
      <c r="AU3125" s="187" t="str">
        <f t="shared" si="1053"/>
        <v/>
      </c>
      <c r="AV3125" s="187" t="str">
        <f t="shared" si="1054"/>
        <v/>
      </c>
      <c r="AW3125" s="187" t="str">
        <f t="shared" si="1055"/>
        <v/>
      </c>
      <c r="AX3125" s="187" t="str">
        <f t="shared" si="1056"/>
        <v/>
      </c>
      <c r="AY3125" s="187" t="str">
        <f t="shared" si="1037"/>
        <v/>
      </c>
      <c r="AZ3125" s="187" t="str">
        <f t="shared" si="1057"/>
        <v/>
      </c>
      <c r="BA3125" s="187" t="str">
        <f t="shared" si="1039"/>
        <v xml:space="preserve"> </v>
      </c>
      <c r="BB3125" s="187" t="str">
        <f>IFERROR(IF(AW3125="","",VLOOKUP(AW3125,SUSS!R:S,2,FALSE)),AY3125*SUSS!$M$2)</f>
        <v/>
      </c>
      <c r="BC3125" s="187" t="str">
        <f t="shared" si="1038"/>
        <v/>
      </c>
    </row>
    <row r="3126" spans="14:55" ht="15.75" thickBot="1">
      <c r="N3126" s="183" t="s">
        <v>234</v>
      </c>
      <c r="O3126" s="82">
        <v>23</v>
      </c>
      <c r="P3126" s="86">
        <v>19.649999999999999</v>
      </c>
      <c r="Q3126" s="83" t="s">
        <v>103</v>
      </c>
      <c r="R3126" s="83" t="s">
        <v>10</v>
      </c>
      <c r="S3126" s="83" t="s">
        <v>83</v>
      </c>
      <c r="T3126" s="82" t="s">
        <v>228</v>
      </c>
      <c r="U3126" s="82" t="s">
        <v>124</v>
      </c>
      <c r="AC3126" s="187" t="str">
        <f t="shared" si="1040"/>
        <v/>
      </c>
      <c r="AD3126" s="187" t="str">
        <f t="shared" si="1041"/>
        <v/>
      </c>
      <c r="AE3126" s="187" t="str">
        <f t="shared" si="1042"/>
        <v/>
      </c>
      <c r="AF3126" s="187" t="str">
        <f t="shared" si="1043"/>
        <v/>
      </c>
      <c r="AG3126" s="187" t="str">
        <f t="shared" si="1044"/>
        <v/>
      </c>
      <c r="AH3126" s="187" t="str">
        <f t="shared" si="1045"/>
        <v/>
      </c>
      <c r="AI3126" s="187" t="str">
        <f t="shared" si="1046"/>
        <v/>
      </c>
      <c r="AJ3126" s="187" t="str">
        <f t="shared" si="1047"/>
        <v/>
      </c>
      <c r="AK3126" s="187" t="str">
        <f t="shared" si="1048"/>
        <v/>
      </c>
      <c r="AN3126" s="187" t="str">
        <f t="shared" si="1049"/>
        <v/>
      </c>
      <c r="AO3126" s="187" t="str">
        <f t="shared" si="1050"/>
        <v/>
      </c>
      <c r="AP3126" s="187" t="str">
        <f t="shared" si="1051"/>
        <v/>
      </c>
      <c r="AT3126" s="187" t="str">
        <f t="shared" si="1052"/>
        <v/>
      </c>
      <c r="AU3126" s="187" t="str">
        <f t="shared" si="1053"/>
        <v/>
      </c>
      <c r="AV3126" s="187" t="str">
        <f t="shared" si="1054"/>
        <v/>
      </c>
      <c r="AW3126" s="187" t="str">
        <f t="shared" si="1055"/>
        <v/>
      </c>
      <c r="AX3126" s="187" t="str">
        <f t="shared" si="1056"/>
        <v/>
      </c>
      <c r="AY3126" s="187" t="str">
        <f t="shared" si="1037"/>
        <v/>
      </c>
      <c r="AZ3126" s="187" t="str">
        <f t="shared" si="1057"/>
        <v/>
      </c>
      <c r="BA3126" s="187" t="str">
        <f t="shared" si="1039"/>
        <v xml:space="preserve"> </v>
      </c>
      <c r="BB3126" s="187" t="str">
        <f>IFERROR(IF(AW3126="","",VLOOKUP(AW3126,SUSS!R:S,2,FALSE)),AY3126*SUSS!$M$2)</f>
        <v/>
      </c>
      <c r="BC3126" s="187" t="str">
        <f t="shared" si="1038"/>
        <v/>
      </c>
    </row>
    <row r="3127" spans="14:55" ht="15.75" thickBot="1">
      <c r="N3127" s="183" t="s">
        <v>234</v>
      </c>
      <c r="O3127" s="82">
        <v>23</v>
      </c>
      <c r="P3127" s="86">
        <v>900</v>
      </c>
      <c r="Q3127" s="83" t="s">
        <v>103</v>
      </c>
      <c r="R3127" s="83" t="s">
        <v>10</v>
      </c>
      <c r="S3127" s="83" t="s">
        <v>10</v>
      </c>
      <c r="T3127" s="82" t="s">
        <v>235</v>
      </c>
      <c r="U3127" s="82" t="s">
        <v>124</v>
      </c>
      <c r="AC3127" s="187" t="str">
        <f t="shared" si="1040"/>
        <v/>
      </c>
      <c r="AD3127" s="187" t="str">
        <f t="shared" si="1041"/>
        <v/>
      </c>
      <c r="AE3127" s="187" t="str">
        <f t="shared" si="1042"/>
        <v/>
      </c>
      <c r="AF3127" s="187" t="str">
        <f t="shared" si="1043"/>
        <v/>
      </c>
      <c r="AG3127" s="187" t="str">
        <f t="shared" si="1044"/>
        <v/>
      </c>
      <c r="AH3127" s="187" t="str">
        <f t="shared" si="1045"/>
        <v/>
      </c>
      <c r="AI3127" s="187" t="str">
        <f t="shared" si="1046"/>
        <v/>
      </c>
      <c r="AJ3127" s="187" t="str">
        <f t="shared" si="1047"/>
        <v/>
      </c>
      <c r="AK3127" s="187" t="str">
        <f t="shared" si="1048"/>
        <v/>
      </c>
      <c r="AN3127" s="187" t="str">
        <f t="shared" si="1049"/>
        <v/>
      </c>
      <c r="AO3127" s="187" t="str">
        <f t="shared" si="1050"/>
        <v/>
      </c>
      <c r="AP3127" s="187" t="str">
        <f t="shared" si="1051"/>
        <v/>
      </c>
      <c r="AT3127" s="187" t="str">
        <f t="shared" si="1052"/>
        <v/>
      </c>
      <c r="AU3127" s="187" t="str">
        <f t="shared" si="1053"/>
        <v/>
      </c>
      <c r="AV3127" s="187" t="str">
        <f t="shared" si="1054"/>
        <v/>
      </c>
      <c r="AW3127" s="187" t="str">
        <f t="shared" si="1055"/>
        <v/>
      </c>
      <c r="AX3127" s="187" t="str">
        <f t="shared" si="1056"/>
        <v/>
      </c>
      <c r="AY3127" s="187" t="str">
        <f t="shared" si="1037"/>
        <v/>
      </c>
      <c r="AZ3127" s="187" t="str">
        <f t="shared" si="1057"/>
        <v/>
      </c>
      <c r="BA3127" s="187" t="str">
        <f t="shared" si="1039"/>
        <v xml:space="preserve"> </v>
      </c>
      <c r="BB3127" s="187" t="str">
        <f>IFERROR(IF(AW3127="","",VLOOKUP(AW3127,SUSS!R:S,2,FALSE)),AY3127*SUSS!$M$2)</f>
        <v/>
      </c>
      <c r="BC3127" s="187" t="str">
        <f t="shared" si="1038"/>
        <v/>
      </c>
    </row>
    <row r="3128" spans="14:55" ht="15.75" thickBot="1">
      <c r="N3128" s="183" t="s">
        <v>234</v>
      </c>
      <c r="O3128" s="82">
        <v>23</v>
      </c>
      <c r="P3128" s="85">
        <v>2541.9699999999998</v>
      </c>
      <c r="Q3128" s="83" t="s">
        <v>86</v>
      </c>
      <c r="R3128" s="83" t="s">
        <v>10</v>
      </c>
      <c r="S3128" s="83" t="s">
        <v>10</v>
      </c>
      <c r="T3128" s="82" t="s">
        <v>133</v>
      </c>
      <c r="U3128" s="82" t="s">
        <v>124</v>
      </c>
      <c r="AC3128" s="187" t="str">
        <f t="shared" si="1040"/>
        <v/>
      </c>
      <c r="AD3128" s="187" t="str">
        <f t="shared" si="1041"/>
        <v/>
      </c>
      <c r="AE3128" s="187" t="str">
        <f t="shared" si="1042"/>
        <v/>
      </c>
      <c r="AF3128" s="187" t="str">
        <f t="shared" si="1043"/>
        <v/>
      </c>
      <c r="AG3128" s="187" t="str">
        <f t="shared" si="1044"/>
        <v/>
      </c>
      <c r="AH3128" s="187" t="str">
        <f t="shared" si="1045"/>
        <v/>
      </c>
      <c r="AI3128" s="187" t="str">
        <f t="shared" si="1046"/>
        <v/>
      </c>
      <c r="AJ3128" s="187" t="str">
        <f t="shared" si="1047"/>
        <v/>
      </c>
      <c r="AK3128" s="187" t="str">
        <f t="shared" si="1048"/>
        <v/>
      </c>
      <c r="AN3128" s="187" t="str">
        <f t="shared" si="1049"/>
        <v/>
      </c>
      <c r="AO3128" s="187" t="str">
        <f t="shared" si="1050"/>
        <v/>
      </c>
      <c r="AP3128" s="187" t="str">
        <f t="shared" si="1051"/>
        <v/>
      </c>
      <c r="AT3128" s="187" t="str">
        <f t="shared" si="1052"/>
        <v/>
      </c>
      <c r="AU3128" s="187" t="str">
        <f t="shared" si="1053"/>
        <v/>
      </c>
      <c r="AV3128" s="187" t="str">
        <f t="shared" si="1054"/>
        <v/>
      </c>
      <c r="AW3128" s="187" t="str">
        <f t="shared" si="1055"/>
        <v/>
      </c>
      <c r="AX3128" s="187" t="str">
        <f t="shared" si="1056"/>
        <v/>
      </c>
      <c r="AY3128" s="187" t="str">
        <f t="shared" si="1037"/>
        <v/>
      </c>
      <c r="AZ3128" s="187" t="str">
        <f t="shared" si="1057"/>
        <v/>
      </c>
      <c r="BA3128" s="187" t="str">
        <f t="shared" si="1039"/>
        <v xml:space="preserve"> </v>
      </c>
      <c r="BB3128" s="187" t="str">
        <f>IFERROR(IF(AW3128="","",VLOOKUP(AW3128,SUSS!R:S,2,FALSE)),AY3128*SUSS!$M$2)</f>
        <v/>
      </c>
      <c r="BC3128" s="187" t="str">
        <f t="shared" si="1038"/>
        <v/>
      </c>
    </row>
    <row r="3129" spans="14:55" ht="15.75" thickBot="1">
      <c r="N3129" s="183" t="s">
        <v>234</v>
      </c>
      <c r="O3129" s="82">
        <v>24</v>
      </c>
      <c r="P3129" s="86">
        <v>919.65</v>
      </c>
      <c r="Q3129" s="83" t="s">
        <v>103</v>
      </c>
      <c r="R3129" s="83" t="s">
        <v>10</v>
      </c>
      <c r="S3129" s="83" t="s">
        <v>10</v>
      </c>
      <c r="T3129" s="82" t="s">
        <v>235</v>
      </c>
      <c r="U3129" s="82" t="s">
        <v>124</v>
      </c>
      <c r="AC3129" s="187" t="str">
        <f t="shared" si="1040"/>
        <v/>
      </c>
      <c r="AD3129" s="187" t="str">
        <f t="shared" si="1041"/>
        <v/>
      </c>
      <c r="AE3129" s="187" t="str">
        <f t="shared" si="1042"/>
        <v/>
      </c>
      <c r="AF3129" s="187" t="str">
        <f t="shared" si="1043"/>
        <v/>
      </c>
      <c r="AG3129" s="187" t="str">
        <f t="shared" si="1044"/>
        <v/>
      </c>
      <c r="AH3129" s="187" t="str">
        <f t="shared" si="1045"/>
        <v/>
      </c>
      <c r="AI3129" s="187" t="str">
        <f t="shared" si="1046"/>
        <v/>
      </c>
      <c r="AJ3129" s="187" t="str">
        <f t="shared" si="1047"/>
        <v/>
      </c>
      <c r="AK3129" s="187" t="str">
        <f t="shared" si="1048"/>
        <v/>
      </c>
      <c r="AN3129" s="187" t="str">
        <f t="shared" si="1049"/>
        <v/>
      </c>
      <c r="AO3129" s="187" t="str">
        <f t="shared" si="1050"/>
        <v/>
      </c>
      <c r="AP3129" s="187" t="str">
        <f t="shared" si="1051"/>
        <v/>
      </c>
      <c r="AT3129" s="187" t="str">
        <f t="shared" si="1052"/>
        <v/>
      </c>
      <c r="AU3129" s="187" t="str">
        <f t="shared" si="1053"/>
        <v/>
      </c>
      <c r="AV3129" s="187" t="str">
        <f t="shared" si="1054"/>
        <v/>
      </c>
      <c r="AW3129" s="187" t="str">
        <f t="shared" si="1055"/>
        <v/>
      </c>
      <c r="AX3129" s="187" t="str">
        <f t="shared" si="1056"/>
        <v/>
      </c>
      <c r="AY3129" s="187" t="str">
        <f t="shared" si="1037"/>
        <v/>
      </c>
      <c r="AZ3129" s="187" t="str">
        <f t="shared" si="1057"/>
        <v/>
      </c>
      <c r="BA3129" s="187" t="str">
        <f t="shared" si="1039"/>
        <v xml:space="preserve"> </v>
      </c>
      <c r="BB3129" s="187" t="str">
        <f>IFERROR(IF(AW3129="","",VLOOKUP(AW3129,SUSS!R:S,2,FALSE)),AY3129*SUSS!$M$2)</f>
        <v/>
      </c>
      <c r="BC3129" s="187" t="str">
        <f t="shared" si="1038"/>
        <v/>
      </c>
    </row>
    <row r="3130" spans="14:55" ht="15.75" thickBot="1">
      <c r="N3130" s="183" t="s">
        <v>234</v>
      </c>
      <c r="O3130" s="82">
        <v>24</v>
      </c>
      <c r="P3130" s="85">
        <v>2541.9699999999998</v>
      </c>
      <c r="Q3130" s="83" t="s">
        <v>86</v>
      </c>
      <c r="R3130" s="83" t="s">
        <v>10</v>
      </c>
      <c r="S3130" s="83" t="s">
        <v>10</v>
      </c>
      <c r="T3130" s="82" t="s">
        <v>133</v>
      </c>
      <c r="U3130" s="82" t="s">
        <v>124</v>
      </c>
      <c r="AC3130" s="187" t="str">
        <f t="shared" si="1040"/>
        <v/>
      </c>
      <c r="AD3130" s="187" t="str">
        <f t="shared" si="1041"/>
        <v/>
      </c>
      <c r="AE3130" s="187" t="str">
        <f t="shared" si="1042"/>
        <v/>
      </c>
      <c r="AF3130" s="187" t="str">
        <f t="shared" si="1043"/>
        <v/>
      </c>
      <c r="AG3130" s="187" t="str">
        <f t="shared" si="1044"/>
        <v/>
      </c>
      <c r="AH3130" s="187" t="str">
        <f t="shared" si="1045"/>
        <v/>
      </c>
      <c r="AI3130" s="187" t="str">
        <f t="shared" si="1046"/>
        <v/>
      </c>
      <c r="AJ3130" s="187" t="str">
        <f t="shared" si="1047"/>
        <v/>
      </c>
      <c r="AK3130" s="187" t="str">
        <f t="shared" si="1048"/>
        <v/>
      </c>
      <c r="AN3130" s="187" t="str">
        <f t="shared" si="1049"/>
        <v/>
      </c>
      <c r="AO3130" s="187" t="str">
        <f t="shared" si="1050"/>
        <v/>
      </c>
      <c r="AP3130" s="187" t="str">
        <f t="shared" si="1051"/>
        <v/>
      </c>
      <c r="AT3130" s="187" t="str">
        <f t="shared" si="1052"/>
        <v/>
      </c>
      <c r="AU3130" s="187" t="str">
        <f t="shared" si="1053"/>
        <v/>
      </c>
      <c r="AV3130" s="187" t="str">
        <f t="shared" si="1054"/>
        <v/>
      </c>
      <c r="AW3130" s="187" t="str">
        <f t="shared" si="1055"/>
        <v/>
      </c>
      <c r="AX3130" s="187" t="str">
        <f t="shared" si="1056"/>
        <v/>
      </c>
      <c r="AY3130" s="187" t="str">
        <f t="shared" si="1037"/>
        <v/>
      </c>
      <c r="AZ3130" s="187" t="str">
        <f t="shared" si="1057"/>
        <v/>
      </c>
      <c r="BA3130" s="187" t="str">
        <f t="shared" si="1039"/>
        <v xml:space="preserve"> </v>
      </c>
      <c r="BB3130" s="187" t="str">
        <f>IFERROR(IF(AW3130="","",VLOOKUP(AW3130,SUSS!R:S,2,FALSE)),AY3130*SUSS!$M$2)</f>
        <v/>
      </c>
      <c r="BC3130" s="187" t="str">
        <f t="shared" si="1038"/>
        <v/>
      </c>
    </row>
    <row r="3131" spans="14:55" ht="15.75" thickBot="1">
      <c r="N3131" s="183" t="s">
        <v>234</v>
      </c>
      <c r="O3131" s="82">
        <v>25</v>
      </c>
      <c r="P3131" s="86">
        <v>919.65</v>
      </c>
      <c r="Q3131" s="83" t="s">
        <v>103</v>
      </c>
      <c r="R3131" s="83" t="s">
        <v>10</v>
      </c>
      <c r="S3131" s="83" t="s">
        <v>10</v>
      </c>
      <c r="T3131" s="82" t="s">
        <v>235</v>
      </c>
      <c r="U3131" s="82" t="s">
        <v>124</v>
      </c>
      <c r="AC3131" s="187" t="str">
        <f t="shared" si="1040"/>
        <v/>
      </c>
      <c r="AD3131" s="187" t="str">
        <f t="shared" si="1041"/>
        <v/>
      </c>
      <c r="AE3131" s="187" t="str">
        <f t="shared" si="1042"/>
        <v/>
      </c>
      <c r="AF3131" s="187" t="str">
        <f t="shared" si="1043"/>
        <v/>
      </c>
      <c r="AG3131" s="187" t="str">
        <f t="shared" si="1044"/>
        <v/>
      </c>
      <c r="AH3131" s="187" t="str">
        <f t="shared" si="1045"/>
        <v/>
      </c>
      <c r="AI3131" s="187" t="str">
        <f t="shared" si="1046"/>
        <v/>
      </c>
      <c r="AJ3131" s="187" t="str">
        <f t="shared" si="1047"/>
        <v/>
      </c>
      <c r="AK3131" s="187" t="str">
        <f t="shared" si="1048"/>
        <v/>
      </c>
      <c r="AN3131" s="187" t="str">
        <f t="shared" si="1049"/>
        <v/>
      </c>
      <c r="AO3131" s="187" t="str">
        <f t="shared" si="1050"/>
        <v/>
      </c>
      <c r="AP3131" s="187" t="str">
        <f t="shared" si="1051"/>
        <v/>
      </c>
      <c r="AT3131" s="187" t="str">
        <f t="shared" si="1052"/>
        <v/>
      </c>
      <c r="AU3131" s="187" t="str">
        <f t="shared" si="1053"/>
        <v/>
      </c>
      <c r="AV3131" s="187" t="str">
        <f t="shared" si="1054"/>
        <v/>
      </c>
      <c r="AW3131" s="187" t="str">
        <f t="shared" si="1055"/>
        <v/>
      </c>
      <c r="AX3131" s="187" t="str">
        <f t="shared" si="1056"/>
        <v/>
      </c>
      <c r="AY3131" s="187" t="str">
        <f t="shared" si="1037"/>
        <v/>
      </c>
      <c r="AZ3131" s="187" t="str">
        <f t="shared" si="1057"/>
        <v/>
      </c>
      <c r="BA3131" s="187" t="str">
        <f t="shared" si="1039"/>
        <v xml:space="preserve"> </v>
      </c>
      <c r="BB3131" s="187" t="str">
        <f>IFERROR(IF(AW3131="","",VLOOKUP(AW3131,SUSS!R:S,2,FALSE)),AY3131*SUSS!$M$2)</f>
        <v/>
      </c>
      <c r="BC3131" s="187" t="str">
        <f t="shared" si="1038"/>
        <v/>
      </c>
    </row>
    <row r="3132" spans="14:55" ht="15.75" thickBot="1">
      <c r="N3132" s="183" t="s">
        <v>234</v>
      </c>
      <c r="O3132" s="82">
        <v>25</v>
      </c>
      <c r="P3132" s="85">
        <v>1131.0999999999999</v>
      </c>
      <c r="Q3132" s="83" t="s">
        <v>86</v>
      </c>
      <c r="R3132" s="83" t="s">
        <v>10</v>
      </c>
      <c r="S3132" s="83" t="s">
        <v>10</v>
      </c>
      <c r="T3132" s="82" t="s">
        <v>133</v>
      </c>
      <c r="U3132" s="82" t="s">
        <v>124</v>
      </c>
      <c r="AC3132" s="187" t="str">
        <f t="shared" si="1040"/>
        <v/>
      </c>
      <c r="AD3132" s="187" t="str">
        <f t="shared" si="1041"/>
        <v/>
      </c>
      <c r="AE3132" s="187" t="str">
        <f t="shared" si="1042"/>
        <v/>
      </c>
      <c r="AF3132" s="187" t="str">
        <f t="shared" si="1043"/>
        <v/>
      </c>
      <c r="AG3132" s="187" t="str">
        <f t="shared" si="1044"/>
        <v/>
      </c>
      <c r="AH3132" s="187" t="str">
        <f t="shared" si="1045"/>
        <v/>
      </c>
      <c r="AI3132" s="187" t="str">
        <f t="shared" si="1046"/>
        <v/>
      </c>
      <c r="AJ3132" s="187" t="str">
        <f t="shared" si="1047"/>
        <v/>
      </c>
      <c r="AK3132" s="187" t="str">
        <f t="shared" si="1048"/>
        <v/>
      </c>
      <c r="AN3132" s="187" t="str">
        <f t="shared" si="1049"/>
        <v/>
      </c>
      <c r="AO3132" s="187" t="str">
        <f t="shared" si="1050"/>
        <v/>
      </c>
      <c r="AP3132" s="187" t="str">
        <f t="shared" si="1051"/>
        <v/>
      </c>
      <c r="AT3132" s="187" t="str">
        <f t="shared" si="1052"/>
        <v/>
      </c>
      <c r="AU3132" s="187" t="str">
        <f t="shared" si="1053"/>
        <v/>
      </c>
      <c r="AV3132" s="187" t="str">
        <f t="shared" si="1054"/>
        <v/>
      </c>
      <c r="AW3132" s="187" t="str">
        <f t="shared" si="1055"/>
        <v/>
      </c>
      <c r="AX3132" s="187" t="str">
        <f t="shared" si="1056"/>
        <v/>
      </c>
      <c r="AY3132" s="187" t="str">
        <f t="shared" si="1037"/>
        <v/>
      </c>
      <c r="AZ3132" s="187" t="str">
        <f t="shared" si="1057"/>
        <v/>
      </c>
      <c r="BA3132" s="187" t="str">
        <f t="shared" si="1039"/>
        <v xml:space="preserve"> </v>
      </c>
      <c r="BB3132" s="187" t="str">
        <f>IFERROR(IF(AW3132="","",VLOOKUP(AW3132,SUSS!R:S,2,FALSE)),AY3132*SUSS!$M$2)</f>
        <v/>
      </c>
      <c r="BC3132" s="187" t="str">
        <f t="shared" si="1038"/>
        <v/>
      </c>
    </row>
    <row r="3133" spans="14:55" ht="15.75" thickBot="1">
      <c r="N3133" s="183" t="s">
        <v>234</v>
      </c>
      <c r="O3133" s="82">
        <v>25</v>
      </c>
      <c r="P3133" s="85">
        <v>1410.87</v>
      </c>
      <c r="Q3133" s="83" t="s">
        <v>86</v>
      </c>
      <c r="R3133" s="83" t="s">
        <v>10</v>
      </c>
      <c r="S3133" s="83" t="s">
        <v>83</v>
      </c>
      <c r="T3133" s="82" t="s">
        <v>133</v>
      </c>
      <c r="U3133" s="82" t="s">
        <v>124</v>
      </c>
      <c r="AC3133" s="187" t="str">
        <f t="shared" si="1040"/>
        <v/>
      </c>
      <c r="AD3133" s="187" t="str">
        <f t="shared" si="1041"/>
        <v/>
      </c>
      <c r="AE3133" s="187" t="str">
        <f t="shared" si="1042"/>
        <v/>
      </c>
      <c r="AF3133" s="187" t="str">
        <f t="shared" si="1043"/>
        <v/>
      </c>
      <c r="AG3133" s="187" t="str">
        <f t="shared" si="1044"/>
        <v/>
      </c>
      <c r="AH3133" s="187" t="str">
        <f t="shared" si="1045"/>
        <v/>
      </c>
      <c r="AI3133" s="187" t="str">
        <f t="shared" si="1046"/>
        <v/>
      </c>
      <c r="AJ3133" s="187" t="str">
        <f t="shared" si="1047"/>
        <v/>
      </c>
      <c r="AK3133" s="187" t="str">
        <f t="shared" si="1048"/>
        <v/>
      </c>
      <c r="AN3133" s="187" t="str">
        <f t="shared" si="1049"/>
        <v/>
      </c>
      <c r="AO3133" s="187" t="str">
        <f t="shared" si="1050"/>
        <v/>
      </c>
      <c r="AP3133" s="187" t="str">
        <f t="shared" si="1051"/>
        <v/>
      </c>
      <c r="AT3133" s="187" t="str">
        <f t="shared" si="1052"/>
        <v/>
      </c>
      <c r="AU3133" s="187" t="str">
        <f t="shared" si="1053"/>
        <v/>
      </c>
      <c r="AV3133" s="187" t="str">
        <f t="shared" si="1054"/>
        <v/>
      </c>
      <c r="AW3133" s="187" t="str">
        <f t="shared" si="1055"/>
        <v/>
      </c>
      <c r="AX3133" s="187" t="str">
        <f t="shared" si="1056"/>
        <v/>
      </c>
      <c r="AY3133" s="187" t="str">
        <f t="shared" si="1037"/>
        <v/>
      </c>
      <c r="AZ3133" s="187" t="str">
        <f t="shared" si="1057"/>
        <v/>
      </c>
      <c r="BA3133" s="187" t="str">
        <f t="shared" si="1039"/>
        <v xml:space="preserve"> </v>
      </c>
      <c r="BB3133" s="187" t="str">
        <f>IFERROR(IF(AW3133="","",VLOOKUP(AW3133,SUSS!R:S,2,FALSE)),AY3133*SUSS!$M$2)</f>
        <v/>
      </c>
      <c r="BC3133" s="187" t="str">
        <f t="shared" si="1038"/>
        <v/>
      </c>
    </row>
    <row r="3134" spans="14:55" ht="15.75" thickBot="1">
      <c r="N3134" s="183" t="s">
        <v>234</v>
      </c>
      <c r="O3134" s="82">
        <v>26</v>
      </c>
      <c r="P3134" s="86">
        <v>919.65</v>
      </c>
      <c r="Q3134" s="83" t="s">
        <v>103</v>
      </c>
      <c r="R3134" s="83" t="s">
        <v>10</v>
      </c>
      <c r="S3134" s="83" t="s">
        <v>10</v>
      </c>
      <c r="T3134" s="82" t="s">
        <v>235</v>
      </c>
      <c r="U3134" s="82" t="s">
        <v>124</v>
      </c>
      <c r="AC3134" s="187" t="str">
        <f t="shared" si="1040"/>
        <v/>
      </c>
      <c r="AD3134" s="187" t="str">
        <f t="shared" si="1041"/>
        <v/>
      </c>
      <c r="AE3134" s="187" t="str">
        <f t="shared" si="1042"/>
        <v/>
      </c>
      <c r="AF3134" s="187" t="str">
        <f t="shared" si="1043"/>
        <v/>
      </c>
      <c r="AG3134" s="187" t="str">
        <f t="shared" si="1044"/>
        <v/>
      </c>
      <c r="AH3134" s="187" t="str">
        <f t="shared" si="1045"/>
        <v/>
      </c>
      <c r="AI3134" s="187" t="str">
        <f t="shared" si="1046"/>
        <v/>
      </c>
      <c r="AJ3134" s="187" t="str">
        <f t="shared" si="1047"/>
        <v/>
      </c>
      <c r="AK3134" s="187" t="str">
        <f t="shared" si="1048"/>
        <v/>
      </c>
      <c r="AN3134" s="187" t="str">
        <f t="shared" si="1049"/>
        <v/>
      </c>
      <c r="AO3134" s="187" t="str">
        <f t="shared" si="1050"/>
        <v/>
      </c>
      <c r="AP3134" s="187" t="str">
        <f t="shared" si="1051"/>
        <v/>
      </c>
      <c r="AT3134" s="187" t="str">
        <f t="shared" si="1052"/>
        <v/>
      </c>
      <c r="AU3134" s="187" t="str">
        <f t="shared" si="1053"/>
        <v/>
      </c>
      <c r="AV3134" s="187" t="str">
        <f t="shared" si="1054"/>
        <v/>
      </c>
      <c r="AW3134" s="187" t="str">
        <f t="shared" si="1055"/>
        <v/>
      </c>
      <c r="AX3134" s="187" t="str">
        <f t="shared" si="1056"/>
        <v/>
      </c>
      <c r="AY3134" s="187" t="str">
        <f t="shared" si="1037"/>
        <v/>
      </c>
      <c r="AZ3134" s="187" t="str">
        <f t="shared" si="1057"/>
        <v/>
      </c>
      <c r="BA3134" s="187" t="str">
        <f t="shared" si="1039"/>
        <v xml:space="preserve"> </v>
      </c>
      <c r="BB3134" s="187" t="str">
        <f>IFERROR(IF(AW3134="","",VLOOKUP(AW3134,SUSS!R:S,2,FALSE)),AY3134*SUSS!$M$2)</f>
        <v/>
      </c>
      <c r="BC3134" s="187" t="str">
        <f t="shared" si="1038"/>
        <v/>
      </c>
    </row>
    <row r="3135" spans="14:55" ht="15.75" thickBot="1">
      <c r="N3135" s="183" t="s">
        <v>234</v>
      </c>
      <c r="O3135" s="82">
        <v>26</v>
      </c>
      <c r="P3135" s="85">
        <v>2541.9699999999998</v>
      </c>
      <c r="Q3135" s="83" t="s">
        <v>86</v>
      </c>
      <c r="R3135" s="83" t="s">
        <v>10</v>
      </c>
      <c r="S3135" s="83" t="s">
        <v>83</v>
      </c>
      <c r="T3135" s="82" t="s">
        <v>133</v>
      </c>
      <c r="U3135" s="82" t="s">
        <v>124</v>
      </c>
      <c r="AC3135" s="187" t="str">
        <f t="shared" si="1040"/>
        <v/>
      </c>
      <c r="AD3135" s="187" t="str">
        <f t="shared" si="1041"/>
        <v/>
      </c>
      <c r="AE3135" s="187" t="str">
        <f t="shared" si="1042"/>
        <v/>
      </c>
      <c r="AF3135" s="187" t="str">
        <f t="shared" si="1043"/>
        <v/>
      </c>
      <c r="AG3135" s="187" t="str">
        <f t="shared" si="1044"/>
        <v/>
      </c>
      <c r="AH3135" s="187" t="str">
        <f t="shared" si="1045"/>
        <v/>
      </c>
      <c r="AI3135" s="187" t="str">
        <f t="shared" si="1046"/>
        <v/>
      </c>
      <c r="AJ3135" s="187" t="str">
        <f t="shared" si="1047"/>
        <v/>
      </c>
      <c r="AK3135" s="187" t="str">
        <f t="shared" si="1048"/>
        <v/>
      </c>
      <c r="AN3135" s="187" t="str">
        <f t="shared" si="1049"/>
        <v/>
      </c>
      <c r="AO3135" s="187" t="str">
        <f t="shared" si="1050"/>
        <v/>
      </c>
      <c r="AP3135" s="187" t="str">
        <f t="shared" si="1051"/>
        <v/>
      </c>
      <c r="AT3135" s="187" t="str">
        <f t="shared" si="1052"/>
        <v/>
      </c>
      <c r="AU3135" s="187" t="str">
        <f t="shared" si="1053"/>
        <v/>
      </c>
      <c r="AV3135" s="187" t="str">
        <f t="shared" si="1054"/>
        <v/>
      </c>
      <c r="AW3135" s="187" t="str">
        <f t="shared" si="1055"/>
        <v/>
      </c>
      <c r="AX3135" s="187" t="str">
        <f t="shared" si="1056"/>
        <v/>
      </c>
      <c r="AY3135" s="187" t="str">
        <f t="shared" si="1037"/>
        <v/>
      </c>
      <c r="AZ3135" s="187" t="str">
        <f t="shared" si="1057"/>
        <v/>
      </c>
      <c r="BA3135" s="187" t="str">
        <f t="shared" si="1039"/>
        <v xml:space="preserve"> </v>
      </c>
      <c r="BB3135" s="187" t="str">
        <f>IFERROR(IF(AW3135="","",VLOOKUP(AW3135,SUSS!R:S,2,FALSE)),AY3135*SUSS!$M$2)</f>
        <v/>
      </c>
      <c r="BC3135" s="187" t="str">
        <f t="shared" si="1038"/>
        <v/>
      </c>
    </row>
    <row r="3136" spans="14:55" ht="15.75" thickBot="1">
      <c r="N3136" s="183" t="s">
        <v>234</v>
      </c>
      <c r="O3136" s="82">
        <v>27</v>
      </c>
      <c r="P3136" s="86">
        <v>919.65</v>
      </c>
      <c r="Q3136" s="83" t="s">
        <v>103</v>
      </c>
      <c r="R3136" s="83" t="s">
        <v>10</v>
      </c>
      <c r="S3136" s="83" t="s">
        <v>10</v>
      </c>
      <c r="T3136" s="82" t="s">
        <v>235</v>
      </c>
      <c r="U3136" s="82" t="s">
        <v>124</v>
      </c>
      <c r="AC3136" s="187" t="str">
        <f t="shared" si="1040"/>
        <v/>
      </c>
      <c r="AD3136" s="187" t="str">
        <f t="shared" si="1041"/>
        <v/>
      </c>
      <c r="AE3136" s="187" t="str">
        <f t="shared" si="1042"/>
        <v/>
      </c>
      <c r="AF3136" s="187" t="str">
        <f t="shared" si="1043"/>
        <v/>
      </c>
      <c r="AG3136" s="187" t="str">
        <f t="shared" si="1044"/>
        <v/>
      </c>
      <c r="AH3136" s="187" t="str">
        <f t="shared" si="1045"/>
        <v/>
      </c>
      <c r="AI3136" s="187" t="str">
        <f t="shared" si="1046"/>
        <v/>
      </c>
      <c r="AJ3136" s="187" t="str">
        <f t="shared" si="1047"/>
        <v/>
      </c>
      <c r="AK3136" s="187" t="str">
        <f t="shared" si="1048"/>
        <v/>
      </c>
      <c r="AN3136" s="187" t="str">
        <f t="shared" si="1049"/>
        <v/>
      </c>
      <c r="AO3136" s="187" t="str">
        <f t="shared" si="1050"/>
        <v/>
      </c>
      <c r="AP3136" s="187" t="str">
        <f t="shared" si="1051"/>
        <v/>
      </c>
      <c r="AT3136" s="187" t="str">
        <f t="shared" si="1052"/>
        <v/>
      </c>
      <c r="AU3136" s="187" t="str">
        <f t="shared" si="1053"/>
        <v/>
      </c>
      <c r="AV3136" s="187" t="str">
        <f t="shared" si="1054"/>
        <v/>
      </c>
      <c r="AW3136" s="187" t="str">
        <f t="shared" si="1055"/>
        <v/>
      </c>
      <c r="AX3136" s="187" t="str">
        <f t="shared" si="1056"/>
        <v/>
      </c>
      <c r="AY3136" s="187" t="str">
        <f t="shared" si="1037"/>
        <v/>
      </c>
      <c r="AZ3136" s="187" t="str">
        <f t="shared" si="1057"/>
        <v/>
      </c>
      <c r="BA3136" s="187" t="str">
        <f t="shared" si="1039"/>
        <v xml:space="preserve"> </v>
      </c>
      <c r="BB3136" s="187" t="str">
        <f>IFERROR(IF(AW3136="","",VLOOKUP(AW3136,SUSS!R:S,2,FALSE)),AY3136*SUSS!$M$2)</f>
        <v/>
      </c>
      <c r="BC3136" s="187" t="str">
        <f t="shared" si="1038"/>
        <v/>
      </c>
    </row>
    <row r="3137" spans="14:55" ht="15.75" thickBot="1">
      <c r="N3137" s="183" t="s">
        <v>234</v>
      </c>
      <c r="O3137" s="82">
        <v>27</v>
      </c>
      <c r="P3137" s="85">
        <v>2541.9699999999998</v>
      </c>
      <c r="Q3137" s="83" t="s">
        <v>86</v>
      </c>
      <c r="R3137" s="83" t="s">
        <v>10</v>
      </c>
      <c r="S3137" s="83" t="s">
        <v>83</v>
      </c>
      <c r="T3137" s="82" t="s">
        <v>133</v>
      </c>
      <c r="U3137" s="82" t="s">
        <v>124</v>
      </c>
      <c r="AC3137" s="187" t="str">
        <f t="shared" si="1040"/>
        <v/>
      </c>
      <c r="AD3137" s="187" t="str">
        <f t="shared" si="1041"/>
        <v/>
      </c>
      <c r="AE3137" s="187" t="str">
        <f t="shared" si="1042"/>
        <v/>
      </c>
      <c r="AF3137" s="187" t="str">
        <f t="shared" si="1043"/>
        <v/>
      </c>
      <c r="AG3137" s="187" t="str">
        <f t="shared" si="1044"/>
        <v/>
      </c>
      <c r="AH3137" s="187" t="str">
        <f t="shared" si="1045"/>
        <v/>
      </c>
      <c r="AI3137" s="187" t="str">
        <f t="shared" si="1046"/>
        <v/>
      </c>
      <c r="AJ3137" s="187" t="str">
        <f t="shared" si="1047"/>
        <v/>
      </c>
      <c r="AK3137" s="187" t="str">
        <f t="shared" si="1048"/>
        <v/>
      </c>
      <c r="AN3137" s="187" t="str">
        <f t="shared" si="1049"/>
        <v/>
      </c>
      <c r="AO3137" s="187" t="str">
        <f t="shared" si="1050"/>
        <v/>
      </c>
      <c r="AP3137" s="187" t="str">
        <f t="shared" si="1051"/>
        <v/>
      </c>
      <c r="AT3137" s="187" t="str">
        <f t="shared" si="1052"/>
        <v/>
      </c>
      <c r="AU3137" s="187" t="str">
        <f t="shared" si="1053"/>
        <v/>
      </c>
      <c r="AV3137" s="187" t="str">
        <f t="shared" si="1054"/>
        <v/>
      </c>
      <c r="AW3137" s="187" t="str">
        <f t="shared" si="1055"/>
        <v/>
      </c>
      <c r="AX3137" s="187" t="str">
        <f t="shared" si="1056"/>
        <v/>
      </c>
      <c r="AY3137" s="187" t="str">
        <f t="shared" si="1037"/>
        <v/>
      </c>
      <c r="AZ3137" s="187" t="str">
        <f t="shared" si="1057"/>
        <v/>
      </c>
      <c r="BA3137" s="187" t="str">
        <f t="shared" si="1039"/>
        <v xml:space="preserve"> </v>
      </c>
      <c r="BB3137" s="187" t="str">
        <f>IFERROR(IF(AW3137="","",VLOOKUP(AW3137,SUSS!R:S,2,FALSE)),AY3137*SUSS!$M$2)</f>
        <v/>
      </c>
      <c r="BC3137" s="187" t="str">
        <f t="shared" si="1038"/>
        <v/>
      </c>
    </row>
    <row r="3138" spans="14:55" ht="15.75" thickBot="1">
      <c r="N3138" s="183" t="s">
        <v>234</v>
      </c>
      <c r="O3138" s="82">
        <v>28</v>
      </c>
      <c r="P3138" s="86">
        <v>919.65</v>
      </c>
      <c r="Q3138" s="83" t="s">
        <v>103</v>
      </c>
      <c r="R3138" s="83" t="s">
        <v>10</v>
      </c>
      <c r="S3138" s="83" t="s">
        <v>10</v>
      </c>
      <c r="T3138" s="82" t="s">
        <v>235</v>
      </c>
      <c r="U3138" s="82" t="s">
        <v>124</v>
      </c>
      <c r="AC3138" s="187" t="str">
        <f t="shared" si="1040"/>
        <v/>
      </c>
      <c r="AD3138" s="187" t="str">
        <f t="shared" si="1041"/>
        <v/>
      </c>
      <c r="AE3138" s="187" t="str">
        <f t="shared" si="1042"/>
        <v/>
      </c>
      <c r="AF3138" s="187" t="str">
        <f t="shared" si="1043"/>
        <v/>
      </c>
      <c r="AG3138" s="187" t="str">
        <f t="shared" si="1044"/>
        <v/>
      </c>
      <c r="AH3138" s="187" t="str">
        <f t="shared" si="1045"/>
        <v/>
      </c>
      <c r="AI3138" s="187" t="str">
        <f t="shared" si="1046"/>
        <v/>
      </c>
      <c r="AJ3138" s="187" t="str">
        <f t="shared" si="1047"/>
        <v/>
      </c>
      <c r="AK3138" s="187" t="str">
        <f t="shared" si="1048"/>
        <v/>
      </c>
      <c r="AN3138" s="187" t="str">
        <f t="shared" si="1049"/>
        <v/>
      </c>
      <c r="AO3138" s="187" t="str">
        <f t="shared" si="1050"/>
        <v/>
      </c>
      <c r="AP3138" s="187" t="str">
        <f t="shared" si="1051"/>
        <v/>
      </c>
      <c r="AT3138" s="187" t="str">
        <f t="shared" si="1052"/>
        <v/>
      </c>
      <c r="AU3138" s="187" t="str">
        <f t="shared" si="1053"/>
        <v/>
      </c>
      <c r="AV3138" s="187" t="str">
        <f t="shared" si="1054"/>
        <v/>
      </c>
      <c r="AW3138" s="187" t="str">
        <f t="shared" si="1055"/>
        <v/>
      </c>
      <c r="AX3138" s="187" t="str">
        <f t="shared" si="1056"/>
        <v/>
      </c>
      <c r="AY3138" s="187" t="str">
        <f t="shared" si="1037"/>
        <v/>
      </c>
      <c r="AZ3138" s="187" t="str">
        <f t="shared" si="1057"/>
        <v/>
      </c>
      <c r="BA3138" s="187" t="str">
        <f t="shared" si="1039"/>
        <v xml:space="preserve"> </v>
      </c>
      <c r="BB3138" s="187" t="str">
        <f>IFERROR(IF(AW3138="","",VLOOKUP(AW3138,SUSS!R:S,2,FALSE)),AY3138*SUSS!$M$2)</f>
        <v/>
      </c>
      <c r="BC3138" s="187" t="str">
        <f t="shared" si="1038"/>
        <v/>
      </c>
    </row>
    <row r="3139" spans="14:55" ht="15.75" thickBot="1">
      <c r="N3139" s="183" t="s">
        <v>234</v>
      </c>
      <c r="O3139" s="82">
        <v>28</v>
      </c>
      <c r="P3139" s="85">
        <v>1382.06</v>
      </c>
      <c r="Q3139" s="83" t="s">
        <v>86</v>
      </c>
      <c r="R3139" s="83" t="s">
        <v>10</v>
      </c>
      <c r="S3139" s="83" t="s">
        <v>83</v>
      </c>
      <c r="T3139" s="82" t="s">
        <v>133</v>
      </c>
      <c r="U3139" s="82" t="s">
        <v>124</v>
      </c>
      <c r="AC3139" s="187" t="str">
        <f t="shared" si="1040"/>
        <v/>
      </c>
      <c r="AD3139" s="187" t="str">
        <f t="shared" si="1041"/>
        <v/>
      </c>
      <c r="AE3139" s="187" t="str">
        <f t="shared" si="1042"/>
        <v/>
      </c>
      <c r="AF3139" s="187" t="str">
        <f t="shared" si="1043"/>
        <v/>
      </c>
      <c r="AG3139" s="187" t="str">
        <f t="shared" si="1044"/>
        <v/>
      </c>
      <c r="AH3139" s="187" t="str">
        <f t="shared" si="1045"/>
        <v/>
      </c>
      <c r="AI3139" s="187" t="str">
        <f t="shared" si="1046"/>
        <v/>
      </c>
      <c r="AJ3139" s="187" t="str">
        <f t="shared" si="1047"/>
        <v/>
      </c>
      <c r="AK3139" s="187" t="str">
        <f t="shared" si="1048"/>
        <v/>
      </c>
      <c r="AN3139" s="187" t="str">
        <f t="shared" si="1049"/>
        <v/>
      </c>
      <c r="AO3139" s="187" t="str">
        <f t="shared" si="1050"/>
        <v/>
      </c>
      <c r="AP3139" s="187" t="str">
        <f t="shared" si="1051"/>
        <v/>
      </c>
      <c r="AT3139" s="187" t="str">
        <f t="shared" si="1052"/>
        <v/>
      </c>
      <c r="AU3139" s="187" t="str">
        <f t="shared" si="1053"/>
        <v/>
      </c>
      <c r="AV3139" s="187" t="str">
        <f t="shared" si="1054"/>
        <v/>
      </c>
      <c r="AW3139" s="187" t="str">
        <f t="shared" si="1055"/>
        <v/>
      </c>
      <c r="AX3139" s="187" t="str">
        <f t="shared" si="1056"/>
        <v/>
      </c>
      <c r="AY3139" s="187" t="str">
        <f t="shared" si="1037"/>
        <v/>
      </c>
      <c r="AZ3139" s="187" t="str">
        <f t="shared" si="1057"/>
        <v/>
      </c>
      <c r="BA3139" s="187" t="str">
        <f t="shared" si="1039"/>
        <v xml:space="preserve"> </v>
      </c>
      <c r="BB3139" s="187" t="str">
        <f>IFERROR(IF(AW3139="","",VLOOKUP(AW3139,SUSS!R:S,2,FALSE)),AY3139*SUSS!$M$2)</f>
        <v/>
      </c>
      <c r="BC3139" s="187" t="str">
        <f t="shared" si="1038"/>
        <v/>
      </c>
    </row>
    <row r="3140" spans="14:55" ht="15.75" thickBot="1">
      <c r="N3140" s="183" t="s">
        <v>234</v>
      </c>
      <c r="O3140" s="82">
        <v>28</v>
      </c>
      <c r="P3140" s="85">
        <v>1159.9100000000001</v>
      </c>
      <c r="Q3140" s="83" t="s">
        <v>86</v>
      </c>
      <c r="R3140" s="83" t="s">
        <v>10</v>
      </c>
      <c r="S3140" s="83" t="s">
        <v>10</v>
      </c>
      <c r="T3140" s="82" t="s">
        <v>131</v>
      </c>
      <c r="U3140" s="82" t="s">
        <v>124</v>
      </c>
      <c r="AC3140" s="187" t="str">
        <f t="shared" si="1040"/>
        <v/>
      </c>
      <c r="AD3140" s="187" t="str">
        <f t="shared" si="1041"/>
        <v/>
      </c>
      <c r="AE3140" s="187" t="str">
        <f t="shared" si="1042"/>
        <v/>
      </c>
      <c r="AF3140" s="187" t="str">
        <f t="shared" si="1043"/>
        <v/>
      </c>
      <c r="AG3140" s="187" t="str">
        <f t="shared" si="1044"/>
        <v/>
      </c>
      <c r="AH3140" s="187" t="str">
        <f t="shared" si="1045"/>
        <v/>
      </c>
      <c r="AI3140" s="187" t="str">
        <f t="shared" si="1046"/>
        <v/>
      </c>
      <c r="AJ3140" s="187" t="str">
        <f t="shared" si="1047"/>
        <v/>
      </c>
      <c r="AK3140" s="187" t="str">
        <f t="shared" si="1048"/>
        <v/>
      </c>
      <c r="AN3140" s="187" t="str">
        <f t="shared" si="1049"/>
        <v/>
      </c>
      <c r="AO3140" s="187" t="str">
        <f t="shared" si="1050"/>
        <v/>
      </c>
      <c r="AP3140" s="187" t="str">
        <f t="shared" si="1051"/>
        <v/>
      </c>
      <c r="AT3140" s="187" t="str">
        <f t="shared" si="1052"/>
        <v/>
      </c>
      <c r="AU3140" s="187" t="str">
        <f t="shared" si="1053"/>
        <v/>
      </c>
      <c r="AV3140" s="187" t="str">
        <f t="shared" si="1054"/>
        <v/>
      </c>
      <c r="AW3140" s="187" t="str">
        <f t="shared" si="1055"/>
        <v/>
      </c>
      <c r="AX3140" s="187" t="str">
        <f t="shared" si="1056"/>
        <v/>
      </c>
      <c r="AY3140" s="187" t="str">
        <f t="shared" ref="AY3140:AY3203" si="1058">VLOOKUP(AX3140,AO:AP,2,FALSE)</f>
        <v/>
      </c>
      <c r="AZ3140" s="187" t="str">
        <f t="shared" si="1057"/>
        <v/>
      </c>
      <c r="BA3140" s="187" t="str">
        <f t="shared" si="1039"/>
        <v xml:space="preserve"> </v>
      </c>
      <c r="BB3140" s="187" t="str">
        <f>IFERROR(IF(AW3140="","",VLOOKUP(AW3140,SUSS!R:S,2,FALSE)),AY3140*SUSS!$M$2)</f>
        <v/>
      </c>
      <c r="BC3140" s="187" t="str">
        <f t="shared" si="1038"/>
        <v/>
      </c>
    </row>
    <row r="3141" spans="14:55" ht="15.75" thickBot="1">
      <c r="N3141" s="183" t="s">
        <v>234</v>
      </c>
      <c r="O3141" s="82">
        <v>29</v>
      </c>
      <c r="P3141" s="86">
        <v>919.65</v>
      </c>
      <c r="Q3141" s="83" t="s">
        <v>103</v>
      </c>
      <c r="R3141" s="83" t="s">
        <v>10</v>
      </c>
      <c r="S3141" s="83" t="s">
        <v>10</v>
      </c>
      <c r="T3141" s="82" t="s">
        <v>235</v>
      </c>
      <c r="U3141" s="82" t="s">
        <v>124</v>
      </c>
      <c r="AC3141" s="187" t="str">
        <f t="shared" si="1040"/>
        <v/>
      </c>
      <c r="AD3141" s="187" t="str">
        <f t="shared" si="1041"/>
        <v/>
      </c>
      <c r="AE3141" s="187" t="str">
        <f t="shared" si="1042"/>
        <v/>
      </c>
      <c r="AF3141" s="187" t="str">
        <f t="shared" si="1043"/>
        <v/>
      </c>
      <c r="AG3141" s="187" t="str">
        <f t="shared" si="1044"/>
        <v/>
      </c>
      <c r="AH3141" s="187" t="str">
        <f t="shared" si="1045"/>
        <v/>
      </c>
      <c r="AI3141" s="187" t="str">
        <f t="shared" si="1046"/>
        <v/>
      </c>
      <c r="AJ3141" s="187" t="str">
        <f t="shared" si="1047"/>
        <v/>
      </c>
      <c r="AK3141" s="187" t="str">
        <f t="shared" si="1048"/>
        <v/>
      </c>
      <c r="AN3141" s="187" t="str">
        <f t="shared" si="1049"/>
        <v/>
      </c>
      <c r="AO3141" s="187" t="str">
        <f t="shared" si="1050"/>
        <v/>
      </c>
      <c r="AP3141" s="187" t="str">
        <f t="shared" si="1051"/>
        <v/>
      </c>
      <c r="AT3141" s="187" t="str">
        <f t="shared" si="1052"/>
        <v/>
      </c>
      <c r="AU3141" s="187" t="str">
        <f t="shared" si="1053"/>
        <v/>
      </c>
      <c r="AV3141" s="187" t="str">
        <f t="shared" si="1054"/>
        <v/>
      </c>
      <c r="AW3141" s="187" t="str">
        <f t="shared" si="1055"/>
        <v/>
      </c>
      <c r="AX3141" s="187" t="str">
        <f t="shared" si="1056"/>
        <v/>
      </c>
      <c r="AY3141" s="187" t="str">
        <f t="shared" si="1058"/>
        <v/>
      </c>
      <c r="AZ3141" s="187" t="str">
        <f t="shared" si="1057"/>
        <v/>
      </c>
      <c r="BA3141" s="187" t="str">
        <f t="shared" si="1039"/>
        <v xml:space="preserve"> </v>
      </c>
      <c r="BB3141" s="187" t="str">
        <f>IFERROR(IF(AW3141="","",VLOOKUP(AW3141,SUSS!R:S,2,FALSE)),AY3141*SUSS!$M$2)</f>
        <v/>
      </c>
      <c r="BC3141" s="187" t="str">
        <f t="shared" ref="BC3141:BC3204" si="1059">IFERROR(IF(BB3141&lt;&gt;"",AZ3141*BB3141,""),"VER")</f>
        <v/>
      </c>
    </row>
    <row r="3142" spans="14:55" ht="15.75" thickBot="1">
      <c r="N3142" s="183" t="s">
        <v>234</v>
      </c>
      <c r="O3142" s="82">
        <v>29</v>
      </c>
      <c r="P3142" s="85">
        <v>2541.9699999999998</v>
      </c>
      <c r="Q3142" s="83" t="s">
        <v>86</v>
      </c>
      <c r="R3142" s="83" t="s">
        <v>10</v>
      </c>
      <c r="S3142" s="83" t="s">
        <v>10</v>
      </c>
      <c r="T3142" s="82" t="s">
        <v>131</v>
      </c>
      <c r="U3142" s="82" t="s">
        <v>124</v>
      </c>
      <c r="AC3142" s="187" t="str">
        <f t="shared" si="1040"/>
        <v/>
      </c>
      <c r="AD3142" s="187" t="str">
        <f t="shared" si="1041"/>
        <v/>
      </c>
      <c r="AE3142" s="187" t="str">
        <f t="shared" si="1042"/>
        <v/>
      </c>
      <c r="AF3142" s="187" t="str">
        <f t="shared" si="1043"/>
        <v/>
      </c>
      <c r="AG3142" s="187" t="str">
        <f t="shared" si="1044"/>
        <v/>
      </c>
      <c r="AH3142" s="187" t="str">
        <f t="shared" si="1045"/>
        <v/>
      </c>
      <c r="AI3142" s="187" t="str">
        <f t="shared" si="1046"/>
        <v/>
      </c>
      <c r="AJ3142" s="187" t="str">
        <f t="shared" si="1047"/>
        <v/>
      </c>
      <c r="AK3142" s="187" t="str">
        <f t="shared" si="1048"/>
        <v/>
      </c>
      <c r="AN3142" s="187" t="str">
        <f t="shared" si="1049"/>
        <v/>
      </c>
      <c r="AO3142" s="187" t="str">
        <f t="shared" si="1050"/>
        <v/>
      </c>
      <c r="AP3142" s="187" t="str">
        <f t="shared" si="1051"/>
        <v/>
      </c>
      <c r="AT3142" s="187" t="str">
        <f t="shared" si="1052"/>
        <v/>
      </c>
      <c r="AU3142" s="187" t="str">
        <f t="shared" si="1053"/>
        <v/>
      </c>
      <c r="AV3142" s="187" t="str">
        <f t="shared" si="1054"/>
        <v/>
      </c>
      <c r="AW3142" s="187" t="str">
        <f t="shared" si="1055"/>
        <v/>
      </c>
      <c r="AX3142" s="187" t="str">
        <f t="shared" si="1056"/>
        <v/>
      </c>
      <c r="AY3142" s="187" t="str">
        <f t="shared" si="1058"/>
        <v/>
      </c>
      <c r="AZ3142" s="187" t="str">
        <f t="shared" si="1057"/>
        <v/>
      </c>
      <c r="BA3142" s="187" t="str">
        <f t="shared" si="1039"/>
        <v xml:space="preserve"> </v>
      </c>
      <c r="BB3142" s="187" t="str">
        <f>IFERROR(IF(AW3142="","",VLOOKUP(AW3142,SUSS!R:S,2,FALSE)),AY3142*SUSS!$M$2)</f>
        <v/>
      </c>
      <c r="BC3142" s="187" t="str">
        <f t="shared" si="1059"/>
        <v/>
      </c>
    </row>
    <row r="3143" spans="14:55" ht="15.75" thickBot="1">
      <c r="N3143" s="183" t="s">
        <v>234</v>
      </c>
      <c r="O3143" s="82">
        <v>30</v>
      </c>
      <c r="P3143" s="86">
        <v>919.65</v>
      </c>
      <c r="Q3143" s="83" t="s">
        <v>103</v>
      </c>
      <c r="R3143" s="83" t="s">
        <v>10</v>
      </c>
      <c r="S3143" s="83" t="s">
        <v>10</v>
      </c>
      <c r="T3143" s="82" t="s">
        <v>235</v>
      </c>
      <c r="U3143" s="82" t="s">
        <v>124</v>
      </c>
      <c r="AC3143" s="187" t="str">
        <f t="shared" si="1040"/>
        <v/>
      </c>
      <c r="AD3143" s="187" t="str">
        <f t="shared" si="1041"/>
        <v/>
      </c>
      <c r="AE3143" s="187" t="str">
        <f t="shared" si="1042"/>
        <v/>
      </c>
      <c r="AF3143" s="187" t="str">
        <f t="shared" si="1043"/>
        <v/>
      </c>
      <c r="AG3143" s="187" t="str">
        <f t="shared" si="1044"/>
        <v/>
      </c>
      <c r="AH3143" s="187" t="str">
        <f t="shared" si="1045"/>
        <v/>
      </c>
      <c r="AI3143" s="187" t="str">
        <f t="shared" si="1046"/>
        <v/>
      </c>
      <c r="AJ3143" s="187" t="str">
        <f t="shared" si="1047"/>
        <v/>
      </c>
      <c r="AK3143" s="187" t="str">
        <f t="shared" si="1048"/>
        <v/>
      </c>
      <c r="AN3143" s="187" t="str">
        <f t="shared" si="1049"/>
        <v/>
      </c>
      <c r="AO3143" s="187" t="str">
        <f t="shared" si="1050"/>
        <v/>
      </c>
      <c r="AP3143" s="187" t="str">
        <f t="shared" si="1051"/>
        <v/>
      </c>
      <c r="AT3143" s="187" t="str">
        <f t="shared" si="1052"/>
        <v/>
      </c>
      <c r="AU3143" s="187" t="str">
        <f t="shared" si="1053"/>
        <v/>
      </c>
      <c r="AV3143" s="187" t="str">
        <f t="shared" si="1054"/>
        <v/>
      </c>
      <c r="AW3143" s="187" t="str">
        <f t="shared" si="1055"/>
        <v/>
      </c>
      <c r="AX3143" s="187" t="str">
        <f t="shared" si="1056"/>
        <v/>
      </c>
      <c r="AY3143" s="187" t="str">
        <f t="shared" si="1058"/>
        <v/>
      </c>
      <c r="AZ3143" s="187" t="str">
        <f t="shared" si="1057"/>
        <v/>
      </c>
      <c r="BA3143" s="187" t="str">
        <f t="shared" si="1039"/>
        <v xml:space="preserve"> </v>
      </c>
      <c r="BB3143" s="187" t="str">
        <f>IFERROR(IF(AW3143="","",VLOOKUP(AW3143,SUSS!R:S,2,FALSE)),AY3143*SUSS!$M$2)</f>
        <v/>
      </c>
      <c r="BC3143" s="187" t="str">
        <f t="shared" si="1059"/>
        <v/>
      </c>
    </row>
    <row r="3144" spans="14:55" ht="15.75" thickBot="1">
      <c r="N3144" s="183" t="s">
        <v>234</v>
      </c>
      <c r="O3144" s="82">
        <v>30</v>
      </c>
      <c r="P3144" s="85">
        <v>2541.9699999999998</v>
      </c>
      <c r="Q3144" s="83" t="s">
        <v>86</v>
      </c>
      <c r="R3144" s="83" t="s">
        <v>10</v>
      </c>
      <c r="S3144" s="83" t="s">
        <v>10</v>
      </c>
      <c r="T3144" s="82" t="s">
        <v>131</v>
      </c>
      <c r="U3144" s="82" t="s">
        <v>124</v>
      </c>
      <c r="AC3144" s="187" t="str">
        <f t="shared" si="1040"/>
        <v/>
      </c>
      <c r="AD3144" s="187" t="str">
        <f t="shared" si="1041"/>
        <v/>
      </c>
      <c r="AE3144" s="187" t="str">
        <f t="shared" si="1042"/>
        <v/>
      </c>
      <c r="AF3144" s="187" t="str">
        <f t="shared" si="1043"/>
        <v/>
      </c>
      <c r="AG3144" s="187" t="str">
        <f t="shared" si="1044"/>
        <v/>
      </c>
      <c r="AH3144" s="187" t="str">
        <f t="shared" si="1045"/>
        <v/>
      </c>
      <c r="AI3144" s="187" t="str">
        <f t="shared" si="1046"/>
        <v/>
      </c>
      <c r="AJ3144" s="187" t="str">
        <f t="shared" si="1047"/>
        <v/>
      </c>
      <c r="AK3144" s="187" t="str">
        <f t="shared" si="1048"/>
        <v/>
      </c>
      <c r="AN3144" s="187" t="str">
        <f t="shared" si="1049"/>
        <v/>
      </c>
      <c r="AO3144" s="187" t="str">
        <f t="shared" si="1050"/>
        <v/>
      </c>
      <c r="AP3144" s="187" t="str">
        <f t="shared" si="1051"/>
        <v/>
      </c>
      <c r="AT3144" s="187" t="str">
        <f t="shared" si="1052"/>
        <v/>
      </c>
      <c r="AU3144" s="187" t="str">
        <f t="shared" si="1053"/>
        <v/>
      </c>
      <c r="AV3144" s="187" t="str">
        <f t="shared" si="1054"/>
        <v/>
      </c>
      <c r="AW3144" s="187" t="str">
        <f t="shared" si="1055"/>
        <v/>
      </c>
      <c r="AX3144" s="187" t="str">
        <f t="shared" si="1056"/>
        <v/>
      </c>
      <c r="AY3144" s="187" t="str">
        <f t="shared" si="1058"/>
        <v/>
      </c>
      <c r="AZ3144" s="187" t="str">
        <f t="shared" si="1057"/>
        <v/>
      </c>
      <c r="BA3144" s="187" t="str">
        <f t="shared" ref="BA3144:BA3207" si="1060">AT3144&amp;" "&amp;AU3144</f>
        <v xml:space="preserve"> </v>
      </c>
      <c r="BB3144" s="187" t="str">
        <f>IFERROR(IF(AW3144="","",VLOOKUP(AW3144,SUSS!R:S,2,FALSE)),AY3144*SUSS!$M$2)</f>
        <v/>
      </c>
      <c r="BC3144" s="187" t="str">
        <f t="shared" si="1059"/>
        <v/>
      </c>
    </row>
    <row r="3145" spans="14:55" ht="15.75" thickBot="1">
      <c r="N3145" s="183" t="s">
        <v>234</v>
      </c>
      <c r="O3145" s="82">
        <v>31</v>
      </c>
      <c r="P3145" s="86">
        <v>919.65</v>
      </c>
      <c r="Q3145" s="83" t="s">
        <v>103</v>
      </c>
      <c r="R3145" s="83" t="s">
        <v>10</v>
      </c>
      <c r="S3145" s="83" t="s">
        <v>10</v>
      </c>
      <c r="T3145" s="82" t="s">
        <v>235</v>
      </c>
      <c r="U3145" s="82" t="s">
        <v>124</v>
      </c>
      <c r="AC3145" s="187" t="str">
        <f t="shared" si="1040"/>
        <v/>
      </c>
      <c r="AD3145" s="187" t="str">
        <f t="shared" si="1041"/>
        <v/>
      </c>
      <c r="AE3145" s="187" t="str">
        <f t="shared" si="1042"/>
        <v/>
      </c>
      <c r="AF3145" s="187" t="str">
        <f t="shared" si="1043"/>
        <v/>
      </c>
      <c r="AG3145" s="187" t="str">
        <f t="shared" si="1044"/>
        <v/>
      </c>
      <c r="AH3145" s="187" t="str">
        <f t="shared" si="1045"/>
        <v/>
      </c>
      <c r="AI3145" s="187" t="str">
        <f t="shared" si="1046"/>
        <v/>
      </c>
      <c r="AJ3145" s="187" t="str">
        <f t="shared" si="1047"/>
        <v/>
      </c>
      <c r="AK3145" s="187" t="str">
        <f t="shared" si="1048"/>
        <v/>
      </c>
      <c r="AN3145" s="187" t="str">
        <f t="shared" si="1049"/>
        <v/>
      </c>
      <c r="AO3145" s="187" t="str">
        <f t="shared" si="1050"/>
        <v/>
      </c>
      <c r="AP3145" s="187" t="str">
        <f t="shared" si="1051"/>
        <v/>
      </c>
      <c r="AT3145" s="187" t="str">
        <f t="shared" si="1052"/>
        <v/>
      </c>
      <c r="AU3145" s="187" t="str">
        <f t="shared" si="1053"/>
        <v/>
      </c>
      <c r="AV3145" s="187" t="str">
        <f t="shared" si="1054"/>
        <v/>
      </c>
      <c r="AW3145" s="187" t="str">
        <f t="shared" si="1055"/>
        <v/>
      </c>
      <c r="AX3145" s="187" t="str">
        <f t="shared" si="1056"/>
        <v/>
      </c>
      <c r="AY3145" s="187" t="str">
        <f t="shared" si="1058"/>
        <v/>
      </c>
      <c r="AZ3145" s="187" t="str">
        <f t="shared" si="1057"/>
        <v/>
      </c>
      <c r="BA3145" s="187" t="str">
        <f t="shared" si="1060"/>
        <v xml:space="preserve"> </v>
      </c>
      <c r="BB3145" s="187" t="str">
        <f>IFERROR(IF(AW3145="","",VLOOKUP(AW3145,SUSS!R:S,2,FALSE)),AY3145*SUSS!$M$2)</f>
        <v/>
      </c>
      <c r="BC3145" s="187" t="str">
        <f t="shared" si="1059"/>
        <v/>
      </c>
    </row>
    <row r="3146" spans="14:55" ht="15.75" thickBot="1">
      <c r="N3146" s="183" t="s">
        <v>234</v>
      </c>
      <c r="O3146" s="82">
        <v>31</v>
      </c>
      <c r="P3146" s="85">
        <v>2541.9699999999998</v>
      </c>
      <c r="Q3146" s="83" t="s">
        <v>86</v>
      </c>
      <c r="R3146" s="83" t="s">
        <v>10</v>
      </c>
      <c r="S3146" s="83" t="s">
        <v>10</v>
      </c>
      <c r="T3146" s="82" t="s">
        <v>131</v>
      </c>
      <c r="U3146" s="82" t="s">
        <v>124</v>
      </c>
      <c r="AC3146" s="187" t="str">
        <f t="shared" si="1040"/>
        <v/>
      </c>
      <c r="AD3146" s="187" t="str">
        <f t="shared" si="1041"/>
        <v/>
      </c>
      <c r="AE3146" s="187" t="str">
        <f t="shared" si="1042"/>
        <v/>
      </c>
      <c r="AF3146" s="187" t="str">
        <f t="shared" si="1043"/>
        <v/>
      </c>
      <c r="AG3146" s="187" t="str">
        <f t="shared" si="1044"/>
        <v/>
      </c>
      <c r="AH3146" s="187" t="str">
        <f t="shared" si="1045"/>
        <v/>
      </c>
      <c r="AI3146" s="187" t="str">
        <f t="shared" si="1046"/>
        <v/>
      </c>
      <c r="AJ3146" s="187" t="str">
        <f t="shared" si="1047"/>
        <v/>
      </c>
      <c r="AK3146" s="187" t="str">
        <f t="shared" si="1048"/>
        <v/>
      </c>
      <c r="AN3146" s="187" t="str">
        <f t="shared" si="1049"/>
        <v/>
      </c>
      <c r="AO3146" s="187" t="str">
        <f t="shared" si="1050"/>
        <v/>
      </c>
      <c r="AP3146" s="187" t="str">
        <f t="shared" si="1051"/>
        <v/>
      </c>
      <c r="AT3146" s="187" t="str">
        <f t="shared" si="1052"/>
        <v/>
      </c>
      <c r="AU3146" s="187" t="str">
        <f t="shared" si="1053"/>
        <v/>
      </c>
      <c r="AV3146" s="187" t="str">
        <f t="shared" si="1054"/>
        <v/>
      </c>
      <c r="AW3146" s="187" t="str">
        <f t="shared" si="1055"/>
        <v/>
      </c>
      <c r="AX3146" s="187" t="str">
        <f t="shared" si="1056"/>
        <v/>
      </c>
      <c r="AY3146" s="187" t="str">
        <f t="shared" si="1058"/>
        <v/>
      </c>
      <c r="AZ3146" s="187" t="str">
        <f t="shared" si="1057"/>
        <v/>
      </c>
      <c r="BA3146" s="187" t="str">
        <f t="shared" si="1060"/>
        <v xml:space="preserve"> </v>
      </c>
      <c r="BB3146" s="187" t="str">
        <f>IFERROR(IF(AW3146="","",VLOOKUP(AW3146,SUSS!R:S,2,FALSE)),AY3146*SUSS!$M$2)</f>
        <v/>
      </c>
      <c r="BC3146" s="187" t="str">
        <f t="shared" si="1059"/>
        <v/>
      </c>
    </row>
    <row r="3147" spans="14:55" ht="15.75" thickBot="1">
      <c r="N3147" s="183" t="s">
        <v>234</v>
      </c>
      <c r="O3147" s="82">
        <v>32</v>
      </c>
      <c r="P3147" s="86">
        <v>919.65</v>
      </c>
      <c r="Q3147" s="83" t="s">
        <v>103</v>
      </c>
      <c r="R3147" s="83" t="s">
        <v>10</v>
      </c>
      <c r="S3147" s="83" t="s">
        <v>10</v>
      </c>
      <c r="T3147" s="82" t="s">
        <v>235</v>
      </c>
      <c r="U3147" s="82" t="s">
        <v>124</v>
      </c>
      <c r="AC3147" s="187" t="str">
        <f t="shared" si="1040"/>
        <v/>
      </c>
      <c r="AD3147" s="187" t="str">
        <f t="shared" si="1041"/>
        <v/>
      </c>
      <c r="AE3147" s="187" t="str">
        <f t="shared" si="1042"/>
        <v/>
      </c>
      <c r="AF3147" s="187" t="str">
        <f t="shared" si="1043"/>
        <v/>
      </c>
      <c r="AG3147" s="187" t="str">
        <f t="shared" si="1044"/>
        <v/>
      </c>
      <c r="AH3147" s="187" t="str">
        <f t="shared" si="1045"/>
        <v/>
      </c>
      <c r="AI3147" s="187" t="str">
        <f t="shared" si="1046"/>
        <v/>
      </c>
      <c r="AJ3147" s="187" t="str">
        <f t="shared" si="1047"/>
        <v/>
      </c>
      <c r="AK3147" s="187" t="str">
        <f t="shared" si="1048"/>
        <v/>
      </c>
      <c r="AN3147" s="187" t="str">
        <f t="shared" si="1049"/>
        <v/>
      </c>
      <c r="AO3147" s="187" t="str">
        <f t="shared" si="1050"/>
        <v/>
      </c>
      <c r="AP3147" s="187" t="str">
        <f t="shared" si="1051"/>
        <v/>
      </c>
      <c r="AT3147" s="187" t="str">
        <f t="shared" si="1052"/>
        <v/>
      </c>
      <c r="AU3147" s="187" t="str">
        <f t="shared" si="1053"/>
        <v/>
      </c>
      <c r="AV3147" s="187" t="str">
        <f t="shared" si="1054"/>
        <v/>
      </c>
      <c r="AW3147" s="187" t="str">
        <f t="shared" si="1055"/>
        <v/>
      </c>
      <c r="AX3147" s="187" t="str">
        <f t="shared" si="1056"/>
        <v/>
      </c>
      <c r="AY3147" s="187" t="str">
        <f t="shared" si="1058"/>
        <v/>
      </c>
      <c r="AZ3147" s="187" t="str">
        <f t="shared" si="1057"/>
        <v/>
      </c>
      <c r="BA3147" s="187" t="str">
        <f t="shared" si="1060"/>
        <v xml:space="preserve"> </v>
      </c>
      <c r="BB3147" s="187" t="str">
        <f>IFERROR(IF(AW3147="","",VLOOKUP(AW3147,SUSS!R:S,2,FALSE)),AY3147*SUSS!$M$2)</f>
        <v/>
      </c>
      <c r="BC3147" s="187" t="str">
        <f t="shared" si="1059"/>
        <v/>
      </c>
    </row>
    <row r="3148" spans="14:55" ht="15.75" thickBot="1">
      <c r="N3148" s="183" t="s">
        <v>234</v>
      </c>
      <c r="O3148" s="82">
        <v>32</v>
      </c>
      <c r="P3148" s="85">
        <v>2417.52</v>
      </c>
      <c r="Q3148" s="83" t="s">
        <v>86</v>
      </c>
      <c r="R3148" s="83" t="s">
        <v>10</v>
      </c>
      <c r="S3148" s="83" t="s">
        <v>10</v>
      </c>
      <c r="T3148" s="82" t="s">
        <v>131</v>
      </c>
      <c r="U3148" s="82" t="s">
        <v>124</v>
      </c>
      <c r="AC3148" s="187" t="str">
        <f t="shared" si="1040"/>
        <v/>
      </c>
      <c r="AD3148" s="187" t="str">
        <f t="shared" si="1041"/>
        <v/>
      </c>
      <c r="AE3148" s="187" t="str">
        <f t="shared" si="1042"/>
        <v/>
      </c>
      <c r="AF3148" s="187" t="str">
        <f t="shared" si="1043"/>
        <v/>
      </c>
      <c r="AG3148" s="187" t="str">
        <f t="shared" si="1044"/>
        <v/>
      </c>
      <c r="AH3148" s="187" t="str">
        <f t="shared" si="1045"/>
        <v/>
      </c>
      <c r="AI3148" s="187" t="str">
        <f t="shared" si="1046"/>
        <v/>
      </c>
      <c r="AJ3148" s="187" t="str">
        <f t="shared" si="1047"/>
        <v/>
      </c>
      <c r="AK3148" s="187" t="str">
        <f t="shared" si="1048"/>
        <v/>
      </c>
      <c r="AN3148" s="187" t="str">
        <f t="shared" si="1049"/>
        <v/>
      </c>
      <c r="AO3148" s="187" t="str">
        <f t="shared" si="1050"/>
        <v/>
      </c>
      <c r="AP3148" s="187" t="str">
        <f t="shared" si="1051"/>
        <v/>
      </c>
      <c r="AT3148" s="187" t="str">
        <f t="shared" si="1052"/>
        <v/>
      </c>
      <c r="AU3148" s="187" t="str">
        <f t="shared" si="1053"/>
        <v/>
      </c>
      <c r="AV3148" s="187" t="str">
        <f t="shared" si="1054"/>
        <v/>
      </c>
      <c r="AW3148" s="187" t="str">
        <f t="shared" si="1055"/>
        <v/>
      </c>
      <c r="AX3148" s="187" t="str">
        <f t="shared" si="1056"/>
        <v/>
      </c>
      <c r="AY3148" s="187" t="str">
        <f t="shared" si="1058"/>
        <v/>
      </c>
      <c r="AZ3148" s="187" t="str">
        <f t="shared" si="1057"/>
        <v/>
      </c>
      <c r="BA3148" s="187" t="str">
        <f t="shared" si="1060"/>
        <v xml:space="preserve"> </v>
      </c>
      <c r="BB3148" s="187" t="str">
        <f>IFERROR(IF(AW3148="","",VLOOKUP(AW3148,SUSS!R:S,2,FALSE)),AY3148*SUSS!$M$2)</f>
        <v/>
      </c>
      <c r="BC3148" s="187" t="str">
        <f t="shared" si="1059"/>
        <v/>
      </c>
    </row>
    <row r="3149" spans="14:55" ht="15.75" thickBot="1">
      <c r="N3149" s="183" t="s">
        <v>234</v>
      </c>
      <c r="O3149" s="82">
        <v>32</v>
      </c>
      <c r="P3149" s="86">
        <v>124.45</v>
      </c>
      <c r="Q3149" s="83" t="s">
        <v>86</v>
      </c>
      <c r="R3149" s="83" t="s">
        <v>10</v>
      </c>
      <c r="S3149" s="83" t="s">
        <v>83</v>
      </c>
      <c r="T3149" s="82" t="s">
        <v>131</v>
      </c>
      <c r="U3149" s="82" t="s">
        <v>124</v>
      </c>
      <c r="AC3149" s="187" t="str">
        <f t="shared" si="1040"/>
        <v/>
      </c>
      <c r="AD3149" s="187" t="str">
        <f t="shared" si="1041"/>
        <v/>
      </c>
      <c r="AE3149" s="187" t="str">
        <f t="shared" si="1042"/>
        <v/>
      </c>
      <c r="AF3149" s="187" t="str">
        <f t="shared" si="1043"/>
        <v/>
      </c>
      <c r="AG3149" s="187" t="str">
        <f t="shared" si="1044"/>
        <v/>
      </c>
      <c r="AH3149" s="187" t="str">
        <f t="shared" si="1045"/>
        <v/>
      </c>
      <c r="AI3149" s="187" t="str">
        <f t="shared" si="1046"/>
        <v/>
      </c>
      <c r="AJ3149" s="187" t="str">
        <f t="shared" si="1047"/>
        <v/>
      </c>
      <c r="AK3149" s="187" t="str">
        <f t="shared" si="1048"/>
        <v/>
      </c>
      <c r="AN3149" s="187" t="str">
        <f t="shared" si="1049"/>
        <v/>
      </c>
      <c r="AO3149" s="187" t="str">
        <f t="shared" si="1050"/>
        <v/>
      </c>
      <c r="AP3149" s="187" t="str">
        <f t="shared" si="1051"/>
        <v/>
      </c>
      <c r="AT3149" s="187" t="str">
        <f t="shared" si="1052"/>
        <v/>
      </c>
      <c r="AU3149" s="187" t="str">
        <f t="shared" si="1053"/>
        <v/>
      </c>
      <c r="AV3149" s="187" t="str">
        <f t="shared" si="1054"/>
        <v/>
      </c>
      <c r="AW3149" s="187" t="str">
        <f t="shared" si="1055"/>
        <v/>
      </c>
      <c r="AX3149" s="187" t="str">
        <f t="shared" si="1056"/>
        <v/>
      </c>
      <c r="AY3149" s="187" t="str">
        <f t="shared" si="1058"/>
        <v/>
      </c>
      <c r="AZ3149" s="187" t="str">
        <f t="shared" si="1057"/>
        <v/>
      </c>
      <c r="BA3149" s="187" t="str">
        <f t="shared" si="1060"/>
        <v xml:space="preserve"> </v>
      </c>
      <c r="BB3149" s="187" t="str">
        <f>IFERROR(IF(AW3149="","",VLOOKUP(AW3149,SUSS!R:S,2,FALSE)),AY3149*SUSS!$M$2)</f>
        <v/>
      </c>
      <c r="BC3149" s="187" t="str">
        <f t="shared" si="1059"/>
        <v/>
      </c>
    </row>
    <row r="3150" spans="14:55" ht="15.75" thickBot="1">
      <c r="N3150" s="183" t="s">
        <v>234</v>
      </c>
      <c r="O3150" s="82">
        <v>33</v>
      </c>
      <c r="P3150" s="86">
        <v>919.65</v>
      </c>
      <c r="Q3150" s="83" t="s">
        <v>103</v>
      </c>
      <c r="R3150" s="83" t="s">
        <v>10</v>
      </c>
      <c r="S3150" s="83" t="s">
        <v>10</v>
      </c>
      <c r="T3150" s="82" t="s">
        <v>235</v>
      </c>
      <c r="U3150" s="82" t="s">
        <v>124</v>
      </c>
      <c r="AC3150" s="187" t="str">
        <f t="shared" si="1040"/>
        <v/>
      </c>
      <c r="AD3150" s="187" t="str">
        <f t="shared" si="1041"/>
        <v/>
      </c>
      <c r="AE3150" s="187" t="str">
        <f t="shared" si="1042"/>
        <v/>
      </c>
      <c r="AF3150" s="187" t="str">
        <f t="shared" si="1043"/>
        <v/>
      </c>
      <c r="AG3150" s="187" t="str">
        <f t="shared" si="1044"/>
        <v/>
      </c>
      <c r="AH3150" s="187" t="str">
        <f t="shared" si="1045"/>
        <v/>
      </c>
      <c r="AI3150" s="187" t="str">
        <f t="shared" si="1046"/>
        <v/>
      </c>
      <c r="AJ3150" s="187" t="str">
        <f t="shared" si="1047"/>
        <v/>
      </c>
      <c r="AK3150" s="187" t="str">
        <f t="shared" si="1048"/>
        <v/>
      </c>
      <c r="AN3150" s="187" t="str">
        <f t="shared" si="1049"/>
        <v/>
      </c>
      <c r="AO3150" s="187" t="str">
        <f t="shared" si="1050"/>
        <v/>
      </c>
      <c r="AP3150" s="187" t="str">
        <f t="shared" si="1051"/>
        <v/>
      </c>
      <c r="AT3150" s="187" t="str">
        <f t="shared" si="1052"/>
        <v/>
      </c>
      <c r="AU3150" s="187" t="str">
        <f t="shared" si="1053"/>
        <v/>
      </c>
      <c r="AV3150" s="187" t="str">
        <f t="shared" si="1054"/>
        <v/>
      </c>
      <c r="AW3150" s="187" t="str">
        <f t="shared" si="1055"/>
        <v/>
      </c>
      <c r="AX3150" s="187" t="str">
        <f t="shared" si="1056"/>
        <v/>
      </c>
      <c r="AY3150" s="187" t="str">
        <f t="shared" si="1058"/>
        <v/>
      </c>
      <c r="AZ3150" s="187" t="str">
        <f t="shared" si="1057"/>
        <v/>
      </c>
      <c r="BA3150" s="187" t="str">
        <f t="shared" si="1060"/>
        <v xml:space="preserve"> </v>
      </c>
      <c r="BB3150" s="187" t="str">
        <f>IFERROR(IF(AW3150="","",VLOOKUP(AW3150,SUSS!R:S,2,FALSE)),AY3150*SUSS!$M$2)</f>
        <v/>
      </c>
      <c r="BC3150" s="187" t="str">
        <f t="shared" si="1059"/>
        <v/>
      </c>
    </row>
    <row r="3151" spans="14:55" ht="15.75" thickBot="1">
      <c r="N3151" s="183" t="s">
        <v>234</v>
      </c>
      <c r="O3151" s="82">
        <v>33</v>
      </c>
      <c r="P3151" s="85">
        <v>2541.9699999999998</v>
      </c>
      <c r="Q3151" s="83" t="s">
        <v>86</v>
      </c>
      <c r="R3151" s="83" t="s">
        <v>10</v>
      </c>
      <c r="S3151" s="83" t="s">
        <v>83</v>
      </c>
      <c r="T3151" s="82" t="s">
        <v>131</v>
      </c>
      <c r="U3151" s="82" t="s">
        <v>124</v>
      </c>
      <c r="AC3151" s="187" t="str">
        <f t="shared" si="1040"/>
        <v/>
      </c>
      <c r="AD3151" s="187" t="str">
        <f t="shared" si="1041"/>
        <v/>
      </c>
      <c r="AE3151" s="187" t="str">
        <f t="shared" si="1042"/>
        <v/>
      </c>
      <c r="AF3151" s="187" t="str">
        <f t="shared" si="1043"/>
        <v/>
      </c>
      <c r="AG3151" s="187" t="str">
        <f t="shared" si="1044"/>
        <v/>
      </c>
      <c r="AH3151" s="187" t="str">
        <f t="shared" si="1045"/>
        <v/>
      </c>
      <c r="AI3151" s="187" t="str">
        <f t="shared" si="1046"/>
        <v/>
      </c>
      <c r="AJ3151" s="187" t="str">
        <f t="shared" si="1047"/>
        <v/>
      </c>
      <c r="AK3151" s="187" t="str">
        <f t="shared" si="1048"/>
        <v/>
      </c>
      <c r="AN3151" s="187" t="str">
        <f t="shared" si="1049"/>
        <v/>
      </c>
      <c r="AO3151" s="187" t="str">
        <f t="shared" si="1050"/>
        <v/>
      </c>
      <c r="AP3151" s="187" t="str">
        <f t="shared" si="1051"/>
        <v/>
      </c>
      <c r="AT3151" s="187" t="str">
        <f t="shared" si="1052"/>
        <v/>
      </c>
      <c r="AU3151" s="187" t="str">
        <f t="shared" si="1053"/>
        <v/>
      </c>
      <c r="AV3151" s="187" t="str">
        <f t="shared" si="1054"/>
        <v/>
      </c>
      <c r="AW3151" s="187" t="str">
        <f t="shared" si="1055"/>
        <v/>
      </c>
      <c r="AX3151" s="187" t="str">
        <f t="shared" si="1056"/>
        <v/>
      </c>
      <c r="AY3151" s="187" t="str">
        <f t="shared" si="1058"/>
        <v/>
      </c>
      <c r="AZ3151" s="187" t="str">
        <f t="shared" si="1057"/>
        <v/>
      </c>
      <c r="BA3151" s="187" t="str">
        <f t="shared" si="1060"/>
        <v xml:space="preserve"> </v>
      </c>
      <c r="BB3151" s="187" t="str">
        <f>IFERROR(IF(AW3151="","",VLOOKUP(AW3151,SUSS!R:S,2,FALSE)),AY3151*SUSS!$M$2)</f>
        <v/>
      </c>
      <c r="BC3151" s="187" t="str">
        <f t="shared" si="1059"/>
        <v/>
      </c>
    </row>
    <row r="3152" spans="14:55" ht="15.75" thickBot="1">
      <c r="N3152" s="183" t="s">
        <v>234</v>
      </c>
      <c r="O3152" s="82">
        <v>34</v>
      </c>
      <c r="P3152" s="86">
        <v>919.65</v>
      </c>
      <c r="Q3152" s="83" t="s">
        <v>103</v>
      </c>
      <c r="R3152" s="83" t="s">
        <v>10</v>
      </c>
      <c r="S3152" s="83" t="s">
        <v>10</v>
      </c>
      <c r="T3152" s="82" t="s">
        <v>235</v>
      </c>
      <c r="U3152" s="82" t="s">
        <v>124</v>
      </c>
      <c r="AC3152" s="187" t="str">
        <f t="shared" si="1040"/>
        <v/>
      </c>
      <c r="AD3152" s="187" t="str">
        <f t="shared" si="1041"/>
        <v/>
      </c>
      <c r="AE3152" s="187" t="str">
        <f t="shared" si="1042"/>
        <v/>
      </c>
      <c r="AF3152" s="187" t="str">
        <f t="shared" si="1043"/>
        <v/>
      </c>
      <c r="AG3152" s="187" t="str">
        <f t="shared" si="1044"/>
        <v/>
      </c>
      <c r="AH3152" s="187" t="str">
        <f t="shared" si="1045"/>
        <v/>
      </c>
      <c r="AI3152" s="187" t="str">
        <f t="shared" si="1046"/>
        <v/>
      </c>
      <c r="AJ3152" s="187" t="str">
        <f t="shared" si="1047"/>
        <v/>
      </c>
      <c r="AK3152" s="187" t="str">
        <f t="shared" si="1048"/>
        <v/>
      </c>
      <c r="AN3152" s="187" t="str">
        <f t="shared" si="1049"/>
        <v/>
      </c>
      <c r="AO3152" s="187" t="str">
        <f t="shared" si="1050"/>
        <v/>
      </c>
      <c r="AP3152" s="187" t="str">
        <f t="shared" si="1051"/>
        <v/>
      </c>
      <c r="AT3152" s="187" t="str">
        <f t="shared" si="1052"/>
        <v/>
      </c>
      <c r="AU3152" s="187" t="str">
        <f t="shared" si="1053"/>
        <v/>
      </c>
      <c r="AV3152" s="187" t="str">
        <f t="shared" si="1054"/>
        <v/>
      </c>
      <c r="AW3152" s="187" t="str">
        <f t="shared" si="1055"/>
        <v/>
      </c>
      <c r="AX3152" s="187" t="str">
        <f t="shared" si="1056"/>
        <v/>
      </c>
      <c r="AY3152" s="187" t="str">
        <f t="shared" si="1058"/>
        <v/>
      </c>
      <c r="AZ3152" s="187" t="str">
        <f t="shared" si="1057"/>
        <v/>
      </c>
      <c r="BA3152" s="187" t="str">
        <f t="shared" si="1060"/>
        <v xml:space="preserve"> </v>
      </c>
      <c r="BB3152" s="187" t="str">
        <f>IFERROR(IF(AW3152="","",VLOOKUP(AW3152,SUSS!R:S,2,FALSE)),AY3152*SUSS!$M$2)</f>
        <v/>
      </c>
      <c r="BC3152" s="187" t="str">
        <f t="shared" si="1059"/>
        <v/>
      </c>
    </row>
    <row r="3153" spans="14:55" ht="15.75" thickBot="1">
      <c r="N3153" s="183" t="s">
        <v>234</v>
      </c>
      <c r="O3153" s="82">
        <v>34</v>
      </c>
      <c r="P3153" s="85">
        <v>2541.9699999999998</v>
      </c>
      <c r="Q3153" s="83" t="s">
        <v>86</v>
      </c>
      <c r="R3153" s="83" t="s">
        <v>10</v>
      </c>
      <c r="S3153" s="83" t="s">
        <v>83</v>
      </c>
      <c r="T3153" s="82" t="s">
        <v>131</v>
      </c>
      <c r="U3153" s="82" t="s">
        <v>124</v>
      </c>
      <c r="AC3153" s="187" t="str">
        <f t="shared" si="1040"/>
        <v/>
      </c>
      <c r="AD3153" s="187" t="str">
        <f t="shared" si="1041"/>
        <v/>
      </c>
      <c r="AE3153" s="187" t="str">
        <f t="shared" si="1042"/>
        <v/>
      </c>
      <c r="AF3153" s="187" t="str">
        <f t="shared" si="1043"/>
        <v/>
      </c>
      <c r="AG3153" s="187" t="str">
        <f t="shared" si="1044"/>
        <v/>
      </c>
      <c r="AH3153" s="187" t="str">
        <f t="shared" si="1045"/>
        <v/>
      </c>
      <c r="AI3153" s="187" t="str">
        <f t="shared" si="1046"/>
        <v/>
      </c>
      <c r="AJ3153" s="187" t="str">
        <f t="shared" si="1047"/>
        <v/>
      </c>
      <c r="AK3153" s="187" t="str">
        <f t="shared" si="1048"/>
        <v/>
      </c>
      <c r="AN3153" s="187" t="str">
        <f t="shared" si="1049"/>
        <v/>
      </c>
      <c r="AO3153" s="187" t="str">
        <f t="shared" si="1050"/>
        <v/>
      </c>
      <c r="AP3153" s="187" t="str">
        <f t="shared" si="1051"/>
        <v/>
      </c>
      <c r="AT3153" s="187" t="str">
        <f t="shared" si="1052"/>
        <v/>
      </c>
      <c r="AU3153" s="187" t="str">
        <f t="shared" si="1053"/>
        <v/>
      </c>
      <c r="AV3153" s="187" t="str">
        <f t="shared" si="1054"/>
        <v/>
      </c>
      <c r="AW3153" s="187" t="str">
        <f t="shared" si="1055"/>
        <v/>
      </c>
      <c r="AX3153" s="187" t="str">
        <f t="shared" si="1056"/>
        <v/>
      </c>
      <c r="AY3153" s="187" t="str">
        <f t="shared" si="1058"/>
        <v/>
      </c>
      <c r="AZ3153" s="187" t="str">
        <f t="shared" si="1057"/>
        <v/>
      </c>
      <c r="BA3153" s="187" t="str">
        <f t="shared" si="1060"/>
        <v xml:space="preserve"> </v>
      </c>
      <c r="BB3153" s="187" t="str">
        <f>IFERROR(IF(AW3153="","",VLOOKUP(AW3153,SUSS!R:S,2,FALSE)),AY3153*SUSS!$M$2)</f>
        <v/>
      </c>
      <c r="BC3153" s="187" t="str">
        <f t="shared" si="1059"/>
        <v/>
      </c>
    </row>
    <row r="3154" spans="14:55" ht="15.75" thickBot="1">
      <c r="N3154" s="183" t="s">
        <v>234</v>
      </c>
      <c r="O3154" s="82">
        <v>35</v>
      </c>
      <c r="P3154" s="86">
        <v>919.65</v>
      </c>
      <c r="Q3154" s="83" t="s">
        <v>103</v>
      </c>
      <c r="R3154" s="83" t="s">
        <v>10</v>
      </c>
      <c r="S3154" s="83" t="s">
        <v>10</v>
      </c>
      <c r="T3154" s="82" t="s">
        <v>235</v>
      </c>
      <c r="U3154" s="82" t="s">
        <v>124</v>
      </c>
      <c r="AC3154" s="187" t="str">
        <f t="shared" si="1040"/>
        <v/>
      </c>
      <c r="AD3154" s="187" t="str">
        <f t="shared" si="1041"/>
        <v/>
      </c>
      <c r="AE3154" s="187" t="str">
        <f t="shared" si="1042"/>
        <v/>
      </c>
      <c r="AF3154" s="187" t="str">
        <f t="shared" si="1043"/>
        <v/>
      </c>
      <c r="AG3154" s="187" t="str">
        <f t="shared" si="1044"/>
        <v/>
      </c>
      <c r="AH3154" s="187" t="str">
        <f t="shared" si="1045"/>
        <v/>
      </c>
      <c r="AI3154" s="187" t="str">
        <f t="shared" si="1046"/>
        <v/>
      </c>
      <c r="AJ3154" s="187" t="str">
        <f t="shared" si="1047"/>
        <v/>
      </c>
      <c r="AK3154" s="187" t="str">
        <f t="shared" si="1048"/>
        <v/>
      </c>
      <c r="AN3154" s="187" t="str">
        <f t="shared" si="1049"/>
        <v/>
      </c>
      <c r="AO3154" s="187" t="str">
        <f t="shared" si="1050"/>
        <v/>
      </c>
      <c r="AP3154" s="187" t="str">
        <f t="shared" si="1051"/>
        <v/>
      </c>
      <c r="AT3154" s="187" t="str">
        <f t="shared" si="1052"/>
        <v/>
      </c>
      <c r="AU3154" s="187" t="str">
        <f t="shared" si="1053"/>
        <v/>
      </c>
      <c r="AV3154" s="187" t="str">
        <f t="shared" si="1054"/>
        <v/>
      </c>
      <c r="AW3154" s="187" t="str">
        <f t="shared" si="1055"/>
        <v/>
      </c>
      <c r="AX3154" s="187" t="str">
        <f t="shared" si="1056"/>
        <v/>
      </c>
      <c r="AY3154" s="187" t="str">
        <f t="shared" si="1058"/>
        <v/>
      </c>
      <c r="AZ3154" s="187" t="str">
        <f t="shared" si="1057"/>
        <v/>
      </c>
      <c r="BA3154" s="187" t="str">
        <f t="shared" si="1060"/>
        <v xml:space="preserve"> </v>
      </c>
      <c r="BB3154" s="187" t="str">
        <f>IFERROR(IF(AW3154="","",VLOOKUP(AW3154,SUSS!R:S,2,FALSE)),AY3154*SUSS!$M$2)</f>
        <v/>
      </c>
      <c r="BC3154" s="187" t="str">
        <f t="shared" si="1059"/>
        <v/>
      </c>
    </row>
    <row r="3155" spans="14:55" ht="15.75" thickBot="1">
      <c r="N3155" s="183" t="s">
        <v>234</v>
      </c>
      <c r="O3155" s="82">
        <v>35</v>
      </c>
      <c r="P3155" s="85">
        <v>2541.9699999999998</v>
      </c>
      <c r="Q3155" s="83" t="s">
        <v>86</v>
      </c>
      <c r="R3155" s="83" t="s">
        <v>10</v>
      </c>
      <c r="S3155" s="83" t="s">
        <v>83</v>
      </c>
      <c r="T3155" s="82" t="s">
        <v>131</v>
      </c>
      <c r="U3155" s="82" t="s">
        <v>124</v>
      </c>
      <c r="AC3155" s="187" t="str">
        <f t="shared" si="1040"/>
        <v/>
      </c>
      <c r="AD3155" s="187" t="str">
        <f t="shared" si="1041"/>
        <v/>
      </c>
      <c r="AE3155" s="187" t="str">
        <f t="shared" si="1042"/>
        <v/>
      </c>
      <c r="AF3155" s="187" t="str">
        <f t="shared" si="1043"/>
        <v/>
      </c>
      <c r="AG3155" s="187" t="str">
        <f t="shared" si="1044"/>
        <v/>
      </c>
      <c r="AH3155" s="187" t="str">
        <f t="shared" si="1045"/>
        <v/>
      </c>
      <c r="AI3155" s="187" t="str">
        <f t="shared" si="1046"/>
        <v/>
      </c>
      <c r="AJ3155" s="187" t="str">
        <f t="shared" si="1047"/>
        <v/>
      </c>
      <c r="AK3155" s="187" t="str">
        <f t="shared" si="1048"/>
        <v/>
      </c>
      <c r="AN3155" s="187" t="str">
        <f t="shared" si="1049"/>
        <v/>
      </c>
      <c r="AO3155" s="187" t="str">
        <f t="shared" si="1050"/>
        <v/>
      </c>
      <c r="AP3155" s="187" t="str">
        <f t="shared" si="1051"/>
        <v/>
      </c>
      <c r="AT3155" s="187" t="str">
        <f t="shared" si="1052"/>
        <v/>
      </c>
      <c r="AU3155" s="187" t="str">
        <f t="shared" si="1053"/>
        <v/>
      </c>
      <c r="AV3155" s="187" t="str">
        <f t="shared" si="1054"/>
        <v/>
      </c>
      <c r="AW3155" s="187" t="str">
        <f t="shared" si="1055"/>
        <v/>
      </c>
      <c r="AX3155" s="187" t="str">
        <f t="shared" si="1056"/>
        <v/>
      </c>
      <c r="AY3155" s="187" t="str">
        <f t="shared" si="1058"/>
        <v/>
      </c>
      <c r="AZ3155" s="187" t="str">
        <f t="shared" si="1057"/>
        <v/>
      </c>
      <c r="BA3155" s="187" t="str">
        <f t="shared" si="1060"/>
        <v xml:space="preserve"> </v>
      </c>
      <c r="BB3155" s="187" t="str">
        <f>IFERROR(IF(AW3155="","",VLOOKUP(AW3155,SUSS!R:S,2,FALSE)),AY3155*SUSS!$M$2)</f>
        <v/>
      </c>
      <c r="BC3155" s="187" t="str">
        <f t="shared" si="1059"/>
        <v/>
      </c>
    </row>
    <row r="3156" spans="14:55" ht="15.75" thickBot="1">
      <c r="N3156" s="183" t="s">
        <v>234</v>
      </c>
      <c r="O3156" s="82">
        <v>36</v>
      </c>
      <c r="P3156" s="86">
        <v>919.65</v>
      </c>
      <c r="Q3156" s="83" t="s">
        <v>103</v>
      </c>
      <c r="R3156" s="83" t="s">
        <v>10</v>
      </c>
      <c r="S3156" s="83" t="s">
        <v>10</v>
      </c>
      <c r="T3156" s="82" t="s">
        <v>235</v>
      </c>
      <c r="U3156" s="82" t="s">
        <v>124</v>
      </c>
      <c r="AC3156" s="187" t="str">
        <f t="shared" si="1040"/>
        <v/>
      </c>
      <c r="AD3156" s="187" t="str">
        <f t="shared" si="1041"/>
        <v/>
      </c>
      <c r="AE3156" s="187" t="str">
        <f t="shared" si="1042"/>
        <v/>
      </c>
      <c r="AF3156" s="187" t="str">
        <f t="shared" si="1043"/>
        <v/>
      </c>
      <c r="AG3156" s="187" t="str">
        <f t="shared" si="1044"/>
        <v/>
      </c>
      <c r="AH3156" s="187" t="str">
        <f t="shared" si="1045"/>
        <v/>
      </c>
      <c r="AI3156" s="187" t="str">
        <f t="shared" si="1046"/>
        <v/>
      </c>
      <c r="AJ3156" s="187" t="str">
        <f t="shared" si="1047"/>
        <v/>
      </c>
      <c r="AK3156" s="187" t="str">
        <f t="shared" si="1048"/>
        <v/>
      </c>
      <c r="AN3156" s="187" t="str">
        <f t="shared" si="1049"/>
        <v/>
      </c>
      <c r="AO3156" s="187" t="str">
        <f t="shared" si="1050"/>
        <v/>
      </c>
      <c r="AP3156" s="187" t="str">
        <f t="shared" si="1051"/>
        <v/>
      </c>
      <c r="AT3156" s="187" t="str">
        <f t="shared" si="1052"/>
        <v/>
      </c>
      <c r="AU3156" s="187" t="str">
        <f t="shared" si="1053"/>
        <v/>
      </c>
      <c r="AV3156" s="187" t="str">
        <f t="shared" si="1054"/>
        <v/>
      </c>
      <c r="AW3156" s="187" t="str">
        <f t="shared" si="1055"/>
        <v/>
      </c>
      <c r="AX3156" s="187" t="str">
        <f t="shared" si="1056"/>
        <v/>
      </c>
      <c r="AY3156" s="187" t="str">
        <f t="shared" si="1058"/>
        <v/>
      </c>
      <c r="AZ3156" s="187" t="str">
        <f t="shared" si="1057"/>
        <v/>
      </c>
      <c r="BA3156" s="187" t="str">
        <f t="shared" si="1060"/>
        <v xml:space="preserve"> </v>
      </c>
      <c r="BB3156" s="187" t="str">
        <f>IFERROR(IF(AW3156="","",VLOOKUP(AW3156,SUSS!R:S,2,FALSE)),AY3156*SUSS!$M$2)</f>
        <v/>
      </c>
      <c r="BC3156" s="187" t="str">
        <f t="shared" si="1059"/>
        <v/>
      </c>
    </row>
    <row r="3157" spans="14:55" ht="15.75" thickBot="1">
      <c r="N3157" s="183" t="s">
        <v>234</v>
      </c>
      <c r="O3157" s="82">
        <v>36</v>
      </c>
      <c r="P3157" s="86">
        <v>652.15</v>
      </c>
      <c r="Q3157" s="83" t="s">
        <v>86</v>
      </c>
      <c r="R3157" s="83" t="s">
        <v>10</v>
      </c>
      <c r="S3157" s="83" t="s">
        <v>83</v>
      </c>
      <c r="T3157" s="82" t="s">
        <v>131</v>
      </c>
      <c r="U3157" s="82" t="s">
        <v>124</v>
      </c>
      <c r="AC3157" s="187" t="str">
        <f t="shared" si="1040"/>
        <v/>
      </c>
      <c r="AD3157" s="187" t="str">
        <f t="shared" si="1041"/>
        <v/>
      </c>
      <c r="AE3157" s="187" t="str">
        <f t="shared" si="1042"/>
        <v/>
      </c>
      <c r="AF3157" s="187" t="str">
        <f t="shared" si="1043"/>
        <v/>
      </c>
      <c r="AG3157" s="187" t="str">
        <f t="shared" si="1044"/>
        <v/>
      </c>
      <c r="AH3157" s="187" t="str">
        <f t="shared" si="1045"/>
        <v/>
      </c>
      <c r="AI3157" s="187" t="str">
        <f t="shared" si="1046"/>
        <v/>
      </c>
      <c r="AJ3157" s="187" t="str">
        <f t="shared" si="1047"/>
        <v/>
      </c>
      <c r="AK3157" s="187" t="str">
        <f t="shared" si="1048"/>
        <v/>
      </c>
      <c r="AN3157" s="187" t="str">
        <f t="shared" si="1049"/>
        <v/>
      </c>
      <c r="AO3157" s="187" t="str">
        <f t="shared" si="1050"/>
        <v/>
      </c>
      <c r="AP3157" s="187" t="str">
        <f t="shared" si="1051"/>
        <v/>
      </c>
      <c r="AT3157" s="187" t="str">
        <f t="shared" si="1052"/>
        <v/>
      </c>
      <c r="AU3157" s="187" t="str">
        <f t="shared" si="1053"/>
        <v/>
      </c>
      <c r="AV3157" s="187" t="str">
        <f t="shared" si="1054"/>
        <v/>
      </c>
      <c r="AW3157" s="187" t="str">
        <f t="shared" si="1055"/>
        <v/>
      </c>
      <c r="AX3157" s="187" t="str">
        <f t="shared" si="1056"/>
        <v/>
      </c>
      <c r="AY3157" s="187" t="str">
        <f t="shared" si="1058"/>
        <v/>
      </c>
      <c r="AZ3157" s="187" t="str">
        <f t="shared" si="1057"/>
        <v/>
      </c>
      <c r="BA3157" s="187" t="str">
        <f t="shared" si="1060"/>
        <v xml:space="preserve"> </v>
      </c>
      <c r="BB3157" s="187" t="str">
        <f>IFERROR(IF(AW3157="","",VLOOKUP(AW3157,SUSS!R:S,2,FALSE)),AY3157*SUSS!$M$2)</f>
        <v/>
      </c>
      <c r="BC3157" s="187" t="str">
        <f t="shared" si="1059"/>
        <v/>
      </c>
    </row>
    <row r="3158" spans="14:55" ht="15.75" thickBot="1">
      <c r="N3158" s="183" t="s">
        <v>234</v>
      </c>
      <c r="O3158" s="82">
        <v>36</v>
      </c>
      <c r="P3158" s="85">
        <v>1889.82</v>
      </c>
      <c r="Q3158" s="83" t="s">
        <v>86</v>
      </c>
      <c r="R3158" s="83" t="s">
        <v>10</v>
      </c>
      <c r="S3158" s="83" t="s">
        <v>10</v>
      </c>
      <c r="T3158" s="82" t="s">
        <v>132</v>
      </c>
      <c r="U3158" s="82" t="s">
        <v>124</v>
      </c>
      <c r="AC3158" s="187" t="str">
        <f t="shared" si="1040"/>
        <v/>
      </c>
      <c r="AD3158" s="187" t="str">
        <f t="shared" si="1041"/>
        <v/>
      </c>
      <c r="AE3158" s="187" t="str">
        <f t="shared" si="1042"/>
        <v/>
      </c>
      <c r="AF3158" s="187" t="str">
        <f t="shared" si="1043"/>
        <v/>
      </c>
      <c r="AG3158" s="187" t="str">
        <f t="shared" si="1044"/>
        <v/>
      </c>
      <c r="AH3158" s="187" t="str">
        <f t="shared" si="1045"/>
        <v/>
      </c>
      <c r="AI3158" s="187" t="str">
        <f t="shared" si="1046"/>
        <v/>
      </c>
      <c r="AJ3158" s="187" t="str">
        <f t="shared" si="1047"/>
        <v/>
      </c>
      <c r="AK3158" s="187" t="str">
        <f t="shared" si="1048"/>
        <v/>
      </c>
      <c r="AN3158" s="187" t="str">
        <f t="shared" si="1049"/>
        <v/>
      </c>
      <c r="AO3158" s="187" t="str">
        <f t="shared" si="1050"/>
        <v/>
      </c>
      <c r="AP3158" s="187" t="str">
        <f t="shared" si="1051"/>
        <v/>
      </c>
      <c r="AT3158" s="187" t="str">
        <f t="shared" si="1052"/>
        <v/>
      </c>
      <c r="AU3158" s="187" t="str">
        <f t="shared" si="1053"/>
        <v/>
      </c>
      <c r="AV3158" s="187" t="str">
        <f t="shared" si="1054"/>
        <v/>
      </c>
      <c r="AW3158" s="187" t="str">
        <f t="shared" si="1055"/>
        <v/>
      </c>
      <c r="AX3158" s="187" t="str">
        <f t="shared" si="1056"/>
        <v/>
      </c>
      <c r="AY3158" s="187" t="str">
        <f t="shared" si="1058"/>
        <v/>
      </c>
      <c r="AZ3158" s="187" t="str">
        <f t="shared" si="1057"/>
        <v/>
      </c>
      <c r="BA3158" s="187" t="str">
        <f t="shared" si="1060"/>
        <v xml:space="preserve"> </v>
      </c>
      <c r="BB3158" s="187" t="str">
        <f>IFERROR(IF(AW3158="","",VLOOKUP(AW3158,SUSS!R:S,2,FALSE)),AY3158*SUSS!$M$2)</f>
        <v/>
      </c>
      <c r="BC3158" s="187" t="str">
        <f t="shared" si="1059"/>
        <v/>
      </c>
    </row>
    <row r="3159" spans="14:55" ht="15.75" thickBot="1">
      <c r="N3159" s="183" t="s">
        <v>234</v>
      </c>
      <c r="O3159" s="82">
        <v>37</v>
      </c>
      <c r="P3159" s="86">
        <v>919.65</v>
      </c>
      <c r="Q3159" s="83" t="s">
        <v>103</v>
      </c>
      <c r="R3159" s="83" t="s">
        <v>10</v>
      </c>
      <c r="S3159" s="83" t="s">
        <v>10</v>
      </c>
      <c r="T3159" s="82" t="s">
        <v>235</v>
      </c>
      <c r="U3159" s="82" t="s">
        <v>124</v>
      </c>
      <c r="AC3159" s="187" t="str">
        <f t="shared" si="1040"/>
        <v/>
      </c>
      <c r="AD3159" s="187" t="str">
        <f t="shared" si="1041"/>
        <v/>
      </c>
      <c r="AE3159" s="187" t="str">
        <f t="shared" si="1042"/>
        <v/>
      </c>
      <c r="AF3159" s="187" t="str">
        <f t="shared" si="1043"/>
        <v/>
      </c>
      <c r="AG3159" s="187" t="str">
        <f t="shared" si="1044"/>
        <v/>
      </c>
      <c r="AH3159" s="187" t="str">
        <f t="shared" si="1045"/>
        <v/>
      </c>
      <c r="AI3159" s="187" t="str">
        <f t="shared" si="1046"/>
        <v/>
      </c>
      <c r="AJ3159" s="187" t="str">
        <f t="shared" si="1047"/>
        <v/>
      </c>
      <c r="AK3159" s="187" t="str">
        <f t="shared" si="1048"/>
        <v/>
      </c>
      <c r="AN3159" s="187" t="str">
        <f t="shared" si="1049"/>
        <v/>
      </c>
      <c r="AO3159" s="187" t="str">
        <f t="shared" si="1050"/>
        <v/>
      </c>
      <c r="AP3159" s="187" t="str">
        <f t="shared" si="1051"/>
        <v/>
      </c>
      <c r="AT3159" s="187" t="str">
        <f t="shared" si="1052"/>
        <v/>
      </c>
      <c r="AU3159" s="187" t="str">
        <f t="shared" si="1053"/>
        <v/>
      </c>
      <c r="AV3159" s="187" t="str">
        <f t="shared" si="1054"/>
        <v/>
      </c>
      <c r="AW3159" s="187" t="str">
        <f t="shared" si="1055"/>
        <v/>
      </c>
      <c r="AX3159" s="187" t="str">
        <f t="shared" si="1056"/>
        <v/>
      </c>
      <c r="AY3159" s="187" t="str">
        <f t="shared" si="1058"/>
        <v/>
      </c>
      <c r="AZ3159" s="187" t="str">
        <f t="shared" si="1057"/>
        <v/>
      </c>
      <c r="BA3159" s="187" t="str">
        <f t="shared" si="1060"/>
        <v xml:space="preserve"> </v>
      </c>
      <c r="BB3159" s="187" t="str">
        <f>IFERROR(IF(AW3159="","",VLOOKUP(AW3159,SUSS!R:S,2,FALSE)),AY3159*SUSS!$M$2)</f>
        <v/>
      </c>
      <c r="BC3159" s="187" t="str">
        <f t="shared" si="1059"/>
        <v/>
      </c>
    </row>
    <row r="3160" spans="14:55" ht="15.75" thickBot="1">
      <c r="N3160" s="183" t="s">
        <v>234</v>
      </c>
      <c r="O3160" s="82">
        <v>37</v>
      </c>
      <c r="P3160" s="85">
        <v>2541.9699999999998</v>
      </c>
      <c r="Q3160" s="83" t="s">
        <v>86</v>
      </c>
      <c r="R3160" s="83" t="s">
        <v>10</v>
      </c>
      <c r="S3160" s="83" t="s">
        <v>10</v>
      </c>
      <c r="T3160" s="82" t="s">
        <v>132</v>
      </c>
      <c r="U3160" s="82" t="s">
        <v>124</v>
      </c>
      <c r="AC3160" s="187" t="str">
        <f t="shared" si="1040"/>
        <v/>
      </c>
      <c r="AD3160" s="187" t="str">
        <f t="shared" si="1041"/>
        <v/>
      </c>
      <c r="AE3160" s="187" t="str">
        <f t="shared" si="1042"/>
        <v/>
      </c>
      <c r="AF3160" s="187" t="str">
        <f t="shared" si="1043"/>
        <v/>
      </c>
      <c r="AG3160" s="187" t="str">
        <f t="shared" si="1044"/>
        <v/>
      </c>
      <c r="AH3160" s="187" t="str">
        <f t="shared" si="1045"/>
        <v/>
      </c>
      <c r="AI3160" s="187" t="str">
        <f t="shared" si="1046"/>
        <v/>
      </c>
      <c r="AJ3160" s="187" t="str">
        <f t="shared" si="1047"/>
        <v/>
      </c>
      <c r="AK3160" s="187" t="str">
        <f t="shared" si="1048"/>
        <v/>
      </c>
      <c r="AN3160" s="187" t="str">
        <f t="shared" si="1049"/>
        <v/>
      </c>
      <c r="AO3160" s="187" t="str">
        <f t="shared" si="1050"/>
        <v/>
      </c>
      <c r="AP3160" s="187" t="str">
        <f t="shared" si="1051"/>
        <v/>
      </c>
      <c r="AT3160" s="187" t="str">
        <f t="shared" si="1052"/>
        <v/>
      </c>
      <c r="AU3160" s="187" t="str">
        <f t="shared" si="1053"/>
        <v/>
      </c>
      <c r="AV3160" s="187" t="str">
        <f t="shared" si="1054"/>
        <v/>
      </c>
      <c r="AW3160" s="187" t="str">
        <f t="shared" si="1055"/>
        <v/>
      </c>
      <c r="AX3160" s="187" t="str">
        <f t="shared" si="1056"/>
        <v/>
      </c>
      <c r="AY3160" s="187" t="str">
        <f t="shared" si="1058"/>
        <v/>
      </c>
      <c r="AZ3160" s="187" t="str">
        <f t="shared" si="1057"/>
        <v/>
      </c>
      <c r="BA3160" s="187" t="str">
        <f t="shared" si="1060"/>
        <v xml:space="preserve"> </v>
      </c>
      <c r="BB3160" s="187" t="str">
        <f>IFERROR(IF(AW3160="","",VLOOKUP(AW3160,SUSS!R:S,2,FALSE)),AY3160*SUSS!$M$2)</f>
        <v/>
      </c>
      <c r="BC3160" s="187" t="str">
        <f t="shared" si="1059"/>
        <v/>
      </c>
    </row>
    <row r="3161" spans="14:55" ht="15.75" thickBot="1">
      <c r="N3161" s="183" t="s">
        <v>234</v>
      </c>
      <c r="O3161" s="82">
        <v>38</v>
      </c>
      <c r="P3161" s="86">
        <v>919.65</v>
      </c>
      <c r="Q3161" s="83" t="s">
        <v>103</v>
      </c>
      <c r="R3161" s="83" t="s">
        <v>10</v>
      </c>
      <c r="S3161" s="83" t="s">
        <v>10</v>
      </c>
      <c r="T3161" s="82" t="s">
        <v>235</v>
      </c>
      <c r="U3161" s="82" t="s">
        <v>124</v>
      </c>
      <c r="AC3161" s="187" t="str">
        <f t="shared" si="1040"/>
        <v/>
      </c>
      <c r="AD3161" s="187" t="str">
        <f t="shared" si="1041"/>
        <v/>
      </c>
      <c r="AE3161" s="187" t="str">
        <f t="shared" si="1042"/>
        <v/>
      </c>
      <c r="AF3161" s="187" t="str">
        <f t="shared" si="1043"/>
        <v/>
      </c>
      <c r="AG3161" s="187" t="str">
        <f t="shared" si="1044"/>
        <v/>
      </c>
      <c r="AH3161" s="187" t="str">
        <f t="shared" si="1045"/>
        <v/>
      </c>
      <c r="AI3161" s="187" t="str">
        <f t="shared" si="1046"/>
        <v/>
      </c>
      <c r="AJ3161" s="187" t="str">
        <f t="shared" si="1047"/>
        <v/>
      </c>
      <c r="AK3161" s="187" t="str">
        <f t="shared" si="1048"/>
        <v/>
      </c>
      <c r="AN3161" s="187" t="str">
        <f t="shared" si="1049"/>
        <v/>
      </c>
      <c r="AO3161" s="187" t="str">
        <f t="shared" si="1050"/>
        <v/>
      </c>
      <c r="AP3161" s="187" t="str">
        <f t="shared" si="1051"/>
        <v/>
      </c>
      <c r="AT3161" s="187" t="str">
        <f t="shared" si="1052"/>
        <v/>
      </c>
      <c r="AU3161" s="187" t="str">
        <f t="shared" si="1053"/>
        <v/>
      </c>
      <c r="AV3161" s="187" t="str">
        <f t="shared" si="1054"/>
        <v/>
      </c>
      <c r="AW3161" s="187" t="str">
        <f t="shared" si="1055"/>
        <v/>
      </c>
      <c r="AX3161" s="187" t="str">
        <f t="shared" si="1056"/>
        <v/>
      </c>
      <c r="AY3161" s="187" t="str">
        <f t="shared" si="1058"/>
        <v/>
      </c>
      <c r="AZ3161" s="187" t="str">
        <f t="shared" si="1057"/>
        <v/>
      </c>
      <c r="BA3161" s="187" t="str">
        <f t="shared" si="1060"/>
        <v xml:space="preserve"> </v>
      </c>
      <c r="BB3161" s="187" t="str">
        <f>IFERROR(IF(AW3161="","",VLOOKUP(AW3161,SUSS!R:S,2,FALSE)),AY3161*SUSS!$M$2)</f>
        <v/>
      </c>
      <c r="BC3161" s="187" t="str">
        <f t="shared" si="1059"/>
        <v/>
      </c>
    </row>
    <row r="3162" spans="14:55" ht="15.75" thickBot="1">
      <c r="N3162" s="183" t="s">
        <v>234</v>
      </c>
      <c r="O3162" s="82">
        <v>38</v>
      </c>
      <c r="P3162" s="85">
        <v>2541.9699999999998</v>
      </c>
      <c r="Q3162" s="83" t="s">
        <v>86</v>
      </c>
      <c r="R3162" s="83" t="s">
        <v>10</v>
      </c>
      <c r="S3162" s="83" t="s">
        <v>10</v>
      </c>
      <c r="T3162" s="82" t="s">
        <v>132</v>
      </c>
      <c r="U3162" s="82" t="s">
        <v>124</v>
      </c>
      <c r="AC3162" s="187" t="str">
        <f t="shared" si="1040"/>
        <v/>
      </c>
      <c r="AD3162" s="187" t="str">
        <f t="shared" si="1041"/>
        <v/>
      </c>
      <c r="AE3162" s="187" t="str">
        <f t="shared" si="1042"/>
        <v/>
      </c>
      <c r="AF3162" s="187" t="str">
        <f t="shared" si="1043"/>
        <v/>
      </c>
      <c r="AG3162" s="187" t="str">
        <f t="shared" si="1044"/>
        <v/>
      </c>
      <c r="AH3162" s="187" t="str">
        <f t="shared" si="1045"/>
        <v/>
      </c>
      <c r="AI3162" s="187" t="str">
        <f t="shared" si="1046"/>
        <v/>
      </c>
      <c r="AJ3162" s="187" t="str">
        <f t="shared" si="1047"/>
        <v/>
      </c>
      <c r="AK3162" s="187" t="str">
        <f t="shared" si="1048"/>
        <v/>
      </c>
      <c r="AN3162" s="187" t="str">
        <f t="shared" si="1049"/>
        <v/>
      </c>
      <c r="AO3162" s="187" t="str">
        <f t="shared" si="1050"/>
        <v/>
      </c>
      <c r="AP3162" s="187" t="str">
        <f t="shared" si="1051"/>
        <v/>
      </c>
      <c r="AT3162" s="187" t="str">
        <f t="shared" si="1052"/>
        <v/>
      </c>
      <c r="AU3162" s="187" t="str">
        <f t="shared" si="1053"/>
        <v/>
      </c>
      <c r="AV3162" s="187" t="str">
        <f t="shared" si="1054"/>
        <v/>
      </c>
      <c r="AW3162" s="187" t="str">
        <f t="shared" si="1055"/>
        <v/>
      </c>
      <c r="AX3162" s="187" t="str">
        <f t="shared" si="1056"/>
        <v/>
      </c>
      <c r="AY3162" s="187" t="str">
        <f t="shared" si="1058"/>
        <v/>
      </c>
      <c r="AZ3162" s="187" t="str">
        <f t="shared" si="1057"/>
        <v/>
      </c>
      <c r="BA3162" s="187" t="str">
        <f t="shared" si="1060"/>
        <v xml:space="preserve"> </v>
      </c>
      <c r="BB3162" s="187" t="str">
        <f>IFERROR(IF(AW3162="","",VLOOKUP(AW3162,SUSS!R:S,2,FALSE)),AY3162*SUSS!$M$2)</f>
        <v/>
      </c>
      <c r="BC3162" s="187" t="str">
        <f t="shared" si="1059"/>
        <v/>
      </c>
    </row>
    <row r="3163" spans="14:55" ht="15.75" thickBot="1">
      <c r="N3163" s="183" t="s">
        <v>234</v>
      </c>
      <c r="O3163" s="82">
        <v>39</v>
      </c>
      <c r="P3163" s="86">
        <v>919.65</v>
      </c>
      <c r="Q3163" s="83" t="s">
        <v>103</v>
      </c>
      <c r="R3163" s="83" t="s">
        <v>10</v>
      </c>
      <c r="S3163" s="83" t="s">
        <v>10</v>
      </c>
      <c r="T3163" s="82" t="s">
        <v>235</v>
      </c>
      <c r="U3163" s="82" t="s">
        <v>124</v>
      </c>
      <c r="AC3163" s="187" t="str">
        <f t="shared" si="1040"/>
        <v/>
      </c>
      <c r="AD3163" s="187" t="str">
        <f t="shared" si="1041"/>
        <v/>
      </c>
      <c r="AE3163" s="187" t="str">
        <f t="shared" si="1042"/>
        <v/>
      </c>
      <c r="AF3163" s="187" t="str">
        <f t="shared" si="1043"/>
        <v/>
      </c>
      <c r="AG3163" s="187" t="str">
        <f t="shared" si="1044"/>
        <v/>
      </c>
      <c r="AH3163" s="187" t="str">
        <f t="shared" si="1045"/>
        <v/>
      </c>
      <c r="AI3163" s="187" t="str">
        <f t="shared" si="1046"/>
        <v/>
      </c>
      <c r="AJ3163" s="187" t="str">
        <f t="shared" si="1047"/>
        <v/>
      </c>
      <c r="AK3163" s="187" t="str">
        <f t="shared" si="1048"/>
        <v/>
      </c>
      <c r="AN3163" s="187" t="str">
        <f t="shared" si="1049"/>
        <v/>
      </c>
      <c r="AO3163" s="187" t="str">
        <f t="shared" si="1050"/>
        <v/>
      </c>
      <c r="AP3163" s="187" t="str">
        <f t="shared" si="1051"/>
        <v/>
      </c>
      <c r="AT3163" s="187" t="str">
        <f t="shared" si="1052"/>
        <v/>
      </c>
      <c r="AU3163" s="187" t="str">
        <f t="shared" si="1053"/>
        <v/>
      </c>
      <c r="AV3163" s="187" t="str">
        <f t="shared" si="1054"/>
        <v/>
      </c>
      <c r="AW3163" s="187" t="str">
        <f t="shared" si="1055"/>
        <v/>
      </c>
      <c r="AX3163" s="187" t="str">
        <f t="shared" si="1056"/>
        <v/>
      </c>
      <c r="AY3163" s="187" t="str">
        <f t="shared" si="1058"/>
        <v/>
      </c>
      <c r="AZ3163" s="187" t="str">
        <f t="shared" si="1057"/>
        <v/>
      </c>
      <c r="BA3163" s="187" t="str">
        <f t="shared" si="1060"/>
        <v xml:space="preserve"> </v>
      </c>
      <c r="BB3163" s="187" t="str">
        <f>IFERROR(IF(AW3163="","",VLOOKUP(AW3163,SUSS!R:S,2,FALSE)),AY3163*SUSS!$M$2)</f>
        <v/>
      </c>
      <c r="BC3163" s="187" t="str">
        <f t="shared" si="1059"/>
        <v/>
      </c>
    </row>
    <row r="3164" spans="14:55" ht="15.75" thickBot="1">
      <c r="N3164" s="183" t="s">
        <v>234</v>
      </c>
      <c r="O3164" s="82">
        <v>39</v>
      </c>
      <c r="P3164" s="85">
        <v>2541.9699999999998</v>
      </c>
      <c r="Q3164" s="83" t="s">
        <v>86</v>
      </c>
      <c r="R3164" s="83" t="s">
        <v>10</v>
      </c>
      <c r="S3164" s="83" t="s">
        <v>10</v>
      </c>
      <c r="T3164" s="82" t="s">
        <v>132</v>
      </c>
      <c r="U3164" s="82" t="s">
        <v>124</v>
      </c>
      <c r="AC3164" s="187" t="str">
        <f t="shared" si="1040"/>
        <v/>
      </c>
      <c r="AD3164" s="187" t="str">
        <f t="shared" si="1041"/>
        <v/>
      </c>
      <c r="AE3164" s="187" t="str">
        <f t="shared" si="1042"/>
        <v/>
      </c>
      <c r="AF3164" s="187" t="str">
        <f t="shared" si="1043"/>
        <v/>
      </c>
      <c r="AG3164" s="187" t="str">
        <f t="shared" si="1044"/>
        <v/>
      </c>
      <c r="AH3164" s="187" t="str">
        <f t="shared" si="1045"/>
        <v/>
      </c>
      <c r="AI3164" s="187" t="str">
        <f t="shared" si="1046"/>
        <v/>
      </c>
      <c r="AJ3164" s="187" t="str">
        <f t="shared" si="1047"/>
        <v/>
      </c>
      <c r="AK3164" s="187" t="str">
        <f t="shared" si="1048"/>
        <v/>
      </c>
      <c r="AN3164" s="187" t="str">
        <f t="shared" si="1049"/>
        <v/>
      </c>
      <c r="AO3164" s="187" t="str">
        <f t="shared" si="1050"/>
        <v/>
      </c>
      <c r="AP3164" s="187" t="str">
        <f t="shared" si="1051"/>
        <v/>
      </c>
      <c r="AT3164" s="187" t="str">
        <f t="shared" si="1052"/>
        <v/>
      </c>
      <c r="AU3164" s="187" t="str">
        <f t="shared" si="1053"/>
        <v/>
      </c>
      <c r="AV3164" s="187" t="str">
        <f t="shared" si="1054"/>
        <v/>
      </c>
      <c r="AW3164" s="187" t="str">
        <f t="shared" si="1055"/>
        <v/>
      </c>
      <c r="AX3164" s="187" t="str">
        <f t="shared" si="1056"/>
        <v/>
      </c>
      <c r="AY3164" s="187" t="str">
        <f t="shared" si="1058"/>
        <v/>
      </c>
      <c r="AZ3164" s="187" t="str">
        <f t="shared" si="1057"/>
        <v/>
      </c>
      <c r="BA3164" s="187" t="str">
        <f t="shared" si="1060"/>
        <v xml:space="preserve"> </v>
      </c>
      <c r="BB3164" s="187" t="str">
        <f>IFERROR(IF(AW3164="","",VLOOKUP(AW3164,SUSS!R:S,2,FALSE)),AY3164*SUSS!$M$2)</f>
        <v/>
      </c>
      <c r="BC3164" s="187" t="str">
        <f t="shared" si="1059"/>
        <v/>
      </c>
    </row>
    <row r="3165" spans="14:55" ht="15.75" thickBot="1">
      <c r="N3165" s="183" t="s">
        <v>234</v>
      </c>
      <c r="O3165" s="82">
        <v>40</v>
      </c>
      <c r="P3165" s="86">
        <v>919.65</v>
      </c>
      <c r="Q3165" s="83" t="s">
        <v>103</v>
      </c>
      <c r="R3165" s="83" t="s">
        <v>10</v>
      </c>
      <c r="S3165" s="83" t="s">
        <v>10</v>
      </c>
      <c r="T3165" s="82" t="s">
        <v>235</v>
      </c>
      <c r="U3165" s="82" t="s">
        <v>124</v>
      </c>
      <c r="AC3165" s="187" t="str">
        <f t="shared" si="1040"/>
        <v/>
      </c>
      <c r="AD3165" s="187" t="str">
        <f t="shared" si="1041"/>
        <v/>
      </c>
      <c r="AE3165" s="187" t="str">
        <f t="shared" si="1042"/>
        <v/>
      </c>
      <c r="AF3165" s="187" t="str">
        <f t="shared" si="1043"/>
        <v/>
      </c>
      <c r="AG3165" s="187" t="str">
        <f t="shared" si="1044"/>
        <v/>
      </c>
      <c r="AH3165" s="187" t="str">
        <f t="shared" si="1045"/>
        <v/>
      </c>
      <c r="AI3165" s="187" t="str">
        <f t="shared" si="1046"/>
        <v/>
      </c>
      <c r="AJ3165" s="187" t="str">
        <f t="shared" si="1047"/>
        <v/>
      </c>
      <c r="AK3165" s="187" t="str">
        <f t="shared" si="1048"/>
        <v/>
      </c>
      <c r="AN3165" s="187" t="str">
        <f t="shared" si="1049"/>
        <v/>
      </c>
      <c r="AO3165" s="187" t="str">
        <f t="shared" si="1050"/>
        <v/>
      </c>
      <c r="AP3165" s="187" t="str">
        <f t="shared" si="1051"/>
        <v/>
      </c>
      <c r="AT3165" s="187" t="str">
        <f t="shared" si="1052"/>
        <v/>
      </c>
      <c r="AU3165" s="187" t="str">
        <f t="shared" si="1053"/>
        <v/>
      </c>
      <c r="AV3165" s="187" t="str">
        <f t="shared" si="1054"/>
        <v/>
      </c>
      <c r="AW3165" s="187" t="str">
        <f t="shared" si="1055"/>
        <v/>
      </c>
      <c r="AX3165" s="187" t="str">
        <f t="shared" si="1056"/>
        <v/>
      </c>
      <c r="AY3165" s="187" t="str">
        <f t="shared" si="1058"/>
        <v/>
      </c>
      <c r="AZ3165" s="187" t="str">
        <f t="shared" si="1057"/>
        <v/>
      </c>
      <c r="BA3165" s="187" t="str">
        <f t="shared" si="1060"/>
        <v xml:space="preserve"> </v>
      </c>
      <c r="BB3165" s="187" t="str">
        <f>IFERROR(IF(AW3165="","",VLOOKUP(AW3165,SUSS!R:S,2,FALSE)),AY3165*SUSS!$M$2)</f>
        <v/>
      </c>
      <c r="BC3165" s="187" t="str">
        <f t="shared" si="1059"/>
        <v/>
      </c>
    </row>
    <row r="3166" spans="14:55" ht="15.75" thickBot="1">
      <c r="N3166" s="183" t="s">
        <v>234</v>
      </c>
      <c r="O3166" s="82">
        <v>40</v>
      </c>
      <c r="P3166" s="85">
        <v>2541.9699999999998</v>
      </c>
      <c r="Q3166" s="83" t="s">
        <v>86</v>
      </c>
      <c r="R3166" s="83" t="s">
        <v>10</v>
      </c>
      <c r="S3166" s="83" t="s">
        <v>10</v>
      </c>
      <c r="T3166" s="82" t="s">
        <v>132</v>
      </c>
      <c r="U3166" s="82" t="s">
        <v>124</v>
      </c>
      <c r="AC3166" s="187" t="str">
        <f t="shared" ref="AC3166:AC3229" si="1061">IF($E3166=$AD$1,IF($G3166=$AE$1,A3166,""),"")</f>
        <v/>
      </c>
      <c r="AD3166" s="187" t="str">
        <f t="shared" ref="AD3166:AD3229" si="1062">IF($E3166=$AD$1,IF($G3166=$AE$1,E3166,""),"")</f>
        <v/>
      </c>
      <c r="AE3166" s="187" t="str">
        <f t="shared" ref="AE3166:AE3229" si="1063">IF($E3166=$AD$1,IF($G3166=$AE$1,F3166,""),"")</f>
        <v/>
      </c>
      <c r="AF3166" s="187" t="str">
        <f t="shared" ref="AF3166:AF3229" si="1064">IF($E3166=$AD$1,IF($G3166=$AE$1,G3166,""),"")</f>
        <v/>
      </c>
      <c r="AG3166" s="187" t="str">
        <f t="shared" ref="AG3166:AG3229" si="1065">IF($E3166=$AD$1,IF($G3166=$AE$1,I3166,""),"")</f>
        <v/>
      </c>
      <c r="AH3166" s="187" t="str">
        <f t="shared" ref="AH3166:AH3229" si="1066">IF($E3166=$AD$1,IF($G3166=$AE$1,J3166,""),"")</f>
        <v/>
      </c>
      <c r="AI3166" s="187" t="str">
        <f t="shared" ref="AI3166:AI3229" si="1067">IF($E3166=$AD$1,IF($G3166=$AE$1,K3166,""),"")</f>
        <v/>
      </c>
      <c r="AJ3166" s="187" t="str">
        <f t="shared" ref="AJ3166:AJ3229" si="1068">IF($E3166=$AD$1,IF($G3166=$AE$1,B3166,""),"")</f>
        <v/>
      </c>
      <c r="AK3166" s="187" t="str">
        <f t="shared" ref="AK3166:AK3229" si="1069">IF($E3166=$AD$1,IF($G3166=$AE$1,C3166,""),"")</f>
        <v/>
      </c>
      <c r="AN3166" s="187" t="str">
        <f t="shared" ref="AN3166:AN3229" si="1070">LEFT(AO3166,7)</f>
        <v/>
      </c>
      <c r="AO3166" s="187" t="str">
        <f t="shared" ref="AO3166:AO3229" si="1071">IF(AF3166=$AE$1,AJ3166&amp;"/"&amp;AK3166&amp;" "&amp;AD3166,"")</f>
        <v/>
      </c>
      <c r="AP3166" s="187" t="str">
        <f t="shared" ref="AP3166:AP3229" si="1072">IF(AO3166&lt;&gt;"",AI3166,"")</f>
        <v/>
      </c>
      <c r="AT3166" s="187" t="str">
        <f t="shared" ref="AT3166:AT3229" si="1073">IF($Q3166=$AD$1,N3166,"")</f>
        <v/>
      </c>
      <c r="AU3166" s="187" t="str">
        <f t="shared" ref="AU3166:AU3229" si="1074">IF($Q3166=$AD$1,O3166,"")</f>
        <v/>
      </c>
      <c r="AV3166" s="187" t="str">
        <f t="shared" ref="AV3166:AV3229" si="1075">IF($Q3166=$AD$1,P3166,"")</f>
        <v/>
      </c>
      <c r="AW3166" s="187" t="str">
        <f t="shared" ref="AW3166:AW3229" si="1076">IF($Q3166=$AD$1,T3166,"")</f>
        <v/>
      </c>
      <c r="AX3166" s="187" t="str">
        <f t="shared" ref="AX3166:AX3229" si="1077">IF(AW3166&lt;&gt;"",AW3166&amp;" "&amp;$AD$1,"")</f>
        <v/>
      </c>
      <c r="AY3166" s="187" t="str">
        <f t="shared" si="1058"/>
        <v/>
      </c>
      <c r="AZ3166" s="187" t="str">
        <f t="shared" ref="AZ3166:AZ3229" si="1078">IF(AY3166="","",AV3166/AY3166)</f>
        <v/>
      </c>
      <c r="BA3166" s="187" t="str">
        <f t="shared" si="1060"/>
        <v xml:space="preserve"> </v>
      </c>
      <c r="BB3166" s="187" t="str">
        <f>IFERROR(IF(AW3166="","",VLOOKUP(AW3166,SUSS!R:S,2,FALSE)),AY3166*SUSS!$M$2)</f>
        <v/>
      </c>
      <c r="BC3166" s="187" t="str">
        <f t="shared" si="1059"/>
        <v/>
      </c>
    </row>
    <row r="3167" spans="14:55" ht="15.75" thickBot="1">
      <c r="N3167" s="183" t="s">
        <v>234</v>
      </c>
      <c r="O3167" s="82">
        <v>41</v>
      </c>
      <c r="P3167" s="86">
        <v>919.65</v>
      </c>
      <c r="Q3167" s="83" t="s">
        <v>103</v>
      </c>
      <c r="R3167" s="83" t="s">
        <v>10</v>
      </c>
      <c r="S3167" s="83" t="s">
        <v>10</v>
      </c>
      <c r="T3167" s="82" t="s">
        <v>235</v>
      </c>
      <c r="U3167" s="82" t="s">
        <v>124</v>
      </c>
      <c r="AC3167" s="187" t="str">
        <f t="shared" si="1061"/>
        <v/>
      </c>
      <c r="AD3167" s="187" t="str">
        <f t="shared" si="1062"/>
        <v/>
      </c>
      <c r="AE3167" s="187" t="str">
        <f t="shared" si="1063"/>
        <v/>
      </c>
      <c r="AF3167" s="187" t="str">
        <f t="shared" si="1064"/>
        <v/>
      </c>
      <c r="AG3167" s="187" t="str">
        <f t="shared" si="1065"/>
        <v/>
      </c>
      <c r="AH3167" s="187" t="str">
        <f t="shared" si="1066"/>
        <v/>
      </c>
      <c r="AI3167" s="187" t="str">
        <f t="shared" si="1067"/>
        <v/>
      </c>
      <c r="AJ3167" s="187" t="str">
        <f t="shared" si="1068"/>
        <v/>
      </c>
      <c r="AK3167" s="187" t="str">
        <f t="shared" si="1069"/>
        <v/>
      </c>
      <c r="AN3167" s="187" t="str">
        <f t="shared" si="1070"/>
        <v/>
      </c>
      <c r="AO3167" s="187" t="str">
        <f t="shared" si="1071"/>
        <v/>
      </c>
      <c r="AP3167" s="187" t="str">
        <f t="shared" si="1072"/>
        <v/>
      </c>
      <c r="AT3167" s="187" t="str">
        <f t="shared" si="1073"/>
        <v/>
      </c>
      <c r="AU3167" s="187" t="str">
        <f t="shared" si="1074"/>
        <v/>
      </c>
      <c r="AV3167" s="187" t="str">
        <f t="shared" si="1075"/>
        <v/>
      </c>
      <c r="AW3167" s="187" t="str">
        <f t="shared" si="1076"/>
        <v/>
      </c>
      <c r="AX3167" s="187" t="str">
        <f t="shared" si="1077"/>
        <v/>
      </c>
      <c r="AY3167" s="187" t="str">
        <f t="shared" si="1058"/>
        <v/>
      </c>
      <c r="AZ3167" s="187" t="str">
        <f t="shared" si="1078"/>
        <v/>
      </c>
      <c r="BA3167" s="187" t="str">
        <f t="shared" si="1060"/>
        <v xml:space="preserve"> </v>
      </c>
      <c r="BB3167" s="187" t="str">
        <f>IFERROR(IF(AW3167="","",VLOOKUP(AW3167,SUSS!R:S,2,FALSE)),AY3167*SUSS!$M$2)</f>
        <v/>
      </c>
      <c r="BC3167" s="187" t="str">
        <f t="shared" si="1059"/>
        <v/>
      </c>
    </row>
    <row r="3168" spans="14:55" ht="15.75" thickBot="1">
      <c r="N3168" s="183" t="s">
        <v>234</v>
      </c>
      <c r="O3168" s="82">
        <v>41</v>
      </c>
      <c r="P3168" s="86">
        <v>671</v>
      </c>
      <c r="Q3168" s="83" t="s">
        <v>86</v>
      </c>
      <c r="R3168" s="83" t="s">
        <v>10</v>
      </c>
      <c r="S3168" s="83" t="s">
        <v>10</v>
      </c>
      <c r="T3168" s="82" t="s">
        <v>132</v>
      </c>
      <c r="U3168" s="82" t="s">
        <v>124</v>
      </c>
      <c r="AC3168" s="187" t="str">
        <f t="shared" si="1061"/>
        <v/>
      </c>
      <c r="AD3168" s="187" t="str">
        <f t="shared" si="1062"/>
        <v/>
      </c>
      <c r="AE3168" s="187" t="str">
        <f t="shared" si="1063"/>
        <v/>
      </c>
      <c r="AF3168" s="187" t="str">
        <f t="shared" si="1064"/>
        <v/>
      </c>
      <c r="AG3168" s="187" t="str">
        <f t="shared" si="1065"/>
        <v/>
      </c>
      <c r="AH3168" s="187" t="str">
        <f t="shared" si="1066"/>
        <v/>
      </c>
      <c r="AI3168" s="187" t="str">
        <f t="shared" si="1067"/>
        <v/>
      </c>
      <c r="AJ3168" s="187" t="str">
        <f t="shared" si="1068"/>
        <v/>
      </c>
      <c r="AK3168" s="187" t="str">
        <f t="shared" si="1069"/>
        <v/>
      </c>
      <c r="AN3168" s="187" t="str">
        <f t="shared" si="1070"/>
        <v/>
      </c>
      <c r="AO3168" s="187" t="str">
        <f t="shared" si="1071"/>
        <v/>
      </c>
      <c r="AP3168" s="187" t="str">
        <f t="shared" si="1072"/>
        <v/>
      </c>
      <c r="AT3168" s="187" t="str">
        <f t="shared" si="1073"/>
        <v/>
      </c>
      <c r="AU3168" s="187" t="str">
        <f t="shared" si="1074"/>
        <v/>
      </c>
      <c r="AV3168" s="187" t="str">
        <f t="shared" si="1075"/>
        <v/>
      </c>
      <c r="AW3168" s="187" t="str">
        <f t="shared" si="1076"/>
        <v/>
      </c>
      <c r="AX3168" s="187" t="str">
        <f t="shared" si="1077"/>
        <v/>
      </c>
      <c r="AY3168" s="187" t="str">
        <f t="shared" si="1058"/>
        <v/>
      </c>
      <c r="AZ3168" s="187" t="str">
        <f t="shared" si="1078"/>
        <v/>
      </c>
      <c r="BA3168" s="187" t="str">
        <f t="shared" si="1060"/>
        <v xml:space="preserve"> </v>
      </c>
      <c r="BB3168" s="187" t="str">
        <f>IFERROR(IF(AW3168="","",VLOOKUP(AW3168,SUSS!R:S,2,FALSE)),AY3168*SUSS!$M$2)</f>
        <v/>
      </c>
      <c r="BC3168" s="187" t="str">
        <f t="shared" si="1059"/>
        <v/>
      </c>
    </row>
    <row r="3169" spans="14:55" ht="15.75" thickBot="1">
      <c r="N3169" s="183" t="s">
        <v>234</v>
      </c>
      <c r="O3169" s="82">
        <v>41</v>
      </c>
      <c r="P3169" s="85">
        <v>1870.97</v>
      </c>
      <c r="Q3169" s="83" t="s">
        <v>86</v>
      </c>
      <c r="R3169" s="83" t="s">
        <v>10</v>
      </c>
      <c r="S3169" s="83" t="s">
        <v>83</v>
      </c>
      <c r="T3169" s="82" t="s">
        <v>132</v>
      </c>
      <c r="U3169" s="82" t="s">
        <v>124</v>
      </c>
      <c r="AC3169" s="187" t="str">
        <f t="shared" si="1061"/>
        <v/>
      </c>
      <c r="AD3169" s="187" t="str">
        <f t="shared" si="1062"/>
        <v/>
      </c>
      <c r="AE3169" s="187" t="str">
        <f t="shared" si="1063"/>
        <v/>
      </c>
      <c r="AF3169" s="187" t="str">
        <f t="shared" si="1064"/>
        <v/>
      </c>
      <c r="AG3169" s="187" t="str">
        <f t="shared" si="1065"/>
        <v/>
      </c>
      <c r="AH3169" s="187" t="str">
        <f t="shared" si="1066"/>
        <v/>
      </c>
      <c r="AI3169" s="187" t="str">
        <f t="shared" si="1067"/>
        <v/>
      </c>
      <c r="AJ3169" s="187" t="str">
        <f t="shared" si="1068"/>
        <v/>
      </c>
      <c r="AK3169" s="187" t="str">
        <f t="shared" si="1069"/>
        <v/>
      </c>
      <c r="AN3169" s="187" t="str">
        <f t="shared" si="1070"/>
        <v/>
      </c>
      <c r="AO3169" s="187" t="str">
        <f t="shared" si="1071"/>
        <v/>
      </c>
      <c r="AP3169" s="187" t="str">
        <f t="shared" si="1072"/>
        <v/>
      </c>
      <c r="AT3169" s="187" t="str">
        <f t="shared" si="1073"/>
        <v/>
      </c>
      <c r="AU3169" s="187" t="str">
        <f t="shared" si="1074"/>
        <v/>
      </c>
      <c r="AV3169" s="187" t="str">
        <f t="shared" si="1075"/>
        <v/>
      </c>
      <c r="AW3169" s="187" t="str">
        <f t="shared" si="1076"/>
        <v/>
      </c>
      <c r="AX3169" s="187" t="str">
        <f t="shared" si="1077"/>
        <v/>
      </c>
      <c r="AY3169" s="187" t="str">
        <f t="shared" si="1058"/>
        <v/>
      </c>
      <c r="AZ3169" s="187" t="str">
        <f t="shared" si="1078"/>
        <v/>
      </c>
      <c r="BA3169" s="187" t="str">
        <f t="shared" si="1060"/>
        <v xml:space="preserve"> </v>
      </c>
      <c r="BB3169" s="187" t="str">
        <f>IFERROR(IF(AW3169="","",VLOOKUP(AW3169,SUSS!R:S,2,FALSE)),AY3169*SUSS!$M$2)</f>
        <v/>
      </c>
      <c r="BC3169" s="187" t="str">
        <f t="shared" si="1059"/>
        <v/>
      </c>
    </row>
    <row r="3170" spans="14:55" ht="15.75" thickBot="1">
      <c r="N3170" s="183" t="s">
        <v>234</v>
      </c>
      <c r="O3170" s="82">
        <v>42</v>
      </c>
      <c r="P3170" s="86">
        <v>466.72</v>
      </c>
      <c r="Q3170" s="83" t="s">
        <v>103</v>
      </c>
      <c r="R3170" s="83" t="s">
        <v>10</v>
      </c>
      <c r="S3170" s="83" t="s">
        <v>10</v>
      </c>
      <c r="T3170" s="82" t="s">
        <v>235</v>
      </c>
      <c r="U3170" s="82" t="s">
        <v>124</v>
      </c>
      <c r="AC3170" s="187" t="str">
        <f t="shared" si="1061"/>
        <v/>
      </c>
      <c r="AD3170" s="187" t="str">
        <f t="shared" si="1062"/>
        <v/>
      </c>
      <c r="AE3170" s="187" t="str">
        <f t="shared" si="1063"/>
        <v/>
      </c>
      <c r="AF3170" s="187" t="str">
        <f t="shared" si="1064"/>
        <v/>
      </c>
      <c r="AG3170" s="187" t="str">
        <f t="shared" si="1065"/>
        <v/>
      </c>
      <c r="AH3170" s="187" t="str">
        <f t="shared" si="1066"/>
        <v/>
      </c>
      <c r="AI3170" s="187" t="str">
        <f t="shared" si="1067"/>
        <v/>
      </c>
      <c r="AJ3170" s="187" t="str">
        <f t="shared" si="1068"/>
        <v/>
      </c>
      <c r="AK3170" s="187" t="str">
        <f t="shared" si="1069"/>
        <v/>
      </c>
      <c r="AN3170" s="187" t="str">
        <f t="shared" si="1070"/>
        <v/>
      </c>
      <c r="AO3170" s="187" t="str">
        <f t="shared" si="1071"/>
        <v/>
      </c>
      <c r="AP3170" s="187" t="str">
        <f t="shared" si="1072"/>
        <v/>
      </c>
      <c r="AT3170" s="187" t="str">
        <f t="shared" si="1073"/>
        <v/>
      </c>
      <c r="AU3170" s="187" t="str">
        <f t="shared" si="1074"/>
        <v/>
      </c>
      <c r="AV3170" s="187" t="str">
        <f t="shared" si="1075"/>
        <v/>
      </c>
      <c r="AW3170" s="187" t="str">
        <f t="shared" si="1076"/>
        <v/>
      </c>
      <c r="AX3170" s="187" t="str">
        <f t="shared" si="1077"/>
        <v/>
      </c>
      <c r="AY3170" s="187" t="str">
        <f t="shared" si="1058"/>
        <v/>
      </c>
      <c r="AZ3170" s="187" t="str">
        <f t="shared" si="1078"/>
        <v/>
      </c>
      <c r="BA3170" s="187" t="str">
        <f t="shared" si="1060"/>
        <v xml:space="preserve"> </v>
      </c>
      <c r="BB3170" s="187" t="str">
        <f>IFERROR(IF(AW3170="","",VLOOKUP(AW3170,SUSS!R:S,2,FALSE)),AY3170*SUSS!$M$2)</f>
        <v/>
      </c>
      <c r="BC3170" s="187" t="str">
        <f t="shared" si="1059"/>
        <v/>
      </c>
    </row>
    <row r="3171" spans="14:55" ht="15.75" thickBot="1">
      <c r="N3171" s="183" t="s">
        <v>234</v>
      </c>
      <c r="O3171" s="82">
        <v>42</v>
      </c>
      <c r="P3171" s="86">
        <v>452.93</v>
      </c>
      <c r="Q3171" s="83" t="s">
        <v>103</v>
      </c>
      <c r="R3171" s="83" t="s">
        <v>10</v>
      </c>
      <c r="S3171" s="83" t="s">
        <v>83</v>
      </c>
      <c r="T3171" s="82" t="s">
        <v>235</v>
      </c>
      <c r="U3171" s="82" t="s">
        <v>124</v>
      </c>
      <c r="AC3171" s="187" t="str">
        <f t="shared" si="1061"/>
        <v/>
      </c>
      <c r="AD3171" s="187" t="str">
        <f t="shared" si="1062"/>
        <v/>
      </c>
      <c r="AE3171" s="187" t="str">
        <f t="shared" si="1063"/>
        <v/>
      </c>
      <c r="AF3171" s="187" t="str">
        <f t="shared" si="1064"/>
        <v/>
      </c>
      <c r="AG3171" s="187" t="str">
        <f t="shared" si="1065"/>
        <v/>
      </c>
      <c r="AH3171" s="187" t="str">
        <f t="shared" si="1066"/>
        <v/>
      </c>
      <c r="AI3171" s="187" t="str">
        <f t="shared" si="1067"/>
        <v/>
      </c>
      <c r="AJ3171" s="187" t="str">
        <f t="shared" si="1068"/>
        <v/>
      </c>
      <c r="AK3171" s="187" t="str">
        <f t="shared" si="1069"/>
        <v/>
      </c>
      <c r="AN3171" s="187" t="str">
        <f t="shared" si="1070"/>
        <v/>
      </c>
      <c r="AO3171" s="187" t="str">
        <f t="shared" si="1071"/>
        <v/>
      </c>
      <c r="AP3171" s="187" t="str">
        <f t="shared" si="1072"/>
        <v/>
      </c>
      <c r="AT3171" s="187" t="str">
        <f t="shared" si="1073"/>
        <v/>
      </c>
      <c r="AU3171" s="187" t="str">
        <f t="shared" si="1074"/>
        <v/>
      </c>
      <c r="AV3171" s="187" t="str">
        <f t="shared" si="1075"/>
        <v/>
      </c>
      <c r="AW3171" s="187" t="str">
        <f t="shared" si="1076"/>
        <v/>
      </c>
      <c r="AX3171" s="187" t="str">
        <f t="shared" si="1077"/>
        <v/>
      </c>
      <c r="AY3171" s="187" t="str">
        <f t="shared" si="1058"/>
        <v/>
      </c>
      <c r="AZ3171" s="187" t="str">
        <f t="shared" si="1078"/>
        <v/>
      </c>
      <c r="BA3171" s="187" t="str">
        <f t="shared" si="1060"/>
        <v xml:space="preserve"> </v>
      </c>
      <c r="BB3171" s="187" t="str">
        <f>IFERROR(IF(AW3171="","",VLOOKUP(AW3171,SUSS!R:S,2,FALSE)),AY3171*SUSS!$M$2)</f>
        <v/>
      </c>
      <c r="BC3171" s="187" t="str">
        <f t="shared" si="1059"/>
        <v/>
      </c>
    </row>
    <row r="3172" spans="14:55" ht="15.75" thickBot="1">
      <c r="N3172" s="183" t="s">
        <v>234</v>
      </c>
      <c r="O3172" s="82">
        <v>42</v>
      </c>
      <c r="P3172" s="85">
        <v>2541.9699999999998</v>
      </c>
      <c r="Q3172" s="83" t="s">
        <v>86</v>
      </c>
      <c r="R3172" s="83" t="s">
        <v>10</v>
      </c>
      <c r="S3172" s="83" t="s">
        <v>83</v>
      </c>
      <c r="T3172" s="82" t="s">
        <v>132</v>
      </c>
      <c r="U3172" s="82" t="s">
        <v>124</v>
      </c>
      <c r="AC3172" s="187" t="str">
        <f t="shared" si="1061"/>
        <v/>
      </c>
      <c r="AD3172" s="187" t="str">
        <f t="shared" si="1062"/>
        <v/>
      </c>
      <c r="AE3172" s="187" t="str">
        <f t="shared" si="1063"/>
        <v/>
      </c>
      <c r="AF3172" s="187" t="str">
        <f t="shared" si="1064"/>
        <v/>
      </c>
      <c r="AG3172" s="187" t="str">
        <f t="shared" si="1065"/>
        <v/>
      </c>
      <c r="AH3172" s="187" t="str">
        <f t="shared" si="1066"/>
        <v/>
      </c>
      <c r="AI3172" s="187" t="str">
        <f t="shared" si="1067"/>
        <v/>
      </c>
      <c r="AJ3172" s="187" t="str">
        <f t="shared" si="1068"/>
        <v/>
      </c>
      <c r="AK3172" s="187" t="str">
        <f t="shared" si="1069"/>
        <v/>
      </c>
      <c r="AN3172" s="187" t="str">
        <f t="shared" si="1070"/>
        <v/>
      </c>
      <c r="AO3172" s="187" t="str">
        <f t="shared" si="1071"/>
        <v/>
      </c>
      <c r="AP3172" s="187" t="str">
        <f t="shared" si="1072"/>
        <v/>
      </c>
      <c r="AT3172" s="187" t="str">
        <f t="shared" si="1073"/>
        <v/>
      </c>
      <c r="AU3172" s="187" t="str">
        <f t="shared" si="1074"/>
        <v/>
      </c>
      <c r="AV3172" s="187" t="str">
        <f t="shared" si="1075"/>
        <v/>
      </c>
      <c r="AW3172" s="187" t="str">
        <f t="shared" si="1076"/>
        <v/>
      </c>
      <c r="AX3172" s="187" t="str">
        <f t="shared" si="1077"/>
        <v/>
      </c>
      <c r="AY3172" s="187" t="str">
        <f t="shared" si="1058"/>
        <v/>
      </c>
      <c r="AZ3172" s="187" t="str">
        <f t="shared" si="1078"/>
        <v/>
      </c>
      <c r="BA3172" s="187" t="str">
        <f t="shared" si="1060"/>
        <v xml:space="preserve"> </v>
      </c>
      <c r="BB3172" s="187" t="str">
        <f>IFERROR(IF(AW3172="","",VLOOKUP(AW3172,SUSS!R:S,2,FALSE)),AY3172*SUSS!$M$2)</f>
        <v/>
      </c>
      <c r="BC3172" s="187" t="str">
        <f t="shared" si="1059"/>
        <v/>
      </c>
    </row>
    <row r="3173" spans="14:55" ht="15.75" thickBot="1">
      <c r="N3173" s="183" t="s">
        <v>234</v>
      </c>
      <c r="O3173" s="82">
        <v>43</v>
      </c>
      <c r="P3173" s="86">
        <v>919.65</v>
      </c>
      <c r="Q3173" s="83" t="s">
        <v>103</v>
      </c>
      <c r="R3173" s="83" t="s">
        <v>10</v>
      </c>
      <c r="S3173" s="83" t="s">
        <v>83</v>
      </c>
      <c r="T3173" s="82" t="s">
        <v>235</v>
      </c>
      <c r="U3173" s="82" t="s">
        <v>124</v>
      </c>
      <c r="AC3173" s="187" t="str">
        <f t="shared" si="1061"/>
        <v/>
      </c>
      <c r="AD3173" s="187" t="str">
        <f t="shared" si="1062"/>
        <v/>
      </c>
      <c r="AE3173" s="187" t="str">
        <f t="shared" si="1063"/>
        <v/>
      </c>
      <c r="AF3173" s="187" t="str">
        <f t="shared" si="1064"/>
        <v/>
      </c>
      <c r="AG3173" s="187" t="str">
        <f t="shared" si="1065"/>
        <v/>
      </c>
      <c r="AH3173" s="187" t="str">
        <f t="shared" si="1066"/>
        <v/>
      </c>
      <c r="AI3173" s="187" t="str">
        <f t="shared" si="1067"/>
        <v/>
      </c>
      <c r="AJ3173" s="187" t="str">
        <f t="shared" si="1068"/>
        <v/>
      </c>
      <c r="AK3173" s="187" t="str">
        <f t="shared" si="1069"/>
        <v/>
      </c>
      <c r="AN3173" s="187" t="str">
        <f t="shared" si="1070"/>
        <v/>
      </c>
      <c r="AO3173" s="187" t="str">
        <f t="shared" si="1071"/>
        <v/>
      </c>
      <c r="AP3173" s="187" t="str">
        <f t="shared" si="1072"/>
        <v/>
      </c>
      <c r="AT3173" s="187" t="str">
        <f t="shared" si="1073"/>
        <v/>
      </c>
      <c r="AU3173" s="187" t="str">
        <f t="shared" si="1074"/>
        <v/>
      </c>
      <c r="AV3173" s="187" t="str">
        <f t="shared" si="1075"/>
        <v/>
      </c>
      <c r="AW3173" s="187" t="str">
        <f t="shared" si="1076"/>
        <v/>
      </c>
      <c r="AX3173" s="187" t="str">
        <f t="shared" si="1077"/>
        <v/>
      </c>
      <c r="AY3173" s="187" t="str">
        <f t="shared" si="1058"/>
        <v/>
      </c>
      <c r="AZ3173" s="187" t="str">
        <f t="shared" si="1078"/>
        <v/>
      </c>
      <c r="BA3173" s="187" t="str">
        <f t="shared" si="1060"/>
        <v xml:space="preserve"> </v>
      </c>
      <c r="BB3173" s="187" t="str">
        <f>IFERROR(IF(AW3173="","",VLOOKUP(AW3173,SUSS!R:S,2,FALSE)),AY3173*SUSS!$M$2)</f>
        <v/>
      </c>
      <c r="BC3173" s="187" t="str">
        <f t="shared" si="1059"/>
        <v/>
      </c>
    </row>
    <row r="3174" spans="14:55" ht="15.75" thickBot="1">
      <c r="N3174" s="183" t="s">
        <v>234</v>
      </c>
      <c r="O3174" s="82">
        <v>43</v>
      </c>
      <c r="P3174" s="85">
        <v>2541.9699999999998</v>
      </c>
      <c r="Q3174" s="83" t="s">
        <v>86</v>
      </c>
      <c r="R3174" s="83" t="s">
        <v>10</v>
      </c>
      <c r="S3174" s="83" t="s">
        <v>83</v>
      </c>
      <c r="T3174" s="82" t="s">
        <v>132</v>
      </c>
      <c r="U3174" s="82" t="s">
        <v>124</v>
      </c>
      <c r="AC3174" s="187" t="str">
        <f t="shared" si="1061"/>
        <v/>
      </c>
      <c r="AD3174" s="187" t="str">
        <f t="shared" si="1062"/>
        <v/>
      </c>
      <c r="AE3174" s="187" t="str">
        <f t="shared" si="1063"/>
        <v/>
      </c>
      <c r="AF3174" s="187" t="str">
        <f t="shared" si="1064"/>
        <v/>
      </c>
      <c r="AG3174" s="187" t="str">
        <f t="shared" si="1065"/>
        <v/>
      </c>
      <c r="AH3174" s="187" t="str">
        <f t="shared" si="1066"/>
        <v/>
      </c>
      <c r="AI3174" s="187" t="str">
        <f t="shared" si="1067"/>
        <v/>
      </c>
      <c r="AJ3174" s="187" t="str">
        <f t="shared" si="1068"/>
        <v/>
      </c>
      <c r="AK3174" s="187" t="str">
        <f t="shared" si="1069"/>
        <v/>
      </c>
      <c r="AN3174" s="187" t="str">
        <f t="shared" si="1070"/>
        <v/>
      </c>
      <c r="AO3174" s="187" t="str">
        <f t="shared" si="1071"/>
        <v/>
      </c>
      <c r="AP3174" s="187" t="str">
        <f t="shared" si="1072"/>
        <v/>
      </c>
      <c r="AT3174" s="187" t="str">
        <f t="shared" si="1073"/>
        <v/>
      </c>
      <c r="AU3174" s="187" t="str">
        <f t="shared" si="1074"/>
        <v/>
      </c>
      <c r="AV3174" s="187" t="str">
        <f t="shared" si="1075"/>
        <v/>
      </c>
      <c r="AW3174" s="187" t="str">
        <f t="shared" si="1076"/>
        <v/>
      </c>
      <c r="AX3174" s="187" t="str">
        <f t="shared" si="1077"/>
        <v/>
      </c>
      <c r="AY3174" s="187" t="str">
        <f t="shared" si="1058"/>
        <v/>
      </c>
      <c r="AZ3174" s="187" t="str">
        <f t="shared" si="1078"/>
        <v/>
      </c>
      <c r="BA3174" s="187" t="str">
        <f t="shared" si="1060"/>
        <v xml:space="preserve"> </v>
      </c>
      <c r="BB3174" s="187" t="str">
        <f>IFERROR(IF(AW3174="","",VLOOKUP(AW3174,SUSS!R:S,2,FALSE)),AY3174*SUSS!$M$2)</f>
        <v/>
      </c>
      <c r="BC3174" s="187" t="str">
        <f t="shared" si="1059"/>
        <v/>
      </c>
    </row>
    <row r="3175" spans="14:55" ht="15.75" thickBot="1">
      <c r="N3175" s="183" t="s">
        <v>234</v>
      </c>
      <c r="O3175" s="82">
        <v>44</v>
      </c>
      <c r="P3175" s="86">
        <v>919.65</v>
      </c>
      <c r="Q3175" s="83" t="s">
        <v>103</v>
      </c>
      <c r="R3175" s="83" t="s">
        <v>10</v>
      </c>
      <c r="S3175" s="83" t="s">
        <v>83</v>
      </c>
      <c r="T3175" s="82" t="s">
        <v>235</v>
      </c>
      <c r="U3175" s="82" t="s">
        <v>124</v>
      </c>
      <c r="AC3175" s="187" t="str">
        <f t="shared" si="1061"/>
        <v/>
      </c>
      <c r="AD3175" s="187" t="str">
        <f t="shared" si="1062"/>
        <v/>
      </c>
      <c r="AE3175" s="187" t="str">
        <f t="shared" si="1063"/>
        <v/>
      </c>
      <c r="AF3175" s="187" t="str">
        <f t="shared" si="1064"/>
        <v/>
      </c>
      <c r="AG3175" s="187" t="str">
        <f t="shared" si="1065"/>
        <v/>
      </c>
      <c r="AH3175" s="187" t="str">
        <f t="shared" si="1066"/>
        <v/>
      </c>
      <c r="AI3175" s="187" t="str">
        <f t="shared" si="1067"/>
        <v/>
      </c>
      <c r="AJ3175" s="187" t="str">
        <f t="shared" si="1068"/>
        <v/>
      </c>
      <c r="AK3175" s="187" t="str">
        <f t="shared" si="1069"/>
        <v/>
      </c>
      <c r="AN3175" s="187" t="str">
        <f t="shared" si="1070"/>
        <v/>
      </c>
      <c r="AO3175" s="187" t="str">
        <f t="shared" si="1071"/>
        <v/>
      </c>
      <c r="AP3175" s="187" t="str">
        <f t="shared" si="1072"/>
        <v/>
      </c>
      <c r="AT3175" s="187" t="str">
        <f t="shared" si="1073"/>
        <v/>
      </c>
      <c r="AU3175" s="187" t="str">
        <f t="shared" si="1074"/>
        <v/>
      </c>
      <c r="AV3175" s="187" t="str">
        <f t="shared" si="1075"/>
        <v/>
      </c>
      <c r="AW3175" s="187" t="str">
        <f t="shared" si="1076"/>
        <v/>
      </c>
      <c r="AX3175" s="187" t="str">
        <f t="shared" si="1077"/>
        <v/>
      </c>
      <c r="AY3175" s="187" t="str">
        <f t="shared" si="1058"/>
        <v/>
      </c>
      <c r="AZ3175" s="187" t="str">
        <f t="shared" si="1078"/>
        <v/>
      </c>
      <c r="BA3175" s="187" t="str">
        <f t="shared" si="1060"/>
        <v xml:space="preserve"> </v>
      </c>
      <c r="BB3175" s="187" t="str">
        <f>IFERROR(IF(AW3175="","",VLOOKUP(AW3175,SUSS!R:S,2,FALSE)),AY3175*SUSS!$M$2)</f>
        <v/>
      </c>
      <c r="BC3175" s="187" t="str">
        <f t="shared" si="1059"/>
        <v/>
      </c>
    </row>
    <row r="3176" spans="14:55" ht="15.75" thickBot="1">
      <c r="N3176" s="183" t="s">
        <v>234</v>
      </c>
      <c r="O3176" s="82">
        <v>44</v>
      </c>
      <c r="P3176" s="85">
        <v>2541.9699999999998</v>
      </c>
      <c r="Q3176" s="83" t="s">
        <v>86</v>
      </c>
      <c r="R3176" s="83" t="s">
        <v>10</v>
      </c>
      <c r="S3176" s="83" t="s">
        <v>83</v>
      </c>
      <c r="T3176" s="82" t="s">
        <v>132</v>
      </c>
      <c r="U3176" s="82" t="s">
        <v>124</v>
      </c>
      <c r="AC3176" s="187" t="str">
        <f t="shared" si="1061"/>
        <v/>
      </c>
      <c r="AD3176" s="187" t="str">
        <f t="shared" si="1062"/>
        <v/>
      </c>
      <c r="AE3176" s="187" t="str">
        <f t="shared" si="1063"/>
        <v/>
      </c>
      <c r="AF3176" s="187" t="str">
        <f t="shared" si="1064"/>
        <v/>
      </c>
      <c r="AG3176" s="187" t="str">
        <f t="shared" si="1065"/>
        <v/>
      </c>
      <c r="AH3176" s="187" t="str">
        <f t="shared" si="1066"/>
        <v/>
      </c>
      <c r="AI3176" s="187" t="str">
        <f t="shared" si="1067"/>
        <v/>
      </c>
      <c r="AJ3176" s="187" t="str">
        <f t="shared" si="1068"/>
        <v/>
      </c>
      <c r="AK3176" s="187" t="str">
        <f t="shared" si="1069"/>
        <v/>
      </c>
      <c r="AN3176" s="187" t="str">
        <f t="shared" si="1070"/>
        <v/>
      </c>
      <c r="AO3176" s="187" t="str">
        <f t="shared" si="1071"/>
        <v/>
      </c>
      <c r="AP3176" s="187" t="str">
        <f t="shared" si="1072"/>
        <v/>
      </c>
      <c r="AT3176" s="187" t="str">
        <f t="shared" si="1073"/>
        <v/>
      </c>
      <c r="AU3176" s="187" t="str">
        <f t="shared" si="1074"/>
        <v/>
      </c>
      <c r="AV3176" s="187" t="str">
        <f t="shared" si="1075"/>
        <v/>
      </c>
      <c r="AW3176" s="187" t="str">
        <f t="shared" si="1076"/>
        <v/>
      </c>
      <c r="AX3176" s="187" t="str">
        <f t="shared" si="1077"/>
        <v/>
      </c>
      <c r="AY3176" s="187" t="str">
        <f t="shared" si="1058"/>
        <v/>
      </c>
      <c r="AZ3176" s="187" t="str">
        <f t="shared" si="1078"/>
        <v/>
      </c>
      <c r="BA3176" s="187" t="str">
        <f t="shared" si="1060"/>
        <v xml:space="preserve"> </v>
      </c>
      <c r="BB3176" s="187" t="str">
        <f>IFERROR(IF(AW3176="","",VLOOKUP(AW3176,SUSS!R:S,2,FALSE)),AY3176*SUSS!$M$2)</f>
        <v/>
      </c>
      <c r="BC3176" s="187" t="str">
        <f t="shared" si="1059"/>
        <v/>
      </c>
    </row>
    <row r="3177" spans="14:55" ht="15.75" thickBot="1">
      <c r="N3177" s="183" t="s">
        <v>234</v>
      </c>
      <c r="O3177" s="82">
        <v>45</v>
      </c>
      <c r="P3177" s="86">
        <v>919.65</v>
      </c>
      <c r="Q3177" s="83" t="s">
        <v>103</v>
      </c>
      <c r="R3177" s="83" t="s">
        <v>10</v>
      </c>
      <c r="S3177" s="83" t="s">
        <v>83</v>
      </c>
      <c r="T3177" s="82" t="s">
        <v>235</v>
      </c>
      <c r="U3177" s="82" t="s">
        <v>124</v>
      </c>
      <c r="AC3177" s="187" t="str">
        <f t="shared" si="1061"/>
        <v/>
      </c>
      <c r="AD3177" s="187" t="str">
        <f t="shared" si="1062"/>
        <v/>
      </c>
      <c r="AE3177" s="187" t="str">
        <f t="shared" si="1063"/>
        <v/>
      </c>
      <c r="AF3177" s="187" t="str">
        <f t="shared" si="1064"/>
        <v/>
      </c>
      <c r="AG3177" s="187" t="str">
        <f t="shared" si="1065"/>
        <v/>
      </c>
      <c r="AH3177" s="187" t="str">
        <f t="shared" si="1066"/>
        <v/>
      </c>
      <c r="AI3177" s="187" t="str">
        <f t="shared" si="1067"/>
        <v/>
      </c>
      <c r="AJ3177" s="187" t="str">
        <f t="shared" si="1068"/>
        <v/>
      </c>
      <c r="AK3177" s="187" t="str">
        <f t="shared" si="1069"/>
        <v/>
      </c>
      <c r="AN3177" s="187" t="str">
        <f t="shared" si="1070"/>
        <v/>
      </c>
      <c r="AO3177" s="187" t="str">
        <f t="shared" si="1071"/>
        <v/>
      </c>
      <c r="AP3177" s="187" t="str">
        <f t="shared" si="1072"/>
        <v/>
      </c>
      <c r="AT3177" s="187" t="str">
        <f t="shared" si="1073"/>
        <v/>
      </c>
      <c r="AU3177" s="187" t="str">
        <f t="shared" si="1074"/>
        <v/>
      </c>
      <c r="AV3177" s="187" t="str">
        <f t="shared" si="1075"/>
        <v/>
      </c>
      <c r="AW3177" s="187" t="str">
        <f t="shared" si="1076"/>
        <v/>
      </c>
      <c r="AX3177" s="187" t="str">
        <f t="shared" si="1077"/>
        <v/>
      </c>
      <c r="AY3177" s="187" t="str">
        <f t="shared" si="1058"/>
        <v/>
      </c>
      <c r="AZ3177" s="187" t="str">
        <f t="shared" si="1078"/>
        <v/>
      </c>
      <c r="BA3177" s="187" t="str">
        <f t="shared" si="1060"/>
        <v xml:space="preserve"> </v>
      </c>
      <c r="BB3177" s="187" t="str">
        <f>IFERROR(IF(AW3177="","",VLOOKUP(AW3177,SUSS!R:S,2,FALSE)),AY3177*SUSS!$M$2)</f>
        <v/>
      </c>
      <c r="BC3177" s="187" t="str">
        <f t="shared" si="1059"/>
        <v/>
      </c>
    </row>
    <row r="3178" spans="14:55" ht="15.75" thickBot="1">
      <c r="N3178" s="183" t="s">
        <v>234</v>
      </c>
      <c r="O3178" s="82">
        <v>45</v>
      </c>
      <c r="P3178" s="86">
        <v>49.65</v>
      </c>
      <c r="Q3178" s="83" t="s">
        <v>86</v>
      </c>
      <c r="R3178" s="83" t="s">
        <v>10</v>
      </c>
      <c r="S3178" s="83" t="s">
        <v>83</v>
      </c>
      <c r="T3178" s="82" t="s">
        <v>132</v>
      </c>
      <c r="U3178" s="82" t="s">
        <v>124</v>
      </c>
      <c r="AC3178" s="187" t="str">
        <f t="shared" si="1061"/>
        <v/>
      </c>
      <c r="AD3178" s="187" t="str">
        <f t="shared" si="1062"/>
        <v/>
      </c>
      <c r="AE3178" s="187" t="str">
        <f t="shared" si="1063"/>
        <v/>
      </c>
      <c r="AF3178" s="187" t="str">
        <f t="shared" si="1064"/>
        <v/>
      </c>
      <c r="AG3178" s="187" t="str">
        <f t="shared" si="1065"/>
        <v/>
      </c>
      <c r="AH3178" s="187" t="str">
        <f t="shared" si="1066"/>
        <v/>
      </c>
      <c r="AI3178" s="187" t="str">
        <f t="shared" si="1067"/>
        <v/>
      </c>
      <c r="AJ3178" s="187" t="str">
        <f t="shared" si="1068"/>
        <v/>
      </c>
      <c r="AK3178" s="187" t="str">
        <f t="shared" si="1069"/>
        <v/>
      </c>
      <c r="AN3178" s="187" t="str">
        <f t="shared" si="1070"/>
        <v/>
      </c>
      <c r="AO3178" s="187" t="str">
        <f t="shared" si="1071"/>
        <v/>
      </c>
      <c r="AP3178" s="187" t="str">
        <f t="shared" si="1072"/>
        <v/>
      </c>
      <c r="AT3178" s="187" t="str">
        <f t="shared" si="1073"/>
        <v/>
      </c>
      <c r="AU3178" s="187" t="str">
        <f t="shared" si="1074"/>
        <v/>
      </c>
      <c r="AV3178" s="187" t="str">
        <f t="shared" si="1075"/>
        <v/>
      </c>
      <c r="AW3178" s="187" t="str">
        <f t="shared" si="1076"/>
        <v/>
      </c>
      <c r="AX3178" s="187" t="str">
        <f t="shared" si="1077"/>
        <v/>
      </c>
      <c r="AY3178" s="187" t="str">
        <f t="shared" si="1058"/>
        <v/>
      </c>
      <c r="AZ3178" s="187" t="str">
        <f t="shared" si="1078"/>
        <v/>
      </c>
      <c r="BA3178" s="187" t="str">
        <f t="shared" si="1060"/>
        <v xml:space="preserve"> </v>
      </c>
      <c r="BB3178" s="187" t="str">
        <f>IFERROR(IF(AW3178="","",VLOOKUP(AW3178,SUSS!R:S,2,FALSE)),AY3178*SUSS!$M$2)</f>
        <v/>
      </c>
      <c r="BC3178" s="187" t="str">
        <f t="shared" si="1059"/>
        <v/>
      </c>
    </row>
    <row r="3179" spans="14:55" ht="15.75" thickBot="1">
      <c r="N3179" s="183" t="s">
        <v>234</v>
      </c>
      <c r="O3179" s="82">
        <v>45</v>
      </c>
      <c r="P3179" s="85">
        <v>2492.3200000000002</v>
      </c>
      <c r="Q3179" s="83" t="s">
        <v>86</v>
      </c>
      <c r="R3179" s="83" t="s">
        <v>10</v>
      </c>
      <c r="S3179" s="83" t="s">
        <v>10</v>
      </c>
      <c r="T3179" s="82" t="s">
        <v>165</v>
      </c>
      <c r="U3179" s="82" t="s">
        <v>124</v>
      </c>
      <c r="AC3179" s="187" t="str">
        <f t="shared" si="1061"/>
        <v/>
      </c>
      <c r="AD3179" s="187" t="str">
        <f t="shared" si="1062"/>
        <v/>
      </c>
      <c r="AE3179" s="187" t="str">
        <f t="shared" si="1063"/>
        <v/>
      </c>
      <c r="AF3179" s="187" t="str">
        <f t="shared" si="1064"/>
        <v/>
      </c>
      <c r="AG3179" s="187" t="str">
        <f t="shared" si="1065"/>
        <v/>
      </c>
      <c r="AH3179" s="187" t="str">
        <f t="shared" si="1066"/>
        <v/>
      </c>
      <c r="AI3179" s="187" t="str">
        <f t="shared" si="1067"/>
        <v/>
      </c>
      <c r="AJ3179" s="187" t="str">
        <f t="shared" si="1068"/>
        <v/>
      </c>
      <c r="AK3179" s="187" t="str">
        <f t="shared" si="1069"/>
        <v/>
      </c>
      <c r="AN3179" s="187" t="str">
        <f t="shared" si="1070"/>
        <v/>
      </c>
      <c r="AO3179" s="187" t="str">
        <f t="shared" si="1071"/>
        <v/>
      </c>
      <c r="AP3179" s="187" t="str">
        <f t="shared" si="1072"/>
        <v/>
      </c>
      <c r="AT3179" s="187" t="str">
        <f t="shared" si="1073"/>
        <v/>
      </c>
      <c r="AU3179" s="187" t="str">
        <f t="shared" si="1074"/>
        <v/>
      </c>
      <c r="AV3179" s="187" t="str">
        <f t="shared" si="1075"/>
        <v/>
      </c>
      <c r="AW3179" s="187" t="str">
        <f t="shared" si="1076"/>
        <v/>
      </c>
      <c r="AX3179" s="187" t="str">
        <f t="shared" si="1077"/>
        <v/>
      </c>
      <c r="AY3179" s="187" t="str">
        <f t="shared" si="1058"/>
        <v/>
      </c>
      <c r="AZ3179" s="187" t="str">
        <f t="shared" si="1078"/>
        <v/>
      </c>
      <c r="BA3179" s="187" t="str">
        <f t="shared" si="1060"/>
        <v xml:space="preserve"> </v>
      </c>
      <c r="BB3179" s="187" t="str">
        <f>IFERROR(IF(AW3179="","",VLOOKUP(AW3179,SUSS!R:S,2,FALSE)),AY3179*SUSS!$M$2)</f>
        <v/>
      </c>
      <c r="BC3179" s="187" t="str">
        <f t="shared" si="1059"/>
        <v/>
      </c>
    </row>
    <row r="3180" spans="14:55" ht="15.75" thickBot="1">
      <c r="N3180" s="183" t="s">
        <v>234</v>
      </c>
      <c r="O3180" s="82">
        <v>46</v>
      </c>
      <c r="P3180" s="86">
        <v>919.65</v>
      </c>
      <c r="Q3180" s="83" t="s">
        <v>103</v>
      </c>
      <c r="R3180" s="83" t="s">
        <v>10</v>
      </c>
      <c r="S3180" s="83" t="s">
        <v>83</v>
      </c>
      <c r="T3180" s="82" t="s">
        <v>235</v>
      </c>
      <c r="U3180" s="82" t="s">
        <v>124</v>
      </c>
      <c r="AC3180" s="187" t="str">
        <f t="shared" si="1061"/>
        <v/>
      </c>
      <c r="AD3180" s="187" t="str">
        <f t="shared" si="1062"/>
        <v/>
      </c>
      <c r="AE3180" s="187" t="str">
        <f t="shared" si="1063"/>
        <v/>
      </c>
      <c r="AF3180" s="187" t="str">
        <f t="shared" si="1064"/>
        <v/>
      </c>
      <c r="AG3180" s="187" t="str">
        <f t="shared" si="1065"/>
        <v/>
      </c>
      <c r="AH3180" s="187" t="str">
        <f t="shared" si="1066"/>
        <v/>
      </c>
      <c r="AI3180" s="187" t="str">
        <f t="shared" si="1067"/>
        <v/>
      </c>
      <c r="AJ3180" s="187" t="str">
        <f t="shared" si="1068"/>
        <v/>
      </c>
      <c r="AK3180" s="187" t="str">
        <f t="shared" si="1069"/>
        <v/>
      </c>
      <c r="AN3180" s="187" t="str">
        <f t="shared" si="1070"/>
        <v/>
      </c>
      <c r="AO3180" s="187" t="str">
        <f t="shared" si="1071"/>
        <v/>
      </c>
      <c r="AP3180" s="187" t="str">
        <f t="shared" si="1072"/>
        <v/>
      </c>
      <c r="AT3180" s="187" t="str">
        <f t="shared" si="1073"/>
        <v/>
      </c>
      <c r="AU3180" s="187" t="str">
        <f t="shared" si="1074"/>
        <v/>
      </c>
      <c r="AV3180" s="187" t="str">
        <f t="shared" si="1075"/>
        <v/>
      </c>
      <c r="AW3180" s="187" t="str">
        <f t="shared" si="1076"/>
        <v/>
      </c>
      <c r="AX3180" s="187" t="str">
        <f t="shared" si="1077"/>
        <v/>
      </c>
      <c r="AY3180" s="187" t="str">
        <f t="shared" si="1058"/>
        <v/>
      </c>
      <c r="AZ3180" s="187" t="str">
        <f t="shared" si="1078"/>
        <v/>
      </c>
      <c r="BA3180" s="187" t="str">
        <f t="shared" si="1060"/>
        <v xml:space="preserve"> </v>
      </c>
      <c r="BB3180" s="187" t="str">
        <f>IFERROR(IF(AW3180="","",VLOOKUP(AW3180,SUSS!R:S,2,FALSE)),AY3180*SUSS!$M$2)</f>
        <v/>
      </c>
      <c r="BC3180" s="187" t="str">
        <f t="shared" si="1059"/>
        <v/>
      </c>
    </row>
    <row r="3181" spans="14:55" ht="15.75" thickBot="1">
      <c r="N3181" s="183" t="s">
        <v>234</v>
      </c>
      <c r="O3181" s="82">
        <v>46</v>
      </c>
      <c r="P3181" s="85">
        <v>2541.9699999999998</v>
      </c>
      <c r="Q3181" s="83" t="s">
        <v>86</v>
      </c>
      <c r="R3181" s="83" t="s">
        <v>10</v>
      </c>
      <c r="S3181" s="83" t="s">
        <v>10</v>
      </c>
      <c r="T3181" s="82" t="s">
        <v>165</v>
      </c>
      <c r="U3181" s="82" t="s">
        <v>124</v>
      </c>
      <c r="AC3181" s="187" t="str">
        <f t="shared" si="1061"/>
        <v/>
      </c>
      <c r="AD3181" s="187" t="str">
        <f t="shared" si="1062"/>
        <v/>
      </c>
      <c r="AE3181" s="187" t="str">
        <f t="shared" si="1063"/>
        <v/>
      </c>
      <c r="AF3181" s="187" t="str">
        <f t="shared" si="1064"/>
        <v/>
      </c>
      <c r="AG3181" s="187" t="str">
        <f t="shared" si="1065"/>
        <v/>
      </c>
      <c r="AH3181" s="187" t="str">
        <f t="shared" si="1066"/>
        <v/>
      </c>
      <c r="AI3181" s="187" t="str">
        <f t="shared" si="1067"/>
        <v/>
      </c>
      <c r="AJ3181" s="187" t="str">
        <f t="shared" si="1068"/>
        <v/>
      </c>
      <c r="AK3181" s="187" t="str">
        <f t="shared" si="1069"/>
        <v/>
      </c>
      <c r="AN3181" s="187" t="str">
        <f t="shared" si="1070"/>
        <v/>
      </c>
      <c r="AO3181" s="187" t="str">
        <f t="shared" si="1071"/>
        <v/>
      </c>
      <c r="AP3181" s="187" t="str">
        <f t="shared" si="1072"/>
        <v/>
      </c>
      <c r="AT3181" s="187" t="str">
        <f t="shared" si="1073"/>
        <v/>
      </c>
      <c r="AU3181" s="187" t="str">
        <f t="shared" si="1074"/>
        <v/>
      </c>
      <c r="AV3181" s="187" t="str">
        <f t="shared" si="1075"/>
        <v/>
      </c>
      <c r="AW3181" s="187" t="str">
        <f t="shared" si="1076"/>
        <v/>
      </c>
      <c r="AX3181" s="187" t="str">
        <f t="shared" si="1077"/>
        <v/>
      </c>
      <c r="AY3181" s="187" t="str">
        <f t="shared" si="1058"/>
        <v/>
      </c>
      <c r="AZ3181" s="187" t="str">
        <f t="shared" si="1078"/>
        <v/>
      </c>
      <c r="BA3181" s="187" t="str">
        <f t="shared" si="1060"/>
        <v xml:space="preserve"> </v>
      </c>
      <c r="BB3181" s="187" t="str">
        <f>IFERROR(IF(AW3181="","",VLOOKUP(AW3181,SUSS!R:S,2,FALSE)),AY3181*SUSS!$M$2)</f>
        <v/>
      </c>
      <c r="BC3181" s="187" t="str">
        <f t="shared" si="1059"/>
        <v/>
      </c>
    </row>
    <row r="3182" spans="14:55" ht="15.75" thickBot="1">
      <c r="N3182" s="183" t="s">
        <v>234</v>
      </c>
      <c r="O3182" s="82">
        <v>47</v>
      </c>
      <c r="P3182" s="86">
        <v>919.65</v>
      </c>
      <c r="Q3182" s="83" t="s">
        <v>103</v>
      </c>
      <c r="R3182" s="83" t="s">
        <v>10</v>
      </c>
      <c r="S3182" s="83" t="s">
        <v>83</v>
      </c>
      <c r="T3182" s="82" t="s">
        <v>235</v>
      </c>
      <c r="U3182" s="82" t="s">
        <v>124</v>
      </c>
      <c r="AC3182" s="187" t="str">
        <f t="shared" si="1061"/>
        <v/>
      </c>
      <c r="AD3182" s="187" t="str">
        <f t="shared" si="1062"/>
        <v/>
      </c>
      <c r="AE3182" s="187" t="str">
        <f t="shared" si="1063"/>
        <v/>
      </c>
      <c r="AF3182" s="187" t="str">
        <f t="shared" si="1064"/>
        <v/>
      </c>
      <c r="AG3182" s="187" t="str">
        <f t="shared" si="1065"/>
        <v/>
      </c>
      <c r="AH3182" s="187" t="str">
        <f t="shared" si="1066"/>
        <v/>
      </c>
      <c r="AI3182" s="187" t="str">
        <f t="shared" si="1067"/>
        <v/>
      </c>
      <c r="AJ3182" s="187" t="str">
        <f t="shared" si="1068"/>
        <v/>
      </c>
      <c r="AK3182" s="187" t="str">
        <f t="shared" si="1069"/>
        <v/>
      </c>
      <c r="AN3182" s="187" t="str">
        <f t="shared" si="1070"/>
        <v/>
      </c>
      <c r="AO3182" s="187" t="str">
        <f t="shared" si="1071"/>
        <v/>
      </c>
      <c r="AP3182" s="187" t="str">
        <f t="shared" si="1072"/>
        <v/>
      </c>
      <c r="AT3182" s="187" t="str">
        <f t="shared" si="1073"/>
        <v/>
      </c>
      <c r="AU3182" s="187" t="str">
        <f t="shared" si="1074"/>
        <v/>
      </c>
      <c r="AV3182" s="187" t="str">
        <f t="shared" si="1075"/>
        <v/>
      </c>
      <c r="AW3182" s="187" t="str">
        <f t="shared" si="1076"/>
        <v/>
      </c>
      <c r="AX3182" s="187" t="str">
        <f t="shared" si="1077"/>
        <v/>
      </c>
      <c r="AY3182" s="187" t="str">
        <f t="shared" si="1058"/>
        <v/>
      </c>
      <c r="AZ3182" s="187" t="str">
        <f t="shared" si="1078"/>
        <v/>
      </c>
      <c r="BA3182" s="187" t="str">
        <f t="shared" si="1060"/>
        <v xml:space="preserve"> </v>
      </c>
      <c r="BB3182" s="187" t="str">
        <f>IFERROR(IF(AW3182="","",VLOOKUP(AW3182,SUSS!R:S,2,FALSE)),AY3182*SUSS!$M$2)</f>
        <v/>
      </c>
      <c r="BC3182" s="187" t="str">
        <f t="shared" si="1059"/>
        <v/>
      </c>
    </row>
    <row r="3183" spans="14:55" ht="15.75" thickBot="1">
      <c r="N3183" s="183" t="s">
        <v>234</v>
      </c>
      <c r="O3183" s="82">
        <v>47</v>
      </c>
      <c r="P3183" s="85">
        <v>1963.12</v>
      </c>
      <c r="Q3183" s="83" t="s">
        <v>86</v>
      </c>
      <c r="R3183" s="83" t="s">
        <v>10</v>
      </c>
      <c r="S3183" s="83" t="s">
        <v>10</v>
      </c>
      <c r="T3183" s="82" t="s">
        <v>165</v>
      </c>
      <c r="U3183" s="82" t="s">
        <v>124</v>
      </c>
      <c r="AC3183" s="187" t="str">
        <f t="shared" si="1061"/>
        <v/>
      </c>
      <c r="AD3183" s="187" t="str">
        <f t="shared" si="1062"/>
        <v/>
      </c>
      <c r="AE3183" s="187" t="str">
        <f t="shared" si="1063"/>
        <v/>
      </c>
      <c r="AF3183" s="187" t="str">
        <f t="shared" si="1064"/>
        <v/>
      </c>
      <c r="AG3183" s="187" t="str">
        <f t="shared" si="1065"/>
        <v/>
      </c>
      <c r="AH3183" s="187" t="str">
        <f t="shared" si="1066"/>
        <v/>
      </c>
      <c r="AI3183" s="187" t="str">
        <f t="shared" si="1067"/>
        <v/>
      </c>
      <c r="AJ3183" s="187" t="str">
        <f t="shared" si="1068"/>
        <v/>
      </c>
      <c r="AK3183" s="187" t="str">
        <f t="shared" si="1069"/>
        <v/>
      </c>
      <c r="AN3183" s="187" t="str">
        <f t="shared" si="1070"/>
        <v/>
      </c>
      <c r="AO3183" s="187" t="str">
        <f t="shared" si="1071"/>
        <v/>
      </c>
      <c r="AP3183" s="187" t="str">
        <f t="shared" si="1072"/>
        <v/>
      </c>
      <c r="AT3183" s="187" t="str">
        <f t="shared" si="1073"/>
        <v/>
      </c>
      <c r="AU3183" s="187" t="str">
        <f t="shared" si="1074"/>
        <v/>
      </c>
      <c r="AV3183" s="187" t="str">
        <f t="shared" si="1075"/>
        <v/>
      </c>
      <c r="AW3183" s="187" t="str">
        <f t="shared" si="1076"/>
        <v/>
      </c>
      <c r="AX3183" s="187" t="str">
        <f t="shared" si="1077"/>
        <v/>
      </c>
      <c r="AY3183" s="187" t="str">
        <f t="shared" si="1058"/>
        <v/>
      </c>
      <c r="AZ3183" s="187" t="str">
        <f t="shared" si="1078"/>
        <v/>
      </c>
      <c r="BA3183" s="187" t="str">
        <f t="shared" si="1060"/>
        <v xml:space="preserve"> </v>
      </c>
      <c r="BB3183" s="187" t="str">
        <f>IFERROR(IF(AW3183="","",VLOOKUP(AW3183,SUSS!R:S,2,FALSE)),AY3183*SUSS!$M$2)</f>
        <v/>
      </c>
      <c r="BC3183" s="187" t="str">
        <f t="shared" si="1059"/>
        <v/>
      </c>
    </row>
    <row r="3184" spans="14:55" ht="15.75" thickBot="1">
      <c r="N3184" s="183" t="s">
        <v>234</v>
      </c>
      <c r="O3184" s="82">
        <v>47</v>
      </c>
      <c r="P3184" s="86">
        <v>578.85</v>
      </c>
      <c r="Q3184" s="83" t="s">
        <v>86</v>
      </c>
      <c r="R3184" s="83" t="s">
        <v>10</v>
      </c>
      <c r="S3184" s="83" t="s">
        <v>83</v>
      </c>
      <c r="T3184" s="82" t="s">
        <v>165</v>
      </c>
      <c r="U3184" s="82" t="s">
        <v>124</v>
      </c>
      <c r="AC3184" s="187" t="str">
        <f t="shared" si="1061"/>
        <v/>
      </c>
      <c r="AD3184" s="187" t="str">
        <f t="shared" si="1062"/>
        <v/>
      </c>
      <c r="AE3184" s="187" t="str">
        <f t="shared" si="1063"/>
        <v/>
      </c>
      <c r="AF3184" s="187" t="str">
        <f t="shared" si="1064"/>
        <v/>
      </c>
      <c r="AG3184" s="187" t="str">
        <f t="shared" si="1065"/>
        <v/>
      </c>
      <c r="AH3184" s="187" t="str">
        <f t="shared" si="1066"/>
        <v/>
      </c>
      <c r="AI3184" s="187" t="str">
        <f t="shared" si="1067"/>
        <v/>
      </c>
      <c r="AJ3184" s="187" t="str">
        <f t="shared" si="1068"/>
        <v/>
      </c>
      <c r="AK3184" s="187" t="str">
        <f t="shared" si="1069"/>
        <v/>
      </c>
      <c r="AN3184" s="187" t="str">
        <f t="shared" si="1070"/>
        <v/>
      </c>
      <c r="AO3184" s="187" t="str">
        <f t="shared" si="1071"/>
        <v/>
      </c>
      <c r="AP3184" s="187" t="str">
        <f t="shared" si="1072"/>
        <v/>
      </c>
      <c r="AT3184" s="187" t="str">
        <f t="shared" si="1073"/>
        <v/>
      </c>
      <c r="AU3184" s="187" t="str">
        <f t="shared" si="1074"/>
        <v/>
      </c>
      <c r="AV3184" s="187" t="str">
        <f t="shared" si="1075"/>
        <v/>
      </c>
      <c r="AW3184" s="187" t="str">
        <f t="shared" si="1076"/>
        <v/>
      </c>
      <c r="AX3184" s="187" t="str">
        <f t="shared" si="1077"/>
        <v/>
      </c>
      <c r="AY3184" s="187" t="str">
        <f t="shared" si="1058"/>
        <v/>
      </c>
      <c r="AZ3184" s="187" t="str">
        <f t="shared" si="1078"/>
        <v/>
      </c>
      <c r="BA3184" s="187" t="str">
        <f t="shared" si="1060"/>
        <v xml:space="preserve"> </v>
      </c>
      <c r="BB3184" s="187" t="str">
        <f>IFERROR(IF(AW3184="","",VLOOKUP(AW3184,SUSS!R:S,2,FALSE)),AY3184*SUSS!$M$2)</f>
        <v/>
      </c>
      <c r="BC3184" s="187" t="str">
        <f t="shared" si="1059"/>
        <v/>
      </c>
    </row>
    <row r="3185" spans="14:55" ht="15.75" thickBot="1">
      <c r="N3185" s="183" t="s">
        <v>234</v>
      </c>
      <c r="O3185" s="82">
        <v>48</v>
      </c>
      <c r="P3185" s="86">
        <v>919.65</v>
      </c>
      <c r="Q3185" s="83" t="s">
        <v>103</v>
      </c>
      <c r="R3185" s="83" t="s">
        <v>10</v>
      </c>
      <c r="S3185" s="83" t="s">
        <v>83</v>
      </c>
      <c r="T3185" s="82" t="s">
        <v>235</v>
      </c>
      <c r="U3185" s="82" t="s">
        <v>124</v>
      </c>
      <c r="AC3185" s="187" t="str">
        <f t="shared" si="1061"/>
        <v/>
      </c>
      <c r="AD3185" s="187" t="str">
        <f t="shared" si="1062"/>
        <v/>
      </c>
      <c r="AE3185" s="187" t="str">
        <f t="shared" si="1063"/>
        <v/>
      </c>
      <c r="AF3185" s="187" t="str">
        <f t="shared" si="1064"/>
        <v/>
      </c>
      <c r="AG3185" s="187" t="str">
        <f t="shared" si="1065"/>
        <v/>
      </c>
      <c r="AH3185" s="187" t="str">
        <f t="shared" si="1066"/>
        <v/>
      </c>
      <c r="AI3185" s="187" t="str">
        <f t="shared" si="1067"/>
        <v/>
      </c>
      <c r="AJ3185" s="187" t="str">
        <f t="shared" si="1068"/>
        <v/>
      </c>
      <c r="AK3185" s="187" t="str">
        <f t="shared" si="1069"/>
        <v/>
      </c>
      <c r="AN3185" s="187" t="str">
        <f t="shared" si="1070"/>
        <v/>
      </c>
      <c r="AO3185" s="187" t="str">
        <f t="shared" si="1071"/>
        <v/>
      </c>
      <c r="AP3185" s="187" t="str">
        <f t="shared" si="1072"/>
        <v/>
      </c>
      <c r="AT3185" s="187" t="str">
        <f t="shared" si="1073"/>
        <v/>
      </c>
      <c r="AU3185" s="187" t="str">
        <f t="shared" si="1074"/>
        <v/>
      </c>
      <c r="AV3185" s="187" t="str">
        <f t="shared" si="1075"/>
        <v/>
      </c>
      <c r="AW3185" s="187" t="str">
        <f t="shared" si="1076"/>
        <v/>
      </c>
      <c r="AX3185" s="187" t="str">
        <f t="shared" si="1077"/>
        <v/>
      </c>
      <c r="AY3185" s="187" t="str">
        <f t="shared" si="1058"/>
        <v/>
      </c>
      <c r="AZ3185" s="187" t="str">
        <f t="shared" si="1078"/>
        <v/>
      </c>
      <c r="BA3185" s="187" t="str">
        <f t="shared" si="1060"/>
        <v xml:space="preserve"> </v>
      </c>
      <c r="BB3185" s="187" t="str">
        <f>IFERROR(IF(AW3185="","",VLOOKUP(AW3185,SUSS!R:S,2,FALSE)),AY3185*SUSS!$M$2)</f>
        <v/>
      </c>
      <c r="BC3185" s="187" t="str">
        <f t="shared" si="1059"/>
        <v/>
      </c>
    </row>
    <row r="3186" spans="14:55" ht="15.75" thickBot="1">
      <c r="N3186" s="183" t="s">
        <v>234</v>
      </c>
      <c r="O3186" s="82">
        <v>48</v>
      </c>
      <c r="P3186" s="85">
        <v>2541.9699999999998</v>
      </c>
      <c r="Q3186" s="83" t="s">
        <v>86</v>
      </c>
      <c r="R3186" s="83" t="s">
        <v>10</v>
      </c>
      <c r="S3186" s="83" t="s">
        <v>83</v>
      </c>
      <c r="T3186" s="82" t="s">
        <v>165</v>
      </c>
      <c r="U3186" s="82" t="s">
        <v>124</v>
      </c>
      <c r="AC3186" s="187" t="str">
        <f t="shared" si="1061"/>
        <v/>
      </c>
      <c r="AD3186" s="187" t="str">
        <f t="shared" si="1062"/>
        <v/>
      </c>
      <c r="AE3186" s="187" t="str">
        <f t="shared" si="1063"/>
        <v/>
      </c>
      <c r="AF3186" s="187" t="str">
        <f t="shared" si="1064"/>
        <v/>
      </c>
      <c r="AG3186" s="187" t="str">
        <f t="shared" si="1065"/>
        <v/>
      </c>
      <c r="AH3186" s="187" t="str">
        <f t="shared" si="1066"/>
        <v/>
      </c>
      <c r="AI3186" s="187" t="str">
        <f t="shared" si="1067"/>
        <v/>
      </c>
      <c r="AJ3186" s="187" t="str">
        <f t="shared" si="1068"/>
        <v/>
      </c>
      <c r="AK3186" s="187" t="str">
        <f t="shared" si="1069"/>
        <v/>
      </c>
      <c r="AN3186" s="187" t="str">
        <f t="shared" si="1070"/>
        <v/>
      </c>
      <c r="AO3186" s="187" t="str">
        <f t="shared" si="1071"/>
        <v/>
      </c>
      <c r="AP3186" s="187" t="str">
        <f t="shared" si="1072"/>
        <v/>
      </c>
      <c r="AT3186" s="187" t="str">
        <f t="shared" si="1073"/>
        <v/>
      </c>
      <c r="AU3186" s="187" t="str">
        <f t="shared" si="1074"/>
        <v/>
      </c>
      <c r="AV3186" s="187" t="str">
        <f t="shared" si="1075"/>
        <v/>
      </c>
      <c r="AW3186" s="187" t="str">
        <f t="shared" si="1076"/>
        <v/>
      </c>
      <c r="AX3186" s="187" t="str">
        <f t="shared" si="1077"/>
        <v/>
      </c>
      <c r="AY3186" s="187" t="str">
        <f t="shared" si="1058"/>
        <v/>
      </c>
      <c r="AZ3186" s="187" t="str">
        <f t="shared" si="1078"/>
        <v/>
      </c>
      <c r="BA3186" s="187" t="str">
        <f t="shared" si="1060"/>
        <v xml:space="preserve"> </v>
      </c>
      <c r="BB3186" s="187" t="str">
        <f>IFERROR(IF(AW3186="","",VLOOKUP(AW3186,SUSS!R:S,2,FALSE)),AY3186*SUSS!$M$2)</f>
        <v/>
      </c>
      <c r="BC3186" s="187" t="str">
        <f t="shared" si="1059"/>
        <v/>
      </c>
    </row>
    <row r="3187" spans="14:55" ht="15.75" thickBot="1">
      <c r="N3187" s="183" t="s">
        <v>234</v>
      </c>
      <c r="O3187" s="82">
        <v>49</v>
      </c>
      <c r="P3187" s="86">
        <v>919.65</v>
      </c>
      <c r="Q3187" s="83" t="s">
        <v>103</v>
      </c>
      <c r="R3187" s="83" t="s">
        <v>10</v>
      </c>
      <c r="S3187" s="83" t="s">
        <v>83</v>
      </c>
      <c r="T3187" s="82" t="s">
        <v>235</v>
      </c>
      <c r="U3187" s="82" t="s">
        <v>124</v>
      </c>
      <c r="AC3187" s="187" t="str">
        <f t="shared" si="1061"/>
        <v/>
      </c>
      <c r="AD3187" s="187" t="str">
        <f t="shared" si="1062"/>
        <v/>
      </c>
      <c r="AE3187" s="187" t="str">
        <f t="shared" si="1063"/>
        <v/>
      </c>
      <c r="AF3187" s="187" t="str">
        <f t="shared" si="1064"/>
        <v/>
      </c>
      <c r="AG3187" s="187" t="str">
        <f t="shared" si="1065"/>
        <v/>
      </c>
      <c r="AH3187" s="187" t="str">
        <f t="shared" si="1066"/>
        <v/>
      </c>
      <c r="AI3187" s="187" t="str">
        <f t="shared" si="1067"/>
        <v/>
      </c>
      <c r="AJ3187" s="187" t="str">
        <f t="shared" si="1068"/>
        <v/>
      </c>
      <c r="AK3187" s="187" t="str">
        <f t="shared" si="1069"/>
        <v/>
      </c>
      <c r="AN3187" s="187" t="str">
        <f t="shared" si="1070"/>
        <v/>
      </c>
      <c r="AO3187" s="187" t="str">
        <f t="shared" si="1071"/>
        <v/>
      </c>
      <c r="AP3187" s="187" t="str">
        <f t="shared" si="1072"/>
        <v/>
      </c>
      <c r="AT3187" s="187" t="str">
        <f t="shared" si="1073"/>
        <v/>
      </c>
      <c r="AU3187" s="187" t="str">
        <f t="shared" si="1074"/>
        <v/>
      </c>
      <c r="AV3187" s="187" t="str">
        <f t="shared" si="1075"/>
        <v/>
      </c>
      <c r="AW3187" s="187" t="str">
        <f t="shared" si="1076"/>
        <v/>
      </c>
      <c r="AX3187" s="187" t="str">
        <f t="shared" si="1077"/>
        <v/>
      </c>
      <c r="AY3187" s="187" t="str">
        <f t="shared" si="1058"/>
        <v/>
      </c>
      <c r="AZ3187" s="187" t="str">
        <f t="shared" si="1078"/>
        <v/>
      </c>
      <c r="BA3187" s="187" t="str">
        <f t="shared" si="1060"/>
        <v xml:space="preserve"> </v>
      </c>
      <c r="BB3187" s="187" t="str">
        <f>IFERROR(IF(AW3187="","",VLOOKUP(AW3187,SUSS!R:S,2,FALSE)),AY3187*SUSS!$M$2)</f>
        <v/>
      </c>
      <c r="BC3187" s="187" t="str">
        <f t="shared" si="1059"/>
        <v/>
      </c>
    </row>
    <row r="3188" spans="14:55" ht="15.75" thickBot="1">
      <c r="N3188" s="183" t="s">
        <v>234</v>
      </c>
      <c r="O3188" s="82">
        <v>49</v>
      </c>
      <c r="P3188" s="86">
        <v>377.89</v>
      </c>
      <c r="Q3188" s="83" t="s">
        <v>86</v>
      </c>
      <c r="R3188" s="83" t="s">
        <v>10</v>
      </c>
      <c r="S3188" s="83" t="s">
        <v>83</v>
      </c>
      <c r="T3188" s="82" t="s">
        <v>165</v>
      </c>
      <c r="U3188" s="82" t="s">
        <v>124</v>
      </c>
      <c r="AC3188" s="187" t="str">
        <f t="shared" si="1061"/>
        <v/>
      </c>
      <c r="AD3188" s="187" t="str">
        <f t="shared" si="1062"/>
        <v/>
      </c>
      <c r="AE3188" s="187" t="str">
        <f t="shared" si="1063"/>
        <v/>
      </c>
      <c r="AF3188" s="187" t="str">
        <f t="shared" si="1064"/>
        <v/>
      </c>
      <c r="AG3188" s="187" t="str">
        <f t="shared" si="1065"/>
        <v/>
      </c>
      <c r="AH3188" s="187" t="str">
        <f t="shared" si="1066"/>
        <v/>
      </c>
      <c r="AI3188" s="187" t="str">
        <f t="shared" si="1067"/>
        <v/>
      </c>
      <c r="AJ3188" s="187" t="str">
        <f t="shared" si="1068"/>
        <v/>
      </c>
      <c r="AK3188" s="187" t="str">
        <f t="shared" si="1069"/>
        <v/>
      </c>
      <c r="AN3188" s="187" t="str">
        <f t="shared" si="1070"/>
        <v/>
      </c>
      <c r="AO3188" s="187" t="str">
        <f t="shared" si="1071"/>
        <v/>
      </c>
      <c r="AP3188" s="187" t="str">
        <f t="shared" si="1072"/>
        <v/>
      </c>
      <c r="AT3188" s="187" t="str">
        <f t="shared" si="1073"/>
        <v/>
      </c>
      <c r="AU3188" s="187" t="str">
        <f t="shared" si="1074"/>
        <v/>
      </c>
      <c r="AV3188" s="187" t="str">
        <f t="shared" si="1075"/>
        <v/>
      </c>
      <c r="AW3188" s="187" t="str">
        <f t="shared" si="1076"/>
        <v/>
      </c>
      <c r="AX3188" s="187" t="str">
        <f t="shared" si="1077"/>
        <v/>
      </c>
      <c r="AY3188" s="187" t="str">
        <f t="shared" si="1058"/>
        <v/>
      </c>
      <c r="AZ3188" s="187" t="str">
        <f t="shared" si="1078"/>
        <v/>
      </c>
      <c r="BA3188" s="187" t="str">
        <f t="shared" si="1060"/>
        <v xml:space="preserve"> </v>
      </c>
      <c r="BB3188" s="187" t="str">
        <f>IFERROR(IF(AW3188="","",VLOOKUP(AW3188,SUSS!R:S,2,FALSE)),AY3188*SUSS!$M$2)</f>
        <v/>
      </c>
      <c r="BC3188" s="187" t="str">
        <f t="shared" si="1059"/>
        <v/>
      </c>
    </row>
    <row r="3189" spans="14:55" ht="15.75" thickBot="1">
      <c r="N3189" s="183" t="s">
        <v>234</v>
      </c>
      <c r="O3189" s="82">
        <v>49</v>
      </c>
      <c r="P3189" s="85">
        <v>2164.08</v>
      </c>
      <c r="Q3189" s="83" t="s">
        <v>86</v>
      </c>
      <c r="R3189" s="83" t="s">
        <v>10</v>
      </c>
      <c r="S3189" s="83" t="s">
        <v>10</v>
      </c>
      <c r="T3189" s="82" t="s">
        <v>166</v>
      </c>
      <c r="U3189" s="82" t="s">
        <v>124</v>
      </c>
      <c r="AC3189" s="187" t="str">
        <f t="shared" si="1061"/>
        <v/>
      </c>
      <c r="AD3189" s="187" t="str">
        <f t="shared" si="1062"/>
        <v/>
      </c>
      <c r="AE3189" s="187" t="str">
        <f t="shared" si="1063"/>
        <v/>
      </c>
      <c r="AF3189" s="187" t="str">
        <f t="shared" si="1064"/>
        <v/>
      </c>
      <c r="AG3189" s="187" t="str">
        <f t="shared" si="1065"/>
        <v/>
      </c>
      <c r="AH3189" s="187" t="str">
        <f t="shared" si="1066"/>
        <v/>
      </c>
      <c r="AI3189" s="187" t="str">
        <f t="shared" si="1067"/>
        <v/>
      </c>
      <c r="AJ3189" s="187" t="str">
        <f t="shared" si="1068"/>
        <v/>
      </c>
      <c r="AK3189" s="187" t="str">
        <f t="shared" si="1069"/>
        <v/>
      </c>
      <c r="AN3189" s="187" t="str">
        <f t="shared" si="1070"/>
        <v/>
      </c>
      <c r="AO3189" s="187" t="str">
        <f t="shared" si="1071"/>
        <v/>
      </c>
      <c r="AP3189" s="187" t="str">
        <f t="shared" si="1072"/>
        <v/>
      </c>
      <c r="AT3189" s="187" t="str">
        <f t="shared" si="1073"/>
        <v/>
      </c>
      <c r="AU3189" s="187" t="str">
        <f t="shared" si="1074"/>
        <v/>
      </c>
      <c r="AV3189" s="187" t="str">
        <f t="shared" si="1075"/>
        <v/>
      </c>
      <c r="AW3189" s="187" t="str">
        <f t="shared" si="1076"/>
        <v/>
      </c>
      <c r="AX3189" s="187" t="str">
        <f t="shared" si="1077"/>
        <v/>
      </c>
      <c r="AY3189" s="187" t="str">
        <f t="shared" si="1058"/>
        <v/>
      </c>
      <c r="AZ3189" s="187" t="str">
        <f t="shared" si="1078"/>
        <v/>
      </c>
      <c r="BA3189" s="187" t="str">
        <f t="shared" si="1060"/>
        <v xml:space="preserve"> </v>
      </c>
      <c r="BB3189" s="187" t="str">
        <f>IFERROR(IF(AW3189="","",VLOOKUP(AW3189,SUSS!R:S,2,FALSE)),AY3189*SUSS!$M$2)</f>
        <v/>
      </c>
      <c r="BC3189" s="187" t="str">
        <f t="shared" si="1059"/>
        <v/>
      </c>
    </row>
    <row r="3190" spans="14:55" ht="15.75" thickBot="1">
      <c r="N3190" s="183" t="s">
        <v>234</v>
      </c>
      <c r="O3190" s="82">
        <v>50</v>
      </c>
      <c r="P3190" s="86">
        <v>919.65</v>
      </c>
      <c r="Q3190" s="83" t="s">
        <v>103</v>
      </c>
      <c r="R3190" s="83" t="s">
        <v>10</v>
      </c>
      <c r="S3190" s="83" t="s">
        <v>83</v>
      </c>
      <c r="T3190" s="82" t="s">
        <v>235</v>
      </c>
      <c r="U3190" s="82" t="s">
        <v>124</v>
      </c>
      <c r="AC3190" s="187" t="str">
        <f t="shared" si="1061"/>
        <v/>
      </c>
      <c r="AD3190" s="187" t="str">
        <f t="shared" si="1062"/>
        <v/>
      </c>
      <c r="AE3190" s="187" t="str">
        <f t="shared" si="1063"/>
        <v/>
      </c>
      <c r="AF3190" s="187" t="str">
        <f t="shared" si="1064"/>
        <v/>
      </c>
      <c r="AG3190" s="187" t="str">
        <f t="shared" si="1065"/>
        <v/>
      </c>
      <c r="AH3190" s="187" t="str">
        <f t="shared" si="1066"/>
        <v/>
      </c>
      <c r="AI3190" s="187" t="str">
        <f t="shared" si="1067"/>
        <v/>
      </c>
      <c r="AJ3190" s="187" t="str">
        <f t="shared" si="1068"/>
        <v/>
      </c>
      <c r="AK3190" s="187" t="str">
        <f t="shared" si="1069"/>
        <v/>
      </c>
      <c r="AN3190" s="187" t="str">
        <f t="shared" si="1070"/>
        <v/>
      </c>
      <c r="AO3190" s="187" t="str">
        <f t="shared" si="1071"/>
        <v/>
      </c>
      <c r="AP3190" s="187" t="str">
        <f t="shared" si="1072"/>
        <v/>
      </c>
      <c r="AT3190" s="187" t="str">
        <f t="shared" si="1073"/>
        <v/>
      </c>
      <c r="AU3190" s="187" t="str">
        <f t="shared" si="1074"/>
        <v/>
      </c>
      <c r="AV3190" s="187" t="str">
        <f t="shared" si="1075"/>
        <v/>
      </c>
      <c r="AW3190" s="187" t="str">
        <f t="shared" si="1076"/>
        <v/>
      </c>
      <c r="AX3190" s="187" t="str">
        <f t="shared" si="1077"/>
        <v/>
      </c>
      <c r="AY3190" s="187" t="str">
        <f t="shared" si="1058"/>
        <v/>
      </c>
      <c r="AZ3190" s="187" t="str">
        <f t="shared" si="1078"/>
        <v/>
      </c>
      <c r="BA3190" s="187" t="str">
        <f t="shared" si="1060"/>
        <v xml:space="preserve"> </v>
      </c>
      <c r="BB3190" s="187" t="str">
        <f>IFERROR(IF(AW3190="","",VLOOKUP(AW3190,SUSS!R:S,2,FALSE)),AY3190*SUSS!$M$2)</f>
        <v/>
      </c>
      <c r="BC3190" s="187" t="str">
        <f t="shared" si="1059"/>
        <v/>
      </c>
    </row>
    <row r="3191" spans="14:55" ht="15.75" thickBot="1">
      <c r="N3191" s="183" t="s">
        <v>234</v>
      </c>
      <c r="O3191" s="82">
        <v>50</v>
      </c>
      <c r="P3191" s="85">
        <v>2541.9699999999998</v>
      </c>
      <c r="Q3191" s="83" t="s">
        <v>86</v>
      </c>
      <c r="R3191" s="83" t="s">
        <v>10</v>
      </c>
      <c r="S3191" s="83" t="s">
        <v>10</v>
      </c>
      <c r="T3191" s="82" t="s">
        <v>166</v>
      </c>
      <c r="U3191" s="82" t="s">
        <v>124</v>
      </c>
      <c r="AC3191" s="187" t="str">
        <f t="shared" si="1061"/>
        <v/>
      </c>
      <c r="AD3191" s="187" t="str">
        <f t="shared" si="1062"/>
        <v/>
      </c>
      <c r="AE3191" s="187" t="str">
        <f t="shared" si="1063"/>
        <v/>
      </c>
      <c r="AF3191" s="187" t="str">
        <f t="shared" si="1064"/>
        <v/>
      </c>
      <c r="AG3191" s="187" t="str">
        <f t="shared" si="1065"/>
        <v/>
      </c>
      <c r="AH3191" s="187" t="str">
        <f t="shared" si="1066"/>
        <v/>
      </c>
      <c r="AI3191" s="187" t="str">
        <f t="shared" si="1067"/>
        <v/>
      </c>
      <c r="AJ3191" s="187" t="str">
        <f t="shared" si="1068"/>
        <v/>
      </c>
      <c r="AK3191" s="187" t="str">
        <f t="shared" si="1069"/>
        <v/>
      </c>
      <c r="AN3191" s="187" t="str">
        <f t="shared" si="1070"/>
        <v/>
      </c>
      <c r="AO3191" s="187" t="str">
        <f t="shared" si="1071"/>
        <v/>
      </c>
      <c r="AP3191" s="187" t="str">
        <f t="shared" si="1072"/>
        <v/>
      </c>
      <c r="AT3191" s="187" t="str">
        <f t="shared" si="1073"/>
        <v/>
      </c>
      <c r="AU3191" s="187" t="str">
        <f t="shared" si="1074"/>
        <v/>
      </c>
      <c r="AV3191" s="187" t="str">
        <f t="shared" si="1075"/>
        <v/>
      </c>
      <c r="AW3191" s="187" t="str">
        <f t="shared" si="1076"/>
        <v/>
      </c>
      <c r="AX3191" s="187" t="str">
        <f t="shared" si="1077"/>
        <v/>
      </c>
      <c r="AY3191" s="187" t="str">
        <f t="shared" si="1058"/>
        <v/>
      </c>
      <c r="AZ3191" s="187" t="str">
        <f t="shared" si="1078"/>
        <v/>
      </c>
      <c r="BA3191" s="187" t="str">
        <f t="shared" si="1060"/>
        <v xml:space="preserve"> </v>
      </c>
      <c r="BB3191" s="187" t="str">
        <f>IFERROR(IF(AW3191="","",VLOOKUP(AW3191,SUSS!R:S,2,FALSE)),AY3191*SUSS!$M$2)</f>
        <v/>
      </c>
      <c r="BC3191" s="187" t="str">
        <f t="shared" si="1059"/>
        <v/>
      </c>
    </row>
    <row r="3192" spans="14:55" ht="15.75" thickBot="1">
      <c r="N3192" s="183" t="s">
        <v>234</v>
      </c>
      <c r="O3192" s="82">
        <v>51</v>
      </c>
      <c r="P3192" s="86">
        <v>919.65</v>
      </c>
      <c r="Q3192" s="83" t="s">
        <v>103</v>
      </c>
      <c r="R3192" s="83" t="s">
        <v>10</v>
      </c>
      <c r="S3192" s="83" t="s">
        <v>83</v>
      </c>
      <c r="T3192" s="82" t="s">
        <v>235</v>
      </c>
      <c r="U3192" s="82" t="s">
        <v>124</v>
      </c>
      <c r="AC3192" s="187" t="str">
        <f t="shared" si="1061"/>
        <v/>
      </c>
      <c r="AD3192" s="187" t="str">
        <f t="shared" si="1062"/>
        <v/>
      </c>
      <c r="AE3192" s="187" t="str">
        <f t="shared" si="1063"/>
        <v/>
      </c>
      <c r="AF3192" s="187" t="str">
        <f t="shared" si="1064"/>
        <v/>
      </c>
      <c r="AG3192" s="187" t="str">
        <f t="shared" si="1065"/>
        <v/>
      </c>
      <c r="AH3192" s="187" t="str">
        <f t="shared" si="1066"/>
        <v/>
      </c>
      <c r="AI3192" s="187" t="str">
        <f t="shared" si="1067"/>
        <v/>
      </c>
      <c r="AJ3192" s="187" t="str">
        <f t="shared" si="1068"/>
        <v/>
      </c>
      <c r="AK3192" s="187" t="str">
        <f t="shared" si="1069"/>
        <v/>
      </c>
      <c r="AN3192" s="187" t="str">
        <f t="shared" si="1070"/>
        <v/>
      </c>
      <c r="AO3192" s="187" t="str">
        <f t="shared" si="1071"/>
        <v/>
      </c>
      <c r="AP3192" s="187" t="str">
        <f t="shared" si="1072"/>
        <v/>
      </c>
      <c r="AT3192" s="187" t="str">
        <f t="shared" si="1073"/>
        <v/>
      </c>
      <c r="AU3192" s="187" t="str">
        <f t="shared" si="1074"/>
        <v/>
      </c>
      <c r="AV3192" s="187" t="str">
        <f t="shared" si="1075"/>
        <v/>
      </c>
      <c r="AW3192" s="187" t="str">
        <f t="shared" si="1076"/>
        <v/>
      </c>
      <c r="AX3192" s="187" t="str">
        <f t="shared" si="1077"/>
        <v/>
      </c>
      <c r="AY3192" s="187" t="str">
        <f t="shared" si="1058"/>
        <v/>
      </c>
      <c r="AZ3192" s="187" t="str">
        <f t="shared" si="1078"/>
        <v/>
      </c>
      <c r="BA3192" s="187" t="str">
        <f t="shared" si="1060"/>
        <v xml:space="preserve"> </v>
      </c>
      <c r="BB3192" s="187" t="str">
        <f>IFERROR(IF(AW3192="","",VLOOKUP(AW3192,SUSS!R:S,2,FALSE)),AY3192*SUSS!$M$2)</f>
        <v/>
      </c>
      <c r="BC3192" s="187" t="str">
        <f t="shared" si="1059"/>
        <v/>
      </c>
    </row>
    <row r="3193" spans="14:55" ht="15.75" thickBot="1">
      <c r="N3193" s="183" t="s">
        <v>234</v>
      </c>
      <c r="O3193" s="82">
        <v>51</v>
      </c>
      <c r="P3193" s="85">
        <v>2541.9699999999998</v>
      </c>
      <c r="Q3193" s="83" t="s">
        <v>86</v>
      </c>
      <c r="R3193" s="83" t="s">
        <v>10</v>
      </c>
      <c r="S3193" s="83" t="s">
        <v>10</v>
      </c>
      <c r="T3193" s="82" t="s">
        <v>166</v>
      </c>
      <c r="U3193" s="82" t="s">
        <v>124</v>
      </c>
      <c r="AC3193" s="187" t="str">
        <f t="shared" si="1061"/>
        <v/>
      </c>
      <c r="AD3193" s="187" t="str">
        <f t="shared" si="1062"/>
        <v/>
      </c>
      <c r="AE3193" s="187" t="str">
        <f t="shared" si="1063"/>
        <v/>
      </c>
      <c r="AF3193" s="187" t="str">
        <f t="shared" si="1064"/>
        <v/>
      </c>
      <c r="AG3193" s="187" t="str">
        <f t="shared" si="1065"/>
        <v/>
      </c>
      <c r="AH3193" s="187" t="str">
        <f t="shared" si="1066"/>
        <v/>
      </c>
      <c r="AI3193" s="187" t="str">
        <f t="shared" si="1067"/>
        <v/>
      </c>
      <c r="AJ3193" s="187" t="str">
        <f t="shared" si="1068"/>
        <v/>
      </c>
      <c r="AK3193" s="187" t="str">
        <f t="shared" si="1069"/>
        <v/>
      </c>
      <c r="AN3193" s="187" t="str">
        <f t="shared" si="1070"/>
        <v/>
      </c>
      <c r="AO3193" s="187" t="str">
        <f t="shared" si="1071"/>
        <v/>
      </c>
      <c r="AP3193" s="187" t="str">
        <f t="shared" si="1072"/>
        <v/>
      </c>
      <c r="AT3193" s="187" t="str">
        <f t="shared" si="1073"/>
        <v/>
      </c>
      <c r="AU3193" s="187" t="str">
        <f t="shared" si="1074"/>
        <v/>
      </c>
      <c r="AV3193" s="187" t="str">
        <f t="shared" si="1075"/>
        <v/>
      </c>
      <c r="AW3193" s="187" t="str">
        <f t="shared" si="1076"/>
        <v/>
      </c>
      <c r="AX3193" s="187" t="str">
        <f t="shared" si="1077"/>
        <v/>
      </c>
      <c r="AY3193" s="187" t="str">
        <f t="shared" si="1058"/>
        <v/>
      </c>
      <c r="AZ3193" s="187" t="str">
        <f t="shared" si="1078"/>
        <v/>
      </c>
      <c r="BA3193" s="187" t="str">
        <f t="shared" si="1060"/>
        <v xml:space="preserve"> </v>
      </c>
      <c r="BB3193" s="187" t="str">
        <f>IFERROR(IF(AW3193="","",VLOOKUP(AW3193,SUSS!R:S,2,FALSE)),AY3193*SUSS!$M$2)</f>
        <v/>
      </c>
      <c r="BC3193" s="187" t="str">
        <f t="shared" si="1059"/>
        <v/>
      </c>
    </row>
    <row r="3194" spans="14:55" ht="15.75" thickBot="1">
      <c r="N3194" s="183" t="s">
        <v>234</v>
      </c>
      <c r="O3194" s="82">
        <v>52</v>
      </c>
      <c r="P3194" s="86">
        <v>919.65</v>
      </c>
      <c r="Q3194" s="83" t="s">
        <v>103</v>
      </c>
      <c r="R3194" s="83" t="s">
        <v>10</v>
      </c>
      <c r="S3194" s="83" t="s">
        <v>83</v>
      </c>
      <c r="T3194" s="82" t="s">
        <v>235</v>
      </c>
      <c r="U3194" s="82" t="s">
        <v>124</v>
      </c>
      <c r="AC3194" s="187" t="str">
        <f t="shared" si="1061"/>
        <v/>
      </c>
      <c r="AD3194" s="187" t="str">
        <f t="shared" si="1062"/>
        <v/>
      </c>
      <c r="AE3194" s="187" t="str">
        <f t="shared" si="1063"/>
        <v/>
      </c>
      <c r="AF3194" s="187" t="str">
        <f t="shared" si="1064"/>
        <v/>
      </c>
      <c r="AG3194" s="187" t="str">
        <f t="shared" si="1065"/>
        <v/>
      </c>
      <c r="AH3194" s="187" t="str">
        <f t="shared" si="1066"/>
        <v/>
      </c>
      <c r="AI3194" s="187" t="str">
        <f t="shared" si="1067"/>
        <v/>
      </c>
      <c r="AJ3194" s="187" t="str">
        <f t="shared" si="1068"/>
        <v/>
      </c>
      <c r="AK3194" s="187" t="str">
        <f t="shared" si="1069"/>
        <v/>
      </c>
      <c r="AN3194" s="187" t="str">
        <f t="shared" si="1070"/>
        <v/>
      </c>
      <c r="AO3194" s="187" t="str">
        <f t="shared" si="1071"/>
        <v/>
      </c>
      <c r="AP3194" s="187" t="str">
        <f t="shared" si="1072"/>
        <v/>
      </c>
      <c r="AT3194" s="187" t="str">
        <f t="shared" si="1073"/>
        <v/>
      </c>
      <c r="AU3194" s="187" t="str">
        <f t="shared" si="1074"/>
        <v/>
      </c>
      <c r="AV3194" s="187" t="str">
        <f t="shared" si="1075"/>
        <v/>
      </c>
      <c r="AW3194" s="187" t="str">
        <f t="shared" si="1076"/>
        <v/>
      </c>
      <c r="AX3194" s="187" t="str">
        <f t="shared" si="1077"/>
        <v/>
      </c>
      <c r="AY3194" s="187" t="str">
        <f t="shared" si="1058"/>
        <v/>
      </c>
      <c r="AZ3194" s="187" t="str">
        <f t="shared" si="1078"/>
        <v/>
      </c>
      <c r="BA3194" s="187" t="str">
        <f t="shared" si="1060"/>
        <v xml:space="preserve"> </v>
      </c>
      <c r="BB3194" s="187" t="str">
        <f>IFERROR(IF(AW3194="","",VLOOKUP(AW3194,SUSS!R:S,2,FALSE)),AY3194*SUSS!$M$2)</f>
        <v/>
      </c>
      <c r="BC3194" s="187" t="str">
        <f t="shared" si="1059"/>
        <v/>
      </c>
    </row>
    <row r="3195" spans="14:55" ht="15.75" thickBot="1">
      <c r="N3195" s="183" t="s">
        <v>234</v>
      </c>
      <c r="O3195" s="82">
        <v>52</v>
      </c>
      <c r="P3195" s="86">
        <v>227.68</v>
      </c>
      <c r="Q3195" s="83" t="s">
        <v>86</v>
      </c>
      <c r="R3195" s="83" t="s">
        <v>10</v>
      </c>
      <c r="S3195" s="83" t="s">
        <v>10</v>
      </c>
      <c r="T3195" s="82" t="s">
        <v>166</v>
      </c>
      <c r="U3195" s="82" t="s">
        <v>124</v>
      </c>
      <c r="AC3195" s="187" t="str">
        <f t="shared" si="1061"/>
        <v/>
      </c>
      <c r="AD3195" s="187" t="str">
        <f t="shared" si="1062"/>
        <v/>
      </c>
      <c r="AE3195" s="187" t="str">
        <f t="shared" si="1063"/>
        <v/>
      </c>
      <c r="AF3195" s="187" t="str">
        <f t="shared" si="1064"/>
        <v/>
      </c>
      <c r="AG3195" s="187" t="str">
        <f t="shared" si="1065"/>
        <v/>
      </c>
      <c r="AH3195" s="187" t="str">
        <f t="shared" si="1066"/>
        <v/>
      </c>
      <c r="AI3195" s="187" t="str">
        <f t="shared" si="1067"/>
        <v/>
      </c>
      <c r="AJ3195" s="187" t="str">
        <f t="shared" si="1068"/>
        <v/>
      </c>
      <c r="AK3195" s="187" t="str">
        <f t="shared" si="1069"/>
        <v/>
      </c>
      <c r="AN3195" s="187" t="str">
        <f t="shared" si="1070"/>
        <v/>
      </c>
      <c r="AO3195" s="187" t="str">
        <f t="shared" si="1071"/>
        <v/>
      </c>
      <c r="AP3195" s="187" t="str">
        <f t="shared" si="1072"/>
        <v/>
      </c>
      <c r="AT3195" s="187" t="str">
        <f t="shared" si="1073"/>
        <v/>
      </c>
      <c r="AU3195" s="187" t="str">
        <f t="shared" si="1074"/>
        <v/>
      </c>
      <c r="AV3195" s="187" t="str">
        <f t="shared" si="1075"/>
        <v/>
      </c>
      <c r="AW3195" s="187" t="str">
        <f t="shared" si="1076"/>
        <v/>
      </c>
      <c r="AX3195" s="187" t="str">
        <f t="shared" si="1077"/>
        <v/>
      </c>
      <c r="AY3195" s="187" t="str">
        <f t="shared" si="1058"/>
        <v/>
      </c>
      <c r="AZ3195" s="187" t="str">
        <f t="shared" si="1078"/>
        <v/>
      </c>
      <c r="BA3195" s="187" t="str">
        <f t="shared" si="1060"/>
        <v xml:space="preserve"> </v>
      </c>
      <c r="BB3195" s="187" t="str">
        <f>IFERROR(IF(AW3195="","",VLOOKUP(AW3195,SUSS!R:S,2,FALSE)),AY3195*SUSS!$M$2)</f>
        <v/>
      </c>
      <c r="BC3195" s="187" t="str">
        <f t="shared" si="1059"/>
        <v/>
      </c>
    </row>
    <row r="3196" spans="14:55" ht="15.75" thickBot="1">
      <c r="N3196" s="183" t="s">
        <v>234</v>
      </c>
      <c r="O3196" s="82">
        <v>52</v>
      </c>
      <c r="P3196" s="85">
        <v>2314.29</v>
      </c>
      <c r="Q3196" s="83" t="s">
        <v>86</v>
      </c>
      <c r="R3196" s="83" t="s">
        <v>10</v>
      </c>
      <c r="S3196" s="83" t="s">
        <v>83</v>
      </c>
      <c r="T3196" s="82" t="s">
        <v>166</v>
      </c>
      <c r="U3196" s="82" t="s">
        <v>124</v>
      </c>
      <c r="AC3196" s="187" t="str">
        <f t="shared" si="1061"/>
        <v/>
      </c>
      <c r="AD3196" s="187" t="str">
        <f t="shared" si="1062"/>
        <v/>
      </c>
      <c r="AE3196" s="187" t="str">
        <f t="shared" si="1063"/>
        <v/>
      </c>
      <c r="AF3196" s="187" t="str">
        <f t="shared" si="1064"/>
        <v/>
      </c>
      <c r="AG3196" s="187" t="str">
        <f t="shared" si="1065"/>
        <v/>
      </c>
      <c r="AH3196" s="187" t="str">
        <f t="shared" si="1066"/>
        <v/>
      </c>
      <c r="AI3196" s="187" t="str">
        <f t="shared" si="1067"/>
        <v/>
      </c>
      <c r="AJ3196" s="187" t="str">
        <f t="shared" si="1068"/>
        <v/>
      </c>
      <c r="AK3196" s="187" t="str">
        <f t="shared" si="1069"/>
        <v/>
      </c>
      <c r="AN3196" s="187" t="str">
        <f t="shared" si="1070"/>
        <v/>
      </c>
      <c r="AO3196" s="187" t="str">
        <f t="shared" si="1071"/>
        <v/>
      </c>
      <c r="AP3196" s="187" t="str">
        <f t="shared" si="1072"/>
        <v/>
      </c>
      <c r="AT3196" s="187" t="str">
        <f t="shared" si="1073"/>
        <v/>
      </c>
      <c r="AU3196" s="187" t="str">
        <f t="shared" si="1074"/>
        <v/>
      </c>
      <c r="AV3196" s="187" t="str">
        <f t="shared" si="1075"/>
        <v/>
      </c>
      <c r="AW3196" s="187" t="str">
        <f t="shared" si="1076"/>
        <v/>
      </c>
      <c r="AX3196" s="187" t="str">
        <f t="shared" si="1077"/>
        <v/>
      </c>
      <c r="AY3196" s="187" t="str">
        <f t="shared" si="1058"/>
        <v/>
      </c>
      <c r="AZ3196" s="187" t="str">
        <f t="shared" si="1078"/>
        <v/>
      </c>
      <c r="BA3196" s="187" t="str">
        <f t="shared" si="1060"/>
        <v xml:space="preserve"> </v>
      </c>
      <c r="BB3196" s="187" t="str">
        <f>IFERROR(IF(AW3196="","",VLOOKUP(AW3196,SUSS!R:S,2,FALSE)),AY3196*SUSS!$M$2)</f>
        <v/>
      </c>
      <c r="BC3196" s="187" t="str">
        <f t="shared" si="1059"/>
        <v/>
      </c>
    </row>
    <row r="3197" spans="14:55" ht="15.75" thickBot="1">
      <c r="N3197" s="183" t="s">
        <v>234</v>
      </c>
      <c r="O3197" s="82">
        <v>53</v>
      </c>
      <c r="P3197" s="86">
        <v>919.65</v>
      </c>
      <c r="Q3197" s="83" t="s">
        <v>103</v>
      </c>
      <c r="R3197" s="83" t="s">
        <v>10</v>
      </c>
      <c r="S3197" s="83" t="s">
        <v>83</v>
      </c>
      <c r="T3197" s="82" t="s">
        <v>235</v>
      </c>
      <c r="U3197" s="82" t="s">
        <v>124</v>
      </c>
      <c r="AC3197" s="187" t="str">
        <f t="shared" si="1061"/>
        <v/>
      </c>
      <c r="AD3197" s="187" t="str">
        <f t="shared" si="1062"/>
        <v/>
      </c>
      <c r="AE3197" s="187" t="str">
        <f t="shared" si="1063"/>
        <v/>
      </c>
      <c r="AF3197" s="187" t="str">
        <f t="shared" si="1064"/>
        <v/>
      </c>
      <c r="AG3197" s="187" t="str">
        <f t="shared" si="1065"/>
        <v/>
      </c>
      <c r="AH3197" s="187" t="str">
        <f t="shared" si="1066"/>
        <v/>
      </c>
      <c r="AI3197" s="187" t="str">
        <f t="shared" si="1067"/>
        <v/>
      </c>
      <c r="AJ3197" s="187" t="str">
        <f t="shared" si="1068"/>
        <v/>
      </c>
      <c r="AK3197" s="187" t="str">
        <f t="shared" si="1069"/>
        <v/>
      </c>
      <c r="AN3197" s="187" t="str">
        <f t="shared" si="1070"/>
        <v/>
      </c>
      <c r="AO3197" s="187" t="str">
        <f t="shared" si="1071"/>
        <v/>
      </c>
      <c r="AP3197" s="187" t="str">
        <f t="shared" si="1072"/>
        <v/>
      </c>
      <c r="AT3197" s="187" t="str">
        <f t="shared" si="1073"/>
        <v/>
      </c>
      <c r="AU3197" s="187" t="str">
        <f t="shared" si="1074"/>
        <v/>
      </c>
      <c r="AV3197" s="187" t="str">
        <f t="shared" si="1075"/>
        <v/>
      </c>
      <c r="AW3197" s="187" t="str">
        <f t="shared" si="1076"/>
        <v/>
      </c>
      <c r="AX3197" s="187" t="str">
        <f t="shared" si="1077"/>
        <v/>
      </c>
      <c r="AY3197" s="187" t="str">
        <f t="shared" si="1058"/>
        <v/>
      </c>
      <c r="AZ3197" s="187" t="str">
        <f t="shared" si="1078"/>
        <v/>
      </c>
      <c r="BA3197" s="187" t="str">
        <f t="shared" si="1060"/>
        <v xml:space="preserve"> </v>
      </c>
      <c r="BB3197" s="187" t="str">
        <f>IFERROR(IF(AW3197="","",VLOOKUP(AW3197,SUSS!R:S,2,FALSE)),AY3197*SUSS!$M$2)</f>
        <v/>
      </c>
      <c r="BC3197" s="187" t="str">
        <f t="shared" si="1059"/>
        <v/>
      </c>
    </row>
    <row r="3198" spans="14:55" ht="15.75" thickBot="1">
      <c r="N3198" s="183" t="s">
        <v>234</v>
      </c>
      <c r="O3198" s="82">
        <v>53</v>
      </c>
      <c r="P3198" s="85">
        <v>1423.56</v>
      </c>
      <c r="Q3198" s="83" t="s">
        <v>86</v>
      </c>
      <c r="R3198" s="83" t="s">
        <v>10</v>
      </c>
      <c r="S3198" s="83" t="s">
        <v>83</v>
      </c>
      <c r="T3198" s="82" t="s">
        <v>166</v>
      </c>
      <c r="U3198" s="82" t="s">
        <v>124</v>
      </c>
      <c r="AC3198" s="187" t="str">
        <f t="shared" si="1061"/>
        <v/>
      </c>
      <c r="AD3198" s="187" t="str">
        <f t="shared" si="1062"/>
        <v/>
      </c>
      <c r="AE3198" s="187" t="str">
        <f t="shared" si="1063"/>
        <v/>
      </c>
      <c r="AF3198" s="187" t="str">
        <f t="shared" si="1064"/>
        <v/>
      </c>
      <c r="AG3198" s="187" t="str">
        <f t="shared" si="1065"/>
        <v/>
      </c>
      <c r="AH3198" s="187" t="str">
        <f t="shared" si="1066"/>
        <v/>
      </c>
      <c r="AI3198" s="187" t="str">
        <f t="shared" si="1067"/>
        <v/>
      </c>
      <c r="AJ3198" s="187" t="str">
        <f t="shared" si="1068"/>
        <v/>
      </c>
      <c r="AK3198" s="187" t="str">
        <f t="shared" si="1069"/>
        <v/>
      </c>
      <c r="AN3198" s="187" t="str">
        <f t="shared" si="1070"/>
        <v/>
      </c>
      <c r="AO3198" s="187" t="str">
        <f t="shared" si="1071"/>
        <v/>
      </c>
      <c r="AP3198" s="187" t="str">
        <f t="shared" si="1072"/>
        <v/>
      </c>
      <c r="AT3198" s="187" t="str">
        <f t="shared" si="1073"/>
        <v/>
      </c>
      <c r="AU3198" s="187" t="str">
        <f t="shared" si="1074"/>
        <v/>
      </c>
      <c r="AV3198" s="187" t="str">
        <f t="shared" si="1075"/>
        <v/>
      </c>
      <c r="AW3198" s="187" t="str">
        <f t="shared" si="1076"/>
        <v/>
      </c>
      <c r="AX3198" s="187" t="str">
        <f t="shared" si="1077"/>
        <v/>
      </c>
      <c r="AY3198" s="187" t="str">
        <f t="shared" si="1058"/>
        <v/>
      </c>
      <c r="AZ3198" s="187" t="str">
        <f t="shared" si="1078"/>
        <v/>
      </c>
      <c r="BA3198" s="187" t="str">
        <f t="shared" si="1060"/>
        <v xml:space="preserve"> </v>
      </c>
      <c r="BB3198" s="187" t="str">
        <f>IFERROR(IF(AW3198="","",VLOOKUP(AW3198,SUSS!R:S,2,FALSE)),AY3198*SUSS!$M$2)</f>
        <v/>
      </c>
      <c r="BC3198" s="187" t="str">
        <f t="shared" si="1059"/>
        <v/>
      </c>
    </row>
    <row r="3199" spans="14:55" ht="15.75" thickBot="1">
      <c r="N3199" s="183" t="s">
        <v>234</v>
      </c>
      <c r="O3199" s="82">
        <v>53</v>
      </c>
      <c r="P3199" s="85">
        <v>1118.4100000000001</v>
      </c>
      <c r="Q3199" s="83" t="s">
        <v>86</v>
      </c>
      <c r="R3199" s="83" t="s">
        <v>10</v>
      </c>
      <c r="S3199" s="83" t="s">
        <v>10</v>
      </c>
      <c r="T3199" s="82" t="s">
        <v>135</v>
      </c>
      <c r="U3199" s="82" t="s">
        <v>124</v>
      </c>
      <c r="AC3199" s="187" t="str">
        <f t="shared" si="1061"/>
        <v/>
      </c>
      <c r="AD3199" s="187" t="str">
        <f t="shared" si="1062"/>
        <v/>
      </c>
      <c r="AE3199" s="187" t="str">
        <f t="shared" si="1063"/>
        <v/>
      </c>
      <c r="AF3199" s="187" t="str">
        <f t="shared" si="1064"/>
        <v/>
      </c>
      <c r="AG3199" s="187" t="str">
        <f t="shared" si="1065"/>
        <v/>
      </c>
      <c r="AH3199" s="187" t="str">
        <f t="shared" si="1066"/>
        <v/>
      </c>
      <c r="AI3199" s="187" t="str">
        <f t="shared" si="1067"/>
        <v/>
      </c>
      <c r="AJ3199" s="187" t="str">
        <f t="shared" si="1068"/>
        <v/>
      </c>
      <c r="AK3199" s="187" t="str">
        <f t="shared" si="1069"/>
        <v/>
      </c>
      <c r="AN3199" s="187" t="str">
        <f t="shared" si="1070"/>
        <v/>
      </c>
      <c r="AO3199" s="187" t="str">
        <f t="shared" si="1071"/>
        <v/>
      </c>
      <c r="AP3199" s="187" t="str">
        <f t="shared" si="1072"/>
        <v/>
      </c>
      <c r="AT3199" s="187" t="str">
        <f t="shared" si="1073"/>
        <v/>
      </c>
      <c r="AU3199" s="187" t="str">
        <f t="shared" si="1074"/>
        <v/>
      </c>
      <c r="AV3199" s="187" t="str">
        <f t="shared" si="1075"/>
        <v/>
      </c>
      <c r="AW3199" s="187" t="str">
        <f t="shared" si="1076"/>
        <v/>
      </c>
      <c r="AX3199" s="187" t="str">
        <f t="shared" si="1077"/>
        <v/>
      </c>
      <c r="AY3199" s="187" t="str">
        <f t="shared" si="1058"/>
        <v/>
      </c>
      <c r="AZ3199" s="187" t="str">
        <f t="shared" si="1078"/>
        <v/>
      </c>
      <c r="BA3199" s="187" t="str">
        <f t="shared" si="1060"/>
        <v xml:space="preserve"> </v>
      </c>
      <c r="BB3199" s="187" t="str">
        <f>IFERROR(IF(AW3199="","",VLOOKUP(AW3199,SUSS!R:S,2,FALSE)),AY3199*SUSS!$M$2)</f>
        <v/>
      </c>
      <c r="BC3199" s="187" t="str">
        <f t="shared" si="1059"/>
        <v/>
      </c>
    </row>
    <row r="3200" spans="14:55" ht="15.75" thickBot="1">
      <c r="N3200" s="183" t="s">
        <v>234</v>
      </c>
      <c r="O3200" s="82">
        <v>54</v>
      </c>
      <c r="P3200" s="86">
        <v>919.65</v>
      </c>
      <c r="Q3200" s="83" t="s">
        <v>103</v>
      </c>
      <c r="R3200" s="83" t="s">
        <v>10</v>
      </c>
      <c r="S3200" s="83" t="s">
        <v>83</v>
      </c>
      <c r="T3200" s="82" t="s">
        <v>235</v>
      </c>
      <c r="U3200" s="82" t="s">
        <v>124</v>
      </c>
      <c r="AC3200" s="187" t="str">
        <f t="shared" si="1061"/>
        <v/>
      </c>
      <c r="AD3200" s="187" t="str">
        <f t="shared" si="1062"/>
        <v/>
      </c>
      <c r="AE3200" s="187" t="str">
        <f t="shared" si="1063"/>
        <v/>
      </c>
      <c r="AF3200" s="187" t="str">
        <f t="shared" si="1064"/>
        <v/>
      </c>
      <c r="AG3200" s="187" t="str">
        <f t="shared" si="1065"/>
        <v/>
      </c>
      <c r="AH3200" s="187" t="str">
        <f t="shared" si="1066"/>
        <v/>
      </c>
      <c r="AI3200" s="187" t="str">
        <f t="shared" si="1067"/>
        <v/>
      </c>
      <c r="AJ3200" s="187" t="str">
        <f t="shared" si="1068"/>
        <v/>
      </c>
      <c r="AK3200" s="187" t="str">
        <f t="shared" si="1069"/>
        <v/>
      </c>
      <c r="AN3200" s="187" t="str">
        <f t="shared" si="1070"/>
        <v/>
      </c>
      <c r="AO3200" s="187" t="str">
        <f t="shared" si="1071"/>
        <v/>
      </c>
      <c r="AP3200" s="187" t="str">
        <f t="shared" si="1072"/>
        <v/>
      </c>
      <c r="AT3200" s="187" t="str">
        <f t="shared" si="1073"/>
        <v/>
      </c>
      <c r="AU3200" s="187" t="str">
        <f t="shared" si="1074"/>
        <v/>
      </c>
      <c r="AV3200" s="187" t="str">
        <f t="shared" si="1075"/>
        <v/>
      </c>
      <c r="AW3200" s="187" t="str">
        <f t="shared" si="1076"/>
        <v/>
      </c>
      <c r="AX3200" s="187" t="str">
        <f t="shared" si="1077"/>
        <v/>
      </c>
      <c r="AY3200" s="187" t="str">
        <f t="shared" si="1058"/>
        <v/>
      </c>
      <c r="AZ3200" s="187" t="str">
        <f t="shared" si="1078"/>
        <v/>
      </c>
      <c r="BA3200" s="187" t="str">
        <f t="shared" si="1060"/>
        <v xml:space="preserve"> </v>
      </c>
      <c r="BB3200" s="187" t="str">
        <f>IFERROR(IF(AW3200="","",VLOOKUP(AW3200,SUSS!R:S,2,FALSE)),AY3200*SUSS!$M$2)</f>
        <v/>
      </c>
      <c r="BC3200" s="187" t="str">
        <f t="shared" si="1059"/>
        <v/>
      </c>
    </row>
    <row r="3201" spans="14:55" ht="15.75" thickBot="1">
      <c r="N3201" s="183" t="s">
        <v>234</v>
      </c>
      <c r="O3201" s="82">
        <v>54</v>
      </c>
      <c r="P3201" s="85">
        <v>2541.9699999999998</v>
      </c>
      <c r="Q3201" s="83" t="s">
        <v>86</v>
      </c>
      <c r="R3201" s="83" t="s">
        <v>10</v>
      </c>
      <c r="S3201" s="83" t="s">
        <v>10</v>
      </c>
      <c r="T3201" s="82" t="s">
        <v>135</v>
      </c>
      <c r="U3201" s="82" t="s">
        <v>124</v>
      </c>
      <c r="AC3201" s="187" t="str">
        <f t="shared" si="1061"/>
        <v/>
      </c>
      <c r="AD3201" s="187" t="str">
        <f t="shared" si="1062"/>
        <v/>
      </c>
      <c r="AE3201" s="187" t="str">
        <f t="shared" si="1063"/>
        <v/>
      </c>
      <c r="AF3201" s="187" t="str">
        <f t="shared" si="1064"/>
        <v/>
      </c>
      <c r="AG3201" s="187" t="str">
        <f t="shared" si="1065"/>
        <v/>
      </c>
      <c r="AH3201" s="187" t="str">
        <f t="shared" si="1066"/>
        <v/>
      </c>
      <c r="AI3201" s="187" t="str">
        <f t="shared" si="1067"/>
        <v/>
      </c>
      <c r="AJ3201" s="187" t="str">
        <f t="shared" si="1068"/>
        <v/>
      </c>
      <c r="AK3201" s="187" t="str">
        <f t="shared" si="1069"/>
        <v/>
      </c>
      <c r="AN3201" s="187" t="str">
        <f t="shared" si="1070"/>
        <v/>
      </c>
      <c r="AO3201" s="187" t="str">
        <f t="shared" si="1071"/>
        <v/>
      </c>
      <c r="AP3201" s="187" t="str">
        <f t="shared" si="1072"/>
        <v/>
      </c>
      <c r="AT3201" s="187" t="str">
        <f t="shared" si="1073"/>
        <v/>
      </c>
      <c r="AU3201" s="187" t="str">
        <f t="shared" si="1074"/>
        <v/>
      </c>
      <c r="AV3201" s="187" t="str">
        <f t="shared" si="1075"/>
        <v/>
      </c>
      <c r="AW3201" s="187" t="str">
        <f t="shared" si="1076"/>
        <v/>
      </c>
      <c r="AX3201" s="187" t="str">
        <f t="shared" si="1077"/>
        <v/>
      </c>
      <c r="AY3201" s="187" t="str">
        <f t="shared" si="1058"/>
        <v/>
      </c>
      <c r="AZ3201" s="187" t="str">
        <f t="shared" si="1078"/>
        <v/>
      </c>
      <c r="BA3201" s="187" t="str">
        <f t="shared" si="1060"/>
        <v xml:space="preserve"> </v>
      </c>
      <c r="BB3201" s="187" t="str">
        <f>IFERROR(IF(AW3201="","",VLOOKUP(AW3201,SUSS!R:S,2,FALSE)),AY3201*SUSS!$M$2)</f>
        <v/>
      </c>
      <c r="BC3201" s="187" t="str">
        <f t="shared" si="1059"/>
        <v/>
      </c>
    </row>
    <row r="3202" spans="14:55" ht="15.75" thickBot="1">
      <c r="N3202" s="183" t="s">
        <v>234</v>
      </c>
      <c r="O3202" s="82">
        <v>55</v>
      </c>
      <c r="P3202" s="86">
        <v>919.65</v>
      </c>
      <c r="Q3202" s="83" t="s">
        <v>103</v>
      </c>
      <c r="R3202" s="83" t="s">
        <v>10</v>
      </c>
      <c r="S3202" s="83" t="s">
        <v>83</v>
      </c>
      <c r="T3202" s="82" t="s">
        <v>235</v>
      </c>
      <c r="U3202" s="82" t="s">
        <v>124</v>
      </c>
      <c r="AC3202" s="187" t="str">
        <f t="shared" si="1061"/>
        <v/>
      </c>
      <c r="AD3202" s="187" t="str">
        <f t="shared" si="1062"/>
        <v/>
      </c>
      <c r="AE3202" s="187" t="str">
        <f t="shared" si="1063"/>
        <v/>
      </c>
      <c r="AF3202" s="187" t="str">
        <f t="shared" si="1064"/>
        <v/>
      </c>
      <c r="AG3202" s="187" t="str">
        <f t="shared" si="1065"/>
        <v/>
      </c>
      <c r="AH3202" s="187" t="str">
        <f t="shared" si="1066"/>
        <v/>
      </c>
      <c r="AI3202" s="187" t="str">
        <f t="shared" si="1067"/>
        <v/>
      </c>
      <c r="AJ3202" s="187" t="str">
        <f t="shared" si="1068"/>
        <v/>
      </c>
      <c r="AK3202" s="187" t="str">
        <f t="shared" si="1069"/>
        <v/>
      </c>
      <c r="AN3202" s="187" t="str">
        <f t="shared" si="1070"/>
        <v/>
      </c>
      <c r="AO3202" s="187" t="str">
        <f t="shared" si="1071"/>
        <v/>
      </c>
      <c r="AP3202" s="187" t="str">
        <f t="shared" si="1072"/>
        <v/>
      </c>
      <c r="AT3202" s="187" t="str">
        <f t="shared" si="1073"/>
        <v/>
      </c>
      <c r="AU3202" s="187" t="str">
        <f t="shared" si="1074"/>
        <v/>
      </c>
      <c r="AV3202" s="187" t="str">
        <f t="shared" si="1075"/>
        <v/>
      </c>
      <c r="AW3202" s="187" t="str">
        <f t="shared" si="1076"/>
        <v/>
      </c>
      <c r="AX3202" s="187" t="str">
        <f t="shared" si="1077"/>
        <v/>
      </c>
      <c r="AY3202" s="187" t="str">
        <f t="shared" si="1058"/>
        <v/>
      </c>
      <c r="AZ3202" s="187" t="str">
        <f t="shared" si="1078"/>
        <v/>
      </c>
      <c r="BA3202" s="187" t="str">
        <f t="shared" si="1060"/>
        <v xml:space="preserve"> </v>
      </c>
      <c r="BB3202" s="187" t="str">
        <f>IFERROR(IF(AW3202="","",VLOOKUP(AW3202,SUSS!R:S,2,FALSE)),AY3202*SUSS!$M$2)</f>
        <v/>
      </c>
      <c r="BC3202" s="187" t="str">
        <f t="shared" si="1059"/>
        <v/>
      </c>
    </row>
    <row r="3203" spans="14:55" ht="15.75" thickBot="1">
      <c r="N3203" s="183" t="s">
        <v>234</v>
      </c>
      <c r="O3203" s="82">
        <v>55</v>
      </c>
      <c r="P3203" s="85">
        <v>2541.9699999999998</v>
      </c>
      <c r="Q3203" s="83" t="s">
        <v>86</v>
      </c>
      <c r="R3203" s="83" t="s">
        <v>10</v>
      </c>
      <c r="S3203" s="83" t="s">
        <v>10</v>
      </c>
      <c r="T3203" s="82" t="s">
        <v>135</v>
      </c>
      <c r="U3203" s="82" t="s">
        <v>124</v>
      </c>
      <c r="AC3203" s="187" t="str">
        <f t="shared" si="1061"/>
        <v/>
      </c>
      <c r="AD3203" s="187" t="str">
        <f t="shared" si="1062"/>
        <v/>
      </c>
      <c r="AE3203" s="187" t="str">
        <f t="shared" si="1063"/>
        <v/>
      </c>
      <c r="AF3203" s="187" t="str">
        <f t="shared" si="1064"/>
        <v/>
      </c>
      <c r="AG3203" s="187" t="str">
        <f t="shared" si="1065"/>
        <v/>
      </c>
      <c r="AH3203" s="187" t="str">
        <f t="shared" si="1066"/>
        <v/>
      </c>
      <c r="AI3203" s="187" t="str">
        <f t="shared" si="1067"/>
        <v/>
      </c>
      <c r="AJ3203" s="187" t="str">
        <f t="shared" si="1068"/>
        <v/>
      </c>
      <c r="AK3203" s="187" t="str">
        <f t="shared" si="1069"/>
        <v/>
      </c>
      <c r="AN3203" s="187" t="str">
        <f t="shared" si="1070"/>
        <v/>
      </c>
      <c r="AO3203" s="187" t="str">
        <f t="shared" si="1071"/>
        <v/>
      </c>
      <c r="AP3203" s="187" t="str">
        <f t="shared" si="1072"/>
        <v/>
      </c>
      <c r="AT3203" s="187" t="str">
        <f t="shared" si="1073"/>
        <v/>
      </c>
      <c r="AU3203" s="187" t="str">
        <f t="shared" si="1074"/>
        <v/>
      </c>
      <c r="AV3203" s="187" t="str">
        <f t="shared" si="1075"/>
        <v/>
      </c>
      <c r="AW3203" s="187" t="str">
        <f t="shared" si="1076"/>
        <v/>
      </c>
      <c r="AX3203" s="187" t="str">
        <f t="shared" si="1077"/>
        <v/>
      </c>
      <c r="AY3203" s="187" t="str">
        <f t="shared" si="1058"/>
        <v/>
      </c>
      <c r="AZ3203" s="187" t="str">
        <f t="shared" si="1078"/>
        <v/>
      </c>
      <c r="BA3203" s="187" t="str">
        <f t="shared" si="1060"/>
        <v xml:space="preserve"> </v>
      </c>
      <c r="BB3203" s="187" t="str">
        <f>IFERROR(IF(AW3203="","",VLOOKUP(AW3203,SUSS!R:S,2,FALSE)),AY3203*SUSS!$M$2)</f>
        <v/>
      </c>
      <c r="BC3203" s="187" t="str">
        <f t="shared" si="1059"/>
        <v/>
      </c>
    </row>
    <row r="3204" spans="14:55" ht="15.75" thickBot="1">
      <c r="N3204" s="183" t="s">
        <v>234</v>
      </c>
      <c r="O3204" s="82">
        <v>56</v>
      </c>
      <c r="P3204" s="86">
        <v>919.65</v>
      </c>
      <c r="Q3204" s="83" t="s">
        <v>103</v>
      </c>
      <c r="R3204" s="83" t="s">
        <v>10</v>
      </c>
      <c r="S3204" s="83" t="s">
        <v>83</v>
      </c>
      <c r="T3204" s="82" t="s">
        <v>235</v>
      </c>
      <c r="U3204" s="82" t="s">
        <v>124</v>
      </c>
      <c r="AC3204" s="187" t="str">
        <f t="shared" si="1061"/>
        <v/>
      </c>
      <c r="AD3204" s="187" t="str">
        <f t="shared" si="1062"/>
        <v/>
      </c>
      <c r="AE3204" s="187" t="str">
        <f t="shared" si="1063"/>
        <v/>
      </c>
      <c r="AF3204" s="187" t="str">
        <f t="shared" si="1064"/>
        <v/>
      </c>
      <c r="AG3204" s="187" t="str">
        <f t="shared" si="1065"/>
        <v/>
      </c>
      <c r="AH3204" s="187" t="str">
        <f t="shared" si="1066"/>
        <v/>
      </c>
      <c r="AI3204" s="187" t="str">
        <f t="shared" si="1067"/>
        <v/>
      </c>
      <c r="AJ3204" s="187" t="str">
        <f t="shared" si="1068"/>
        <v/>
      </c>
      <c r="AK3204" s="187" t="str">
        <f t="shared" si="1069"/>
        <v/>
      </c>
      <c r="AN3204" s="187" t="str">
        <f t="shared" si="1070"/>
        <v/>
      </c>
      <c r="AO3204" s="187" t="str">
        <f t="shared" si="1071"/>
        <v/>
      </c>
      <c r="AP3204" s="187" t="str">
        <f t="shared" si="1072"/>
        <v/>
      </c>
      <c r="AT3204" s="187" t="str">
        <f t="shared" si="1073"/>
        <v/>
      </c>
      <c r="AU3204" s="187" t="str">
        <f t="shared" si="1074"/>
        <v/>
      </c>
      <c r="AV3204" s="187" t="str">
        <f t="shared" si="1075"/>
        <v/>
      </c>
      <c r="AW3204" s="187" t="str">
        <f t="shared" si="1076"/>
        <v/>
      </c>
      <c r="AX3204" s="187" t="str">
        <f t="shared" si="1077"/>
        <v/>
      </c>
      <c r="AY3204" s="187" t="str">
        <f t="shared" ref="AY3204:AY3267" si="1079">VLOOKUP(AX3204,AO:AP,2,FALSE)</f>
        <v/>
      </c>
      <c r="AZ3204" s="187" t="str">
        <f t="shared" si="1078"/>
        <v/>
      </c>
      <c r="BA3204" s="187" t="str">
        <f t="shared" si="1060"/>
        <v xml:space="preserve"> </v>
      </c>
      <c r="BB3204" s="187" t="str">
        <f>IFERROR(IF(AW3204="","",VLOOKUP(AW3204,SUSS!R:S,2,FALSE)),AY3204*SUSS!$M$2)</f>
        <v/>
      </c>
      <c r="BC3204" s="187" t="str">
        <f t="shared" si="1059"/>
        <v/>
      </c>
    </row>
    <row r="3205" spans="14:55" ht="15.75" thickBot="1">
      <c r="N3205" s="183" t="s">
        <v>234</v>
      </c>
      <c r="O3205" s="82">
        <v>56</v>
      </c>
      <c r="P3205" s="85">
        <v>1303.6600000000001</v>
      </c>
      <c r="Q3205" s="83" t="s">
        <v>86</v>
      </c>
      <c r="R3205" s="83" t="s">
        <v>10</v>
      </c>
      <c r="S3205" s="83" t="s">
        <v>10</v>
      </c>
      <c r="T3205" s="82" t="s">
        <v>135</v>
      </c>
      <c r="U3205" s="82" t="s">
        <v>124</v>
      </c>
      <c r="AC3205" s="187" t="str">
        <f t="shared" si="1061"/>
        <v/>
      </c>
      <c r="AD3205" s="187" t="str">
        <f t="shared" si="1062"/>
        <v/>
      </c>
      <c r="AE3205" s="187" t="str">
        <f t="shared" si="1063"/>
        <v/>
      </c>
      <c r="AF3205" s="187" t="str">
        <f t="shared" si="1064"/>
        <v/>
      </c>
      <c r="AG3205" s="187" t="str">
        <f t="shared" si="1065"/>
        <v/>
      </c>
      <c r="AH3205" s="187" t="str">
        <f t="shared" si="1066"/>
        <v/>
      </c>
      <c r="AI3205" s="187" t="str">
        <f t="shared" si="1067"/>
        <v/>
      </c>
      <c r="AJ3205" s="187" t="str">
        <f t="shared" si="1068"/>
        <v/>
      </c>
      <c r="AK3205" s="187" t="str">
        <f t="shared" si="1069"/>
        <v/>
      </c>
      <c r="AN3205" s="187" t="str">
        <f t="shared" si="1070"/>
        <v/>
      </c>
      <c r="AO3205" s="187" t="str">
        <f t="shared" si="1071"/>
        <v/>
      </c>
      <c r="AP3205" s="187" t="str">
        <f t="shared" si="1072"/>
        <v/>
      </c>
      <c r="AT3205" s="187" t="str">
        <f t="shared" si="1073"/>
        <v/>
      </c>
      <c r="AU3205" s="187" t="str">
        <f t="shared" si="1074"/>
        <v/>
      </c>
      <c r="AV3205" s="187" t="str">
        <f t="shared" si="1075"/>
        <v/>
      </c>
      <c r="AW3205" s="187" t="str">
        <f t="shared" si="1076"/>
        <v/>
      </c>
      <c r="AX3205" s="187" t="str">
        <f t="shared" si="1077"/>
        <v/>
      </c>
      <c r="AY3205" s="187" t="str">
        <f t="shared" si="1079"/>
        <v/>
      </c>
      <c r="AZ3205" s="187" t="str">
        <f t="shared" si="1078"/>
        <v/>
      </c>
      <c r="BA3205" s="187" t="str">
        <f t="shared" si="1060"/>
        <v xml:space="preserve"> </v>
      </c>
      <c r="BB3205" s="187" t="str">
        <f>IFERROR(IF(AW3205="","",VLOOKUP(AW3205,SUSS!R:S,2,FALSE)),AY3205*SUSS!$M$2)</f>
        <v/>
      </c>
      <c r="BC3205" s="187" t="str">
        <f t="shared" ref="BC3205:BC3268" si="1080">IFERROR(IF(BB3205&lt;&gt;"",AZ3205*BB3205,""),"VER")</f>
        <v/>
      </c>
    </row>
    <row r="3206" spans="14:55" ht="15.75" thickBot="1">
      <c r="N3206" s="183" t="s">
        <v>234</v>
      </c>
      <c r="O3206" s="82">
        <v>56</v>
      </c>
      <c r="P3206" s="85">
        <v>1238.31</v>
      </c>
      <c r="Q3206" s="83" t="s">
        <v>86</v>
      </c>
      <c r="R3206" s="83" t="s">
        <v>10</v>
      </c>
      <c r="S3206" s="83" t="s">
        <v>83</v>
      </c>
      <c r="T3206" s="82" t="s">
        <v>135</v>
      </c>
      <c r="U3206" s="82" t="s">
        <v>124</v>
      </c>
      <c r="AC3206" s="187" t="str">
        <f t="shared" si="1061"/>
        <v/>
      </c>
      <c r="AD3206" s="187" t="str">
        <f t="shared" si="1062"/>
        <v/>
      </c>
      <c r="AE3206" s="187" t="str">
        <f t="shared" si="1063"/>
        <v/>
      </c>
      <c r="AF3206" s="187" t="str">
        <f t="shared" si="1064"/>
        <v/>
      </c>
      <c r="AG3206" s="187" t="str">
        <f t="shared" si="1065"/>
        <v/>
      </c>
      <c r="AH3206" s="187" t="str">
        <f t="shared" si="1066"/>
        <v/>
      </c>
      <c r="AI3206" s="187" t="str">
        <f t="shared" si="1067"/>
        <v/>
      </c>
      <c r="AJ3206" s="187" t="str">
        <f t="shared" si="1068"/>
        <v/>
      </c>
      <c r="AK3206" s="187" t="str">
        <f t="shared" si="1069"/>
        <v/>
      </c>
      <c r="AN3206" s="187" t="str">
        <f t="shared" si="1070"/>
        <v/>
      </c>
      <c r="AO3206" s="187" t="str">
        <f t="shared" si="1071"/>
        <v/>
      </c>
      <c r="AP3206" s="187" t="str">
        <f t="shared" si="1072"/>
        <v/>
      </c>
      <c r="AT3206" s="187" t="str">
        <f t="shared" si="1073"/>
        <v/>
      </c>
      <c r="AU3206" s="187" t="str">
        <f t="shared" si="1074"/>
        <v/>
      </c>
      <c r="AV3206" s="187" t="str">
        <f t="shared" si="1075"/>
        <v/>
      </c>
      <c r="AW3206" s="187" t="str">
        <f t="shared" si="1076"/>
        <v/>
      </c>
      <c r="AX3206" s="187" t="str">
        <f t="shared" si="1077"/>
        <v/>
      </c>
      <c r="AY3206" s="187" t="str">
        <f t="shared" si="1079"/>
        <v/>
      </c>
      <c r="AZ3206" s="187" t="str">
        <f t="shared" si="1078"/>
        <v/>
      </c>
      <c r="BA3206" s="187" t="str">
        <f t="shared" si="1060"/>
        <v xml:space="preserve"> </v>
      </c>
      <c r="BB3206" s="187" t="str">
        <f>IFERROR(IF(AW3206="","",VLOOKUP(AW3206,SUSS!R:S,2,FALSE)),AY3206*SUSS!$M$2)</f>
        <v/>
      </c>
      <c r="BC3206" s="187" t="str">
        <f t="shared" si="1080"/>
        <v/>
      </c>
    </row>
    <row r="3207" spans="14:55" ht="15.75" thickBot="1">
      <c r="N3207" s="183" t="s">
        <v>234</v>
      </c>
      <c r="O3207" s="82">
        <v>57</v>
      </c>
      <c r="P3207" s="86">
        <v>112.29</v>
      </c>
      <c r="Q3207" s="83" t="s">
        <v>103</v>
      </c>
      <c r="R3207" s="83" t="s">
        <v>10</v>
      </c>
      <c r="S3207" s="83" t="s">
        <v>83</v>
      </c>
      <c r="T3207" s="82" t="s">
        <v>235</v>
      </c>
      <c r="U3207" s="82" t="s">
        <v>124</v>
      </c>
      <c r="AC3207" s="187" t="str">
        <f t="shared" si="1061"/>
        <v/>
      </c>
      <c r="AD3207" s="187" t="str">
        <f t="shared" si="1062"/>
        <v/>
      </c>
      <c r="AE3207" s="187" t="str">
        <f t="shared" si="1063"/>
        <v/>
      </c>
      <c r="AF3207" s="187" t="str">
        <f t="shared" si="1064"/>
        <v/>
      </c>
      <c r="AG3207" s="187" t="str">
        <f t="shared" si="1065"/>
        <v/>
      </c>
      <c r="AH3207" s="187" t="str">
        <f t="shared" si="1066"/>
        <v/>
      </c>
      <c r="AI3207" s="187" t="str">
        <f t="shared" si="1067"/>
        <v/>
      </c>
      <c r="AJ3207" s="187" t="str">
        <f t="shared" si="1068"/>
        <v/>
      </c>
      <c r="AK3207" s="187" t="str">
        <f t="shared" si="1069"/>
        <v/>
      </c>
      <c r="AN3207" s="187" t="str">
        <f t="shared" si="1070"/>
        <v/>
      </c>
      <c r="AO3207" s="187" t="str">
        <f t="shared" si="1071"/>
        <v/>
      </c>
      <c r="AP3207" s="187" t="str">
        <f t="shared" si="1072"/>
        <v/>
      </c>
      <c r="AT3207" s="187" t="str">
        <f t="shared" si="1073"/>
        <v/>
      </c>
      <c r="AU3207" s="187" t="str">
        <f t="shared" si="1074"/>
        <v/>
      </c>
      <c r="AV3207" s="187" t="str">
        <f t="shared" si="1075"/>
        <v/>
      </c>
      <c r="AW3207" s="187" t="str">
        <f t="shared" si="1076"/>
        <v/>
      </c>
      <c r="AX3207" s="187" t="str">
        <f t="shared" si="1077"/>
        <v/>
      </c>
      <c r="AY3207" s="187" t="str">
        <f t="shared" si="1079"/>
        <v/>
      </c>
      <c r="AZ3207" s="187" t="str">
        <f t="shared" si="1078"/>
        <v/>
      </c>
      <c r="BA3207" s="187" t="str">
        <f t="shared" si="1060"/>
        <v xml:space="preserve"> </v>
      </c>
      <c r="BB3207" s="187" t="str">
        <f>IFERROR(IF(AW3207="","",VLOOKUP(AW3207,SUSS!R:S,2,FALSE)),AY3207*SUSS!$M$2)</f>
        <v/>
      </c>
      <c r="BC3207" s="187" t="str">
        <f t="shared" si="1080"/>
        <v/>
      </c>
    </row>
    <row r="3208" spans="14:55" ht="15.75" thickBot="1">
      <c r="N3208" s="183" t="s">
        <v>234</v>
      </c>
      <c r="O3208" s="82">
        <v>57</v>
      </c>
      <c r="P3208" s="86">
        <v>807.36</v>
      </c>
      <c r="Q3208" s="83" t="s">
        <v>103</v>
      </c>
      <c r="R3208" s="83" t="s">
        <v>10</v>
      </c>
      <c r="S3208" s="83" t="s">
        <v>10</v>
      </c>
      <c r="T3208" s="82" t="s">
        <v>123</v>
      </c>
      <c r="U3208" s="82" t="s">
        <v>124</v>
      </c>
      <c r="AC3208" s="187" t="str">
        <f t="shared" si="1061"/>
        <v/>
      </c>
      <c r="AD3208" s="187" t="str">
        <f t="shared" si="1062"/>
        <v/>
      </c>
      <c r="AE3208" s="187" t="str">
        <f t="shared" si="1063"/>
        <v/>
      </c>
      <c r="AF3208" s="187" t="str">
        <f t="shared" si="1064"/>
        <v/>
      </c>
      <c r="AG3208" s="187" t="str">
        <f t="shared" si="1065"/>
        <v/>
      </c>
      <c r="AH3208" s="187" t="str">
        <f t="shared" si="1066"/>
        <v/>
      </c>
      <c r="AI3208" s="187" t="str">
        <f t="shared" si="1067"/>
        <v/>
      </c>
      <c r="AJ3208" s="187" t="str">
        <f t="shared" si="1068"/>
        <v/>
      </c>
      <c r="AK3208" s="187" t="str">
        <f t="shared" si="1069"/>
        <v/>
      </c>
      <c r="AN3208" s="187" t="str">
        <f t="shared" si="1070"/>
        <v/>
      </c>
      <c r="AO3208" s="187" t="str">
        <f t="shared" si="1071"/>
        <v/>
      </c>
      <c r="AP3208" s="187" t="str">
        <f t="shared" si="1072"/>
        <v/>
      </c>
      <c r="AT3208" s="187" t="str">
        <f t="shared" si="1073"/>
        <v/>
      </c>
      <c r="AU3208" s="187" t="str">
        <f t="shared" si="1074"/>
        <v/>
      </c>
      <c r="AV3208" s="187" t="str">
        <f t="shared" si="1075"/>
        <v/>
      </c>
      <c r="AW3208" s="187" t="str">
        <f t="shared" si="1076"/>
        <v/>
      </c>
      <c r="AX3208" s="187" t="str">
        <f t="shared" si="1077"/>
        <v/>
      </c>
      <c r="AY3208" s="187" t="str">
        <f t="shared" si="1079"/>
        <v/>
      </c>
      <c r="AZ3208" s="187" t="str">
        <f t="shared" si="1078"/>
        <v/>
      </c>
      <c r="BA3208" s="187" t="str">
        <f t="shared" ref="BA3208:BA3271" si="1081">AT3208&amp;" "&amp;AU3208</f>
        <v xml:space="preserve"> </v>
      </c>
      <c r="BB3208" s="187" t="str">
        <f>IFERROR(IF(AW3208="","",VLOOKUP(AW3208,SUSS!R:S,2,FALSE)),AY3208*SUSS!$M$2)</f>
        <v/>
      </c>
      <c r="BC3208" s="187" t="str">
        <f t="shared" si="1080"/>
        <v/>
      </c>
    </row>
    <row r="3209" spans="14:55" ht="15.75" thickBot="1">
      <c r="N3209" s="183" t="s">
        <v>234</v>
      </c>
      <c r="O3209" s="82">
        <v>57</v>
      </c>
      <c r="P3209" s="85">
        <v>2514.6999999999998</v>
      </c>
      <c r="Q3209" s="83" t="s">
        <v>86</v>
      </c>
      <c r="R3209" s="83" t="s">
        <v>10</v>
      </c>
      <c r="S3209" s="83" t="s">
        <v>83</v>
      </c>
      <c r="T3209" s="82" t="s">
        <v>135</v>
      </c>
      <c r="U3209" s="82" t="s">
        <v>124</v>
      </c>
      <c r="AC3209" s="187" t="str">
        <f t="shared" si="1061"/>
        <v/>
      </c>
      <c r="AD3209" s="187" t="str">
        <f t="shared" si="1062"/>
        <v/>
      </c>
      <c r="AE3209" s="187" t="str">
        <f t="shared" si="1063"/>
        <v/>
      </c>
      <c r="AF3209" s="187" t="str">
        <f t="shared" si="1064"/>
        <v/>
      </c>
      <c r="AG3209" s="187" t="str">
        <f t="shared" si="1065"/>
        <v/>
      </c>
      <c r="AH3209" s="187" t="str">
        <f t="shared" si="1066"/>
        <v/>
      </c>
      <c r="AI3209" s="187" t="str">
        <f t="shared" si="1067"/>
        <v/>
      </c>
      <c r="AJ3209" s="187" t="str">
        <f t="shared" si="1068"/>
        <v/>
      </c>
      <c r="AK3209" s="187" t="str">
        <f t="shared" si="1069"/>
        <v/>
      </c>
      <c r="AN3209" s="187" t="str">
        <f t="shared" si="1070"/>
        <v/>
      </c>
      <c r="AO3209" s="187" t="str">
        <f t="shared" si="1071"/>
        <v/>
      </c>
      <c r="AP3209" s="187" t="str">
        <f t="shared" si="1072"/>
        <v/>
      </c>
      <c r="AT3209" s="187" t="str">
        <f t="shared" si="1073"/>
        <v/>
      </c>
      <c r="AU3209" s="187" t="str">
        <f t="shared" si="1074"/>
        <v/>
      </c>
      <c r="AV3209" s="187" t="str">
        <f t="shared" si="1075"/>
        <v/>
      </c>
      <c r="AW3209" s="187" t="str">
        <f t="shared" si="1076"/>
        <v/>
      </c>
      <c r="AX3209" s="187" t="str">
        <f t="shared" si="1077"/>
        <v/>
      </c>
      <c r="AY3209" s="187" t="str">
        <f t="shared" si="1079"/>
        <v/>
      </c>
      <c r="AZ3209" s="187" t="str">
        <f t="shared" si="1078"/>
        <v/>
      </c>
      <c r="BA3209" s="187" t="str">
        <f t="shared" si="1081"/>
        <v xml:space="preserve"> </v>
      </c>
      <c r="BB3209" s="187" t="str">
        <f>IFERROR(IF(AW3209="","",VLOOKUP(AW3209,SUSS!R:S,2,FALSE)),AY3209*SUSS!$M$2)</f>
        <v/>
      </c>
      <c r="BC3209" s="187" t="str">
        <f t="shared" si="1080"/>
        <v/>
      </c>
    </row>
    <row r="3210" spans="14:55" ht="15.75" thickBot="1">
      <c r="N3210" s="183" t="s">
        <v>234</v>
      </c>
      <c r="O3210" s="82">
        <v>57</v>
      </c>
      <c r="P3210" s="86">
        <v>27.27</v>
      </c>
      <c r="Q3210" s="83" t="s">
        <v>86</v>
      </c>
      <c r="R3210" s="83" t="s">
        <v>10</v>
      </c>
      <c r="S3210" s="83" t="s">
        <v>10</v>
      </c>
      <c r="T3210" s="82" t="s">
        <v>232</v>
      </c>
      <c r="U3210" s="82" t="s">
        <v>124</v>
      </c>
      <c r="AC3210" s="187" t="str">
        <f t="shared" si="1061"/>
        <v/>
      </c>
      <c r="AD3210" s="187" t="str">
        <f t="shared" si="1062"/>
        <v/>
      </c>
      <c r="AE3210" s="187" t="str">
        <f t="shared" si="1063"/>
        <v/>
      </c>
      <c r="AF3210" s="187" t="str">
        <f t="shared" si="1064"/>
        <v/>
      </c>
      <c r="AG3210" s="187" t="str">
        <f t="shared" si="1065"/>
        <v/>
      </c>
      <c r="AH3210" s="187" t="str">
        <f t="shared" si="1066"/>
        <v/>
      </c>
      <c r="AI3210" s="187" t="str">
        <f t="shared" si="1067"/>
        <v/>
      </c>
      <c r="AJ3210" s="187" t="str">
        <f t="shared" si="1068"/>
        <v/>
      </c>
      <c r="AK3210" s="187" t="str">
        <f t="shared" si="1069"/>
        <v/>
      </c>
      <c r="AN3210" s="187" t="str">
        <f t="shared" si="1070"/>
        <v/>
      </c>
      <c r="AO3210" s="187" t="str">
        <f t="shared" si="1071"/>
        <v/>
      </c>
      <c r="AP3210" s="187" t="str">
        <f t="shared" si="1072"/>
        <v/>
      </c>
      <c r="AT3210" s="187" t="str">
        <f t="shared" si="1073"/>
        <v/>
      </c>
      <c r="AU3210" s="187" t="str">
        <f t="shared" si="1074"/>
        <v/>
      </c>
      <c r="AV3210" s="187" t="str">
        <f t="shared" si="1075"/>
        <v/>
      </c>
      <c r="AW3210" s="187" t="str">
        <f t="shared" si="1076"/>
        <v/>
      </c>
      <c r="AX3210" s="187" t="str">
        <f t="shared" si="1077"/>
        <v/>
      </c>
      <c r="AY3210" s="187" t="str">
        <f t="shared" si="1079"/>
        <v/>
      </c>
      <c r="AZ3210" s="187" t="str">
        <f t="shared" si="1078"/>
        <v/>
      </c>
      <c r="BA3210" s="187" t="str">
        <f t="shared" si="1081"/>
        <v xml:space="preserve"> </v>
      </c>
      <c r="BB3210" s="187" t="str">
        <f>IFERROR(IF(AW3210="","",VLOOKUP(AW3210,SUSS!R:S,2,FALSE)),AY3210*SUSS!$M$2)</f>
        <v/>
      </c>
      <c r="BC3210" s="187" t="str">
        <f t="shared" si="1080"/>
        <v/>
      </c>
    </row>
    <row r="3211" spans="14:55" ht="15.75" thickBot="1">
      <c r="N3211" s="183" t="s">
        <v>234</v>
      </c>
      <c r="O3211" s="82">
        <v>58</v>
      </c>
      <c r="P3211" s="86">
        <v>919.65</v>
      </c>
      <c r="Q3211" s="83" t="s">
        <v>103</v>
      </c>
      <c r="R3211" s="83" t="s">
        <v>10</v>
      </c>
      <c r="S3211" s="83" t="s">
        <v>10</v>
      </c>
      <c r="T3211" s="82" t="s">
        <v>123</v>
      </c>
      <c r="U3211" s="82" t="s">
        <v>124</v>
      </c>
      <c r="AC3211" s="187" t="str">
        <f t="shared" si="1061"/>
        <v/>
      </c>
      <c r="AD3211" s="187" t="str">
        <f t="shared" si="1062"/>
        <v/>
      </c>
      <c r="AE3211" s="187" t="str">
        <f t="shared" si="1063"/>
        <v/>
      </c>
      <c r="AF3211" s="187" t="str">
        <f t="shared" si="1064"/>
        <v/>
      </c>
      <c r="AG3211" s="187" t="str">
        <f t="shared" si="1065"/>
        <v/>
      </c>
      <c r="AH3211" s="187" t="str">
        <f t="shared" si="1066"/>
        <v/>
      </c>
      <c r="AI3211" s="187" t="str">
        <f t="shared" si="1067"/>
        <v/>
      </c>
      <c r="AJ3211" s="187" t="str">
        <f t="shared" si="1068"/>
        <v/>
      </c>
      <c r="AK3211" s="187" t="str">
        <f t="shared" si="1069"/>
        <v/>
      </c>
      <c r="AN3211" s="187" t="str">
        <f t="shared" si="1070"/>
        <v/>
      </c>
      <c r="AO3211" s="187" t="str">
        <f t="shared" si="1071"/>
        <v/>
      </c>
      <c r="AP3211" s="187" t="str">
        <f t="shared" si="1072"/>
        <v/>
      </c>
      <c r="AT3211" s="187" t="str">
        <f t="shared" si="1073"/>
        <v/>
      </c>
      <c r="AU3211" s="187" t="str">
        <f t="shared" si="1074"/>
        <v/>
      </c>
      <c r="AV3211" s="187" t="str">
        <f t="shared" si="1075"/>
        <v/>
      </c>
      <c r="AW3211" s="187" t="str">
        <f t="shared" si="1076"/>
        <v/>
      </c>
      <c r="AX3211" s="187" t="str">
        <f t="shared" si="1077"/>
        <v/>
      </c>
      <c r="AY3211" s="187" t="str">
        <f t="shared" si="1079"/>
        <v/>
      </c>
      <c r="AZ3211" s="187" t="str">
        <f t="shared" si="1078"/>
        <v/>
      </c>
      <c r="BA3211" s="187" t="str">
        <f t="shared" si="1081"/>
        <v xml:space="preserve"> </v>
      </c>
      <c r="BB3211" s="187" t="str">
        <f>IFERROR(IF(AW3211="","",VLOOKUP(AW3211,SUSS!R:S,2,FALSE)),AY3211*SUSS!$M$2)</f>
        <v/>
      </c>
      <c r="BC3211" s="187" t="str">
        <f t="shared" si="1080"/>
        <v/>
      </c>
    </row>
    <row r="3212" spans="14:55" ht="15.75" thickBot="1">
      <c r="N3212" s="183" t="s">
        <v>234</v>
      </c>
      <c r="O3212" s="82">
        <v>58</v>
      </c>
      <c r="P3212" s="85">
        <v>2541.9699999999998</v>
      </c>
      <c r="Q3212" s="83" t="s">
        <v>86</v>
      </c>
      <c r="R3212" s="83" t="s">
        <v>10</v>
      </c>
      <c r="S3212" s="83" t="s">
        <v>10</v>
      </c>
      <c r="T3212" s="82" t="s">
        <v>232</v>
      </c>
      <c r="U3212" s="82" t="s">
        <v>124</v>
      </c>
      <c r="AC3212" s="187" t="str">
        <f t="shared" si="1061"/>
        <v/>
      </c>
      <c r="AD3212" s="187" t="str">
        <f t="shared" si="1062"/>
        <v/>
      </c>
      <c r="AE3212" s="187" t="str">
        <f t="shared" si="1063"/>
        <v/>
      </c>
      <c r="AF3212" s="187" t="str">
        <f t="shared" si="1064"/>
        <v/>
      </c>
      <c r="AG3212" s="187" t="str">
        <f t="shared" si="1065"/>
        <v/>
      </c>
      <c r="AH3212" s="187" t="str">
        <f t="shared" si="1066"/>
        <v/>
      </c>
      <c r="AI3212" s="187" t="str">
        <f t="shared" si="1067"/>
        <v/>
      </c>
      <c r="AJ3212" s="187" t="str">
        <f t="shared" si="1068"/>
        <v/>
      </c>
      <c r="AK3212" s="187" t="str">
        <f t="shared" si="1069"/>
        <v/>
      </c>
      <c r="AN3212" s="187" t="str">
        <f t="shared" si="1070"/>
        <v/>
      </c>
      <c r="AO3212" s="187" t="str">
        <f t="shared" si="1071"/>
        <v/>
      </c>
      <c r="AP3212" s="187" t="str">
        <f t="shared" si="1072"/>
        <v/>
      </c>
      <c r="AT3212" s="187" t="str">
        <f t="shared" si="1073"/>
        <v/>
      </c>
      <c r="AU3212" s="187" t="str">
        <f t="shared" si="1074"/>
        <v/>
      </c>
      <c r="AV3212" s="187" t="str">
        <f t="shared" si="1075"/>
        <v/>
      </c>
      <c r="AW3212" s="187" t="str">
        <f t="shared" si="1076"/>
        <v/>
      </c>
      <c r="AX3212" s="187" t="str">
        <f t="shared" si="1077"/>
        <v/>
      </c>
      <c r="AY3212" s="187" t="str">
        <f t="shared" si="1079"/>
        <v/>
      </c>
      <c r="AZ3212" s="187" t="str">
        <f t="shared" si="1078"/>
        <v/>
      </c>
      <c r="BA3212" s="187" t="str">
        <f t="shared" si="1081"/>
        <v xml:space="preserve"> </v>
      </c>
      <c r="BB3212" s="187" t="str">
        <f>IFERROR(IF(AW3212="","",VLOOKUP(AW3212,SUSS!R:S,2,FALSE)),AY3212*SUSS!$M$2)</f>
        <v/>
      </c>
      <c r="BC3212" s="187" t="str">
        <f t="shared" si="1080"/>
        <v/>
      </c>
    </row>
    <row r="3213" spans="14:55" ht="15.75" thickBot="1">
      <c r="N3213" s="183" t="s">
        <v>234</v>
      </c>
      <c r="O3213" s="82">
        <v>59</v>
      </c>
      <c r="P3213" s="86">
        <v>311.02</v>
      </c>
      <c r="Q3213" s="83" t="s">
        <v>103</v>
      </c>
      <c r="R3213" s="83" t="s">
        <v>10</v>
      </c>
      <c r="S3213" s="83" t="s">
        <v>10</v>
      </c>
      <c r="T3213" s="82" t="s">
        <v>123</v>
      </c>
      <c r="U3213" s="82" t="s">
        <v>124</v>
      </c>
      <c r="AC3213" s="187" t="str">
        <f t="shared" si="1061"/>
        <v/>
      </c>
      <c r="AD3213" s="187" t="str">
        <f t="shared" si="1062"/>
        <v/>
      </c>
      <c r="AE3213" s="187" t="str">
        <f t="shared" si="1063"/>
        <v/>
      </c>
      <c r="AF3213" s="187" t="str">
        <f t="shared" si="1064"/>
        <v/>
      </c>
      <c r="AG3213" s="187" t="str">
        <f t="shared" si="1065"/>
        <v/>
      </c>
      <c r="AH3213" s="187" t="str">
        <f t="shared" si="1066"/>
        <v/>
      </c>
      <c r="AI3213" s="187" t="str">
        <f t="shared" si="1067"/>
        <v/>
      </c>
      <c r="AJ3213" s="187" t="str">
        <f t="shared" si="1068"/>
        <v/>
      </c>
      <c r="AK3213" s="187" t="str">
        <f t="shared" si="1069"/>
        <v/>
      </c>
      <c r="AN3213" s="187" t="str">
        <f t="shared" si="1070"/>
        <v/>
      </c>
      <c r="AO3213" s="187" t="str">
        <f t="shared" si="1071"/>
        <v/>
      </c>
      <c r="AP3213" s="187" t="str">
        <f t="shared" si="1072"/>
        <v/>
      </c>
      <c r="AT3213" s="187" t="str">
        <f t="shared" si="1073"/>
        <v/>
      </c>
      <c r="AU3213" s="187" t="str">
        <f t="shared" si="1074"/>
        <v/>
      </c>
      <c r="AV3213" s="187" t="str">
        <f t="shared" si="1075"/>
        <v/>
      </c>
      <c r="AW3213" s="187" t="str">
        <f t="shared" si="1076"/>
        <v/>
      </c>
      <c r="AX3213" s="187" t="str">
        <f t="shared" si="1077"/>
        <v/>
      </c>
      <c r="AY3213" s="187" t="str">
        <f t="shared" si="1079"/>
        <v/>
      </c>
      <c r="AZ3213" s="187" t="str">
        <f t="shared" si="1078"/>
        <v/>
      </c>
      <c r="BA3213" s="187" t="str">
        <f t="shared" si="1081"/>
        <v xml:space="preserve"> </v>
      </c>
      <c r="BB3213" s="187" t="str">
        <f>IFERROR(IF(AW3213="","",VLOOKUP(AW3213,SUSS!R:S,2,FALSE)),AY3213*SUSS!$M$2)</f>
        <v/>
      </c>
      <c r="BC3213" s="187" t="str">
        <f t="shared" si="1080"/>
        <v/>
      </c>
    </row>
    <row r="3214" spans="14:55" ht="15.75" thickBot="1">
      <c r="N3214" s="183" t="s">
        <v>234</v>
      </c>
      <c r="O3214" s="82">
        <v>59</v>
      </c>
      <c r="P3214" s="86">
        <v>608.63</v>
      </c>
      <c r="Q3214" s="83" t="s">
        <v>103</v>
      </c>
      <c r="R3214" s="83" t="s">
        <v>10</v>
      </c>
      <c r="S3214" s="83" t="s">
        <v>83</v>
      </c>
      <c r="T3214" s="82" t="s">
        <v>123</v>
      </c>
      <c r="U3214" s="82" t="s">
        <v>124</v>
      </c>
      <c r="AC3214" s="187" t="str">
        <f t="shared" si="1061"/>
        <v/>
      </c>
      <c r="AD3214" s="187" t="str">
        <f t="shared" si="1062"/>
        <v/>
      </c>
      <c r="AE3214" s="187" t="str">
        <f t="shared" si="1063"/>
        <v/>
      </c>
      <c r="AF3214" s="187" t="str">
        <f t="shared" si="1064"/>
        <v/>
      </c>
      <c r="AG3214" s="187" t="str">
        <f t="shared" si="1065"/>
        <v/>
      </c>
      <c r="AH3214" s="187" t="str">
        <f t="shared" si="1066"/>
        <v/>
      </c>
      <c r="AI3214" s="187" t="str">
        <f t="shared" si="1067"/>
        <v/>
      </c>
      <c r="AJ3214" s="187" t="str">
        <f t="shared" si="1068"/>
        <v/>
      </c>
      <c r="AK3214" s="187" t="str">
        <f t="shared" si="1069"/>
        <v/>
      </c>
      <c r="AN3214" s="187" t="str">
        <f t="shared" si="1070"/>
        <v/>
      </c>
      <c r="AO3214" s="187" t="str">
        <f t="shared" si="1071"/>
        <v/>
      </c>
      <c r="AP3214" s="187" t="str">
        <f t="shared" si="1072"/>
        <v/>
      </c>
      <c r="AT3214" s="187" t="str">
        <f t="shared" si="1073"/>
        <v/>
      </c>
      <c r="AU3214" s="187" t="str">
        <f t="shared" si="1074"/>
        <v/>
      </c>
      <c r="AV3214" s="187" t="str">
        <f t="shared" si="1075"/>
        <v/>
      </c>
      <c r="AW3214" s="187" t="str">
        <f t="shared" si="1076"/>
        <v/>
      </c>
      <c r="AX3214" s="187" t="str">
        <f t="shared" si="1077"/>
        <v/>
      </c>
      <c r="AY3214" s="187" t="str">
        <f t="shared" si="1079"/>
        <v/>
      </c>
      <c r="AZ3214" s="187" t="str">
        <f t="shared" si="1078"/>
        <v/>
      </c>
      <c r="BA3214" s="187" t="str">
        <f t="shared" si="1081"/>
        <v xml:space="preserve"> </v>
      </c>
      <c r="BB3214" s="187" t="str">
        <f>IFERROR(IF(AW3214="","",VLOOKUP(AW3214,SUSS!R:S,2,FALSE)),AY3214*SUSS!$M$2)</f>
        <v/>
      </c>
      <c r="BC3214" s="187" t="str">
        <f t="shared" si="1080"/>
        <v/>
      </c>
    </row>
    <row r="3215" spans="14:55" ht="15.75" thickBot="1">
      <c r="N3215" s="183" t="s">
        <v>234</v>
      </c>
      <c r="O3215" s="82">
        <v>59</v>
      </c>
      <c r="P3215" s="85">
        <v>2541.9699999999998</v>
      </c>
      <c r="Q3215" s="83" t="s">
        <v>86</v>
      </c>
      <c r="R3215" s="83" t="s">
        <v>10</v>
      </c>
      <c r="S3215" s="83" t="s">
        <v>10</v>
      </c>
      <c r="T3215" s="82" t="s">
        <v>232</v>
      </c>
      <c r="U3215" s="82" t="s">
        <v>124</v>
      </c>
      <c r="AC3215" s="187" t="str">
        <f t="shared" si="1061"/>
        <v/>
      </c>
      <c r="AD3215" s="187" t="str">
        <f t="shared" si="1062"/>
        <v/>
      </c>
      <c r="AE3215" s="187" t="str">
        <f t="shared" si="1063"/>
        <v/>
      </c>
      <c r="AF3215" s="187" t="str">
        <f t="shared" si="1064"/>
        <v/>
      </c>
      <c r="AG3215" s="187" t="str">
        <f t="shared" si="1065"/>
        <v/>
      </c>
      <c r="AH3215" s="187" t="str">
        <f t="shared" si="1066"/>
        <v/>
      </c>
      <c r="AI3215" s="187" t="str">
        <f t="shared" si="1067"/>
        <v/>
      </c>
      <c r="AJ3215" s="187" t="str">
        <f t="shared" si="1068"/>
        <v/>
      </c>
      <c r="AK3215" s="187" t="str">
        <f t="shared" si="1069"/>
        <v/>
      </c>
      <c r="AN3215" s="187" t="str">
        <f t="shared" si="1070"/>
        <v/>
      </c>
      <c r="AO3215" s="187" t="str">
        <f t="shared" si="1071"/>
        <v/>
      </c>
      <c r="AP3215" s="187" t="str">
        <f t="shared" si="1072"/>
        <v/>
      </c>
      <c r="AT3215" s="187" t="str">
        <f t="shared" si="1073"/>
        <v/>
      </c>
      <c r="AU3215" s="187" t="str">
        <f t="shared" si="1074"/>
        <v/>
      </c>
      <c r="AV3215" s="187" t="str">
        <f t="shared" si="1075"/>
        <v/>
      </c>
      <c r="AW3215" s="187" t="str">
        <f t="shared" si="1076"/>
        <v/>
      </c>
      <c r="AX3215" s="187" t="str">
        <f t="shared" si="1077"/>
        <v/>
      </c>
      <c r="AY3215" s="187" t="str">
        <f t="shared" si="1079"/>
        <v/>
      </c>
      <c r="AZ3215" s="187" t="str">
        <f t="shared" si="1078"/>
        <v/>
      </c>
      <c r="BA3215" s="187" t="str">
        <f t="shared" si="1081"/>
        <v xml:space="preserve"> </v>
      </c>
      <c r="BB3215" s="187" t="str">
        <f>IFERROR(IF(AW3215="","",VLOOKUP(AW3215,SUSS!R:S,2,FALSE)),AY3215*SUSS!$M$2)</f>
        <v/>
      </c>
      <c r="BC3215" s="187" t="str">
        <f t="shared" si="1080"/>
        <v/>
      </c>
    </row>
    <row r="3216" spans="14:55" ht="15.75" thickBot="1">
      <c r="N3216" s="183" t="s">
        <v>234</v>
      </c>
      <c r="O3216" s="82">
        <v>60</v>
      </c>
      <c r="P3216" s="86">
        <v>919.89</v>
      </c>
      <c r="Q3216" s="83" t="s">
        <v>103</v>
      </c>
      <c r="R3216" s="83" t="s">
        <v>10</v>
      </c>
      <c r="S3216" s="83" t="s">
        <v>83</v>
      </c>
      <c r="T3216" s="82" t="s">
        <v>123</v>
      </c>
      <c r="U3216" s="82" t="s">
        <v>124</v>
      </c>
      <c r="AC3216" s="187" t="str">
        <f t="shared" si="1061"/>
        <v/>
      </c>
      <c r="AD3216" s="187" t="str">
        <f t="shared" si="1062"/>
        <v/>
      </c>
      <c r="AE3216" s="187" t="str">
        <f t="shared" si="1063"/>
        <v/>
      </c>
      <c r="AF3216" s="187" t="str">
        <f t="shared" si="1064"/>
        <v/>
      </c>
      <c r="AG3216" s="187" t="str">
        <f t="shared" si="1065"/>
        <v/>
      </c>
      <c r="AH3216" s="187" t="str">
        <f t="shared" si="1066"/>
        <v/>
      </c>
      <c r="AI3216" s="187" t="str">
        <f t="shared" si="1067"/>
        <v/>
      </c>
      <c r="AJ3216" s="187" t="str">
        <f t="shared" si="1068"/>
        <v/>
      </c>
      <c r="AK3216" s="187" t="str">
        <f t="shared" si="1069"/>
        <v/>
      </c>
      <c r="AN3216" s="187" t="str">
        <f t="shared" si="1070"/>
        <v/>
      </c>
      <c r="AO3216" s="187" t="str">
        <f t="shared" si="1071"/>
        <v/>
      </c>
      <c r="AP3216" s="187" t="str">
        <f t="shared" si="1072"/>
        <v/>
      </c>
      <c r="AT3216" s="187" t="str">
        <f t="shared" si="1073"/>
        <v/>
      </c>
      <c r="AU3216" s="187" t="str">
        <f t="shared" si="1074"/>
        <v/>
      </c>
      <c r="AV3216" s="187" t="str">
        <f t="shared" si="1075"/>
        <v/>
      </c>
      <c r="AW3216" s="187" t="str">
        <f t="shared" si="1076"/>
        <v/>
      </c>
      <c r="AX3216" s="187" t="str">
        <f t="shared" si="1077"/>
        <v/>
      </c>
      <c r="AY3216" s="187" t="str">
        <f t="shared" si="1079"/>
        <v/>
      </c>
      <c r="AZ3216" s="187" t="str">
        <f t="shared" si="1078"/>
        <v/>
      </c>
      <c r="BA3216" s="187" t="str">
        <f t="shared" si="1081"/>
        <v xml:space="preserve"> </v>
      </c>
      <c r="BB3216" s="187" t="str">
        <f>IFERROR(IF(AW3216="","",VLOOKUP(AW3216,SUSS!R:S,2,FALSE)),AY3216*SUSS!$M$2)</f>
        <v/>
      </c>
      <c r="BC3216" s="187" t="str">
        <f t="shared" si="1080"/>
        <v/>
      </c>
    </row>
    <row r="3217" spans="14:55" ht="15.75" thickBot="1">
      <c r="N3217" s="183" t="s">
        <v>234</v>
      </c>
      <c r="O3217" s="82">
        <v>60</v>
      </c>
      <c r="P3217" s="86">
        <v>371.01</v>
      </c>
      <c r="Q3217" s="83" t="s">
        <v>86</v>
      </c>
      <c r="R3217" s="83" t="s">
        <v>10</v>
      </c>
      <c r="S3217" s="83" t="s">
        <v>10</v>
      </c>
      <c r="T3217" s="82" t="s">
        <v>232</v>
      </c>
      <c r="U3217" s="82" t="s">
        <v>124</v>
      </c>
      <c r="AC3217" s="187" t="str">
        <f t="shared" si="1061"/>
        <v/>
      </c>
      <c r="AD3217" s="187" t="str">
        <f t="shared" si="1062"/>
        <v/>
      </c>
      <c r="AE3217" s="187" t="str">
        <f t="shared" si="1063"/>
        <v/>
      </c>
      <c r="AF3217" s="187" t="str">
        <f t="shared" si="1064"/>
        <v/>
      </c>
      <c r="AG3217" s="187" t="str">
        <f t="shared" si="1065"/>
        <v/>
      </c>
      <c r="AH3217" s="187" t="str">
        <f t="shared" si="1066"/>
        <v/>
      </c>
      <c r="AI3217" s="187" t="str">
        <f t="shared" si="1067"/>
        <v/>
      </c>
      <c r="AJ3217" s="187" t="str">
        <f t="shared" si="1068"/>
        <v/>
      </c>
      <c r="AK3217" s="187" t="str">
        <f t="shared" si="1069"/>
        <v/>
      </c>
      <c r="AN3217" s="187" t="str">
        <f t="shared" si="1070"/>
        <v/>
      </c>
      <c r="AO3217" s="187" t="str">
        <f t="shared" si="1071"/>
        <v/>
      </c>
      <c r="AP3217" s="187" t="str">
        <f t="shared" si="1072"/>
        <v/>
      </c>
      <c r="AT3217" s="187" t="str">
        <f t="shared" si="1073"/>
        <v/>
      </c>
      <c r="AU3217" s="187" t="str">
        <f t="shared" si="1074"/>
        <v/>
      </c>
      <c r="AV3217" s="187" t="str">
        <f t="shared" si="1075"/>
        <v/>
      </c>
      <c r="AW3217" s="187" t="str">
        <f t="shared" si="1076"/>
        <v/>
      </c>
      <c r="AX3217" s="187" t="str">
        <f t="shared" si="1077"/>
        <v/>
      </c>
      <c r="AY3217" s="187" t="str">
        <f t="shared" si="1079"/>
        <v/>
      </c>
      <c r="AZ3217" s="187" t="str">
        <f t="shared" si="1078"/>
        <v/>
      </c>
      <c r="BA3217" s="187" t="str">
        <f t="shared" si="1081"/>
        <v xml:space="preserve"> </v>
      </c>
      <c r="BB3217" s="187" t="str">
        <f>IFERROR(IF(AW3217="","",VLOOKUP(AW3217,SUSS!R:S,2,FALSE)),AY3217*SUSS!$M$2)</f>
        <v/>
      </c>
      <c r="BC3217" s="187" t="str">
        <f t="shared" si="1080"/>
        <v/>
      </c>
    </row>
    <row r="3218" spans="14:55" ht="15.75" thickBot="1">
      <c r="N3218" s="183" t="s">
        <v>234</v>
      </c>
      <c r="O3218" s="82">
        <v>60</v>
      </c>
      <c r="P3218" s="85">
        <v>1370.56</v>
      </c>
      <c r="Q3218" s="83" t="s">
        <v>86</v>
      </c>
      <c r="R3218" s="83" t="s">
        <v>10</v>
      </c>
      <c r="S3218" s="83" t="s">
        <v>83</v>
      </c>
      <c r="T3218" s="82" t="s">
        <v>232</v>
      </c>
      <c r="U3218" s="82" t="s">
        <v>124</v>
      </c>
      <c r="AC3218" s="187" t="str">
        <f t="shared" si="1061"/>
        <v/>
      </c>
      <c r="AD3218" s="187" t="str">
        <f t="shared" si="1062"/>
        <v/>
      </c>
      <c r="AE3218" s="187" t="str">
        <f t="shared" si="1063"/>
        <v/>
      </c>
      <c r="AF3218" s="187" t="str">
        <f t="shared" si="1064"/>
        <v/>
      </c>
      <c r="AG3218" s="187" t="str">
        <f t="shared" si="1065"/>
        <v/>
      </c>
      <c r="AH3218" s="187" t="str">
        <f t="shared" si="1066"/>
        <v/>
      </c>
      <c r="AI3218" s="187" t="str">
        <f t="shared" si="1067"/>
        <v/>
      </c>
      <c r="AJ3218" s="187" t="str">
        <f t="shared" si="1068"/>
        <v/>
      </c>
      <c r="AK3218" s="187" t="str">
        <f t="shared" si="1069"/>
        <v/>
      </c>
      <c r="AN3218" s="187" t="str">
        <f t="shared" si="1070"/>
        <v/>
      </c>
      <c r="AO3218" s="187" t="str">
        <f t="shared" si="1071"/>
        <v/>
      </c>
      <c r="AP3218" s="187" t="str">
        <f t="shared" si="1072"/>
        <v/>
      </c>
      <c r="AT3218" s="187" t="str">
        <f t="shared" si="1073"/>
        <v/>
      </c>
      <c r="AU3218" s="187" t="str">
        <f t="shared" si="1074"/>
        <v/>
      </c>
      <c r="AV3218" s="187" t="str">
        <f t="shared" si="1075"/>
        <v/>
      </c>
      <c r="AW3218" s="187" t="str">
        <f t="shared" si="1076"/>
        <v/>
      </c>
      <c r="AX3218" s="187" t="str">
        <f t="shared" si="1077"/>
        <v/>
      </c>
      <c r="AY3218" s="187" t="str">
        <f t="shared" si="1079"/>
        <v/>
      </c>
      <c r="AZ3218" s="187" t="str">
        <f t="shared" si="1078"/>
        <v/>
      </c>
      <c r="BA3218" s="187" t="str">
        <f t="shared" si="1081"/>
        <v xml:space="preserve"> </v>
      </c>
      <c r="BB3218" s="187" t="str">
        <f>IFERROR(IF(AW3218="","",VLOOKUP(AW3218,SUSS!R:S,2,FALSE)),AY3218*SUSS!$M$2)</f>
        <v/>
      </c>
      <c r="BC3218" s="187" t="str">
        <f t="shared" si="1080"/>
        <v/>
      </c>
    </row>
    <row r="3219" spans="14:55" ht="15.75" thickBot="1">
      <c r="N3219" s="183" t="s">
        <v>234</v>
      </c>
      <c r="O3219" s="82">
        <v>60</v>
      </c>
      <c r="P3219" s="86">
        <v>400</v>
      </c>
      <c r="Q3219" s="83" t="s">
        <v>86</v>
      </c>
      <c r="R3219" s="83" t="s">
        <v>10</v>
      </c>
      <c r="S3219" s="83" t="s">
        <v>105</v>
      </c>
      <c r="T3219" s="82" t="s">
        <v>185</v>
      </c>
      <c r="U3219" s="82" t="s">
        <v>124</v>
      </c>
      <c r="AC3219" s="187" t="str">
        <f t="shared" si="1061"/>
        <v/>
      </c>
      <c r="AD3219" s="187" t="str">
        <f t="shared" si="1062"/>
        <v/>
      </c>
      <c r="AE3219" s="187" t="str">
        <f t="shared" si="1063"/>
        <v/>
      </c>
      <c r="AF3219" s="187" t="str">
        <f t="shared" si="1064"/>
        <v/>
      </c>
      <c r="AG3219" s="187" t="str">
        <f t="shared" si="1065"/>
        <v/>
      </c>
      <c r="AH3219" s="187" t="str">
        <f t="shared" si="1066"/>
        <v/>
      </c>
      <c r="AI3219" s="187" t="str">
        <f t="shared" si="1067"/>
        <v/>
      </c>
      <c r="AJ3219" s="187" t="str">
        <f t="shared" si="1068"/>
        <v/>
      </c>
      <c r="AK3219" s="187" t="str">
        <f t="shared" si="1069"/>
        <v/>
      </c>
      <c r="AN3219" s="187" t="str">
        <f t="shared" si="1070"/>
        <v/>
      </c>
      <c r="AO3219" s="187" t="str">
        <f t="shared" si="1071"/>
        <v/>
      </c>
      <c r="AP3219" s="187" t="str">
        <f t="shared" si="1072"/>
        <v/>
      </c>
      <c r="AT3219" s="187" t="str">
        <f t="shared" si="1073"/>
        <v/>
      </c>
      <c r="AU3219" s="187" t="str">
        <f t="shared" si="1074"/>
        <v/>
      </c>
      <c r="AV3219" s="187" t="str">
        <f t="shared" si="1075"/>
        <v/>
      </c>
      <c r="AW3219" s="187" t="str">
        <f t="shared" si="1076"/>
        <v/>
      </c>
      <c r="AX3219" s="187" t="str">
        <f t="shared" si="1077"/>
        <v/>
      </c>
      <c r="AY3219" s="187" t="str">
        <f t="shared" si="1079"/>
        <v/>
      </c>
      <c r="AZ3219" s="187" t="str">
        <f t="shared" si="1078"/>
        <v/>
      </c>
      <c r="BA3219" s="187" t="str">
        <f t="shared" si="1081"/>
        <v xml:space="preserve"> </v>
      </c>
      <c r="BB3219" s="187" t="str">
        <f>IFERROR(IF(AW3219="","",VLOOKUP(AW3219,SUSS!R:S,2,FALSE)),AY3219*SUSS!$M$2)</f>
        <v/>
      </c>
      <c r="BC3219" s="187" t="str">
        <f t="shared" si="1080"/>
        <v/>
      </c>
    </row>
    <row r="3220" spans="14:55" ht="15.75" thickBot="1">
      <c r="N3220" s="183" t="s">
        <v>234</v>
      </c>
      <c r="O3220" s="82">
        <v>60</v>
      </c>
      <c r="P3220" s="86">
        <v>400</v>
      </c>
      <c r="Q3220" s="83" t="s">
        <v>86</v>
      </c>
      <c r="R3220" s="83" t="s">
        <v>10</v>
      </c>
      <c r="S3220" s="83" t="s">
        <v>105</v>
      </c>
      <c r="T3220" s="82" t="s">
        <v>221</v>
      </c>
      <c r="U3220" s="82" t="s">
        <v>124</v>
      </c>
      <c r="AC3220" s="187" t="str">
        <f t="shared" si="1061"/>
        <v/>
      </c>
      <c r="AD3220" s="187" t="str">
        <f t="shared" si="1062"/>
        <v/>
      </c>
      <c r="AE3220" s="187" t="str">
        <f t="shared" si="1063"/>
        <v/>
      </c>
      <c r="AF3220" s="187" t="str">
        <f t="shared" si="1064"/>
        <v/>
      </c>
      <c r="AG3220" s="187" t="str">
        <f t="shared" si="1065"/>
        <v/>
      </c>
      <c r="AH3220" s="187" t="str">
        <f t="shared" si="1066"/>
        <v/>
      </c>
      <c r="AI3220" s="187" t="str">
        <f t="shared" si="1067"/>
        <v/>
      </c>
      <c r="AJ3220" s="187" t="str">
        <f t="shared" si="1068"/>
        <v/>
      </c>
      <c r="AK3220" s="187" t="str">
        <f t="shared" si="1069"/>
        <v/>
      </c>
      <c r="AN3220" s="187" t="str">
        <f t="shared" si="1070"/>
        <v/>
      </c>
      <c r="AO3220" s="187" t="str">
        <f t="shared" si="1071"/>
        <v/>
      </c>
      <c r="AP3220" s="187" t="str">
        <f t="shared" si="1072"/>
        <v/>
      </c>
      <c r="AT3220" s="187" t="str">
        <f t="shared" si="1073"/>
        <v/>
      </c>
      <c r="AU3220" s="187" t="str">
        <f t="shared" si="1074"/>
        <v/>
      </c>
      <c r="AV3220" s="187" t="str">
        <f t="shared" si="1075"/>
        <v/>
      </c>
      <c r="AW3220" s="187" t="str">
        <f t="shared" si="1076"/>
        <v/>
      </c>
      <c r="AX3220" s="187" t="str">
        <f t="shared" si="1077"/>
        <v/>
      </c>
      <c r="AY3220" s="187" t="str">
        <f t="shared" si="1079"/>
        <v/>
      </c>
      <c r="AZ3220" s="187" t="str">
        <f t="shared" si="1078"/>
        <v/>
      </c>
      <c r="BA3220" s="187" t="str">
        <f t="shared" si="1081"/>
        <v xml:space="preserve"> </v>
      </c>
      <c r="BB3220" s="187" t="str">
        <f>IFERROR(IF(AW3220="","",VLOOKUP(AW3220,SUSS!R:S,2,FALSE)),AY3220*SUSS!$M$2)</f>
        <v/>
      </c>
      <c r="BC3220" s="187" t="str">
        <f t="shared" si="1080"/>
        <v/>
      </c>
    </row>
    <row r="3221" spans="14:55" ht="46.5" thickBot="1">
      <c r="N3221" s="183" t="s">
        <v>236</v>
      </c>
      <c r="O3221" s="189" t="s">
        <v>17</v>
      </c>
      <c r="P3221" s="185"/>
      <c r="Q3221" s="185"/>
      <c r="R3221" s="185"/>
      <c r="S3221" s="185"/>
      <c r="T3221" s="185"/>
      <c r="U3221" s="185"/>
      <c r="AC3221" s="187" t="str">
        <f t="shared" si="1061"/>
        <v/>
      </c>
      <c r="AD3221" s="187" t="str">
        <f t="shared" si="1062"/>
        <v/>
      </c>
      <c r="AE3221" s="187" t="str">
        <f t="shared" si="1063"/>
        <v/>
      </c>
      <c r="AF3221" s="187" t="str">
        <f t="shared" si="1064"/>
        <v/>
      </c>
      <c r="AG3221" s="187" t="str">
        <f t="shared" si="1065"/>
        <v/>
      </c>
      <c r="AH3221" s="187" t="str">
        <f t="shared" si="1066"/>
        <v/>
      </c>
      <c r="AI3221" s="187" t="str">
        <f t="shared" si="1067"/>
        <v/>
      </c>
      <c r="AJ3221" s="187" t="str">
        <f t="shared" si="1068"/>
        <v/>
      </c>
      <c r="AK3221" s="187" t="str">
        <f t="shared" si="1069"/>
        <v/>
      </c>
      <c r="AN3221" s="187" t="str">
        <f t="shared" si="1070"/>
        <v/>
      </c>
      <c r="AO3221" s="187" t="str">
        <f t="shared" si="1071"/>
        <v/>
      </c>
      <c r="AP3221" s="187" t="str">
        <f t="shared" si="1072"/>
        <v/>
      </c>
      <c r="AT3221" s="187" t="str">
        <f t="shared" si="1073"/>
        <v/>
      </c>
      <c r="AU3221" s="187" t="str">
        <f t="shared" si="1074"/>
        <v/>
      </c>
      <c r="AV3221" s="187" t="str">
        <f t="shared" si="1075"/>
        <v/>
      </c>
      <c r="AW3221" s="187" t="str">
        <f t="shared" si="1076"/>
        <v/>
      </c>
      <c r="AX3221" s="187" t="str">
        <f t="shared" si="1077"/>
        <v/>
      </c>
      <c r="AY3221" s="187" t="str">
        <f t="shared" si="1079"/>
        <v/>
      </c>
      <c r="AZ3221" s="187" t="str">
        <f t="shared" si="1078"/>
        <v/>
      </c>
      <c r="BA3221" s="187" t="str">
        <f t="shared" si="1081"/>
        <v xml:space="preserve"> </v>
      </c>
      <c r="BB3221" s="187" t="str">
        <f>IFERROR(IF(AW3221="","",VLOOKUP(AW3221,SUSS!R:S,2,FALSE)),AY3221*SUSS!$M$2)</f>
        <v/>
      </c>
      <c r="BC3221" s="187" t="str">
        <f t="shared" si="1080"/>
        <v/>
      </c>
    </row>
    <row r="3222" spans="14:55" ht="15.75" thickBot="1">
      <c r="N3222" s="183" t="s">
        <v>236</v>
      </c>
      <c r="O3222" s="87" t="s">
        <v>13</v>
      </c>
      <c r="P3222" s="87" t="s">
        <v>14</v>
      </c>
      <c r="Q3222" s="87" t="s">
        <v>3</v>
      </c>
      <c r="R3222" s="87" t="s">
        <v>4</v>
      </c>
      <c r="S3222" s="87" t="s">
        <v>5</v>
      </c>
      <c r="T3222" s="87" t="s">
        <v>15</v>
      </c>
      <c r="U3222" s="87" t="s">
        <v>16</v>
      </c>
      <c r="AC3222" s="187" t="str">
        <f t="shared" si="1061"/>
        <v/>
      </c>
      <c r="AD3222" s="187" t="str">
        <f t="shared" si="1062"/>
        <v/>
      </c>
      <c r="AE3222" s="187" t="str">
        <f t="shared" si="1063"/>
        <v/>
      </c>
      <c r="AF3222" s="187" t="str">
        <f t="shared" si="1064"/>
        <v/>
      </c>
      <c r="AG3222" s="187" t="str">
        <f t="shared" si="1065"/>
        <v/>
      </c>
      <c r="AH3222" s="187" t="str">
        <f t="shared" si="1066"/>
        <v/>
      </c>
      <c r="AI3222" s="187" t="str">
        <f t="shared" si="1067"/>
        <v/>
      </c>
      <c r="AJ3222" s="187" t="str">
        <f t="shared" si="1068"/>
        <v/>
      </c>
      <c r="AK3222" s="187" t="str">
        <f t="shared" si="1069"/>
        <v/>
      </c>
      <c r="AN3222" s="187" t="str">
        <f t="shared" si="1070"/>
        <v/>
      </c>
      <c r="AO3222" s="187" t="str">
        <f t="shared" si="1071"/>
        <v/>
      </c>
      <c r="AP3222" s="187" t="str">
        <f t="shared" si="1072"/>
        <v/>
      </c>
      <c r="AT3222" s="187" t="str">
        <f t="shared" si="1073"/>
        <v/>
      </c>
      <c r="AU3222" s="187" t="str">
        <f t="shared" si="1074"/>
        <v/>
      </c>
      <c r="AV3222" s="187" t="str">
        <f t="shared" si="1075"/>
        <v/>
      </c>
      <c r="AW3222" s="187" t="str">
        <f t="shared" si="1076"/>
        <v/>
      </c>
      <c r="AX3222" s="187" t="str">
        <f t="shared" si="1077"/>
        <v/>
      </c>
      <c r="AY3222" s="187" t="str">
        <f t="shared" si="1079"/>
        <v/>
      </c>
      <c r="AZ3222" s="187" t="str">
        <f t="shared" si="1078"/>
        <v/>
      </c>
      <c r="BA3222" s="187" t="str">
        <f t="shared" si="1081"/>
        <v xml:space="preserve"> </v>
      </c>
      <c r="BB3222" s="187" t="str">
        <f>IFERROR(IF(AW3222="","",VLOOKUP(AW3222,SUSS!R:S,2,FALSE)),AY3222*SUSS!$M$2)</f>
        <v/>
      </c>
      <c r="BC3222" s="187" t="str">
        <f t="shared" si="1080"/>
        <v/>
      </c>
    </row>
    <row r="3223" spans="14:55" ht="15.75" thickBot="1">
      <c r="N3223" s="183" t="s">
        <v>236</v>
      </c>
      <c r="O3223" s="77">
        <v>1</v>
      </c>
      <c r="P3223" s="80">
        <v>28623.59</v>
      </c>
      <c r="Q3223" s="78" t="s">
        <v>11</v>
      </c>
      <c r="R3223" s="78" t="s">
        <v>10</v>
      </c>
      <c r="S3223" s="78" t="s">
        <v>10</v>
      </c>
      <c r="T3223" s="77" t="s">
        <v>237</v>
      </c>
      <c r="U3223" s="77" t="s">
        <v>124</v>
      </c>
      <c r="AC3223" s="187" t="str">
        <f t="shared" si="1061"/>
        <v/>
      </c>
      <c r="AD3223" s="187" t="str">
        <f t="shared" si="1062"/>
        <v/>
      </c>
      <c r="AE3223" s="187" t="str">
        <f t="shared" si="1063"/>
        <v/>
      </c>
      <c r="AF3223" s="187" t="str">
        <f t="shared" si="1064"/>
        <v/>
      </c>
      <c r="AG3223" s="187" t="str">
        <f t="shared" si="1065"/>
        <v/>
      </c>
      <c r="AH3223" s="187" t="str">
        <f t="shared" si="1066"/>
        <v/>
      </c>
      <c r="AI3223" s="187" t="str">
        <f t="shared" si="1067"/>
        <v/>
      </c>
      <c r="AJ3223" s="187" t="str">
        <f t="shared" si="1068"/>
        <v/>
      </c>
      <c r="AK3223" s="187" t="str">
        <f t="shared" si="1069"/>
        <v/>
      </c>
      <c r="AN3223" s="187" t="str">
        <f t="shared" si="1070"/>
        <v/>
      </c>
      <c r="AO3223" s="187" t="str">
        <f t="shared" si="1071"/>
        <v/>
      </c>
      <c r="AP3223" s="187" t="str">
        <f t="shared" si="1072"/>
        <v/>
      </c>
      <c r="AT3223" s="187" t="str">
        <f t="shared" si="1073"/>
        <v>O572081</v>
      </c>
      <c r="AU3223" s="187">
        <f t="shared" si="1074"/>
        <v>1</v>
      </c>
      <c r="AV3223" s="187">
        <f t="shared" si="1075"/>
        <v>28623.59</v>
      </c>
      <c r="AW3223" s="187" t="str">
        <f t="shared" si="1076"/>
        <v>2020/8</v>
      </c>
      <c r="AX3223" s="187" t="str">
        <f t="shared" si="1077"/>
        <v>2020/8 Contribuciones Seg. Social</v>
      </c>
      <c r="AY3223" s="187">
        <f t="shared" si="1079"/>
        <v>28623.59</v>
      </c>
      <c r="AZ3223" s="187">
        <f t="shared" si="1078"/>
        <v>1</v>
      </c>
      <c r="BA3223" s="187" t="str">
        <f t="shared" si="1081"/>
        <v>O572081 1</v>
      </c>
      <c r="BB3223" s="187">
        <f>IFERROR(IF(AW3223="","",VLOOKUP(AW3223,SUSS!R:S,2,FALSE)),AY3223*SUSS!$M$2)</f>
        <v>3434.8307999999997</v>
      </c>
      <c r="BC3223" s="187">
        <f t="shared" si="1080"/>
        <v>3434.8307999999997</v>
      </c>
    </row>
    <row r="3224" spans="14:55" ht="15.75" thickBot="1">
      <c r="N3224" s="183" t="s">
        <v>236</v>
      </c>
      <c r="O3224" s="82">
        <v>1</v>
      </c>
      <c r="P3224" s="85">
        <v>26407.74</v>
      </c>
      <c r="Q3224" s="83" t="s">
        <v>86</v>
      </c>
      <c r="R3224" s="83" t="s">
        <v>10</v>
      </c>
      <c r="S3224" s="83" t="s">
        <v>10</v>
      </c>
      <c r="T3224" s="82" t="s">
        <v>237</v>
      </c>
      <c r="U3224" s="82" t="s">
        <v>124</v>
      </c>
      <c r="AC3224" s="187" t="str">
        <f t="shared" si="1061"/>
        <v/>
      </c>
      <c r="AD3224" s="187" t="str">
        <f t="shared" si="1062"/>
        <v/>
      </c>
      <c r="AE3224" s="187" t="str">
        <f t="shared" si="1063"/>
        <v/>
      </c>
      <c r="AF3224" s="187" t="str">
        <f t="shared" si="1064"/>
        <v/>
      </c>
      <c r="AG3224" s="187" t="str">
        <f t="shared" si="1065"/>
        <v/>
      </c>
      <c r="AH3224" s="187" t="str">
        <f t="shared" si="1066"/>
        <v/>
      </c>
      <c r="AI3224" s="187" t="str">
        <f t="shared" si="1067"/>
        <v/>
      </c>
      <c r="AJ3224" s="187" t="str">
        <f t="shared" si="1068"/>
        <v/>
      </c>
      <c r="AK3224" s="187" t="str">
        <f t="shared" si="1069"/>
        <v/>
      </c>
      <c r="AN3224" s="187" t="str">
        <f t="shared" si="1070"/>
        <v/>
      </c>
      <c r="AO3224" s="187" t="str">
        <f t="shared" si="1071"/>
        <v/>
      </c>
      <c r="AP3224" s="187" t="str">
        <f t="shared" si="1072"/>
        <v/>
      </c>
      <c r="AT3224" s="187" t="str">
        <f t="shared" si="1073"/>
        <v/>
      </c>
      <c r="AU3224" s="187" t="str">
        <f t="shared" si="1074"/>
        <v/>
      </c>
      <c r="AV3224" s="187" t="str">
        <f t="shared" si="1075"/>
        <v/>
      </c>
      <c r="AW3224" s="187" t="str">
        <f t="shared" si="1076"/>
        <v/>
      </c>
      <c r="AX3224" s="187" t="str">
        <f t="shared" si="1077"/>
        <v/>
      </c>
      <c r="AY3224" s="187" t="str">
        <f t="shared" si="1079"/>
        <v/>
      </c>
      <c r="AZ3224" s="187" t="str">
        <f t="shared" si="1078"/>
        <v/>
      </c>
      <c r="BA3224" s="187" t="str">
        <f t="shared" si="1081"/>
        <v xml:space="preserve"> </v>
      </c>
      <c r="BB3224" s="187" t="str">
        <f>IFERROR(IF(AW3224="","",VLOOKUP(AW3224,SUSS!R:S,2,FALSE)),AY3224*SUSS!$M$2)</f>
        <v/>
      </c>
      <c r="BC3224" s="187" t="str">
        <f t="shared" si="1080"/>
        <v/>
      </c>
    </row>
    <row r="3225" spans="14:55" ht="15.75" thickBot="1">
      <c r="N3225" s="183" t="s">
        <v>236</v>
      </c>
      <c r="O3225" s="82">
        <v>1</v>
      </c>
      <c r="P3225" s="86">
        <v>410.23</v>
      </c>
      <c r="Q3225" s="83" t="s">
        <v>11</v>
      </c>
      <c r="R3225" s="83" t="s">
        <v>10</v>
      </c>
      <c r="S3225" s="83" t="s">
        <v>83</v>
      </c>
      <c r="T3225" s="82" t="s">
        <v>237</v>
      </c>
      <c r="U3225" s="82" t="s">
        <v>124</v>
      </c>
      <c r="AC3225" s="187" t="str">
        <f t="shared" si="1061"/>
        <v/>
      </c>
      <c r="AD3225" s="187" t="str">
        <f t="shared" si="1062"/>
        <v/>
      </c>
      <c r="AE3225" s="187" t="str">
        <f t="shared" si="1063"/>
        <v/>
      </c>
      <c r="AF3225" s="187" t="str">
        <f t="shared" si="1064"/>
        <v/>
      </c>
      <c r="AG3225" s="187" t="str">
        <f t="shared" si="1065"/>
        <v/>
      </c>
      <c r="AH3225" s="187" t="str">
        <f t="shared" si="1066"/>
        <v/>
      </c>
      <c r="AI3225" s="187" t="str">
        <f t="shared" si="1067"/>
        <v/>
      </c>
      <c r="AJ3225" s="187" t="str">
        <f t="shared" si="1068"/>
        <v/>
      </c>
      <c r="AK3225" s="187" t="str">
        <f t="shared" si="1069"/>
        <v/>
      </c>
      <c r="AN3225" s="187" t="str">
        <f t="shared" si="1070"/>
        <v/>
      </c>
      <c r="AO3225" s="187" t="str">
        <f t="shared" si="1071"/>
        <v/>
      </c>
      <c r="AP3225" s="187" t="str">
        <f t="shared" si="1072"/>
        <v/>
      </c>
      <c r="AT3225" s="187" t="str">
        <f t="shared" si="1073"/>
        <v>O572081</v>
      </c>
      <c r="AU3225" s="187">
        <f t="shared" si="1074"/>
        <v>1</v>
      </c>
      <c r="AV3225" s="187">
        <f t="shared" si="1075"/>
        <v>410.23</v>
      </c>
      <c r="AW3225" s="187" t="str">
        <f t="shared" si="1076"/>
        <v>2020/8</v>
      </c>
      <c r="AX3225" s="187" t="str">
        <f t="shared" si="1077"/>
        <v>2020/8 Contribuciones Seg. Social</v>
      </c>
      <c r="AY3225" s="187">
        <f t="shared" si="1079"/>
        <v>28623.59</v>
      </c>
      <c r="AZ3225" s="187">
        <f t="shared" si="1078"/>
        <v>1.4331884994160412E-2</v>
      </c>
      <c r="BA3225" s="187" t="str">
        <f t="shared" si="1081"/>
        <v>O572081 1</v>
      </c>
      <c r="BB3225" s="187">
        <f>IFERROR(IF(AW3225="","",VLOOKUP(AW3225,SUSS!R:S,2,FALSE)),AY3225*SUSS!$M$2)</f>
        <v>3434.8307999999997</v>
      </c>
      <c r="BC3225" s="187">
        <f t="shared" si="1080"/>
        <v>49.227599999999995</v>
      </c>
    </row>
    <row r="3226" spans="14:55" ht="15.75" thickBot="1">
      <c r="N3226" s="183" t="s">
        <v>236</v>
      </c>
      <c r="O3226" s="82">
        <v>2</v>
      </c>
      <c r="P3226" s="85">
        <v>9408.39</v>
      </c>
      <c r="Q3226" s="83" t="s">
        <v>86</v>
      </c>
      <c r="R3226" s="83" t="s">
        <v>10</v>
      </c>
      <c r="S3226" s="83" t="s">
        <v>10</v>
      </c>
      <c r="T3226" s="82" t="s">
        <v>237</v>
      </c>
      <c r="U3226" s="82" t="s">
        <v>124</v>
      </c>
      <c r="AC3226" s="187" t="str">
        <f t="shared" si="1061"/>
        <v/>
      </c>
      <c r="AD3226" s="187" t="str">
        <f t="shared" si="1062"/>
        <v/>
      </c>
      <c r="AE3226" s="187" t="str">
        <f t="shared" si="1063"/>
        <v/>
      </c>
      <c r="AF3226" s="187" t="str">
        <f t="shared" si="1064"/>
        <v/>
      </c>
      <c r="AG3226" s="187" t="str">
        <f t="shared" si="1065"/>
        <v/>
      </c>
      <c r="AH3226" s="187" t="str">
        <f t="shared" si="1066"/>
        <v/>
      </c>
      <c r="AI3226" s="187" t="str">
        <f t="shared" si="1067"/>
        <v/>
      </c>
      <c r="AJ3226" s="187" t="str">
        <f t="shared" si="1068"/>
        <v/>
      </c>
      <c r="AK3226" s="187" t="str">
        <f t="shared" si="1069"/>
        <v/>
      </c>
      <c r="AN3226" s="187" t="str">
        <f t="shared" si="1070"/>
        <v/>
      </c>
      <c r="AO3226" s="187" t="str">
        <f t="shared" si="1071"/>
        <v/>
      </c>
      <c r="AP3226" s="187" t="str">
        <f t="shared" si="1072"/>
        <v/>
      </c>
      <c r="AT3226" s="187" t="str">
        <f t="shared" si="1073"/>
        <v/>
      </c>
      <c r="AU3226" s="187" t="str">
        <f t="shared" si="1074"/>
        <v/>
      </c>
      <c r="AV3226" s="187" t="str">
        <f t="shared" si="1075"/>
        <v/>
      </c>
      <c r="AW3226" s="187" t="str">
        <f t="shared" si="1076"/>
        <v/>
      </c>
      <c r="AX3226" s="187" t="str">
        <f t="shared" si="1077"/>
        <v/>
      </c>
      <c r="AY3226" s="187" t="str">
        <f t="shared" si="1079"/>
        <v/>
      </c>
      <c r="AZ3226" s="187" t="str">
        <f t="shared" si="1078"/>
        <v/>
      </c>
      <c r="BA3226" s="187" t="str">
        <f t="shared" si="1081"/>
        <v xml:space="preserve"> </v>
      </c>
      <c r="BB3226" s="187" t="str">
        <f>IFERROR(IF(AW3226="","",VLOOKUP(AW3226,SUSS!R:S,2,FALSE)),AY3226*SUSS!$M$2)</f>
        <v/>
      </c>
      <c r="BC3226" s="187" t="str">
        <f t="shared" si="1080"/>
        <v/>
      </c>
    </row>
    <row r="3227" spans="14:55" ht="15.75" thickBot="1">
      <c r="N3227" s="183" t="s">
        <v>236</v>
      </c>
      <c r="O3227" s="82">
        <v>2</v>
      </c>
      <c r="P3227" s="85">
        <v>2958.48</v>
      </c>
      <c r="Q3227" s="83" t="s">
        <v>11</v>
      </c>
      <c r="R3227" s="83" t="s">
        <v>10</v>
      </c>
      <c r="S3227" s="83" t="s">
        <v>83</v>
      </c>
      <c r="T3227" s="82" t="s">
        <v>237</v>
      </c>
      <c r="U3227" s="82" t="s">
        <v>124</v>
      </c>
      <c r="AC3227" s="187" t="str">
        <f t="shared" si="1061"/>
        <v/>
      </c>
      <c r="AD3227" s="187" t="str">
        <f t="shared" si="1062"/>
        <v/>
      </c>
      <c r="AE3227" s="187" t="str">
        <f t="shared" si="1063"/>
        <v/>
      </c>
      <c r="AF3227" s="187" t="str">
        <f t="shared" si="1064"/>
        <v/>
      </c>
      <c r="AG3227" s="187" t="str">
        <f t="shared" si="1065"/>
        <v/>
      </c>
      <c r="AH3227" s="187" t="str">
        <f t="shared" si="1066"/>
        <v/>
      </c>
      <c r="AI3227" s="187" t="str">
        <f t="shared" si="1067"/>
        <v/>
      </c>
      <c r="AJ3227" s="187" t="str">
        <f t="shared" si="1068"/>
        <v/>
      </c>
      <c r="AK3227" s="187" t="str">
        <f t="shared" si="1069"/>
        <v/>
      </c>
      <c r="AN3227" s="187" t="str">
        <f t="shared" si="1070"/>
        <v/>
      </c>
      <c r="AO3227" s="187" t="str">
        <f t="shared" si="1071"/>
        <v/>
      </c>
      <c r="AP3227" s="187" t="str">
        <f t="shared" si="1072"/>
        <v/>
      </c>
      <c r="AT3227" s="187" t="str">
        <f t="shared" si="1073"/>
        <v>O572081</v>
      </c>
      <c r="AU3227" s="187">
        <f t="shared" si="1074"/>
        <v>2</v>
      </c>
      <c r="AV3227" s="187">
        <f t="shared" si="1075"/>
        <v>2958.48</v>
      </c>
      <c r="AW3227" s="187" t="str">
        <f t="shared" si="1076"/>
        <v>2020/8</v>
      </c>
      <c r="AX3227" s="187" t="str">
        <f t="shared" si="1077"/>
        <v>2020/8 Contribuciones Seg. Social</v>
      </c>
      <c r="AY3227" s="187">
        <f t="shared" si="1079"/>
        <v>28623.59</v>
      </c>
      <c r="AZ3227" s="187">
        <f t="shared" si="1078"/>
        <v>0.10335810427692683</v>
      </c>
      <c r="BA3227" s="187" t="str">
        <f t="shared" si="1081"/>
        <v>O572081 2</v>
      </c>
      <c r="BB3227" s="187">
        <f>IFERROR(IF(AW3227="","",VLOOKUP(AW3227,SUSS!R:S,2,FALSE)),AY3227*SUSS!$M$2)</f>
        <v>3434.8307999999997</v>
      </c>
      <c r="BC3227" s="187">
        <f t="shared" si="1080"/>
        <v>355.01760000000002</v>
      </c>
    </row>
    <row r="3228" spans="14:55" ht="15.75" thickBot="1">
      <c r="N3228" s="183" t="s">
        <v>236</v>
      </c>
      <c r="O3228" s="82">
        <v>2</v>
      </c>
      <c r="P3228" s="85">
        <v>4215.2</v>
      </c>
      <c r="Q3228" s="83" t="s">
        <v>86</v>
      </c>
      <c r="R3228" s="83" t="s">
        <v>10</v>
      </c>
      <c r="S3228" s="83" t="s">
        <v>83</v>
      </c>
      <c r="T3228" s="82" t="s">
        <v>237</v>
      </c>
      <c r="U3228" s="82" t="s">
        <v>124</v>
      </c>
      <c r="AC3228" s="187" t="str">
        <f t="shared" si="1061"/>
        <v/>
      </c>
      <c r="AD3228" s="187" t="str">
        <f t="shared" si="1062"/>
        <v/>
      </c>
      <c r="AE3228" s="187" t="str">
        <f t="shared" si="1063"/>
        <v/>
      </c>
      <c r="AF3228" s="187" t="str">
        <f t="shared" si="1064"/>
        <v/>
      </c>
      <c r="AG3228" s="187" t="str">
        <f t="shared" si="1065"/>
        <v/>
      </c>
      <c r="AH3228" s="187" t="str">
        <f t="shared" si="1066"/>
        <v/>
      </c>
      <c r="AI3228" s="187" t="str">
        <f t="shared" si="1067"/>
        <v/>
      </c>
      <c r="AJ3228" s="187" t="str">
        <f t="shared" si="1068"/>
        <v/>
      </c>
      <c r="AK3228" s="187" t="str">
        <f t="shared" si="1069"/>
        <v/>
      </c>
      <c r="AN3228" s="187" t="str">
        <f t="shared" si="1070"/>
        <v/>
      </c>
      <c r="AO3228" s="187" t="str">
        <f t="shared" si="1071"/>
        <v/>
      </c>
      <c r="AP3228" s="187" t="str">
        <f t="shared" si="1072"/>
        <v/>
      </c>
      <c r="AT3228" s="187" t="str">
        <f t="shared" si="1073"/>
        <v/>
      </c>
      <c r="AU3228" s="187" t="str">
        <f t="shared" si="1074"/>
        <v/>
      </c>
      <c r="AV3228" s="187" t="str">
        <f t="shared" si="1075"/>
        <v/>
      </c>
      <c r="AW3228" s="187" t="str">
        <f t="shared" si="1076"/>
        <v/>
      </c>
      <c r="AX3228" s="187" t="str">
        <f t="shared" si="1077"/>
        <v/>
      </c>
      <c r="AY3228" s="187" t="str">
        <f t="shared" si="1079"/>
        <v/>
      </c>
      <c r="AZ3228" s="187" t="str">
        <f t="shared" si="1078"/>
        <v/>
      </c>
      <c r="BA3228" s="187" t="str">
        <f t="shared" si="1081"/>
        <v xml:space="preserve"> </v>
      </c>
      <c r="BB3228" s="187" t="str">
        <f>IFERROR(IF(AW3228="","",VLOOKUP(AW3228,SUSS!R:S,2,FALSE)),AY3228*SUSS!$M$2)</f>
        <v/>
      </c>
      <c r="BC3228" s="187" t="str">
        <f t="shared" si="1080"/>
        <v/>
      </c>
    </row>
    <row r="3229" spans="14:55" ht="15.75" thickBot="1">
      <c r="N3229" s="183" t="s">
        <v>236</v>
      </c>
      <c r="O3229" s="82">
        <v>2</v>
      </c>
      <c r="P3229" s="85">
        <v>13549.97</v>
      </c>
      <c r="Q3229" s="83" t="s">
        <v>86</v>
      </c>
      <c r="R3229" s="83" t="s">
        <v>10</v>
      </c>
      <c r="S3229" s="83" t="s">
        <v>10</v>
      </c>
      <c r="T3229" s="82" t="s">
        <v>238</v>
      </c>
      <c r="U3229" s="82" t="s">
        <v>124</v>
      </c>
      <c r="AC3229" s="187" t="str">
        <f t="shared" si="1061"/>
        <v/>
      </c>
      <c r="AD3229" s="187" t="str">
        <f t="shared" si="1062"/>
        <v/>
      </c>
      <c r="AE3229" s="187" t="str">
        <f t="shared" si="1063"/>
        <v/>
      </c>
      <c r="AF3229" s="187" t="str">
        <f t="shared" si="1064"/>
        <v/>
      </c>
      <c r="AG3229" s="187" t="str">
        <f t="shared" si="1065"/>
        <v/>
      </c>
      <c r="AH3229" s="187" t="str">
        <f t="shared" si="1066"/>
        <v/>
      </c>
      <c r="AI3229" s="187" t="str">
        <f t="shared" si="1067"/>
        <v/>
      </c>
      <c r="AJ3229" s="187" t="str">
        <f t="shared" si="1068"/>
        <v/>
      </c>
      <c r="AK3229" s="187" t="str">
        <f t="shared" si="1069"/>
        <v/>
      </c>
      <c r="AN3229" s="187" t="str">
        <f t="shared" si="1070"/>
        <v/>
      </c>
      <c r="AO3229" s="187" t="str">
        <f t="shared" si="1071"/>
        <v/>
      </c>
      <c r="AP3229" s="187" t="str">
        <f t="shared" si="1072"/>
        <v/>
      </c>
      <c r="AT3229" s="187" t="str">
        <f t="shared" si="1073"/>
        <v/>
      </c>
      <c r="AU3229" s="187" t="str">
        <f t="shared" si="1074"/>
        <v/>
      </c>
      <c r="AV3229" s="187" t="str">
        <f t="shared" si="1075"/>
        <v/>
      </c>
      <c r="AW3229" s="187" t="str">
        <f t="shared" si="1076"/>
        <v/>
      </c>
      <c r="AX3229" s="187" t="str">
        <f t="shared" si="1077"/>
        <v/>
      </c>
      <c r="AY3229" s="187" t="str">
        <f t="shared" si="1079"/>
        <v/>
      </c>
      <c r="AZ3229" s="187" t="str">
        <f t="shared" si="1078"/>
        <v/>
      </c>
      <c r="BA3229" s="187" t="str">
        <f t="shared" si="1081"/>
        <v xml:space="preserve"> </v>
      </c>
      <c r="BB3229" s="187" t="str">
        <f>IFERROR(IF(AW3229="","",VLOOKUP(AW3229,SUSS!R:S,2,FALSE)),AY3229*SUSS!$M$2)</f>
        <v/>
      </c>
      <c r="BC3229" s="187" t="str">
        <f t="shared" si="1080"/>
        <v/>
      </c>
    </row>
    <row r="3230" spans="14:55" ht="15.75" thickBot="1">
      <c r="N3230" s="183" t="s">
        <v>236</v>
      </c>
      <c r="O3230" s="82">
        <v>2</v>
      </c>
      <c r="P3230" s="85">
        <v>26917.32</v>
      </c>
      <c r="Q3230" s="83" t="s">
        <v>11</v>
      </c>
      <c r="R3230" s="83" t="s">
        <v>10</v>
      </c>
      <c r="S3230" s="83" t="s">
        <v>10</v>
      </c>
      <c r="T3230" s="82" t="s">
        <v>238</v>
      </c>
      <c r="U3230" s="82" t="s">
        <v>124</v>
      </c>
      <c r="AC3230" s="187" t="str">
        <f t="shared" ref="AC3230:AC3293" si="1082">IF($E3230=$AD$1,IF($G3230=$AE$1,A3230,""),"")</f>
        <v/>
      </c>
      <c r="AD3230" s="187" t="str">
        <f t="shared" ref="AD3230:AD3293" si="1083">IF($E3230=$AD$1,IF($G3230=$AE$1,E3230,""),"")</f>
        <v/>
      </c>
      <c r="AE3230" s="187" t="str">
        <f t="shared" ref="AE3230:AE3293" si="1084">IF($E3230=$AD$1,IF($G3230=$AE$1,F3230,""),"")</f>
        <v/>
      </c>
      <c r="AF3230" s="187" t="str">
        <f t="shared" ref="AF3230:AF3293" si="1085">IF($E3230=$AD$1,IF($G3230=$AE$1,G3230,""),"")</f>
        <v/>
      </c>
      <c r="AG3230" s="187" t="str">
        <f t="shared" ref="AG3230:AG3293" si="1086">IF($E3230=$AD$1,IF($G3230=$AE$1,I3230,""),"")</f>
        <v/>
      </c>
      <c r="AH3230" s="187" t="str">
        <f t="shared" ref="AH3230:AH3293" si="1087">IF($E3230=$AD$1,IF($G3230=$AE$1,J3230,""),"")</f>
        <v/>
      </c>
      <c r="AI3230" s="187" t="str">
        <f t="shared" ref="AI3230:AI3293" si="1088">IF($E3230=$AD$1,IF($G3230=$AE$1,K3230,""),"")</f>
        <v/>
      </c>
      <c r="AJ3230" s="187" t="str">
        <f t="shared" ref="AJ3230:AJ3293" si="1089">IF($E3230=$AD$1,IF($G3230=$AE$1,B3230,""),"")</f>
        <v/>
      </c>
      <c r="AK3230" s="187" t="str">
        <f t="shared" ref="AK3230:AK3293" si="1090">IF($E3230=$AD$1,IF($G3230=$AE$1,C3230,""),"")</f>
        <v/>
      </c>
      <c r="AN3230" s="187" t="str">
        <f t="shared" ref="AN3230:AN3293" si="1091">LEFT(AO3230,7)</f>
        <v/>
      </c>
      <c r="AO3230" s="187" t="str">
        <f t="shared" ref="AO3230:AO3293" si="1092">IF(AF3230=$AE$1,AJ3230&amp;"/"&amp;AK3230&amp;" "&amp;AD3230,"")</f>
        <v/>
      </c>
      <c r="AP3230" s="187" t="str">
        <f t="shared" ref="AP3230:AP3293" si="1093">IF(AO3230&lt;&gt;"",AI3230,"")</f>
        <v/>
      </c>
      <c r="AT3230" s="187" t="str">
        <f t="shared" ref="AT3230:AT3293" si="1094">IF($Q3230=$AD$1,N3230,"")</f>
        <v>O572081</v>
      </c>
      <c r="AU3230" s="187">
        <f t="shared" ref="AU3230:AU3293" si="1095">IF($Q3230=$AD$1,O3230,"")</f>
        <v>2</v>
      </c>
      <c r="AV3230" s="187">
        <f t="shared" ref="AV3230:AV3293" si="1096">IF($Q3230=$AD$1,P3230,"")</f>
        <v>26917.32</v>
      </c>
      <c r="AW3230" s="187" t="str">
        <f t="shared" ref="AW3230:AW3293" si="1097">IF($Q3230=$AD$1,T3230,"")</f>
        <v>2020/9</v>
      </c>
      <c r="AX3230" s="187" t="str">
        <f t="shared" ref="AX3230:AX3293" si="1098">IF(AW3230&lt;&gt;"",AW3230&amp;" "&amp;$AD$1,"")</f>
        <v>2020/9 Contribuciones Seg. Social</v>
      </c>
      <c r="AY3230" s="187">
        <f t="shared" si="1079"/>
        <v>46531.21</v>
      </c>
      <c r="AZ3230" s="187">
        <f t="shared" ref="AZ3230:AZ3293" si="1099">IF(AY3230="","",AV3230/AY3230)</f>
        <v>0.5784788317346572</v>
      </c>
      <c r="BA3230" s="187" t="str">
        <f t="shared" si="1081"/>
        <v>O572081 2</v>
      </c>
      <c r="BB3230" s="187">
        <f>IFERROR(IF(AW3230="","",VLOOKUP(AW3230,SUSS!R:S,2,FALSE)),AY3230*SUSS!$M$2)</f>
        <v>5583.7451999999994</v>
      </c>
      <c r="BC3230" s="187">
        <f t="shared" si="1080"/>
        <v>3230.0783999999994</v>
      </c>
    </row>
    <row r="3231" spans="14:55" ht="15.75" thickBot="1">
      <c r="N3231" s="183" t="s">
        <v>236</v>
      </c>
      <c r="O3231" s="82">
        <v>3</v>
      </c>
      <c r="P3231" s="85">
        <v>26982.69</v>
      </c>
      <c r="Q3231" s="83" t="s">
        <v>86</v>
      </c>
      <c r="R3231" s="83" t="s">
        <v>10</v>
      </c>
      <c r="S3231" s="83" t="s">
        <v>10</v>
      </c>
      <c r="T3231" s="82" t="s">
        <v>238</v>
      </c>
      <c r="U3231" s="82" t="s">
        <v>124</v>
      </c>
      <c r="AC3231" s="187" t="str">
        <f t="shared" si="1082"/>
        <v/>
      </c>
      <c r="AD3231" s="187" t="str">
        <f t="shared" si="1083"/>
        <v/>
      </c>
      <c r="AE3231" s="187" t="str">
        <f t="shared" si="1084"/>
        <v/>
      </c>
      <c r="AF3231" s="187" t="str">
        <f t="shared" si="1085"/>
        <v/>
      </c>
      <c r="AG3231" s="187" t="str">
        <f t="shared" si="1086"/>
        <v/>
      </c>
      <c r="AH3231" s="187" t="str">
        <f t="shared" si="1087"/>
        <v/>
      </c>
      <c r="AI3231" s="187" t="str">
        <f t="shared" si="1088"/>
        <v/>
      </c>
      <c r="AJ3231" s="187" t="str">
        <f t="shared" si="1089"/>
        <v/>
      </c>
      <c r="AK3231" s="187" t="str">
        <f t="shared" si="1090"/>
        <v/>
      </c>
      <c r="AN3231" s="187" t="str">
        <f t="shared" si="1091"/>
        <v/>
      </c>
      <c r="AO3231" s="187" t="str">
        <f t="shared" si="1092"/>
        <v/>
      </c>
      <c r="AP3231" s="187" t="str">
        <f t="shared" si="1093"/>
        <v/>
      </c>
      <c r="AT3231" s="187" t="str">
        <f t="shared" si="1094"/>
        <v/>
      </c>
      <c r="AU3231" s="187" t="str">
        <f t="shared" si="1095"/>
        <v/>
      </c>
      <c r="AV3231" s="187" t="str">
        <f t="shared" si="1096"/>
        <v/>
      </c>
      <c r="AW3231" s="187" t="str">
        <f t="shared" si="1097"/>
        <v/>
      </c>
      <c r="AX3231" s="187" t="str">
        <f t="shared" si="1098"/>
        <v/>
      </c>
      <c r="AY3231" s="187" t="str">
        <f t="shared" si="1079"/>
        <v/>
      </c>
      <c r="AZ3231" s="187" t="str">
        <f t="shared" si="1099"/>
        <v/>
      </c>
      <c r="BA3231" s="187" t="str">
        <f t="shared" si="1081"/>
        <v xml:space="preserve"> </v>
      </c>
      <c r="BB3231" s="187" t="str">
        <f>IFERROR(IF(AW3231="","",VLOOKUP(AW3231,SUSS!R:S,2,FALSE)),AY3231*SUSS!$M$2)</f>
        <v/>
      </c>
      <c r="BC3231" s="187" t="str">
        <f t="shared" si="1080"/>
        <v/>
      </c>
    </row>
    <row r="3232" spans="14:55" ht="15.75" thickBot="1">
      <c r="N3232" s="183" t="s">
        <v>236</v>
      </c>
      <c r="O3232" s="82">
        <v>3</v>
      </c>
      <c r="P3232" s="85">
        <v>19613.89</v>
      </c>
      <c r="Q3232" s="83" t="s">
        <v>11</v>
      </c>
      <c r="R3232" s="83" t="s">
        <v>10</v>
      </c>
      <c r="S3232" s="83" t="s">
        <v>10</v>
      </c>
      <c r="T3232" s="82" t="s">
        <v>238</v>
      </c>
      <c r="U3232" s="82" t="s">
        <v>124</v>
      </c>
      <c r="AC3232" s="187" t="str">
        <f t="shared" si="1082"/>
        <v/>
      </c>
      <c r="AD3232" s="187" t="str">
        <f t="shared" si="1083"/>
        <v/>
      </c>
      <c r="AE3232" s="187" t="str">
        <f t="shared" si="1084"/>
        <v/>
      </c>
      <c r="AF3232" s="187" t="str">
        <f t="shared" si="1085"/>
        <v/>
      </c>
      <c r="AG3232" s="187" t="str">
        <f t="shared" si="1086"/>
        <v/>
      </c>
      <c r="AH3232" s="187" t="str">
        <f t="shared" si="1087"/>
        <v/>
      </c>
      <c r="AI3232" s="187" t="str">
        <f t="shared" si="1088"/>
        <v/>
      </c>
      <c r="AJ3232" s="187" t="str">
        <f t="shared" si="1089"/>
        <v/>
      </c>
      <c r="AK3232" s="187" t="str">
        <f t="shared" si="1090"/>
        <v/>
      </c>
      <c r="AN3232" s="187" t="str">
        <f t="shared" si="1091"/>
        <v/>
      </c>
      <c r="AO3232" s="187" t="str">
        <f t="shared" si="1092"/>
        <v/>
      </c>
      <c r="AP3232" s="187" t="str">
        <f t="shared" si="1093"/>
        <v/>
      </c>
      <c r="AT3232" s="187" t="str">
        <f t="shared" si="1094"/>
        <v>O572081</v>
      </c>
      <c r="AU3232" s="187">
        <f t="shared" si="1095"/>
        <v>3</v>
      </c>
      <c r="AV3232" s="187">
        <f t="shared" si="1096"/>
        <v>19613.89</v>
      </c>
      <c r="AW3232" s="187" t="str">
        <f t="shared" si="1097"/>
        <v>2020/9</v>
      </c>
      <c r="AX3232" s="187" t="str">
        <f t="shared" si="1098"/>
        <v>2020/9 Contribuciones Seg. Social</v>
      </c>
      <c r="AY3232" s="187">
        <f t="shared" si="1079"/>
        <v>46531.21</v>
      </c>
      <c r="AZ3232" s="187">
        <f t="shared" si="1099"/>
        <v>0.42152116826534275</v>
      </c>
      <c r="BA3232" s="187" t="str">
        <f t="shared" si="1081"/>
        <v>O572081 3</v>
      </c>
      <c r="BB3232" s="187">
        <f>IFERROR(IF(AW3232="","",VLOOKUP(AW3232,SUSS!R:S,2,FALSE)),AY3232*SUSS!$M$2)</f>
        <v>5583.7451999999994</v>
      </c>
      <c r="BC3232" s="187">
        <f t="shared" si="1080"/>
        <v>2353.6667999999995</v>
      </c>
    </row>
    <row r="3233" spans="14:55" ht="15.75" thickBot="1">
      <c r="N3233" s="183" t="s">
        <v>236</v>
      </c>
      <c r="O3233" s="82">
        <v>3</v>
      </c>
      <c r="P3233" s="86">
        <v>978.91</v>
      </c>
      <c r="Q3233" s="83" t="s">
        <v>86</v>
      </c>
      <c r="R3233" s="83" t="s">
        <v>10</v>
      </c>
      <c r="S3233" s="83" t="s">
        <v>83</v>
      </c>
      <c r="T3233" s="82" t="s">
        <v>238</v>
      </c>
      <c r="U3233" s="82" t="s">
        <v>124</v>
      </c>
      <c r="AC3233" s="187" t="str">
        <f t="shared" si="1082"/>
        <v/>
      </c>
      <c r="AD3233" s="187" t="str">
        <f t="shared" si="1083"/>
        <v/>
      </c>
      <c r="AE3233" s="187" t="str">
        <f t="shared" si="1084"/>
        <v/>
      </c>
      <c r="AF3233" s="187" t="str">
        <f t="shared" si="1085"/>
        <v/>
      </c>
      <c r="AG3233" s="187" t="str">
        <f t="shared" si="1086"/>
        <v/>
      </c>
      <c r="AH3233" s="187" t="str">
        <f t="shared" si="1087"/>
        <v/>
      </c>
      <c r="AI3233" s="187" t="str">
        <f t="shared" si="1088"/>
        <v/>
      </c>
      <c r="AJ3233" s="187" t="str">
        <f t="shared" si="1089"/>
        <v/>
      </c>
      <c r="AK3233" s="187" t="str">
        <f t="shared" si="1090"/>
        <v/>
      </c>
      <c r="AN3233" s="187" t="str">
        <f t="shared" si="1091"/>
        <v/>
      </c>
      <c r="AO3233" s="187" t="str">
        <f t="shared" si="1092"/>
        <v/>
      </c>
      <c r="AP3233" s="187" t="str">
        <f t="shared" si="1093"/>
        <v/>
      </c>
      <c r="AT3233" s="187" t="str">
        <f t="shared" si="1094"/>
        <v/>
      </c>
      <c r="AU3233" s="187" t="str">
        <f t="shared" si="1095"/>
        <v/>
      </c>
      <c r="AV3233" s="187" t="str">
        <f t="shared" si="1096"/>
        <v/>
      </c>
      <c r="AW3233" s="187" t="str">
        <f t="shared" si="1097"/>
        <v/>
      </c>
      <c r="AX3233" s="187" t="str">
        <f t="shared" si="1098"/>
        <v/>
      </c>
      <c r="AY3233" s="187" t="str">
        <f t="shared" si="1079"/>
        <v/>
      </c>
      <c r="AZ3233" s="187" t="str">
        <f t="shared" si="1099"/>
        <v/>
      </c>
      <c r="BA3233" s="187" t="str">
        <f t="shared" si="1081"/>
        <v xml:space="preserve"> </v>
      </c>
      <c r="BB3233" s="187" t="str">
        <f>IFERROR(IF(AW3233="","",VLOOKUP(AW3233,SUSS!R:S,2,FALSE)),AY3233*SUSS!$M$2)</f>
        <v/>
      </c>
      <c r="BC3233" s="187" t="str">
        <f t="shared" si="1080"/>
        <v/>
      </c>
    </row>
    <row r="3234" spans="14:55" ht="15.75" thickBot="1">
      <c r="N3234" s="183" t="s">
        <v>236</v>
      </c>
      <c r="O3234" s="82">
        <v>3</v>
      </c>
      <c r="P3234" s="85">
        <v>4131.51</v>
      </c>
      <c r="Q3234" s="83" t="s">
        <v>11</v>
      </c>
      <c r="R3234" s="83" t="s">
        <v>10</v>
      </c>
      <c r="S3234" s="83" t="s">
        <v>83</v>
      </c>
      <c r="T3234" s="82" t="s">
        <v>238</v>
      </c>
      <c r="U3234" s="82" t="s">
        <v>124</v>
      </c>
      <c r="AC3234" s="187" t="str">
        <f t="shared" si="1082"/>
        <v/>
      </c>
      <c r="AD3234" s="187" t="str">
        <f t="shared" si="1083"/>
        <v/>
      </c>
      <c r="AE3234" s="187" t="str">
        <f t="shared" si="1084"/>
        <v/>
      </c>
      <c r="AF3234" s="187" t="str">
        <f t="shared" si="1085"/>
        <v/>
      </c>
      <c r="AG3234" s="187" t="str">
        <f t="shared" si="1086"/>
        <v/>
      </c>
      <c r="AH3234" s="187" t="str">
        <f t="shared" si="1087"/>
        <v/>
      </c>
      <c r="AI3234" s="187" t="str">
        <f t="shared" si="1088"/>
        <v/>
      </c>
      <c r="AJ3234" s="187" t="str">
        <f t="shared" si="1089"/>
        <v/>
      </c>
      <c r="AK3234" s="187" t="str">
        <f t="shared" si="1090"/>
        <v/>
      </c>
      <c r="AN3234" s="187" t="str">
        <f t="shared" si="1091"/>
        <v/>
      </c>
      <c r="AO3234" s="187" t="str">
        <f t="shared" si="1092"/>
        <v/>
      </c>
      <c r="AP3234" s="187" t="str">
        <f t="shared" si="1093"/>
        <v/>
      </c>
      <c r="AT3234" s="187" t="str">
        <f t="shared" si="1094"/>
        <v>O572081</v>
      </c>
      <c r="AU3234" s="187">
        <f t="shared" si="1095"/>
        <v>3</v>
      </c>
      <c r="AV3234" s="187">
        <f t="shared" si="1096"/>
        <v>4131.51</v>
      </c>
      <c r="AW3234" s="187" t="str">
        <f t="shared" si="1097"/>
        <v>2020/9</v>
      </c>
      <c r="AX3234" s="187" t="str">
        <f t="shared" si="1098"/>
        <v>2020/9 Contribuciones Seg. Social</v>
      </c>
      <c r="AY3234" s="187">
        <f t="shared" si="1079"/>
        <v>46531.21</v>
      </c>
      <c r="AZ3234" s="187">
        <f t="shared" si="1099"/>
        <v>8.8790083043187584E-2</v>
      </c>
      <c r="BA3234" s="187" t="str">
        <f t="shared" si="1081"/>
        <v>O572081 3</v>
      </c>
      <c r="BB3234" s="187">
        <f>IFERROR(IF(AW3234="","",VLOOKUP(AW3234,SUSS!R:S,2,FALSE)),AY3234*SUSS!$M$2)</f>
        <v>5583.7451999999994</v>
      </c>
      <c r="BC3234" s="187">
        <f t="shared" si="1080"/>
        <v>495.78120000000001</v>
      </c>
    </row>
    <row r="3235" spans="14:55" ht="15.75" thickBot="1">
      <c r="N3235" s="183" t="s">
        <v>236</v>
      </c>
      <c r="O3235" s="82">
        <v>3</v>
      </c>
      <c r="P3235" s="85">
        <v>6996.8</v>
      </c>
      <c r="Q3235" s="83" t="s">
        <v>11</v>
      </c>
      <c r="R3235" s="83" t="s">
        <v>10</v>
      </c>
      <c r="S3235" s="83" t="s">
        <v>10</v>
      </c>
      <c r="T3235" s="82" t="s">
        <v>239</v>
      </c>
      <c r="U3235" s="82" t="s">
        <v>124</v>
      </c>
      <c r="AC3235" s="187" t="str">
        <f t="shared" si="1082"/>
        <v/>
      </c>
      <c r="AD3235" s="187" t="str">
        <f t="shared" si="1083"/>
        <v/>
      </c>
      <c r="AE3235" s="187" t="str">
        <f t="shared" si="1084"/>
        <v/>
      </c>
      <c r="AF3235" s="187" t="str">
        <f t="shared" si="1085"/>
        <v/>
      </c>
      <c r="AG3235" s="187" t="str">
        <f t="shared" si="1086"/>
        <v/>
      </c>
      <c r="AH3235" s="187" t="str">
        <f t="shared" si="1087"/>
        <v/>
      </c>
      <c r="AI3235" s="187" t="str">
        <f t="shared" si="1088"/>
        <v/>
      </c>
      <c r="AJ3235" s="187" t="str">
        <f t="shared" si="1089"/>
        <v/>
      </c>
      <c r="AK3235" s="187" t="str">
        <f t="shared" si="1090"/>
        <v/>
      </c>
      <c r="AN3235" s="187" t="str">
        <f t="shared" si="1091"/>
        <v/>
      </c>
      <c r="AO3235" s="187" t="str">
        <f t="shared" si="1092"/>
        <v/>
      </c>
      <c r="AP3235" s="187" t="str">
        <f t="shared" si="1093"/>
        <v/>
      </c>
      <c r="AT3235" s="187" t="str">
        <f t="shared" si="1094"/>
        <v>O572081</v>
      </c>
      <c r="AU3235" s="187">
        <f t="shared" si="1095"/>
        <v>3</v>
      </c>
      <c r="AV3235" s="187">
        <f t="shared" si="1096"/>
        <v>6996.8</v>
      </c>
      <c r="AW3235" s="187" t="str">
        <f t="shared" si="1097"/>
        <v>2020/10</v>
      </c>
      <c r="AX3235" s="187" t="str">
        <f t="shared" si="1098"/>
        <v>2020/10 Contribuciones Seg. Social</v>
      </c>
      <c r="AY3235" s="187">
        <f t="shared" si="1079"/>
        <v>48936.42</v>
      </c>
      <c r="AZ3235" s="187">
        <f t="shared" si="1099"/>
        <v>0.14297735715035959</v>
      </c>
      <c r="BA3235" s="187" t="str">
        <f t="shared" si="1081"/>
        <v>O572081 3</v>
      </c>
      <c r="BB3235" s="187">
        <f>IFERROR(IF(AW3235="","",VLOOKUP(AW3235,SUSS!R:S,2,FALSE)),AY3235*SUSS!$M$2)</f>
        <v>6901.78</v>
      </c>
      <c r="BC3235" s="187">
        <f t="shared" si="1080"/>
        <v>986.79826403320874</v>
      </c>
    </row>
    <row r="3236" spans="14:55" ht="15.75" thickBot="1">
      <c r="N3236" s="183" t="s">
        <v>236</v>
      </c>
      <c r="O3236" s="82">
        <v>4</v>
      </c>
      <c r="P3236" s="85">
        <v>2619.98</v>
      </c>
      <c r="Q3236" s="83" t="s">
        <v>86</v>
      </c>
      <c r="R3236" s="83" t="s">
        <v>10</v>
      </c>
      <c r="S3236" s="83" t="s">
        <v>83</v>
      </c>
      <c r="T3236" s="82" t="s">
        <v>238</v>
      </c>
      <c r="U3236" s="82" t="s">
        <v>124</v>
      </c>
      <c r="AC3236" s="187" t="str">
        <f t="shared" si="1082"/>
        <v/>
      </c>
      <c r="AD3236" s="187" t="str">
        <f t="shared" si="1083"/>
        <v/>
      </c>
      <c r="AE3236" s="187" t="str">
        <f t="shared" si="1084"/>
        <v/>
      </c>
      <c r="AF3236" s="187" t="str">
        <f t="shared" si="1085"/>
        <v/>
      </c>
      <c r="AG3236" s="187" t="str">
        <f t="shared" si="1086"/>
        <v/>
      </c>
      <c r="AH3236" s="187" t="str">
        <f t="shared" si="1087"/>
        <v/>
      </c>
      <c r="AI3236" s="187" t="str">
        <f t="shared" si="1088"/>
        <v/>
      </c>
      <c r="AJ3236" s="187" t="str">
        <f t="shared" si="1089"/>
        <v/>
      </c>
      <c r="AK3236" s="187" t="str">
        <f t="shared" si="1090"/>
        <v/>
      </c>
      <c r="AN3236" s="187" t="str">
        <f t="shared" si="1091"/>
        <v/>
      </c>
      <c r="AO3236" s="187" t="str">
        <f t="shared" si="1092"/>
        <v/>
      </c>
      <c r="AP3236" s="187" t="str">
        <f t="shared" si="1093"/>
        <v/>
      </c>
      <c r="AT3236" s="187" t="str">
        <f t="shared" si="1094"/>
        <v/>
      </c>
      <c r="AU3236" s="187" t="str">
        <f t="shared" si="1095"/>
        <v/>
      </c>
      <c r="AV3236" s="187" t="str">
        <f t="shared" si="1096"/>
        <v/>
      </c>
      <c r="AW3236" s="187" t="str">
        <f t="shared" si="1097"/>
        <v/>
      </c>
      <c r="AX3236" s="187" t="str">
        <f t="shared" si="1098"/>
        <v/>
      </c>
      <c r="AY3236" s="187" t="str">
        <f t="shared" si="1079"/>
        <v/>
      </c>
      <c r="AZ3236" s="187" t="str">
        <f t="shared" si="1099"/>
        <v/>
      </c>
      <c r="BA3236" s="187" t="str">
        <f t="shared" si="1081"/>
        <v xml:space="preserve"> </v>
      </c>
      <c r="BB3236" s="187" t="str">
        <f>IFERROR(IF(AW3236="","",VLOOKUP(AW3236,SUSS!R:S,2,FALSE)),AY3236*SUSS!$M$2)</f>
        <v/>
      </c>
      <c r="BC3236" s="187" t="str">
        <f t="shared" si="1080"/>
        <v/>
      </c>
    </row>
    <row r="3237" spans="14:55" ht="15.75" thickBot="1">
      <c r="N3237" s="183" t="s">
        <v>236</v>
      </c>
      <c r="O3237" s="82">
        <v>4</v>
      </c>
      <c r="P3237" s="85">
        <v>31633.73</v>
      </c>
      <c r="Q3237" s="83" t="s">
        <v>11</v>
      </c>
      <c r="R3237" s="83" t="s">
        <v>10</v>
      </c>
      <c r="S3237" s="83" t="s">
        <v>10</v>
      </c>
      <c r="T3237" s="82" t="s">
        <v>239</v>
      </c>
      <c r="U3237" s="82" t="s">
        <v>124</v>
      </c>
      <c r="AC3237" s="187" t="str">
        <f t="shared" si="1082"/>
        <v/>
      </c>
      <c r="AD3237" s="187" t="str">
        <f t="shared" si="1083"/>
        <v/>
      </c>
      <c r="AE3237" s="187" t="str">
        <f t="shared" si="1084"/>
        <v/>
      </c>
      <c r="AF3237" s="187" t="str">
        <f t="shared" si="1085"/>
        <v/>
      </c>
      <c r="AG3237" s="187" t="str">
        <f t="shared" si="1086"/>
        <v/>
      </c>
      <c r="AH3237" s="187" t="str">
        <f t="shared" si="1087"/>
        <v/>
      </c>
      <c r="AI3237" s="187" t="str">
        <f t="shared" si="1088"/>
        <v/>
      </c>
      <c r="AJ3237" s="187" t="str">
        <f t="shared" si="1089"/>
        <v/>
      </c>
      <c r="AK3237" s="187" t="str">
        <f t="shared" si="1090"/>
        <v/>
      </c>
      <c r="AN3237" s="187" t="str">
        <f t="shared" si="1091"/>
        <v/>
      </c>
      <c r="AO3237" s="187" t="str">
        <f t="shared" si="1092"/>
        <v/>
      </c>
      <c r="AP3237" s="187" t="str">
        <f t="shared" si="1093"/>
        <v/>
      </c>
      <c r="AT3237" s="187" t="str">
        <f t="shared" si="1094"/>
        <v>O572081</v>
      </c>
      <c r="AU3237" s="187">
        <f t="shared" si="1095"/>
        <v>4</v>
      </c>
      <c r="AV3237" s="187">
        <f t="shared" si="1096"/>
        <v>31633.73</v>
      </c>
      <c r="AW3237" s="187" t="str">
        <f t="shared" si="1097"/>
        <v>2020/10</v>
      </c>
      <c r="AX3237" s="187" t="str">
        <f t="shared" si="1098"/>
        <v>2020/10 Contribuciones Seg. Social</v>
      </c>
      <c r="AY3237" s="187">
        <f t="shared" si="1079"/>
        <v>48936.42</v>
      </c>
      <c r="AZ3237" s="187">
        <f t="shared" si="1099"/>
        <v>0.64642509607364007</v>
      </c>
      <c r="BA3237" s="187" t="str">
        <f t="shared" si="1081"/>
        <v>O572081 4</v>
      </c>
      <c r="BB3237" s="187">
        <f>IFERROR(IF(AW3237="","",VLOOKUP(AW3237,SUSS!R:S,2,FALSE)),AY3237*SUSS!$M$2)</f>
        <v>6901.78</v>
      </c>
      <c r="BC3237" s="187">
        <f t="shared" si="1080"/>
        <v>4461.4837995791277</v>
      </c>
    </row>
    <row r="3238" spans="14:55" ht="15.75" thickBot="1">
      <c r="N3238" s="183" t="s">
        <v>236</v>
      </c>
      <c r="O3238" s="82">
        <v>4</v>
      </c>
      <c r="P3238" s="85">
        <v>26152.5</v>
      </c>
      <c r="Q3238" s="83" t="s">
        <v>86</v>
      </c>
      <c r="R3238" s="83" t="s">
        <v>10</v>
      </c>
      <c r="S3238" s="83" t="s">
        <v>10</v>
      </c>
      <c r="T3238" s="82" t="s">
        <v>239</v>
      </c>
      <c r="U3238" s="82" t="s">
        <v>124</v>
      </c>
      <c r="AC3238" s="187" t="str">
        <f t="shared" si="1082"/>
        <v/>
      </c>
      <c r="AD3238" s="187" t="str">
        <f t="shared" si="1083"/>
        <v/>
      </c>
      <c r="AE3238" s="187" t="str">
        <f t="shared" si="1084"/>
        <v/>
      </c>
      <c r="AF3238" s="187" t="str">
        <f t="shared" si="1085"/>
        <v/>
      </c>
      <c r="AG3238" s="187" t="str">
        <f t="shared" si="1086"/>
        <v/>
      </c>
      <c r="AH3238" s="187" t="str">
        <f t="shared" si="1087"/>
        <v/>
      </c>
      <c r="AI3238" s="187" t="str">
        <f t="shared" si="1088"/>
        <v/>
      </c>
      <c r="AJ3238" s="187" t="str">
        <f t="shared" si="1089"/>
        <v/>
      </c>
      <c r="AK3238" s="187" t="str">
        <f t="shared" si="1090"/>
        <v/>
      </c>
      <c r="AN3238" s="187" t="str">
        <f t="shared" si="1091"/>
        <v/>
      </c>
      <c r="AO3238" s="187" t="str">
        <f t="shared" si="1092"/>
        <v/>
      </c>
      <c r="AP3238" s="187" t="str">
        <f t="shared" si="1093"/>
        <v/>
      </c>
      <c r="AT3238" s="187" t="str">
        <f t="shared" si="1094"/>
        <v/>
      </c>
      <c r="AU3238" s="187" t="str">
        <f t="shared" si="1095"/>
        <v/>
      </c>
      <c r="AV3238" s="187" t="str">
        <f t="shared" si="1096"/>
        <v/>
      </c>
      <c r="AW3238" s="187" t="str">
        <f t="shared" si="1097"/>
        <v/>
      </c>
      <c r="AX3238" s="187" t="str">
        <f t="shared" si="1098"/>
        <v/>
      </c>
      <c r="AY3238" s="187" t="str">
        <f t="shared" si="1079"/>
        <v/>
      </c>
      <c r="AZ3238" s="187" t="str">
        <f t="shared" si="1099"/>
        <v/>
      </c>
      <c r="BA3238" s="187" t="str">
        <f t="shared" si="1081"/>
        <v xml:space="preserve"> </v>
      </c>
      <c r="BB3238" s="187" t="str">
        <f>IFERROR(IF(AW3238="","",VLOOKUP(AW3238,SUSS!R:S,2,FALSE)),AY3238*SUSS!$M$2)</f>
        <v/>
      </c>
      <c r="BC3238" s="187" t="str">
        <f t="shared" si="1080"/>
        <v/>
      </c>
    </row>
    <row r="3239" spans="14:55" ht="15.75" thickBot="1">
      <c r="N3239" s="183" t="s">
        <v>236</v>
      </c>
      <c r="O3239" s="82">
        <v>5</v>
      </c>
      <c r="P3239" s="85">
        <v>15833.37</v>
      </c>
      <c r="Q3239" s="83" t="s">
        <v>86</v>
      </c>
      <c r="R3239" s="83" t="s">
        <v>10</v>
      </c>
      <c r="S3239" s="83" t="s">
        <v>10</v>
      </c>
      <c r="T3239" s="82" t="s">
        <v>239</v>
      </c>
      <c r="U3239" s="82" t="s">
        <v>124</v>
      </c>
      <c r="AC3239" s="187" t="str">
        <f t="shared" si="1082"/>
        <v/>
      </c>
      <c r="AD3239" s="187" t="str">
        <f t="shared" si="1083"/>
        <v/>
      </c>
      <c r="AE3239" s="187" t="str">
        <f t="shared" si="1084"/>
        <v/>
      </c>
      <c r="AF3239" s="187" t="str">
        <f t="shared" si="1085"/>
        <v/>
      </c>
      <c r="AG3239" s="187" t="str">
        <f t="shared" si="1086"/>
        <v/>
      </c>
      <c r="AH3239" s="187" t="str">
        <f t="shared" si="1087"/>
        <v/>
      </c>
      <c r="AI3239" s="187" t="str">
        <f t="shared" si="1088"/>
        <v/>
      </c>
      <c r="AJ3239" s="187" t="str">
        <f t="shared" si="1089"/>
        <v/>
      </c>
      <c r="AK3239" s="187" t="str">
        <f t="shared" si="1090"/>
        <v/>
      </c>
      <c r="AN3239" s="187" t="str">
        <f t="shared" si="1091"/>
        <v/>
      </c>
      <c r="AO3239" s="187" t="str">
        <f t="shared" si="1092"/>
        <v/>
      </c>
      <c r="AP3239" s="187" t="str">
        <f t="shared" si="1093"/>
        <v/>
      </c>
      <c r="AT3239" s="187" t="str">
        <f t="shared" si="1094"/>
        <v/>
      </c>
      <c r="AU3239" s="187" t="str">
        <f t="shared" si="1095"/>
        <v/>
      </c>
      <c r="AV3239" s="187" t="str">
        <f t="shared" si="1096"/>
        <v/>
      </c>
      <c r="AW3239" s="187" t="str">
        <f t="shared" si="1097"/>
        <v/>
      </c>
      <c r="AX3239" s="187" t="str">
        <f t="shared" si="1098"/>
        <v/>
      </c>
      <c r="AY3239" s="187" t="str">
        <f t="shared" si="1079"/>
        <v/>
      </c>
      <c r="AZ3239" s="187" t="str">
        <f t="shared" si="1099"/>
        <v/>
      </c>
      <c r="BA3239" s="187" t="str">
        <f t="shared" si="1081"/>
        <v xml:space="preserve"> </v>
      </c>
      <c r="BB3239" s="187" t="str">
        <f>IFERROR(IF(AW3239="","",VLOOKUP(AW3239,SUSS!R:S,2,FALSE)),AY3239*SUSS!$M$2)</f>
        <v/>
      </c>
      <c r="BC3239" s="187" t="str">
        <f t="shared" si="1080"/>
        <v/>
      </c>
    </row>
    <row r="3240" spans="14:55" ht="15.75" thickBot="1">
      <c r="N3240" s="183" t="s">
        <v>236</v>
      </c>
      <c r="O3240" s="82">
        <v>5</v>
      </c>
      <c r="P3240" s="85">
        <v>10305.89</v>
      </c>
      <c r="Q3240" s="83" t="s">
        <v>11</v>
      </c>
      <c r="R3240" s="83" t="s">
        <v>10</v>
      </c>
      <c r="S3240" s="83" t="s">
        <v>10</v>
      </c>
      <c r="T3240" s="82" t="s">
        <v>239</v>
      </c>
      <c r="U3240" s="82" t="s">
        <v>124</v>
      </c>
      <c r="AC3240" s="187" t="str">
        <f t="shared" si="1082"/>
        <v/>
      </c>
      <c r="AD3240" s="187" t="str">
        <f t="shared" si="1083"/>
        <v/>
      </c>
      <c r="AE3240" s="187" t="str">
        <f t="shared" si="1084"/>
        <v/>
      </c>
      <c r="AF3240" s="187" t="str">
        <f t="shared" si="1085"/>
        <v/>
      </c>
      <c r="AG3240" s="187" t="str">
        <f t="shared" si="1086"/>
        <v/>
      </c>
      <c r="AH3240" s="187" t="str">
        <f t="shared" si="1087"/>
        <v/>
      </c>
      <c r="AI3240" s="187" t="str">
        <f t="shared" si="1088"/>
        <v/>
      </c>
      <c r="AJ3240" s="187" t="str">
        <f t="shared" si="1089"/>
        <v/>
      </c>
      <c r="AK3240" s="187" t="str">
        <f t="shared" si="1090"/>
        <v/>
      </c>
      <c r="AN3240" s="187" t="str">
        <f t="shared" si="1091"/>
        <v/>
      </c>
      <c r="AO3240" s="187" t="str">
        <f t="shared" si="1092"/>
        <v/>
      </c>
      <c r="AP3240" s="187" t="str">
        <f t="shared" si="1093"/>
        <v/>
      </c>
      <c r="AT3240" s="187" t="str">
        <f t="shared" si="1094"/>
        <v>O572081</v>
      </c>
      <c r="AU3240" s="187">
        <f t="shared" si="1095"/>
        <v>5</v>
      </c>
      <c r="AV3240" s="187">
        <f t="shared" si="1096"/>
        <v>10305.89</v>
      </c>
      <c r="AW3240" s="187" t="str">
        <f t="shared" si="1097"/>
        <v>2020/10</v>
      </c>
      <c r="AX3240" s="187" t="str">
        <f t="shared" si="1098"/>
        <v>2020/10 Contribuciones Seg. Social</v>
      </c>
      <c r="AY3240" s="187">
        <f t="shared" si="1079"/>
        <v>48936.42</v>
      </c>
      <c r="AZ3240" s="187">
        <f t="shared" si="1099"/>
        <v>0.21059754677600037</v>
      </c>
      <c r="BA3240" s="187" t="str">
        <f t="shared" si="1081"/>
        <v>O572081 5</v>
      </c>
      <c r="BB3240" s="187">
        <f>IFERROR(IF(AW3240="","",VLOOKUP(AW3240,SUSS!R:S,2,FALSE)),AY3240*SUSS!$M$2)</f>
        <v>6901.78</v>
      </c>
      <c r="BC3240" s="187">
        <f t="shared" si="1080"/>
        <v>1453.4979363876637</v>
      </c>
    </row>
    <row r="3241" spans="14:55" ht="15.75" thickBot="1">
      <c r="N3241" s="183" t="s">
        <v>236</v>
      </c>
      <c r="O3241" s="82">
        <v>5</v>
      </c>
      <c r="P3241" s="85">
        <v>2544.48</v>
      </c>
      <c r="Q3241" s="83" t="s">
        <v>86</v>
      </c>
      <c r="R3241" s="83" t="s">
        <v>10</v>
      </c>
      <c r="S3241" s="83" t="s">
        <v>83</v>
      </c>
      <c r="T3241" s="82" t="s">
        <v>239</v>
      </c>
      <c r="U3241" s="82" t="s">
        <v>124</v>
      </c>
      <c r="AC3241" s="187" t="str">
        <f t="shared" si="1082"/>
        <v/>
      </c>
      <c r="AD3241" s="187" t="str">
        <f t="shared" si="1083"/>
        <v/>
      </c>
      <c r="AE3241" s="187" t="str">
        <f t="shared" si="1084"/>
        <v/>
      </c>
      <c r="AF3241" s="187" t="str">
        <f t="shared" si="1085"/>
        <v/>
      </c>
      <c r="AG3241" s="187" t="str">
        <f t="shared" si="1086"/>
        <v/>
      </c>
      <c r="AH3241" s="187" t="str">
        <f t="shared" si="1087"/>
        <v/>
      </c>
      <c r="AI3241" s="187" t="str">
        <f t="shared" si="1088"/>
        <v/>
      </c>
      <c r="AJ3241" s="187" t="str">
        <f t="shared" si="1089"/>
        <v/>
      </c>
      <c r="AK3241" s="187" t="str">
        <f t="shared" si="1090"/>
        <v/>
      </c>
      <c r="AN3241" s="187" t="str">
        <f t="shared" si="1091"/>
        <v/>
      </c>
      <c r="AO3241" s="187" t="str">
        <f t="shared" si="1092"/>
        <v/>
      </c>
      <c r="AP3241" s="187" t="str">
        <f t="shared" si="1093"/>
        <v/>
      </c>
      <c r="AT3241" s="187" t="str">
        <f t="shared" si="1094"/>
        <v/>
      </c>
      <c r="AU3241" s="187" t="str">
        <f t="shared" si="1095"/>
        <v/>
      </c>
      <c r="AV3241" s="187" t="str">
        <f t="shared" si="1096"/>
        <v/>
      </c>
      <c r="AW3241" s="187" t="str">
        <f t="shared" si="1097"/>
        <v/>
      </c>
      <c r="AX3241" s="187" t="str">
        <f t="shared" si="1098"/>
        <v/>
      </c>
      <c r="AY3241" s="187" t="str">
        <f t="shared" si="1079"/>
        <v/>
      </c>
      <c r="AZ3241" s="187" t="str">
        <f t="shared" si="1099"/>
        <v/>
      </c>
      <c r="BA3241" s="187" t="str">
        <f t="shared" si="1081"/>
        <v xml:space="preserve"> </v>
      </c>
      <c r="BB3241" s="187" t="str">
        <f>IFERROR(IF(AW3241="","",VLOOKUP(AW3241,SUSS!R:S,2,FALSE)),AY3241*SUSS!$M$2)</f>
        <v/>
      </c>
      <c r="BC3241" s="187" t="str">
        <f t="shared" si="1080"/>
        <v/>
      </c>
    </row>
    <row r="3242" spans="14:55" ht="15.75" thickBot="1">
      <c r="N3242" s="183" t="s">
        <v>236</v>
      </c>
      <c r="O3242" s="82">
        <v>5</v>
      </c>
      <c r="P3242" s="85">
        <v>2965.71</v>
      </c>
      <c r="Q3242" s="83" t="s">
        <v>11</v>
      </c>
      <c r="R3242" s="83" t="s">
        <v>10</v>
      </c>
      <c r="S3242" s="83" t="s">
        <v>83</v>
      </c>
      <c r="T3242" s="82" t="s">
        <v>239</v>
      </c>
      <c r="U3242" s="82" t="s">
        <v>124</v>
      </c>
      <c r="AC3242" s="187" t="str">
        <f t="shared" si="1082"/>
        <v/>
      </c>
      <c r="AD3242" s="187" t="str">
        <f t="shared" si="1083"/>
        <v/>
      </c>
      <c r="AE3242" s="187" t="str">
        <f t="shared" si="1084"/>
        <v/>
      </c>
      <c r="AF3242" s="187" t="str">
        <f t="shared" si="1085"/>
        <v/>
      </c>
      <c r="AG3242" s="187" t="str">
        <f t="shared" si="1086"/>
        <v/>
      </c>
      <c r="AH3242" s="187" t="str">
        <f t="shared" si="1087"/>
        <v/>
      </c>
      <c r="AI3242" s="187" t="str">
        <f t="shared" si="1088"/>
        <v/>
      </c>
      <c r="AJ3242" s="187" t="str">
        <f t="shared" si="1089"/>
        <v/>
      </c>
      <c r="AK3242" s="187" t="str">
        <f t="shared" si="1090"/>
        <v/>
      </c>
      <c r="AN3242" s="187" t="str">
        <f t="shared" si="1091"/>
        <v/>
      </c>
      <c r="AO3242" s="187" t="str">
        <f t="shared" si="1092"/>
        <v/>
      </c>
      <c r="AP3242" s="187" t="str">
        <f t="shared" si="1093"/>
        <v/>
      </c>
      <c r="AT3242" s="187" t="str">
        <f t="shared" si="1094"/>
        <v>O572081</v>
      </c>
      <c r="AU3242" s="187">
        <f t="shared" si="1095"/>
        <v>5</v>
      </c>
      <c r="AV3242" s="187">
        <f t="shared" si="1096"/>
        <v>2965.71</v>
      </c>
      <c r="AW3242" s="187" t="str">
        <f t="shared" si="1097"/>
        <v>2020/10</v>
      </c>
      <c r="AX3242" s="187" t="str">
        <f t="shared" si="1098"/>
        <v>2020/10 Contribuciones Seg. Social</v>
      </c>
      <c r="AY3242" s="187">
        <f t="shared" si="1079"/>
        <v>48936.42</v>
      </c>
      <c r="AZ3242" s="187">
        <f t="shared" si="1099"/>
        <v>6.0603329789960116E-2</v>
      </c>
      <c r="BA3242" s="187" t="str">
        <f t="shared" si="1081"/>
        <v>O572081 5</v>
      </c>
      <c r="BB3242" s="187">
        <f>IFERROR(IF(AW3242="","",VLOOKUP(AW3242,SUSS!R:S,2,FALSE)),AY3242*SUSS!$M$2)</f>
        <v>6901.78</v>
      </c>
      <c r="BC3242" s="187">
        <f t="shared" si="1080"/>
        <v>418.27084947775091</v>
      </c>
    </row>
    <row r="3243" spans="14:55" ht="15.75" thickBot="1">
      <c r="N3243" s="183" t="s">
        <v>236</v>
      </c>
      <c r="O3243" s="82">
        <v>5</v>
      </c>
      <c r="P3243" s="85">
        <v>19279.5</v>
      </c>
      <c r="Q3243" s="83" t="s">
        <v>11</v>
      </c>
      <c r="R3243" s="83" t="s">
        <v>10</v>
      </c>
      <c r="S3243" s="83" t="s">
        <v>10</v>
      </c>
      <c r="T3243" s="82" t="s">
        <v>240</v>
      </c>
      <c r="U3243" s="82" t="s">
        <v>124</v>
      </c>
      <c r="AC3243" s="187" t="str">
        <f t="shared" si="1082"/>
        <v/>
      </c>
      <c r="AD3243" s="187" t="str">
        <f t="shared" si="1083"/>
        <v/>
      </c>
      <c r="AE3243" s="187" t="str">
        <f t="shared" si="1084"/>
        <v/>
      </c>
      <c r="AF3243" s="187" t="str">
        <f t="shared" si="1085"/>
        <v/>
      </c>
      <c r="AG3243" s="187" t="str">
        <f t="shared" si="1086"/>
        <v/>
      </c>
      <c r="AH3243" s="187" t="str">
        <f t="shared" si="1087"/>
        <v/>
      </c>
      <c r="AI3243" s="187" t="str">
        <f t="shared" si="1088"/>
        <v/>
      </c>
      <c r="AJ3243" s="187" t="str">
        <f t="shared" si="1089"/>
        <v/>
      </c>
      <c r="AK3243" s="187" t="str">
        <f t="shared" si="1090"/>
        <v/>
      </c>
      <c r="AN3243" s="187" t="str">
        <f t="shared" si="1091"/>
        <v/>
      </c>
      <c r="AO3243" s="187" t="str">
        <f t="shared" si="1092"/>
        <v/>
      </c>
      <c r="AP3243" s="187" t="str">
        <f t="shared" si="1093"/>
        <v/>
      </c>
      <c r="AT3243" s="187" t="str">
        <f t="shared" si="1094"/>
        <v>O572081</v>
      </c>
      <c r="AU3243" s="187">
        <f t="shared" si="1095"/>
        <v>5</v>
      </c>
      <c r="AV3243" s="187">
        <f t="shared" si="1096"/>
        <v>19279.5</v>
      </c>
      <c r="AW3243" s="187" t="str">
        <f t="shared" si="1097"/>
        <v>2020/11</v>
      </c>
      <c r="AX3243" s="187" t="str">
        <f t="shared" si="1098"/>
        <v>2020/11 Contribuciones Seg. Social</v>
      </c>
      <c r="AY3243" s="187">
        <f t="shared" si="1079"/>
        <v>48426.559999999998</v>
      </c>
      <c r="AZ3243" s="187">
        <f t="shared" si="1099"/>
        <v>0.39811830532666376</v>
      </c>
      <c r="BA3243" s="187" t="str">
        <f t="shared" si="1081"/>
        <v>O572081 5</v>
      </c>
      <c r="BB3243" s="187">
        <f>IFERROR(IF(AW3243="","",VLOOKUP(AW3243,SUSS!R:S,2,FALSE)),AY3243*SUSS!$M$2)</f>
        <v>6677.08</v>
      </c>
      <c r="BC3243" s="187">
        <f t="shared" si="1080"/>
        <v>2658.2677741305602</v>
      </c>
    </row>
    <row r="3244" spans="14:55" ht="15.75" thickBot="1">
      <c r="N3244" s="183" t="s">
        <v>236</v>
      </c>
      <c r="O3244" s="82">
        <v>5</v>
      </c>
      <c r="P3244" s="85">
        <v>11229.04</v>
      </c>
      <c r="Q3244" s="83" t="s">
        <v>86</v>
      </c>
      <c r="R3244" s="83" t="s">
        <v>10</v>
      </c>
      <c r="S3244" s="83" t="s">
        <v>10</v>
      </c>
      <c r="T3244" s="82" t="s">
        <v>240</v>
      </c>
      <c r="U3244" s="82" t="s">
        <v>124</v>
      </c>
      <c r="AC3244" s="187" t="str">
        <f t="shared" si="1082"/>
        <v/>
      </c>
      <c r="AD3244" s="187" t="str">
        <f t="shared" si="1083"/>
        <v/>
      </c>
      <c r="AE3244" s="187" t="str">
        <f t="shared" si="1084"/>
        <v/>
      </c>
      <c r="AF3244" s="187" t="str">
        <f t="shared" si="1085"/>
        <v/>
      </c>
      <c r="AG3244" s="187" t="str">
        <f t="shared" si="1086"/>
        <v/>
      </c>
      <c r="AH3244" s="187" t="str">
        <f t="shared" si="1087"/>
        <v/>
      </c>
      <c r="AI3244" s="187" t="str">
        <f t="shared" si="1088"/>
        <v/>
      </c>
      <c r="AJ3244" s="187" t="str">
        <f t="shared" si="1089"/>
        <v/>
      </c>
      <c r="AK3244" s="187" t="str">
        <f t="shared" si="1090"/>
        <v/>
      </c>
      <c r="AN3244" s="187" t="str">
        <f t="shared" si="1091"/>
        <v/>
      </c>
      <c r="AO3244" s="187" t="str">
        <f t="shared" si="1092"/>
        <v/>
      </c>
      <c r="AP3244" s="187" t="str">
        <f t="shared" si="1093"/>
        <v/>
      </c>
      <c r="AT3244" s="187" t="str">
        <f t="shared" si="1094"/>
        <v/>
      </c>
      <c r="AU3244" s="187" t="str">
        <f t="shared" si="1095"/>
        <v/>
      </c>
      <c r="AV3244" s="187" t="str">
        <f t="shared" si="1096"/>
        <v/>
      </c>
      <c r="AW3244" s="187" t="str">
        <f t="shared" si="1097"/>
        <v/>
      </c>
      <c r="AX3244" s="187" t="str">
        <f t="shared" si="1098"/>
        <v/>
      </c>
      <c r="AY3244" s="187" t="str">
        <f t="shared" si="1079"/>
        <v/>
      </c>
      <c r="AZ3244" s="187" t="str">
        <f t="shared" si="1099"/>
        <v/>
      </c>
      <c r="BA3244" s="187" t="str">
        <f t="shared" si="1081"/>
        <v xml:space="preserve"> </v>
      </c>
      <c r="BB3244" s="187" t="str">
        <f>IFERROR(IF(AW3244="","",VLOOKUP(AW3244,SUSS!R:S,2,FALSE)),AY3244*SUSS!$M$2)</f>
        <v/>
      </c>
      <c r="BC3244" s="187" t="str">
        <f t="shared" si="1080"/>
        <v/>
      </c>
    </row>
    <row r="3245" spans="14:55" ht="15.75" thickBot="1">
      <c r="N3245" s="183" t="s">
        <v>236</v>
      </c>
      <c r="O3245" s="82">
        <v>6</v>
      </c>
      <c r="P3245" s="85">
        <v>30465.49</v>
      </c>
      <c r="Q3245" s="83" t="s">
        <v>86</v>
      </c>
      <c r="R3245" s="83" t="s">
        <v>10</v>
      </c>
      <c r="S3245" s="83" t="s">
        <v>10</v>
      </c>
      <c r="T3245" s="82" t="s">
        <v>240</v>
      </c>
      <c r="U3245" s="82" t="s">
        <v>124</v>
      </c>
      <c r="AC3245" s="187" t="str">
        <f t="shared" si="1082"/>
        <v/>
      </c>
      <c r="AD3245" s="187" t="str">
        <f t="shared" si="1083"/>
        <v/>
      </c>
      <c r="AE3245" s="187" t="str">
        <f t="shared" si="1084"/>
        <v/>
      </c>
      <c r="AF3245" s="187" t="str">
        <f t="shared" si="1085"/>
        <v/>
      </c>
      <c r="AG3245" s="187" t="str">
        <f t="shared" si="1086"/>
        <v/>
      </c>
      <c r="AH3245" s="187" t="str">
        <f t="shared" si="1087"/>
        <v/>
      </c>
      <c r="AI3245" s="187" t="str">
        <f t="shared" si="1088"/>
        <v/>
      </c>
      <c r="AJ3245" s="187" t="str">
        <f t="shared" si="1089"/>
        <v/>
      </c>
      <c r="AK3245" s="187" t="str">
        <f t="shared" si="1090"/>
        <v/>
      </c>
      <c r="AN3245" s="187" t="str">
        <f t="shared" si="1091"/>
        <v/>
      </c>
      <c r="AO3245" s="187" t="str">
        <f t="shared" si="1092"/>
        <v/>
      </c>
      <c r="AP3245" s="187" t="str">
        <f t="shared" si="1093"/>
        <v/>
      </c>
      <c r="AT3245" s="187" t="str">
        <f t="shared" si="1094"/>
        <v/>
      </c>
      <c r="AU3245" s="187" t="str">
        <f t="shared" si="1095"/>
        <v/>
      </c>
      <c r="AV3245" s="187" t="str">
        <f t="shared" si="1096"/>
        <v/>
      </c>
      <c r="AW3245" s="187" t="str">
        <f t="shared" si="1097"/>
        <v/>
      </c>
      <c r="AX3245" s="187" t="str">
        <f t="shared" si="1098"/>
        <v/>
      </c>
      <c r="AY3245" s="187" t="str">
        <f t="shared" si="1079"/>
        <v/>
      </c>
      <c r="AZ3245" s="187" t="str">
        <f t="shared" si="1099"/>
        <v/>
      </c>
      <c r="BA3245" s="187" t="str">
        <f t="shared" si="1081"/>
        <v xml:space="preserve"> </v>
      </c>
      <c r="BB3245" s="187" t="str">
        <f>IFERROR(IF(AW3245="","",VLOOKUP(AW3245,SUSS!R:S,2,FALSE)),AY3245*SUSS!$M$2)</f>
        <v/>
      </c>
      <c r="BC3245" s="187" t="str">
        <f t="shared" si="1080"/>
        <v/>
      </c>
    </row>
    <row r="3246" spans="14:55" ht="15.75" thickBot="1">
      <c r="N3246" s="183" t="s">
        <v>236</v>
      </c>
      <c r="O3246" s="82">
        <v>6</v>
      </c>
      <c r="P3246" s="85">
        <v>29147.06</v>
      </c>
      <c r="Q3246" s="83" t="s">
        <v>11</v>
      </c>
      <c r="R3246" s="83" t="s">
        <v>10</v>
      </c>
      <c r="S3246" s="83" t="s">
        <v>10</v>
      </c>
      <c r="T3246" s="82" t="s">
        <v>240</v>
      </c>
      <c r="U3246" s="82" t="s">
        <v>124</v>
      </c>
      <c r="AC3246" s="187" t="str">
        <f t="shared" si="1082"/>
        <v/>
      </c>
      <c r="AD3246" s="187" t="str">
        <f t="shared" si="1083"/>
        <v/>
      </c>
      <c r="AE3246" s="187" t="str">
        <f t="shared" si="1084"/>
        <v/>
      </c>
      <c r="AF3246" s="187" t="str">
        <f t="shared" si="1085"/>
        <v/>
      </c>
      <c r="AG3246" s="187" t="str">
        <f t="shared" si="1086"/>
        <v/>
      </c>
      <c r="AH3246" s="187" t="str">
        <f t="shared" si="1087"/>
        <v/>
      </c>
      <c r="AI3246" s="187" t="str">
        <f t="shared" si="1088"/>
        <v/>
      </c>
      <c r="AJ3246" s="187" t="str">
        <f t="shared" si="1089"/>
        <v/>
      </c>
      <c r="AK3246" s="187" t="str">
        <f t="shared" si="1090"/>
        <v/>
      </c>
      <c r="AN3246" s="187" t="str">
        <f t="shared" si="1091"/>
        <v/>
      </c>
      <c r="AO3246" s="187" t="str">
        <f t="shared" si="1092"/>
        <v/>
      </c>
      <c r="AP3246" s="187" t="str">
        <f t="shared" si="1093"/>
        <v/>
      </c>
      <c r="AT3246" s="187" t="str">
        <f t="shared" si="1094"/>
        <v>O572081</v>
      </c>
      <c r="AU3246" s="187">
        <f t="shared" si="1095"/>
        <v>6</v>
      </c>
      <c r="AV3246" s="187">
        <f t="shared" si="1096"/>
        <v>29147.06</v>
      </c>
      <c r="AW3246" s="187" t="str">
        <f t="shared" si="1097"/>
        <v>2020/11</v>
      </c>
      <c r="AX3246" s="187" t="str">
        <f t="shared" si="1098"/>
        <v>2020/11 Contribuciones Seg. Social</v>
      </c>
      <c r="AY3246" s="187">
        <f t="shared" si="1079"/>
        <v>48426.559999999998</v>
      </c>
      <c r="AZ3246" s="187">
        <f t="shared" si="1099"/>
        <v>0.6018816946733363</v>
      </c>
      <c r="BA3246" s="187" t="str">
        <f t="shared" si="1081"/>
        <v>O572081 6</v>
      </c>
      <c r="BB3246" s="187">
        <f>IFERROR(IF(AW3246="","",VLOOKUP(AW3246,SUSS!R:S,2,FALSE)),AY3246*SUSS!$M$2)</f>
        <v>6677.08</v>
      </c>
      <c r="BC3246" s="187">
        <f t="shared" si="1080"/>
        <v>4018.8122258694402</v>
      </c>
    </row>
    <row r="3247" spans="14:55" ht="15.75" thickBot="1">
      <c r="N3247" s="183" t="s">
        <v>236</v>
      </c>
      <c r="O3247" s="82">
        <v>6</v>
      </c>
      <c r="P3247" s="85">
        <v>1618.58</v>
      </c>
      <c r="Q3247" s="83" t="s">
        <v>11</v>
      </c>
      <c r="R3247" s="83" t="s">
        <v>10</v>
      </c>
      <c r="S3247" s="83" t="s">
        <v>83</v>
      </c>
      <c r="T3247" s="82" t="s">
        <v>240</v>
      </c>
      <c r="U3247" s="82" t="s">
        <v>124</v>
      </c>
      <c r="AC3247" s="187" t="str">
        <f t="shared" si="1082"/>
        <v/>
      </c>
      <c r="AD3247" s="187" t="str">
        <f t="shared" si="1083"/>
        <v/>
      </c>
      <c r="AE3247" s="187" t="str">
        <f t="shared" si="1084"/>
        <v/>
      </c>
      <c r="AF3247" s="187" t="str">
        <f t="shared" si="1085"/>
        <v/>
      </c>
      <c r="AG3247" s="187" t="str">
        <f t="shared" si="1086"/>
        <v/>
      </c>
      <c r="AH3247" s="187" t="str">
        <f t="shared" si="1087"/>
        <v/>
      </c>
      <c r="AI3247" s="187" t="str">
        <f t="shared" si="1088"/>
        <v/>
      </c>
      <c r="AJ3247" s="187" t="str">
        <f t="shared" si="1089"/>
        <v/>
      </c>
      <c r="AK3247" s="187" t="str">
        <f t="shared" si="1090"/>
        <v/>
      </c>
      <c r="AN3247" s="187" t="str">
        <f t="shared" si="1091"/>
        <v/>
      </c>
      <c r="AO3247" s="187" t="str">
        <f t="shared" si="1092"/>
        <v/>
      </c>
      <c r="AP3247" s="187" t="str">
        <f t="shared" si="1093"/>
        <v/>
      </c>
      <c r="AT3247" s="187" t="str">
        <f t="shared" si="1094"/>
        <v>O572081</v>
      </c>
      <c r="AU3247" s="187">
        <f t="shared" si="1095"/>
        <v>6</v>
      </c>
      <c r="AV3247" s="187">
        <f t="shared" si="1096"/>
        <v>1618.58</v>
      </c>
      <c r="AW3247" s="187" t="str">
        <f t="shared" si="1097"/>
        <v>2020/11</v>
      </c>
      <c r="AX3247" s="187" t="str">
        <f t="shared" si="1098"/>
        <v>2020/11 Contribuciones Seg. Social</v>
      </c>
      <c r="AY3247" s="187">
        <f t="shared" si="1079"/>
        <v>48426.559999999998</v>
      </c>
      <c r="AZ3247" s="187">
        <f t="shared" si="1099"/>
        <v>3.3423394104392302E-2</v>
      </c>
      <c r="BA3247" s="187" t="str">
        <f t="shared" si="1081"/>
        <v>O572081 6</v>
      </c>
      <c r="BB3247" s="187">
        <f>IFERROR(IF(AW3247="","",VLOOKUP(AW3247,SUSS!R:S,2,FALSE)),AY3247*SUSS!$M$2)</f>
        <v>6677.08</v>
      </c>
      <c r="BC3247" s="187">
        <f t="shared" si="1080"/>
        <v>223.17067630655575</v>
      </c>
    </row>
    <row r="3248" spans="14:55" ht="15.75" thickBot="1">
      <c r="N3248" s="183" t="s">
        <v>236</v>
      </c>
      <c r="O3248" s="82">
        <v>6</v>
      </c>
      <c r="P3248" s="85">
        <v>2729.44</v>
      </c>
      <c r="Q3248" s="83" t="s">
        <v>11</v>
      </c>
      <c r="R3248" s="83" t="s">
        <v>10</v>
      </c>
      <c r="S3248" s="83" t="s">
        <v>10</v>
      </c>
      <c r="T3248" s="82" t="s">
        <v>241</v>
      </c>
      <c r="U3248" s="82" t="s">
        <v>124</v>
      </c>
      <c r="AC3248" s="187" t="str">
        <f t="shared" si="1082"/>
        <v/>
      </c>
      <c r="AD3248" s="187" t="str">
        <f t="shared" si="1083"/>
        <v/>
      </c>
      <c r="AE3248" s="187" t="str">
        <f t="shared" si="1084"/>
        <v/>
      </c>
      <c r="AF3248" s="187" t="str">
        <f t="shared" si="1085"/>
        <v/>
      </c>
      <c r="AG3248" s="187" t="str">
        <f t="shared" si="1086"/>
        <v/>
      </c>
      <c r="AH3248" s="187" t="str">
        <f t="shared" si="1087"/>
        <v/>
      </c>
      <c r="AI3248" s="187" t="str">
        <f t="shared" si="1088"/>
        <v/>
      </c>
      <c r="AJ3248" s="187" t="str">
        <f t="shared" si="1089"/>
        <v/>
      </c>
      <c r="AK3248" s="187" t="str">
        <f t="shared" si="1090"/>
        <v/>
      </c>
      <c r="AN3248" s="187" t="str">
        <f t="shared" si="1091"/>
        <v/>
      </c>
      <c r="AO3248" s="187" t="str">
        <f t="shared" si="1092"/>
        <v/>
      </c>
      <c r="AP3248" s="187" t="str">
        <f t="shared" si="1093"/>
        <v/>
      </c>
      <c r="AT3248" s="187" t="str">
        <f t="shared" si="1094"/>
        <v>O572081</v>
      </c>
      <c r="AU3248" s="187">
        <f t="shared" si="1095"/>
        <v>6</v>
      </c>
      <c r="AV3248" s="187">
        <f t="shared" si="1096"/>
        <v>2729.44</v>
      </c>
      <c r="AW3248" s="187" t="str">
        <f t="shared" si="1097"/>
        <v>2020/12</v>
      </c>
      <c r="AX3248" s="187" t="str">
        <f t="shared" si="1098"/>
        <v>2020/12 Contribuciones Seg. Social</v>
      </c>
      <c r="AY3248" s="187">
        <f t="shared" si="1079"/>
        <v>72661.89</v>
      </c>
      <c r="AZ3248" s="187">
        <f t="shared" si="1099"/>
        <v>3.756357011908168E-2</v>
      </c>
      <c r="BA3248" s="187" t="str">
        <f t="shared" si="1081"/>
        <v>O572081 6</v>
      </c>
      <c r="BB3248" s="187">
        <f>IFERROR(IF(AW3248="","",VLOOKUP(AW3248,SUSS!R:S,2,FALSE)),AY3248*SUSS!$M$2)</f>
        <v>9949.5</v>
      </c>
      <c r="BC3248" s="187">
        <f t="shared" si="1080"/>
        <v>373.73874089980319</v>
      </c>
    </row>
    <row r="3249" spans="14:55" ht="15.75" thickBot="1">
      <c r="N3249" s="183" t="s">
        <v>236</v>
      </c>
      <c r="O3249" s="82">
        <v>7</v>
      </c>
      <c r="P3249" s="86">
        <v>289.56</v>
      </c>
      <c r="Q3249" s="83" t="s">
        <v>86</v>
      </c>
      <c r="R3249" s="83" t="s">
        <v>10</v>
      </c>
      <c r="S3249" s="83" t="s">
        <v>10</v>
      </c>
      <c r="T3249" s="82" t="s">
        <v>240</v>
      </c>
      <c r="U3249" s="82" t="s">
        <v>124</v>
      </c>
      <c r="AC3249" s="187" t="str">
        <f t="shared" si="1082"/>
        <v/>
      </c>
      <c r="AD3249" s="187" t="str">
        <f t="shared" si="1083"/>
        <v/>
      </c>
      <c r="AE3249" s="187" t="str">
        <f t="shared" si="1084"/>
        <v/>
      </c>
      <c r="AF3249" s="187" t="str">
        <f t="shared" si="1085"/>
        <v/>
      </c>
      <c r="AG3249" s="187" t="str">
        <f t="shared" si="1086"/>
        <v/>
      </c>
      <c r="AH3249" s="187" t="str">
        <f t="shared" si="1087"/>
        <v/>
      </c>
      <c r="AI3249" s="187" t="str">
        <f t="shared" si="1088"/>
        <v/>
      </c>
      <c r="AJ3249" s="187" t="str">
        <f t="shared" si="1089"/>
        <v/>
      </c>
      <c r="AK3249" s="187" t="str">
        <f t="shared" si="1090"/>
        <v/>
      </c>
      <c r="AN3249" s="187" t="str">
        <f t="shared" si="1091"/>
        <v/>
      </c>
      <c r="AO3249" s="187" t="str">
        <f t="shared" si="1092"/>
        <v/>
      </c>
      <c r="AP3249" s="187" t="str">
        <f t="shared" si="1093"/>
        <v/>
      </c>
      <c r="AT3249" s="187" t="str">
        <f t="shared" si="1094"/>
        <v/>
      </c>
      <c r="AU3249" s="187" t="str">
        <f t="shared" si="1095"/>
        <v/>
      </c>
      <c r="AV3249" s="187" t="str">
        <f t="shared" si="1096"/>
        <v/>
      </c>
      <c r="AW3249" s="187" t="str">
        <f t="shared" si="1097"/>
        <v/>
      </c>
      <c r="AX3249" s="187" t="str">
        <f t="shared" si="1098"/>
        <v/>
      </c>
      <c r="AY3249" s="187" t="str">
        <f t="shared" si="1079"/>
        <v/>
      </c>
      <c r="AZ3249" s="187" t="str">
        <f t="shared" si="1099"/>
        <v/>
      </c>
      <c r="BA3249" s="187" t="str">
        <f t="shared" si="1081"/>
        <v xml:space="preserve"> </v>
      </c>
      <c r="BB3249" s="187" t="str">
        <f>IFERROR(IF(AW3249="","",VLOOKUP(AW3249,SUSS!R:S,2,FALSE)),AY3249*SUSS!$M$2)</f>
        <v/>
      </c>
      <c r="BC3249" s="187" t="str">
        <f t="shared" si="1080"/>
        <v/>
      </c>
    </row>
    <row r="3250" spans="14:55" ht="15.75" thickBot="1">
      <c r="N3250" s="183" t="s">
        <v>236</v>
      </c>
      <c r="O3250" s="82">
        <v>7</v>
      </c>
      <c r="P3250" s="85">
        <v>1403.25</v>
      </c>
      <c r="Q3250" s="83" t="s">
        <v>86</v>
      </c>
      <c r="R3250" s="83" t="s">
        <v>10</v>
      </c>
      <c r="S3250" s="83" t="s">
        <v>83</v>
      </c>
      <c r="T3250" s="82" t="s">
        <v>240</v>
      </c>
      <c r="U3250" s="82" t="s">
        <v>124</v>
      </c>
      <c r="AC3250" s="187" t="str">
        <f t="shared" si="1082"/>
        <v/>
      </c>
      <c r="AD3250" s="187" t="str">
        <f t="shared" si="1083"/>
        <v/>
      </c>
      <c r="AE3250" s="187" t="str">
        <f t="shared" si="1084"/>
        <v/>
      </c>
      <c r="AF3250" s="187" t="str">
        <f t="shared" si="1085"/>
        <v/>
      </c>
      <c r="AG3250" s="187" t="str">
        <f t="shared" si="1086"/>
        <v/>
      </c>
      <c r="AH3250" s="187" t="str">
        <f t="shared" si="1087"/>
        <v/>
      </c>
      <c r="AI3250" s="187" t="str">
        <f t="shared" si="1088"/>
        <v/>
      </c>
      <c r="AJ3250" s="187" t="str">
        <f t="shared" si="1089"/>
        <v/>
      </c>
      <c r="AK3250" s="187" t="str">
        <f t="shared" si="1090"/>
        <v/>
      </c>
      <c r="AN3250" s="187" t="str">
        <f t="shared" si="1091"/>
        <v/>
      </c>
      <c r="AO3250" s="187" t="str">
        <f t="shared" si="1092"/>
        <v/>
      </c>
      <c r="AP3250" s="187" t="str">
        <f t="shared" si="1093"/>
        <v/>
      </c>
      <c r="AT3250" s="187" t="str">
        <f t="shared" si="1094"/>
        <v/>
      </c>
      <c r="AU3250" s="187" t="str">
        <f t="shared" si="1095"/>
        <v/>
      </c>
      <c r="AV3250" s="187" t="str">
        <f t="shared" si="1096"/>
        <v/>
      </c>
      <c r="AW3250" s="187" t="str">
        <f t="shared" si="1097"/>
        <v/>
      </c>
      <c r="AX3250" s="187" t="str">
        <f t="shared" si="1098"/>
        <v/>
      </c>
      <c r="AY3250" s="187" t="str">
        <f t="shared" si="1079"/>
        <v/>
      </c>
      <c r="AZ3250" s="187" t="str">
        <f t="shared" si="1099"/>
        <v/>
      </c>
      <c r="BA3250" s="187" t="str">
        <f t="shared" si="1081"/>
        <v xml:space="preserve"> </v>
      </c>
      <c r="BB3250" s="187" t="str">
        <f>IFERROR(IF(AW3250="","",VLOOKUP(AW3250,SUSS!R:S,2,FALSE)),AY3250*SUSS!$M$2)</f>
        <v/>
      </c>
      <c r="BC3250" s="187" t="str">
        <f t="shared" si="1080"/>
        <v/>
      </c>
    </row>
    <row r="3251" spans="14:55" ht="15.75" thickBot="1">
      <c r="N3251" s="183" t="s">
        <v>236</v>
      </c>
      <c r="O3251" s="82">
        <v>7</v>
      </c>
      <c r="P3251" s="85">
        <v>29656.17</v>
      </c>
      <c r="Q3251" s="83" t="s">
        <v>86</v>
      </c>
      <c r="R3251" s="83" t="s">
        <v>10</v>
      </c>
      <c r="S3251" s="83" t="s">
        <v>10</v>
      </c>
      <c r="T3251" s="82" t="s">
        <v>241</v>
      </c>
      <c r="U3251" s="82" t="s">
        <v>124</v>
      </c>
      <c r="AC3251" s="187" t="str">
        <f t="shared" si="1082"/>
        <v/>
      </c>
      <c r="AD3251" s="187" t="str">
        <f t="shared" si="1083"/>
        <v/>
      </c>
      <c r="AE3251" s="187" t="str">
        <f t="shared" si="1084"/>
        <v/>
      </c>
      <c r="AF3251" s="187" t="str">
        <f t="shared" si="1085"/>
        <v/>
      </c>
      <c r="AG3251" s="187" t="str">
        <f t="shared" si="1086"/>
        <v/>
      </c>
      <c r="AH3251" s="187" t="str">
        <f t="shared" si="1087"/>
        <v/>
      </c>
      <c r="AI3251" s="187" t="str">
        <f t="shared" si="1088"/>
        <v/>
      </c>
      <c r="AJ3251" s="187" t="str">
        <f t="shared" si="1089"/>
        <v/>
      </c>
      <c r="AK3251" s="187" t="str">
        <f t="shared" si="1090"/>
        <v/>
      </c>
      <c r="AN3251" s="187" t="str">
        <f t="shared" si="1091"/>
        <v/>
      </c>
      <c r="AO3251" s="187" t="str">
        <f t="shared" si="1092"/>
        <v/>
      </c>
      <c r="AP3251" s="187" t="str">
        <f t="shared" si="1093"/>
        <v/>
      </c>
      <c r="AT3251" s="187" t="str">
        <f t="shared" si="1094"/>
        <v/>
      </c>
      <c r="AU3251" s="187" t="str">
        <f t="shared" si="1095"/>
        <v/>
      </c>
      <c r="AV3251" s="187" t="str">
        <f t="shared" si="1096"/>
        <v/>
      </c>
      <c r="AW3251" s="187" t="str">
        <f t="shared" si="1097"/>
        <v/>
      </c>
      <c r="AX3251" s="187" t="str">
        <f t="shared" si="1098"/>
        <v/>
      </c>
      <c r="AY3251" s="187" t="str">
        <f t="shared" si="1079"/>
        <v/>
      </c>
      <c r="AZ3251" s="187" t="str">
        <f t="shared" si="1099"/>
        <v/>
      </c>
      <c r="BA3251" s="187" t="str">
        <f t="shared" si="1081"/>
        <v xml:space="preserve"> </v>
      </c>
      <c r="BB3251" s="187" t="str">
        <f>IFERROR(IF(AW3251="","",VLOOKUP(AW3251,SUSS!R:S,2,FALSE)),AY3251*SUSS!$M$2)</f>
        <v/>
      </c>
      <c r="BC3251" s="187" t="str">
        <f t="shared" si="1080"/>
        <v/>
      </c>
    </row>
    <row r="3252" spans="14:55" ht="15.75" thickBot="1">
      <c r="N3252" s="183" t="s">
        <v>236</v>
      </c>
      <c r="O3252" s="82">
        <v>7</v>
      </c>
      <c r="P3252" s="85">
        <v>34466.44</v>
      </c>
      <c r="Q3252" s="83" t="s">
        <v>11</v>
      </c>
      <c r="R3252" s="83" t="s">
        <v>10</v>
      </c>
      <c r="S3252" s="83" t="s">
        <v>10</v>
      </c>
      <c r="T3252" s="82" t="s">
        <v>241</v>
      </c>
      <c r="U3252" s="82" t="s">
        <v>124</v>
      </c>
      <c r="AC3252" s="187" t="str">
        <f t="shared" si="1082"/>
        <v/>
      </c>
      <c r="AD3252" s="187" t="str">
        <f t="shared" si="1083"/>
        <v/>
      </c>
      <c r="AE3252" s="187" t="str">
        <f t="shared" si="1084"/>
        <v/>
      </c>
      <c r="AF3252" s="187" t="str">
        <f t="shared" si="1085"/>
        <v/>
      </c>
      <c r="AG3252" s="187" t="str">
        <f t="shared" si="1086"/>
        <v/>
      </c>
      <c r="AH3252" s="187" t="str">
        <f t="shared" si="1087"/>
        <v/>
      </c>
      <c r="AI3252" s="187" t="str">
        <f t="shared" si="1088"/>
        <v/>
      </c>
      <c r="AJ3252" s="187" t="str">
        <f t="shared" si="1089"/>
        <v/>
      </c>
      <c r="AK3252" s="187" t="str">
        <f t="shared" si="1090"/>
        <v/>
      </c>
      <c r="AN3252" s="187" t="str">
        <f t="shared" si="1091"/>
        <v/>
      </c>
      <c r="AO3252" s="187" t="str">
        <f t="shared" si="1092"/>
        <v/>
      </c>
      <c r="AP3252" s="187" t="str">
        <f t="shared" si="1093"/>
        <v/>
      </c>
      <c r="AT3252" s="187" t="str">
        <f t="shared" si="1094"/>
        <v>O572081</v>
      </c>
      <c r="AU3252" s="187">
        <f t="shared" si="1095"/>
        <v>7</v>
      </c>
      <c r="AV3252" s="187">
        <f t="shared" si="1096"/>
        <v>34466.44</v>
      </c>
      <c r="AW3252" s="187" t="str">
        <f t="shared" si="1097"/>
        <v>2020/12</v>
      </c>
      <c r="AX3252" s="187" t="str">
        <f t="shared" si="1098"/>
        <v>2020/12 Contribuciones Seg. Social</v>
      </c>
      <c r="AY3252" s="187">
        <f t="shared" si="1079"/>
        <v>72661.89</v>
      </c>
      <c r="AZ3252" s="187">
        <f t="shared" si="1099"/>
        <v>0.4743399875780826</v>
      </c>
      <c r="BA3252" s="187" t="str">
        <f t="shared" si="1081"/>
        <v>O572081 7</v>
      </c>
      <c r="BB3252" s="187">
        <f>IFERROR(IF(AW3252="","",VLOOKUP(AW3252,SUSS!R:S,2,FALSE)),AY3252*SUSS!$M$2)</f>
        <v>9949.5</v>
      </c>
      <c r="BC3252" s="187">
        <f t="shared" si="1080"/>
        <v>4719.4457064081325</v>
      </c>
    </row>
    <row r="3253" spans="14:55" ht="15.75" thickBot="1">
      <c r="N3253" s="183" t="s">
        <v>236</v>
      </c>
      <c r="O3253" s="82">
        <v>8</v>
      </c>
      <c r="P3253" s="85">
        <v>32258.14</v>
      </c>
      <c r="Q3253" s="83" t="s">
        <v>86</v>
      </c>
      <c r="R3253" s="83" t="s">
        <v>10</v>
      </c>
      <c r="S3253" s="83" t="s">
        <v>10</v>
      </c>
      <c r="T3253" s="82" t="s">
        <v>241</v>
      </c>
      <c r="U3253" s="82" t="s">
        <v>124</v>
      </c>
      <c r="AC3253" s="187" t="str">
        <f t="shared" si="1082"/>
        <v/>
      </c>
      <c r="AD3253" s="187" t="str">
        <f t="shared" si="1083"/>
        <v/>
      </c>
      <c r="AE3253" s="187" t="str">
        <f t="shared" si="1084"/>
        <v/>
      </c>
      <c r="AF3253" s="187" t="str">
        <f t="shared" si="1085"/>
        <v/>
      </c>
      <c r="AG3253" s="187" t="str">
        <f t="shared" si="1086"/>
        <v/>
      </c>
      <c r="AH3253" s="187" t="str">
        <f t="shared" si="1087"/>
        <v/>
      </c>
      <c r="AI3253" s="187" t="str">
        <f t="shared" si="1088"/>
        <v/>
      </c>
      <c r="AJ3253" s="187" t="str">
        <f t="shared" si="1089"/>
        <v/>
      </c>
      <c r="AK3253" s="187" t="str">
        <f t="shared" si="1090"/>
        <v/>
      </c>
      <c r="AN3253" s="187" t="str">
        <f t="shared" si="1091"/>
        <v/>
      </c>
      <c r="AO3253" s="187" t="str">
        <f t="shared" si="1092"/>
        <v/>
      </c>
      <c r="AP3253" s="187" t="str">
        <f t="shared" si="1093"/>
        <v/>
      </c>
      <c r="AT3253" s="187" t="str">
        <f t="shared" si="1094"/>
        <v/>
      </c>
      <c r="AU3253" s="187" t="str">
        <f t="shared" si="1095"/>
        <v/>
      </c>
      <c r="AV3253" s="187" t="str">
        <f t="shared" si="1096"/>
        <v/>
      </c>
      <c r="AW3253" s="187" t="str">
        <f t="shared" si="1097"/>
        <v/>
      </c>
      <c r="AX3253" s="187" t="str">
        <f t="shared" si="1098"/>
        <v/>
      </c>
      <c r="AY3253" s="187" t="str">
        <f t="shared" si="1079"/>
        <v/>
      </c>
      <c r="AZ3253" s="187" t="str">
        <f t="shared" si="1099"/>
        <v/>
      </c>
      <c r="BA3253" s="187" t="str">
        <f t="shared" si="1081"/>
        <v xml:space="preserve"> </v>
      </c>
      <c r="BB3253" s="187" t="str">
        <f>IFERROR(IF(AW3253="","",VLOOKUP(AW3253,SUSS!R:S,2,FALSE)),AY3253*SUSS!$M$2)</f>
        <v/>
      </c>
      <c r="BC3253" s="187" t="str">
        <f t="shared" si="1080"/>
        <v/>
      </c>
    </row>
    <row r="3254" spans="14:55" ht="15.75" thickBot="1">
      <c r="N3254" s="183" t="s">
        <v>236</v>
      </c>
      <c r="O3254" s="82">
        <v>8</v>
      </c>
      <c r="P3254" s="85">
        <v>35466.01</v>
      </c>
      <c r="Q3254" s="83" t="s">
        <v>11</v>
      </c>
      <c r="R3254" s="83" t="s">
        <v>10</v>
      </c>
      <c r="S3254" s="83" t="s">
        <v>10</v>
      </c>
      <c r="T3254" s="82" t="s">
        <v>241</v>
      </c>
      <c r="U3254" s="82" t="s">
        <v>124</v>
      </c>
      <c r="AC3254" s="187" t="str">
        <f t="shared" si="1082"/>
        <v/>
      </c>
      <c r="AD3254" s="187" t="str">
        <f t="shared" si="1083"/>
        <v/>
      </c>
      <c r="AE3254" s="187" t="str">
        <f t="shared" si="1084"/>
        <v/>
      </c>
      <c r="AF3254" s="187" t="str">
        <f t="shared" si="1085"/>
        <v/>
      </c>
      <c r="AG3254" s="187" t="str">
        <f t="shared" si="1086"/>
        <v/>
      </c>
      <c r="AH3254" s="187" t="str">
        <f t="shared" si="1087"/>
        <v/>
      </c>
      <c r="AI3254" s="187" t="str">
        <f t="shared" si="1088"/>
        <v/>
      </c>
      <c r="AJ3254" s="187" t="str">
        <f t="shared" si="1089"/>
        <v/>
      </c>
      <c r="AK3254" s="187" t="str">
        <f t="shared" si="1090"/>
        <v/>
      </c>
      <c r="AN3254" s="187" t="str">
        <f t="shared" si="1091"/>
        <v/>
      </c>
      <c r="AO3254" s="187" t="str">
        <f t="shared" si="1092"/>
        <v/>
      </c>
      <c r="AP3254" s="187" t="str">
        <f t="shared" si="1093"/>
        <v/>
      </c>
      <c r="AT3254" s="187" t="str">
        <f t="shared" si="1094"/>
        <v>O572081</v>
      </c>
      <c r="AU3254" s="187">
        <f t="shared" si="1095"/>
        <v>8</v>
      </c>
      <c r="AV3254" s="187">
        <f t="shared" si="1096"/>
        <v>35466.01</v>
      </c>
      <c r="AW3254" s="187" t="str">
        <f t="shared" si="1097"/>
        <v>2020/12</v>
      </c>
      <c r="AX3254" s="187" t="str">
        <f t="shared" si="1098"/>
        <v>2020/12 Contribuciones Seg. Social</v>
      </c>
      <c r="AY3254" s="187">
        <f t="shared" si="1079"/>
        <v>72661.89</v>
      </c>
      <c r="AZ3254" s="187">
        <f t="shared" si="1099"/>
        <v>0.48809644230283583</v>
      </c>
      <c r="BA3254" s="187" t="str">
        <f t="shared" si="1081"/>
        <v>O572081 8</v>
      </c>
      <c r="BB3254" s="187">
        <f>IFERROR(IF(AW3254="","",VLOOKUP(AW3254,SUSS!R:S,2,FALSE)),AY3254*SUSS!$M$2)</f>
        <v>9949.5</v>
      </c>
      <c r="BC3254" s="187">
        <f t="shared" si="1080"/>
        <v>4856.3155526920655</v>
      </c>
    </row>
    <row r="3255" spans="14:55" ht="46.5" thickBot="1">
      <c r="N3255" s="183" t="s">
        <v>242</v>
      </c>
      <c r="O3255" s="190" t="s">
        <v>17</v>
      </c>
      <c r="P3255" s="185"/>
      <c r="Q3255" s="185"/>
      <c r="R3255" s="185"/>
      <c r="S3255" s="185"/>
      <c r="T3255" s="185"/>
      <c r="U3255" s="185"/>
      <c r="AC3255" s="187" t="str">
        <f t="shared" si="1082"/>
        <v/>
      </c>
      <c r="AD3255" s="187" t="str">
        <f t="shared" si="1083"/>
        <v/>
      </c>
      <c r="AE3255" s="187" t="str">
        <f t="shared" si="1084"/>
        <v/>
      </c>
      <c r="AF3255" s="187" t="str">
        <f t="shared" si="1085"/>
        <v/>
      </c>
      <c r="AG3255" s="187" t="str">
        <f t="shared" si="1086"/>
        <v/>
      </c>
      <c r="AH3255" s="187" t="str">
        <f t="shared" si="1087"/>
        <v/>
      </c>
      <c r="AI3255" s="187" t="str">
        <f t="shared" si="1088"/>
        <v/>
      </c>
      <c r="AJ3255" s="187" t="str">
        <f t="shared" si="1089"/>
        <v/>
      </c>
      <c r="AK3255" s="187" t="str">
        <f t="shared" si="1090"/>
        <v/>
      </c>
      <c r="AN3255" s="187" t="str">
        <f t="shared" si="1091"/>
        <v/>
      </c>
      <c r="AO3255" s="187" t="str">
        <f t="shared" si="1092"/>
        <v/>
      </c>
      <c r="AP3255" s="187" t="str">
        <f t="shared" si="1093"/>
        <v/>
      </c>
      <c r="AT3255" s="187" t="str">
        <f t="shared" si="1094"/>
        <v/>
      </c>
      <c r="AU3255" s="187" t="str">
        <f t="shared" si="1095"/>
        <v/>
      </c>
      <c r="AV3255" s="187" t="str">
        <f t="shared" si="1096"/>
        <v/>
      </c>
      <c r="AW3255" s="187" t="str">
        <f t="shared" si="1097"/>
        <v/>
      </c>
      <c r="AX3255" s="187" t="str">
        <f t="shared" si="1098"/>
        <v/>
      </c>
      <c r="AY3255" s="187" t="str">
        <f t="shared" si="1079"/>
        <v/>
      </c>
      <c r="AZ3255" s="187" t="str">
        <f t="shared" si="1099"/>
        <v/>
      </c>
      <c r="BA3255" s="187" t="str">
        <f t="shared" si="1081"/>
        <v xml:space="preserve"> </v>
      </c>
      <c r="BB3255" s="187" t="str">
        <f>IFERROR(IF(AW3255="","",VLOOKUP(AW3255,SUSS!R:S,2,FALSE)),AY3255*SUSS!$M$2)</f>
        <v/>
      </c>
      <c r="BC3255" s="187" t="str">
        <f t="shared" si="1080"/>
        <v/>
      </c>
    </row>
    <row r="3256" spans="14:55" ht="15.75" thickBot="1">
      <c r="N3256" s="183" t="s">
        <v>242</v>
      </c>
      <c r="O3256" s="114" t="s">
        <v>13</v>
      </c>
      <c r="P3256" s="114" t="s">
        <v>14</v>
      </c>
      <c r="Q3256" s="114" t="s">
        <v>3</v>
      </c>
      <c r="R3256" s="114" t="s">
        <v>4</v>
      </c>
      <c r="S3256" s="114" t="s">
        <v>5</v>
      </c>
      <c r="T3256" s="114" t="s">
        <v>15</v>
      </c>
      <c r="U3256" s="114" t="s">
        <v>16</v>
      </c>
      <c r="AC3256" s="187" t="str">
        <f t="shared" si="1082"/>
        <v/>
      </c>
      <c r="AD3256" s="187" t="str">
        <f t="shared" si="1083"/>
        <v/>
      </c>
      <c r="AE3256" s="187" t="str">
        <f t="shared" si="1084"/>
        <v/>
      </c>
      <c r="AF3256" s="187" t="str">
        <f t="shared" si="1085"/>
        <v/>
      </c>
      <c r="AG3256" s="187" t="str">
        <f t="shared" si="1086"/>
        <v/>
      </c>
      <c r="AH3256" s="187" t="str">
        <f t="shared" si="1087"/>
        <v/>
      </c>
      <c r="AI3256" s="187" t="str">
        <f t="shared" si="1088"/>
        <v/>
      </c>
      <c r="AJ3256" s="187" t="str">
        <f t="shared" si="1089"/>
        <v/>
      </c>
      <c r="AK3256" s="187" t="str">
        <f t="shared" si="1090"/>
        <v/>
      </c>
      <c r="AN3256" s="187" t="str">
        <f t="shared" si="1091"/>
        <v/>
      </c>
      <c r="AO3256" s="187" t="str">
        <f t="shared" si="1092"/>
        <v/>
      </c>
      <c r="AP3256" s="187" t="str">
        <f t="shared" si="1093"/>
        <v/>
      </c>
      <c r="AT3256" s="187" t="str">
        <f t="shared" si="1094"/>
        <v/>
      </c>
      <c r="AU3256" s="187" t="str">
        <f t="shared" si="1095"/>
        <v/>
      </c>
      <c r="AV3256" s="187" t="str">
        <f t="shared" si="1096"/>
        <v/>
      </c>
      <c r="AW3256" s="187" t="str">
        <f t="shared" si="1097"/>
        <v/>
      </c>
      <c r="AX3256" s="187" t="str">
        <f t="shared" si="1098"/>
        <v/>
      </c>
      <c r="AY3256" s="187" t="str">
        <f t="shared" si="1079"/>
        <v/>
      </c>
      <c r="AZ3256" s="187" t="str">
        <f t="shared" si="1099"/>
        <v/>
      </c>
      <c r="BA3256" s="187" t="str">
        <f t="shared" si="1081"/>
        <v xml:space="preserve"> </v>
      </c>
      <c r="BB3256" s="187" t="str">
        <f>IFERROR(IF(AW3256="","",VLOOKUP(AW3256,SUSS!R:S,2,FALSE)),AY3256*SUSS!$M$2)</f>
        <v/>
      </c>
      <c r="BC3256" s="187" t="str">
        <f t="shared" si="1080"/>
        <v/>
      </c>
    </row>
    <row r="3257" spans="14:55" ht="15.75" thickBot="1">
      <c r="N3257" s="183" t="s">
        <v>242</v>
      </c>
      <c r="O3257" s="104">
        <v>1</v>
      </c>
      <c r="P3257" s="107">
        <v>200904.6</v>
      </c>
      <c r="Q3257" s="105" t="s">
        <v>82</v>
      </c>
      <c r="R3257" s="105" t="s">
        <v>10</v>
      </c>
      <c r="S3257" s="105" t="s">
        <v>10</v>
      </c>
      <c r="T3257" s="104" t="s">
        <v>244</v>
      </c>
      <c r="U3257" s="104" t="s">
        <v>124</v>
      </c>
      <c r="AC3257" s="187" t="str">
        <f t="shared" si="1082"/>
        <v/>
      </c>
      <c r="AD3257" s="187" t="str">
        <f t="shared" si="1083"/>
        <v/>
      </c>
      <c r="AE3257" s="187" t="str">
        <f t="shared" si="1084"/>
        <v/>
      </c>
      <c r="AF3257" s="187" t="str">
        <f t="shared" si="1085"/>
        <v/>
      </c>
      <c r="AG3257" s="187" t="str">
        <f t="shared" si="1086"/>
        <v/>
      </c>
      <c r="AH3257" s="187" t="str">
        <f t="shared" si="1087"/>
        <v/>
      </c>
      <c r="AI3257" s="187" t="str">
        <f t="shared" si="1088"/>
        <v/>
      </c>
      <c r="AJ3257" s="187" t="str">
        <f t="shared" si="1089"/>
        <v/>
      </c>
      <c r="AK3257" s="187" t="str">
        <f t="shared" si="1090"/>
        <v/>
      </c>
      <c r="AN3257" s="187" t="str">
        <f t="shared" si="1091"/>
        <v/>
      </c>
      <c r="AO3257" s="187" t="str">
        <f t="shared" si="1092"/>
        <v/>
      </c>
      <c r="AP3257" s="187" t="str">
        <f t="shared" si="1093"/>
        <v/>
      </c>
      <c r="AT3257" s="187" t="str">
        <f t="shared" si="1094"/>
        <v/>
      </c>
      <c r="AU3257" s="187" t="str">
        <f t="shared" si="1095"/>
        <v/>
      </c>
      <c r="AV3257" s="187" t="str">
        <f t="shared" si="1096"/>
        <v/>
      </c>
      <c r="AW3257" s="187" t="str">
        <f t="shared" si="1097"/>
        <v/>
      </c>
      <c r="AX3257" s="187" t="str">
        <f t="shared" si="1098"/>
        <v/>
      </c>
      <c r="AY3257" s="187" t="str">
        <f t="shared" si="1079"/>
        <v/>
      </c>
      <c r="AZ3257" s="187" t="str">
        <f t="shared" si="1099"/>
        <v/>
      </c>
      <c r="BA3257" s="187" t="str">
        <f t="shared" si="1081"/>
        <v xml:space="preserve"> </v>
      </c>
      <c r="BB3257" s="187" t="str">
        <f>IFERROR(IF(AW3257="","",VLOOKUP(AW3257,SUSS!R:S,2,FALSE)),AY3257*SUSS!$M$2)</f>
        <v/>
      </c>
      <c r="BC3257" s="187" t="str">
        <f t="shared" si="1080"/>
        <v/>
      </c>
    </row>
    <row r="3258" spans="14:55" ht="15.75" thickBot="1">
      <c r="N3258" s="183" t="s">
        <v>242</v>
      </c>
      <c r="O3258" s="109">
        <v>2</v>
      </c>
      <c r="P3258" s="112">
        <v>70022.429999999993</v>
      </c>
      <c r="Q3258" s="110" t="s">
        <v>82</v>
      </c>
      <c r="R3258" s="110" t="s">
        <v>10</v>
      </c>
      <c r="S3258" s="110" t="s">
        <v>10</v>
      </c>
      <c r="T3258" s="109" t="s">
        <v>244</v>
      </c>
      <c r="U3258" s="109" t="s">
        <v>124</v>
      </c>
      <c r="AC3258" s="187" t="str">
        <f t="shared" si="1082"/>
        <v/>
      </c>
      <c r="AD3258" s="187" t="str">
        <f t="shared" si="1083"/>
        <v/>
      </c>
      <c r="AE3258" s="187" t="str">
        <f t="shared" si="1084"/>
        <v/>
      </c>
      <c r="AF3258" s="187" t="str">
        <f t="shared" si="1085"/>
        <v/>
      </c>
      <c r="AG3258" s="187" t="str">
        <f t="shared" si="1086"/>
        <v/>
      </c>
      <c r="AH3258" s="187" t="str">
        <f t="shared" si="1087"/>
        <v/>
      </c>
      <c r="AI3258" s="187" t="str">
        <f t="shared" si="1088"/>
        <v/>
      </c>
      <c r="AJ3258" s="187" t="str">
        <f t="shared" si="1089"/>
        <v/>
      </c>
      <c r="AK3258" s="187" t="str">
        <f t="shared" si="1090"/>
        <v/>
      </c>
      <c r="AN3258" s="187" t="str">
        <f t="shared" si="1091"/>
        <v/>
      </c>
      <c r="AO3258" s="187" t="str">
        <f t="shared" si="1092"/>
        <v/>
      </c>
      <c r="AP3258" s="187" t="str">
        <f t="shared" si="1093"/>
        <v/>
      </c>
      <c r="AT3258" s="187" t="str">
        <f t="shared" si="1094"/>
        <v/>
      </c>
      <c r="AU3258" s="187" t="str">
        <f t="shared" si="1095"/>
        <v/>
      </c>
      <c r="AV3258" s="187" t="str">
        <f t="shared" si="1096"/>
        <v/>
      </c>
      <c r="AW3258" s="187" t="str">
        <f t="shared" si="1097"/>
        <v/>
      </c>
      <c r="AX3258" s="187" t="str">
        <f t="shared" si="1098"/>
        <v/>
      </c>
      <c r="AY3258" s="187" t="str">
        <f t="shared" si="1079"/>
        <v/>
      </c>
      <c r="AZ3258" s="187" t="str">
        <f t="shared" si="1099"/>
        <v/>
      </c>
      <c r="BA3258" s="187" t="str">
        <f t="shared" si="1081"/>
        <v xml:space="preserve"> </v>
      </c>
      <c r="BB3258" s="187" t="str">
        <f>IFERROR(IF(AW3258="","",VLOOKUP(AW3258,SUSS!R:S,2,FALSE)),AY3258*SUSS!$M$2)</f>
        <v/>
      </c>
      <c r="BC3258" s="187" t="str">
        <f t="shared" si="1080"/>
        <v/>
      </c>
    </row>
    <row r="3259" spans="14:55" ht="15.75" thickBot="1">
      <c r="N3259" s="183" t="s">
        <v>242</v>
      </c>
      <c r="O3259" s="109">
        <v>2</v>
      </c>
      <c r="P3259" s="112">
        <v>69882.92</v>
      </c>
      <c r="Q3259" s="110" t="s">
        <v>82</v>
      </c>
      <c r="R3259" s="110" t="s">
        <v>10</v>
      </c>
      <c r="S3259" s="110" t="s">
        <v>83</v>
      </c>
      <c r="T3259" s="109" t="s">
        <v>244</v>
      </c>
      <c r="U3259" s="109" t="s">
        <v>124</v>
      </c>
      <c r="AC3259" s="187" t="str">
        <f t="shared" si="1082"/>
        <v/>
      </c>
      <c r="AD3259" s="187" t="str">
        <f t="shared" si="1083"/>
        <v/>
      </c>
      <c r="AE3259" s="187" t="str">
        <f t="shared" si="1084"/>
        <v/>
      </c>
      <c r="AF3259" s="187" t="str">
        <f t="shared" si="1085"/>
        <v/>
      </c>
      <c r="AG3259" s="187" t="str">
        <f t="shared" si="1086"/>
        <v/>
      </c>
      <c r="AH3259" s="187" t="str">
        <f t="shared" si="1087"/>
        <v/>
      </c>
      <c r="AI3259" s="187" t="str">
        <f t="shared" si="1088"/>
        <v/>
      </c>
      <c r="AJ3259" s="187" t="str">
        <f t="shared" si="1089"/>
        <v/>
      </c>
      <c r="AK3259" s="187" t="str">
        <f t="shared" si="1090"/>
        <v/>
      </c>
      <c r="AN3259" s="187" t="str">
        <f t="shared" si="1091"/>
        <v/>
      </c>
      <c r="AO3259" s="187" t="str">
        <f t="shared" si="1092"/>
        <v/>
      </c>
      <c r="AP3259" s="187" t="str">
        <f t="shared" si="1093"/>
        <v/>
      </c>
      <c r="AT3259" s="187" t="str">
        <f t="shared" si="1094"/>
        <v/>
      </c>
      <c r="AU3259" s="187" t="str">
        <f t="shared" si="1095"/>
        <v/>
      </c>
      <c r="AV3259" s="187" t="str">
        <f t="shared" si="1096"/>
        <v/>
      </c>
      <c r="AW3259" s="187" t="str">
        <f t="shared" si="1097"/>
        <v/>
      </c>
      <c r="AX3259" s="187" t="str">
        <f t="shared" si="1098"/>
        <v/>
      </c>
      <c r="AY3259" s="187" t="str">
        <f t="shared" si="1079"/>
        <v/>
      </c>
      <c r="AZ3259" s="187" t="str">
        <f t="shared" si="1099"/>
        <v/>
      </c>
      <c r="BA3259" s="187" t="str">
        <f t="shared" si="1081"/>
        <v xml:space="preserve"> </v>
      </c>
      <c r="BB3259" s="187" t="str">
        <f>IFERROR(IF(AW3259="","",VLOOKUP(AW3259,SUSS!R:S,2,FALSE)),AY3259*SUSS!$M$2)</f>
        <v/>
      </c>
      <c r="BC3259" s="187" t="str">
        <f t="shared" si="1080"/>
        <v/>
      </c>
    </row>
    <row r="3260" spans="14:55" ht="15.75" thickBot="1">
      <c r="N3260" s="183" t="s">
        <v>242</v>
      </c>
      <c r="O3260" s="109">
        <v>2</v>
      </c>
      <c r="P3260" s="112">
        <v>66825.48</v>
      </c>
      <c r="Q3260" s="110" t="s">
        <v>82</v>
      </c>
      <c r="R3260" s="110" t="s">
        <v>10</v>
      </c>
      <c r="S3260" s="110" t="s">
        <v>10</v>
      </c>
      <c r="T3260" s="109" t="s">
        <v>237</v>
      </c>
      <c r="U3260" s="109" t="s">
        <v>124</v>
      </c>
      <c r="AC3260" s="187" t="str">
        <f t="shared" si="1082"/>
        <v/>
      </c>
      <c r="AD3260" s="187" t="str">
        <f t="shared" si="1083"/>
        <v/>
      </c>
      <c r="AE3260" s="187" t="str">
        <f t="shared" si="1084"/>
        <v/>
      </c>
      <c r="AF3260" s="187" t="str">
        <f t="shared" si="1085"/>
        <v/>
      </c>
      <c r="AG3260" s="187" t="str">
        <f t="shared" si="1086"/>
        <v/>
      </c>
      <c r="AH3260" s="187" t="str">
        <f t="shared" si="1087"/>
        <v/>
      </c>
      <c r="AI3260" s="187" t="str">
        <f t="shared" si="1088"/>
        <v/>
      </c>
      <c r="AJ3260" s="187" t="str">
        <f t="shared" si="1089"/>
        <v/>
      </c>
      <c r="AK3260" s="187" t="str">
        <f t="shared" si="1090"/>
        <v/>
      </c>
      <c r="AN3260" s="187" t="str">
        <f t="shared" si="1091"/>
        <v/>
      </c>
      <c r="AO3260" s="187" t="str">
        <f t="shared" si="1092"/>
        <v/>
      </c>
      <c r="AP3260" s="187" t="str">
        <f t="shared" si="1093"/>
        <v/>
      </c>
      <c r="AT3260" s="187" t="str">
        <f t="shared" si="1094"/>
        <v/>
      </c>
      <c r="AU3260" s="187" t="str">
        <f t="shared" si="1095"/>
        <v/>
      </c>
      <c r="AV3260" s="187" t="str">
        <f t="shared" si="1096"/>
        <v/>
      </c>
      <c r="AW3260" s="187" t="str">
        <f t="shared" si="1097"/>
        <v/>
      </c>
      <c r="AX3260" s="187" t="str">
        <f t="shared" si="1098"/>
        <v/>
      </c>
      <c r="AY3260" s="187" t="str">
        <f t="shared" si="1079"/>
        <v/>
      </c>
      <c r="AZ3260" s="187" t="str">
        <f t="shared" si="1099"/>
        <v/>
      </c>
      <c r="BA3260" s="187" t="str">
        <f t="shared" si="1081"/>
        <v xml:space="preserve"> </v>
      </c>
      <c r="BB3260" s="187" t="str">
        <f>IFERROR(IF(AW3260="","",VLOOKUP(AW3260,SUSS!R:S,2,FALSE)),AY3260*SUSS!$M$2)</f>
        <v/>
      </c>
      <c r="BC3260" s="187" t="str">
        <f t="shared" si="1080"/>
        <v/>
      </c>
    </row>
    <row r="3261" spans="14:55" ht="15.75" thickBot="1">
      <c r="N3261" s="183" t="s">
        <v>242</v>
      </c>
      <c r="O3261" s="109">
        <v>3</v>
      </c>
      <c r="P3261" s="112">
        <v>113851.36</v>
      </c>
      <c r="Q3261" s="110" t="s">
        <v>82</v>
      </c>
      <c r="R3261" s="110" t="s">
        <v>10</v>
      </c>
      <c r="S3261" s="110" t="s">
        <v>10</v>
      </c>
      <c r="T3261" s="109" t="s">
        <v>237</v>
      </c>
      <c r="U3261" s="109" t="s">
        <v>124</v>
      </c>
      <c r="AC3261" s="187" t="str">
        <f t="shared" si="1082"/>
        <v/>
      </c>
      <c r="AD3261" s="187" t="str">
        <f t="shared" si="1083"/>
        <v/>
      </c>
      <c r="AE3261" s="187" t="str">
        <f t="shared" si="1084"/>
        <v/>
      </c>
      <c r="AF3261" s="187" t="str">
        <f t="shared" si="1085"/>
        <v/>
      </c>
      <c r="AG3261" s="187" t="str">
        <f t="shared" si="1086"/>
        <v/>
      </c>
      <c r="AH3261" s="187" t="str">
        <f t="shared" si="1087"/>
        <v/>
      </c>
      <c r="AI3261" s="187" t="str">
        <f t="shared" si="1088"/>
        <v/>
      </c>
      <c r="AJ3261" s="187" t="str">
        <f t="shared" si="1089"/>
        <v/>
      </c>
      <c r="AK3261" s="187" t="str">
        <f t="shared" si="1090"/>
        <v/>
      </c>
      <c r="AN3261" s="187" t="str">
        <f t="shared" si="1091"/>
        <v/>
      </c>
      <c r="AO3261" s="187" t="str">
        <f t="shared" si="1092"/>
        <v/>
      </c>
      <c r="AP3261" s="187" t="str">
        <f t="shared" si="1093"/>
        <v/>
      </c>
      <c r="AT3261" s="187" t="str">
        <f t="shared" si="1094"/>
        <v/>
      </c>
      <c r="AU3261" s="187" t="str">
        <f t="shared" si="1095"/>
        <v/>
      </c>
      <c r="AV3261" s="187" t="str">
        <f t="shared" si="1096"/>
        <v/>
      </c>
      <c r="AW3261" s="187" t="str">
        <f t="shared" si="1097"/>
        <v/>
      </c>
      <c r="AX3261" s="187" t="str">
        <f t="shared" si="1098"/>
        <v/>
      </c>
      <c r="AY3261" s="187" t="str">
        <f t="shared" si="1079"/>
        <v/>
      </c>
      <c r="AZ3261" s="187" t="str">
        <f t="shared" si="1099"/>
        <v/>
      </c>
      <c r="BA3261" s="187" t="str">
        <f t="shared" si="1081"/>
        <v xml:space="preserve"> </v>
      </c>
      <c r="BB3261" s="187" t="str">
        <f>IFERROR(IF(AW3261="","",VLOOKUP(AW3261,SUSS!R:S,2,FALSE)),AY3261*SUSS!$M$2)</f>
        <v/>
      </c>
      <c r="BC3261" s="187" t="str">
        <f t="shared" si="1080"/>
        <v/>
      </c>
    </row>
    <row r="3262" spans="14:55" ht="15.75" thickBot="1">
      <c r="N3262" s="183" t="s">
        <v>242</v>
      </c>
      <c r="O3262" s="109">
        <v>3</v>
      </c>
      <c r="P3262" s="112">
        <v>41284.660000000003</v>
      </c>
      <c r="Q3262" s="110" t="s">
        <v>82</v>
      </c>
      <c r="R3262" s="110" t="s">
        <v>10</v>
      </c>
      <c r="S3262" s="110" t="s">
        <v>83</v>
      </c>
      <c r="T3262" s="109" t="s">
        <v>237</v>
      </c>
      <c r="U3262" s="109" t="s">
        <v>124</v>
      </c>
      <c r="AC3262" s="187" t="str">
        <f t="shared" si="1082"/>
        <v/>
      </c>
      <c r="AD3262" s="187" t="str">
        <f t="shared" si="1083"/>
        <v/>
      </c>
      <c r="AE3262" s="187" t="str">
        <f t="shared" si="1084"/>
        <v/>
      </c>
      <c r="AF3262" s="187" t="str">
        <f t="shared" si="1085"/>
        <v/>
      </c>
      <c r="AG3262" s="187" t="str">
        <f t="shared" si="1086"/>
        <v/>
      </c>
      <c r="AH3262" s="187" t="str">
        <f t="shared" si="1087"/>
        <v/>
      </c>
      <c r="AI3262" s="187" t="str">
        <f t="shared" si="1088"/>
        <v/>
      </c>
      <c r="AJ3262" s="187" t="str">
        <f t="shared" si="1089"/>
        <v/>
      </c>
      <c r="AK3262" s="187" t="str">
        <f t="shared" si="1090"/>
        <v/>
      </c>
      <c r="AN3262" s="187" t="str">
        <f t="shared" si="1091"/>
        <v/>
      </c>
      <c r="AO3262" s="187" t="str">
        <f t="shared" si="1092"/>
        <v/>
      </c>
      <c r="AP3262" s="187" t="str">
        <f t="shared" si="1093"/>
        <v/>
      </c>
      <c r="AT3262" s="187" t="str">
        <f t="shared" si="1094"/>
        <v/>
      </c>
      <c r="AU3262" s="187" t="str">
        <f t="shared" si="1095"/>
        <v/>
      </c>
      <c r="AV3262" s="187" t="str">
        <f t="shared" si="1096"/>
        <v/>
      </c>
      <c r="AW3262" s="187" t="str">
        <f t="shared" si="1097"/>
        <v/>
      </c>
      <c r="AX3262" s="187" t="str">
        <f t="shared" si="1098"/>
        <v/>
      </c>
      <c r="AY3262" s="187" t="str">
        <f t="shared" si="1079"/>
        <v/>
      </c>
      <c r="AZ3262" s="187" t="str">
        <f t="shared" si="1099"/>
        <v/>
      </c>
      <c r="BA3262" s="187" t="str">
        <f t="shared" si="1081"/>
        <v xml:space="preserve"> </v>
      </c>
      <c r="BB3262" s="187" t="str">
        <f>IFERROR(IF(AW3262="","",VLOOKUP(AW3262,SUSS!R:S,2,FALSE)),AY3262*SUSS!$M$2)</f>
        <v/>
      </c>
      <c r="BC3262" s="187" t="str">
        <f t="shared" si="1080"/>
        <v/>
      </c>
    </row>
    <row r="3263" spans="14:55" ht="15.75" thickBot="1">
      <c r="N3263" s="183" t="s">
        <v>242</v>
      </c>
      <c r="O3263" s="109">
        <v>3</v>
      </c>
      <c r="P3263" s="112">
        <v>57590.01</v>
      </c>
      <c r="Q3263" s="110" t="s">
        <v>82</v>
      </c>
      <c r="R3263" s="110" t="s">
        <v>10</v>
      </c>
      <c r="S3263" s="110" t="s">
        <v>10</v>
      </c>
      <c r="T3263" s="109" t="s">
        <v>238</v>
      </c>
      <c r="U3263" s="109" t="s">
        <v>124</v>
      </c>
      <c r="AC3263" s="187" t="str">
        <f t="shared" si="1082"/>
        <v/>
      </c>
      <c r="AD3263" s="187" t="str">
        <f t="shared" si="1083"/>
        <v/>
      </c>
      <c r="AE3263" s="187" t="str">
        <f t="shared" si="1084"/>
        <v/>
      </c>
      <c r="AF3263" s="187" t="str">
        <f t="shared" si="1085"/>
        <v/>
      </c>
      <c r="AG3263" s="187" t="str">
        <f t="shared" si="1086"/>
        <v/>
      </c>
      <c r="AH3263" s="187" t="str">
        <f t="shared" si="1087"/>
        <v/>
      </c>
      <c r="AI3263" s="187" t="str">
        <f t="shared" si="1088"/>
        <v/>
      </c>
      <c r="AJ3263" s="187" t="str">
        <f t="shared" si="1089"/>
        <v/>
      </c>
      <c r="AK3263" s="187" t="str">
        <f t="shared" si="1090"/>
        <v/>
      </c>
      <c r="AN3263" s="187" t="str">
        <f t="shared" si="1091"/>
        <v/>
      </c>
      <c r="AO3263" s="187" t="str">
        <f t="shared" si="1092"/>
        <v/>
      </c>
      <c r="AP3263" s="187" t="str">
        <f t="shared" si="1093"/>
        <v/>
      </c>
      <c r="AT3263" s="187" t="str">
        <f t="shared" si="1094"/>
        <v/>
      </c>
      <c r="AU3263" s="187" t="str">
        <f t="shared" si="1095"/>
        <v/>
      </c>
      <c r="AV3263" s="187" t="str">
        <f t="shared" si="1096"/>
        <v/>
      </c>
      <c r="AW3263" s="187" t="str">
        <f t="shared" si="1097"/>
        <v/>
      </c>
      <c r="AX3263" s="187" t="str">
        <f t="shared" si="1098"/>
        <v/>
      </c>
      <c r="AY3263" s="187" t="str">
        <f t="shared" si="1079"/>
        <v/>
      </c>
      <c r="AZ3263" s="187" t="str">
        <f t="shared" si="1099"/>
        <v/>
      </c>
      <c r="BA3263" s="187" t="str">
        <f t="shared" si="1081"/>
        <v xml:space="preserve"> </v>
      </c>
      <c r="BB3263" s="187" t="str">
        <f>IFERROR(IF(AW3263="","",VLOOKUP(AW3263,SUSS!R:S,2,FALSE)),AY3263*SUSS!$M$2)</f>
        <v/>
      </c>
      <c r="BC3263" s="187" t="str">
        <f t="shared" si="1080"/>
        <v/>
      </c>
    </row>
    <row r="3264" spans="14:55" ht="15.75" thickBot="1">
      <c r="N3264" s="183" t="s">
        <v>242</v>
      </c>
      <c r="O3264" s="109">
        <v>4</v>
      </c>
      <c r="P3264" s="112">
        <v>218895.08</v>
      </c>
      <c r="Q3264" s="110" t="s">
        <v>82</v>
      </c>
      <c r="R3264" s="110" t="s">
        <v>10</v>
      </c>
      <c r="S3264" s="110" t="s">
        <v>10</v>
      </c>
      <c r="T3264" s="109" t="s">
        <v>238</v>
      </c>
      <c r="U3264" s="109" t="s">
        <v>124</v>
      </c>
      <c r="AC3264" s="187" t="str">
        <f t="shared" si="1082"/>
        <v/>
      </c>
      <c r="AD3264" s="187" t="str">
        <f t="shared" si="1083"/>
        <v/>
      </c>
      <c r="AE3264" s="187" t="str">
        <f t="shared" si="1084"/>
        <v/>
      </c>
      <c r="AF3264" s="187" t="str">
        <f t="shared" si="1085"/>
        <v/>
      </c>
      <c r="AG3264" s="187" t="str">
        <f t="shared" si="1086"/>
        <v/>
      </c>
      <c r="AH3264" s="187" t="str">
        <f t="shared" si="1087"/>
        <v/>
      </c>
      <c r="AI3264" s="187" t="str">
        <f t="shared" si="1088"/>
        <v/>
      </c>
      <c r="AJ3264" s="187" t="str">
        <f t="shared" si="1089"/>
        <v/>
      </c>
      <c r="AK3264" s="187" t="str">
        <f t="shared" si="1090"/>
        <v/>
      </c>
      <c r="AN3264" s="187" t="str">
        <f t="shared" si="1091"/>
        <v/>
      </c>
      <c r="AO3264" s="187" t="str">
        <f t="shared" si="1092"/>
        <v/>
      </c>
      <c r="AP3264" s="187" t="str">
        <f t="shared" si="1093"/>
        <v/>
      </c>
      <c r="AT3264" s="187" t="str">
        <f t="shared" si="1094"/>
        <v/>
      </c>
      <c r="AU3264" s="187" t="str">
        <f t="shared" si="1095"/>
        <v/>
      </c>
      <c r="AV3264" s="187" t="str">
        <f t="shared" si="1096"/>
        <v/>
      </c>
      <c r="AW3264" s="187" t="str">
        <f t="shared" si="1097"/>
        <v/>
      </c>
      <c r="AX3264" s="187" t="str">
        <f t="shared" si="1098"/>
        <v/>
      </c>
      <c r="AY3264" s="187" t="str">
        <f t="shared" si="1079"/>
        <v/>
      </c>
      <c r="AZ3264" s="187" t="str">
        <f t="shared" si="1099"/>
        <v/>
      </c>
      <c r="BA3264" s="187" t="str">
        <f t="shared" si="1081"/>
        <v xml:space="preserve"> </v>
      </c>
      <c r="BB3264" s="187" t="str">
        <f>IFERROR(IF(AW3264="","",VLOOKUP(AW3264,SUSS!R:S,2,FALSE)),AY3264*SUSS!$M$2)</f>
        <v/>
      </c>
      <c r="BC3264" s="187" t="str">
        <f t="shared" si="1080"/>
        <v/>
      </c>
    </row>
    <row r="3265" spans="14:55" ht="15.75" thickBot="1">
      <c r="N3265" s="183" t="s">
        <v>242</v>
      </c>
      <c r="O3265" s="109">
        <v>5</v>
      </c>
      <c r="P3265" s="112">
        <v>174655.35999999999</v>
      </c>
      <c r="Q3265" s="110" t="s">
        <v>82</v>
      </c>
      <c r="R3265" s="110" t="s">
        <v>10</v>
      </c>
      <c r="S3265" s="110" t="s">
        <v>10</v>
      </c>
      <c r="T3265" s="109" t="s">
        <v>238</v>
      </c>
      <c r="U3265" s="109" t="s">
        <v>124</v>
      </c>
      <c r="AC3265" s="187" t="str">
        <f t="shared" si="1082"/>
        <v/>
      </c>
      <c r="AD3265" s="187" t="str">
        <f t="shared" si="1083"/>
        <v/>
      </c>
      <c r="AE3265" s="187" t="str">
        <f t="shared" si="1084"/>
        <v/>
      </c>
      <c r="AF3265" s="187" t="str">
        <f t="shared" si="1085"/>
        <v/>
      </c>
      <c r="AG3265" s="187" t="str">
        <f t="shared" si="1086"/>
        <v/>
      </c>
      <c r="AH3265" s="187" t="str">
        <f t="shared" si="1087"/>
        <v/>
      </c>
      <c r="AI3265" s="187" t="str">
        <f t="shared" si="1088"/>
        <v/>
      </c>
      <c r="AJ3265" s="187" t="str">
        <f t="shared" si="1089"/>
        <v/>
      </c>
      <c r="AK3265" s="187" t="str">
        <f t="shared" si="1090"/>
        <v/>
      </c>
      <c r="AN3265" s="187" t="str">
        <f t="shared" si="1091"/>
        <v/>
      </c>
      <c r="AO3265" s="187" t="str">
        <f t="shared" si="1092"/>
        <v/>
      </c>
      <c r="AP3265" s="187" t="str">
        <f t="shared" si="1093"/>
        <v/>
      </c>
      <c r="AT3265" s="187" t="str">
        <f t="shared" si="1094"/>
        <v/>
      </c>
      <c r="AU3265" s="187" t="str">
        <f t="shared" si="1095"/>
        <v/>
      </c>
      <c r="AV3265" s="187" t="str">
        <f t="shared" si="1096"/>
        <v/>
      </c>
      <c r="AW3265" s="187" t="str">
        <f t="shared" si="1097"/>
        <v/>
      </c>
      <c r="AX3265" s="187" t="str">
        <f t="shared" si="1098"/>
        <v/>
      </c>
      <c r="AY3265" s="187" t="str">
        <f t="shared" si="1079"/>
        <v/>
      </c>
      <c r="AZ3265" s="187" t="str">
        <f t="shared" si="1099"/>
        <v/>
      </c>
      <c r="BA3265" s="187" t="str">
        <f t="shared" si="1081"/>
        <v xml:space="preserve"> </v>
      </c>
      <c r="BB3265" s="187" t="str">
        <f>IFERROR(IF(AW3265="","",VLOOKUP(AW3265,SUSS!R:S,2,FALSE)),AY3265*SUSS!$M$2)</f>
        <v/>
      </c>
      <c r="BC3265" s="187" t="str">
        <f t="shared" si="1080"/>
        <v/>
      </c>
    </row>
    <row r="3266" spans="14:55" ht="15.75" thickBot="1">
      <c r="N3266" s="183" t="s">
        <v>242</v>
      </c>
      <c r="O3266" s="109">
        <v>5</v>
      </c>
      <c r="P3266" s="112">
        <v>50587.68</v>
      </c>
      <c r="Q3266" s="110" t="s">
        <v>82</v>
      </c>
      <c r="R3266" s="110" t="s">
        <v>10</v>
      </c>
      <c r="S3266" s="110" t="s">
        <v>83</v>
      </c>
      <c r="T3266" s="109" t="s">
        <v>238</v>
      </c>
      <c r="U3266" s="109" t="s">
        <v>124</v>
      </c>
      <c r="AC3266" s="187" t="str">
        <f t="shared" si="1082"/>
        <v/>
      </c>
      <c r="AD3266" s="187" t="str">
        <f t="shared" si="1083"/>
        <v/>
      </c>
      <c r="AE3266" s="187" t="str">
        <f t="shared" si="1084"/>
        <v/>
      </c>
      <c r="AF3266" s="187" t="str">
        <f t="shared" si="1085"/>
        <v/>
      </c>
      <c r="AG3266" s="187" t="str">
        <f t="shared" si="1086"/>
        <v/>
      </c>
      <c r="AH3266" s="187" t="str">
        <f t="shared" si="1087"/>
        <v/>
      </c>
      <c r="AI3266" s="187" t="str">
        <f t="shared" si="1088"/>
        <v/>
      </c>
      <c r="AJ3266" s="187" t="str">
        <f t="shared" si="1089"/>
        <v/>
      </c>
      <c r="AK3266" s="187" t="str">
        <f t="shared" si="1090"/>
        <v/>
      </c>
      <c r="AN3266" s="187" t="str">
        <f t="shared" si="1091"/>
        <v/>
      </c>
      <c r="AO3266" s="187" t="str">
        <f t="shared" si="1092"/>
        <v/>
      </c>
      <c r="AP3266" s="187" t="str">
        <f t="shared" si="1093"/>
        <v/>
      </c>
      <c r="AT3266" s="187" t="str">
        <f t="shared" si="1094"/>
        <v/>
      </c>
      <c r="AU3266" s="187" t="str">
        <f t="shared" si="1095"/>
        <v/>
      </c>
      <c r="AV3266" s="187" t="str">
        <f t="shared" si="1096"/>
        <v/>
      </c>
      <c r="AW3266" s="187" t="str">
        <f t="shared" si="1097"/>
        <v/>
      </c>
      <c r="AX3266" s="187" t="str">
        <f t="shared" si="1098"/>
        <v/>
      </c>
      <c r="AY3266" s="187" t="str">
        <f t="shared" si="1079"/>
        <v/>
      </c>
      <c r="AZ3266" s="187" t="str">
        <f t="shared" si="1099"/>
        <v/>
      </c>
      <c r="BA3266" s="187" t="str">
        <f t="shared" si="1081"/>
        <v xml:space="preserve"> </v>
      </c>
      <c r="BB3266" s="187" t="str">
        <f>IFERROR(IF(AW3266="","",VLOOKUP(AW3266,SUSS!R:S,2,FALSE)),AY3266*SUSS!$M$2)</f>
        <v/>
      </c>
      <c r="BC3266" s="187" t="str">
        <f t="shared" si="1080"/>
        <v/>
      </c>
    </row>
    <row r="3267" spans="14:55" ht="15.75" thickBot="1">
      <c r="N3267" s="183" t="s">
        <v>242</v>
      </c>
      <c r="O3267" s="109">
        <v>6</v>
      </c>
      <c r="P3267" s="112">
        <v>39640.410000000003</v>
      </c>
      <c r="Q3267" s="110" t="s">
        <v>82</v>
      </c>
      <c r="R3267" s="110" t="s">
        <v>10</v>
      </c>
      <c r="S3267" s="110" t="s">
        <v>83</v>
      </c>
      <c r="T3267" s="109" t="s">
        <v>238</v>
      </c>
      <c r="U3267" s="109" t="s">
        <v>124</v>
      </c>
      <c r="AC3267" s="187" t="str">
        <f t="shared" si="1082"/>
        <v/>
      </c>
      <c r="AD3267" s="187" t="str">
        <f t="shared" si="1083"/>
        <v/>
      </c>
      <c r="AE3267" s="187" t="str">
        <f t="shared" si="1084"/>
        <v/>
      </c>
      <c r="AF3267" s="187" t="str">
        <f t="shared" si="1085"/>
        <v/>
      </c>
      <c r="AG3267" s="187" t="str">
        <f t="shared" si="1086"/>
        <v/>
      </c>
      <c r="AH3267" s="187" t="str">
        <f t="shared" si="1087"/>
        <v/>
      </c>
      <c r="AI3267" s="187" t="str">
        <f t="shared" si="1088"/>
        <v/>
      </c>
      <c r="AJ3267" s="187" t="str">
        <f t="shared" si="1089"/>
        <v/>
      </c>
      <c r="AK3267" s="187" t="str">
        <f t="shared" si="1090"/>
        <v/>
      </c>
      <c r="AN3267" s="187" t="str">
        <f t="shared" si="1091"/>
        <v/>
      </c>
      <c r="AO3267" s="187" t="str">
        <f t="shared" si="1092"/>
        <v/>
      </c>
      <c r="AP3267" s="187" t="str">
        <f t="shared" si="1093"/>
        <v/>
      </c>
      <c r="AT3267" s="187" t="str">
        <f t="shared" si="1094"/>
        <v/>
      </c>
      <c r="AU3267" s="187" t="str">
        <f t="shared" si="1095"/>
        <v/>
      </c>
      <c r="AV3267" s="187" t="str">
        <f t="shared" si="1096"/>
        <v/>
      </c>
      <c r="AW3267" s="187" t="str">
        <f t="shared" si="1097"/>
        <v/>
      </c>
      <c r="AX3267" s="187" t="str">
        <f t="shared" si="1098"/>
        <v/>
      </c>
      <c r="AY3267" s="187" t="str">
        <f t="shared" si="1079"/>
        <v/>
      </c>
      <c r="AZ3267" s="187" t="str">
        <f t="shared" si="1099"/>
        <v/>
      </c>
      <c r="BA3267" s="187" t="str">
        <f t="shared" si="1081"/>
        <v xml:space="preserve"> </v>
      </c>
      <c r="BB3267" s="187" t="str">
        <f>IFERROR(IF(AW3267="","",VLOOKUP(AW3267,SUSS!R:S,2,FALSE)),AY3267*SUSS!$M$2)</f>
        <v/>
      </c>
      <c r="BC3267" s="187" t="str">
        <f t="shared" si="1080"/>
        <v/>
      </c>
    </row>
    <row r="3268" spans="14:55" ht="15.75" thickBot="1">
      <c r="N3268" s="183" t="s">
        <v>242</v>
      </c>
      <c r="O3268" s="109">
        <v>6</v>
      </c>
      <c r="P3268" s="112">
        <v>192134.68</v>
      </c>
      <c r="Q3268" s="110" t="s">
        <v>82</v>
      </c>
      <c r="R3268" s="110" t="s">
        <v>10</v>
      </c>
      <c r="S3268" s="110" t="s">
        <v>10</v>
      </c>
      <c r="T3268" s="109" t="s">
        <v>239</v>
      </c>
      <c r="U3268" s="109" t="s">
        <v>124</v>
      </c>
      <c r="AC3268" s="187" t="str">
        <f t="shared" si="1082"/>
        <v/>
      </c>
      <c r="AD3268" s="187" t="str">
        <f t="shared" si="1083"/>
        <v/>
      </c>
      <c r="AE3268" s="187" t="str">
        <f t="shared" si="1084"/>
        <v/>
      </c>
      <c r="AF3268" s="187" t="str">
        <f t="shared" si="1085"/>
        <v/>
      </c>
      <c r="AG3268" s="187" t="str">
        <f t="shared" si="1086"/>
        <v/>
      </c>
      <c r="AH3268" s="187" t="str">
        <f t="shared" si="1087"/>
        <v/>
      </c>
      <c r="AI3268" s="187" t="str">
        <f t="shared" si="1088"/>
        <v/>
      </c>
      <c r="AJ3268" s="187" t="str">
        <f t="shared" si="1089"/>
        <v/>
      </c>
      <c r="AK3268" s="187" t="str">
        <f t="shared" si="1090"/>
        <v/>
      </c>
      <c r="AN3268" s="187" t="str">
        <f t="shared" si="1091"/>
        <v/>
      </c>
      <c r="AO3268" s="187" t="str">
        <f t="shared" si="1092"/>
        <v/>
      </c>
      <c r="AP3268" s="187" t="str">
        <f t="shared" si="1093"/>
        <v/>
      </c>
      <c r="AT3268" s="187" t="str">
        <f t="shared" si="1094"/>
        <v/>
      </c>
      <c r="AU3268" s="187" t="str">
        <f t="shared" si="1095"/>
        <v/>
      </c>
      <c r="AV3268" s="187" t="str">
        <f t="shared" si="1096"/>
        <v/>
      </c>
      <c r="AW3268" s="187" t="str">
        <f t="shared" si="1097"/>
        <v/>
      </c>
      <c r="AX3268" s="187" t="str">
        <f t="shared" si="1098"/>
        <v/>
      </c>
      <c r="AY3268" s="187" t="str">
        <f t="shared" ref="AY3268:AY3331" si="1100">VLOOKUP(AX3268,AO:AP,2,FALSE)</f>
        <v/>
      </c>
      <c r="AZ3268" s="187" t="str">
        <f t="shared" si="1099"/>
        <v/>
      </c>
      <c r="BA3268" s="187" t="str">
        <f t="shared" si="1081"/>
        <v xml:space="preserve"> </v>
      </c>
      <c r="BB3268" s="187" t="str">
        <f>IFERROR(IF(AW3268="","",VLOOKUP(AW3268,SUSS!R:S,2,FALSE)),AY3268*SUSS!$M$2)</f>
        <v/>
      </c>
      <c r="BC3268" s="187" t="str">
        <f t="shared" si="1080"/>
        <v/>
      </c>
    </row>
    <row r="3269" spans="14:55" ht="15.75" thickBot="1">
      <c r="N3269" s="183" t="s">
        <v>242</v>
      </c>
      <c r="O3269" s="109">
        <v>7</v>
      </c>
      <c r="P3269" s="112">
        <v>123318.77</v>
      </c>
      <c r="Q3269" s="110" t="s">
        <v>82</v>
      </c>
      <c r="R3269" s="110" t="s">
        <v>10</v>
      </c>
      <c r="S3269" s="110" t="s">
        <v>10</v>
      </c>
      <c r="T3269" s="109" t="s">
        <v>239</v>
      </c>
      <c r="U3269" s="109" t="s">
        <v>124</v>
      </c>
      <c r="AC3269" s="187" t="str">
        <f t="shared" si="1082"/>
        <v/>
      </c>
      <c r="AD3269" s="187" t="str">
        <f t="shared" si="1083"/>
        <v/>
      </c>
      <c r="AE3269" s="187" t="str">
        <f t="shared" si="1084"/>
        <v/>
      </c>
      <c r="AF3269" s="187" t="str">
        <f t="shared" si="1085"/>
        <v/>
      </c>
      <c r="AG3269" s="187" t="str">
        <f t="shared" si="1086"/>
        <v/>
      </c>
      <c r="AH3269" s="187" t="str">
        <f t="shared" si="1087"/>
        <v/>
      </c>
      <c r="AI3269" s="187" t="str">
        <f t="shared" si="1088"/>
        <v/>
      </c>
      <c r="AJ3269" s="187" t="str">
        <f t="shared" si="1089"/>
        <v/>
      </c>
      <c r="AK3269" s="187" t="str">
        <f t="shared" si="1090"/>
        <v/>
      </c>
      <c r="AN3269" s="187" t="str">
        <f t="shared" si="1091"/>
        <v/>
      </c>
      <c r="AO3269" s="187" t="str">
        <f t="shared" si="1092"/>
        <v/>
      </c>
      <c r="AP3269" s="187" t="str">
        <f t="shared" si="1093"/>
        <v/>
      </c>
      <c r="AT3269" s="187" t="str">
        <f t="shared" si="1094"/>
        <v/>
      </c>
      <c r="AU3269" s="187" t="str">
        <f t="shared" si="1095"/>
        <v/>
      </c>
      <c r="AV3269" s="187" t="str">
        <f t="shared" si="1096"/>
        <v/>
      </c>
      <c r="AW3269" s="187" t="str">
        <f t="shared" si="1097"/>
        <v/>
      </c>
      <c r="AX3269" s="187" t="str">
        <f t="shared" si="1098"/>
        <v/>
      </c>
      <c r="AY3269" s="187" t="str">
        <f t="shared" si="1100"/>
        <v/>
      </c>
      <c r="AZ3269" s="187" t="str">
        <f t="shared" si="1099"/>
        <v/>
      </c>
      <c r="BA3269" s="187" t="str">
        <f t="shared" si="1081"/>
        <v xml:space="preserve"> </v>
      </c>
      <c r="BB3269" s="187" t="str">
        <f>IFERROR(IF(AW3269="","",VLOOKUP(AW3269,SUSS!R:S,2,FALSE)),AY3269*SUSS!$M$2)</f>
        <v/>
      </c>
      <c r="BC3269" s="187" t="str">
        <f t="shared" ref="BC3269:BC3332" si="1101">IFERROR(IF(BB3269&lt;&gt;"",AZ3269*BB3269,""),"VER")</f>
        <v/>
      </c>
    </row>
    <row r="3270" spans="14:55" ht="15.75" thickBot="1">
      <c r="N3270" s="183" t="s">
        <v>242</v>
      </c>
      <c r="O3270" s="109">
        <v>7</v>
      </c>
      <c r="P3270" s="112">
        <v>53881.55</v>
      </c>
      <c r="Q3270" s="110" t="s">
        <v>82</v>
      </c>
      <c r="R3270" s="110" t="s">
        <v>10</v>
      </c>
      <c r="S3270" s="110" t="s">
        <v>83</v>
      </c>
      <c r="T3270" s="109" t="s">
        <v>239</v>
      </c>
      <c r="U3270" s="109" t="s">
        <v>124</v>
      </c>
      <c r="AC3270" s="187" t="str">
        <f t="shared" si="1082"/>
        <v/>
      </c>
      <c r="AD3270" s="187" t="str">
        <f t="shared" si="1083"/>
        <v/>
      </c>
      <c r="AE3270" s="187" t="str">
        <f t="shared" si="1084"/>
        <v/>
      </c>
      <c r="AF3270" s="187" t="str">
        <f t="shared" si="1085"/>
        <v/>
      </c>
      <c r="AG3270" s="187" t="str">
        <f t="shared" si="1086"/>
        <v/>
      </c>
      <c r="AH3270" s="187" t="str">
        <f t="shared" si="1087"/>
        <v/>
      </c>
      <c r="AI3270" s="187" t="str">
        <f t="shared" si="1088"/>
        <v/>
      </c>
      <c r="AJ3270" s="187" t="str">
        <f t="shared" si="1089"/>
        <v/>
      </c>
      <c r="AK3270" s="187" t="str">
        <f t="shared" si="1090"/>
        <v/>
      </c>
      <c r="AN3270" s="187" t="str">
        <f t="shared" si="1091"/>
        <v/>
      </c>
      <c r="AO3270" s="187" t="str">
        <f t="shared" si="1092"/>
        <v/>
      </c>
      <c r="AP3270" s="187" t="str">
        <f t="shared" si="1093"/>
        <v/>
      </c>
      <c r="AT3270" s="187" t="str">
        <f t="shared" si="1094"/>
        <v/>
      </c>
      <c r="AU3270" s="187" t="str">
        <f t="shared" si="1095"/>
        <v/>
      </c>
      <c r="AV3270" s="187" t="str">
        <f t="shared" si="1096"/>
        <v/>
      </c>
      <c r="AW3270" s="187" t="str">
        <f t="shared" si="1097"/>
        <v/>
      </c>
      <c r="AX3270" s="187" t="str">
        <f t="shared" si="1098"/>
        <v/>
      </c>
      <c r="AY3270" s="187" t="str">
        <f t="shared" si="1100"/>
        <v/>
      </c>
      <c r="AZ3270" s="187" t="str">
        <f t="shared" si="1099"/>
        <v/>
      </c>
      <c r="BA3270" s="187" t="str">
        <f t="shared" si="1081"/>
        <v xml:space="preserve"> </v>
      </c>
      <c r="BB3270" s="187" t="str">
        <f>IFERROR(IF(AW3270="","",VLOOKUP(AW3270,SUSS!R:S,2,FALSE)),AY3270*SUSS!$M$2)</f>
        <v/>
      </c>
      <c r="BC3270" s="187" t="str">
        <f t="shared" si="1101"/>
        <v/>
      </c>
    </row>
    <row r="3271" spans="14:55" ht="15.75" thickBot="1">
      <c r="N3271" s="183" t="s">
        <v>242</v>
      </c>
      <c r="O3271" s="109">
        <v>7</v>
      </c>
      <c r="P3271" s="112">
        <v>61296.25</v>
      </c>
      <c r="Q3271" s="110" t="s">
        <v>82</v>
      </c>
      <c r="R3271" s="110" t="s">
        <v>10</v>
      </c>
      <c r="S3271" s="110" t="s">
        <v>10</v>
      </c>
      <c r="T3271" s="109" t="s">
        <v>240</v>
      </c>
      <c r="U3271" s="109" t="s">
        <v>124</v>
      </c>
      <c r="AC3271" s="187" t="str">
        <f t="shared" si="1082"/>
        <v/>
      </c>
      <c r="AD3271" s="187" t="str">
        <f t="shared" si="1083"/>
        <v/>
      </c>
      <c r="AE3271" s="187" t="str">
        <f t="shared" si="1084"/>
        <v/>
      </c>
      <c r="AF3271" s="187" t="str">
        <f t="shared" si="1085"/>
        <v/>
      </c>
      <c r="AG3271" s="187" t="str">
        <f t="shared" si="1086"/>
        <v/>
      </c>
      <c r="AH3271" s="187" t="str">
        <f t="shared" si="1087"/>
        <v/>
      </c>
      <c r="AI3271" s="187" t="str">
        <f t="shared" si="1088"/>
        <v/>
      </c>
      <c r="AJ3271" s="187" t="str">
        <f t="shared" si="1089"/>
        <v/>
      </c>
      <c r="AK3271" s="187" t="str">
        <f t="shared" si="1090"/>
        <v/>
      </c>
      <c r="AN3271" s="187" t="str">
        <f t="shared" si="1091"/>
        <v/>
      </c>
      <c r="AO3271" s="187" t="str">
        <f t="shared" si="1092"/>
        <v/>
      </c>
      <c r="AP3271" s="187" t="str">
        <f t="shared" si="1093"/>
        <v/>
      </c>
      <c r="AT3271" s="187" t="str">
        <f t="shared" si="1094"/>
        <v/>
      </c>
      <c r="AU3271" s="187" t="str">
        <f t="shared" si="1095"/>
        <v/>
      </c>
      <c r="AV3271" s="187" t="str">
        <f t="shared" si="1096"/>
        <v/>
      </c>
      <c r="AW3271" s="187" t="str">
        <f t="shared" si="1097"/>
        <v/>
      </c>
      <c r="AX3271" s="187" t="str">
        <f t="shared" si="1098"/>
        <v/>
      </c>
      <c r="AY3271" s="187" t="str">
        <f t="shared" si="1100"/>
        <v/>
      </c>
      <c r="AZ3271" s="187" t="str">
        <f t="shared" si="1099"/>
        <v/>
      </c>
      <c r="BA3271" s="187" t="str">
        <f t="shared" si="1081"/>
        <v xml:space="preserve"> </v>
      </c>
      <c r="BB3271" s="187" t="str">
        <f>IFERROR(IF(AW3271="","",VLOOKUP(AW3271,SUSS!R:S,2,FALSE)),AY3271*SUSS!$M$2)</f>
        <v/>
      </c>
      <c r="BC3271" s="187" t="str">
        <f t="shared" si="1101"/>
        <v/>
      </c>
    </row>
    <row r="3272" spans="14:55" ht="15.75" thickBot="1">
      <c r="N3272" s="183" t="s">
        <v>242</v>
      </c>
      <c r="O3272" s="109">
        <v>8</v>
      </c>
      <c r="P3272" s="112">
        <v>208079.31</v>
      </c>
      <c r="Q3272" s="110" t="s">
        <v>82</v>
      </c>
      <c r="R3272" s="110" t="s">
        <v>10</v>
      </c>
      <c r="S3272" s="110" t="s">
        <v>10</v>
      </c>
      <c r="T3272" s="109" t="s">
        <v>240</v>
      </c>
      <c r="U3272" s="109" t="s">
        <v>124</v>
      </c>
      <c r="AC3272" s="187" t="str">
        <f t="shared" si="1082"/>
        <v/>
      </c>
      <c r="AD3272" s="187" t="str">
        <f t="shared" si="1083"/>
        <v/>
      </c>
      <c r="AE3272" s="187" t="str">
        <f t="shared" si="1084"/>
        <v/>
      </c>
      <c r="AF3272" s="187" t="str">
        <f t="shared" si="1085"/>
        <v/>
      </c>
      <c r="AG3272" s="187" t="str">
        <f t="shared" si="1086"/>
        <v/>
      </c>
      <c r="AH3272" s="187" t="str">
        <f t="shared" si="1087"/>
        <v/>
      </c>
      <c r="AI3272" s="187" t="str">
        <f t="shared" si="1088"/>
        <v/>
      </c>
      <c r="AJ3272" s="187" t="str">
        <f t="shared" si="1089"/>
        <v/>
      </c>
      <c r="AK3272" s="187" t="str">
        <f t="shared" si="1090"/>
        <v/>
      </c>
      <c r="AN3272" s="187" t="str">
        <f t="shared" si="1091"/>
        <v/>
      </c>
      <c r="AO3272" s="187" t="str">
        <f t="shared" si="1092"/>
        <v/>
      </c>
      <c r="AP3272" s="187" t="str">
        <f t="shared" si="1093"/>
        <v/>
      </c>
      <c r="AT3272" s="187" t="str">
        <f t="shared" si="1094"/>
        <v/>
      </c>
      <c r="AU3272" s="187" t="str">
        <f t="shared" si="1095"/>
        <v/>
      </c>
      <c r="AV3272" s="187" t="str">
        <f t="shared" si="1096"/>
        <v/>
      </c>
      <c r="AW3272" s="187" t="str">
        <f t="shared" si="1097"/>
        <v/>
      </c>
      <c r="AX3272" s="187" t="str">
        <f t="shared" si="1098"/>
        <v/>
      </c>
      <c r="AY3272" s="187" t="str">
        <f t="shared" si="1100"/>
        <v/>
      </c>
      <c r="AZ3272" s="187" t="str">
        <f t="shared" si="1099"/>
        <v/>
      </c>
      <c r="BA3272" s="187" t="str">
        <f t="shared" ref="BA3272:BA3335" si="1102">AT3272&amp;" "&amp;AU3272</f>
        <v xml:space="preserve"> </v>
      </c>
      <c r="BB3272" s="187" t="str">
        <f>IFERROR(IF(AW3272="","",VLOOKUP(AW3272,SUSS!R:S,2,FALSE)),AY3272*SUSS!$M$2)</f>
        <v/>
      </c>
      <c r="BC3272" s="187" t="str">
        <f t="shared" si="1101"/>
        <v/>
      </c>
    </row>
    <row r="3273" spans="14:55" ht="15.75" thickBot="1">
      <c r="N3273" s="183" t="s">
        <v>242</v>
      </c>
      <c r="O3273" s="109">
        <v>8</v>
      </c>
      <c r="P3273" s="112">
        <v>37333.660000000003</v>
      </c>
      <c r="Q3273" s="110" t="s">
        <v>82</v>
      </c>
      <c r="R3273" s="110" t="s">
        <v>10</v>
      </c>
      <c r="S3273" s="110" t="s">
        <v>83</v>
      </c>
      <c r="T3273" s="109" t="s">
        <v>240</v>
      </c>
      <c r="U3273" s="109" t="s">
        <v>124</v>
      </c>
      <c r="AC3273" s="187" t="str">
        <f t="shared" si="1082"/>
        <v/>
      </c>
      <c r="AD3273" s="187" t="str">
        <f t="shared" si="1083"/>
        <v/>
      </c>
      <c r="AE3273" s="187" t="str">
        <f t="shared" si="1084"/>
        <v/>
      </c>
      <c r="AF3273" s="187" t="str">
        <f t="shared" si="1085"/>
        <v/>
      </c>
      <c r="AG3273" s="187" t="str">
        <f t="shared" si="1086"/>
        <v/>
      </c>
      <c r="AH3273" s="187" t="str">
        <f t="shared" si="1087"/>
        <v/>
      </c>
      <c r="AI3273" s="187" t="str">
        <f t="shared" si="1088"/>
        <v/>
      </c>
      <c r="AJ3273" s="187" t="str">
        <f t="shared" si="1089"/>
        <v/>
      </c>
      <c r="AK3273" s="187" t="str">
        <f t="shared" si="1090"/>
        <v/>
      </c>
      <c r="AN3273" s="187" t="str">
        <f t="shared" si="1091"/>
        <v/>
      </c>
      <c r="AO3273" s="187" t="str">
        <f t="shared" si="1092"/>
        <v/>
      </c>
      <c r="AP3273" s="187" t="str">
        <f t="shared" si="1093"/>
        <v/>
      </c>
      <c r="AT3273" s="187" t="str">
        <f t="shared" si="1094"/>
        <v/>
      </c>
      <c r="AU3273" s="187" t="str">
        <f t="shared" si="1095"/>
        <v/>
      </c>
      <c r="AV3273" s="187" t="str">
        <f t="shared" si="1096"/>
        <v/>
      </c>
      <c r="AW3273" s="187" t="str">
        <f t="shared" si="1097"/>
        <v/>
      </c>
      <c r="AX3273" s="187" t="str">
        <f t="shared" si="1098"/>
        <v/>
      </c>
      <c r="AY3273" s="187" t="str">
        <f t="shared" si="1100"/>
        <v/>
      </c>
      <c r="AZ3273" s="187" t="str">
        <f t="shared" si="1099"/>
        <v/>
      </c>
      <c r="BA3273" s="187" t="str">
        <f t="shared" si="1102"/>
        <v xml:space="preserve"> </v>
      </c>
      <c r="BB3273" s="187" t="str">
        <f>IFERROR(IF(AW3273="","",VLOOKUP(AW3273,SUSS!R:S,2,FALSE)),AY3273*SUSS!$M$2)</f>
        <v/>
      </c>
      <c r="BC3273" s="187" t="str">
        <f t="shared" si="1101"/>
        <v/>
      </c>
    </row>
    <row r="3274" spans="14:55" ht="46.5" thickBot="1">
      <c r="N3274" s="183" t="s">
        <v>245</v>
      </c>
      <c r="O3274" s="191" t="s">
        <v>17</v>
      </c>
      <c r="P3274" s="185"/>
      <c r="Q3274" s="185"/>
      <c r="R3274" s="185"/>
      <c r="S3274" s="185"/>
      <c r="T3274" s="185"/>
      <c r="U3274" s="185"/>
      <c r="AC3274" s="187" t="str">
        <f t="shared" si="1082"/>
        <v/>
      </c>
      <c r="AD3274" s="187" t="str">
        <f t="shared" si="1083"/>
        <v/>
      </c>
      <c r="AE3274" s="187" t="str">
        <f t="shared" si="1084"/>
        <v/>
      </c>
      <c r="AF3274" s="187" t="str">
        <f t="shared" si="1085"/>
        <v/>
      </c>
      <c r="AG3274" s="187" t="str">
        <f t="shared" si="1086"/>
        <v/>
      </c>
      <c r="AH3274" s="187" t="str">
        <f t="shared" si="1087"/>
        <v/>
      </c>
      <c r="AI3274" s="187" t="str">
        <f t="shared" si="1088"/>
        <v/>
      </c>
      <c r="AJ3274" s="187" t="str">
        <f t="shared" si="1089"/>
        <v/>
      </c>
      <c r="AK3274" s="187" t="str">
        <f t="shared" si="1090"/>
        <v/>
      </c>
      <c r="AN3274" s="187" t="str">
        <f t="shared" si="1091"/>
        <v/>
      </c>
      <c r="AO3274" s="187" t="str">
        <f t="shared" si="1092"/>
        <v/>
      </c>
      <c r="AP3274" s="187" t="str">
        <f t="shared" si="1093"/>
        <v/>
      </c>
      <c r="AT3274" s="187" t="str">
        <f t="shared" si="1094"/>
        <v/>
      </c>
      <c r="AU3274" s="187" t="str">
        <f t="shared" si="1095"/>
        <v/>
      </c>
      <c r="AV3274" s="187" t="str">
        <f t="shared" si="1096"/>
        <v/>
      </c>
      <c r="AW3274" s="187" t="str">
        <f t="shared" si="1097"/>
        <v/>
      </c>
      <c r="AX3274" s="187" t="str">
        <f t="shared" si="1098"/>
        <v/>
      </c>
      <c r="AY3274" s="187" t="str">
        <f t="shared" si="1100"/>
        <v/>
      </c>
      <c r="AZ3274" s="187" t="str">
        <f t="shared" si="1099"/>
        <v/>
      </c>
      <c r="BA3274" s="187" t="str">
        <f t="shared" si="1102"/>
        <v xml:space="preserve"> </v>
      </c>
      <c r="BB3274" s="187" t="str">
        <f>IFERROR(IF(AW3274="","",VLOOKUP(AW3274,SUSS!R:S,2,FALSE)),AY3274*SUSS!$M$2)</f>
        <v/>
      </c>
      <c r="BC3274" s="187" t="str">
        <f t="shared" si="1101"/>
        <v/>
      </c>
    </row>
    <row r="3275" spans="14:55" ht="15.75" thickBot="1">
      <c r="N3275" s="183" t="s">
        <v>245</v>
      </c>
      <c r="O3275" s="114" t="s">
        <v>13</v>
      </c>
      <c r="P3275" s="114" t="s">
        <v>14</v>
      </c>
      <c r="Q3275" s="114" t="s">
        <v>3</v>
      </c>
      <c r="R3275" s="114" t="s">
        <v>4</v>
      </c>
      <c r="S3275" s="114" t="s">
        <v>5</v>
      </c>
      <c r="T3275" s="114" t="s">
        <v>15</v>
      </c>
      <c r="U3275" s="114" t="s">
        <v>16</v>
      </c>
      <c r="AC3275" s="187" t="str">
        <f t="shared" si="1082"/>
        <v/>
      </c>
      <c r="AD3275" s="187" t="str">
        <f t="shared" si="1083"/>
        <v/>
      </c>
      <c r="AE3275" s="187" t="str">
        <f t="shared" si="1084"/>
        <v/>
      </c>
      <c r="AF3275" s="187" t="str">
        <f t="shared" si="1085"/>
        <v/>
      </c>
      <c r="AG3275" s="187" t="str">
        <f t="shared" si="1086"/>
        <v/>
      </c>
      <c r="AH3275" s="187" t="str">
        <f t="shared" si="1087"/>
        <v/>
      </c>
      <c r="AI3275" s="187" t="str">
        <f t="shared" si="1088"/>
        <v/>
      </c>
      <c r="AJ3275" s="187" t="str">
        <f t="shared" si="1089"/>
        <v/>
      </c>
      <c r="AK3275" s="187" t="str">
        <f t="shared" si="1090"/>
        <v/>
      </c>
      <c r="AN3275" s="187" t="str">
        <f t="shared" si="1091"/>
        <v/>
      </c>
      <c r="AO3275" s="187" t="str">
        <f t="shared" si="1092"/>
        <v/>
      </c>
      <c r="AP3275" s="187" t="str">
        <f t="shared" si="1093"/>
        <v/>
      </c>
      <c r="AT3275" s="187" t="str">
        <f t="shared" si="1094"/>
        <v/>
      </c>
      <c r="AU3275" s="187" t="str">
        <f t="shared" si="1095"/>
        <v/>
      </c>
      <c r="AV3275" s="187" t="str">
        <f t="shared" si="1096"/>
        <v/>
      </c>
      <c r="AW3275" s="187" t="str">
        <f t="shared" si="1097"/>
        <v/>
      </c>
      <c r="AX3275" s="187" t="str">
        <f t="shared" si="1098"/>
        <v/>
      </c>
      <c r="AY3275" s="187" t="str">
        <f t="shared" si="1100"/>
        <v/>
      </c>
      <c r="AZ3275" s="187" t="str">
        <f t="shared" si="1099"/>
        <v/>
      </c>
      <c r="BA3275" s="187" t="str">
        <f t="shared" si="1102"/>
        <v xml:space="preserve"> </v>
      </c>
      <c r="BB3275" s="187" t="str">
        <f>IFERROR(IF(AW3275="","",VLOOKUP(AW3275,SUSS!R:S,2,FALSE)),AY3275*SUSS!$M$2)</f>
        <v/>
      </c>
      <c r="BC3275" s="187" t="str">
        <f t="shared" si="1101"/>
        <v/>
      </c>
    </row>
    <row r="3276" spans="14:55" ht="15.75" thickBot="1">
      <c r="N3276" s="183" t="s">
        <v>245</v>
      </c>
      <c r="O3276" s="104">
        <v>1</v>
      </c>
      <c r="P3276" s="107">
        <v>113265.39</v>
      </c>
      <c r="Q3276" s="105" t="s">
        <v>82</v>
      </c>
      <c r="R3276" s="105" t="s">
        <v>10</v>
      </c>
      <c r="S3276" s="105" t="s">
        <v>10</v>
      </c>
      <c r="T3276" s="104" t="s">
        <v>247</v>
      </c>
      <c r="U3276" s="104" t="s">
        <v>124</v>
      </c>
      <c r="AC3276" s="187" t="str">
        <f t="shared" si="1082"/>
        <v/>
      </c>
      <c r="AD3276" s="187" t="str">
        <f t="shared" si="1083"/>
        <v/>
      </c>
      <c r="AE3276" s="187" t="str">
        <f t="shared" si="1084"/>
        <v/>
      </c>
      <c r="AF3276" s="187" t="str">
        <f t="shared" si="1085"/>
        <v/>
      </c>
      <c r="AG3276" s="187" t="str">
        <f t="shared" si="1086"/>
        <v/>
      </c>
      <c r="AH3276" s="187" t="str">
        <f t="shared" si="1087"/>
        <v/>
      </c>
      <c r="AI3276" s="187" t="str">
        <f t="shared" si="1088"/>
        <v/>
      </c>
      <c r="AJ3276" s="187" t="str">
        <f t="shared" si="1089"/>
        <v/>
      </c>
      <c r="AK3276" s="187" t="str">
        <f t="shared" si="1090"/>
        <v/>
      </c>
      <c r="AN3276" s="187" t="str">
        <f t="shared" si="1091"/>
        <v/>
      </c>
      <c r="AO3276" s="187" t="str">
        <f t="shared" si="1092"/>
        <v/>
      </c>
      <c r="AP3276" s="187" t="str">
        <f t="shared" si="1093"/>
        <v/>
      </c>
      <c r="AT3276" s="187" t="str">
        <f t="shared" si="1094"/>
        <v/>
      </c>
      <c r="AU3276" s="187" t="str">
        <f t="shared" si="1095"/>
        <v/>
      </c>
      <c r="AV3276" s="187" t="str">
        <f t="shared" si="1096"/>
        <v/>
      </c>
      <c r="AW3276" s="187" t="str">
        <f t="shared" si="1097"/>
        <v/>
      </c>
      <c r="AX3276" s="187" t="str">
        <f t="shared" si="1098"/>
        <v/>
      </c>
      <c r="AY3276" s="187" t="str">
        <f t="shared" si="1100"/>
        <v/>
      </c>
      <c r="AZ3276" s="187" t="str">
        <f t="shared" si="1099"/>
        <v/>
      </c>
      <c r="BA3276" s="187" t="str">
        <f t="shared" si="1102"/>
        <v xml:space="preserve"> </v>
      </c>
      <c r="BB3276" s="187" t="str">
        <f>IFERROR(IF(AW3276="","",VLOOKUP(AW3276,SUSS!R:S,2,FALSE)),AY3276*SUSS!$M$2)</f>
        <v/>
      </c>
      <c r="BC3276" s="187" t="str">
        <f t="shared" si="1101"/>
        <v/>
      </c>
    </row>
    <row r="3277" spans="14:55" ht="15.75" thickBot="1">
      <c r="N3277" s="183" t="s">
        <v>245</v>
      </c>
      <c r="O3277" s="109">
        <v>2</v>
      </c>
      <c r="P3277" s="112">
        <v>85319.92</v>
      </c>
      <c r="Q3277" s="110" t="s">
        <v>82</v>
      </c>
      <c r="R3277" s="110" t="s">
        <v>10</v>
      </c>
      <c r="S3277" s="110" t="s">
        <v>10</v>
      </c>
      <c r="T3277" s="109" t="s">
        <v>247</v>
      </c>
      <c r="U3277" s="109" t="s">
        <v>124</v>
      </c>
      <c r="AC3277" s="187" t="str">
        <f t="shared" si="1082"/>
        <v/>
      </c>
      <c r="AD3277" s="187" t="str">
        <f t="shared" si="1083"/>
        <v/>
      </c>
      <c r="AE3277" s="187" t="str">
        <f t="shared" si="1084"/>
        <v/>
      </c>
      <c r="AF3277" s="187" t="str">
        <f t="shared" si="1085"/>
        <v/>
      </c>
      <c r="AG3277" s="187" t="str">
        <f t="shared" si="1086"/>
        <v/>
      </c>
      <c r="AH3277" s="187" t="str">
        <f t="shared" si="1087"/>
        <v/>
      </c>
      <c r="AI3277" s="187" t="str">
        <f t="shared" si="1088"/>
        <v/>
      </c>
      <c r="AJ3277" s="187" t="str">
        <f t="shared" si="1089"/>
        <v/>
      </c>
      <c r="AK3277" s="187" t="str">
        <f t="shared" si="1090"/>
        <v/>
      </c>
      <c r="AN3277" s="187" t="str">
        <f t="shared" si="1091"/>
        <v/>
      </c>
      <c r="AO3277" s="187" t="str">
        <f t="shared" si="1092"/>
        <v/>
      </c>
      <c r="AP3277" s="187" t="str">
        <f t="shared" si="1093"/>
        <v/>
      </c>
      <c r="AT3277" s="187" t="str">
        <f t="shared" si="1094"/>
        <v/>
      </c>
      <c r="AU3277" s="187" t="str">
        <f t="shared" si="1095"/>
        <v/>
      </c>
      <c r="AV3277" s="187" t="str">
        <f t="shared" si="1096"/>
        <v/>
      </c>
      <c r="AW3277" s="187" t="str">
        <f t="shared" si="1097"/>
        <v/>
      </c>
      <c r="AX3277" s="187" t="str">
        <f t="shared" si="1098"/>
        <v/>
      </c>
      <c r="AY3277" s="187" t="str">
        <f t="shared" si="1100"/>
        <v/>
      </c>
      <c r="AZ3277" s="187" t="str">
        <f t="shared" si="1099"/>
        <v/>
      </c>
      <c r="BA3277" s="187" t="str">
        <f t="shared" si="1102"/>
        <v xml:space="preserve"> </v>
      </c>
      <c r="BB3277" s="187" t="str">
        <f>IFERROR(IF(AW3277="","",VLOOKUP(AW3277,SUSS!R:S,2,FALSE)),AY3277*SUSS!$M$2)</f>
        <v/>
      </c>
      <c r="BC3277" s="187" t="str">
        <f t="shared" si="1101"/>
        <v/>
      </c>
    </row>
    <row r="3278" spans="14:55" ht="15.75" thickBot="1">
      <c r="N3278" s="183" t="s">
        <v>245</v>
      </c>
      <c r="O3278" s="109">
        <v>2</v>
      </c>
      <c r="P3278" s="112">
        <v>31468.03</v>
      </c>
      <c r="Q3278" s="110" t="s">
        <v>82</v>
      </c>
      <c r="R3278" s="110" t="s">
        <v>10</v>
      </c>
      <c r="S3278" s="110" t="s">
        <v>83</v>
      </c>
      <c r="T3278" s="109" t="s">
        <v>247</v>
      </c>
      <c r="U3278" s="109" t="s">
        <v>124</v>
      </c>
      <c r="AC3278" s="187" t="str">
        <f t="shared" si="1082"/>
        <v/>
      </c>
      <c r="AD3278" s="187" t="str">
        <f t="shared" si="1083"/>
        <v/>
      </c>
      <c r="AE3278" s="187" t="str">
        <f t="shared" si="1084"/>
        <v/>
      </c>
      <c r="AF3278" s="187" t="str">
        <f t="shared" si="1085"/>
        <v/>
      </c>
      <c r="AG3278" s="187" t="str">
        <f t="shared" si="1086"/>
        <v/>
      </c>
      <c r="AH3278" s="187" t="str">
        <f t="shared" si="1087"/>
        <v/>
      </c>
      <c r="AI3278" s="187" t="str">
        <f t="shared" si="1088"/>
        <v/>
      </c>
      <c r="AJ3278" s="187" t="str">
        <f t="shared" si="1089"/>
        <v/>
      </c>
      <c r="AK3278" s="187" t="str">
        <f t="shared" si="1090"/>
        <v/>
      </c>
      <c r="AN3278" s="187" t="str">
        <f t="shared" si="1091"/>
        <v/>
      </c>
      <c r="AO3278" s="187" t="str">
        <f t="shared" si="1092"/>
        <v/>
      </c>
      <c r="AP3278" s="187" t="str">
        <f t="shared" si="1093"/>
        <v/>
      </c>
      <c r="AT3278" s="187" t="str">
        <f t="shared" si="1094"/>
        <v/>
      </c>
      <c r="AU3278" s="187" t="str">
        <f t="shared" si="1095"/>
        <v/>
      </c>
      <c r="AV3278" s="187" t="str">
        <f t="shared" si="1096"/>
        <v/>
      </c>
      <c r="AW3278" s="187" t="str">
        <f t="shared" si="1097"/>
        <v/>
      </c>
      <c r="AX3278" s="187" t="str">
        <f t="shared" si="1098"/>
        <v/>
      </c>
      <c r="AY3278" s="187" t="str">
        <f t="shared" si="1100"/>
        <v/>
      </c>
      <c r="AZ3278" s="187" t="str">
        <f t="shared" si="1099"/>
        <v/>
      </c>
      <c r="BA3278" s="187" t="str">
        <f t="shared" si="1102"/>
        <v xml:space="preserve"> </v>
      </c>
      <c r="BB3278" s="187" t="str">
        <f>IFERROR(IF(AW3278="","",VLOOKUP(AW3278,SUSS!R:S,2,FALSE)),AY3278*SUSS!$M$2)</f>
        <v/>
      </c>
      <c r="BC3278" s="187" t="str">
        <f t="shared" si="1101"/>
        <v/>
      </c>
    </row>
    <row r="3279" spans="14:55" ht="15.75" thickBot="1">
      <c r="N3279" s="183" t="s">
        <v>245</v>
      </c>
      <c r="O3279" s="109">
        <v>3</v>
      </c>
      <c r="P3279" s="112">
        <v>4899.5600000000004</v>
      </c>
      <c r="Q3279" s="110" t="s">
        <v>82</v>
      </c>
      <c r="R3279" s="110" t="s">
        <v>10</v>
      </c>
      <c r="S3279" s="110" t="s">
        <v>83</v>
      </c>
      <c r="T3279" s="109" t="s">
        <v>247</v>
      </c>
      <c r="U3279" s="109" t="s">
        <v>124</v>
      </c>
      <c r="AC3279" s="187" t="str">
        <f t="shared" si="1082"/>
        <v/>
      </c>
      <c r="AD3279" s="187" t="str">
        <f t="shared" si="1083"/>
        <v/>
      </c>
      <c r="AE3279" s="187" t="str">
        <f t="shared" si="1084"/>
        <v/>
      </c>
      <c r="AF3279" s="187" t="str">
        <f t="shared" si="1085"/>
        <v/>
      </c>
      <c r="AG3279" s="187" t="str">
        <f t="shared" si="1086"/>
        <v/>
      </c>
      <c r="AH3279" s="187" t="str">
        <f t="shared" si="1087"/>
        <v/>
      </c>
      <c r="AI3279" s="187" t="str">
        <f t="shared" si="1088"/>
        <v/>
      </c>
      <c r="AJ3279" s="187" t="str">
        <f t="shared" si="1089"/>
        <v/>
      </c>
      <c r="AK3279" s="187" t="str">
        <f t="shared" si="1090"/>
        <v/>
      </c>
      <c r="AN3279" s="187" t="str">
        <f t="shared" si="1091"/>
        <v/>
      </c>
      <c r="AO3279" s="187" t="str">
        <f t="shared" si="1092"/>
        <v/>
      </c>
      <c r="AP3279" s="187" t="str">
        <f t="shared" si="1093"/>
        <v/>
      </c>
      <c r="AT3279" s="187" t="str">
        <f t="shared" si="1094"/>
        <v/>
      </c>
      <c r="AU3279" s="187" t="str">
        <f t="shared" si="1095"/>
        <v/>
      </c>
      <c r="AV3279" s="187" t="str">
        <f t="shared" si="1096"/>
        <v/>
      </c>
      <c r="AW3279" s="187" t="str">
        <f t="shared" si="1097"/>
        <v/>
      </c>
      <c r="AX3279" s="187" t="str">
        <f t="shared" si="1098"/>
        <v/>
      </c>
      <c r="AY3279" s="187" t="str">
        <f t="shared" si="1100"/>
        <v/>
      </c>
      <c r="AZ3279" s="187" t="str">
        <f t="shared" si="1099"/>
        <v/>
      </c>
      <c r="BA3279" s="187" t="str">
        <f t="shared" si="1102"/>
        <v xml:space="preserve"> </v>
      </c>
      <c r="BB3279" s="187" t="str">
        <f>IFERROR(IF(AW3279="","",VLOOKUP(AW3279,SUSS!R:S,2,FALSE)),AY3279*SUSS!$M$2)</f>
        <v/>
      </c>
      <c r="BC3279" s="187" t="str">
        <f t="shared" si="1101"/>
        <v/>
      </c>
    </row>
    <row r="3280" spans="14:55" ht="15.75" thickBot="1">
      <c r="N3280" s="183" t="s">
        <v>245</v>
      </c>
      <c r="O3280" s="109">
        <v>3</v>
      </c>
      <c r="P3280" s="112">
        <v>115520.49</v>
      </c>
      <c r="Q3280" s="110" t="s">
        <v>82</v>
      </c>
      <c r="R3280" s="110" t="s">
        <v>10</v>
      </c>
      <c r="S3280" s="110" t="s">
        <v>10</v>
      </c>
      <c r="T3280" s="109" t="s">
        <v>248</v>
      </c>
      <c r="U3280" s="109" t="s">
        <v>124</v>
      </c>
      <c r="AC3280" s="187" t="str">
        <f t="shared" si="1082"/>
        <v/>
      </c>
      <c r="AD3280" s="187" t="str">
        <f t="shared" si="1083"/>
        <v/>
      </c>
      <c r="AE3280" s="187" t="str">
        <f t="shared" si="1084"/>
        <v/>
      </c>
      <c r="AF3280" s="187" t="str">
        <f t="shared" si="1085"/>
        <v/>
      </c>
      <c r="AG3280" s="187" t="str">
        <f t="shared" si="1086"/>
        <v/>
      </c>
      <c r="AH3280" s="187" t="str">
        <f t="shared" si="1087"/>
        <v/>
      </c>
      <c r="AI3280" s="187" t="str">
        <f t="shared" si="1088"/>
        <v/>
      </c>
      <c r="AJ3280" s="187" t="str">
        <f t="shared" si="1089"/>
        <v/>
      </c>
      <c r="AK3280" s="187" t="str">
        <f t="shared" si="1090"/>
        <v/>
      </c>
      <c r="AN3280" s="187" t="str">
        <f t="shared" si="1091"/>
        <v/>
      </c>
      <c r="AO3280" s="187" t="str">
        <f t="shared" si="1092"/>
        <v/>
      </c>
      <c r="AP3280" s="187" t="str">
        <f t="shared" si="1093"/>
        <v/>
      </c>
      <c r="AT3280" s="187" t="str">
        <f t="shared" si="1094"/>
        <v/>
      </c>
      <c r="AU3280" s="187" t="str">
        <f t="shared" si="1095"/>
        <v/>
      </c>
      <c r="AV3280" s="187" t="str">
        <f t="shared" si="1096"/>
        <v/>
      </c>
      <c r="AW3280" s="187" t="str">
        <f t="shared" si="1097"/>
        <v/>
      </c>
      <c r="AX3280" s="187" t="str">
        <f t="shared" si="1098"/>
        <v/>
      </c>
      <c r="AY3280" s="187" t="str">
        <f t="shared" si="1100"/>
        <v/>
      </c>
      <c r="AZ3280" s="187" t="str">
        <f t="shared" si="1099"/>
        <v/>
      </c>
      <c r="BA3280" s="187" t="str">
        <f t="shared" si="1102"/>
        <v xml:space="preserve"> </v>
      </c>
      <c r="BB3280" s="187" t="str">
        <f>IFERROR(IF(AW3280="","",VLOOKUP(AW3280,SUSS!R:S,2,FALSE)),AY3280*SUSS!$M$2)</f>
        <v/>
      </c>
      <c r="BC3280" s="187" t="str">
        <f t="shared" si="1101"/>
        <v/>
      </c>
    </row>
    <row r="3281" spans="14:55" ht="15.75" thickBot="1">
      <c r="N3281" s="183" t="s">
        <v>245</v>
      </c>
      <c r="O3281" s="109">
        <v>4</v>
      </c>
      <c r="P3281" s="112">
        <v>124165.12</v>
      </c>
      <c r="Q3281" s="110" t="s">
        <v>82</v>
      </c>
      <c r="R3281" s="110" t="s">
        <v>10</v>
      </c>
      <c r="S3281" s="110" t="s">
        <v>10</v>
      </c>
      <c r="T3281" s="109" t="s">
        <v>248</v>
      </c>
      <c r="U3281" s="109" t="s">
        <v>124</v>
      </c>
      <c r="AC3281" s="187" t="str">
        <f t="shared" si="1082"/>
        <v/>
      </c>
      <c r="AD3281" s="187" t="str">
        <f t="shared" si="1083"/>
        <v/>
      </c>
      <c r="AE3281" s="187" t="str">
        <f t="shared" si="1084"/>
        <v/>
      </c>
      <c r="AF3281" s="187" t="str">
        <f t="shared" si="1085"/>
        <v/>
      </c>
      <c r="AG3281" s="187" t="str">
        <f t="shared" si="1086"/>
        <v/>
      </c>
      <c r="AH3281" s="187" t="str">
        <f t="shared" si="1087"/>
        <v/>
      </c>
      <c r="AI3281" s="187" t="str">
        <f t="shared" si="1088"/>
        <v/>
      </c>
      <c r="AJ3281" s="187" t="str">
        <f t="shared" si="1089"/>
        <v/>
      </c>
      <c r="AK3281" s="187" t="str">
        <f t="shared" si="1090"/>
        <v/>
      </c>
      <c r="AN3281" s="187" t="str">
        <f t="shared" si="1091"/>
        <v/>
      </c>
      <c r="AO3281" s="187" t="str">
        <f t="shared" si="1092"/>
        <v/>
      </c>
      <c r="AP3281" s="187" t="str">
        <f t="shared" si="1093"/>
        <v/>
      </c>
      <c r="AT3281" s="187" t="str">
        <f t="shared" si="1094"/>
        <v/>
      </c>
      <c r="AU3281" s="187" t="str">
        <f t="shared" si="1095"/>
        <v/>
      </c>
      <c r="AV3281" s="187" t="str">
        <f t="shared" si="1096"/>
        <v/>
      </c>
      <c r="AW3281" s="187" t="str">
        <f t="shared" si="1097"/>
        <v/>
      </c>
      <c r="AX3281" s="187" t="str">
        <f t="shared" si="1098"/>
        <v/>
      </c>
      <c r="AY3281" s="187" t="str">
        <f t="shared" si="1100"/>
        <v/>
      </c>
      <c r="AZ3281" s="187" t="str">
        <f t="shared" si="1099"/>
        <v/>
      </c>
      <c r="BA3281" s="187" t="str">
        <f t="shared" si="1102"/>
        <v xml:space="preserve"> </v>
      </c>
      <c r="BB3281" s="187" t="str">
        <f>IFERROR(IF(AW3281="","",VLOOKUP(AW3281,SUSS!R:S,2,FALSE)),AY3281*SUSS!$M$2)</f>
        <v/>
      </c>
      <c r="BC3281" s="187" t="str">
        <f t="shared" si="1101"/>
        <v/>
      </c>
    </row>
    <row r="3282" spans="14:55" ht="15.75" thickBot="1">
      <c r="N3282" s="183" t="s">
        <v>245</v>
      </c>
      <c r="O3282" s="109">
        <v>5</v>
      </c>
      <c r="P3282" s="112">
        <v>13538.7</v>
      </c>
      <c r="Q3282" s="110" t="s">
        <v>82</v>
      </c>
      <c r="R3282" s="110" t="s">
        <v>10</v>
      </c>
      <c r="S3282" s="110" t="s">
        <v>10</v>
      </c>
      <c r="T3282" s="109" t="s">
        <v>248</v>
      </c>
      <c r="U3282" s="109" t="s">
        <v>124</v>
      </c>
      <c r="AC3282" s="187" t="str">
        <f t="shared" si="1082"/>
        <v/>
      </c>
      <c r="AD3282" s="187" t="str">
        <f t="shared" si="1083"/>
        <v/>
      </c>
      <c r="AE3282" s="187" t="str">
        <f t="shared" si="1084"/>
        <v/>
      </c>
      <c r="AF3282" s="187" t="str">
        <f t="shared" si="1085"/>
        <v/>
      </c>
      <c r="AG3282" s="187" t="str">
        <f t="shared" si="1086"/>
        <v/>
      </c>
      <c r="AH3282" s="187" t="str">
        <f t="shared" si="1087"/>
        <v/>
      </c>
      <c r="AI3282" s="187" t="str">
        <f t="shared" si="1088"/>
        <v/>
      </c>
      <c r="AJ3282" s="187" t="str">
        <f t="shared" si="1089"/>
        <v/>
      </c>
      <c r="AK3282" s="187" t="str">
        <f t="shared" si="1090"/>
        <v/>
      </c>
      <c r="AN3282" s="187" t="str">
        <f t="shared" si="1091"/>
        <v/>
      </c>
      <c r="AO3282" s="187" t="str">
        <f t="shared" si="1092"/>
        <v/>
      </c>
      <c r="AP3282" s="187" t="str">
        <f t="shared" si="1093"/>
        <v/>
      </c>
      <c r="AT3282" s="187" t="str">
        <f t="shared" si="1094"/>
        <v/>
      </c>
      <c r="AU3282" s="187" t="str">
        <f t="shared" si="1095"/>
        <v/>
      </c>
      <c r="AV3282" s="187" t="str">
        <f t="shared" si="1096"/>
        <v/>
      </c>
      <c r="AW3282" s="187" t="str">
        <f t="shared" si="1097"/>
        <v/>
      </c>
      <c r="AX3282" s="187" t="str">
        <f t="shared" si="1098"/>
        <v/>
      </c>
      <c r="AY3282" s="187" t="str">
        <f t="shared" si="1100"/>
        <v/>
      </c>
      <c r="AZ3282" s="187" t="str">
        <f t="shared" si="1099"/>
        <v/>
      </c>
      <c r="BA3282" s="187" t="str">
        <f t="shared" si="1102"/>
        <v xml:space="preserve"> </v>
      </c>
      <c r="BB3282" s="187" t="str">
        <f>IFERROR(IF(AW3282="","",VLOOKUP(AW3282,SUSS!R:S,2,FALSE)),AY3282*SUSS!$M$2)</f>
        <v/>
      </c>
      <c r="BC3282" s="187" t="str">
        <f t="shared" si="1101"/>
        <v/>
      </c>
    </row>
    <row r="3283" spans="14:55" ht="15.75" thickBot="1">
      <c r="N3283" s="183" t="s">
        <v>245</v>
      </c>
      <c r="O3283" s="109">
        <v>5</v>
      </c>
      <c r="P3283" s="112">
        <v>28842.25</v>
      </c>
      <c r="Q3283" s="110" t="s">
        <v>82</v>
      </c>
      <c r="R3283" s="110" t="s">
        <v>10</v>
      </c>
      <c r="S3283" s="110" t="s">
        <v>83</v>
      </c>
      <c r="T3283" s="109" t="s">
        <v>248</v>
      </c>
      <c r="U3283" s="109" t="s">
        <v>124</v>
      </c>
      <c r="AC3283" s="187" t="str">
        <f t="shared" si="1082"/>
        <v/>
      </c>
      <c r="AD3283" s="187" t="str">
        <f t="shared" si="1083"/>
        <v/>
      </c>
      <c r="AE3283" s="187" t="str">
        <f t="shared" si="1084"/>
        <v/>
      </c>
      <c r="AF3283" s="187" t="str">
        <f t="shared" si="1085"/>
        <v/>
      </c>
      <c r="AG3283" s="187" t="str">
        <f t="shared" si="1086"/>
        <v/>
      </c>
      <c r="AH3283" s="187" t="str">
        <f t="shared" si="1087"/>
        <v/>
      </c>
      <c r="AI3283" s="187" t="str">
        <f t="shared" si="1088"/>
        <v/>
      </c>
      <c r="AJ3283" s="187" t="str">
        <f t="shared" si="1089"/>
        <v/>
      </c>
      <c r="AK3283" s="187" t="str">
        <f t="shared" si="1090"/>
        <v/>
      </c>
      <c r="AN3283" s="187" t="str">
        <f t="shared" si="1091"/>
        <v/>
      </c>
      <c r="AO3283" s="187" t="str">
        <f t="shared" si="1092"/>
        <v/>
      </c>
      <c r="AP3283" s="187" t="str">
        <f t="shared" si="1093"/>
        <v/>
      </c>
      <c r="AT3283" s="187" t="str">
        <f t="shared" si="1094"/>
        <v/>
      </c>
      <c r="AU3283" s="187" t="str">
        <f t="shared" si="1095"/>
        <v/>
      </c>
      <c r="AV3283" s="187" t="str">
        <f t="shared" si="1096"/>
        <v/>
      </c>
      <c r="AW3283" s="187" t="str">
        <f t="shared" si="1097"/>
        <v/>
      </c>
      <c r="AX3283" s="187" t="str">
        <f t="shared" si="1098"/>
        <v/>
      </c>
      <c r="AY3283" s="187" t="str">
        <f t="shared" si="1100"/>
        <v/>
      </c>
      <c r="AZ3283" s="187" t="str">
        <f t="shared" si="1099"/>
        <v/>
      </c>
      <c r="BA3283" s="187" t="str">
        <f t="shared" si="1102"/>
        <v xml:space="preserve"> </v>
      </c>
      <c r="BB3283" s="187" t="str">
        <f>IFERROR(IF(AW3283="","",VLOOKUP(AW3283,SUSS!R:S,2,FALSE)),AY3283*SUSS!$M$2)</f>
        <v/>
      </c>
      <c r="BC3283" s="187" t="str">
        <f t="shared" si="1101"/>
        <v/>
      </c>
    </row>
    <row r="3284" spans="14:55" ht="15.75" thickBot="1">
      <c r="N3284" s="183" t="s">
        <v>245</v>
      </c>
      <c r="O3284" s="109">
        <v>5</v>
      </c>
      <c r="P3284" s="112">
        <v>41962.64</v>
      </c>
      <c r="Q3284" s="110" t="s">
        <v>82</v>
      </c>
      <c r="R3284" s="110" t="s">
        <v>10</v>
      </c>
      <c r="S3284" s="110" t="s">
        <v>10</v>
      </c>
      <c r="T3284" s="109" t="s">
        <v>249</v>
      </c>
      <c r="U3284" s="109" t="s">
        <v>124</v>
      </c>
      <c r="AC3284" s="187" t="str">
        <f t="shared" si="1082"/>
        <v/>
      </c>
      <c r="AD3284" s="187" t="str">
        <f t="shared" si="1083"/>
        <v/>
      </c>
      <c r="AE3284" s="187" t="str">
        <f t="shared" si="1084"/>
        <v/>
      </c>
      <c r="AF3284" s="187" t="str">
        <f t="shared" si="1085"/>
        <v/>
      </c>
      <c r="AG3284" s="187" t="str">
        <f t="shared" si="1086"/>
        <v/>
      </c>
      <c r="AH3284" s="187" t="str">
        <f t="shared" si="1087"/>
        <v/>
      </c>
      <c r="AI3284" s="187" t="str">
        <f t="shared" si="1088"/>
        <v/>
      </c>
      <c r="AJ3284" s="187" t="str">
        <f t="shared" si="1089"/>
        <v/>
      </c>
      <c r="AK3284" s="187" t="str">
        <f t="shared" si="1090"/>
        <v/>
      </c>
      <c r="AN3284" s="187" t="str">
        <f t="shared" si="1091"/>
        <v/>
      </c>
      <c r="AO3284" s="187" t="str">
        <f t="shared" si="1092"/>
        <v/>
      </c>
      <c r="AP3284" s="187" t="str">
        <f t="shared" si="1093"/>
        <v/>
      </c>
      <c r="AT3284" s="187" t="str">
        <f t="shared" si="1094"/>
        <v/>
      </c>
      <c r="AU3284" s="187" t="str">
        <f t="shared" si="1095"/>
        <v/>
      </c>
      <c r="AV3284" s="187" t="str">
        <f t="shared" si="1096"/>
        <v/>
      </c>
      <c r="AW3284" s="187" t="str">
        <f t="shared" si="1097"/>
        <v/>
      </c>
      <c r="AX3284" s="187" t="str">
        <f t="shared" si="1098"/>
        <v/>
      </c>
      <c r="AY3284" s="187" t="str">
        <f t="shared" si="1100"/>
        <v/>
      </c>
      <c r="AZ3284" s="187" t="str">
        <f t="shared" si="1099"/>
        <v/>
      </c>
      <c r="BA3284" s="187" t="str">
        <f t="shared" si="1102"/>
        <v xml:space="preserve"> </v>
      </c>
      <c r="BB3284" s="187" t="str">
        <f>IFERROR(IF(AW3284="","",VLOOKUP(AW3284,SUSS!R:S,2,FALSE)),AY3284*SUSS!$M$2)</f>
        <v/>
      </c>
      <c r="BC3284" s="187" t="str">
        <f t="shared" si="1101"/>
        <v/>
      </c>
    </row>
    <row r="3285" spans="14:55" ht="15.75" thickBot="1">
      <c r="N3285" s="183" t="s">
        <v>245</v>
      </c>
      <c r="O3285" s="109">
        <v>5</v>
      </c>
      <c r="P3285" s="112">
        <v>3467.51</v>
      </c>
      <c r="Q3285" s="110" t="s">
        <v>82</v>
      </c>
      <c r="R3285" s="110" t="s">
        <v>10</v>
      </c>
      <c r="S3285" s="110" t="s">
        <v>83</v>
      </c>
      <c r="T3285" s="109" t="s">
        <v>249</v>
      </c>
      <c r="U3285" s="109" t="s">
        <v>124</v>
      </c>
      <c r="AC3285" s="187" t="str">
        <f t="shared" si="1082"/>
        <v/>
      </c>
      <c r="AD3285" s="187" t="str">
        <f t="shared" si="1083"/>
        <v/>
      </c>
      <c r="AE3285" s="187" t="str">
        <f t="shared" si="1084"/>
        <v/>
      </c>
      <c r="AF3285" s="187" t="str">
        <f t="shared" si="1085"/>
        <v/>
      </c>
      <c r="AG3285" s="187" t="str">
        <f t="shared" si="1086"/>
        <v/>
      </c>
      <c r="AH3285" s="187" t="str">
        <f t="shared" si="1087"/>
        <v/>
      </c>
      <c r="AI3285" s="187" t="str">
        <f t="shared" si="1088"/>
        <v/>
      </c>
      <c r="AJ3285" s="187" t="str">
        <f t="shared" si="1089"/>
        <v/>
      </c>
      <c r="AK3285" s="187" t="str">
        <f t="shared" si="1090"/>
        <v/>
      </c>
      <c r="AN3285" s="187" t="str">
        <f t="shared" si="1091"/>
        <v/>
      </c>
      <c r="AO3285" s="187" t="str">
        <f t="shared" si="1092"/>
        <v/>
      </c>
      <c r="AP3285" s="187" t="str">
        <f t="shared" si="1093"/>
        <v/>
      </c>
      <c r="AT3285" s="187" t="str">
        <f t="shared" si="1094"/>
        <v/>
      </c>
      <c r="AU3285" s="187" t="str">
        <f t="shared" si="1095"/>
        <v/>
      </c>
      <c r="AV3285" s="187" t="str">
        <f t="shared" si="1096"/>
        <v/>
      </c>
      <c r="AW3285" s="187" t="str">
        <f t="shared" si="1097"/>
        <v/>
      </c>
      <c r="AX3285" s="187" t="str">
        <f t="shared" si="1098"/>
        <v/>
      </c>
      <c r="AY3285" s="187" t="str">
        <f t="shared" si="1100"/>
        <v/>
      </c>
      <c r="AZ3285" s="187" t="str">
        <f t="shared" si="1099"/>
        <v/>
      </c>
      <c r="BA3285" s="187" t="str">
        <f t="shared" si="1102"/>
        <v xml:space="preserve"> </v>
      </c>
      <c r="BB3285" s="187" t="str">
        <f>IFERROR(IF(AW3285="","",VLOOKUP(AW3285,SUSS!R:S,2,FALSE)),AY3285*SUSS!$M$2)</f>
        <v/>
      </c>
      <c r="BC3285" s="187" t="str">
        <f t="shared" si="1101"/>
        <v/>
      </c>
    </row>
    <row r="3286" spans="14:55" ht="15.75" thickBot="1">
      <c r="N3286" s="183" t="s">
        <v>245</v>
      </c>
      <c r="O3286" s="109">
        <v>5</v>
      </c>
      <c r="P3286" s="112">
        <v>40215.550000000003</v>
      </c>
      <c r="Q3286" s="110" t="s">
        <v>82</v>
      </c>
      <c r="R3286" s="110" t="s">
        <v>10</v>
      </c>
      <c r="S3286" s="110" t="s">
        <v>10</v>
      </c>
      <c r="T3286" s="109" t="s">
        <v>250</v>
      </c>
      <c r="U3286" s="109" t="s">
        <v>124</v>
      </c>
      <c r="AC3286" s="187" t="str">
        <f t="shared" si="1082"/>
        <v/>
      </c>
      <c r="AD3286" s="187" t="str">
        <f t="shared" si="1083"/>
        <v/>
      </c>
      <c r="AE3286" s="187" t="str">
        <f t="shared" si="1084"/>
        <v/>
      </c>
      <c r="AF3286" s="187" t="str">
        <f t="shared" si="1085"/>
        <v/>
      </c>
      <c r="AG3286" s="187" t="str">
        <f t="shared" si="1086"/>
        <v/>
      </c>
      <c r="AH3286" s="187" t="str">
        <f t="shared" si="1087"/>
        <v/>
      </c>
      <c r="AI3286" s="187" t="str">
        <f t="shared" si="1088"/>
        <v/>
      </c>
      <c r="AJ3286" s="187" t="str">
        <f t="shared" si="1089"/>
        <v/>
      </c>
      <c r="AK3286" s="187" t="str">
        <f t="shared" si="1090"/>
        <v/>
      </c>
      <c r="AN3286" s="187" t="str">
        <f t="shared" si="1091"/>
        <v/>
      </c>
      <c r="AO3286" s="187" t="str">
        <f t="shared" si="1092"/>
        <v/>
      </c>
      <c r="AP3286" s="187" t="str">
        <f t="shared" si="1093"/>
        <v/>
      </c>
      <c r="AT3286" s="187" t="str">
        <f t="shared" si="1094"/>
        <v/>
      </c>
      <c r="AU3286" s="187" t="str">
        <f t="shared" si="1095"/>
        <v/>
      </c>
      <c r="AV3286" s="187" t="str">
        <f t="shared" si="1096"/>
        <v/>
      </c>
      <c r="AW3286" s="187" t="str">
        <f t="shared" si="1097"/>
        <v/>
      </c>
      <c r="AX3286" s="187" t="str">
        <f t="shared" si="1098"/>
        <v/>
      </c>
      <c r="AY3286" s="187" t="str">
        <f t="shared" si="1100"/>
        <v/>
      </c>
      <c r="AZ3286" s="187" t="str">
        <f t="shared" si="1099"/>
        <v/>
      </c>
      <c r="BA3286" s="187" t="str">
        <f t="shared" si="1102"/>
        <v xml:space="preserve"> </v>
      </c>
      <c r="BB3286" s="187" t="str">
        <f>IFERROR(IF(AW3286="","",VLOOKUP(AW3286,SUSS!R:S,2,FALSE)),AY3286*SUSS!$M$2)</f>
        <v/>
      </c>
      <c r="BC3286" s="187" t="str">
        <f t="shared" si="1101"/>
        <v/>
      </c>
    </row>
    <row r="3287" spans="14:55" ht="15.75" thickBot="1">
      <c r="N3287" s="183" t="s">
        <v>245</v>
      </c>
      <c r="O3287" s="109">
        <v>6</v>
      </c>
      <c r="P3287" s="112">
        <v>123768.1</v>
      </c>
      <c r="Q3287" s="110" t="s">
        <v>82</v>
      </c>
      <c r="R3287" s="110" t="s">
        <v>10</v>
      </c>
      <c r="S3287" s="110" t="s">
        <v>10</v>
      </c>
      <c r="T3287" s="109" t="s">
        <v>250</v>
      </c>
      <c r="U3287" s="109" t="s">
        <v>124</v>
      </c>
      <c r="AC3287" s="187" t="str">
        <f t="shared" si="1082"/>
        <v/>
      </c>
      <c r="AD3287" s="187" t="str">
        <f t="shared" si="1083"/>
        <v/>
      </c>
      <c r="AE3287" s="187" t="str">
        <f t="shared" si="1084"/>
        <v/>
      </c>
      <c r="AF3287" s="187" t="str">
        <f t="shared" si="1085"/>
        <v/>
      </c>
      <c r="AG3287" s="187" t="str">
        <f t="shared" si="1086"/>
        <v/>
      </c>
      <c r="AH3287" s="187" t="str">
        <f t="shared" si="1087"/>
        <v/>
      </c>
      <c r="AI3287" s="187" t="str">
        <f t="shared" si="1088"/>
        <v/>
      </c>
      <c r="AJ3287" s="187" t="str">
        <f t="shared" si="1089"/>
        <v/>
      </c>
      <c r="AK3287" s="187" t="str">
        <f t="shared" si="1090"/>
        <v/>
      </c>
      <c r="AN3287" s="187" t="str">
        <f t="shared" si="1091"/>
        <v/>
      </c>
      <c r="AO3287" s="187" t="str">
        <f t="shared" si="1092"/>
        <v/>
      </c>
      <c r="AP3287" s="187" t="str">
        <f t="shared" si="1093"/>
        <v/>
      </c>
      <c r="AT3287" s="187" t="str">
        <f t="shared" si="1094"/>
        <v/>
      </c>
      <c r="AU3287" s="187" t="str">
        <f t="shared" si="1095"/>
        <v/>
      </c>
      <c r="AV3287" s="187" t="str">
        <f t="shared" si="1096"/>
        <v/>
      </c>
      <c r="AW3287" s="187" t="str">
        <f t="shared" si="1097"/>
        <v/>
      </c>
      <c r="AX3287" s="187" t="str">
        <f t="shared" si="1098"/>
        <v/>
      </c>
      <c r="AY3287" s="187" t="str">
        <f t="shared" si="1100"/>
        <v/>
      </c>
      <c r="AZ3287" s="187" t="str">
        <f t="shared" si="1099"/>
        <v/>
      </c>
      <c r="BA3287" s="187" t="str">
        <f t="shared" si="1102"/>
        <v xml:space="preserve"> </v>
      </c>
      <c r="BB3287" s="187" t="str">
        <f>IFERROR(IF(AW3287="","",VLOOKUP(AW3287,SUSS!R:S,2,FALSE)),AY3287*SUSS!$M$2)</f>
        <v/>
      </c>
      <c r="BC3287" s="187" t="str">
        <f t="shared" si="1101"/>
        <v/>
      </c>
    </row>
    <row r="3288" spans="14:55" ht="15.75" thickBot="1">
      <c r="N3288" s="183" t="s">
        <v>245</v>
      </c>
      <c r="O3288" s="109">
        <v>6</v>
      </c>
      <c r="P3288" s="112">
        <v>8240.18</v>
      </c>
      <c r="Q3288" s="110" t="s">
        <v>82</v>
      </c>
      <c r="R3288" s="110" t="s">
        <v>10</v>
      </c>
      <c r="S3288" s="110" t="s">
        <v>83</v>
      </c>
      <c r="T3288" s="109" t="s">
        <v>250</v>
      </c>
      <c r="U3288" s="109" t="s">
        <v>124</v>
      </c>
      <c r="AC3288" s="187" t="str">
        <f t="shared" si="1082"/>
        <v/>
      </c>
      <c r="AD3288" s="187" t="str">
        <f t="shared" si="1083"/>
        <v/>
      </c>
      <c r="AE3288" s="187" t="str">
        <f t="shared" si="1084"/>
        <v/>
      </c>
      <c r="AF3288" s="187" t="str">
        <f t="shared" si="1085"/>
        <v/>
      </c>
      <c r="AG3288" s="187" t="str">
        <f t="shared" si="1086"/>
        <v/>
      </c>
      <c r="AH3288" s="187" t="str">
        <f t="shared" si="1087"/>
        <v/>
      </c>
      <c r="AI3288" s="187" t="str">
        <f t="shared" si="1088"/>
        <v/>
      </c>
      <c r="AJ3288" s="187" t="str">
        <f t="shared" si="1089"/>
        <v/>
      </c>
      <c r="AK3288" s="187" t="str">
        <f t="shared" si="1090"/>
        <v/>
      </c>
      <c r="AN3288" s="187" t="str">
        <f t="shared" si="1091"/>
        <v/>
      </c>
      <c r="AO3288" s="187" t="str">
        <f t="shared" si="1092"/>
        <v/>
      </c>
      <c r="AP3288" s="187" t="str">
        <f t="shared" si="1093"/>
        <v/>
      </c>
      <c r="AT3288" s="187" t="str">
        <f t="shared" si="1094"/>
        <v/>
      </c>
      <c r="AU3288" s="187" t="str">
        <f t="shared" si="1095"/>
        <v/>
      </c>
      <c r="AV3288" s="187" t="str">
        <f t="shared" si="1096"/>
        <v/>
      </c>
      <c r="AW3288" s="187" t="str">
        <f t="shared" si="1097"/>
        <v/>
      </c>
      <c r="AX3288" s="187" t="str">
        <f t="shared" si="1098"/>
        <v/>
      </c>
      <c r="AY3288" s="187" t="str">
        <f t="shared" si="1100"/>
        <v/>
      </c>
      <c r="AZ3288" s="187" t="str">
        <f t="shared" si="1099"/>
        <v/>
      </c>
      <c r="BA3288" s="187" t="str">
        <f t="shared" si="1102"/>
        <v xml:space="preserve"> </v>
      </c>
      <c r="BB3288" s="187" t="str">
        <f>IFERROR(IF(AW3288="","",VLOOKUP(AW3288,SUSS!R:S,2,FALSE)),AY3288*SUSS!$M$2)</f>
        <v/>
      </c>
      <c r="BC3288" s="187" t="str">
        <f t="shared" si="1101"/>
        <v/>
      </c>
    </row>
    <row r="3289" spans="14:55" ht="46.5" thickBot="1">
      <c r="N3289" s="183" t="s">
        <v>251</v>
      </c>
      <c r="O3289" s="191" t="s">
        <v>17</v>
      </c>
      <c r="P3289" s="185"/>
      <c r="Q3289" s="185"/>
      <c r="R3289" s="185"/>
      <c r="S3289" s="185"/>
      <c r="T3289" s="185"/>
      <c r="U3289" s="185"/>
      <c r="AC3289" s="187" t="str">
        <f t="shared" si="1082"/>
        <v/>
      </c>
      <c r="AD3289" s="187" t="str">
        <f t="shared" si="1083"/>
        <v/>
      </c>
      <c r="AE3289" s="187" t="str">
        <f t="shared" si="1084"/>
        <v/>
      </c>
      <c r="AF3289" s="187" t="str">
        <f t="shared" si="1085"/>
        <v/>
      </c>
      <c r="AG3289" s="187" t="str">
        <f t="shared" si="1086"/>
        <v/>
      </c>
      <c r="AH3289" s="187" t="str">
        <f t="shared" si="1087"/>
        <v/>
      </c>
      <c r="AI3289" s="187" t="str">
        <f t="shared" si="1088"/>
        <v/>
      </c>
      <c r="AJ3289" s="187" t="str">
        <f t="shared" si="1089"/>
        <v/>
      </c>
      <c r="AK3289" s="187" t="str">
        <f t="shared" si="1090"/>
        <v/>
      </c>
      <c r="AN3289" s="187" t="str">
        <f t="shared" si="1091"/>
        <v/>
      </c>
      <c r="AO3289" s="187" t="str">
        <f t="shared" si="1092"/>
        <v/>
      </c>
      <c r="AP3289" s="187" t="str">
        <f t="shared" si="1093"/>
        <v/>
      </c>
      <c r="AT3289" s="187" t="str">
        <f t="shared" si="1094"/>
        <v/>
      </c>
      <c r="AU3289" s="187" t="str">
        <f t="shared" si="1095"/>
        <v/>
      </c>
      <c r="AV3289" s="187" t="str">
        <f t="shared" si="1096"/>
        <v/>
      </c>
      <c r="AW3289" s="187" t="str">
        <f t="shared" si="1097"/>
        <v/>
      </c>
      <c r="AX3289" s="187" t="str">
        <f t="shared" si="1098"/>
        <v/>
      </c>
      <c r="AY3289" s="187" t="str">
        <f t="shared" si="1100"/>
        <v/>
      </c>
      <c r="AZ3289" s="187" t="str">
        <f t="shared" si="1099"/>
        <v/>
      </c>
      <c r="BA3289" s="187" t="str">
        <f t="shared" si="1102"/>
        <v xml:space="preserve"> </v>
      </c>
      <c r="BB3289" s="187" t="str">
        <f>IFERROR(IF(AW3289="","",VLOOKUP(AW3289,SUSS!R:S,2,FALSE)),AY3289*SUSS!$M$2)</f>
        <v/>
      </c>
      <c r="BC3289" s="187" t="str">
        <f t="shared" si="1101"/>
        <v/>
      </c>
    </row>
    <row r="3290" spans="14:55" ht="15.75" thickBot="1">
      <c r="N3290" s="183" t="s">
        <v>251</v>
      </c>
      <c r="O3290" s="114" t="s">
        <v>13</v>
      </c>
      <c r="P3290" s="114" t="s">
        <v>14</v>
      </c>
      <c r="Q3290" s="114" t="s">
        <v>3</v>
      </c>
      <c r="R3290" s="114" t="s">
        <v>4</v>
      </c>
      <c r="S3290" s="114" t="s">
        <v>5</v>
      </c>
      <c r="T3290" s="114" t="s">
        <v>15</v>
      </c>
      <c r="U3290" s="114" t="s">
        <v>16</v>
      </c>
      <c r="AC3290" s="187" t="str">
        <f t="shared" si="1082"/>
        <v/>
      </c>
      <c r="AD3290" s="187" t="str">
        <f t="shared" si="1083"/>
        <v/>
      </c>
      <c r="AE3290" s="187" t="str">
        <f t="shared" si="1084"/>
        <v/>
      </c>
      <c r="AF3290" s="187" t="str">
        <f t="shared" si="1085"/>
        <v/>
      </c>
      <c r="AG3290" s="187" t="str">
        <f t="shared" si="1086"/>
        <v/>
      </c>
      <c r="AH3290" s="187" t="str">
        <f t="shared" si="1087"/>
        <v/>
      </c>
      <c r="AI3290" s="187" t="str">
        <f t="shared" si="1088"/>
        <v/>
      </c>
      <c r="AJ3290" s="187" t="str">
        <f t="shared" si="1089"/>
        <v/>
      </c>
      <c r="AK3290" s="187" t="str">
        <f t="shared" si="1090"/>
        <v/>
      </c>
      <c r="AN3290" s="187" t="str">
        <f t="shared" si="1091"/>
        <v/>
      </c>
      <c r="AO3290" s="187" t="str">
        <f t="shared" si="1092"/>
        <v/>
      </c>
      <c r="AP3290" s="187" t="str">
        <f t="shared" si="1093"/>
        <v/>
      </c>
      <c r="AT3290" s="187" t="str">
        <f t="shared" si="1094"/>
        <v/>
      </c>
      <c r="AU3290" s="187" t="str">
        <f t="shared" si="1095"/>
        <v/>
      </c>
      <c r="AV3290" s="187" t="str">
        <f t="shared" si="1096"/>
        <v/>
      </c>
      <c r="AW3290" s="187" t="str">
        <f t="shared" si="1097"/>
        <v/>
      </c>
      <c r="AX3290" s="187" t="str">
        <f t="shared" si="1098"/>
        <v/>
      </c>
      <c r="AY3290" s="187" t="str">
        <f t="shared" si="1100"/>
        <v/>
      </c>
      <c r="AZ3290" s="187" t="str">
        <f t="shared" si="1099"/>
        <v/>
      </c>
      <c r="BA3290" s="187" t="str">
        <f t="shared" si="1102"/>
        <v xml:space="preserve"> </v>
      </c>
      <c r="BB3290" s="187" t="str">
        <f>IFERROR(IF(AW3290="","",VLOOKUP(AW3290,SUSS!R:S,2,FALSE)),AY3290*SUSS!$M$2)</f>
        <v/>
      </c>
      <c r="BC3290" s="187" t="str">
        <f t="shared" si="1101"/>
        <v/>
      </c>
    </row>
    <row r="3291" spans="14:55" ht="15.75" thickBot="1">
      <c r="N3291" s="183" t="s">
        <v>251</v>
      </c>
      <c r="O3291" s="104">
        <v>1</v>
      </c>
      <c r="P3291" s="107">
        <v>115252.47</v>
      </c>
      <c r="Q3291" s="105" t="s">
        <v>82</v>
      </c>
      <c r="R3291" s="105" t="s">
        <v>10</v>
      </c>
      <c r="S3291" s="105" t="s">
        <v>10</v>
      </c>
      <c r="T3291" s="104" t="s">
        <v>253</v>
      </c>
      <c r="U3291" s="104" t="s">
        <v>124</v>
      </c>
      <c r="AC3291" s="187" t="str">
        <f t="shared" si="1082"/>
        <v/>
      </c>
      <c r="AD3291" s="187" t="str">
        <f t="shared" si="1083"/>
        <v/>
      </c>
      <c r="AE3291" s="187" t="str">
        <f t="shared" si="1084"/>
        <v/>
      </c>
      <c r="AF3291" s="187" t="str">
        <f t="shared" si="1085"/>
        <v/>
      </c>
      <c r="AG3291" s="187" t="str">
        <f t="shared" si="1086"/>
        <v/>
      </c>
      <c r="AH3291" s="187" t="str">
        <f t="shared" si="1087"/>
        <v/>
      </c>
      <c r="AI3291" s="187" t="str">
        <f t="shared" si="1088"/>
        <v/>
      </c>
      <c r="AJ3291" s="187" t="str">
        <f t="shared" si="1089"/>
        <v/>
      </c>
      <c r="AK3291" s="187" t="str">
        <f t="shared" si="1090"/>
        <v/>
      </c>
      <c r="AN3291" s="187" t="str">
        <f t="shared" si="1091"/>
        <v/>
      </c>
      <c r="AO3291" s="187" t="str">
        <f t="shared" si="1092"/>
        <v/>
      </c>
      <c r="AP3291" s="187" t="str">
        <f t="shared" si="1093"/>
        <v/>
      </c>
      <c r="AT3291" s="187" t="str">
        <f t="shared" si="1094"/>
        <v/>
      </c>
      <c r="AU3291" s="187" t="str">
        <f t="shared" si="1095"/>
        <v/>
      </c>
      <c r="AV3291" s="187" t="str">
        <f t="shared" si="1096"/>
        <v/>
      </c>
      <c r="AW3291" s="187" t="str">
        <f t="shared" si="1097"/>
        <v/>
      </c>
      <c r="AX3291" s="187" t="str">
        <f t="shared" si="1098"/>
        <v/>
      </c>
      <c r="AY3291" s="187" t="str">
        <f t="shared" si="1100"/>
        <v/>
      </c>
      <c r="AZ3291" s="187" t="str">
        <f t="shared" si="1099"/>
        <v/>
      </c>
      <c r="BA3291" s="187" t="str">
        <f t="shared" si="1102"/>
        <v xml:space="preserve"> </v>
      </c>
      <c r="BB3291" s="187" t="str">
        <f>IFERROR(IF(AW3291="","",VLOOKUP(AW3291,SUSS!R:S,2,FALSE)),AY3291*SUSS!$M$2)</f>
        <v/>
      </c>
      <c r="BC3291" s="187" t="str">
        <f t="shared" si="1101"/>
        <v/>
      </c>
    </row>
    <row r="3292" spans="14:55" ht="15.75" thickBot="1">
      <c r="N3292" s="183" t="s">
        <v>251</v>
      </c>
      <c r="O3292" s="109">
        <v>2</v>
      </c>
      <c r="P3292" s="112">
        <v>118836.82</v>
      </c>
      <c r="Q3292" s="110" t="s">
        <v>82</v>
      </c>
      <c r="R3292" s="110" t="s">
        <v>10</v>
      </c>
      <c r="S3292" s="110" t="s">
        <v>10</v>
      </c>
      <c r="T3292" s="109" t="s">
        <v>253</v>
      </c>
      <c r="U3292" s="109" t="s">
        <v>124</v>
      </c>
      <c r="AC3292" s="187" t="str">
        <f t="shared" si="1082"/>
        <v/>
      </c>
      <c r="AD3292" s="187" t="str">
        <f t="shared" si="1083"/>
        <v/>
      </c>
      <c r="AE3292" s="187" t="str">
        <f t="shared" si="1084"/>
        <v/>
      </c>
      <c r="AF3292" s="187" t="str">
        <f t="shared" si="1085"/>
        <v/>
      </c>
      <c r="AG3292" s="187" t="str">
        <f t="shared" si="1086"/>
        <v/>
      </c>
      <c r="AH3292" s="187" t="str">
        <f t="shared" si="1087"/>
        <v/>
      </c>
      <c r="AI3292" s="187" t="str">
        <f t="shared" si="1088"/>
        <v/>
      </c>
      <c r="AJ3292" s="187" t="str">
        <f t="shared" si="1089"/>
        <v/>
      </c>
      <c r="AK3292" s="187" t="str">
        <f t="shared" si="1090"/>
        <v/>
      </c>
      <c r="AN3292" s="187" t="str">
        <f t="shared" si="1091"/>
        <v/>
      </c>
      <c r="AO3292" s="187" t="str">
        <f t="shared" si="1092"/>
        <v/>
      </c>
      <c r="AP3292" s="187" t="str">
        <f t="shared" si="1093"/>
        <v/>
      </c>
      <c r="AT3292" s="187" t="str">
        <f t="shared" si="1094"/>
        <v/>
      </c>
      <c r="AU3292" s="187" t="str">
        <f t="shared" si="1095"/>
        <v/>
      </c>
      <c r="AV3292" s="187" t="str">
        <f t="shared" si="1096"/>
        <v/>
      </c>
      <c r="AW3292" s="187" t="str">
        <f t="shared" si="1097"/>
        <v/>
      </c>
      <c r="AX3292" s="187" t="str">
        <f t="shared" si="1098"/>
        <v/>
      </c>
      <c r="AY3292" s="187" t="str">
        <f t="shared" si="1100"/>
        <v/>
      </c>
      <c r="AZ3292" s="187" t="str">
        <f t="shared" si="1099"/>
        <v/>
      </c>
      <c r="BA3292" s="187" t="str">
        <f t="shared" si="1102"/>
        <v xml:space="preserve"> </v>
      </c>
      <c r="BB3292" s="187" t="str">
        <f>IFERROR(IF(AW3292="","",VLOOKUP(AW3292,SUSS!R:S,2,FALSE)),AY3292*SUSS!$M$2)</f>
        <v/>
      </c>
      <c r="BC3292" s="187" t="str">
        <f t="shared" si="1101"/>
        <v/>
      </c>
    </row>
    <row r="3293" spans="14:55" ht="15.75" thickBot="1">
      <c r="N3293" s="183" t="s">
        <v>251</v>
      </c>
      <c r="O3293" s="109">
        <v>3</v>
      </c>
      <c r="P3293" s="112">
        <v>122532.65</v>
      </c>
      <c r="Q3293" s="110" t="s">
        <v>82</v>
      </c>
      <c r="R3293" s="110" t="s">
        <v>10</v>
      </c>
      <c r="S3293" s="110" t="s">
        <v>10</v>
      </c>
      <c r="T3293" s="109" t="s">
        <v>253</v>
      </c>
      <c r="U3293" s="109" t="s">
        <v>124</v>
      </c>
      <c r="AC3293" s="187" t="str">
        <f t="shared" si="1082"/>
        <v/>
      </c>
      <c r="AD3293" s="187" t="str">
        <f t="shared" si="1083"/>
        <v/>
      </c>
      <c r="AE3293" s="187" t="str">
        <f t="shared" si="1084"/>
        <v/>
      </c>
      <c r="AF3293" s="187" t="str">
        <f t="shared" si="1085"/>
        <v/>
      </c>
      <c r="AG3293" s="187" t="str">
        <f t="shared" si="1086"/>
        <v/>
      </c>
      <c r="AH3293" s="187" t="str">
        <f t="shared" si="1087"/>
        <v/>
      </c>
      <c r="AI3293" s="187" t="str">
        <f t="shared" si="1088"/>
        <v/>
      </c>
      <c r="AJ3293" s="187" t="str">
        <f t="shared" si="1089"/>
        <v/>
      </c>
      <c r="AK3293" s="187" t="str">
        <f t="shared" si="1090"/>
        <v/>
      </c>
      <c r="AN3293" s="187" t="str">
        <f t="shared" si="1091"/>
        <v/>
      </c>
      <c r="AO3293" s="187" t="str">
        <f t="shared" si="1092"/>
        <v/>
      </c>
      <c r="AP3293" s="187" t="str">
        <f t="shared" si="1093"/>
        <v/>
      </c>
      <c r="AT3293" s="187" t="str">
        <f t="shared" si="1094"/>
        <v/>
      </c>
      <c r="AU3293" s="187" t="str">
        <f t="shared" si="1095"/>
        <v/>
      </c>
      <c r="AV3293" s="187" t="str">
        <f t="shared" si="1096"/>
        <v/>
      </c>
      <c r="AW3293" s="187" t="str">
        <f t="shared" si="1097"/>
        <v/>
      </c>
      <c r="AX3293" s="187" t="str">
        <f t="shared" si="1098"/>
        <v/>
      </c>
      <c r="AY3293" s="187" t="str">
        <f t="shared" si="1100"/>
        <v/>
      </c>
      <c r="AZ3293" s="187" t="str">
        <f t="shared" si="1099"/>
        <v/>
      </c>
      <c r="BA3293" s="187" t="str">
        <f t="shared" si="1102"/>
        <v xml:space="preserve"> </v>
      </c>
      <c r="BB3293" s="187" t="str">
        <f>IFERROR(IF(AW3293="","",VLOOKUP(AW3293,SUSS!R:S,2,FALSE)),AY3293*SUSS!$M$2)</f>
        <v/>
      </c>
      <c r="BC3293" s="187" t="str">
        <f t="shared" si="1101"/>
        <v/>
      </c>
    </row>
    <row r="3294" spans="14:55" ht="15.75" thickBot="1">
      <c r="N3294" s="183" t="s">
        <v>251</v>
      </c>
      <c r="O3294" s="109">
        <v>4</v>
      </c>
      <c r="P3294" s="112">
        <v>126343.42</v>
      </c>
      <c r="Q3294" s="110" t="s">
        <v>82</v>
      </c>
      <c r="R3294" s="110" t="s">
        <v>10</v>
      </c>
      <c r="S3294" s="110" t="s">
        <v>10</v>
      </c>
      <c r="T3294" s="109" t="s">
        <v>253</v>
      </c>
      <c r="U3294" s="109" t="s">
        <v>124</v>
      </c>
      <c r="AC3294" s="187" t="str">
        <f t="shared" ref="AC3294:AC3357" si="1103">IF($E3294=$AD$1,IF($G3294=$AE$1,A3294,""),"")</f>
        <v/>
      </c>
      <c r="AD3294" s="187" t="str">
        <f t="shared" ref="AD3294:AD3357" si="1104">IF($E3294=$AD$1,IF($G3294=$AE$1,E3294,""),"")</f>
        <v/>
      </c>
      <c r="AE3294" s="187" t="str">
        <f t="shared" ref="AE3294:AE3357" si="1105">IF($E3294=$AD$1,IF($G3294=$AE$1,F3294,""),"")</f>
        <v/>
      </c>
      <c r="AF3294" s="187" t="str">
        <f t="shared" ref="AF3294:AF3357" si="1106">IF($E3294=$AD$1,IF($G3294=$AE$1,G3294,""),"")</f>
        <v/>
      </c>
      <c r="AG3294" s="187" t="str">
        <f t="shared" ref="AG3294:AG3357" si="1107">IF($E3294=$AD$1,IF($G3294=$AE$1,I3294,""),"")</f>
        <v/>
      </c>
      <c r="AH3294" s="187" t="str">
        <f t="shared" ref="AH3294:AH3357" si="1108">IF($E3294=$AD$1,IF($G3294=$AE$1,J3294,""),"")</f>
        <v/>
      </c>
      <c r="AI3294" s="187" t="str">
        <f t="shared" ref="AI3294:AI3357" si="1109">IF($E3294=$AD$1,IF($G3294=$AE$1,K3294,""),"")</f>
        <v/>
      </c>
      <c r="AJ3294" s="187" t="str">
        <f t="shared" ref="AJ3294:AJ3357" si="1110">IF($E3294=$AD$1,IF($G3294=$AE$1,B3294,""),"")</f>
        <v/>
      </c>
      <c r="AK3294" s="187" t="str">
        <f t="shared" ref="AK3294:AK3357" si="1111">IF($E3294=$AD$1,IF($G3294=$AE$1,C3294,""),"")</f>
        <v/>
      </c>
      <c r="AN3294" s="187" t="str">
        <f t="shared" ref="AN3294:AN3357" si="1112">LEFT(AO3294,7)</f>
        <v/>
      </c>
      <c r="AO3294" s="187" t="str">
        <f t="shared" ref="AO3294:AO3357" si="1113">IF(AF3294=$AE$1,AJ3294&amp;"/"&amp;AK3294&amp;" "&amp;AD3294,"")</f>
        <v/>
      </c>
      <c r="AP3294" s="187" t="str">
        <f t="shared" ref="AP3294:AP3357" si="1114">IF(AO3294&lt;&gt;"",AI3294,"")</f>
        <v/>
      </c>
      <c r="AT3294" s="187" t="str">
        <f t="shared" ref="AT3294:AT3357" si="1115">IF($Q3294=$AD$1,N3294,"")</f>
        <v/>
      </c>
      <c r="AU3294" s="187" t="str">
        <f t="shared" ref="AU3294:AU3357" si="1116">IF($Q3294=$AD$1,O3294,"")</f>
        <v/>
      </c>
      <c r="AV3294" s="187" t="str">
        <f t="shared" ref="AV3294:AV3357" si="1117">IF($Q3294=$AD$1,P3294,"")</f>
        <v/>
      </c>
      <c r="AW3294" s="187" t="str">
        <f t="shared" ref="AW3294:AW3357" si="1118">IF($Q3294=$AD$1,T3294,"")</f>
        <v/>
      </c>
      <c r="AX3294" s="187" t="str">
        <f t="shared" ref="AX3294:AX3357" si="1119">IF(AW3294&lt;&gt;"",AW3294&amp;" "&amp;$AD$1,"")</f>
        <v/>
      </c>
      <c r="AY3294" s="187" t="str">
        <f t="shared" si="1100"/>
        <v/>
      </c>
      <c r="AZ3294" s="187" t="str">
        <f t="shared" ref="AZ3294:AZ3357" si="1120">IF(AY3294="","",AV3294/AY3294)</f>
        <v/>
      </c>
      <c r="BA3294" s="187" t="str">
        <f t="shared" si="1102"/>
        <v xml:space="preserve"> </v>
      </c>
      <c r="BB3294" s="187" t="str">
        <f>IFERROR(IF(AW3294="","",VLOOKUP(AW3294,SUSS!R:S,2,FALSE)),AY3294*SUSS!$M$2)</f>
        <v/>
      </c>
      <c r="BC3294" s="187" t="str">
        <f t="shared" si="1101"/>
        <v/>
      </c>
    </row>
    <row r="3295" spans="14:55" ht="15.75" thickBot="1">
      <c r="N3295" s="183" t="s">
        <v>251</v>
      </c>
      <c r="O3295" s="109">
        <v>5</v>
      </c>
      <c r="P3295" s="112">
        <v>130272.69</v>
      </c>
      <c r="Q3295" s="110" t="s">
        <v>82</v>
      </c>
      <c r="R3295" s="110" t="s">
        <v>10</v>
      </c>
      <c r="S3295" s="110" t="s">
        <v>10</v>
      </c>
      <c r="T3295" s="109" t="s">
        <v>253</v>
      </c>
      <c r="U3295" s="109" t="s">
        <v>124</v>
      </c>
      <c r="AC3295" s="187" t="str">
        <f t="shared" si="1103"/>
        <v/>
      </c>
      <c r="AD3295" s="187" t="str">
        <f t="shared" si="1104"/>
        <v/>
      </c>
      <c r="AE3295" s="187" t="str">
        <f t="shared" si="1105"/>
        <v/>
      </c>
      <c r="AF3295" s="187" t="str">
        <f t="shared" si="1106"/>
        <v/>
      </c>
      <c r="AG3295" s="187" t="str">
        <f t="shared" si="1107"/>
        <v/>
      </c>
      <c r="AH3295" s="187" t="str">
        <f t="shared" si="1108"/>
        <v/>
      </c>
      <c r="AI3295" s="187" t="str">
        <f t="shared" si="1109"/>
        <v/>
      </c>
      <c r="AJ3295" s="187" t="str">
        <f t="shared" si="1110"/>
        <v/>
      </c>
      <c r="AK3295" s="187" t="str">
        <f t="shared" si="1111"/>
        <v/>
      </c>
      <c r="AN3295" s="187" t="str">
        <f t="shared" si="1112"/>
        <v/>
      </c>
      <c r="AO3295" s="187" t="str">
        <f t="shared" si="1113"/>
        <v/>
      </c>
      <c r="AP3295" s="187" t="str">
        <f t="shared" si="1114"/>
        <v/>
      </c>
      <c r="AT3295" s="187" t="str">
        <f t="shared" si="1115"/>
        <v/>
      </c>
      <c r="AU3295" s="187" t="str">
        <f t="shared" si="1116"/>
        <v/>
      </c>
      <c r="AV3295" s="187" t="str">
        <f t="shared" si="1117"/>
        <v/>
      </c>
      <c r="AW3295" s="187" t="str">
        <f t="shared" si="1118"/>
        <v/>
      </c>
      <c r="AX3295" s="187" t="str">
        <f t="shared" si="1119"/>
        <v/>
      </c>
      <c r="AY3295" s="187" t="str">
        <f t="shared" si="1100"/>
        <v/>
      </c>
      <c r="AZ3295" s="187" t="str">
        <f t="shared" si="1120"/>
        <v/>
      </c>
      <c r="BA3295" s="187" t="str">
        <f t="shared" si="1102"/>
        <v xml:space="preserve"> </v>
      </c>
      <c r="BB3295" s="187" t="str">
        <f>IFERROR(IF(AW3295="","",VLOOKUP(AW3295,SUSS!R:S,2,FALSE)),AY3295*SUSS!$M$2)</f>
        <v/>
      </c>
      <c r="BC3295" s="187" t="str">
        <f t="shared" si="1101"/>
        <v/>
      </c>
    </row>
    <row r="3296" spans="14:55" ht="15.75" thickBot="1">
      <c r="N3296" s="183" t="s">
        <v>251</v>
      </c>
      <c r="O3296" s="109">
        <v>6</v>
      </c>
      <c r="P3296" s="112">
        <v>123627.35</v>
      </c>
      <c r="Q3296" s="110" t="s">
        <v>82</v>
      </c>
      <c r="R3296" s="110" t="s">
        <v>10</v>
      </c>
      <c r="S3296" s="110" t="s">
        <v>10</v>
      </c>
      <c r="T3296" s="109" t="s">
        <v>253</v>
      </c>
      <c r="U3296" s="109" t="s">
        <v>124</v>
      </c>
      <c r="AC3296" s="187" t="str">
        <f t="shared" si="1103"/>
        <v/>
      </c>
      <c r="AD3296" s="187" t="str">
        <f t="shared" si="1104"/>
        <v/>
      </c>
      <c r="AE3296" s="187" t="str">
        <f t="shared" si="1105"/>
        <v/>
      </c>
      <c r="AF3296" s="187" t="str">
        <f t="shared" si="1106"/>
        <v/>
      </c>
      <c r="AG3296" s="187" t="str">
        <f t="shared" si="1107"/>
        <v/>
      </c>
      <c r="AH3296" s="187" t="str">
        <f t="shared" si="1108"/>
        <v/>
      </c>
      <c r="AI3296" s="187" t="str">
        <f t="shared" si="1109"/>
        <v/>
      </c>
      <c r="AJ3296" s="187" t="str">
        <f t="shared" si="1110"/>
        <v/>
      </c>
      <c r="AK3296" s="187" t="str">
        <f t="shared" si="1111"/>
        <v/>
      </c>
      <c r="AN3296" s="187" t="str">
        <f t="shared" si="1112"/>
        <v/>
      </c>
      <c r="AO3296" s="187" t="str">
        <f t="shared" si="1113"/>
        <v/>
      </c>
      <c r="AP3296" s="187" t="str">
        <f t="shared" si="1114"/>
        <v/>
      </c>
      <c r="AT3296" s="187" t="str">
        <f t="shared" si="1115"/>
        <v/>
      </c>
      <c r="AU3296" s="187" t="str">
        <f t="shared" si="1116"/>
        <v/>
      </c>
      <c r="AV3296" s="187" t="str">
        <f t="shared" si="1117"/>
        <v/>
      </c>
      <c r="AW3296" s="187" t="str">
        <f t="shared" si="1118"/>
        <v/>
      </c>
      <c r="AX3296" s="187" t="str">
        <f t="shared" si="1119"/>
        <v/>
      </c>
      <c r="AY3296" s="187" t="str">
        <f t="shared" si="1100"/>
        <v/>
      </c>
      <c r="AZ3296" s="187" t="str">
        <f t="shared" si="1120"/>
        <v/>
      </c>
      <c r="BA3296" s="187" t="str">
        <f t="shared" si="1102"/>
        <v xml:space="preserve"> </v>
      </c>
      <c r="BB3296" s="187" t="str">
        <f>IFERROR(IF(AW3296="","",VLOOKUP(AW3296,SUSS!R:S,2,FALSE)),AY3296*SUSS!$M$2)</f>
        <v/>
      </c>
      <c r="BC3296" s="187" t="str">
        <f t="shared" si="1101"/>
        <v/>
      </c>
    </row>
    <row r="3297" spans="14:55" ht="15.75" thickBot="1">
      <c r="N3297" s="183" t="s">
        <v>251</v>
      </c>
      <c r="O3297" s="109">
        <v>6</v>
      </c>
      <c r="P3297" s="112">
        <v>10696.83</v>
      </c>
      <c r="Q3297" s="110" t="s">
        <v>82</v>
      </c>
      <c r="R3297" s="110" t="s">
        <v>10</v>
      </c>
      <c r="S3297" s="110" t="s">
        <v>83</v>
      </c>
      <c r="T3297" s="109" t="s">
        <v>253</v>
      </c>
      <c r="U3297" s="109" t="s">
        <v>124</v>
      </c>
      <c r="AC3297" s="187" t="str">
        <f t="shared" si="1103"/>
        <v/>
      </c>
      <c r="AD3297" s="187" t="str">
        <f t="shared" si="1104"/>
        <v/>
      </c>
      <c r="AE3297" s="187" t="str">
        <f t="shared" si="1105"/>
        <v/>
      </c>
      <c r="AF3297" s="187" t="str">
        <f t="shared" si="1106"/>
        <v/>
      </c>
      <c r="AG3297" s="187" t="str">
        <f t="shared" si="1107"/>
        <v/>
      </c>
      <c r="AH3297" s="187" t="str">
        <f t="shared" si="1108"/>
        <v/>
      </c>
      <c r="AI3297" s="187" t="str">
        <f t="shared" si="1109"/>
        <v/>
      </c>
      <c r="AJ3297" s="187" t="str">
        <f t="shared" si="1110"/>
        <v/>
      </c>
      <c r="AK3297" s="187" t="str">
        <f t="shared" si="1111"/>
        <v/>
      </c>
      <c r="AN3297" s="187" t="str">
        <f t="shared" si="1112"/>
        <v/>
      </c>
      <c r="AO3297" s="187" t="str">
        <f t="shared" si="1113"/>
        <v/>
      </c>
      <c r="AP3297" s="187" t="str">
        <f t="shared" si="1114"/>
        <v/>
      </c>
      <c r="AT3297" s="187" t="str">
        <f t="shared" si="1115"/>
        <v/>
      </c>
      <c r="AU3297" s="187" t="str">
        <f t="shared" si="1116"/>
        <v/>
      </c>
      <c r="AV3297" s="187" t="str">
        <f t="shared" si="1117"/>
        <v/>
      </c>
      <c r="AW3297" s="187" t="str">
        <f t="shared" si="1118"/>
        <v/>
      </c>
      <c r="AX3297" s="187" t="str">
        <f t="shared" si="1119"/>
        <v/>
      </c>
      <c r="AY3297" s="187" t="str">
        <f t="shared" si="1100"/>
        <v/>
      </c>
      <c r="AZ3297" s="187" t="str">
        <f t="shared" si="1120"/>
        <v/>
      </c>
      <c r="BA3297" s="187" t="str">
        <f t="shared" si="1102"/>
        <v xml:space="preserve"> </v>
      </c>
      <c r="BB3297" s="187" t="str">
        <f>IFERROR(IF(AW3297="","",VLOOKUP(AW3297,SUSS!R:S,2,FALSE)),AY3297*SUSS!$M$2)</f>
        <v/>
      </c>
      <c r="BC3297" s="187" t="str">
        <f t="shared" si="1101"/>
        <v/>
      </c>
    </row>
    <row r="3298" spans="14:55" ht="46.5" thickBot="1">
      <c r="N3298" s="183" t="s">
        <v>254</v>
      </c>
      <c r="O3298" s="192" t="s">
        <v>17</v>
      </c>
      <c r="P3298" s="185"/>
      <c r="Q3298" s="185"/>
      <c r="R3298" s="185"/>
      <c r="S3298" s="185"/>
      <c r="T3298" s="185"/>
      <c r="U3298" s="185"/>
      <c r="AC3298" s="187" t="str">
        <f t="shared" si="1103"/>
        <v/>
      </c>
      <c r="AD3298" s="187" t="str">
        <f t="shared" si="1104"/>
        <v/>
      </c>
      <c r="AE3298" s="187" t="str">
        <f t="shared" si="1105"/>
        <v/>
      </c>
      <c r="AF3298" s="187" t="str">
        <f t="shared" si="1106"/>
        <v/>
      </c>
      <c r="AG3298" s="187" t="str">
        <f t="shared" si="1107"/>
        <v/>
      </c>
      <c r="AH3298" s="187" t="str">
        <f t="shared" si="1108"/>
        <v/>
      </c>
      <c r="AI3298" s="187" t="str">
        <f t="shared" si="1109"/>
        <v/>
      </c>
      <c r="AJ3298" s="187" t="str">
        <f t="shared" si="1110"/>
        <v/>
      </c>
      <c r="AK3298" s="187" t="str">
        <f t="shared" si="1111"/>
        <v/>
      </c>
      <c r="AN3298" s="187" t="str">
        <f t="shared" si="1112"/>
        <v/>
      </c>
      <c r="AO3298" s="187" t="str">
        <f t="shared" si="1113"/>
        <v/>
      </c>
      <c r="AP3298" s="187" t="str">
        <f t="shared" si="1114"/>
        <v/>
      </c>
      <c r="AT3298" s="187" t="str">
        <f t="shared" si="1115"/>
        <v/>
      </c>
      <c r="AU3298" s="187" t="str">
        <f t="shared" si="1116"/>
        <v/>
      </c>
      <c r="AV3298" s="187" t="str">
        <f t="shared" si="1117"/>
        <v/>
      </c>
      <c r="AW3298" s="187" t="str">
        <f t="shared" si="1118"/>
        <v/>
      </c>
      <c r="AX3298" s="187" t="str">
        <f t="shared" si="1119"/>
        <v/>
      </c>
      <c r="AY3298" s="187" t="str">
        <f t="shared" si="1100"/>
        <v/>
      </c>
      <c r="AZ3298" s="187" t="str">
        <f t="shared" si="1120"/>
        <v/>
      </c>
      <c r="BA3298" s="187" t="str">
        <f t="shared" si="1102"/>
        <v xml:space="preserve"> </v>
      </c>
      <c r="BB3298" s="187" t="str">
        <f>IFERROR(IF(AW3298="","",VLOOKUP(AW3298,SUSS!R:S,2,FALSE)),AY3298*SUSS!$M$2)</f>
        <v/>
      </c>
      <c r="BC3298" s="187" t="str">
        <f t="shared" si="1101"/>
        <v/>
      </c>
    </row>
    <row r="3299" spans="14:55" ht="15.75" thickBot="1">
      <c r="N3299" s="183" t="s">
        <v>254</v>
      </c>
      <c r="O3299" s="114" t="s">
        <v>13</v>
      </c>
      <c r="P3299" s="114" t="s">
        <v>14</v>
      </c>
      <c r="Q3299" s="114" t="s">
        <v>3</v>
      </c>
      <c r="R3299" s="114" t="s">
        <v>4</v>
      </c>
      <c r="S3299" s="114" t="s">
        <v>5</v>
      </c>
      <c r="T3299" s="114" t="s">
        <v>15</v>
      </c>
      <c r="U3299" s="114" t="s">
        <v>16</v>
      </c>
      <c r="AC3299" s="187" t="str">
        <f t="shared" si="1103"/>
        <v/>
      </c>
      <c r="AD3299" s="187" t="str">
        <f t="shared" si="1104"/>
        <v/>
      </c>
      <c r="AE3299" s="187" t="str">
        <f t="shared" si="1105"/>
        <v/>
      </c>
      <c r="AF3299" s="187" t="str">
        <f t="shared" si="1106"/>
        <v/>
      </c>
      <c r="AG3299" s="187" t="str">
        <f t="shared" si="1107"/>
        <v/>
      </c>
      <c r="AH3299" s="187" t="str">
        <f t="shared" si="1108"/>
        <v/>
      </c>
      <c r="AI3299" s="187" t="str">
        <f t="shared" si="1109"/>
        <v/>
      </c>
      <c r="AJ3299" s="187" t="str">
        <f t="shared" si="1110"/>
        <v/>
      </c>
      <c r="AK3299" s="187" t="str">
        <f t="shared" si="1111"/>
        <v/>
      </c>
      <c r="AN3299" s="187" t="str">
        <f t="shared" si="1112"/>
        <v/>
      </c>
      <c r="AO3299" s="187" t="str">
        <f t="shared" si="1113"/>
        <v/>
      </c>
      <c r="AP3299" s="187" t="str">
        <f t="shared" si="1114"/>
        <v/>
      </c>
      <c r="AT3299" s="187" t="str">
        <f t="shared" si="1115"/>
        <v/>
      </c>
      <c r="AU3299" s="187" t="str">
        <f t="shared" si="1116"/>
        <v/>
      </c>
      <c r="AV3299" s="187" t="str">
        <f t="shared" si="1117"/>
        <v/>
      </c>
      <c r="AW3299" s="187" t="str">
        <f t="shared" si="1118"/>
        <v/>
      </c>
      <c r="AX3299" s="187" t="str">
        <f t="shared" si="1119"/>
        <v/>
      </c>
      <c r="AY3299" s="187" t="str">
        <f t="shared" si="1100"/>
        <v/>
      </c>
      <c r="AZ3299" s="187" t="str">
        <f t="shared" si="1120"/>
        <v/>
      </c>
      <c r="BA3299" s="187" t="str">
        <f t="shared" si="1102"/>
        <v xml:space="preserve"> </v>
      </c>
      <c r="BB3299" s="187" t="str">
        <f>IFERROR(IF(AW3299="","",VLOOKUP(AW3299,SUSS!R:S,2,FALSE)),AY3299*SUSS!$M$2)</f>
        <v/>
      </c>
      <c r="BC3299" s="187" t="str">
        <f t="shared" si="1101"/>
        <v/>
      </c>
    </row>
    <row r="3300" spans="14:55" ht="15.75" thickBot="1">
      <c r="N3300" s="183" t="s">
        <v>254</v>
      </c>
      <c r="O3300" s="104">
        <v>1</v>
      </c>
      <c r="P3300" s="107">
        <v>56618.32</v>
      </c>
      <c r="Q3300" s="105" t="s">
        <v>11</v>
      </c>
      <c r="R3300" s="105" t="s">
        <v>10</v>
      </c>
      <c r="S3300" s="105" t="s">
        <v>10</v>
      </c>
      <c r="T3300" s="104" t="s">
        <v>256</v>
      </c>
      <c r="U3300" s="104" t="s">
        <v>124</v>
      </c>
      <c r="AC3300" s="187" t="str">
        <f t="shared" si="1103"/>
        <v/>
      </c>
      <c r="AD3300" s="187" t="str">
        <f t="shared" si="1104"/>
        <v/>
      </c>
      <c r="AE3300" s="187" t="str">
        <f t="shared" si="1105"/>
        <v/>
      </c>
      <c r="AF3300" s="187" t="str">
        <f t="shared" si="1106"/>
        <v/>
      </c>
      <c r="AG3300" s="187" t="str">
        <f t="shared" si="1107"/>
        <v/>
      </c>
      <c r="AH3300" s="187" t="str">
        <f t="shared" si="1108"/>
        <v/>
      </c>
      <c r="AI3300" s="187" t="str">
        <f t="shared" si="1109"/>
        <v/>
      </c>
      <c r="AJ3300" s="187" t="str">
        <f t="shared" si="1110"/>
        <v/>
      </c>
      <c r="AK3300" s="187" t="str">
        <f t="shared" si="1111"/>
        <v/>
      </c>
      <c r="AN3300" s="187" t="str">
        <f t="shared" si="1112"/>
        <v/>
      </c>
      <c r="AO3300" s="187" t="str">
        <f t="shared" si="1113"/>
        <v/>
      </c>
      <c r="AP3300" s="187" t="str">
        <f t="shared" si="1114"/>
        <v/>
      </c>
      <c r="AT3300" s="187" t="str">
        <f t="shared" si="1115"/>
        <v>P410347</v>
      </c>
      <c r="AU3300" s="187">
        <f t="shared" si="1116"/>
        <v>1</v>
      </c>
      <c r="AV3300" s="187">
        <f t="shared" si="1117"/>
        <v>56618.32</v>
      </c>
      <c r="AW3300" s="187" t="str">
        <f t="shared" si="1118"/>
        <v>2021/1</v>
      </c>
      <c r="AX3300" s="187" t="str">
        <f t="shared" si="1119"/>
        <v>2021/1 Contribuciones Seg. Social</v>
      </c>
      <c r="AY3300" s="187">
        <f t="shared" si="1100"/>
        <v>56618.32</v>
      </c>
      <c r="AZ3300" s="187">
        <f t="shared" si="1120"/>
        <v>1</v>
      </c>
      <c r="BA3300" s="187" t="str">
        <f t="shared" si="1102"/>
        <v>P410347 1</v>
      </c>
      <c r="BB3300" s="187">
        <f>IFERROR(IF(AW3300="","",VLOOKUP(AW3300,SUSS!R:S,2,FALSE)),AY3300*SUSS!$M$2)</f>
        <v>7906.35</v>
      </c>
      <c r="BC3300" s="187">
        <f t="shared" si="1101"/>
        <v>7906.35</v>
      </c>
    </row>
    <row r="3301" spans="14:55" ht="15.75" thickBot="1">
      <c r="N3301" s="183" t="s">
        <v>254</v>
      </c>
      <c r="O3301" s="109">
        <v>1</v>
      </c>
      <c r="P3301" s="112">
        <v>51432.62</v>
      </c>
      <c r="Q3301" s="110" t="s">
        <v>86</v>
      </c>
      <c r="R3301" s="110" t="s">
        <v>10</v>
      </c>
      <c r="S3301" s="110" t="s">
        <v>10</v>
      </c>
      <c r="T3301" s="109" t="s">
        <v>256</v>
      </c>
      <c r="U3301" s="109" t="s">
        <v>124</v>
      </c>
      <c r="AC3301" s="187" t="str">
        <f t="shared" si="1103"/>
        <v/>
      </c>
      <c r="AD3301" s="187" t="str">
        <f t="shared" si="1104"/>
        <v/>
      </c>
      <c r="AE3301" s="187" t="str">
        <f t="shared" si="1105"/>
        <v/>
      </c>
      <c r="AF3301" s="187" t="str">
        <f t="shared" si="1106"/>
        <v/>
      </c>
      <c r="AG3301" s="187" t="str">
        <f t="shared" si="1107"/>
        <v/>
      </c>
      <c r="AH3301" s="187" t="str">
        <f t="shared" si="1108"/>
        <v/>
      </c>
      <c r="AI3301" s="187" t="str">
        <f t="shared" si="1109"/>
        <v/>
      </c>
      <c r="AJ3301" s="187" t="str">
        <f t="shared" si="1110"/>
        <v/>
      </c>
      <c r="AK3301" s="187" t="str">
        <f t="shared" si="1111"/>
        <v/>
      </c>
      <c r="AN3301" s="187" t="str">
        <f t="shared" si="1112"/>
        <v/>
      </c>
      <c r="AO3301" s="187" t="str">
        <f t="shared" si="1113"/>
        <v/>
      </c>
      <c r="AP3301" s="187" t="str">
        <f t="shared" si="1114"/>
        <v/>
      </c>
      <c r="AT3301" s="187" t="str">
        <f t="shared" si="1115"/>
        <v/>
      </c>
      <c r="AU3301" s="187" t="str">
        <f t="shared" si="1116"/>
        <v/>
      </c>
      <c r="AV3301" s="187" t="str">
        <f t="shared" si="1117"/>
        <v/>
      </c>
      <c r="AW3301" s="187" t="str">
        <f t="shared" si="1118"/>
        <v/>
      </c>
      <c r="AX3301" s="187" t="str">
        <f t="shared" si="1119"/>
        <v/>
      </c>
      <c r="AY3301" s="187" t="str">
        <f t="shared" si="1100"/>
        <v/>
      </c>
      <c r="AZ3301" s="187" t="str">
        <f t="shared" si="1120"/>
        <v/>
      </c>
      <c r="BA3301" s="187" t="str">
        <f t="shared" si="1102"/>
        <v xml:space="preserve"> </v>
      </c>
      <c r="BB3301" s="187" t="str">
        <f>IFERROR(IF(AW3301="","",VLOOKUP(AW3301,SUSS!R:S,2,FALSE)),AY3301*SUSS!$M$2)</f>
        <v/>
      </c>
      <c r="BC3301" s="187" t="str">
        <f t="shared" si="1101"/>
        <v/>
      </c>
    </row>
    <row r="3302" spans="14:55" ht="15.75" thickBot="1">
      <c r="N3302" s="183" t="s">
        <v>254</v>
      </c>
      <c r="O3302" s="109">
        <v>1</v>
      </c>
      <c r="P3302" s="112">
        <v>15742.72</v>
      </c>
      <c r="Q3302" s="110" t="s">
        <v>11</v>
      </c>
      <c r="R3302" s="110" t="s">
        <v>10</v>
      </c>
      <c r="S3302" s="110" t="s">
        <v>83</v>
      </c>
      <c r="T3302" s="109" t="s">
        <v>256</v>
      </c>
      <c r="U3302" s="109" t="s">
        <v>124</v>
      </c>
      <c r="AC3302" s="187" t="str">
        <f t="shared" si="1103"/>
        <v/>
      </c>
      <c r="AD3302" s="187" t="str">
        <f t="shared" si="1104"/>
        <v/>
      </c>
      <c r="AE3302" s="187" t="str">
        <f t="shared" si="1105"/>
        <v/>
      </c>
      <c r="AF3302" s="187" t="str">
        <f t="shared" si="1106"/>
        <v/>
      </c>
      <c r="AG3302" s="187" t="str">
        <f t="shared" si="1107"/>
        <v/>
      </c>
      <c r="AH3302" s="187" t="str">
        <f t="shared" si="1108"/>
        <v/>
      </c>
      <c r="AI3302" s="187" t="str">
        <f t="shared" si="1109"/>
        <v/>
      </c>
      <c r="AJ3302" s="187" t="str">
        <f t="shared" si="1110"/>
        <v/>
      </c>
      <c r="AK3302" s="187" t="str">
        <f t="shared" si="1111"/>
        <v/>
      </c>
      <c r="AN3302" s="187" t="str">
        <f t="shared" si="1112"/>
        <v/>
      </c>
      <c r="AO3302" s="187" t="str">
        <f t="shared" si="1113"/>
        <v/>
      </c>
      <c r="AP3302" s="187" t="str">
        <f t="shared" si="1114"/>
        <v/>
      </c>
      <c r="AT3302" s="187" t="str">
        <f t="shared" si="1115"/>
        <v>P410347</v>
      </c>
      <c r="AU3302" s="187">
        <f t="shared" si="1116"/>
        <v>1</v>
      </c>
      <c r="AV3302" s="187">
        <f t="shared" si="1117"/>
        <v>15742.72</v>
      </c>
      <c r="AW3302" s="187" t="str">
        <f t="shared" si="1118"/>
        <v>2021/1</v>
      </c>
      <c r="AX3302" s="187" t="str">
        <f t="shared" si="1119"/>
        <v>2021/1 Contribuciones Seg. Social</v>
      </c>
      <c r="AY3302" s="187">
        <f t="shared" si="1100"/>
        <v>56618.32</v>
      </c>
      <c r="AZ3302" s="187">
        <f t="shared" si="1120"/>
        <v>0.27804993154159291</v>
      </c>
      <c r="BA3302" s="187" t="str">
        <f t="shared" si="1102"/>
        <v>P410347 1</v>
      </c>
      <c r="BB3302" s="187">
        <f>IFERROR(IF(AW3302="","",VLOOKUP(AW3302,SUSS!R:S,2,FALSE)),AY3302*SUSS!$M$2)</f>
        <v>7906.35</v>
      </c>
      <c r="BC3302" s="187">
        <f t="shared" si="1101"/>
        <v>2198.3600762438732</v>
      </c>
    </row>
    <row r="3303" spans="14:55" ht="15.75" thickBot="1">
      <c r="N3303" s="183" t="s">
        <v>254</v>
      </c>
      <c r="O3303" s="109">
        <v>1</v>
      </c>
      <c r="P3303" s="112">
        <v>14300.84</v>
      </c>
      <c r="Q3303" s="110" t="s">
        <v>86</v>
      </c>
      <c r="R3303" s="110" t="s">
        <v>10</v>
      </c>
      <c r="S3303" s="110" t="s">
        <v>83</v>
      </c>
      <c r="T3303" s="109" t="s">
        <v>256</v>
      </c>
      <c r="U3303" s="109" t="s">
        <v>124</v>
      </c>
      <c r="AC3303" s="187" t="str">
        <f t="shared" si="1103"/>
        <v/>
      </c>
      <c r="AD3303" s="187" t="str">
        <f t="shared" si="1104"/>
        <v/>
      </c>
      <c r="AE3303" s="187" t="str">
        <f t="shared" si="1105"/>
        <v/>
      </c>
      <c r="AF3303" s="187" t="str">
        <f t="shared" si="1106"/>
        <v/>
      </c>
      <c r="AG3303" s="187" t="str">
        <f t="shared" si="1107"/>
        <v/>
      </c>
      <c r="AH3303" s="187" t="str">
        <f t="shared" si="1108"/>
        <v/>
      </c>
      <c r="AI3303" s="187" t="str">
        <f t="shared" si="1109"/>
        <v/>
      </c>
      <c r="AJ3303" s="187" t="str">
        <f t="shared" si="1110"/>
        <v/>
      </c>
      <c r="AK3303" s="187" t="str">
        <f t="shared" si="1111"/>
        <v/>
      </c>
      <c r="AN3303" s="187" t="str">
        <f t="shared" si="1112"/>
        <v/>
      </c>
      <c r="AO3303" s="187" t="str">
        <f t="shared" si="1113"/>
        <v/>
      </c>
      <c r="AP3303" s="187" t="str">
        <f t="shared" si="1114"/>
        <v/>
      </c>
      <c r="AT3303" s="187" t="str">
        <f t="shared" si="1115"/>
        <v/>
      </c>
      <c r="AU3303" s="187" t="str">
        <f t="shared" si="1116"/>
        <v/>
      </c>
      <c r="AV3303" s="187" t="str">
        <f t="shared" si="1117"/>
        <v/>
      </c>
      <c r="AW3303" s="187" t="str">
        <f t="shared" si="1118"/>
        <v/>
      </c>
      <c r="AX3303" s="187" t="str">
        <f t="shared" si="1119"/>
        <v/>
      </c>
      <c r="AY3303" s="187" t="str">
        <f t="shared" si="1100"/>
        <v/>
      </c>
      <c r="AZ3303" s="187" t="str">
        <f t="shared" si="1120"/>
        <v/>
      </c>
      <c r="BA3303" s="187" t="str">
        <f t="shared" si="1102"/>
        <v xml:space="preserve"> </v>
      </c>
      <c r="BB3303" s="187" t="str">
        <f>IFERROR(IF(AW3303="","",VLOOKUP(AW3303,SUSS!R:S,2,FALSE)),AY3303*SUSS!$M$2)</f>
        <v/>
      </c>
      <c r="BC3303" s="187" t="str">
        <f t="shared" si="1101"/>
        <v/>
      </c>
    </row>
    <row r="3304" spans="14:55" ht="15.75" thickBot="1">
      <c r="N3304" s="183" t="s">
        <v>254</v>
      </c>
      <c r="O3304" s="109">
        <v>1</v>
      </c>
      <c r="P3304" s="112">
        <v>43058.97</v>
      </c>
      <c r="Q3304" s="110" t="s">
        <v>86</v>
      </c>
      <c r="R3304" s="110" t="s">
        <v>10</v>
      </c>
      <c r="S3304" s="110" t="s">
        <v>10</v>
      </c>
      <c r="T3304" s="109" t="s">
        <v>257</v>
      </c>
      <c r="U3304" s="109" t="s">
        <v>124</v>
      </c>
      <c r="AC3304" s="187" t="str">
        <f t="shared" si="1103"/>
        <v/>
      </c>
      <c r="AD3304" s="187" t="str">
        <f t="shared" si="1104"/>
        <v/>
      </c>
      <c r="AE3304" s="187" t="str">
        <f t="shared" si="1105"/>
        <v/>
      </c>
      <c r="AF3304" s="187" t="str">
        <f t="shared" si="1106"/>
        <v/>
      </c>
      <c r="AG3304" s="187" t="str">
        <f t="shared" si="1107"/>
        <v/>
      </c>
      <c r="AH3304" s="187" t="str">
        <f t="shared" si="1108"/>
        <v/>
      </c>
      <c r="AI3304" s="187" t="str">
        <f t="shared" si="1109"/>
        <v/>
      </c>
      <c r="AJ3304" s="187" t="str">
        <f t="shared" si="1110"/>
        <v/>
      </c>
      <c r="AK3304" s="187" t="str">
        <f t="shared" si="1111"/>
        <v/>
      </c>
      <c r="AN3304" s="187" t="str">
        <f t="shared" si="1112"/>
        <v/>
      </c>
      <c r="AO3304" s="187" t="str">
        <f t="shared" si="1113"/>
        <v/>
      </c>
      <c r="AP3304" s="187" t="str">
        <f t="shared" si="1114"/>
        <v/>
      </c>
      <c r="AT3304" s="187" t="str">
        <f t="shared" si="1115"/>
        <v/>
      </c>
      <c r="AU3304" s="187" t="str">
        <f t="shared" si="1116"/>
        <v/>
      </c>
      <c r="AV3304" s="187" t="str">
        <f t="shared" si="1117"/>
        <v/>
      </c>
      <c r="AW3304" s="187" t="str">
        <f t="shared" si="1118"/>
        <v/>
      </c>
      <c r="AX3304" s="187" t="str">
        <f t="shared" si="1119"/>
        <v/>
      </c>
      <c r="AY3304" s="187" t="str">
        <f t="shared" si="1100"/>
        <v/>
      </c>
      <c r="AZ3304" s="187" t="str">
        <f t="shared" si="1120"/>
        <v/>
      </c>
      <c r="BA3304" s="187" t="str">
        <f t="shared" si="1102"/>
        <v xml:space="preserve"> </v>
      </c>
      <c r="BB3304" s="187" t="str">
        <f>IFERROR(IF(AW3304="","",VLOOKUP(AW3304,SUSS!R:S,2,FALSE)),AY3304*SUSS!$M$2)</f>
        <v/>
      </c>
      <c r="BC3304" s="187" t="str">
        <f t="shared" si="1101"/>
        <v/>
      </c>
    </row>
    <row r="3305" spans="14:55" ht="15.75" thickBot="1">
      <c r="N3305" s="183" t="s">
        <v>254</v>
      </c>
      <c r="O3305" s="109">
        <v>1</v>
      </c>
      <c r="P3305" s="112">
        <v>50448.88</v>
      </c>
      <c r="Q3305" s="110" t="s">
        <v>11</v>
      </c>
      <c r="R3305" s="110" t="s">
        <v>10</v>
      </c>
      <c r="S3305" s="110" t="s">
        <v>10</v>
      </c>
      <c r="T3305" s="109" t="s">
        <v>257</v>
      </c>
      <c r="U3305" s="109" t="s">
        <v>124</v>
      </c>
      <c r="AC3305" s="187" t="str">
        <f t="shared" si="1103"/>
        <v/>
      </c>
      <c r="AD3305" s="187" t="str">
        <f t="shared" si="1104"/>
        <v/>
      </c>
      <c r="AE3305" s="187" t="str">
        <f t="shared" si="1105"/>
        <v/>
      </c>
      <c r="AF3305" s="187" t="str">
        <f t="shared" si="1106"/>
        <v/>
      </c>
      <c r="AG3305" s="187" t="str">
        <f t="shared" si="1107"/>
        <v/>
      </c>
      <c r="AH3305" s="187" t="str">
        <f t="shared" si="1108"/>
        <v/>
      </c>
      <c r="AI3305" s="187" t="str">
        <f t="shared" si="1109"/>
        <v/>
      </c>
      <c r="AJ3305" s="187" t="str">
        <f t="shared" si="1110"/>
        <v/>
      </c>
      <c r="AK3305" s="187" t="str">
        <f t="shared" si="1111"/>
        <v/>
      </c>
      <c r="AN3305" s="187" t="str">
        <f t="shared" si="1112"/>
        <v/>
      </c>
      <c r="AO3305" s="187" t="str">
        <f t="shared" si="1113"/>
        <v/>
      </c>
      <c r="AP3305" s="187" t="str">
        <f t="shared" si="1114"/>
        <v/>
      </c>
      <c r="AT3305" s="187" t="str">
        <f t="shared" si="1115"/>
        <v>P410347</v>
      </c>
      <c r="AU3305" s="187">
        <f t="shared" si="1116"/>
        <v>1</v>
      </c>
      <c r="AV3305" s="187">
        <f t="shared" si="1117"/>
        <v>50448.88</v>
      </c>
      <c r="AW3305" s="187" t="str">
        <f t="shared" si="1118"/>
        <v>2021/2</v>
      </c>
      <c r="AX3305" s="187" t="str">
        <f t="shared" si="1119"/>
        <v>2021/2 Contribuciones Seg. Social</v>
      </c>
      <c r="AY3305" s="187">
        <f t="shared" si="1100"/>
        <v>65538.570000000007</v>
      </c>
      <c r="AZ3305" s="187">
        <f t="shared" si="1120"/>
        <v>0.76975863220695828</v>
      </c>
      <c r="BA3305" s="187" t="str">
        <f t="shared" si="1102"/>
        <v>P410347 1</v>
      </c>
      <c r="BB3305" s="187">
        <f>IFERROR(IF(AW3305="","",VLOOKUP(AW3305,SUSS!R:S,2,FALSE)),AY3305*SUSS!$M$2)</f>
        <v>8568.27</v>
      </c>
      <c r="BC3305" s="187">
        <f t="shared" si="1101"/>
        <v>6595.4997955799145</v>
      </c>
    </row>
    <row r="3306" spans="14:55" ht="15.75" thickBot="1">
      <c r="N3306" s="183" t="s">
        <v>254</v>
      </c>
      <c r="O3306" s="109">
        <v>2</v>
      </c>
      <c r="P3306" s="112">
        <v>13506.5</v>
      </c>
      <c r="Q3306" s="110" t="s">
        <v>86</v>
      </c>
      <c r="R3306" s="110" t="s">
        <v>10</v>
      </c>
      <c r="S3306" s="110" t="s">
        <v>10</v>
      </c>
      <c r="T3306" s="109" t="s">
        <v>257</v>
      </c>
      <c r="U3306" s="109" t="s">
        <v>124</v>
      </c>
      <c r="AC3306" s="187" t="str">
        <f t="shared" si="1103"/>
        <v/>
      </c>
      <c r="AD3306" s="187" t="str">
        <f t="shared" si="1104"/>
        <v/>
      </c>
      <c r="AE3306" s="187" t="str">
        <f t="shared" si="1105"/>
        <v/>
      </c>
      <c r="AF3306" s="187" t="str">
        <f t="shared" si="1106"/>
        <v/>
      </c>
      <c r="AG3306" s="187" t="str">
        <f t="shared" si="1107"/>
        <v/>
      </c>
      <c r="AH3306" s="187" t="str">
        <f t="shared" si="1108"/>
        <v/>
      </c>
      <c r="AI3306" s="187" t="str">
        <f t="shared" si="1109"/>
        <v/>
      </c>
      <c r="AJ3306" s="187" t="str">
        <f t="shared" si="1110"/>
        <v/>
      </c>
      <c r="AK3306" s="187" t="str">
        <f t="shared" si="1111"/>
        <v/>
      </c>
      <c r="AN3306" s="187" t="str">
        <f t="shared" si="1112"/>
        <v/>
      </c>
      <c r="AO3306" s="187" t="str">
        <f t="shared" si="1113"/>
        <v/>
      </c>
      <c r="AP3306" s="187" t="str">
        <f t="shared" si="1114"/>
        <v/>
      </c>
      <c r="AT3306" s="187" t="str">
        <f t="shared" si="1115"/>
        <v/>
      </c>
      <c r="AU3306" s="187" t="str">
        <f t="shared" si="1116"/>
        <v/>
      </c>
      <c r="AV3306" s="187" t="str">
        <f t="shared" si="1117"/>
        <v/>
      </c>
      <c r="AW3306" s="187" t="str">
        <f t="shared" si="1118"/>
        <v/>
      </c>
      <c r="AX3306" s="187" t="str">
        <f t="shared" si="1119"/>
        <v/>
      </c>
      <c r="AY3306" s="187" t="str">
        <f t="shared" si="1100"/>
        <v/>
      </c>
      <c r="AZ3306" s="187" t="str">
        <f t="shared" si="1120"/>
        <v/>
      </c>
      <c r="BA3306" s="187" t="str">
        <f t="shared" si="1102"/>
        <v xml:space="preserve"> </v>
      </c>
      <c r="BB3306" s="187" t="str">
        <f>IFERROR(IF(AW3306="","",VLOOKUP(AW3306,SUSS!R:S,2,FALSE)),AY3306*SUSS!$M$2)</f>
        <v/>
      </c>
      <c r="BC3306" s="187" t="str">
        <f t="shared" si="1101"/>
        <v/>
      </c>
    </row>
    <row r="3307" spans="14:55" ht="15.75" thickBot="1">
      <c r="N3307" s="183" t="s">
        <v>254</v>
      </c>
      <c r="O3307" s="109">
        <v>2</v>
      </c>
      <c r="P3307" s="112">
        <v>15089.69</v>
      </c>
      <c r="Q3307" s="110" t="s">
        <v>11</v>
      </c>
      <c r="R3307" s="110" t="s">
        <v>10</v>
      </c>
      <c r="S3307" s="110" t="s">
        <v>10</v>
      </c>
      <c r="T3307" s="109" t="s">
        <v>257</v>
      </c>
      <c r="U3307" s="109" t="s">
        <v>124</v>
      </c>
      <c r="AC3307" s="187" t="str">
        <f t="shared" si="1103"/>
        <v/>
      </c>
      <c r="AD3307" s="187" t="str">
        <f t="shared" si="1104"/>
        <v/>
      </c>
      <c r="AE3307" s="187" t="str">
        <f t="shared" si="1105"/>
        <v/>
      </c>
      <c r="AF3307" s="187" t="str">
        <f t="shared" si="1106"/>
        <v/>
      </c>
      <c r="AG3307" s="187" t="str">
        <f t="shared" si="1107"/>
        <v/>
      </c>
      <c r="AH3307" s="187" t="str">
        <f t="shared" si="1108"/>
        <v/>
      </c>
      <c r="AI3307" s="187" t="str">
        <f t="shared" si="1109"/>
        <v/>
      </c>
      <c r="AJ3307" s="187" t="str">
        <f t="shared" si="1110"/>
        <v/>
      </c>
      <c r="AK3307" s="187" t="str">
        <f t="shared" si="1111"/>
        <v/>
      </c>
      <c r="AN3307" s="187" t="str">
        <f t="shared" si="1112"/>
        <v/>
      </c>
      <c r="AO3307" s="187" t="str">
        <f t="shared" si="1113"/>
        <v/>
      </c>
      <c r="AP3307" s="187" t="str">
        <f t="shared" si="1114"/>
        <v/>
      </c>
      <c r="AT3307" s="187" t="str">
        <f t="shared" si="1115"/>
        <v>P410347</v>
      </c>
      <c r="AU3307" s="187">
        <f t="shared" si="1116"/>
        <v>2</v>
      </c>
      <c r="AV3307" s="187">
        <f t="shared" si="1117"/>
        <v>15089.69</v>
      </c>
      <c r="AW3307" s="187" t="str">
        <f t="shared" si="1118"/>
        <v>2021/2</v>
      </c>
      <c r="AX3307" s="187" t="str">
        <f t="shared" si="1119"/>
        <v>2021/2 Contribuciones Seg. Social</v>
      </c>
      <c r="AY3307" s="187">
        <f t="shared" si="1100"/>
        <v>65538.570000000007</v>
      </c>
      <c r="AZ3307" s="187">
        <f t="shared" si="1120"/>
        <v>0.23024136779304155</v>
      </c>
      <c r="BA3307" s="187" t="str">
        <f t="shared" si="1102"/>
        <v>P410347 2</v>
      </c>
      <c r="BB3307" s="187">
        <f>IFERROR(IF(AW3307="","",VLOOKUP(AW3307,SUSS!R:S,2,FALSE)),AY3307*SUSS!$M$2)</f>
        <v>8568.27</v>
      </c>
      <c r="BC3307" s="187">
        <f t="shared" si="1101"/>
        <v>1972.7702044200842</v>
      </c>
    </row>
    <row r="3308" spans="14:55" ht="15.75" thickBot="1">
      <c r="N3308" s="183" t="s">
        <v>254</v>
      </c>
      <c r="O3308" s="109">
        <v>2</v>
      </c>
      <c r="P3308" s="112">
        <v>16027.46</v>
      </c>
      <c r="Q3308" s="110" t="s">
        <v>11</v>
      </c>
      <c r="R3308" s="110" t="s">
        <v>10</v>
      </c>
      <c r="S3308" s="110" t="s">
        <v>83</v>
      </c>
      <c r="T3308" s="109" t="s">
        <v>257</v>
      </c>
      <c r="U3308" s="109" t="s">
        <v>124</v>
      </c>
      <c r="AC3308" s="187" t="str">
        <f t="shared" si="1103"/>
        <v/>
      </c>
      <c r="AD3308" s="187" t="str">
        <f t="shared" si="1104"/>
        <v/>
      </c>
      <c r="AE3308" s="187" t="str">
        <f t="shared" si="1105"/>
        <v/>
      </c>
      <c r="AF3308" s="187" t="str">
        <f t="shared" si="1106"/>
        <v/>
      </c>
      <c r="AG3308" s="187" t="str">
        <f t="shared" si="1107"/>
        <v/>
      </c>
      <c r="AH3308" s="187" t="str">
        <f t="shared" si="1108"/>
        <v/>
      </c>
      <c r="AI3308" s="187" t="str">
        <f t="shared" si="1109"/>
        <v/>
      </c>
      <c r="AJ3308" s="187" t="str">
        <f t="shared" si="1110"/>
        <v/>
      </c>
      <c r="AK3308" s="187" t="str">
        <f t="shared" si="1111"/>
        <v/>
      </c>
      <c r="AN3308" s="187" t="str">
        <f t="shared" si="1112"/>
        <v/>
      </c>
      <c r="AO3308" s="187" t="str">
        <f t="shared" si="1113"/>
        <v/>
      </c>
      <c r="AP3308" s="187" t="str">
        <f t="shared" si="1114"/>
        <v/>
      </c>
      <c r="AT3308" s="187" t="str">
        <f t="shared" si="1115"/>
        <v>P410347</v>
      </c>
      <c r="AU3308" s="187">
        <f t="shared" si="1116"/>
        <v>2</v>
      </c>
      <c r="AV3308" s="187">
        <f t="shared" si="1117"/>
        <v>16027.46</v>
      </c>
      <c r="AW3308" s="187" t="str">
        <f t="shared" si="1118"/>
        <v>2021/2</v>
      </c>
      <c r="AX3308" s="187" t="str">
        <f t="shared" si="1119"/>
        <v>2021/2 Contribuciones Seg. Social</v>
      </c>
      <c r="AY3308" s="187">
        <f t="shared" si="1100"/>
        <v>65538.570000000007</v>
      </c>
      <c r="AZ3308" s="187">
        <f t="shared" si="1120"/>
        <v>0.24455004129629312</v>
      </c>
      <c r="BA3308" s="187" t="str">
        <f t="shared" si="1102"/>
        <v>P410347 2</v>
      </c>
      <c r="BB3308" s="187">
        <f>IFERROR(IF(AW3308="","",VLOOKUP(AW3308,SUSS!R:S,2,FALSE)),AY3308*SUSS!$M$2)</f>
        <v>8568.27</v>
      </c>
      <c r="BC3308" s="187">
        <f t="shared" si="1101"/>
        <v>2095.3707823377895</v>
      </c>
    </row>
    <row r="3309" spans="14:55" ht="15.75" thickBot="1">
      <c r="N3309" s="183" t="s">
        <v>254</v>
      </c>
      <c r="O3309" s="109">
        <v>2</v>
      </c>
      <c r="P3309" s="112">
        <v>13833.09</v>
      </c>
      <c r="Q3309" s="110" t="s">
        <v>86</v>
      </c>
      <c r="R3309" s="110" t="s">
        <v>10</v>
      </c>
      <c r="S3309" s="110" t="s">
        <v>83</v>
      </c>
      <c r="T3309" s="109" t="s">
        <v>257</v>
      </c>
      <c r="U3309" s="109" t="s">
        <v>124</v>
      </c>
      <c r="AC3309" s="187" t="str">
        <f t="shared" si="1103"/>
        <v/>
      </c>
      <c r="AD3309" s="187" t="str">
        <f t="shared" si="1104"/>
        <v/>
      </c>
      <c r="AE3309" s="187" t="str">
        <f t="shared" si="1105"/>
        <v/>
      </c>
      <c r="AF3309" s="187" t="str">
        <f t="shared" si="1106"/>
        <v/>
      </c>
      <c r="AG3309" s="187" t="str">
        <f t="shared" si="1107"/>
        <v/>
      </c>
      <c r="AH3309" s="187" t="str">
        <f t="shared" si="1108"/>
        <v/>
      </c>
      <c r="AI3309" s="187" t="str">
        <f t="shared" si="1109"/>
        <v/>
      </c>
      <c r="AJ3309" s="187" t="str">
        <f t="shared" si="1110"/>
        <v/>
      </c>
      <c r="AK3309" s="187" t="str">
        <f t="shared" si="1111"/>
        <v/>
      </c>
      <c r="AN3309" s="187" t="str">
        <f t="shared" si="1112"/>
        <v/>
      </c>
      <c r="AO3309" s="187" t="str">
        <f t="shared" si="1113"/>
        <v/>
      </c>
      <c r="AP3309" s="187" t="str">
        <f t="shared" si="1114"/>
        <v/>
      </c>
      <c r="AT3309" s="187" t="str">
        <f t="shared" si="1115"/>
        <v/>
      </c>
      <c r="AU3309" s="187" t="str">
        <f t="shared" si="1116"/>
        <v/>
      </c>
      <c r="AV3309" s="187" t="str">
        <f t="shared" si="1117"/>
        <v/>
      </c>
      <c r="AW3309" s="187" t="str">
        <f t="shared" si="1118"/>
        <v/>
      </c>
      <c r="AX3309" s="187" t="str">
        <f t="shared" si="1119"/>
        <v/>
      </c>
      <c r="AY3309" s="187" t="str">
        <f t="shared" si="1100"/>
        <v/>
      </c>
      <c r="AZ3309" s="187" t="str">
        <f t="shared" si="1120"/>
        <v/>
      </c>
      <c r="BA3309" s="187" t="str">
        <f t="shared" si="1102"/>
        <v xml:space="preserve"> </v>
      </c>
      <c r="BB3309" s="187" t="str">
        <f>IFERROR(IF(AW3309="","",VLOOKUP(AW3309,SUSS!R:S,2,FALSE)),AY3309*SUSS!$M$2)</f>
        <v/>
      </c>
      <c r="BC3309" s="187" t="str">
        <f t="shared" si="1101"/>
        <v/>
      </c>
    </row>
    <row r="3310" spans="14:55" ht="15.75" thickBot="1">
      <c r="N3310" s="183" t="s">
        <v>254</v>
      </c>
      <c r="O3310" s="109">
        <v>2</v>
      </c>
      <c r="P3310" s="112">
        <v>55834.02</v>
      </c>
      <c r="Q3310" s="110" t="s">
        <v>86</v>
      </c>
      <c r="R3310" s="110" t="s">
        <v>10</v>
      </c>
      <c r="S3310" s="110" t="s">
        <v>10</v>
      </c>
      <c r="T3310" s="109" t="s">
        <v>247</v>
      </c>
      <c r="U3310" s="109" t="s">
        <v>124</v>
      </c>
      <c r="AC3310" s="187" t="str">
        <f t="shared" si="1103"/>
        <v/>
      </c>
      <c r="AD3310" s="187" t="str">
        <f t="shared" si="1104"/>
        <v/>
      </c>
      <c r="AE3310" s="187" t="str">
        <f t="shared" si="1105"/>
        <v/>
      </c>
      <c r="AF3310" s="187" t="str">
        <f t="shared" si="1106"/>
        <v/>
      </c>
      <c r="AG3310" s="187" t="str">
        <f t="shared" si="1107"/>
        <v/>
      </c>
      <c r="AH3310" s="187" t="str">
        <f t="shared" si="1108"/>
        <v/>
      </c>
      <c r="AI3310" s="187" t="str">
        <f t="shared" si="1109"/>
        <v/>
      </c>
      <c r="AJ3310" s="187" t="str">
        <f t="shared" si="1110"/>
        <v/>
      </c>
      <c r="AK3310" s="187" t="str">
        <f t="shared" si="1111"/>
        <v/>
      </c>
      <c r="AN3310" s="187" t="str">
        <f t="shared" si="1112"/>
        <v/>
      </c>
      <c r="AO3310" s="187" t="str">
        <f t="shared" si="1113"/>
        <v/>
      </c>
      <c r="AP3310" s="187" t="str">
        <f t="shared" si="1114"/>
        <v/>
      </c>
      <c r="AT3310" s="187" t="str">
        <f t="shared" si="1115"/>
        <v/>
      </c>
      <c r="AU3310" s="187" t="str">
        <f t="shared" si="1116"/>
        <v/>
      </c>
      <c r="AV3310" s="187" t="str">
        <f t="shared" si="1117"/>
        <v/>
      </c>
      <c r="AW3310" s="187" t="str">
        <f t="shared" si="1118"/>
        <v/>
      </c>
      <c r="AX3310" s="187" t="str">
        <f t="shared" si="1119"/>
        <v/>
      </c>
      <c r="AY3310" s="187" t="str">
        <f t="shared" si="1100"/>
        <v/>
      </c>
      <c r="AZ3310" s="187" t="str">
        <f t="shared" si="1120"/>
        <v/>
      </c>
      <c r="BA3310" s="187" t="str">
        <f t="shared" si="1102"/>
        <v xml:space="preserve"> </v>
      </c>
      <c r="BB3310" s="187" t="str">
        <f>IFERROR(IF(AW3310="","",VLOOKUP(AW3310,SUSS!R:S,2,FALSE)),AY3310*SUSS!$M$2)</f>
        <v/>
      </c>
      <c r="BC3310" s="187" t="str">
        <f t="shared" si="1101"/>
        <v/>
      </c>
    </row>
    <row r="3311" spans="14:55" ht="15.75" thickBot="1">
      <c r="N3311" s="183" t="s">
        <v>254</v>
      </c>
      <c r="O3311" s="109">
        <v>2</v>
      </c>
      <c r="P3311" s="112">
        <v>64581.53</v>
      </c>
      <c r="Q3311" s="110" t="s">
        <v>11</v>
      </c>
      <c r="R3311" s="110" t="s">
        <v>10</v>
      </c>
      <c r="S3311" s="110" t="s">
        <v>10</v>
      </c>
      <c r="T3311" s="109" t="s">
        <v>247</v>
      </c>
      <c r="U3311" s="109" t="s">
        <v>124</v>
      </c>
      <c r="AC3311" s="187" t="str">
        <f t="shared" si="1103"/>
        <v/>
      </c>
      <c r="AD3311" s="187" t="str">
        <f t="shared" si="1104"/>
        <v/>
      </c>
      <c r="AE3311" s="187" t="str">
        <f t="shared" si="1105"/>
        <v/>
      </c>
      <c r="AF3311" s="187" t="str">
        <f t="shared" si="1106"/>
        <v/>
      </c>
      <c r="AG3311" s="187" t="str">
        <f t="shared" si="1107"/>
        <v/>
      </c>
      <c r="AH3311" s="187" t="str">
        <f t="shared" si="1108"/>
        <v/>
      </c>
      <c r="AI3311" s="187" t="str">
        <f t="shared" si="1109"/>
        <v/>
      </c>
      <c r="AJ3311" s="187" t="str">
        <f t="shared" si="1110"/>
        <v/>
      </c>
      <c r="AK3311" s="187" t="str">
        <f t="shared" si="1111"/>
        <v/>
      </c>
      <c r="AN3311" s="187" t="str">
        <f t="shared" si="1112"/>
        <v/>
      </c>
      <c r="AO3311" s="187" t="str">
        <f t="shared" si="1113"/>
        <v/>
      </c>
      <c r="AP3311" s="187" t="str">
        <f t="shared" si="1114"/>
        <v/>
      </c>
      <c r="AT3311" s="187" t="str">
        <f t="shared" si="1115"/>
        <v>P410347</v>
      </c>
      <c r="AU3311" s="187">
        <f t="shared" si="1116"/>
        <v>2</v>
      </c>
      <c r="AV3311" s="187">
        <f t="shared" si="1117"/>
        <v>64581.53</v>
      </c>
      <c r="AW3311" s="187" t="str">
        <f t="shared" si="1118"/>
        <v>2021/3</v>
      </c>
      <c r="AX3311" s="187" t="str">
        <f t="shared" si="1119"/>
        <v>2021/3 Contribuciones Seg. Social</v>
      </c>
      <c r="AY3311" s="187">
        <f t="shared" si="1100"/>
        <v>64581.53</v>
      </c>
      <c r="AZ3311" s="187">
        <f t="shared" si="1120"/>
        <v>1</v>
      </c>
      <c r="BA3311" s="187" t="str">
        <f t="shared" si="1102"/>
        <v>P410347 2</v>
      </c>
      <c r="BB3311" s="187">
        <f>IFERROR(IF(AW3311="","",VLOOKUP(AW3311,SUSS!R:S,2,FALSE)),AY3311*SUSS!$M$2)</f>
        <v>8456.99</v>
      </c>
      <c r="BC3311" s="187">
        <f t="shared" si="1101"/>
        <v>8456.99</v>
      </c>
    </row>
    <row r="3312" spans="14:55" ht="15.75" thickBot="1">
      <c r="N3312" s="183" t="s">
        <v>254</v>
      </c>
      <c r="O3312" s="109">
        <v>2</v>
      </c>
      <c r="P3312" s="112">
        <v>13485.7</v>
      </c>
      <c r="Q3312" s="110" t="s">
        <v>11</v>
      </c>
      <c r="R3312" s="110" t="s">
        <v>10</v>
      </c>
      <c r="S3312" s="110" t="s">
        <v>83</v>
      </c>
      <c r="T3312" s="109" t="s">
        <v>247</v>
      </c>
      <c r="U3312" s="109" t="s">
        <v>124</v>
      </c>
      <c r="AC3312" s="187" t="str">
        <f t="shared" si="1103"/>
        <v/>
      </c>
      <c r="AD3312" s="187" t="str">
        <f t="shared" si="1104"/>
        <v/>
      </c>
      <c r="AE3312" s="187" t="str">
        <f t="shared" si="1105"/>
        <v/>
      </c>
      <c r="AF3312" s="187" t="str">
        <f t="shared" si="1106"/>
        <v/>
      </c>
      <c r="AG3312" s="187" t="str">
        <f t="shared" si="1107"/>
        <v/>
      </c>
      <c r="AH3312" s="187" t="str">
        <f t="shared" si="1108"/>
        <v/>
      </c>
      <c r="AI3312" s="187" t="str">
        <f t="shared" si="1109"/>
        <v/>
      </c>
      <c r="AJ3312" s="187" t="str">
        <f t="shared" si="1110"/>
        <v/>
      </c>
      <c r="AK3312" s="187" t="str">
        <f t="shared" si="1111"/>
        <v/>
      </c>
      <c r="AN3312" s="187" t="str">
        <f t="shared" si="1112"/>
        <v/>
      </c>
      <c r="AO3312" s="187" t="str">
        <f t="shared" si="1113"/>
        <v/>
      </c>
      <c r="AP3312" s="187" t="str">
        <f t="shared" si="1114"/>
        <v/>
      </c>
      <c r="AT3312" s="187" t="str">
        <f t="shared" si="1115"/>
        <v>P410347</v>
      </c>
      <c r="AU3312" s="187">
        <f t="shared" si="1116"/>
        <v>2</v>
      </c>
      <c r="AV3312" s="187">
        <f t="shared" si="1117"/>
        <v>13485.7</v>
      </c>
      <c r="AW3312" s="187" t="str">
        <f t="shared" si="1118"/>
        <v>2021/3</v>
      </c>
      <c r="AX3312" s="187" t="str">
        <f t="shared" si="1119"/>
        <v>2021/3 Contribuciones Seg. Social</v>
      </c>
      <c r="AY3312" s="187">
        <f t="shared" si="1100"/>
        <v>64581.53</v>
      </c>
      <c r="AZ3312" s="187">
        <f t="shared" si="1120"/>
        <v>0.2088166694099691</v>
      </c>
      <c r="BA3312" s="187" t="str">
        <f t="shared" si="1102"/>
        <v>P410347 2</v>
      </c>
      <c r="BB3312" s="187">
        <f>IFERROR(IF(AW3312="","",VLOOKUP(AW3312,SUSS!R:S,2,FALSE)),AY3312*SUSS!$M$2)</f>
        <v>8456.99</v>
      </c>
      <c r="BC3312" s="187">
        <f t="shared" si="1101"/>
        <v>1765.9604850334144</v>
      </c>
    </row>
    <row r="3313" spans="14:55" ht="15.75" thickBot="1">
      <c r="N3313" s="183" t="s">
        <v>254</v>
      </c>
      <c r="O3313" s="109">
        <v>2</v>
      </c>
      <c r="P3313" s="112">
        <v>11659.07</v>
      </c>
      <c r="Q3313" s="110" t="s">
        <v>86</v>
      </c>
      <c r="R3313" s="110" t="s">
        <v>10</v>
      </c>
      <c r="S3313" s="110" t="s">
        <v>83</v>
      </c>
      <c r="T3313" s="109" t="s">
        <v>247</v>
      </c>
      <c r="U3313" s="109" t="s">
        <v>124</v>
      </c>
      <c r="AC3313" s="187" t="str">
        <f t="shared" si="1103"/>
        <v/>
      </c>
      <c r="AD3313" s="187" t="str">
        <f t="shared" si="1104"/>
        <v/>
      </c>
      <c r="AE3313" s="187" t="str">
        <f t="shared" si="1105"/>
        <v/>
      </c>
      <c r="AF3313" s="187" t="str">
        <f t="shared" si="1106"/>
        <v/>
      </c>
      <c r="AG3313" s="187" t="str">
        <f t="shared" si="1107"/>
        <v/>
      </c>
      <c r="AH3313" s="187" t="str">
        <f t="shared" si="1108"/>
        <v/>
      </c>
      <c r="AI3313" s="187" t="str">
        <f t="shared" si="1109"/>
        <v/>
      </c>
      <c r="AJ3313" s="187" t="str">
        <f t="shared" si="1110"/>
        <v/>
      </c>
      <c r="AK3313" s="187" t="str">
        <f t="shared" si="1111"/>
        <v/>
      </c>
      <c r="AN3313" s="187" t="str">
        <f t="shared" si="1112"/>
        <v/>
      </c>
      <c r="AO3313" s="187" t="str">
        <f t="shared" si="1113"/>
        <v/>
      </c>
      <c r="AP3313" s="187" t="str">
        <f t="shared" si="1114"/>
        <v/>
      </c>
      <c r="AT3313" s="187" t="str">
        <f t="shared" si="1115"/>
        <v/>
      </c>
      <c r="AU3313" s="187" t="str">
        <f t="shared" si="1116"/>
        <v/>
      </c>
      <c r="AV3313" s="187" t="str">
        <f t="shared" si="1117"/>
        <v/>
      </c>
      <c r="AW3313" s="187" t="str">
        <f t="shared" si="1118"/>
        <v/>
      </c>
      <c r="AX3313" s="187" t="str">
        <f t="shared" si="1119"/>
        <v/>
      </c>
      <c r="AY3313" s="187" t="str">
        <f t="shared" si="1100"/>
        <v/>
      </c>
      <c r="AZ3313" s="187" t="str">
        <f t="shared" si="1120"/>
        <v/>
      </c>
      <c r="BA3313" s="187" t="str">
        <f t="shared" si="1102"/>
        <v xml:space="preserve"> </v>
      </c>
      <c r="BB3313" s="187" t="str">
        <f>IFERROR(IF(AW3313="","",VLOOKUP(AW3313,SUSS!R:S,2,FALSE)),AY3313*SUSS!$M$2)</f>
        <v/>
      </c>
      <c r="BC3313" s="187" t="str">
        <f t="shared" si="1101"/>
        <v/>
      </c>
    </row>
    <row r="3314" spans="14:55" ht="15.75" thickBot="1">
      <c r="N3314" s="183" t="s">
        <v>254</v>
      </c>
      <c r="O3314" s="109">
        <v>2</v>
      </c>
      <c r="P3314" s="112">
        <v>17444.93</v>
      </c>
      <c r="Q3314" s="110" t="s">
        <v>11</v>
      </c>
      <c r="R3314" s="110" t="s">
        <v>10</v>
      </c>
      <c r="S3314" s="110" t="s">
        <v>10</v>
      </c>
      <c r="T3314" s="109" t="s">
        <v>258</v>
      </c>
      <c r="U3314" s="109" t="s">
        <v>124</v>
      </c>
      <c r="AC3314" s="187" t="str">
        <f t="shared" si="1103"/>
        <v/>
      </c>
      <c r="AD3314" s="187" t="str">
        <f t="shared" si="1104"/>
        <v/>
      </c>
      <c r="AE3314" s="187" t="str">
        <f t="shared" si="1105"/>
        <v/>
      </c>
      <c r="AF3314" s="187" t="str">
        <f t="shared" si="1106"/>
        <v/>
      </c>
      <c r="AG3314" s="187" t="str">
        <f t="shared" si="1107"/>
        <v/>
      </c>
      <c r="AH3314" s="187" t="str">
        <f t="shared" si="1108"/>
        <v/>
      </c>
      <c r="AI3314" s="187" t="str">
        <f t="shared" si="1109"/>
        <v/>
      </c>
      <c r="AJ3314" s="187" t="str">
        <f t="shared" si="1110"/>
        <v/>
      </c>
      <c r="AK3314" s="187" t="str">
        <f t="shared" si="1111"/>
        <v/>
      </c>
      <c r="AN3314" s="187" t="str">
        <f t="shared" si="1112"/>
        <v/>
      </c>
      <c r="AO3314" s="187" t="str">
        <f t="shared" si="1113"/>
        <v/>
      </c>
      <c r="AP3314" s="187" t="str">
        <f t="shared" si="1114"/>
        <v/>
      </c>
      <c r="AT3314" s="187" t="str">
        <f t="shared" si="1115"/>
        <v>P410347</v>
      </c>
      <c r="AU3314" s="187">
        <f t="shared" si="1116"/>
        <v>2</v>
      </c>
      <c r="AV3314" s="187">
        <f t="shared" si="1117"/>
        <v>17444.93</v>
      </c>
      <c r="AW3314" s="187" t="str">
        <f t="shared" si="1118"/>
        <v>2021/4</v>
      </c>
      <c r="AX3314" s="187" t="str">
        <f t="shared" si="1119"/>
        <v>2021/4 Contribuciones Seg. Social</v>
      </c>
      <c r="AY3314" s="187">
        <f t="shared" si="1100"/>
        <v>69862.399999999994</v>
      </c>
      <c r="AZ3314" s="187">
        <f t="shared" si="1120"/>
        <v>0.24970413269512645</v>
      </c>
      <c r="BA3314" s="187" t="str">
        <f t="shared" si="1102"/>
        <v>P410347 2</v>
      </c>
      <c r="BB3314" s="187">
        <f>IFERROR(IF(AW3314="","",VLOOKUP(AW3314,SUSS!R:S,2,FALSE)),AY3314*SUSS!$M$2)</f>
        <v>9227.93</v>
      </c>
      <c r="BC3314" s="187">
        <f t="shared" si="1101"/>
        <v>2304.2522572213384</v>
      </c>
    </row>
    <row r="3315" spans="14:55" ht="15.75" thickBot="1">
      <c r="N3315" s="183" t="s">
        <v>254</v>
      </c>
      <c r="O3315" s="109">
        <v>2</v>
      </c>
      <c r="P3315" s="112">
        <v>17343.2</v>
      </c>
      <c r="Q3315" s="110" t="s">
        <v>86</v>
      </c>
      <c r="R3315" s="110" t="s">
        <v>10</v>
      </c>
      <c r="S3315" s="110" t="s">
        <v>10</v>
      </c>
      <c r="T3315" s="109" t="s">
        <v>258</v>
      </c>
      <c r="U3315" s="109" t="s">
        <v>124</v>
      </c>
      <c r="AC3315" s="187" t="str">
        <f t="shared" si="1103"/>
        <v/>
      </c>
      <c r="AD3315" s="187" t="str">
        <f t="shared" si="1104"/>
        <v/>
      </c>
      <c r="AE3315" s="187" t="str">
        <f t="shared" si="1105"/>
        <v/>
      </c>
      <c r="AF3315" s="187" t="str">
        <f t="shared" si="1106"/>
        <v/>
      </c>
      <c r="AG3315" s="187" t="str">
        <f t="shared" si="1107"/>
        <v/>
      </c>
      <c r="AH3315" s="187" t="str">
        <f t="shared" si="1108"/>
        <v/>
      </c>
      <c r="AI3315" s="187" t="str">
        <f t="shared" si="1109"/>
        <v/>
      </c>
      <c r="AJ3315" s="187" t="str">
        <f t="shared" si="1110"/>
        <v/>
      </c>
      <c r="AK3315" s="187" t="str">
        <f t="shared" si="1111"/>
        <v/>
      </c>
      <c r="AN3315" s="187" t="str">
        <f t="shared" si="1112"/>
        <v/>
      </c>
      <c r="AO3315" s="187" t="str">
        <f t="shared" si="1113"/>
        <v/>
      </c>
      <c r="AP3315" s="187" t="str">
        <f t="shared" si="1114"/>
        <v/>
      </c>
      <c r="AT3315" s="187" t="str">
        <f t="shared" si="1115"/>
        <v/>
      </c>
      <c r="AU3315" s="187" t="str">
        <f t="shared" si="1116"/>
        <v/>
      </c>
      <c r="AV3315" s="187" t="str">
        <f t="shared" si="1117"/>
        <v/>
      </c>
      <c r="AW3315" s="187" t="str">
        <f t="shared" si="1118"/>
        <v/>
      </c>
      <c r="AX3315" s="187" t="str">
        <f t="shared" si="1119"/>
        <v/>
      </c>
      <c r="AY3315" s="187" t="str">
        <f t="shared" si="1100"/>
        <v/>
      </c>
      <c r="AZ3315" s="187" t="str">
        <f t="shared" si="1120"/>
        <v/>
      </c>
      <c r="BA3315" s="187" t="str">
        <f t="shared" si="1102"/>
        <v xml:space="preserve"> </v>
      </c>
      <c r="BB3315" s="187" t="str">
        <f>IFERROR(IF(AW3315="","",VLOOKUP(AW3315,SUSS!R:S,2,FALSE)),AY3315*SUSS!$M$2)</f>
        <v/>
      </c>
      <c r="BC3315" s="187" t="str">
        <f t="shared" si="1101"/>
        <v/>
      </c>
    </row>
    <row r="3316" spans="14:55" ht="15.75" thickBot="1">
      <c r="N3316" s="183" t="s">
        <v>254</v>
      </c>
      <c r="O3316" s="109">
        <v>3</v>
      </c>
      <c r="P3316" s="112">
        <v>52417.47</v>
      </c>
      <c r="Q3316" s="110" t="s">
        <v>11</v>
      </c>
      <c r="R3316" s="110" t="s">
        <v>10</v>
      </c>
      <c r="S3316" s="110" t="s">
        <v>10</v>
      </c>
      <c r="T3316" s="109" t="s">
        <v>258</v>
      </c>
      <c r="U3316" s="109" t="s">
        <v>124</v>
      </c>
      <c r="AC3316" s="187" t="str">
        <f t="shared" si="1103"/>
        <v/>
      </c>
      <c r="AD3316" s="187" t="str">
        <f t="shared" si="1104"/>
        <v/>
      </c>
      <c r="AE3316" s="187" t="str">
        <f t="shared" si="1105"/>
        <v/>
      </c>
      <c r="AF3316" s="187" t="str">
        <f t="shared" si="1106"/>
        <v/>
      </c>
      <c r="AG3316" s="187" t="str">
        <f t="shared" si="1107"/>
        <v/>
      </c>
      <c r="AH3316" s="187" t="str">
        <f t="shared" si="1108"/>
        <v/>
      </c>
      <c r="AI3316" s="187" t="str">
        <f t="shared" si="1109"/>
        <v/>
      </c>
      <c r="AJ3316" s="187" t="str">
        <f t="shared" si="1110"/>
        <v/>
      </c>
      <c r="AK3316" s="187" t="str">
        <f t="shared" si="1111"/>
        <v/>
      </c>
      <c r="AN3316" s="187" t="str">
        <f t="shared" si="1112"/>
        <v/>
      </c>
      <c r="AO3316" s="187" t="str">
        <f t="shared" si="1113"/>
        <v/>
      </c>
      <c r="AP3316" s="187" t="str">
        <f t="shared" si="1114"/>
        <v/>
      </c>
      <c r="AT3316" s="187" t="str">
        <f t="shared" si="1115"/>
        <v>P410347</v>
      </c>
      <c r="AU3316" s="187">
        <f t="shared" si="1116"/>
        <v>3</v>
      </c>
      <c r="AV3316" s="187">
        <f t="shared" si="1117"/>
        <v>52417.47</v>
      </c>
      <c r="AW3316" s="187" t="str">
        <f t="shared" si="1118"/>
        <v>2021/4</v>
      </c>
      <c r="AX3316" s="187" t="str">
        <f t="shared" si="1119"/>
        <v>2021/4 Contribuciones Seg. Social</v>
      </c>
      <c r="AY3316" s="187">
        <f t="shared" si="1100"/>
        <v>69862.399999999994</v>
      </c>
      <c r="AZ3316" s="187">
        <f t="shared" si="1120"/>
        <v>0.75029586730487363</v>
      </c>
      <c r="BA3316" s="187" t="str">
        <f t="shared" si="1102"/>
        <v>P410347 3</v>
      </c>
      <c r="BB3316" s="187">
        <f>IFERROR(IF(AW3316="","",VLOOKUP(AW3316,SUSS!R:S,2,FALSE)),AY3316*SUSS!$M$2)</f>
        <v>9227.93</v>
      </c>
      <c r="BC3316" s="187">
        <f t="shared" si="1101"/>
        <v>6923.6777427786628</v>
      </c>
    </row>
    <row r="3317" spans="14:55" ht="15.75" thickBot="1">
      <c r="N3317" s="183" t="s">
        <v>254</v>
      </c>
      <c r="O3317" s="109">
        <v>3</v>
      </c>
      <c r="P3317" s="112">
        <v>43469</v>
      </c>
      <c r="Q3317" s="110" t="s">
        <v>86</v>
      </c>
      <c r="R3317" s="110" t="s">
        <v>10</v>
      </c>
      <c r="S3317" s="110" t="s">
        <v>10</v>
      </c>
      <c r="T3317" s="109" t="s">
        <v>258</v>
      </c>
      <c r="U3317" s="109" t="s">
        <v>124</v>
      </c>
      <c r="AC3317" s="187" t="str">
        <f t="shared" si="1103"/>
        <v/>
      </c>
      <c r="AD3317" s="187" t="str">
        <f t="shared" si="1104"/>
        <v/>
      </c>
      <c r="AE3317" s="187" t="str">
        <f t="shared" si="1105"/>
        <v/>
      </c>
      <c r="AF3317" s="187" t="str">
        <f t="shared" si="1106"/>
        <v/>
      </c>
      <c r="AG3317" s="187" t="str">
        <f t="shared" si="1107"/>
        <v/>
      </c>
      <c r="AH3317" s="187" t="str">
        <f t="shared" si="1108"/>
        <v/>
      </c>
      <c r="AI3317" s="187" t="str">
        <f t="shared" si="1109"/>
        <v/>
      </c>
      <c r="AJ3317" s="187" t="str">
        <f t="shared" si="1110"/>
        <v/>
      </c>
      <c r="AK3317" s="187" t="str">
        <f t="shared" si="1111"/>
        <v/>
      </c>
      <c r="AN3317" s="187" t="str">
        <f t="shared" si="1112"/>
        <v/>
      </c>
      <c r="AO3317" s="187" t="str">
        <f t="shared" si="1113"/>
        <v/>
      </c>
      <c r="AP3317" s="187" t="str">
        <f t="shared" si="1114"/>
        <v/>
      </c>
      <c r="AT3317" s="187" t="str">
        <f t="shared" si="1115"/>
        <v/>
      </c>
      <c r="AU3317" s="187" t="str">
        <f t="shared" si="1116"/>
        <v/>
      </c>
      <c r="AV3317" s="187" t="str">
        <f t="shared" si="1117"/>
        <v/>
      </c>
      <c r="AW3317" s="187" t="str">
        <f t="shared" si="1118"/>
        <v/>
      </c>
      <c r="AX3317" s="187" t="str">
        <f t="shared" si="1119"/>
        <v/>
      </c>
      <c r="AY3317" s="187" t="str">
        <f t="shared" si="1100"/>
        <v/>
      </c>
      <c r="AZ3317" s="187" t="str">
        <f t="shared" si="1120"/>
        <v/>
      </c>
      <c r="BA3317" s="187" t="str">
        <f t="shared" si="1102"/>
        <v xml:space="preserve"> </v>
      </c>
      <c r="BB3317" s="187" t="str">
        <f>IFERROR(IF(AW3317="","",VLOOKUP(AW3317,SUSS!R:S,2,FALSE)),AY3317*SUSS!$M$2)</f>
        <v/>
      </c>
      <c r="BC3317" s="187" t="str">
        <f t="shared" si="1101"/>
        <v/>
      </c>
    </row>
    <row r="3318" spans="14:55" ht="15.75" thickBot="1">
      <c r="N3318" s="183" t="s">
        <v>254</v>
      </c>
      <c r="O3318" s="109">
        <v>3</v>
      </c>
      <c r="P3318" s="112">
        <v>10729.3</v>
      </c>
      <c r="Q3318" s="110" t="s">
        <v>86</v>
      </c>
      <c r="R3318" s="110" t="s">
        <v>10</v>
      </c>
      <c r="S3318" s="110" t="s">
        <v>83</v>
      </c>
      <c r="T3318" s="109" t="s">
        <v>258</v>
      </c>
      <c r="U3318" s="109" t="s">
        <v>124</v>
      </c>
      <c r="AC3318" s="187" t="str">
        <f t="shared" si="1103"/>
        <v/>
      </c>
      <c r="AD3318" s="187" t="str">
        <f t="shared" si="1104"/>
        <v/>
      </c>
      <c r="AE3318" s="187" t="str">
        <f t="shared" si="1105"/>
        <v/>
      </c>
      <c r="AF3318" s="187" t="str">
        <f t="shared" si="1106"/>
        <v/>
      </c>
      <c r="AG3318" s="187" t="str">
        <f t="shared" si="1107"/>
        <v/>
      </c>
      <c r="AH3318" s="187" t="str">
        <f t="shared" si="1108"/>
        <v/>
      </c>
      <c r="AI3318" s="187" t="str">
        <f t="shared" si="1109"/>
        <v/>
      </c>
      <c r="AJ3318" s="187" t="str">
        <f t="shared" si="1110"/>
        <v/>
      </c>
      <c r="AK3318" s="187" t="str">
        <f t="shared" si="1111"/>
        <v/>
      </c>
      <c r="AN3318" s="187" t="str">
        <f t="shared" si="1112"/>
        <v/>
      </c>
      <c r="AO3318" s="187" t="str">
        <f t="shared" si="1113"/>
        <v/>
      </c>
      <c r="AP3318" s="187" t="str">
        <f t="shared" si="1114"/>
        <v/>
      </c>
      <c r="AT3318" s="187" t="str">
        <f t="shared" si="1115"/>
        <v/>
      </c>
      <c r="AU3318" s="187" t="str">
        <f t="shared" si="1116"/>
        <v/>
      </c>
      <c r="AV3318" s="187" t="str">
        <f t="shared" si="1117"/>
        <v/>
      </c>
      <c r="AW3318" s="187" t="str">
        <f t="shared" si="1118"/>
        <v/>
      </c>
      <c r="AX3318" s="187" t="str">
        <f t="shared" si="1119"/>
        <v/>
      </c>
      <c r="AY3318" s="187" t="str">
        <f t="shared" si="1100"/>
        <v/>
      </c>
      <c r="AZ3318" s="187" t="str">
        <f t="shared" si="1120"/>
        <v/>
      </c>
      <c r="BA3318" s="187" t="str">
        <f t="shared" si="1102"/>
        <v xml:space="preserve"> </v>
      </c>
      <c r="BB3318" s="187" t="str">
        <f>IFERROR(IF(AW3318="","",VLOOKUP(AW3318,SUSS!R:S,2,FALSE)),AY3318*SUSS!$M$2)</f>
        <v/>
      </c>
      <c r="BC3318" s="187" t="str">
        <f t="shared" si="1101"/>
        <v/>
      </c>
    </row>
    <row r="3319" spans="14:55" ht="15.75" thickBot="1">
      <c r="N3319" s="183" t="s">
        <v>254</v>
      </c>
      <c r="O3319" s="109">
        <v>3</v>
      </c>
      <c r="P3319" s="112">
        <v>12326.06</v>
      </c>
      <c r="Q3319" s="110" t="s">
        <v>11</v>
      </c>
      <c r="R3319" s="110" t="s">
        <v>10</v>
      </c>
      <c r="S3319" s="110" t="s">
        <v>83</v>
      </c>
      <c r="T3319" s="109" t="s">
        <v>258</v>
      </c>
      <c r="U3319" s="109" t="s">
        <v>124</v>
      </c>
      <c r="AC3319" s="187" t="str">
        <f t="shared" si="1103"/>
        <v/>
      </c>
      <c r="AD3319" s="187" t="str">
        <f t="shared" si="1104"/>
        <v/>
      </c>
      <c r="AE3319" s="187" t="str">
        <f t="shared" si="1105"/>
        <v/>
      </c>
      <c r="AF3319" s="187" t="str">
        <f t="shared" si="1106"/>
        <v/>
      </c>
      <c r="AG3319" s="187" t="str">
        <f t="shared" si="1107"/>
        <v/>
      </c>
      <c r="AH3319" s="187" t="str">
        <f t="shared" si="1108"/>
        <v/>
      </c>
      <c r="AI3319" s="187" t="str">
        <f t="shared" si="1109"/>
        <v/>
      </c>
      <c r="AJ3319" s="187" t="str">
        <f t="shared" si="1110"/>
        <v/>
      </c>
      <c r="AK3319" s="187" t="str">
        <f t="shared" si="1111"/>
        <v/>
      </c>
      <c r="AN3319" s="187" t="str">
        <f t="shared" si="1112"/>
        <v/>
      </c>
      <c r="AO3319" s="187" t="str">
        <f t="shared" si="1113"/>
        <v/>
      </c>
      <c r="AP3319" s="187" t="str">
        <f t="shared" si="1114"/>
        <v/>
      </c>
      <c r="AT3319" s="187" t="str">
        <f t="shared" si="1115"/>
        <v>P410347</v>
      </c>
      <c r="AU3319" s="187">
        <f t="shared" si="1116"/>
        <v>3</v>
      </c>
      <c r="AV3319" s="187">
        <f t="shared" si="1117"/>
        <v>12326.06</v>
      </c>
      <c r="AW3319" s="187" t="str">
        <f t="shared" si="1118"/>
        <v>2021/4</v>
      </c>
      <c r="AX3319" s="187" t="str">
        <f t="shared" si="1119"/>
        <v>2021/4 Contribuciones Seg. Social</v>
      </c>
      <c r="AY3319" s="187">
        <f t="shared" si="1100"/>
        <v>69862.399999999994</v>
      </c>
      <c r="AZ3319" s="187">
        <f t="shared" si="1120"/>
        <v>0.17643338906192746</v>
      </c>
      <c r="BA3319" s="187" t="str">
        <f t="shared" si="1102"/>
        <v>P410347 3</v>
      </c>
      <c r="BB3319" s="187">
        <f>IFERROR(IF(AW3319="","",VLOOKUP(AW3319,SUSS!R:S,2,FALSE)),AY3319*SUSS!$M$2)</f>
        <v>9227.93</v>
      </c>
      <c r="BC3319" s="187">
        <f t="shared" si="1101"/>
        <v>1628.1149639262323</v>
      </c>
    </row>
    <row r="3320" spans="14:55" ht="15.75" thickBot="1">
      <c r="N3320" s="183" t="s">
        <v>254</v>
      </c>
      <c r="O3320" s="109">
        <v>3</v>
      </c>
      <c r="P3320" s="112">
        <v>65823.95</v>
      </c>
      <c r="Q3320" s="110" t="s">
        <v>11</v>
      </c>
      <c r="R3320" s="110" t="s">
        <v>10</v>
      </c>
      <c r="S3320" s="110" t="s">
        <v>10</v>
      </c>
      <c r="T3320" s="109" t="s">
        <v>248</v>
      </c>
      <c r="U3320" s="109" t="s">
        <v>124</v>
      </c>
      <c r="AC3320" s="187" t="str">
        <f t="shared" si="1103"/>
        <v/>
      </c>
      <c r="AD3320" s="187" t="str">
        <f t="shared" si="1104"/>
        <v/>
      </c>
      <c r="AE3320" s="187" t="str">
        <f t="shared" si="1105"/>
        <v/>
      </c>
      <c r="AF3320" s="187" t="str">
        <f t="shared" si="1106"/>
        <v/>
      </c>
      <c r="AG3320" s="187" t="str">
        <f t="shared" si="1107"/>
        <v/>
      </c>
      <c r="AH3320" s="187" t="str">
        <f t="shared" si="1108"/>
        <v/>
      </c>
      <c r="AI3320" s="187" t="str">
        <f t="shared" si="1109"/>
        <v/>
      </c>
      <c r="AJ3320" s="187" t="str">
        <f t="shared" si="1110"/>
        <v/>
      </c>
      <c r="AK3320" s="187" t="str">
        <f t="shared" si="1111"/>
        <v/>
      </c>
      <c r="AN3320" s="187" t="str">
        <f t="shared" si="1112"/>
        <v/>
      </c>
      <c r="AO3320" s="187" t="str">
        <f t="shared" si="1113"/>
        <v/>
      </c>
      <c r="AP3320" s="187" t="str">
        <f t="shared" si="1114"/>
        <v/>
      </c>
      <c r="AT3320" s="187" t="str">
        <f t="shared" si="1115"/>
        <v>P410347</v>
      </c>
      <c r="AU3320" s="187">
        <f t="shared" si="1116"/>
        <v>3</v>
      </c>
      <c r="AV3320" s="187">
        <f t="shared" si="1117"/>
        <v>65823.95</v>
      </c>
      <c r="AW3320" s="187" t="str">
        <f t="shared" si="1118"/>
        <v>2021/5</v>
      </c>
      <c r="AX3320" s="187" t="str">
        <f t="shared" si="1119"/>
        <v>2021/5 Contribuciones Seg. Social</v>
      </c>
      <c r="AY3320" s="187">
        <f t="shared" si="1100"/>
        <v>78754.38</v>
      </c>
      <c r="AZ3320" s="187">
        <f t="shared" si="1120"/>
        <v>0.8358131954057666</v>
      </c>
      <c r="BA3320" s="187" t="str">
        <f t="shared" si="1102"/>
        <v>P410347 3</v>
      </c>
      <c r="BB3320" s="187">
        <f>IFERROR(IF(AW3320="","",VLOOKUP(AW3320,SUSS!R:S,2,FALSE)),AY3320*SUSS!$M$2)</f>
        <v>10109.89</v>
      </c>
      <c r="BC3320" s="187">
        <f t="shared" si="1101"/>
        <v>8449.9794661008054</v>
      </c>
    </row>
    <row r="3321" spans="14:55" ht="15.75" thickBot="1">
      <c r="N3321" s="183" t="s">
        <v>254</v>
      </c>
      <c r="O3321" s="109">
        <v>3</v>
      </c>
      <c r="P3321" s="112">
        <v>61466.25</v>
      </c>
      <c r="Q3321" s="110" t="s">
        <v>86</v>
      </c>
      <c r="R3321" s="110" t="s">
        <v>10</v>
      </c>
      <c r="S3321" s="110" t="s">
        <v>10</v>
      </c>
      <c r="T3321" s="109" t="s">
        <v>248</v>
      </c>
      <c r="U3321" s="109" t="s">
        <v>124</v>
      </c>
      <c r="AC3321" s="187" t="str">
        <f t="shared" si="1103"/>
        <v/>
      </c>
      <c r="AD3321" s="187" t="str">
        <f t="shared" si="1104"/>
        <v/>
      </c>
      <c r="AE3321" s="187" t="str">
        <f t="shared" si="1105"/>
        <v/>
      </c>
      <c r="AF3321" s="187" t="str">
        <f t="shared" si="1106"/>
        <v/>
      </c>
      <c r="AG3321" s="187" t="str">
        <f t="shared" si="1107"/>
        <v/>
      </c>
      <c r="AH3321" s="187" t="str">
        <f t="shared" si="1108"/>
        <v/>
      </c>
      <c r="AI3321" s="187" t="str">
        <f t="shared" si="1109"/>
        <v/>
      </c>
      <c r="AJ3321" s="187" t="str">
        <f t="shared" si="1110"/>
        <v/>
      </c>
      <c r="AK3321" s="187" t="str">
        <f t="shared" si="1111"/>
        <v/>
      </c>
      <c r="AN3321" s="187" t="str">
        <f t="shared" si="1112"/>
        <v/>
      </c>
      <c r="AO3321" s="187" t="str">
        <f t="shared" si="1113"/>
        <v/>
      </c>
      <c r="AP3321" s="187" t="str">
        <f t="shared" si="1114"/>
        <v/>
      </c>
      <c r="AT3321" s="187" t="str">
        <f t="shared" si="1115"/>
        <v/>
      </c>
      <c r="AU3321" s="187" t="str">
        <f t="shared" si="1116"/>
        <v/>
      </c>
      <c r="AV3321" s="187" t="str">
        <f t="shared" si="1117"/>
        <v/>
      </c>
      <c r="AW3321" s="187" t="str">
        <f t="shared" si="1118"/>
        <v/>
      </c>
      <c r="AX3321" s="187" t="str">
        <f t="shared" si="1119"/>
        <v/>
      </c>
      <c r="AY3321" s="187" t="str">
        <f t="shared" si="1100"/>
        <v/>
      </c>
      <c r="AZ3321" s="187" t="str">
        <f t="shared" si="1120"/>
        <v/>
      </c>
      <c r="BA3321" s="187" t="str">
        <f t="shared" si="1102"/>
        <v xml:space="preserve"> </v>
      </c>
      <c r="BB3321" s="187" t="str">
        <f>IFERROR(IF(AW3321="","",VLOOKUP(AW3321,SUSS!R:S,2,FALSE)),AY3321*SUSS!$M$2)</f>
        <v/>
      </c>
      <c r="BC3321" s="187" t="str">
        <f t="shared" si="1101"/>
        <v/>
      </c>
    </row>
    <row r="3322" spans="14:55" ht="15.75" thickBot="1">
      <c r="N3322" s="183" t="s">
        <v>254</v>
      </c>
      <c r="O3322" s="109">
        <v>4</v>
      </c>
      <c r="P3322" s="112">
        <v>5683.37</v>
      </c>
      <c r="Q3322" s="110" t="s">
        <v>86</v>
      </c>
      <c r="R3322" s="110" t="s">
        <v>10</v>
      </c>
      <c r="S3322" s="110" t="s">
        <v>10</v>
      </c>
      <c r="T3322" s="109" t="s">
        <v>248</v>
      </c>
      <c r="U3322" s="109" t="s">
        <v>124</v>
      </c>
      <c r="AC3322" s="187" t="str">
        <f t="shared" si="1103"/>
        <v/>
      </c>
      <c r="AD3322" s="187" t="str">
        <f t="shared" si="1104"/>
        <v/>
      </c>
      <c r="AE3322" s="187" t="str">
        <f t="shared" si="1105"/>
        <v/>
      </c>
      <c r="AF3322" s="187" t="str">
        <f t="shared" si="1106"/>
        <v/>
      </c>
      <c r="AG3322" s="187" t="str">
        <f t="shared" si="1107"/>
        <v/>
      </c>
      <c r="AH3322" s="187" t="str">
        <f t="shared" si="1108"/>
        <v/>
      </c>
      <c r="AI3322" s="187" t="str">
        <f t="shared" si="1109"/>
        <v/>
      </c>
      <c r="AJ3322" s="187" t="str">
        <f t="shared" si="1110"/>
        <v/>
      </c>
      <c r="AK3322" s="187" t="str">
        <f t="shared" si="1111"/>
        <v/>
      </c>
      <c r="AN3322" s="187" t="str">
        <f t="shared" si="1112"/>
        <v/>
      </c>
      <c r="AO3322" s="187" t="str">
        <f t="shared" si="1113"/>
        <v/>
      </c>
      <c r="AP3322" s="187" t="str">
        <f t="shared" si="1114"/>
        <v/>
      </c>
      <c r="AT3322" s="187" t="str">
        <f t="shared" si="1115"/>
        <v/>
      </c>
      <c r="AU3322" s="187" t="str">
        <f t="shared" si="1116"/>
        <v/>
      </c>
      <c r="AV3322" s="187" t="str">
        <f t="shared" si="1117"/>
        <v/>
      </c>
      <c r="AW3322" s="187" t="str">
        <f t="shared" si="1118"/>
        <v/>
      </c>
      <c r="AX3322" s="187" t="str">
        <f t="shared" si="1119"/>
        <v/>
      </c>
      <c r="AY3322" s="187" t="str">
        <f t="shared" si="1100"/>
        <v/>
      </c>
      <c r="AZ3322" s="187" t="str">
        <f t="shared" si="1120"/>
        <v/>
      </c>
      <c r="BA3322" s="187" t="str">
        <f t="shared" si="1102"/>
        <v xml:space="preserve"> </v>
      </c>
      <c r="BB3322" s="187" t="str">
        <f>IFERROR(IF(AW3322="","",VLOOKUP(AW3322,SUSS!R:S,2,FALSE)),AY3322*SUSS!$M$2)</f>
        <v/>
      </c>
      <c r="BC3322" s="187" t="str">
        <f t="shared" si="1101"/>
        <v/>
      </c>
    </row>
    <row r="3323" spans="14:55" ht="15.75" thickBot="1">
      <c r="N3323" s="183" t="s">
        <v>254</v>
      </c>
      <c r="O3323" s="109">
        <v>4</v>
      </c>
      <c r="P3323" s="112">
        <v>12930.43</v>
      </c>
      <c r="Q3323" s="110" t="s">
        <v>11</v>
      </c>
      <c r="R3323" s="110" t="s">
        <v>10</v>
      </c>
      <c r="S3323" s="110" t="s">
        <v>10</v>
      </c>
      <c r="T3323" s="109" t="s">
        <v>248</v>
      </c>
      <c r="U3323" s="109" t="s">
        <v>124</v>
      </c>
      <c r="AC3323" s="187" t="str">
        <f t="shared" si="1103"/>
        <v/>
      </c>
      <c r="AD3323" s="187" t="str">
        <f t="shared" si="1104"/>
        <v/>
      </c>
      <c r="AE3323" s="187" t="str">
        <f t="shared" si="1105"/>
        <v/>
      </c>
      <c r="AF3323" s="187" t="str">
        <f t="shared" si="1106"/>
        <v/>
      </c>
      <c r="AG3323" s="187" t="str">
        <f t="shared" si="1107"/>
        <v/>
      </c>
      <c r="AH3323" s="187" t="str">
        <f t="shared" si="1108"/>
        <v/>
      </c>
      <c r="AI3323" s="187" t="str">
        <f t="shared" si="1109"/>
        <v/>
      </c>
      <c r="AJ3323" s="187" t="str">
        <f t="shared" si="1110"/>
        <v/>
      </c>
      <c r="AK3323" s="187" t="str">
        <f t="shared" si="1111"/>
        <v/>
      </c>
      <c r="AN3323" s="187" t="str">
        <f t="shared" si="1112"/>
        <v/>
      </c>
      <c r="AO3323" s="187" t="str">
        <f t="shared" si="1113"/>
        <v/>
      </c>
      <c r="AP3323" s="187" t="str">
        <f t="shared" si="1114"/>
        <v/>
      </c>
      <c r="AT3323" s="187" t="str">
        <f t="shared" si="1115"/>
        <v>P410347</v>
      </c>
      <c r="AU3323" s="187">
        <f t="shared" si="1116"/>
        <v>4</v>
      </c>
      <c r="AV3323" s="187">
        <f t="shared" si="1117"/>
        <v>12930.43</v>
      </c>
      <c r="AW3323" s="187" t="str">
        <f t="shared" si="1118"/>
        <v>2021/5</v>
      </c>
      <c r="AX3323" s="187" t="str">
        <f t="shared" si="1119"/>
        <v>2021/5 Contribuciones Seg. Social</v>
      </c>
      <c r="AY3323" s="187">
        <f t="shared" si="1100"/>
        <v>78754.38</v>
      </c>
      <c r="AZ3323" s="187">
        <f t="shared" si="1120"/>
        <v>0.16418680459423335</v>
      </c>
      <c r="BA3323" s="187" t="str">
        <f t="shared" si="1102"/>
        <v>P410347 4</v>
      </c>
      <c r="BB3323" s="187">
        <f>IFERROR(IF(AW3323="","",VLOOKUP(AW3323,SUSS!R:S,2,FALSE)),AY3323*SUSS!$M$2)</f>
        <v>10109.89</v>
      </c>
      <c r="BC3323" s="187">
        <f t="shared" si="1101"/>
        <v>1659.9105338991938</v>
      </c>
    </row>
    <row r="3324" spans="14:55" ht="15.75" thickBot="1">
      <c r="N3324" s="183" t="s">
        <v>254</v>
      </c>
      <c r="O3324" s="109">
        <v>4</v>
      </c>
      <c r="P3324" s="112">
        <v>9672.9</v>
      </c>
      <c r="Q3324" s="110" t="s">
        <v>86</v>
      </c>
      <c r="R3324" s="110" t="s">
        <v>10</v>
      </c>
      <c r="S3324" s="110" t="s">
        <v>83</v>
      </c>
      <c r="T3324" s="109" t="s">
        <v>248</v>
      </c>
      <c r="U3324" s="109" t="s">
        <v>124</v>
      </c>
      <c r="AC3324" s="187" t="str">
        <f t="shared" si="1103"/>
        <v/>
      </c>
      <c r="AD3324" s="187" t="str">
        <f t="shared" si="1104"/>
        <v/>
      </c>
      <c r="AE3324" s="187" t="str">
        <f t="shared" si="1105"/>
        <v/>
      </c>
      <c r="AF3324" s="187" t="str">
        <f t="shared" si="1106"/>
        <v/>
      </c>
      <c r="AG3324" s="187" t="str">
        <f t="shared" si="1107"/>
        <v/>
      </c>
      <c r="AH3324" s="187" t="str">
        <f t="shared" si="1108"/>
        <v/>
      </c>
      <c r="AI3324" s="187" t="str">
        <f t="shared" si="1109"/>
        <v/>
      </c>
      <c r="AJ3324" s="187" t="str">
        <f t="shared" si="1110"/>
        <v/>
      </c>
      <c r="AK3324" s="187" t="str">
        <f t="shared" si="1111"/>
        <v/>
      </c>
      <c r="AN3324" s="187" t="str">
        <f t="shared" si="1112"/>
        <v/>
      </c>
      <c r="AO3324" s="187" t="str">
        <f t="shared" si="1113"/>
        <v/>
      </c>
      <c r="AP3324" s="187" t="str">
        <f t="shared" si="1114"/>
        <v/>
      </c>
      <c r="AT3324" s="187" t="str">
        <f t="shared" si="1115"/>
        <v/>
      </c>
      <c r="AU3324" s="187" t="str">
        <f t="shared" si="1116"/>
        <v/>
      </c>
      <c r="AV3324" s="187" t="str">
        <f t="shared" si="1117"/>
        <v/>
      </c>
      <c r="AW3324" s="187" t="str">
        <f t="shared" si="1118"/>
        <v/>
      </c>
      <c r="AX3324" s="187" t="str">
        <f t="shared" si="1119"/>
        <v/>
      </c>
      <c r="AY3324" s="187" t="str">
        <f t="shared" si="1100"/>
        <v/>
      </c>
      <c r="AZ3324" s="187" t="str">
        <f t="shared" si="1120"/>
        <v/>
      </c>
      <c r="BA3324" s="187" t="str">
        <f t="shared" si="1102"/>
        <v xml:space="preserve"> </v>
      </c>
      <c r="BB3324" s="187" t="str">
        <f>IFERROR(IF(AW3324="","",VLOOKUP(AW3324,SUSS!R:S,2,FALSE)),AY3324*SUSS!$M$2)</f>
        <v/>
      </c>
      <c r="BC3324" s="187" t="str">
        <f t="shared" si="1101"/>
        <v/>
      </c>
    </row>
    <row r="3325" spans="14:55" ht="15.75" thickBot="1">
      <c r="N3325" s="183" t="s">
        <v>254</v>
      </c>
      <c r="O3325" s="109">
        <v>4</v>
      </c>
      <c r="P3325" s="112">
        <v>11344.57</v>
      </c>
      <c r="Q3325" s="110" t="s">
        <v>11</v>
      </c>
      <c r="R3325" s="110" t="s">
        <v>10</v>
      </c>
      <c r="S3325" s="110" t="s">
        <v>83</v>
      </c>
      <c r="T3325" s="109" t="s">
        <v>248</v>
      </c>
      <c r="U3325" s="109" t="s">
        <v>124</v>
      </c>
      <c r="AC3325" s="187" t="str">
        <f t="shared" si="1103"/>
        <v/>
      </c>
      <c r="AD3325" s="187" t="str">
        <f t="shared" si="1104"/>
        <v/>
      </c>
      <c r="AE3325" s="187" t="str">
        <f t="shared" si="1105"/>
        <v/>
      </c>
      <c r="AF3325" s="187" t="str">
        <f t="shared" si="1106"/>
        <v/>
      </c>
      <c r="AG3325" s="187" t="str">
        <f t="shared" si="1107"/>
        <v/>
      </c>
      <c r="AH3325" s="187" t="str">
        <f t="shared" si="1108"/>
        <v/>
      </c>
      <c r="AI3325" s="187" t="str">
        <f t="shared" si="1109"/>
        <v/>
      </c>
      <c r="AJ3325" s="187" t="str">
        <f t="shared" si="1110"/>
        <v/>
      </c>
      <c r="AK3325" s="187" t="str">
        <f t="shared" si="1111"/>
        <v/>
      </c>
      <c r="AN3325" s="187" t="str">
        <f t="shared" si="1112"/>
        <v/>
      </c>
      <c r="AO3325" s="187" t="str">
        <f t="shared" si="1113"/>
        <v/>
      </c>
      <c r="AP3325" s="187" t="str">
        <f t="shared" si="1114"/>
        <v/>
      </c>
      <c r="AT3325" s="187" t="str">
        <f t="shared" si="1115"/>
        <v>P410347</v>
      </c>
      <c r="AU3325" s="187">
        <f t="shared" si="1116"/>
        <v>4</v>
      </c>
      <c r="AV3325" s="187">
        <f t="shared" si="1117"/>
        <v>11344.57</v>
      </c>
      <c r="AW3325" s="187" t="str">
        <f t="shared" si="1118"/>
        <v>2021/5</v>
      </c>
      <c r="AX3325" s="187" t="str">
        <f t="shared" si="1119"/>
        <v>2021/5 Contribuciones Seg. Social</v>
      </c>
      <c r="AY3325" s="187">
        <f t="shared" si="1100"/>
        <v>78754.38</v>
      </c>
      <c r="AZ3325" s="187">
        <f t="shared" si="1120"/>
        <v>0.14405001982111978</v>
      </c>
      <c r="BA3325" s="187" t="str">
        <f t="shared" si="1102"/>
        <v>P410347 4</v>
      </c>
      <c r="BB3325" s="187">
        <f>IFERROR(IF(AW3325="","",VLOOKUP(AW3325,SUSS!R:S,2,FALSE)),AY3325*SUSS!$M$2)</f>
        <v>10109.89</v>
      </c>
      <c r="BC3325" s="187">
        <f t="shared" si="1101"/>
        <v>1456.3298548893406</v>
      </c>
    </row>
    <row r="3326" spans="14:55" ht="15.75" thickBot="1">
      <c r="N3326" s="183" t="s">
        <v>254</v>
      </c>
      <c r="O3326" s="109">
        <v>4</v>
      </c>
      <c r="P3326" s="112">
        <v>110353.12</v>
      </c>
      <c r="Q3326" s="110" t="s">
        <v>11</v>
      </c>
      <c r="R3326" s="110" t="s">
        <v>10</v>
      </c>
      <c r="S3326" s="110" t="s">
        <v>10</v>
      </c>
      <c r="T3326" s="109" t="s">
        <v>249</v>
      </c>
      <c r="U3326" s="109" t="s">
        <v>124</v>
      </c>
      <c r="AC3326" s="187" t="str">
        <f t="shared" si="1103"/>
        <v/>
      </c>
      <c r="AD3326" s="187" t="str">
        <f t="shared" si="1104"/>
        <v/>
      </c>
      <c r="AE3326" s="187" t="str">
        <f t="shared" si="1105"/>
        <v/>
      </c>
      <c r="AF3326" s="187" t="str">
        <f t="shared" si="1106"/>
        <v/>
      </c>
      <c r="AG3326" s="187" t="str">
        <f t="shared" si="1107"/>
        <v/>
      </c>
      <c r="AH3326" s="187" t="str">
        <f t="shared" si="1108"/>
        <v/>
      </c>
      <c r="AI3326" s="187" t="str">
        <f t="shared" si="1109"/>
        <v/>
      </c>
      <c r="AJ3326" s="187" t="str">
        <f t="shared" si="1110"/>
        <v/>
      </c>
      <c r="AK3326" s="187" t="str">
        <f t="shared" si="1111"/>
        <v/>
      </c>
      <c r="AN3326" s="187" t="str">
        <f t="shared" si="1112"/>
        <v/>
      </c>
      <c r="AO3326" s="187" t="str">
        <f t="shared" si="1113"/>
        <v/>
      </c>
      <c r="AP3326" s="187" t="str">
        <f t="shared" si="1114"/>
        <v/>
      </c>
      <c r="AT3326" s="187" t="str">
        <f t="shared" si="1115"/>
        <v>P410347</v>
      </c>
      <c r="AU3326" s="187">
        <f t="shared" si="1116"/>
        <v>4</v>
      </c>
      <c r="AV3326" s="187">
        <f t="shared" si="1117"/>
        <v>110353.12</v>
      </c>
      <c r="AW3326" s="187" t="str">
        <f t="shared" si="1118"/>
        <v>2021/6</v>
      </c>
      <c r="AX3326" s="187" t="str">
        <f t="shared" si="1119"/>
        <v>2021/6 Contribuciones Seg. Social</v>
      </c>
      <c r="AY3326" s="187">
        <f t="shared" si="1100"/>
        <v>122774.84</v>
      </c>
      <c r="AZ3326" s="187">
        <f t="shared" si="1120"/>
        <v>0.8988251990391517</v>
      </c>
      <c r="BA3326" s="187" t="str">
        <f t="shared" si="1102"/>
        <v>P410347 4</v>
      </c>
      <c r="BB3326" s="187">
        <f>IFERROR(IF(AW3326="","",VLOOKUP(AW3326,SUSS!R:S,2,FALSE)),AY3326*SUSS!$M$2)</f>
        <v>15709.66</v>
      </c>
      <c r="BC3326" s="187">
        <f t="shared" si="1101"/>
        <v>14120.238276337399</v>
      </c>
    </row>
    <row r="3327" spans="14:55" ht="15.75" thickBot="1">
      <c r="N3327" s="183" t="s">
        <v>254</v>
      </c>
      <c r="O3327" s="109">
        <v>4</v>
      </c>
      <c r="P3327" s="112">
        <v>103905.45</v>
      </c>
      <c r="Q3327" s="110" t="s">
        <v>86</v>
      </c>
      <c r="R3327" s="110" t="s">
        <v>10</v>
      </c>
      <c r="S3327" s="110" t="s">
        <v>10</v>
      </c>
      <c r="T3327" s="109" t="s">
        <v>249</v>
      </c>
      <c r="U3327" s="109" t="s">
        <v>124</v>
      </c>
      <c r="AC3327" s="187" t="str">
        <f t="shared" si="1103"/>
        <v/>
      </c>
      <c r="AD3327" s="187" t="str">
        <f t="shared" si="1104"/>
        <v/>
      </c>
      <c r="AE3327" s="187" t="str">
        <f t="shared" si="1105"/>
        <v/>
      </c>
      <c r="AF3327" s="187" t="str">
        <f t="shared" si="1106"/>
        <v/>
      </c>
      <c r="AG3327" s="187" t="str">
        <f t="shared" si="1107"/>
        <v/>
      </c>
      <c r="AH3327" s="187" t="str">
        <f t="shared" si="1108"/>
        <v/>
      </c>
      <c r="AI3327" s="187" t="str">
        <f t="shared" si="1109"/>
        <v/>
      </c>
      <c r="AJ3327" s="187" t="str">
        <f t="shared" si="1110"/>
        <v/>
      </c>
      <c r="AK3327" s="187" t="str">
        <f t="shared" si="1111"/>
        <v/>
      </c>
      <c r="AN3327" s="187" t="str">
        <f t="shared" si="1112"/>
        <v/>
      </c>
      <c r="AO3327" s="187" t="str">
        <f t="shared" si="1113"/>
        <v/>
      </c>
      <c r="AP3327" s="187" t="str">
        <f t="shared" si="1114"/>
        <v/>
      </c>
      <c r="AT3327" s="187" t="str">
        <f t="shared" si="1115"/>
        <v/>
      </c>
      <c r="AU3327" s="187" t="str">
        <f t="shared" si="1116"/>
        <v/>
      </c>
      <c r="AV3327" s="187" t="str">
        <f t="shared" si="1117"/>
        <v/>
      </c>
      <c r="AW3327" s="187" t="str">
        <f t="shared" si="1118"/>
        <v/>
      </c>
      <c r="AX3327" s="187" t="str">
        <f t="shared" si="1119"/>
        <v/>
      </c>
      <c r="AY3327" s="187" t="str">
        <f t="shared" si="1100"/>
        <v/>
      </c>
      <c r="AZ3327" s="187" t="str">
        <f t="shared" si="1120"/>
        <v/>
      </c>
      <c r="BA3327" s="187" t="str">
        <f t="shared" si="1102"/>
        <v xml:space="preserve"> </v>
      </c>
      <c r="BB3327" s="187" t="str">
        <f>IFERROR(IF(AW3327="","",VLOOKUP(AW3327,SUSS!R:S,2,FALSE)),AY3327*SUSS!$M$2)</f>
        <v/>
      </c>
      <c r="BC3327" s="187" t="str">
        <f t="shared" si="1101"/>
        <v/>
      </c>
    </row>
    <row r="3328" spans="14:55" ht="15.75" thickBot="1">
      <c r="N3328" s="183" t="s">
        <v>254</v>
      </c>
      <c r="O3328" s="109">
        <v>5</v>
      </c>
      <c r="P3328" s="113">
        <v>12.82</v>
      </c>
      <c r="Q3328" s="110" t="s">
        <v>86</v>
      </c>
      <c r="R3328" s="110" t="s">
        <v>10</v>
      </c>
      <c r="S3328" s="110" t="s">
        <v>10</v>
      </c>
      <c r="T3328" s="109" t="s">
        <v>249</v>
      </c>
      <c r="U3328" s="109" t="s">
        <v>124</v>
      </c>
      <c r="AC3328" s="187" t="str">
        <f t="shared" si="1103"/>
        <v/>
      </c>
      <c r="AD3328" s="187" t="str">
        <f t="shared" si="1104"/>
        <v/>
      </c>
      <c r="AE3328" s="187" t="str">
        <f t="shared" si="1105"/>
        <v/>
      </c>
      <c r="AF3328" s="187" t="str">
        <f t="shared" si="1106"/>
        <v/>
      </c>
      <c r="AG3328" s="187" t="str">
        <f t="shared" si="1107"/>
        <v/>
      </c>
      <c r="AH3328" s="187" t="str">
        <f t="shared" si="1108"/>
        <v/>
      </c>
      <c r="AI3328" s="187" t="str">
        <f t="shared" si="1109"/>
        <v/>
      </c>
      <c r="AJ3328" s="187" t="str">
        <f t="shared" si="1110"/>
        <v/>
      </c>
      <c r="AK3328" s="187" t="str">
        <f t="shared" si="1111"/>
        <v/>
      </c>
      <c r="AN3328" s="187" t="str">
        <f t="shared" si="1112"/>
        <v/>
      </c>
      <c r="AO3328" s="187" t="str">
        <f t="shared" si="1113"/>
        <v/>
      </c>
      <c r="AP3328" s="187" t="str">
        <f t="shared" si="1114"/>
        <v/>
      </c>
      <c r="AT3328" s="187" t="str">
        <f t="shared" si="1115"/>
        <v/>
      </c>
      <c r="AU3328" s="187" t="str">
        <f t="shared" si="1116"/>
        <v/>
      </c>
      <c r="AV3328" s="187" t="str">
        <f t="shared" si="1117"/>
        <v/>
      </c>
      <c r="AW3328" s="187" t="str">
        <f t="shared" si="1118"/>
        <v/>
      </c>
      <c r="AX3328" s="187" t="str">
        <f t="shared" si="1119"/>
        <v/>
      </c>
      <c r="AY3328" s="187" t="str">
        <f t="shared" si="1100"/>
        <v/>
      </c>
      <c r="AZ3328" s="187" t="str">
        <f t="shared" si="1120"/>
        <v/>
      </c>
      <c r="BA3328" s="187" t="str">
        <f t="shared" si="1102"/>
        <v xml:space="preserve"> </v>
      </c>
      <c r="BB3328" s="187" t="str">
        <f>IFERROR(IF(AW3328="","",VLOOKUP(AW3328,SUSS!R:S,2,FALSE)),AY3328*SUSS!$M$2)</f>
        <v/>
      </c>
      <c r="BC3328" s="187" t="str">
        <f t="shared" si="1101"/>
        <v/>
      </c>
    </row>
    <row r="3329" spans="14:55" ht="15.75" thickBot="1">
      <c r="N3329" s="183" t="s">
        <v>254</v>
      </c>
      <c r="O3329" s="109">
        <v>5</v>
      </c>
      <c r="P3329" s="112">
        <v>12421.72</v>
      </c>
      <c r="Q3329" s="110" t="s">
        <v>11</v>
      </c>
      <c r="R3329" s="110" t="s">
        <v>10</v>
      </c>
      <c r="S3329" s="110" t="s">
        <v>10</v>
      </c>
      <c r="T3329" s="109" t="s">
        <v>249</v>
      </c>
      <c r="U3329" s="109" t="s">
        <v>124</v>
      </c>
      <c r="AC3329" s="187" t="str">
        <f t="shared" si="1103"/>
        <v/>
      </c>
      <c r="AD3329" s="187" t="str">
        <f t="shared" si="1104"/>
        <v/>
      </c>
      <c r="AE3329" s="187" t="str">
        <f t="shared" si="1105"/>
        <v/>
      </c>
      <c r="AF3329" s="187" t="str">
        <f t="shared" si="1106"/>
        <v/>
      </c>
      <c r="AG3329" s="187" t="str">
        <f t="shared" si="1107"/>
        <v/>
      </c>
      <c r="AH3329" s="187" t="str">
        <f t="shared" si="1108"/>
        <v/>
      </c>
      <c r="AI3329" s="187" t="str">
        <f t="shared" si="1109"/>
        <v/>
      </c>
      <c r="AJ3329" s="187" t="str">
        <f t="shared" si="1110"/>
        <v/>
      </c>
      <c r="AK3329" s="187" t="str">
        <f t="shared" si="1111"/>
        <v/>
      </c>
      <c r="AN3329" s="187" t="str">
        <f t="shared" si="1112"/>
        <v/>
      </c>
      <c r="AO3329" s="187" t="str">
        <f t="shared" si="1113"/>
        <v/>
      </c>
      <c r="AP3329" s="187" t="str">
        <f t="shared" si="1114"/>
        <v/>
      </c>
      <c r="AT3329" s="187" t="str">
        <f t="shared" si="1115"/>
        <v>P410347</v>
      </c>
      <c r="AU3329" s="187">
        <f t="shared" si="1116"/>
        <v>5</v>
      </c>
      <c r="AV3329" s="187">
        <f t="shared" si="1117"/>
        <v>12421.72</v>
      </c>
      <c r="AW3329" s="187" t="str">
        <f t="shared" si="1118"/>
        <v>2021/6</v>
      </c>
      <c r="AX3329" s="187" t="str">
        <f t="shared" si="1119"/>
        <v>2021/6 Contribuciones Seg. Social</v>
      </c>
      <c r="AY3329" s="187">
        <f t="shared" si="1100"/>
        <v>122774.84</v>
      </c>
      <c r="AZ3329" s="187">
        <f t="shared" si="1120"/>
        <v>0.10117480096084833</v>
      </c>
      <c r="BA3329" s="187" t="str">
        <f t="shared" si="1102"/>
        <v>P410347 5</v>
      </c>
      <c r="BB3329" s="187">
        <f>IFERROR(IF(AW3329="","",VLOOKUP(AW3329,SUSS!R:S,2,FALSE)),AY3329*SUSS!$M$2)</f>
        <v>15709.66</v>
      </c>
      <c r="BC3329" s="187">
        <f t="shared" si="1101"/>
        <v>1589.4217236626005</v>
      </c>
    </row>
    <row r="3330" spans="14:55" ht="15.75" thickBot="1">
      <c r="N3330" s="183" t="s">
        <v>254</v>
      </c>
      <c r="O3330" s="109">
        <v>5</v>
      </c>
      <c r="P3330" s="112">
        <v>11140.04</v>
      </c>
      <c r="Q3330" s="110" t="s">
        <v>86</v>
      </c>
      <c r="R3330" s="110" t="s">
        <v>10</v>
      </c>
      <c r="S3330" s="110" t="s">
        <v>83</v>
      </c>
      <c r="T3330" s="109" t="s">
        <v>249</v>
      </c>
      <c r="U3330" s="109" t="s">
        <v>124</v>
      </c>
      <c r="AC3330" s="187" t="str">
        <f t="shared" si="1103"/>
        <v/>
      </c>
      <c r="AD3330" s="187" t="str">
        <f t="shared" si="1104"/>
        <v/>
      </c>
      <c r="AE3330" s="187" t="str">
        <f t="shared" si="1105"/>
        <v/>
      </c>
      <c r="AF3330" s="187" t="str">
        <f t="shared" si="1106"/>
        <v/>
      </c>
      <c r="AG3330" s="187" t="str">
        <f t="shared" si="1107"/>
        <v/>
      </c>
      <c r="AH3330" s="187" t="str">
        <f t="shared" si="1108"/>
        <v/>
      </c>
      <c r="AI3330" s="187" t="str">
        <f t="shared" si="1109"/>
        <v/>
      </c>
      <c r="AJ3330" s="187" t="str">
        <f t="shared" si="1110"/>
        <v/>
      </c>
      <c r="AK3330" s="187" t="str">
        <f t="shared" si="1111"/>
        <v/>
      </c>
      <c r="AN3330" s="187" t="str">
        <f t="shared" si="1112"/>
        <v/>
      </c>
      <c r="AO3330" s="187" t="str">
        <f t="shared" si="1113"/>
        <v/>
      </c>
      <c r="AP3330" s="187" t="str">
        <f t="shared" si="1114"/>
        <v/>
      </c>
      <c r="AT3330" s="187" t="str">
        <f t="shared" si="1115"/>
        <v/>
      </c>
      <c r="AU3330" s="187" t="str">
        <f t="shared" si="1116"/>
        <v/>
      </c>
      <c r="AV3330" s="187" t="str">
        <f t="shared" si="1117"/>
        <v/>
      </c>
      <c r="AW3330" s="187" t="str">
        <f t="shared" si="1118"/>
        <v/>
      </c>
      <c r="AX3330" s="187" t="str">
        <f t="shared" si="1119"/>
        <v/>
      </c>
      <c r="AY3330" s="187" t="str">
        <f t="shared" si="1100"/>
        <v/>
      </c>
      <c r="AZ3330" s="187" t="str">
        <f t="shared" si="1120"/>
        <v/>
      </c>
      <c r="BA3330" s="187" t="str">
        <f t="shared" si="1102"/>
        <v xml:space="preserve"> </v>
      </c>
      <c r="BB3330" s="187" t="str">
        <f>IFERROR(IF(AW3330="","",VLOOKUP(AW3330,SUSS!R:S,2,FALSE)),AY3330*SUSS!$M$2)</f>
        <v/>
      </c>
      <c r="BC3330" s="187" t="str">
        <f t="shared" si="1101"/>
        <v/>
      </c>
    </row>
    <row r="3331" spans="14:55" ht="15.75" thickBot="1">
      <c r="N3331" s="183" t="s">
        <v>254</v>
      </c>
      <c r="O3331" s="109">
        <v>5</v>
      </c>
      <c r="P3331" s="112">
        <v>13161.46</v>
      </c>
      <c r="Q3331" s="110" t="s">
        <v>11</v>
      </c>
      <c r="R3331" s="110" t="s">
        <v>10</v>
      </c>
      <c r="S3331" s="110" t="s">
        <v>83</v>
      </c>
      <c r="T3331" s="109" t="s">
        <v>249</v>
      </c>
      <c r="U3331" s="109" t="s">
        <v>124</v>
      </c>
      <c r="AC3331" s="187" t="str">
        <f t="shared" si="1103"/>
        <v/>
      </c>
      <c r="AD3331" s="187" t="str">
        <f t="shared" si="1104"/>
        <v/>
      </c>
      <c r="AE3331" s="187" t="str">
        <f t="shared" si="1105"/>
        <v/>
      </c>
      <c r="AF3331" s="187" t="str">
        <f t="shared" si="1106"/>
        <v/>
      </c>
      <c r="AG3331" s="187" t="str">
        <f t="shared" si="1107"/>
        <v/>
      </c>
      <c r="AH3331" s="187" t="str">
        <f t="shared" si="1108"/>
        <v/>
      </c>
      <c r="AI3331" s="187" t="str">
        <f t="shared" si="1109"/>
        <v/>
      </c>
      <c r="AJ3331" s="187" t="str">
        <f t="shared" si="1110"/>
        <v/>
      </c>
      <c r="AK3331" s="187" t="str">
        <f t="shared" si="1111"/>
        <v/>
      </c>
      <c r="AN3331" s="187" t="str">
        <f t="shared" si="1112"/>
        <v/>
      </c>
      <c r="AO3331" s="187" t="str">
        <f t="shared" si="1113"/>
        <v/>
      </c>
      <c r="AP3331" s="187" t="str">
        <f t="shared" si="1114"/>
        <v/>
      </c>
      <c r="AT3331" s="187" t="str">
        <f t="shared" si="1115"/>
        <v>P410347</v>
      </c>
      <c r="AU3331" s="187">
        <f t="shared" si="1116"/>
        <v>5</v>
      </c>
      <c r="AV3331" s="187">
        <f t="shared" si="1117"/>
        <v>13161.46</v>
      </c>
      <c r="AW3331" s="187" t="str">
        <f t="shared" si="1118"/>
        <v>2021/6</v>
      </c>
      <c r="AX3331" s="187" t="str">
        <f t="shared" si="1119"/>
        <v>2021/6 Contribuciones Seg. Social</v>
      </c>
      <c r="AY3331" s="187">
        <f t="shared" si="1100"/>
        <v>122774.84</v>
      </c>
      <c r="AZ3331" s="187">
        <f t="shared" si="1120"/>
        <v>0.10719997680306485</v>
      </c>
      <c r="BA3331" s="187" t="str">
        <f t="shared" si="1102"/>
        <v>P410347 5</v>
      </c>
      <c r="BB3331" s="187">
        <f>IFERROR(IF(AW3331="","",VLOOKUP(AW3331,SUSS!R:S,2,FALSE)),AY3331*SUSS!$M$2)</f>
        <v>15709.66</v>
      </c>
      <c r="BC3331" s="187">
        <f t="shared" si="1101"/>
        <v>1684.0751875840358</v>
      </c>
    </row>
    <row r="3332" spans="14:55" ht="15.75" thickBot="1">
      <c r="N3332" s="183" t="s">
        <v>254</v>
      </c>
      <c r="O3332" s="109">
        <v>5</v>
      </c>
      <c r="P3332" s="112">
        <v>74111.240000000005</v>
      </c>
      <c r="Q3332" s="110" t="s">
        <v>86</v>
      </c>
      <c r="R3332" s="110" t="s">
        <v>10</v>
      </c>
      <c r="S3332" s="110" t="s">
        <v>10</v>
      </c>
      <c r="T3332" s="109" t="s">
        <v>250</v>
      </c>
      <c r="U3332" s="109" t="s">
        <v>124</v>
      </c>
      <c r="AC3332" s="187" t="str">
        <f t="shared" si="1103"/>
        <v/>
      </c>
      <c r="AD3332" s="187" t="str">
        <f t="shared" si="1104"/>
        <v/>
      </c>
      <c r="AE3332" s="187" t="str">
        <f t="shared" si="1105"/>
        <v/>
      </c>
      <c r="AF3332" s="187" t="str">
        <f t="shared" si="1106"/>
        <v/>
      </c>
      <c r="AG3332" s="187" t="str">
        <f t="shared" si="1107"/>
        <v/>
      </c>
      <c r="AH3332" s="187" t="str">
        <f t="shared" si="1108"/>
        <v/>
      </c>
      <c r="AI3332" s="187" t="str">
        <f t="shared" si="1109"/>
        <v/>
      </c>
      <c r="AJ3332" s="187" t="str">
        <f t="shared" si="1110"/>
        <v/>
      </c>
      <c r="AK3332" s="187" t="str">
        <f t="shared" si="1111"/>
        <v/>
      </c>
      <c r="AN3332" s="187" t="str">
        <f t="shared" si="1112"/>
        <v/>
      </c>
      <c r="AO3332" s="187" t="str">
        <f t="shared" si="1113"/>
        <v/>
      </c>
      <c r="AP3332" s="187" t="str">
        <f t="shared" si="1114"/>
        <v/>
      </c>
      <c r="AT3332" s="187" t="str">
        <f t="shared" si="1115"/>
        <v/>
      </c>
      <c r="AU3332" s="187" t="str">
        <f t="shared" si="1116"/>
        <v/>
      </c>
      <c r="AV3332" s="187" t="str">
        <f t="shared" si="1117"/>
        <v/>
      </c>
      <c r="AW3332" s="187" t="str">
        <f t="shared" si="1118"/>
        <v/>
      </c>
      <c r="AX3332" s="187" t="str">
        <f t="shared" si="1119"/>
        <v/>
      </c>
      <c r="AY3332" s="187" t="str">
        <f t="shared" ref="AY3332:AY3395" si="1121">VLOOKUP(AX3332,AO:AP,2,FALSE)</f>
        <v/>
      </c>
      <c r="AZ3332" s="187" t="str">
        <f t="shared" si="1120"/>
        <v/>
      </c>
      <c r="BA3332" s="187" t="str">
        <f t="shared" si="1102"/>
        <v xml:space="preserve"> </v>
      </c>
      <c r="BB3332" s="187" t="str">
        <f>IFERROR(IF(AW3332="","",VLOOKUP(AW3332,SUSS!R:S,2,FALSE)),AY3332*SUSS!$M$2)</f>
        <v/>
      </c>
      <c r="BC3332" s="187" t="str">
        <f t="shared" si="1101"/>
        <v/>
      </c>
    </row>
    <row r="3333" spans="14:55" ht="15.75" thickBot="1">
      <c r="N3333" s="183" t="s">
        <v>254</v>
      </c>
      <c r="O3333" s="109">
        <v>5</v>
      </c>
      <c r="P3333" s="112">
        <v>86887</v>
      </c>
      <c r="Q3333" s="110" t="s">
        <v>11</v>
      </c>
      <c r="R3333" s="110" t="s">
        <v>10</v>
      </c>
      <c r="S3333" s="110" t="s">
        <v>10</v>
      </c>
      <c r="T3333" s="109" t="s">
        <v>250</v>
      </c>
      <c r="U3333" s="109" t="s">
        <v>124</v>
      </c>
      <c r="AC3333" s="187" t="str">
        <f t="shared" si="1103"/>
        <v/>
      </c>
      <c r="AD3333" s="187" t="str">
        <f t="shared" si="1104"/>
        <v/>
      </c>
      <c r="AE3333" s="187" t="str">
        <f t="shared" si="1105"/>
        <v/>
      </c>
      <c r="AF3333" s="187" t="str">
        <f t="shared" si="1106"/>
        <v/>
      </c>
      <c r="AG3333" s="187" t="str">
        <f t="shared" si="1107"/>
        <v/>
      </c>
      <c r="AH3333" s="187" t="str">
        <f t="shared" si="1108"/>
        <v/>
      </c>
      <c r="AI3333" s="187" t="str">
        <f t="shared" si="1109"/>
        <v/>
      </c>
      <c r="AJ3333" s="187" t="str">
        <f t="shared" si="1110"/>
        <v/>
      </c>
      <c r="AK3333" s="187" t="str">
        <f t="shared" si="1111"/>
        <v/>
      </c>
      <c r="AN3333" s="187" t="str">
        <f t="shared" si="1112"/>
        <v/>
      </c>
      <c r="AO3333" s="187" t="str">
        <f t="shared" si="1113"/>
        <v/>
      </c>
      <c r="AP3333" s="187" t="str">
        <f t="shared" si="1114"/>
        <v/>
      </c>
      <c r="AT3333" s="187" t="str">
        <f t="shared" si="1115"/>
        <v>P410347</v>
      </c>
      <c r="AU3333" s="187">
        <f t="shared" si="1116"/>
        <v>5</v>
      </c>
      <c r="AV3333" s="187">
        <f t="shared" si="1117"/>
        <v>86887</v>
      </c>
      <c r="AW3333" s="187" t="str">
        <f t="shared" si="1118"/>
        <v>2021/7</v>
      </c>
      <c r="AX3333" s="187" t="str">
        <f t="shared" si="1119"/>
        <v>2021/7 Contribuciones Seg. Social</v>
      </c>
      <c r="AY3333" s="187">
        <f t="shared" si="1121"/>
        <v>86887</v>
      </c>
      <c r="AZ3333" s="187">
        <f t="shared" si="1120"/>
        <v>1</v>
      </c>
      <c r="BA3333" s="187" t="str">
        <f t="shared" si="1102"/>
        <v>P410347 5</v>
      </c>
      <c r="BB3333" s="187">
        <f>IFERROR(IF(AW3333="","",VLOOKUP(AW3333,SUSS!R:S,2,FALSE)),AY3333*SUSS!$M$2)</f>
        <v>11032.08</v>
      </c>
      <c r="BC3333" s="187">
        <f t="shared" ref="BC3333:BC3396" si="1122">IFERROR(IF(BB3333&lt;&gt;"",AZ3333*BB3333,""),"VER")</f>
        <v>11032.08</v>
      </c>
    </row>
    <row r="3334" spans="14:55" ht="15.75" thickBot="1">
      <c r="N3334" s="183" t="s">
        <v>254</v>
      </c>
      <c r="O3334" s="109">
        <v>5</v>
      </c>
      <c r="P3334" s="112">
        <v>6694.64</v>
      </c>
      <c r="Q3334" s="110" t="s">
        <v>11</v>
      </c>
      <c r="R3334" s="110" t="s">
        <v>10</v>
      </c>
      <c r="S3334" s="110" t="s">
        <v>83</v>
      </c>
      <c r="T3334" s="109" t="s">
        <v>250</v>
      </c>
      <c r="U3334" s="109" t="s">
        <v>124</v>
      </c>
      <c r="AC3334" s="187" t="str">
        <f t="shared" si="1103"/>
        <v/>
      </c>
      <c r="AD3334" s="187" t="str">
        <f t="shared" si="1104"/>
        <v/>
      </c>
      <c r="AE3334" s="187" t="str">
        <f t="shared" si="1105"/>
        <v/>
      </c>
      <c r="AF3334" s="187" t="str">
        <f t="shared" si="1106"/>
        <v/>
      </c>
      <c r="AG3334" s="187" t="str">
        <f t="shared" si="1107"/>
        <v/>
      </c>
      <c r="AH3334" s="187" t="str">
        <f t="shared" si="1108"/>
        <v/>
      </c>
      <c r="AI3334" s="187" t="str">
        <f t="shared" si="1109"/>
        <v/>
      </c>
      <c r="AJ3334" s="187" t="str">
        <f t="shared" si="1110"/>
        <v/>
      </c>
      <c r="AK3334" s="187" t="str">
        <f t="shared" si="1111"/>
        <v/>
      </c>
      <c r="AN3334" s="187" t="str">
        <f t="shared" si="1112"/>
        <v/>
      </c>
      <c r="AO3334" s="187" t="str">
        <f t="shared" si="1113"/>
        <v/>
      </c>
      <c r="AP3334" s="187" t="str">
        <f t="shared" si="1114"/>
        <v/>
      </c>
      <c r="AT3334" s="187" t="str">
        <f t="shared" si="1115"/>
        <v>P410347</v>
      </c>
      <c r="AU3334" s="187">
        <f t="shared" si="1116"/>
        <v>5</v>
      </c>
      <c r="AV3334" s="187">
        <f t="shared" si="1117"/>
        <v>6694.64</v>
      </c>
      <c r="AW3334" s="187" t="str">
        <f t="shared" si="1118"/>
        <v>2021/7</v>
      </c>
      <c r="AX3334" s="187" t="str">
        <f t="shared" si="1119"/>
        <v>2021/7 Contribuciones Seg. Social</v>
      </c>
      <c r="AY3334" s="187">
        <f t="shared" si="1121"/>
        <v>86887</v>
      </c>
      <c r="AZ3334" s="187">
        <f t="shared" si="1120"/>
        <v>7.7049961444174628E-2</v>
      </c>
      <c r="BA3334" s="187" t="str">
        <f t="shared" si="1102"/>
        <v>P410347 5</v>
      </c>
      <c r="BB3334" s="187">
        <f>IFERROR(IF(AW3334="","",VLOOKUP(AW3334,SUSS!R:S,2,FALSE)),AY3334*SUSS!$M$2)</f>
        <v>11032.08</v>
      </c>
      <c r="BC3334" s="187">
        <f t="shared" si="1122"/>
        <v>850.02133864904999</v>
      </c>
    </row>
    <row r="3335" spans="14:55" ht="15.75" thickBot="1">
      <c r="N3335" s="183" t="s">
        <v>254</v>
      </c>
      <c r="O3335" s="109">
        <v>5</v>
      </c>
      <c r="P3335" s="112">
        <v>5710.27</v>
      </c>
      <c r="Q3335" s="110" t="s">
        <v>86</v>
      </c>
      <c r="R3335" s="110" t="s">
        <v>10</v>
      </c>
      <c r="S3335" s="110" t="s">
        <v>83</v>
      </c>
      <c r="T3335" s="109" t="s">
        <v>250</v>
      </c>
      <c r="U3335" s="109" t="s">
        <v>124</v>
      </c>
      <c r="AC3335" s="187" t="str">
        <f t="shared" si="1103"/>
        <v/>
      </c>
      <c r="AD3335" s="187" t="str">
        <f t="shared" si="1104"/>
        <v/>
      </c>
      <c r="AE3335" s="187" t="str">
        <f t="shared" si="1105"/>
        <v/>
      </c>
      <c r="AF3335" s="187" t="str">
        <f t="shared" si="1106"/>
        <v/>
      </c>
      <c r="AG3335" s="187" t="str">
        <f t="shared" si="1107"/>
        <v/>
      </c>
      <c r="AH3335" s="187" t="str">
        <f t="shared" si="1108"/>
        <v/>
      </c>
      <c r="AI3335" s="187" t="str">
        <f t="shared" si="1109"/>
        <v/>
      </c>
      <c r="AJ3335" s="187" t="str">
        <f t="shared" si="1110"/>
        <v/>
      </c>
      <c r="AK3335" s="187" t="str">
        <f t="shared" si="1111"/>
        <v/>
      </c>
      <c r="AN3335" s="187" t="str">
        <f t="shared" si="1112"/>
        <v/>
      </c>
      <c r="AO3335" s="187" t="str">
        <f t="shared" si="1113"/>
        <v/>
      </c>
      <c r="AP3335" s="187" t="str">
        <f t="shared" si="1114"/>
        <v/>
      </c>
      <c r="AT3335" s="187" t="str">
        <f t="shared" si="1115"/>
        <v/>
      </c>
      <c r="AU3335" s="187" t="str">
        <f t="shared" si="1116"/>
        <v/>
      </c>
      <c r="AV3335" s="187" t="str">
        <f t="shared" si="1117"/>
        <v/>
      </c>
      <c r="AW3335" s="187" t="str">
        <f t="shared" si="1118"/>
        <v/>
      </c>
      <c r="AX3335" s="187" t="str">
        <f t="shared" si="1119"/>
        <v/>
      </c>
      <c r="AY3335" s="187" t="str">
        <f t="shared" si="1121"/>
        <v/>
      </c>
      <c r="AZ3335" s="187" t="str">
        <f t="shared" si="1120"/>
        <v/>
      </c>
      <c r="BA3335" s="187" t="str">
        <f t="shared" si="1102"/>
        <v xml:space="preserve"> </v>
      </c>
      <c r="BB3335" s="187" t="str">
        <f>IFERROR(IF(AW3335="","",VLOOKUP(AW3335,SUSS!R:S,2,FALSE)),AY3335*SUSS!$M$2)</f>
        <v/>
      </c>
      <c r="BC3335" s="187" t="str">
        <f t="shared" si="1122"/>
        <v/>
      </c>
    </row>
    <row r="3336" spans="14:55" ht="15.75" thickBot="1">
      <c r="N3336" s="183" t="s">
        <v>254</v>
      </c>
      <c r="O3336" s="109">
        <v>5</v>
      </c>
      <c r="P3336" s="112">
        <v>19650.240000000002</v>
      </c>
      <c r="Q3336" s="110" t="s">
        <v>11</v>
      </c>
      <c r="R3336" s="110" t="s">
        <v>10</v>
      </c>
      <c r="S3336" s="110" t="s">
        <v>10</v>
      </c>
      <c r="T3336" s="109" t="s">
        <v>253</v>
      </c>
      <c r="U3336" s="109" t="s">
        <v>124</v>
      </c>
      <c r="AC3336" s="187" t="str">
        <f t="shared" si="1103"/>
        <v/>
      </c>
      <c r="AD3336" s="187" t="str">
        <f t="shared" si="1104"/>
        <v/>
      </c>
      <c r="AE3336" s="187" t="str">
        <f t="shared" si="1105"/>
        <v/>
      </c>
      <c r="AF3336" s="187" t="str">
        <f t="shared" si="1106"/>
        <v/>
      </c>
      <c r="AG3336" s="187" t="str">
        <f t="shared" si="1107"/>
        <v/>
      </c>
      <c r="AH3336" s="187" t="str">
        <f t="shared" si="1108"/>
        <v/>
      </c>
      <c r="AI3336" s="187" t="str">
        <f t="shared" si="1109"/>
        <v/>
      </c>
      <c r="AJ3336" s="187" t="str">
        <f t="shared" si="1110"/>
        <v/>
      </c>
      <c r="AK3336" s="187" t="str">
        <f t="shared" si="1111"/>
        <v/>
      </c>
      <c r="AN3336" s="187" t="str">
        <f t="shared" si="1112"/>
        <v/>
      </c>
      <c r="AO3336" s="187" t="str">
        <f t="shared" si="1113"/>
        <v/>
      </c>
      <c r="AP3336" s="187" t="str">
        <f t="shared" si="1114"/>
        <v/>
      </c>
      <c r="AT3336" s="187" t="str">
        <f t="shared" si="1115"/>
        <v>P410347</v>
      </c>
      <c r="AU3336" s="187">
        <f t="shared" si="1116"/>
        <v>5</v>
      </c>
      <c r="AV3336" s="187">
        <f t="shared" si="1117"/>
        <v>19650.240000000002</v>
      </c>
      <c r="AW3336" s="187" t="str">
        <f t="shared" si="1118"/>
        <v>2021/8</v>
      </c>
      <c r="AX3336" s="187" t="str">
        <f t="shared" si="1119"/>
        <v>2021/8 Contribuciones Seg. Social</v>
      </c>
      <c r="AY3336" s="187">
        <f t="shared" si="1121"/>
        <v>88296</v>
      </c>
      <c r="AZ3336" s="187">
        <f t="shared" si="1120"/>
        <v>0.22254960587116066</v>
      </c>
      <c r="BA3336" s="187" t="str">
        <f t="shared" ref="BA3336:BA3399" si="1123">AT3336&amp;" "&amp;AU3336</f>
        <v>P410347 5</v>
      </c>
      <c r="BB3336" s="187">
        <f>IFERROR(IF(AW3336="","",VLOOKUP(AW3336,SUSS!R:S,2,FALSE)),AY3336*SUSS!$M$2)</f>
        <v>13958.94</v>
      </c>
      <c r="BC3336" s="187">
        <f t="shared" si="1122"/>
        <v>3106.5565953791793</v>
      </c>
    </row>
    <row r="3337" spans="14:55" ht="15.75" thickBot="1">
      <c r="N3337" s="183" t="s">
        <v>254</v>
      </c>
      <c r="O3337" s="109">
        <v>5</v>
      </c>
      <c r="P3337" s="112">
        <v>31996.39</v>
      </c>
      <c r="Q3337" s="110" t="s">
        <v>86</v>
      </c>
      <c r="R3337" s="110" t="s">
        <v>10</v>
      </c>
      <c r="S3337" s="110" t="s">
        <v>10</v>
      </c>
      <c r="T3337" s="109" t="s">
        <v>253</v>
      </c>
      <c r="U3337" s="109" t="s">
        <v>124</v>
      </c>
      <c r="AC3337" s="187" t="str">
        <f t="shared" si="1103"/>
        <v/>
      </c>
      <c r="AD3337" s="187" t="str">
        <f t="shared" si="1104"/>
        <v/>
      </c>
      <c r="AE3337" s="187" t="str">
        <f t="shared" si="1105"/>
        <v/>
      </c>
      <c r="AF3337" s="187" t="str">
        <f t="shared" si="1106"/>
        <v/>
      </c>
      <c r="AG3337" s="187" t="str">
        <f t="shared" si="1107"/>
        <v/>
      </c>
      <c r="AH3337" s="187" t="str">
        <f t="shared" si="1108"/>
        <v/>
      </c>
      <c r="AI3337" s="187" t="str">
        <f t="shared" si="1109"/>
        <v/>
      </c>
      <c r="AJ3337" s="187" t="str">
        <f t="shared" si="1110"/>
        <v/>
      </c>
      <c r="AK3337" s="187" t="str">
        <f t="shared" si="1111"/>
        <v/>
      </c>
      <c r="AN3337" s="187" t="str">
        <f t="shared" si="1112"/>
        <v/>
      </c>
      <c r="AO3337" s="187" t="str">
        <f t="shared" si="1113"/>
        <v/>
      </c>
      <c r="AP3337" s="187" t="str">
        <f t="shared" si="1114"/>
        <v/>
      </c>
      <c r="AT3337" s="187" t="str">
        <f t="shared" si="1115"/>
        <v/>
      </c>
      <c r="AU3337" s="187" t="str">
        <f t="shared" si="1116"/>
        <v/>
      </c>
      <c r="AV3337" s="187" t="str">
        <f t="shared" si="1117"/>
        <v/>
      </c>
      <c r="AW3337" s="187" t="str">
        <f t="shared" si="1118"/>
        <v/>
      </c>
      <c r="AX3337" s="187" t="str">
        <f t="shared" si="1119"/>
        <v/>
      </c>
      <c r="AY3337" s="187" t="str">
        <f t="shared" si="1121"/>
        <v/>
      </c>
      <c r="AZ3337" s="187" t="str">
        <f t="shared" si="1120"/>
        <v/>
      </c>
      <c r="BA3337" s="187" t="str">
        <f t="shared" si="1123"/>
        <v xml:space="preserve"> </v>
      </c>
      <c r="BB3337" s="187" t="str">
        <f>IFERROR(IF(AW3337="","",VLOOKUP(AW3337,SUSS!R:S,2,FALSE)),AY3337*SUSS!$M$2)</f>
        <v/>
      </c>
      <c r="BC3337" s="187" t="str">
        <f t="shared" si="1122"/>
        <v/>
      </c>
    </row>
    <row r="3338" spans="14:55" ht="15.75" thickBot="1">
      <c r="N3338" s="183" t="s">
        <v>254</v>
      </c>
      <c r="O3338" s="109">
        <v>6</v>
      </c>
      <c r="P3338" s="112">
        <v>68645.759999999995</v>
      </c>
      <c r="Q3338" s="110" t="s">
        <v>11</v>
      </c>
      <c r="R3338" s="110" t="s">
        <v>10</v>
      </c>
      <c r="S3338" s="110" t="s">
        <v>10</v>
      </c>
      <c r="T3338" s="109" t="s">
        <v>253</v>
      </c>
      <c r="U3338" s="109" t="s">
        <v>124</v>
      </c>
      <c r="AC3338" s="187" t="str">
        <f t="shared" si="1103"/>
        <v/>
      </c>
      <c r="AD3338" s="187" t="str">
        <f t="shared" si="1104"/>
        <v/>
      </c>
      <c r="AE3338" s="187" t="str">
        <f t="shared" si="1105"/>
        <v/>
      </c>
      <c r="AF3338" s="187" t="str">
        <f t="shared" si="1106"/>
        <v/>
      </c>
      <c r="AG3338" s="187" t="str">
        <f t="shared" si="1107"/>
        <v/>
      </c>
      <c r="AH3338" s="187" t="str">
        <f t="shared" si="1108"/>
        <v/>
      </c>
      <c r="AI3338" s="187" t="str">
        <f t="shared" si="1109"/>
        <v/>
      </c>
      <c r="AJ3338" s="187" t="str">
        <f t="shared" si="1110"/>
        <v/>
      </c>
      <c r="AK3338" s="187" t="str">
        <f t="shared" si="1111"/>
        <v/>
      </c>
      <c r="AN3338" s="187" t="str">
        <f t="shared" si="1112"/>
        <v/>
      </c>
      <c r="AO3338" s="187" t="str">
        <f t="shared" si="1113"/>
        <v/>
      </c>
      <c r="AP3338" s="187" t="str">
        <f t="shared" si="1114"/>
        <v/>
      </c>
      <c r="AT3338" s="187" t="str">
        <f t="shared" si="1115"/>
        <v>P410347</v>
      </c>
      <c r="AU3338" s="187">
        <f t="shared" si="1116"/>
        <v>6</v>
      </c>
      <c r="AV3338" s="187">
        <f t="shared" si="1117"/>
        <v>68645.759999999995</v>
      </c>
      <c r="AW3338" s="187" t="str">
        <f t="shared" si="1118"/>
        <v>2021/8</v>
      </c>
      <c r="AX3338" s="187" t="str">
        <f t="shared" si="1119"/>
        <v>2021/8 Contribuciones Seg. Social</v>
      </c>
      <c r="AY3338" s="187">
        <f t="shared" si="1121"/>
        <v>88296</v>
      </c>
      <c r="AZ3338" s="187">
        <f t="shared" si="1120"/>
        <v>0.77745039412883932</v>
      </c>
      <c r="BA3338" s="187" t="str">
        <f t="shared" si="1123"/>
        <v>P410347 6</v>
      </c>
      <c r="BB3338" s="187">
        <f>IFERROR(IF(AW3338="","",VLOOKUP(AW3338,SUSS!R:S,2,FALSE)),AY3338*SUSS!$M$2)</f>
        <v>13958.94</v>
      </c>
      <c r="BC3338" s="187">
        <f t="shared" si="1122"/>
        <v>10852.383404620821</v>
      </c>
    </row>
    <row r="3339" spans="14:55" ht="15.75" thickBot="1">
      <c r="N3339" s="183" t="s">
        <v>254</v>
      </c>
      <c r="O3339" s="109">
        <v>6</v>
      </c>
      <c r="P3339" s="112">
        <v>44310.91</v>
      </c>
      <c r="Q3339" s="110" t="s">
        <v>86</v>
      </c>
      <c r="R3339" s="110" t="s">
        <v>10</v>
      </c>
      <c r="S3339" s="110" t="s">
        <v>10</v>
      </c>
      <c r="T3339" s="109" t="s">
        <v>253</v>
      </c>
      <c r="U3339" s="109" t="s">
        <v>124</v>
      </c>
      <c r="AC3339" s="187" t="str">
        <f t="shared" si="1103"/>
        <v/>
      </c>
      <c r="AD3339" s="187" t="str">
        <f t="shared" si="1104"/>
        <v/>
      </c>
      <c r="AE3339" s="187" t="str">
        <f t="shared" si="1105"/>
        <v/>
      </c>
      <c r="AF3339" s="187" t="str">
        <f t="shared" si="1106"/>
        <v/>
      </c>
      <c r="AG3339" s="187" t="str">
        <f t="shared" si="1107"/>
        <v/>
      </c>
      <c r="AH3339" s="187" t="str">
        <f t="shared" si="1108"/>
        <v/>
      </c>
      <c r="AI3339" s="187" t="str">
        <f t="shared" si="1109"/>
        <v/>
      </c>
      <c r="AJ3339" s="187" t="str">
        <f t="shared" si="1110"/>
        <v/>
      </c>
      <c r="AK3339" s="187" t="str">
        <f t="shared" si="1111"/>
        <v/>
      </c>
      <c r="AN3339" s="187" t="str">
        <f t="shared" si="1112"/>
        <v/>
      </c>
      <c r="AO3339" s="187" t="str">
        <f t="shared" si="1113"/>
        <v/>
      </c>
      <c r="AP3339" s="187" t="str">
        <f t="shared" si="1114"/>
        <v/>
      </c>
      <c r="AT3339" s="187" t="str">
        <f t="shared" si="1115"/>
        <v/>
      </c>
      <c r="AU3339" s="187" t="str">
        <f t="shared" si="1116"/>
        <v/>
      </c>
      <c r="AV3339" s="187" t="str">
        <f t="shared" si="1117"/>
        <v/>
      </c>
      <c r="AW3339" s="187" t="str">
        <f t="shared" si="1118"/>
        <v/>
      </c>
      <c r="AX3339" s="187" t="str">
        <f t="shared" si="1119"/>
        <v/>
      </c>
      <c r="AY3339" s="187" t="str">
        <f t="shared" si="1121"/>
        <v/>
      </c>
      <c r="AZ3339" s="187" t="str">
        <f t="shared" si="1120"/>
        <v/>
      </c>
      <c r="BA3339" s="187" t="str">
        <f t="shared" si="1123"/>
        <v xml:space="preserve"> </v>
      </c>
      <c r="BB3339" s="187" t="str">
        <f>IFERROR(IF(AW3339="","",VLOOKUP(AW3339,SUSS!R:S,2,FALSE)),AY3339*SUSS!$M$2)</f>
        <v/>
      </c>
      <c r="BC3339" s="187" t="str">
        <f t="shared" si="1122"/>
        <v/>
      </c>
    </row>
    <row r="3340" spans="14:55" ht="15.75" thickBot="1">
      <c r="N3340" s="183" t="s">
        <v>254</v>
      </c>
      <c r="O3340" s="109">
        <v>6</v>
      </c>
      <c r="P3340" s="112">
        <v>3323.18</v>
      </c>
      <c r="Q3340" s="110" t="s">
        <v>86</v>
      </c>
      <c r="R3340" s="110" t="s">
        <v>10</v>
      </c>
      <c r="S3340" s="110" t="s">
        <v>83</v>
      </c>
      <c r="T3340" s="109" t="s">
        <v>253</v>
      </c>
      <c r="U3340" s="109" t="s">
        <v>124</v>
      </c>
      <c r="AC3340" s="187" t="str">
        <f t="shared" si="1103"/>
        <v/>
      </c>
      <c r="AD3340" s="187" t="str">
        <f t="shared" si="1104"/>
        <v/>
      </c>
      <c r="AE3340" s="187" t="str">
        <f t="shared" si="1105"/>
        <v/>
      </c>
      <c r="AF3340" s="187" t="str">
        <f t="shared" si="1106"/>
        <v/>
      </c>
      <c r="AG3340" s="187" t="str">
        <f t="shared" si="1107"/>
        <v/>
      </c>
      <c r="AH3340" s="187" t="str">
        <f t="shared" si="1108"/>
        <v/>
      </c>
      <c r="AI3340" s="187" t="str">
        <f t="shared" si="1109"/>
        <v/>
      </c>
      <c r="AJ3340" s="187" t="str">
        <f t="shared" si="1110"/>
        <v/>
      </c>
      <c r="AK3340" s="187" t="str">
        <f t="shared" si="1111"/>
        <v/>
      </c>
      <c r="AN3340" s="187" t="str">
        <f t="shared" si="1112"/>
        <v/>
      </c>
      <c r="AO3340" s="187" t="str">
        <f t="shared" si="1113"/>
        <v/>
      </c>
      <c r="AP3340" s="187" t="str">
        <f t="shared" si="1114"/>
        <v/>
      </c>
      <c r="AT3340" s="187" t="str">
        <f t="shared" si="1115"/>
        <v/>
      </c>
      <c r="AU3340" s="187" t="str">
        <f t="shared" si="1116"/>
        <v/>
      </c>
      <c r="AV3340" s="187" t="str">
        <f t="shared" si="1117"/>
        <v/>
      </c>
      <c r="AW3340" s="187" t="str">
        <f t="shared" si="1118"/>
        <v/>
      </c>
      <c r="AX3340" s="187" t="str">
        <f t="shared" si="1119"/>
        <v/>
      </c>
      <c r="AY3340" s="187" t="str">
        <f t="shared" si="1121"/>
        <v/>
      </c>
      <c r="AZ3340" s="187" t="str">
        <f t="shared" si="1120"/>
        <v/>
      </c>
      <c r="BA3340" s="187" t="str">
        <f t="shared" si="1123"/>
        <v xml:space="preserve"> </v>
      </c>
      <c r="BB3340" s="187" t="str">
        <f>IFERROR(IF(AW3340="","",VLOOKUP(AW3340,SUSS!R:S,2,FALSE)),AY3340*SUSS!$M$2)</f>
        <v/>
      </c>
      <c r="BC3340" s="187" t="str">
        <f t="shared" si="1122"/>
        <v/>
      </c>
    </row>
    <row r="3341" spans="14:55" ht="15.75" thickBot="1">
      <c r="N3341" s="183" t="s">
        <v>254</v>
      </c>
      <c r="O3341" s="109">
        <v>6</v>
      </c>
      <c r="P3341" s="112">
        <v>3845.29</v>
      </c>
      <c r="Q3341" s="110" t="s">
        <v>11</v>
      </c>
      <c r="R3341" s="110" t="s">
        <v>10</v>
      </c>
      <c r="S3341" s="110" t="s">
        <v>83</v>
      </c>
      <c r="T3341" s="109" t="s">
        <v>253</v>
      </c>
      <c r="U3341" s="109" t="s">
        <v>124</v>
      </c>
      <c r="AC3341" s="187" t="str">
        <f t="shared" si="1103"/>
        <v/>
      </c>
      <c r="AD3341" s="187" t="str">
        <f t="shared" si="1104"/>
        <v/>
      </c>
      <c r="AE3341" s="187" t="str">
        <f t="shared" si="1105"/>
        <v/>
      </c>
      <c r="AF3341" s="187" t="str">
        <f t="shared" si="1106"/>
        <v/>
      </c>
      <c r="AG3341" s="187" t="str">
        <f t="shared" si="1107"/>
        <v/>
      </c>
      <c r="AH3341" s="187" t="str">
        <f t="shared" si="1108"/>
        <v/>
      </c>
      <c r="AI3341" s="187" t="str">
        <f t="shared" si="1109"/>
        <v/>
      </c>
      <c r="AJ3341" s="187" t="str">
        <f t="shared" si="1110"/>
        <v/>
      </c>
      <c r="AK3341" s="187" t="str">
        <f t="shared" si="1111"/>
        <v/>
      </c>
      <c r="AN3341" s="187" t="str">
        <f t="shared" si="1112"/>
        <v/>
      </c>
      <c r="AO3341" s="187" t="str">
        <f t="shared" si="1113"/>
        <v/>
      </c>
      <c r="AP3341" s="187" t="str">
        <f t="shared" si="1114"/>
        <v/>
      </c>
      <c r="AT3341" s="187" t="str">
        <f t="shared" si="1115"/>
        <v>P410347</v>
      </c>
      <c r="AU3341" s="187">
        <f t="shared" si="1116"/>
        <v>6</v>
      </c>
      <c r="AV3341" s="187">
        <f t="shared" si="1117"/>
        <v>3845.29</v>
      </c>
      <c r="AW3341" s="187" t="str">
        <f t="shared" si="1118"/>
        <v>2021/8</v>
      </c>
      <c r="AX3341" s="187" t="str">
        <f t="shared" si="1119"/>
        <v>2021/8 Contribuciones Seg. Social</v>
      </c>
      <c r="AY3341" s="187">
        <f t="shared" si="1121"/>
        <v>88296</v>
      </c>
      <c r="AZ3341" s="187">
        <f t="shared" si="1120"/>
        <v>4.3549990939566914E-2</v>
      </c>
      <c r="BA3341" s="187" t="str">
        <f t="shared" si="1123"/>
        <v>P410347 6</v>
      </c>
      <c r="BB3341" s="187">
        <f>IFERROR(IF(AW3341="","",VLOOKUP(AW3341,SUSS!R:S,2,FALSE)),AY3341*SUSS!$M$2)</f>
        <v>13958.94</v>
      </c>
      <c r="BC3341" s="187">
        <f t="shared" si="1122"/>
        <v>607.91171052595826</v>
      </c>
    </row>
    <row r="3342" spans="14:55" ht="15.75" thickBot="1">
      <c r="N3342" s="183" t="s">
        <v>254</v>
      </c>
      <c r="O3342" s="109">
        <v>6</v>
      </c>
      <c r="P3342" s="112">
        <v>78634.240000000005</v>
      </c>
      <c r="Q3342" s="110" t="s">
        <v>86</v>
      </c>
      <c r="R3342" s="110" t="s">
        <v>10</v>
      </c>
      <c r="S3342" s="110" t="s">
        <v>10</v>
      </c>
      <c r="T3342" s="109" t="s">
        <v>259</v>
      </c>
      <c r="U3342" s="109" t="s">
        <v>124</v>
      </c>
      <c r="AC3342" s="187" t="str">
        <f t="shared" si="1103"/>
        <v/>
      </c>
      <c r="AD3342" s="187" t="str">
        <f t="shared" si="1104"/>
        <v/>
      </c>
      <c r="AE3342" s="187" t="str">
        <f t="shared" si="1105"/>
        <v/>
      </c>
      <c r="AF3342" s="187" t="str">
        <f t="shared" si="1106"/>
        <v/>
      </c>
      <c r="AG3342" s="187" t="str">
        <f t="shared" si="1107"/>
        <v/>
      </c>
      <c r="AH3342" s="187" t="str">
        <f t="shared" si="1108"/>
        <v/>
      </c>
      <c r="AI3342" s="187" t="str">
        <f t="shared" si="1109"/>
        <v/>
      </c>
      <c r="AJ3342" s="187" t="str">
        <f t="shared" si="1110"/>
        <v/>
      </c>
      <c r="AK3342" s="187" t="str">
        <f t="shared" si="1111"/>
        <v/>
      </c>
      <c r="AN3342" s="187" t="str">
        <f t="shared" si="1112"/>
        <v/>
      </c>
      <c r="AO3342" s="187" t="str">
        <f t="shared" si="1113"/>
        <v/>
      </c>
      <c r="AP3342" s="187" t="str">
        <f t="shared" si="1114"/>
        <v/>
      </c>
      <c r="AT3342" s="187" t="str">
        <f t="shared" si="1115"/>
        <v/>
      </c>
      <c r="AU3342" s="187" t="str">
        <f t="shared" si="1116"/>
        <v/>
      </c>
      <c r="AV3342" s="187" t="str">
        <f t="shared" si="1117"/>
        <v/>
      </c>
      <c r="AW3342" s="187" t="str">
        <f t="shared" si="1118"/>
        <v/>
      </c>
      <c r="AX3342" s="187" t="str">
        <f t="shared" si="1119"/>
        <v/>
      </c>
      <c r="AY3342" s="187" t="str">
        <f t="shared" si="1121"/>
        <v/>
      </c>
      <c r="AZ3342" s="187" t="str">
        <f t="shared" si="1120"/>
        <v/>
      </c>
      <c r="BA3342" s="187" t="str">
        <f t="shared" si="1123"/>
        <v xml:space="preserve"> </v>
      </c>
      <c r="BB3342" s="187" t="str">
        <f>IFERROR(IF(AW3342="","",VLOOKUP(AW3342,SUSS!R:S,2,FALSE)),AY3342*SUSS!$M$2)</f>
        <v/>
      </c>
      <c r="BC3342" s="187" t="str">
        <f t="shared" si="1122"/>
        <v/>
      </c>
    </row>
    <row r="3343" spans="14:55" ht="15.75" thickBot="1">
      <c r="N3343" s="183" t="s">
        <v>254</v>
      </c>
      <c r="O3343" s="109">
        <v>6</v>
      </c>
      <c r="P3343" s="112">
        <v>70171.039999999994</v>
      </c>
      <c r="Q3343" s="110" t="s">
        <v>11</v>
      </c>
      <c r="R3343" s="110" t="s">
        <v>10</v>
      </c>
      <c r="S3343" s="110" t="s">
        <v>10</v>
      </c>
      <c r="T3343" s="109" t="s">
        <v>259</v>
      </c>
      <c r="U3343" s="109" t="s">
        <v>124</v>
      </c>
      <c r="AC3343" s="187" t="str">
        <f t="shared" si="1103"/>
        <v/>
      </c>
      <c r="AD3343" s="187" t="str">
        <f t="shared" si="1104"/>
        <v/>
      </c>
      <c r="AE3343" s="187" t="str">
        <f t="shared" si="1105"/>
        <v/>
      </c>
      <c r="AF3343" s="187" t="str">
        <f t="shared" si="1106"/>
        <v/>
      </c>
      <c r="AG3343" s="187" t="str">
        <f t="shared" si="1107"/>
        <v/>
      </c>
      <c r="AH3343" s="187" t="str">
        <f t="shared" si="1108"/>
        <v/>
      </c>
      <c r="AI3343" s="187" t="str">
        <f t="shared" si="1109"/>
        <v/>
      </c>
      <c r="AJ3343" s="187" t="str">
        <f t="shared" si="1110"/>
        <v/>
      </c>
      <c r="AK3343" s="187" t="str">
        <f t="shared" si="1111"/>
        <v/>
      </c>
      <c r="AN3343" s="187" t="str">
        <f t="shared" si="1112"/>
        <v/>
      </c>
      <c r="AO3343" s="187" t="str">
        <f t="shared" si="1113"/>
        <v/>
      </c>
      <c r="AP3343" s="187" t="str">
        <f t="shared" si="1114"/>
        <v/>
      </c>
      <c r="AT3343" s="187" t="str">
        <f t="shared" si="1115"/>
        <v>P410347</v>
      </c>
      <c r="AU3343" s="187">
        <f t="shared" si="1116"/>
        <v>6</v>
      </c>
      <c r="AV3343" s="187">
        <f t="shared" si="1117"/>
        <v>70171.039999999994</v>
      </c>
      <c r="AW3343" s="187" t="str">
        <f t="shared" si="1118"/>
        <v>2021/9</v>
      </c>
      <c r="AX3343" s="187" t="str">
        <f t="shared" si="1119"/>
        <v>2021/9 Contribuciones Seg. Social</v>
      </c>
      <c r="AY3343" s="187">
        <f t="shared" si="1121"/>
        <v>70171.039999999994</v>
      </c>
      <c r="AZ3343" s="187">
        <f t="shared" si="1120"/>
        <v>1</v>
      </c>
      <c r="BA3343" s="187" t="str">
        <f t="shared" si="1123"/>
        <v>P410347 6</v>
      </c>
      <c r="BB3343" s="187">
        <f>IFERROR(IF(AW3343="","",VLOOKUP(AW3343,SUSS!R:S,2,FALSE)),AY3343*SUSS!$M$2)</f>
        <v>20896.419999999998</v>
      </c>
      <c r="BC3343" s="187">
        <f t="shared" si="1122"/>
        <v>20896.419999999998</v>
      </c>
    </row>
    <row r="3344" spans="14:55" ht="15.75" thickBot="1">
      <c r="N3344" s="183" t="s">
        <v>254</v>
      </c>
      <c r="O3344" s="109">
        <v>6</v>
      </c>
      <c r="P3344" s="113">
        <v>526.85</v>
      </c>
      <c r="Q3344" s="110" t="s">
        <v>86</v>
      </c>
      <c r="R3344" s="110" t="s">
        <v>10</v>
      </c>
      <c r="S3344" s="110" t="s">
        <v>83</v>
      </c>
      <c r="T3344" s="109" t="s">
        <v>259</v>
      </c>
      <c r="U3344" s="109" t="s">
        <v>124</v>
      </c>
      <c r="AC3344" s="187" t="str">
        <f t="shared" si="1103"/>
        <v/>
      </c>
      <c r="AD3344" s="187" t="str">
        <f t="shared" si="1104"/>
        <v/>
      </c>
      <c r="AE3344" s="187" t="str">
        <f t="shared" si="1105"/>
        <v/>
      </c>
      <c r="AF3344" s="187" t="str">
        <f t="shared" si="1106"/>
        <v/>
      </c>
      <c r="AG3344" s="187" t="str">
        <f t="shared" si="1107"/>
        <v/>
      </c>
      <c r="AH3344" s="187" t="str">
        <f t="shared" si="1108"/>
        <v/>
      </c>
      <c r="AI3344" s="187" t="str">
        <f t="shared" si="1109"/>
        <v/>
      </c>
      <c r="AJ3344" s="187" t="str">
        <f t="shared" si="1110"/>
        <v/>
      </c>
      <c r="AK3344" s="187" t="str">
        <f t="shared" si="1111"/>
        <v/>
      </c>
      <c r="AN3344" s="187" t="str">
        <f t="shared" si="1112"/>
        <v/>
      </c>
      <c r="AO3344" s="187" t="str">
        <f t="shared" si="1113"/>
        <v/>
      </c>
      <c r="AP3344" s="187" t="str">
        <f t="shared" si="1114"/>
        <v/>
      </c>
      <c r="AT3344" s="187" t="str">
        <f t="shared" si="1115"/>
        <v/>
      </c>
      <c r="AU3344" s="187" t="str">
        <f t="shared" si="1116"/>
        <v/>
      </c>
      <c r="AV3344" s="187" t="str">
        <f t="shared" si="1117"/>
        <v/>
      </c>
      <c r="AW3344" s="187" t="str">
        <f t="shared" si="1118"/>
        <v/>
      </c>
      <c r="AX3344" s="187" t="str">
        <f t="shared" si="1119"/>
        <v/>
      </c>
      <c r="AY3344" s="187" t="str">
        <f t="shared" si="1121"/>
        <v/>
      </c>
      <c r="AZ3344" s="187" t="str">
        <f t="shared" si="1120"/>
        <v/>
      </c>
      <c r="BA3344" s="187" t="str">
        <f t="shared" si="1123"/>
        <v xml:space="preserve"> </v>
      </c>
      <c r="BB3344" s="187" t="str">
        <f>IFERROR(IF(AW3344="","",VLOOKUP(AW3344,SUSS!R:S,2,FALSE)),AY3344*SUSS!$M$2)</f>
        <v/>
      </c>
      <c r="BC3344" s="187" t="str">
        <f t="shared" si="1122"/>
        <v/>
      </c>
    </row>
    <row r="3345" spans="14:55" ht="15.75" thickBot="1">
      <c r="N3345" s="183" t="s">
        <v>254</v>
      </c>
      <c r="O3345" s="109">
        <v>6</v>
      </c>
      <c r="P3345" s="113">
        <v>470.15</v>
      </c>
      <c r="Q3345" s="110" t="s">
        <v>11</v>
      </c>
      <c r="R3345" s="110" t="s">
        <v>10</v>
      </c>
      <c r="S3345" s="110" t="s">
        <v>83</v>
      </c>
      <c r="T3345" s="109" t="s">
        <v>259</v>
      </c>
      <c r="U3345" s="109" t="s">
        <v>124</v>
      </c>
      <c r="AC3345" s="187" t="str">
        <f t="shared" si="1103"/>
        <v/>
      </c>
      <c r="AD3345" s="187" t="str">
        <f t="shared" si="1104"/>
        <v/>
      </c>
      <c r="AE3345" s="187" t="str">
        <f t="shared" si="1105"/>
        <v/>
      </c>
      <c r="AF3345" s="187" t="str">
        <f t="shared" si="1106"/>
        <v/>
      </c>
      <c r="AG3345" s="187" t="str">
        <f t="shared" si="1107"/>
        <v/>
      </c>
      <c r="AH3345" s="187" t="str">
        <f t="shared" si="1108"/>
        <v/>
      </c>
      <c r="AI3345" s="187" t="str">
        <f t="shared" si="1109"/>
        <v/>
      </c>
      <c r="AJ3345" s="187" t="str">
        <f t="shared" si="1110"/>
        <v/>
      </c>
      <c r="AK3345" s="187" t="str">
        <f t="shared" si="1111"/>
        <v/>
      </c>
      <c r="AN3345" s="187" t="str">
        <f t="shared" si="1112"/>
        <v/>
      </c>
      <c r="AO3345" s="187" t="str">
        <f t="shared" si="1113"/>
        <v/>
      </c>
      <c r="AP3345" s="187" t="str">
        <f t="shared" si="1114"/>
        <v/>
      </c>
      <c r="AT3345" s="187" t="str">
        <f t="shared" si="1115"/>
        <v>P410347</v>
      </c>
      <c r="AU3345" s="187">
        <f t="shared" si="1116"/>
        <v>6</v>
      </c>
      <c r="AV3345" s="187">
        <f t="shared" si="1117"/>
        <v>470.15</v>
      </c>
      <c r="AW3345" s="187" t="str">
        <f t="shared" si="1118"/>
        <v>2021/9</v>
      </c>
      <c r="AX3345" s="187" t="str">
        <f t="shared" si="1119"/>
        <v>2021/9 Contribuciones Seg. Social</v>
      </c>
      <c r="AY3345" s="187">
        <f t="shared" si="1121"/>
        <v>70171.039999999994</v>
      </c>
      <c r="AZ3345" s="187">
        <f t="shared" si="1120"/>
        <v>6.7000574596015683E-3</v>
      </c>
      <c r="BA3345" s="187" t="str">
        <f t="shared" si="1123"/>
        <v>P410347 6</v>
      </c>
      <c r="BB3345" s="187">
        <f>IFERROR(IF(AW3345="","",VLOOKUP(AW3345,SUSS!R:S,2,FALSE)),AY3345*SUSS!$M$2)</f>
        <v>20896.419999999998</v>
      </c>
      <c r="BC3345" s="187">
        <f t="shared" si="1122"/>
        <v>140.00721469996739</v>
      </c>
    </row>
    <row r="3346" spans="14:55" ht="45.75" thickBot="1">
      <c r="N3346" s="183" t="s">
        <v>260</v>
      </c>
      <c r="O3346" s="193" t="s">
        <v>17</v>
      </c>
      <c r="P3346" s="185"/>
      <c r="Q3346" s="185"/>
      <c r="R3346" s="185"/>
      <c r="S3346" s="185"/>
      <c r="T3346" s="185"/>
      <c r="U3346" s="185"/>
      <c r="AC3346" s="187" t="str">
        <f t="shared" si="1103"/>
        <v/>
      </c>
      <c r="AD3346" s="187" t="str">
        <f t="shared" si="1104"/>
        <v/>
      </c>
      <c r="AE3346" s="187" t="str">
        <f t="shared" si="1105"/>
        <v/>
      </c>
      <c r="AF3346" s="187" t="str">
        <f t="shared" si="1106"/>
        <v/>
      </c>
      <c r="AG3346" s="187" t="str">
        <f t="shared" si="1107"/>
        <v/>
      </c>
      <c r="AH3346" s="187" t="str">
        <f t="shared" si="1108"/>
        <v/>
      </c>
      <c r="AI3346" s="187" t="str">
        <f t="shared" si="1109"/>
        <v/>
      </c>
      <c r="AJ3346" s="187" t="str">
        <f t="shared" si="1110"/>
        <v/>
      </c>
      <c r="AK3346" s="187" t="str">
        <f t="shared" si="1111"/>
        <v/>
      </c>
      <c r="AN3346" s="187" t="str">
        <f t="shared" si="1112"/>
        <v/>
      </c>
      <c r="AO3346" s="187" t="str">
        <f t="shared" si="1113"/>
        <v/>
      </c>
      <c r="AP3346" s="187" t="str">
        <f t="shared" si="1114"/>
        <v/>
      </c>
      <c r="AT3346" s="187" t="str">
        <f t="shared" si="1115"/>
        <v/>
      </c>
      <c r="AU3346" s="187" t="str">
        <f t="shared" si="1116"/>
        <v/>
      </c>
      <c r="AV3346" s="187" t="str">
        <f t="shared" si="1117"/>
        <v/>
      </c>
      <c r="AW3346" s="187" t="str">
        <f t="shared" si="1118"/>
        <v/>
      </c>
      <c r="AX3346" s="187" t="str">
        <f t="shared" si="1119"/>
        <v/>
      </c>
      <c r="AY3346" s="187" t="str">
        <f t="shared" si="1121"/>
        <v/>
      </c>
      <c r="AZ3346" s="187" t="str">
        <f t="shared" si="1120"/>
        <v/>
      </c>
      <c r="BA3346" s="187" t="str">
        <f t="shared" si="1123"/>
        <v xml:space="preserve"> </v>
      </c>
      <c r="BB3346" s="187" t="str">
        <f>IFERROR(IF(AW3346="","",VLOOKUP(AW3346,SUSS!R:S,2,FALSE)),AY3346*SUSS!$M$2)</f>
        <v/>
      </c>
      <c r="BC3346" s="187" t="str">
        <f t="shared" si="1122"/>
        <v/>
      </c>
    </row>
    <row r="3347" spans="14:55" ht="15.75" thickBot="1">
      <c r="N3347" s="183" t="s">
        <v>260</v>
      </c>
      <c r="O3347" s="114" t="s">
        <v>13</v>
      </c>
      <c r="P3347" s="114" t="s">
        <v>14</v>
      </c>
      <c r="Q3347" s="114" t="s">
        <v>3</v>
      </c>
      <c r="R3347" s="114" t="s">
        <v>4</v>
      </c>
      <c r="S3347" s="114" t="s">
        <v>5</v>
      </c>
      <c r="T3347" s="114" t="s">
        <v>15</v>
      </c>
      <c r="U3347" s="114" t="s">
        <v>16</v>
      </c>
      <c r="AC3347" s="187" t="str">
        <f t="shared" si="1103"/>
        <v/>
      </c>
      <c r="AD3347" s="187" t="str">
        <f t="shared" si="1104"/>
        <v/>
      </c>
      <c r="AE3347" s="187" t="str">
        <f t="shared" si="1105"/>
        <v/>
      </c>
      <c r="AF3347" s="187" t="str">
        <f t="shared" si="1106"/>
        <v/>
      </c>
      <c r="AG3347" s="187" t="str">
        <f t="shared" si="1107"/>
        <v/>
      </c>
      <c r="AH3347" s="187" t="str">
        <f t="shared" si="1108"/>
        <v/>
      </c>
      <c r="AI3347" s="187" t="str">
        <f t="shared" si="1109"/>
        <v/>
      </c>
      <c r="AJ3347" s="187" t="str">
        <f t="shared" si="1110"/>
        <v/>
      </c>
      <c r="AK3347" s="187" t="str">
        <f t="shared" si="1111"/>
        <v/>
      </c>
      <c r="AN3347" s="187" t="str">
        <f t="shared" si="1112"/>
        <v/>
      </c>
      <c r="AO3347" s="187" t="str">
        <f t="shared" si="1113"/>
        <v/>
      </c>
      <c r="AP3347" s="187" t="str">
        <f t="shared" si="1114"/>
        <v/>
      </c>
      <c r="AT3347" s="187" t="str">
        <f t="shared" si="1115"/>
        <v/>
      </c>
      <c r="AU3347" s="187" t="str">
        <f t="shared" si="1116"/>
        <v/>
      </c>
      <c r="AV3347" s="187" t="str">
        <f t="shared" si="1117"/>
        <v/>
      </c>
      <c r="AW3347" s="187" t="str">
        <f t="shared" si="1118"/>
        <v/>
      </c>
      <c r="AX3347" s="187" t="str">
        <f t="shared" si="1119"/>
        <v/>
      </c>
      <c r="AY3347" s="187" t="str">
        <f t="shared" si="1121"/>
        <v/>
      </c>
      <c r="AZ3347" s="187" t="str">
        <f t="shared" si="1120"/>
        <v/>
      </c>
      <c r="BA3347" s="187" t="str">
        <f t="shared" si="1123"/>
        <v xml:space="preserve"> </v>
      </c>
      <c r="BB3347" s="187" t="str">
        <f>IFERROR(IF(AW3347="","",VLOOKUP(AW3347,SUSS!R:S,2,FALSE)),AY3347*SUSS!$M$2)</f>
        <v/>
      </c>
      <c r="BC3347" s="187" t="str">
        <f t="shared" si="1122"/>
        <v/>
      </c>
    </row>
    <row r="3348" spans="14:55" ht="15.75" thickBot="1">
      <c r="N3348" s="183" t="s">
        <v>260</v>
      </c>
      <c r="O3348" s="104">
        <v>1</v>
      </c>
      <c r="P3348" s="107">
        <v>116588.92</v>
      </c>
      <c r="Q3348" s="105" t="s">
        <v>82</v>
      </c>
      <c r="R3348" s="105" t="s">
        <v>10</v>
      </c>
      <c r="S3348" s="105" t="s">
        <v>10</v>
      </c>
      <c r="T3348" s="104" t="s">
        <v>261</v>
      </c>
      <c r="U3348" s="104" t="s">
        <v>124</v>
      </c>
      <c r="AC3348" s="187" t="str">
        <f t="shared" si="1103"/>
        <v/>
      </c>
      <c r="AD3348" s="187" t="str">
        <f t="shared" si="1104"/>
        <v/>
      </c>
      <c r="AE3348" s="187" t="str">
        <f t="shared" si="1105"/>
        <v/>
      </c>
      <c r="AF3348" s="187" t="str">
        <f t="shared" si="1106"/>
        <v/>
      </c>
      <c r="AG3348" s="187" t="str">
        <f t="shared" si="1107"/>
        <v/>
      </c>
      <c r="AH3348" s="187" t="str">
        <f t="shared" si="1108"/>
        <v/>
      </c>
      <c r="AI3348" s="187" t="str">
        <f t="shared" si="1109"/>
        <v/>
      </c>
      <c r="AJ3348" s="187" t="str">
        <f t="shared" si="1110"/>
        <v/>
      </c>
      <c r="AK3348" s="187" t="str">
        <f t="shared" si="1111"/>
        <v/>
      </c>
      <c r="AN3348" s="187" t="str">
        <f t="shared" si="1112"/>
        <v/>
      </c>
      <c r="AO3348" s="187" t="str">
        <f t="shared" si="1113"/>
        <v/>
      </c>
      <c r="AP3348" s="187" t="str">
        <f t="shared" si="1114"/>
        <v/>
      </c>
      <c r="AT3348" s="187" t="str">
        <f t="shared" si="1115"/>
        <v/>
      </c>
      <c r="AU3348" s="187" t="str">
        <f t="shared" si="1116"/>
        <v/>
      </c>
      <c r="AV3348" s="187" t="str">
        <f t="shared" si="1117"/>
        <v/>
      </c>
      <c r="AW3348" s="187" t="str">
        <f t="shared" si="1118"/>
        <v/>
      </c>
      <c r="AX3348" s="187" t="str">
        <f t="shared" si="1119"/>
        <v/>
      </c>
      <c r="AY3348" s="187" t="str">
        <f t="shared" si="1121"/>
        <v/>
      </c>
      <c r="AZ3348" s="187" t="str">
        <f t="shared" si="1120"/>
        <v/>
      </c>
      <c r="BA3348" s="187" t="str">
        <f t="shared" si="1123"/>
        <v xml:space="preserve"> </v>
      </c>
      <c r="BB3348" s="187" t="str">
        <f>IFERROR(IF(AW3348="","",VLOOKUP(AW3348,SUSS!R:S,2,FALSE)),AY3348*SUSS!$M$2)</f>
        <v/>
      </c>
      <c r="BC3348" s="187" t="str">
        <f t="shared" si="1122"/>
        <v/>
      </c>
    </row>
    <row r="3349" spans="14:55" ht="15.75" thickBot="1">
      <c r="N3349" s="183" t="s">
        <v>260</v>
      </c>
      <c r="O3349" s="109">
        <v>2</v>
      </c>
      <c r="P3349" s="112">
        <v>120214.84</v>
      </c>
      <c r="Q3349" s="110" t="s">
        <v>82</v>
      </c>
      <c r="R3349" s="110" t="s">
        <v>10</v>
      </c>
      <c r="S3349" s="110" t="s">
        <v>10</v>
      </c>
      <c r="T3349" s="109" t="s">
        <v>261</v>
      </c>
      <c r="U3349" s="109" t="s">
        <v>124</v>
      </c>
      <c r="AC3349" s="187" t="str">
        <f t="shared" si="1103"/>
        <v/>
      </c>
      <c r="AD3349" s="187" t="str">
        <f t="shared" si="1104"/>
        <v/>
      </c>
      <c r="AE3349" s="187" t="str">
        <f t="shared" si="1105"/>
        <v/>
      </c>
      <c r="AF3349" s="187" t="str">
        <f t="shared" si="1106"/>
        <v/>
      </c>
      <c r="AG3349" s="187" t="str">
        <f t="shared" si="1107"/>
        <v/>
      </c>
      <c r="AH3349" s="187" t="str">
        <f t="shared" si="1108"/>
        <v/>
      </c>
      <c r="AI3349" s="187" t="str">
        <f t="shared" si="1109"/>
        <v/>
      </c>
      <c r="AJ3349" s="187" t="str">
        <f t="shared" si="1110"/>
        <v/>
      </c>
      <c r="AK3349" s="187" t="str">
        <f t="shared" si="1111"/>
        <v/>
      </c>
      <c r="AN3349" s="187" t="str">
        <f t="shared" si="1112"/>
        <v/>
      </c>
      <c r="AO3349" s="187" t="str">
        <f t="shared" si="1113"/>
        <v/>
      </c>
      <c r="AP3349" s="187" t="str">
        <f t="shared" si="1114"/>
        <v/>
      </c>
      <c r="AT3349" s="187" t="str">
        <f t="shared" si="1115"/>
        <v/>
      </c>
      <c r="AU3349" s="187" t="str">
        <f t="shared" si="1116"/>
        <v/>
      </c>
      <c r="AV3349" s="187" t="str">
        <f t="shared" si="1117"/>
        <v/>
      </c>
      <c r="AW3349" s="187" t="str">
        <f t="shared" si="1118"/>
        <v/>
      </c>
      <c r="AX3349" s="187" t="str">
        <f t="shared" si="1119"/>
        <v/>
      </c>
      <c r="AY3349" s="187" t="str">
        <f t="shared" si="1121"/>
        <v/>
      </c>
      <c r="AZ3349" s="187" t="str">
        <f t="shared" si="1120"/>
        <v/>
      </c>
      <c r="BA3349" s="187" t="str">
        <f t="shared" si="1123"/>
        <v xml:space="preserve"> </v>
      </c>
      <c r="BB3349" s="187" t="str">
        <f>IFERROR(IF(AW3349="","",VLOOKUP(AW3349,SUSS!R:S,2,FALSE)),AY3349*SUSS!$M$2)</f>
        <v/>
      </c>
      <c r="BC3349" s="187" t="str">
        <f t="shared" si="1122"/>
        <v/>
      </c>
    </row>
    <row r="3350" spans="14:55" ht="15.75" thickBot="1">
      <c r="N3350" s="183" t="s">
        <v>260</v>
      </c>
      <c r="O3350" s="109">
        <v>3</v>
      </c>
      <c r="P3350" s="112">
        <v>123953.52</v>
      </c>
      <c r="Q3350" s="110" t="s">
        <v>82</v>
      </c>
      <c r="R3350" s="110" t="s">
        <v>10</v>
      </c>
      <c r="S3350" s="110" t="s">
        <v>10</v>
      </c>
      <c r="T3350" s="109" t="s">
        <v>261</v>
      </c>
      <c r="U3350" s="109" t="s">
        <v>124</v>
      </c>
      <c r="AC3350" s="187" t="str">
        <f t="shared" si="1103"/>
        <v/>
      </c>
      <c r="AD3350" s="187" t="str">
        <f t="shared" si="1104"/>
        <v/>
      </c>
      <c r="AE3350" s="187" t="str">
        <f t="shared" si="1105"/>
        <v/>
      </c>
      <c r="AF3350" s="187" t="str">
        <f t="shared" si="1106"/>
        <v/>
      </c>
      <c r="AG3350" s="187" t="str">
        <f t="shared" si="1107"/>
        <v/>
      </c>
      <c r="AH3350" s="187" t="str">
        <f t="shared" si="1108"/>
        <v/>
      </c>
      <c r="AI3350" s="187" t="str">
        <f t="shared" si="1109"/>
        <v/>
      </c>
      <c r="AJ3350" s="187" t="str">
        <f t="shared" si="1110"/>
        <v/>
      </c>
      <c r="AK3350" s="187" t="str">
        <f t="shared" si="1111"/>
        <v/>
      </c>
      <c r="AN3350" s="187" t="str">
        <f t="shared" si="1112"/>
        <v/>
      </c>
      <c r="AO3350" s="187" t="str">
        <f t="shared" si="1113"/>
        <v/>
      </c>
      <c r="AP3350" s="187" t="str">
        <f t="shared" si="1114"/>
        <v/>
      </c>
      <c r="AT3350" s="187" t="str">
        <f t="shared" si="1115"/>
        <v/>
      </c>
      <c r="AU3350" s="187" t="str">
        <f t="shared" si="1116"/>
        <v/>
      </c>
      <c r="AV3350" s="187" t="str">
        <f t="shared" si="1117"/>
        <v/>
      </c>
      <c r="AW3350" s="187" t="str">
        <f t="shared" si="1118"/>
        <v/>
      </c>
      <c r="AX3350" s="187" t="str">
        <f t="shared" si="1119"/>
        <v/>
      </c>
      <c r="AY3350" s="187" t="str">
        <f t="shared" si="1121"/>
        <v/>
      </c>
      <c r="AZ3350" s="187" t="str">
        <f t="shared" si="1120"/>
        <v/>
      </c>
      <c r="BA3350" s="187" t="str">
        <f t="shared" si="1123"/>
        <v xml:space="preserve"> </v>
      </c>
      <c r="BB3350" s="187" t="str">
        <f>IFERROR(IF(AW3350="","",VLOOKUP(AW3350,SUSS!R:S,2,FALSE)),AY3350*SUSS!$M$2)</f>
        <v/>
      </c>
      <c r="BC3350" s="187" t="str">
        <f t="shared" si="1122"/>
        <v/>
      </c>
    </row>
    <row r="3351" spans="14:55" ht="15.75" thickBot="1">
      <c r="N3351" s="183" t="s">
        <v>260</v>
      </c>
      <c r="O3351" s="109">
        <v>4</v>
      </c>
      <c r="P3351" s="112">
        <v>127808.47</v>
      </c>
      <c r="Q3351" s="110" t="s">
        <v>82</v>
      </c>
      <c r="R3351" s="110" t="s">
        <v>10</v>
      </c>
      <c r="S3351" s="110" t="s">
        <v>10</v>
      </c>
      <c r="T3351" s="109" t="s">
        <v>261</v>
      </c>
      <c r="U3351" s="109" t="s">
        <v>124</v>
      </c>
      <c r="AC3351" s="187" t="str">
        <f t="shared" si="1103"/>
        <v/>
      </c>
      <c r="AD3351" s="187" t="str">
        <f t="shared" si="1104"/>
        <v/>
      </c>
      <c r="AE3351" s="187" t="str">
        <f t="shared" si="1105"/>
        <v/>
      </c>
      <c r="AF3351" s="187" t="str">
        <f t="shared" si="1106"/>
        <v/>
      </c>
      <c r="AG3351" s="187" t="str">
        <f t="shared" si="1107"/>
        <v/>
      </c>
      <c r="AH3351" s="187" t="str">
        <f t="shared" si="1108"/>
        <v/>
      </c>
      <c r="AI3351" s="187" t="str">
        <f t="shared" si="1109"/>
        <v/>
      </c>
      <c r="AJ3351" s="187" t="str">
        <f t="shared" si="1110"/>
        <v/>
      </c>
      <c r="AK3351" s="187" t="str">
        <f t="shared" si="1111"/>
        <v/>
      </c>
      <c r="AN3351" s="187" t="str">
        <f t="shared" si="1112"/>
        <v/>
      </c>
      <c r="AO3351" s="187" t="str">
        <f t="shared" si="1113"/>
        <v/>
      </c>
      <c r="AP3351" s="187" t="str">
        <f t="shared" si="1114"/>
        <v/>
      </c>
      <c r="AT3351" s="187" t="str">
        <f t="shared" si="1115"/>
        <v/>
      </c>
      <c r="AU3351" s="187" t="str">
        <f t="shared" si="1116"/>
        <v/>
      </c>
      <c r="AV3351" s="187" t="str">
        <f t="shared" si="1117"/>
        <v/>
      </c>
      <c r="AW3351" s="187" t="str">
        <f t="shared" si="1118"/>
        <v/>
      </c>
      <c r="AX3351" s="187" t="str">
        <f t="shared" si="1119"/>
        <v/>
      </c>
      <c r="AY3351" s="187" t="str">
        <f t="shared" si="1121"/>
        <v/>
      </c>
      <c r="AZ3351" s="187" t="str">
        <f t="shared" si="1120"/>
        <v/>
      </c>
      <c r="BA3351" s="187" t="str">
        <f t="shared" si="1123"/>
        <v xml:space="preserve"> </v>
      </c>
      <c r="BB3351" s="187" t="str">
        <f>IFERROR(IF(AW3351="","",VLOOKUP(AW3351,SUSS!R:S,2,FALSE)),AY3351*SUSS!$M$2)</f>
        <v/>
      </c>
      <c r="BC3351" s="187" t="str">
        <f t="shared" si="1122"/>
        <v/>
      </c>
    </row>
    <row r="3352" spans="14:55" ht="15.75" thickBot="1">
      <c r="N3352" s="183" t="s">
        <v>260</v>
      </c>
      <c r="O3352" s="109">
        <v>5</v>
      </c>
      <c r="P3352" s="112">
        <v>131783.32</v>
      </c>
      <c r="Q3352" s="110" t="s">
        <v>82</v>
      </c>
      <c r="R3352" s="110" t="s">
        <v>10</v>
      </c>
      <c r="S3352" s="110" t="s">
        <v>10</v>
      </c>
      <c r="T3352" s="109" t="s">
        <v>261</v>
      </c>
      <c r="U3352" s="109" t="s">
        <v>124</v>
      </c>
      <c r="AC3352" s="187" t="str">
        <f t="shared" si="1103"/>
        <v/>
      </c>
      <c r="AD3352" s="187" t="str">
        <f t="shared" si="1104"/>
        <v/>
      </c>
      <c r="AE3352" s="187" t="str">
        <f t="shared" si="1105"/>
        <v/>
      </c>
      <c r="AF3352" s="187" t="str">
        <f t="shared" si="1106"/>
        <v/>
      </c>
      <c r="AG3352" s="187" t="str">
        <f t="shared" si="1107"/>
        <v/>
      </c>
      <c r="AH3352" s="187" t="str">
        <f t="shared" si="1108"/>
        <v/>
      </c>
      <c r="AI3352" s="187" t="str">
        <f t="shared" si="1109"/>
        <v/>
      </c>
      <c r="AJ3352" s="187" t="str">
        <f t="shared" si="1110"/>
        <v/>
      </c>
      <c r="AK3352" s="187" t="str">
        <f t="shared" si="1111"/>
        <v/>
      </c>
      <c r="AN3352" s="187" t="str">
        <f t="shared" si="1112"/>
        <v/>
      </c>
      <c r="AO3352" s="187" t="str">
        <f t="shared" si="1113"/>
        <v/>
      </c>
      <c r="AP3352" s="187" t="str">
        <f t="shared" si="1114"/>
        <v/>
      </c>
      <c r="AT3352" s="187" t="str">
        <f t="shared" si="1115"/>
        <v/>
      </c>
      <c r="AU3352" s="187" t="str">
        <f t="shared" si="1116"/>
        <v/>
      </c>
      <c r="AV3352" s="187" t="str">
        <f t="shared" si="1117"/>
        <v/>
      </c>
      <c r="AW3352" s="187" t="str">
        <f t="shared" si="1118"/>
        <v/>
      </c>
      <c r="AX3352" s="187" t="str">
        <f t="shared" si="1119"/>
        <v/>
      </c>
      <c r="AY3352" s="187" t="str">
        <f t="shared" si="1121"/>
        <v/>
      </c>
      <c r="AZ3352" s="187" t="str">
        <f t="shared" si="1120"/>
        <v/>
      </c>
      <c r="BA3352" s="187" t="str">
        <f t="shared" si="1123"/>
        <v xml:space="preserve"> </v>
      </c>
      <c r="BB3352" s="187" t="str">
        <f>IFERROR(IF(AW3352="","",VLOOKUP(AW3352,SUSS!R:S,2,FALSE)),AY3352*SUSS!$M$2)</f>
        <v/>
      </c>
      <c r="BC3352" s="187" t="str">
        <f t="shared" si="1122"/>
        <v/>
      </c>
    </row>
    <row r="3353" spans="14:55" ht="15.75" thickBot="1">
      <c r="N3353" s="183" t="s">
        <v>260</v>
      </c>
      <c r="O3353" s="109">
        <v>6</v>
      </c>
      <c r="P3353" s="112">
        <v>124241.35</v>
      </c>
      <c r="Q3353" s="110" t="s">
        <v>82</v>
      </c>
      <c r="R3353" s="110" t="s">
        <v>10</v>
      </c>
      <c r="S3353" s="110" t="s">
        <v>10</v>
      </c>
      <c r="T3353" s="109" t="s">
        <v>261</v>
      </c>
      <c r="U3353" s="109" t="s">
        <v>124</v>
      </c>
      <c r="AC3353" s="187" t="str">
        <f t="shared" si="1103"/>
        <v/>
      </c>
      <c r="AD3353" s="187" t="str">
        <f t="shared" si="1104"/>
        <v/>
      </c>
      <c r="AE3353" s="187" t="str">
        <f t="shared" si="1105"/>
        <v/>
      </c>
      <c r="AF3353" s="187" t="str">
        <f t="shared" si="1106"/>
        <v/>
      </c>
      <c r="AG3353" s="187" t="str">
        <f t="shared" si="1107"/>
        <v/>
      </c>
      <c r="AH3353" s="187" t="str">
        <f t="shared" si="1108"/>
        <v/>
      </c>
      <c r="AI3353" s="187" t="str">
        <f t="shared" si="1109"/>
        <v/>
      </c>
      <c r="AJ3353" s="187" t="str">
        <f t="shared" si="1110"/>
        <v/>
      </c>
      <c r="AK3353" s="187" t="str">
        <f t="shared" si="1111"/>
        <v/>
      </c>
      <c r="AN3353" s="187" t="str">
        <f t="shared" si="1112"/>
        <v/>
      </c>
      <c r="AO3353" s="187" t="str">
        <f t="shared" si="1113"/>
        <v/>
      </c>
      <c r="AP3353" s="187" t="str">
        <f t="shared" si="1114"/>
        <v/>
      </c>
      <c r="AT3353" s="187" t="str">
        <f t="shared" si="1115"/>
        <v/>
      </c>
      <c r="AU3353" s="187" t="str">
        <f t="shared" si="1116"/>
        <v/>
      </c>
      <c r="AV3353" s="187" t="str">
        <f t="shared" si="1117"/>
        <v/>
      </c>
      <c r="AW3353" s="187" t="str">
        <f t="shared" si="1118"/>
        <v/>
      </c>
      <c r="AX3353" s="187" t="str">
        <f t="shared" si="1119"/>
        <v/>
      </c>
      <c r="AY3353" s="187" t="str">
        <f t="shared" si="1121"/>
        <v/>
      </c>
      <c r="AZ3353" s="187" t="str">
        <f t="shared" si="1120"/>
        <v/>
      </c>
      <c r="BA3353" s="187" t="str">
        <f t="shared" si="1123"/>
        <v xml:space="preserve"> </v>
      </c>
      <c r="BB3353" s="187" t="str">
        <f>IFERROR(IF(AW3353="","",VLOOKUP(AW3353,SUSS!R:S,2,FALSE)),AY3353*SUSS!$M$2)</f>
        <v/>
      </c>
      <c r="BC3353" s="187" t="str">
        <f t="shared" si="1122"/>
        <v/>
      </c>
    </row>
    <row r="3354" spans="14:55" ht="15.75" thickBot="1">
      <c r="N3354" s="183" t="s">
        <v>260</v>
      </c>
      <c r="O3354" s="109">
        <v>6</v>
      </c>
      <c r="P3354" s="112">
        <v>11640.43</v>
      </c>
      <c r="Q3354" s="110" t="s">
        <v>82</v>
      </c>
      <c r="R3354" s="110" t="s">
        <v>10</v>
      </c>
      <c r="S3354" s="110" t="s">
        <v>83</v>
      </c>
      <c r="T3354" s="109" t="s">
        <v>261</v>
      </c>
      <c r="U3354" s="109" t="s">
        <v>124</v>
      </c>
      <c r="AC3354" s="187" t="str">
        <f t="shared" si="1103"/>
        <v/>
      </c>
      <c r="AD3354" s="187" t="str">
        <f t="shared" si="1104"/>
        <v/>
      </c>
      <c r="AE3354" s="187" t="str">
        <f t="shared" si="1105"/>
        <v/>
      </c>
      <c r="AF3354" s="187" t="str">
        <f t="shared" si="1106"/>
        <v/>
      </c>
      <c r="AG3354" s="187" t="str">
        <f t="shared" si="1107"/>
        <v/>
      </c>
      <c r="AH3354" s="187" t="str">
        <f t="shared" si="1108"/>
        <v/>
      </c>
      <c r="AI3354" s="187" t="str">
        <f t="shared" si="1109"/>
        <v/>
      </c>
      <c r="AJ3354" s="187" t="str">
        <f t="shared" si="1110"/>
        <v/>
      </c>
      <c r="AK3354" s="187" t="str">
        <f t="shared" si="1111"/>
        <v/>
      </c>
      <c r="AN3354" s="187" t="str">
        <f t="shared" si="1112"/>
        <v/>
      </c>
      <c r="AO3354" s="187" t="str">
        <f t="shared" si="1113"/>
        <v/>
      </c>
      <c r="AP3354" s="187" t="str">
        <f t="shared" si="1114"/>
        <v/>
      </c>
      <c r="AT3354" s="187" t="str">
        <f t="shared" si="1115"/>
        <v/>
      </c>
      <c r="AU3354" s="187" t="str">
        <f t="shared" si="1116"/>
        <v/>
      </c>
      <c r="AV3354" s="187" t="str">
        <f t="shared" si="1117"/>
        <v/>
      </c>
      <c r="AW3354" s="187" t="str">
        <f t="shared" si="1118"/>
        <v/>
      </c>
      <c r="AX3354" s="187" t="str">
        <f t="shared" si="1119"/>
        <v/>
      </c>
      <c r="AY3354" s="187" t="str">
        <f t="shared" si="1121"/>
        <v/>
      </c>
      <c r="AZ3354" s="187" t="str">
        <f t="shared" si="1120"/>
        <v/>
      </c>
      <c r="BA3354" s="187" t="str">
        <f t="shared" si="1123"/>
        <v xml:space="preserve"> </v>
      </c>
      <c r="BB3354" s="187" t="str">
        <f>IFERROR(IF(AW3354="","",VLOOKUP(AW3354,SUSS!R:S,2,FALSE)),AY3354*SUSS!$M$2)</f>
        <v/>
      </c>
      <c r="BC3354" s="187" t="str">
        <f t="shared" si="1122"/>
        <v/>
      </c>
    </row>
    <row r="3355" spans="14:55" ht="45.75" thickBot="1">
      <c r="N3355" s="183" t="s">
        <v>262</v>
      </c>
      <c r="O3355" s="194" t="s">
        <v>17</v>
      </c>
      <c r="P3355" s="185"/>
      <c r="Q3355" s="185"/>
      <c r="R3355" s="185"/>
      <c r="S3355" s="185"/>
      <c r="T3355" s="185"/>
      <c r="U3355" s="185"/>
      <c r="AC3355" s="187" t="str">
        <f t="shared" si="1103"/>
        <v/>
      </c>
      <c r="AD3355" s="187" t="str">
        <f t="shared" si="1104"/>
        <v/>
      </c>
      <c r="AE3355" s="187" t="str">
        <f t="shared" si="1105"/>
        <v/>
      </c>
      <c r="AF3355" s="187" t="str">
        <f t="shared" si="1106"/>
        <v/>
      </c>
      <c r="AG3355" s="187" t="str">
        <f t="shared" si="1107"/>
        <v/>
      </c>
      <c r="AH3355" s="187" t="str">
        <f t="shared" si="1108"/>
        <v/>
      </c>
      <c r="AI3355" s="187" t="str">
        <f t="shared" si="1109"/>
        <v/>
      </c>
      <c r="AJ3355" s="187" t="str">
        <f t="shared" si="1110"/>
        <v/>
      </c>
      <c r="AK3355" s="187" t="str">
        <f t="shared" si="1111"/>
        <v/>
      </c>
      <c r="AN3355" s="187" t="str">
        <f t="shared" si="1112"/>
        <v/>
      </c>
      <c r="AO3355" s="187" t="str">
        <f t="shared" si="1113"/>
        <v/>
      </c>
      <c r="AP3355" s="187" t="str">
        <f t="shared" si="1114"/>
        <v/>
      </c>
      <c r="AT3355" s="187" t="str">
        <f t="shared" si="1115"/>
        <v/>
      </c>
      <c r="AU3355" s="187" t="str">
        <f t="shared" si="1116"/>
        <v/>
      </c>
      <c r="AV3355" s="187" t="str">
        <f t="shared" si="1117"/>
        <v/>
      </c>
      <c r="AW3355" s="187" t="str">
        <f t="shared" si="1118"/>
        <v/>
      </c>
      <c r="AX3355" s="187" t="str">
        <f t="shared" si="1119"/>
        <v/>
      </c>
      <c r="AY3355" s="187" t="str">
        <f t="shared" si="1121"/>
        <v/>
      </c>
      <c r="AZ3355" s="187" t="str">
        <f t="shared" si="1120"/>
        <v/>
      </c>
      <c r="BA3355" s="187" t="str">
        <f t="shared" si="1123"/>
        <v xml:space="preserve"> </v>
      </c>
      <c r="BB3355" s="187" t="str">
        <f>IFERROR(IF(AW3355="","",VLOOKUP(AW3355,SUSS!R:S,2,FALSE)),AY3355*SUSS!$M$2)</f>
        <v/>
      </c>
      <c r="BC3355" s="187" t="str">
        <f t="shared" si="1122"/>
        <v/>
      </c>
    </row>
    <row r="3356" spans="14:55" ht="15.75" thickBot="1">
      <c r="N3356" s="183" t="s">
        <v>262</v>
      </c>
      <c r="O3356" s="114" t="s">
        <v>13</v>
      </c>
      <c r="P3356" s="114" t="s">
        <v>14</v>
      </c>
      <c r="Q3356" s="114" t="s">
        <v>3</v>
      </c>
      <c r="R3356" s="114" t="s">
        <v>4</v>
      </c>
      <c r="S3356" s="114" t="s">
        <v>5</v>
      </c>
      <c r="T3356" s="114" t="s">
        <v>15</v>
      </c>
      <c r="U3356" s="114" t="s">
        <v>16</v>
      </c>
      <c r="AC3356" s="187" t="str">
        <f t="shared" si="1103"/>
        <v/>
      </c>
      <c r="AD3356" s="187" t="str">
        <f t="shared" si="1104"/>
        <v/>
      </c>
      <c r="AE3356" s="187" t="str">
        <f t="shared" si="1105"/>
        <v/>
      </c>
      <c r="AF3356" s="187" t="str">
        <f t="shared" si="1106"/>
        <v/>
      </c>
      <c r="AG3356" s="187" t="str">
        <f t="shared" si="1107"/>
        <v/>
      </c>
      <c r="AH3356" s="187" t="str">
        <f t="shared" si="1108"/>
        <v/>
      </c>
      <c r="AI3356" s="187" t="str">
        <f t="shared" si="1109"/>
        <v/>
      </c>
      <c r="AJ3356" s="187" t="str">
        <f t="shared" si="1110"/>
        <v/>
      </c>
      <c r="AK3356" s="187" t="str">
        <f t="shared" si="1111"/>
        <v/>
      </c>
      <c r="AN3356" s="187" t="str">
        <f t="shared" si="1112"/>
        <v/>
      </c>
      <c r="AO3356" s="187" t="str">
        <f t="shared" si="1113"/>
        <v/>
      </c>
      <c r="AP3356" s="187" t="str">
        <f t="shared" si="1114"/>
        <v/>
      </c>
      <c r="AT3356" s="187" t="str">
        <f t="shared" si="1115"/>
        <v/>
      </c>
      <c r="AU3356" s="187" t="str">
        <f t="shared" si="1116"/>
        <v/>
      </c>
      <c r="AV3356" s="187" t="str">
        <f t="shared" si="1117"/>
        <v/>
      </c>
      <c r="AW3356" s="187" t="str">
        <f t="shared" si="1118"/>
        <v/>
      </c>
      <c r="AX3356" s="187" t="str">
        <f t="shared" si="1119"/>
        <v/>
      </c>
      <c r="AY3356" s="187" t="str">
        <f t="shared" si="1121"/>
        <v/>
      </c>
      <c r="AZ3356" s="187" t="str">
        <f t="shared" si="1120"/>
        <v/>
      </c>
      <c r="BA3356" s="187" t="str">
        <f t="shared" si="1123"/>
        <v xml:space="preserve"> </v>
      </c>
      <c r="BB3356" s="187" t="str">
        <f>IFERROR(IF(AW3356="","",VLOOKUP(AW3356,SUSS!R:S,2,FALSE)),AY3356*SUSS!$M$2)</f>
        <v/>
      </c>
      <c r="BC3356" s="187" t="str">
        <f t="shared" si="1122"/>
        <v/>
      </c>
    </row>
    <row r="3357" spans="14:55" ht="15.75" thickBot="1">
      <c r="N3357" s="183" t="s">
        <v>262</v>
      </c>
      <c r="O3357" s="104">
        <v>1</v>
      </c>
      <c r="P3357" s="107">
        <v>38963.5</v>
      </c>
      <c r="Q3357" s="105" t="s">
        <v>11</v>
      </c>
      <c r="R3357" s="105" t="s">
        <v>10</v>
      </c>
      <c r="S3357" s="105" t="s">
        <v>10</v>
      </c>
      <c r="T3357" s="104" t="s">
        <v>261</v>
      </c>
      <c r="U3357" s="104" t="s">
        <v>124</v>
      </c>
      <c r="AC3357" s="187" t="str">
        <f t="shared" si="1103"/>
        <v/>
      </c>
      <c r="AD3357" s="187" t="str">
        <f t="shared" si="1104"/>
        <v/>
      </c>
      <c r="AE3357" s="187" t="str">
        <f t="shared" si="1105"/>
        <v/>
      </c>
      <c r="AF3357" s="187" t="str">
        <f t="shared" si="1106"/>
        <v/>
      </c>
      <c r="AG3357" s="187" t="str">
        <f t="shared" si="1107"/>
        <v/>
      </c>
      <c r="AH3357" s="187" t="str">
        <f t="shared" si="1108"/>
        <v/>
      </c>
      <c r="AI3357" s="187" t="str">
        <f t="shared" si="1109"/>
        <v/>
      </c>
      <c r="AJ3357" s="187" t="str">
        <f t="shared" si="1110"/>
        <v/>
      </c>
      <c r="AK3357" s="187" t="str">
        <f t="shared" si="1111"/>
        <v/>
      </c>
      <c r="AN3357" s="187" t="str">
        <f t="shared" si="1112"/>
        <v/>
      </c>
      <c r="AO3357" s="187" t="str">
        <f t="shared" si="1113"/>
        <v/>
      </c>
      <c r="AP3357" s="187" t="str">
        <f t="shared" si="1114"/>
        <v/>
      </c>
      <c r="AT3357" s="187" t="str">
        <f t="shared" si="1115"/>
        <v>P631237</v>
      </c>
      <c r="AU3357" s="187">
        <f t="shared" si="1116"/>
        <v>1</v>
      </c>
      <c r="AV3357" s="187">
        <f t="shared" si="1117"/>
        <v>38963.5</v>
      </c>
      <c r="AW3357" s="187" t="str">
        <f t="shared" si="1118"/>
        <v>2021/10</v>
      </c>
      <c r="AX3357" s="187" t="str">
        <f t="shared" si="1119"/>
        <v>2021/10 Contribuciones Seg. Social</v>
      </c>
      <c r="AY3357" s="187">
        <f t="shared" si="1121"/>
        <v>95438.3</v>
      </c>
      <c r="AZ3357" s="187">
        <f t="shared" si="1120"/>
        <v>0.40825852933256351</v>
      </c>
      <c r="BA3357" s="187" t="str">
        <f t="shared" si="1123"/>
        <v>P631237 1</v>
      </c>
      <c r="BB3357" s="187">
        <f>IFERROR(IF(AW3357="","",VLOOKUP(AW3357,SUSS!R:S,2,FALSE)),AY3357*SUSS!$M$2)</f>
        <v>10916.02</v>
      </c>
      <c r="BC3357" s="187">
        <f t="shared" si="1122"/>
        <v>4456.55827136485</v>
      </c>
    </row>
    <row r="3358" spans="14:55" ht="15.75" thickBot="1">
      <c r="N3358" s="183" t="s">
        <v>262</v>
      </c>
      <c r="O3358" s="109">
        <v>1</v>
      </c>
      <c r="P3358" s="112">
        <v>33033.83</v>
      </c>
      <c r="Q3358" s="110" t="s">
        <v>86</v>
      </c>
      <c r="R3358" s="110" t="s">
        <v>10</v>
      </c>
      <c r="S3358" s="110" t="s">
        <v>10</v>
      </c>
      <c r="T3358" s="109" t="s">
        <v>261</v>
      </c>
      <c r="U3358" s="109" t="s">
        <v>124</v>
      </c>
      <c r="AC3358" s="187" t="str">
        <f t="shared" ref="AC3358:AC3421" si="1124">IF($E3358=$AD$1,IF($G3358=$AE$1,A3358,""),"")</f>
        <v/>
      </c>
      <c r="AD3358" s="187" t="str">
        <f t="shared" ref="AD3358:AD3421" si="1125">IF($E3358=$AD$1,IF($G3358=$AE$1,E3358,""),"")</f>
        <v/>
      </c>
      <c r="AE3358" s="187" t="str">
        <f t="shared" ref="AE3358:AE3421" si="1126">IF($E3358=$AD$1,IF($G3358=$AE$1,F3358,""),"")</f>
        <v/>
      </c>
      <c r="AF3358" s="187" t="str">
        <f t="shared" ref="AF3358:AF3421" si="1127">IF($E3358=$AD$1,IF($G3358=$AE$1,G3358,""),"")</f>
        <v/>
      </c>
      <c r="AG3358" s="187" t="str">
        <f t="shared" ref="AG3358:AG3421" si="1128">IF($E3358=$AD$1,IF($G3358=$AE$1,I3358,""),"")</f>
        <v/>
      </c>
      <c r="AH3358" s="187" t="str">
        <f t="shared" ref="AH3358:AH3421" si="1129">IF($E3358=$AD$1,IF($G3358=$AE$1,J3358,""),"")</f>
        <v/>
      </c>
      <c r="AI3358" s="187" t="str">
        <f t="shared" ref="AI3358:AI3421" si="1130">IF($E3358=$AD$1,IF($G3358=$AE$1,K3358,""),"")</f>
        <v/>
      </c>
      <c r="AJ3358" s="187" t="str">
        <f t="shared" ref="AJ3358:AJ3421" si="1131">IF($E3358=$AD$1,IF($G3358=$AE$1,B3358,""),"")</f>
        <v/>
      </c>
      <c r="AK3358" s="187" t="str">
        <f t="shared" ref="AK3358:AK3421" si="1132">IF($E3358=$AD$1,IF($G3358=$AE$1,C3358,""),"")</f>
        <v/>
      </c>
      <c r="AN3358" s="187" t="str">
        <f t="shared" ref="AN3358:AN3421" si="1133">LEFT(AO3358,7)</f>
        <v/>
      </c>
      <c r="AO3358" s="187" t="str">
        <f t="shared" ref="AO3358:AO3421" si="1134">IF(AF3358=$AE$1,AJ3358&amp;"/"&amp;AK3358&amp;" "&amp;AD3358,"")</f>
        <v/>
      </c>
      <c r="AP3358" s="187" t="str">
        <f t="shared" ref="AP3358:AP3421" si="1135">IF(AO3358&lt;&gt;"",AI3358,"")</f>
        <v/>
      </c>
      <c r="AT3358" s="187" t="str">
        <f t="shared" ref="AT3358:AT3421" si="1136">IF($Q3358=$AD$1,N3358,"")</f>
        <v/>
      </c>
      <c r="AU3358" s="187" t="str">
        <f t="shared" ref="AU3358:AU3421" si="1137">IF($Q3358=$AD$1,O3358,"")</f>
        <v/>
      </c>
      <c r="AV3358" s="187" t="str">
        <f t="shared" ref="AV3358:AV3421" si="1138">IF($Q3358=$AD$1,P3358,"")</f>
        <v/>
      </c>
      <c r="AW3358" s="187" t="str">
        <f t="shared" ref="AW3358:AW3421" si="1139">IF($Q3358=$AD$1,T3358,"")</f>
        <v/>
      </c>
      <c r="AX3358" s="187" t="str">
        <f t="shared" ref="AX3358:AX3421" si="1140">IF(AW3358&lt;&gt;"",AW3358&amp;" "&amp;$AD$1,"")</f>
        <v/>
      </c>
      <c r="AY3358" s="187" t="str">
        <f t="shared" si="1121"/>
        <v/>
      </c>
      <c r="AZ3358" s="187" t="str">
        <f t="shared" ref="AZ3358:AZ3421" si="1141">IF(AY3358="","",AV3358/AY3358)</f>
        <v/>
      </c>
      <c r="BA3358" s="187" t="str">
        <f t="shared" si="1123"/>
        <v xml:space="preserve"> </v>
      </c>
      <c r="BB3358" s="187" t="str">
        <f>IFERROR(IF(AW3358="","",VLOOKUP(AW3358,SUSS!R:S,2,FALSE)),AY3358*SUSS!$M$2)</f>
        <v/>
      </c>
      <c r="BC3358" s="187" t="str">
        <f t="shared" si="1122"/>
        <v/>
      </c>
    </row>
    <row r="3359" spans="14:55" ht="15.75" thickBot="1">
      <c r="N3359" s="183" t="s">
        <v>262</v>
      </c>
      <c r="O3359" s="109">
        <v>1</v>
      </c>
      <c r="P3359" s="112">
        <v>23362.81</v>
      </c>
      <c r="Q3359" s="110" t="s">
        <v>82</v>
      </c>
      <c r="R3359" s="110" t="s">
        <v>10</v>
      </c>
      <c r="S3359" s="110" t="s">
        <v>10</v>
      </c>
      <c r="T3359" s="109" t="s">
        <v>263</v>
      </c>
      <c r="U3359" s="109" t="s">
        <v>124</v>
      </c>
      <c r="AC3359" s="187" t="str">
        <f t="shared" si="1124"/>
        <v/>
      </c>
      <c r="AD3359" s="187" t="str">
        <f t="shared" si="1125"/>
        <v/>
      </c>
      <c r="AE3359" s="187" t="str">
        <f t="shared" si="1126"/>
        <v/>
      </c>
      <c r="AF3359" s="187" t="str">
        <f t="shared" si="1127"/>
        <v/>
      </c>
      <c r="AG3359" s="187" t="str">
        <f t="shared" si="1128"/>
        <v/>
      </c>
      <c r="AH3359" s="187" t="str">
        <f t="shared" si="1129"/>
        <v/>
      </c>
      <c r="AI3359" s="187" t="str">
        <f t="shared" si="1130"/>
        <v/>
      </c>
      <c r="AJ3359" s="187" t="str">
        <f t="shared" si="1131"/>
        <v/>
      </c>
      <c r="AK3359" s="187" t="str">
        <f t="shared" si="1132"/>
        <v/>
      </c>
      <c r="AN3359" s="187" t="str">
        <f t="shared" si="1133"/>
        <v/>
      </c>
      <c r="AO3359" s="187" t="str">
        <f t="shared" si="1134"/>
        <v/>
      </c>
      <c r="AP3359" s="187" t="str">
        <f t="shared" si="1135"/>
        <v/>
      </c>
      <c r="AT3359" s="187" t="str">
        <f t="shared" si="1136"/>
        <v/>
      </c>
      <c r="AU3359" s="187" t="str">
        <f t="shared" si="1137"/>
        <v/>
      </c>
      <c r="AV3359" s="187" t="str">
        <f t="shared" si="1138"/>
        <v/>
      </c>
      <c r="AW3359" s="187" t="str">
        <f t="shared" si="1139"/>
        <v/>
      </c>
      <c r="AX3359" s="187" t="str">
        <f t="shared" si="1140"/>
        <v/>
      </c>
      <c r="AY3359" s="187" t="str">
        <f t="shared" si="1121"/>
        <v/>
      </c>
      <c r="AZ3359" s="187" t="str">
        <f t="shared" si="1141"/>
        <v/>
      </c>
      <c r="BA3359" s="187" t="str">
        <f t="shared" si="1123"/>
        <v xml:space="preserve"> </v>
      </c>
      <c r="BB3359" s="187" t="str">
        <f>IFERROR(IF(AW3359="","",VLOOKUP(AW3359,SUSS!R:S,2,FALSE)),AY3359*SUSS!$M$2)</f>
        <v/>
      </c>
      <c r="BC3359" s="187" t="str">
        <f t="shared" si="1122"/>
        <v/>
      </c>
    </row>
    <row r="3360" spans="14:55" ht="15.75" thickBot="1">
      <c r="N3360" s="183" t="s">
        <v>262</v>
      </c>
      <c r="O3360" s="109">
        <v>2</v>
      </c>
      <c r="P3360" s="112">
        <v>40175.26</v>
      </c>
      <c r="Q3360" s="110" t="s">
        <v>11</v>
      </c>
      <c r="R3360" s="110" t="s">
        <v>10</v>
      </c>
      <c r="S3360" s="110" t="s">
        <v>10</v>
      </c>
      <c r="T3360" s="109" t="s">
        <v>261</v>
      </c>
      <c r="U3360" s="109" t="s">
        <v>124</v>
      </c>
      <c r="AC3360" s="187" t="str">
        <f t="shared" si="1124"/>
        <v/>
      </c>
      <c r="AD3360" s="187" t="str">
        <f t="shared" si="1125"/>
        <v/>
      </c>
      <c r="AE3360" s="187" t="str">
        <f t="shared" si="1126"/>
        <v/>
      </c>
      <c r="AF3360" s="187" t="str">
        <f t="shared" si="1127"/>
        <v/>
      </c>
      <c r="AG3360" s="187" t="str">
        <f t="shared" si="1128"/>
        <v/>
      </c>
      <c r="AH3360" s="187" t="str">
        <f t="shared" si="1129"/>
        <v/>
      </c>
      <c r="AI3360" s="187" t="str">
        <f t="shared" si="1130"/>
        <v/>
      </c>
      <c r="AJ3360" s="187" t="str">
        <f t="shared" si="1131"/>
        <v/>
      </c>
      <c r="AK3360" s="187" t="str">
        <f t="shared" si="1132"/>
        <v/>
      </c>
      <c r="AN3360" s="187" t="str">
        <f t="shared" si="1133"/>
        <v/>
      </c>
      <c r="AO3360" s="187" t="str">
        <f t="shared" si="1134"/>
        <v/>
      </c>
      <c r="AP3360" s="187" t="str">
        <f t="shared" si="1135"/>
        <v/>
      </c>
      <c r="AT3360" s="187" t="str">
        <f t="shared" si="1136"/>
        <v>P631237</v>
      </c>
      <c r="AU3360" s="187">
        <f t="shared" si="1137"/>
        <v>2</v>
      </c>
      <c r="AV3360" s="187">
        <f t="shared" si="1138"/>
        <v>40175.26</v>
      </c>
      <c r="AW3360" s="187" t="str">
        <f t="shared" si="1139"/>
        <v>2021/10</v>
      </c>
      <c r="AX3360" s="187" t="str">
        <f t="shared" si="1140"/>
        <v>2021/10 Contribuciones Seg. Social</v>
      </c>
      <c r="AY3360" s="187">
        <f t="shared" si="1121"/>
        <v>95438.3</v>
      </c>
      <c r="AZ3360" s="187">
        <f t="shared" si="1141"/>
        <v>0.42095531877663372</v>
      </c>
      <c r="BA3360" s="187" t="str">
        <f t="shared" si="1123"/>
        <v>P631237 2</v>
      </c>
      <c r="BB3360" s="187">
        <f>IFERROR(IF(AW3360="","",VLOOKUP(AW3360,SUSS!R:S,2,FALSE)),AY3360*SUSS!$M$2)</f>
        <v>10916.02</v>
      </c>
      <c r="BC3360" s="187">
        <f t="shared" si="1122"/>
        <v>4595.1566788721093</v>
      </c>
    </row>
    <row r="3361" spans="14:55" ht="15.75" thickBot="1">
      <c r="N3361" s="183" t="s">
        <v>262</v>
      </c>
      <c r="O3361" s="109">
        <v>2</v>
      </c>
      <c r="P3361" s="112">
        <v>34061.18</v>
      </c>
      <c r="Q3361" s="110" t="s">
        <v>86</v>
      </c>
      <c r="R3361" s="110" t="s">
        <v>10</v>
      </c>
      <c r="S3361" s="110" t="s">
        <v>10</v>
      </c>
      <c r="T3361" s="109" t="s">
        <v>261</v>
      </c>
      <c r="U3361" s="109" t="s">
        <v>124</v>
      </c>
      <c r="AC3361" s="187" t="str">
        <f t="shared" si="1124"/>
        <v/>
      </c>
      <c r="AD3361" s="187" t="str">
        <f t="shared" si="1125"/>
        <v/>
      </c>
      <c r="AE3361" s="187" t="str">
        <f t="shared" si="1126"/>
        <v/>
      </c>
      <c r="AF3361" s="187" t="str">
        <f t="shared" si="1127"/>
        <v/>
      </c>
      <c r="AG3361" s="187" t="str">
        <f t="shared" si="1128"/>
        <v/>
      </c>
      <c r="AH3361" s="187" t="str">
        <f t="shared" si="1129"/>
        <v/>
      </c>
      <c r="AI3361" s="187" t="str">
        <f t="shared" si="1130"/>
        <v/>
      </c>
      <c r="AJ3361" s="187" t="str">
        <f t="shared" si="1131"/>
        <v/>
      </c>
      <c r="AK3361" s="187" t="str">
        <f t="shared" si="1132"/>
        <v/>
      </c>
      <c r="AN3361" s="187" t="str">
        <f t="shared" si="1133"/>
        <v/>
      </c>
      <c r="AO3361" s="187" t="str">
        <f t="shared" si="1134"/>
        <v/>
      </c>
      <c r="AP3361" s="187" t="str">
        <f t="shared" si="1135"/>
        <v/>
      </c>
      <c r="AT3361" s="187" t="str">
        <f t="shared" si="1136"/>
        <v/>
      </c>
      <c r="AU3361" s="187" t="str">
        <f t="shared" si="1137"/>
        <v/>
      </c>
      <c r="AV3361" s="187" t="str">
        <f t="shared" si="1138"/>
        <v/>
      </c>
      <c r="AW3361" s="187" t="str">
        <f t="shared" si="1139"/>
        <v/>
      </c>
      <c r="AX3361" s="187" t="str">
        <f t="shared" si="1140"/>
        <v/>
      </c>
      <c r="AY3361" s="187" t="str">
        <f t="shared" si="1121"/>
        <v/>
      </c>
      <c r="AZ3361" s="187" t="str">
        <f t="shared" si="1141"/>
        <v/>
      </c>
      <c r="BA3361" s="187" t="str">
        <f t="shared" si="1123"/>
        <v xml:space="preserve"> </v>
      </c>
      <c r="BB3361" s="187" t="str">
        <f>IFERROR(IF(AW3361="","",VLOOKUP(AW3361,SUSS!R:S,2,FALSE)),AY3361*SUSS!$M$2)</f>
        <v/>
      </c>
      <c r="BC3361" s="187" t="str">
        <f t="shared" si="1122"/>
        <v/>
      </c>
    </row>
    <row r="3362" spans="14:55" ht="15.75" thickBot="1">
      <c r="N3362" s="183" t="s">
        <v>262</v>
      </c>
      <c r="O3362" s="109">
        <v>2</v>
      </c>
      <c r="P3362" s="112">
        <v>24089.4</v>
      </c>
      <c r="Q3362" s="110" t="s">
        <v>82</v>
      </c>
      <c r="R3362" s="110" t="s">
        <v>10</v>
      </c>
      <c r="S3362" s="110" t="s">
        <v>10</v>
      </c>
      <c r="T3362" s="109" t="s">
        <v>263</v>
      </c>
      <c r="U3362" s="109" t="s">
        <v>124</v>
      </c>
      <c r="AC3362" s="187" t="str">
        <f t="shared" si="1124"/>
        <v/>
      </c>
      <c r="AD3362" s="187" t="str">
        <f t="shared" si="1125"/>
        <v/>
      </c>
      <c r="AE3362" s="187" t="str">
        <f t="shared" si="1126"/>
        <v/>
      </c>
      <c r="AF3362" s="187" t="str">
        <f t="shared" si="1127"/>
        <v/>
      </c>
      <c r="AG3362" s="187" t="str">
        <f t="shared" si="1128"/>
        <v/>
      </c>
      <c r="AH3362" s="187" t="str">
        <f t="shared" si="1129"/>
        <v/>
      </c>
      <c r="AI3362" s="187" t="str">
        <f t="shared" si="1130"/>
        <v/>
      </c>
      <c r="AJ3362" s="187" t="str">
        <f t="shared" si="1131"/>
        <v/>
      </c>
      <c r="AK3362" s="187" t="str">
        <f t="shared" si="1132"/>
        <v/>
      </c>
      <c r="AN3362" s="187" t="str">
        <f t="shared" si="1133"/>
        <v/>
      </c>
      <c r="AO3362" s="187" t="str">
        <f t="shared" si="1134"/>
        <v/>
      </c>
      <c r="AP3362" s="187" t="str">
        <f t="shared" si="1135"/>
        <v/>
      </c>
      <c r="AT3362" s="187" t="str">
        <f t="shared" si="1136"/>
        <v/>
      </c>
      <c r="AU3362" s="187" t="str">
        <f t="shared" si="1137"/>
        <v/>
      </c>
      <c r="AV3362" s="187" t="str">
        <f t="shared" si="1138"/>
        <v/>
      </c>
      <c r="AW3362" s="187" t="str">
        <f t="shared" si="1139"/>
        <v/>
      </c>
      <c r="AX3362" s="187" t="str">
        <f t="shared" si="1140"/>
        <v/>
      </c>
      <c r="AY3362" s="187" t="str">
        <f t="shared" si="1121"/>
        <v/>
      </c>
      <c r="AZ3362" s="187" t="str">
        <f t="shared" si="1141"/>
        <v/>
      </c>
      <c r="BA3362" s="187" t="str">
        <f t="shared" si="1123"/>
        <v xml:space="preserve"> </v>
      </c>
      <c r="BB3362" s="187" t="str">
        <f>IFERROR(IF(AW3362="","",VLOOKUP(AW3362,SUSS!R:S,2,FALSE)),AY3362*SUSS!$M$2)</f>
        <v/>
      </c>
      <c r="BC3362" s="187" t="str">
        <f t="shared" si="1122"/>
        <v/>
      </c>
    </row>
    <row r="3363" spans="14:55" ht="15.75" thickBot="1">
      <c r="N3363" s="183" t="s">
        <v>262</v>
      </c>
      <c r="O3363" s="109">
        <v>3</v>
      </c>
      <c r="P3363" s="112">
        <v>16299.54</v>
      </c>
      <c r="Q3363" s="110" t="s">
        <v>11</v>
      </c>
      <c r="R3363" s="110" t="s">
        <v>10</v>
      </c>
      <c r="S3363" s="110" t="s">
        <v>10</v>
      </c>
      <c r="T3363" s="109" t="s">
        <v>261</v>
      </c>
      <c r="U3363" s="109" t="s">
        <v>124</v>
      </c>
      <c r="AC3363" s="187" t="str">
        <f t="shared" si="1124"/>
        <v/>
      </c>
      <c r="AD3363" s="187" t="str">
        <f t="shared" si="1125"/>
        <v/>
      </c>
      <c r="AE3363" s="187" t="str">
        <f t="shared" si="1126"/>
        <v/>
      </c>
      <c r="AF3363" s="187" t="str">
        <f t="shared" si="1127"/>
        <v/>
      </c>
      <c r="AG3363" s="187" t="str">
        <f t="shared" si="1128"/>
        <v/>
      </c>
      <c r="AH3363" s="187" t="str">
        <f t="shared" si="1129"/>
        <v/>
      </c>
      <c r="AI3363" s="187" t="str">
        <f t="shared" si="1130"/>
        <v/>
      </c>
      <c r="AJ3363" s="187" t="str">
        <f t="shared" si="1131"/>
        <v/>
      </c>
      <c r="AK3363" s="187" t="str">
        <f t="shared" si="1132"/>
        <v/>
      </c>
      <c r="AN3363" s="187" t="str">
        <f t="shared" si="1133"/>
        <v/>
      </c>
      <c r="AO3363" s="187" t="str">
        <f t="shared" si="1134"/>
        <v/>
      </c>
      <c r="AP3363" s="187" t="str">
        <f t="shared" si="1135"/>
        <v/>
      </c>
      <c r="AT3363" s="187" t="str">
        <f t="shared" si="1136"/>
        <v>P631237</v>
      </c>
      <c r="AU3363" s="187">
        <f t="shared" si="1137"/>
        <v>3</v>
      </c>
      <c r="AV3363" s="187">
        <f t="shared" si="1138"/>
        <v>16299.54</v>
      </c>
      <c r="AW3363" s="187" t="str">
        <f t="shared" si="1139"/>
        <v>2021/10</v>
      </c>
      <c r="AX3363" s="187" t="str">
        <f t="shared" si="1140"/>
        <v>2021/10 Contribuciones Seg. Social</v>
      </c>
      <c r="AY3363" s="187">
        <f t="shared" si="1121"/>
        <v>95438.3</v>
      </c>
      <c r="AZ3363" s="187">
        <f t="shared" si="1141"/>
        <v>0.17078615189080276</v>
      </c>
      <c r="BA3363" s="187" t="str">
        <f t="shared" si="1123"/>
        <v>P631237 3</v>
      </c>
      <c r="BB3363" s="187">
        <f>IFERROR(IF(AW3363="","",VLOOKUP(AW3363,SUSS!R:S,2,FALSE)),AY3363*SUSS!$M$2)</f>
        <v>10916.02</v>
      </c>
      <c r="BC3363" s="187">
        <f t="shared" si="1122"/>
        <v>1864.3050497630409</v>
      </c>
    </row>
    <row r="3364" spans="14:55" ht="15.75" thickBot="1">
      <c r="N3364" s="183" t="s">
        <v>262</v>
      </c>
      <c r="O3364" s="109">
        <v>3</v>
      </c>
      <c r="P3364" s="112">
        <v>14247.13</v>
      </c>
      <c r="Q3364" s="110" t="s">
        <v>86</v>
      </c>
      <c r="R3364" s="110" t="s">
        <v>10</v>
      </c>
      <c r="S3364" s="110" t="s">
        <v>10</v>
      </c>
      <c r="T3364" s="109" t="s">
        <v>261</v>
      </c>
      <c r="U3364" s="109" t="s">
        <v>124</v>
      </c>
      <c r="AC3364" s="187" t="str">
        <f t="shared" si="1124"/>
        <v/>
      </c>
      <c r="AD3364" s="187" t="str">
        <f t="shared" si="1125"/>
        <v/>
      </c>
      <c r="AE3364" s="187" t="str">
        <f t="shared" si="1126"/>
        <v/>
      </c>
      <c r="AF3364" s="187" t="str">
        <f t="shared" si="1127"/>
        <v/>
      </c>
      <c r="AG3364" s="187" t="str">
        <f t="shared" si="1128"/>
        <v/>
      </c>
      <c r="AH3364" s="187" t="str">
        <f t="shared" si="1129"/>
        <v/>
      </c>
      <c r="AI3364" s="187" t="str">
        <f t="shared" si="1130"/>
        <v/>
      </c>
      <c r="AJ3364" s="187" t="str">
        <f t="shared" si="1131"/>
        <v/>
      </c>
      <c r="AK3364" s="187" t="str">
        <f t="shared" si="1132"/>
        <v/>
      </c>
      <c r="AN3364" s="187" t="str">
        <f t="shared" si="1133"/>
        <v/>
      </c>
      <c r="AO3364" s="187" t="str">
        <f t="shared" si="1134"/>
        <v/>
      </c>
      <c r="AP3364" s="187" t="str">
        <f t="shared" si="1135"/>
        <v/>
      </c>
      <c r="AT3364" s="187" t="str">
        <f t="shared" si="1136"/>
        <v/>
      </c>
      <c r="AU3364" s="187" t="str">
        <f t="shared" si="1137"/>
        <v/>
      </c>
      <c r="AV3364" s="187" t="str">
        <f t="shared" si="1138"/>
        <v/>
      </c>
      <c r="AW3364" s="187" t="str">
        <f t="shared" si="1139"/>
        <v/>
      </c>
      <c r="AX3364" s="187" t="str">
        <f t="shared" si="1140"/>
        <v/>
      </c>
      <c r="AY3364" s="187" t="str">
        <f t="shared" si="1121"/>
        <v/>
      </c>
      <c r="AZ3364" s="187" t="str">
        <f t="shared" si="1141"/>
        <v/>
      </c>
      <c r="BA3364" s="187" t="str">
        <f t="shared" si="1123"/>
        <v xml:space="preserve"> </v>
      </c>
      <c r="BB3364" s="187" t="str">
        <f>IFERROR(IF(AW3364="","",VLOOKUP(AW3364,SUSS!R:S,2,FALSE)),AY3364*SUSS!$M$2)</f>
        <v/>
      </c>
      <c r="BC3364" s="187" t="str">
        <f t="shared" si="1122"/>
        <v/>
      </c>
    </row>
    <row r="3365" spans="14:55" ht="15.75" thickBot="1">
      <c r="N3365" s="183" t="s">
        <v>262</v>
      </c>
      <c r="O3365" s="109">
        <v>3</v>
      </c>
      <c r="P3365" s="112">
        <v>5449.92</v>
      </c>
      <c r="Q3365" s="110" t="s">
        <v>86</v>
      </c>
      <c r="R3365" s="110" t="s">
        <v>10</v>
      </c>
      <c r="S3365" s="110" t="s">
        <v>83</v>
      </c>
      <c r="T3365" s="109" t="s">
        <v>261</v>
      </c>
      <c r="U3365" s="109" t="s">
        <v>124</v>
      </c>
      <c r="AC3365" s="187" t="str">
        <f t="shared" si="1124"/>
        <v/>
      </c>
      <c r="AD3365" s="187" t="str">
        <f t="shared" si="1125"/>
        <v/>
      </c>
      <c r="AE3365" s="187" t="str">
        <f t="shared" si="1126"/>
        <v/>
      </c>
      <c r="AF3365" s="187" t="str">
        <f t="shared" si="1127"/>
        <v/>
      </c>
      <c r="AG3365" s="187" t="str">
        <f t="shared" si="1128"/>
        <v/>
      </c>
      <c r="AH3365" s="187" t="str">
        <f t="shared" si="1129"/>
        <v/>
      </c>
      <c r="AI3365" s="187" t="str">
        <f t="shared" si="1130"/>
        <v/>
      </c>
      <c r="AJ3365" s="187" t="str">
        <f t="shared" si="1131"/>
        <v/>
      </c>
      <c r="AK3365" s="187" t="str">
        <f t="shared" si="1132"/>
        <v/>
      </c>
      <c r="AN3365" s="187" t="str">
        <f t="shared" si="1133"/>
        <v/>
      </c>
      <c r="AO3365" s="187" t="str">
        <f t="shared" si="1134"/>
        <v/>
      </c>
      <c r="AP3365" s="187" t="str">
        <f t="shared" si="1135"/>
        <v/>
      </c>
      <c r="AT3365" s="187" t="str">
        <f t="shared" si="1136"/>
        <v/>
      </c>
      <c r="AU3365" s="187" t="str">
        <f t="shared" si="1137"/>
        <v/>
      </c>
      <c r="AV3365" s="187" t="str">
        <f t="shared" si="1138"/>
        <v/>
      </c>
      <c r="AW3365" s="187" t="str">
        <f t="shared" si="1139"/>
        <v/>
      </c>
      <c r="AX3365" s="187" t="str">
        <f t="shared" si="1140"/>
        <v/>
      </c>
      <c r="AY3365" s="187" t="str">
        <f t="shared" si="1121"/>
        <v/>
      </c>
      <c r="AZ3365" s="187" t="str">
        <f t="shared" si="1141"/>
        <v/>
      </c>
      <c r="BA3365" s="187" t="str">
        <f t="shared" si="1123"/>
        <v xml:space="preserve"> </v>
      </c>
      <c r="BB3365" s="187" t="str">
        <f>IFERROR(IF(AW3365="","",VLOOKUP(AW3365,SUSS!R:S,2,FALSE)),AY3365*SUSS!$M$2)</f>
        <v/>
      </c>
      <c r="BC3365" s="187" t="str">
        <f t="shared" si="1122"/>
        <v/>
      </c>
    </row>
    <row r="3366" spans="14:55" ht="15.75" thickBot="1">
      <c r="N3366" s="183" t="s">
        <v>262</v>
      </c>
      <c r="O3366" s="109">
        <v>3</v>
      </c>
      <c r="P3366" s="112">
        <v>6394.37</v>
      </c>
      <c r="Q3366" s="110" t="s">
        <v>11</v>
      </c>
      <c r="R3366" s="110" t="s">
        <v>10</v>
      </c>
      <c r="S3366" s="110" t="s">
        <v>83</v>
      </c>
      <c r="T3366" s="109" t="s">
        <v>261</v>
      </c>
      <c r="U3366" s="109" t="s">
        <v>124</v>
      </c>
      <c r="AC3366" s="187" t="str">
        <f t="shared" si="1124"/>
        <v/>
      </c>
      <c r="AD3366" s="187" t="str">
        <f t="shared" si="1125"/>
        <v/>
      </c>
      <c r="AE3366" s="187" t="str">
        <f t="shared" si="1126"/>
        <v/>
      </c>
      <c r="AF3366" s="187" t="str">
        <f t="shared" si="1127"/>
        <v/>
      </c>
      <c r="AG3366" s="187" t="str">
        <f t="shared" si="1128"/>
        <v/>
      </c>
      <c r="AH3366" s="187" t="str">
        <f t="shared" si="1129"/>
        <v/>
      </c>
      <c r="AI3366" s="187" t="str">
        <f t="shared" si="1130"/>
        <v/>
      </c>
      <c r="AJ3366" s="187" t="str">
        <f t="shared" si="1131"/>
        <v/>
      </c>
      <c r="AK3366" s="187" t="str">
        <f t="shared" si="1132"/>
        <v/>
      </c>
      <c r="AN3366" s="187" t="str">
        <f t="shared" si="1133"/>
        <v/>
      </c>
      <c r="AO3366" s="187" t="str">
        <f t="shared" si="1134"/>
        <v/>
      </c>
      <c r="AP3366" s="187" t="str">
        <f t="shared" si="1135"/>
        <v/>
      </c>
      <c r="AT3366" s="187" t="str">
        <f t="shared" si="1136"/>
        <v>P631237</v>
      </c>
      <c r="AU3366" s="187">
        <f t="shared" si="1137"/>
        <v>3</v>
      </c>
      <c r="AV3366" s="187">
        <f t="shared" si="1138"/>
        <v>6394.37</v>
      </c>
      <c r="AW3366" s="187" t="str">
        <f t="shared" si="1139"/>
        <v>2021/10</v>
      </c>
      <c r="AX3366" s="187" t="str">
        <f t="shared" si="1140"/>
        <v>2021/10 Contribuciones Seg. Social</v>
      </c>
      <c r="AY3366" s="187">
        <f t="shared" si="1121"/>
        <v>95438.3</v>
      </c>
      <c r="AZ3366" s="187">
        <f t="shared" si="1141"/>
        <v>6.700004086409754E-2</v>
      </c>
      <c r="BA3366" s="187" t="str">
        <f t="shared" si="1123"/>
        <v>P631237 3</v>
      </c>
      <c r="BB3366" s="187">
        <f>IFERROR(IF(AW3366="","",VLOOKUP(AW3366,SUSS!R:S,2,FALSE)),AY3366*SUSS!$M$2)</f>
        <v>10916.02</v>
      </c>
      <c r="BC3366" s="187">
        <f t="shared" si="1122"/>
        <v>731.37378607330606</v>
      </c>
    </row>
    <row r="3367" spans="14:55" ht="15.75" thickBot="1">
      <c r="N3367" s="183" t="s">
        <v>262</v>
      </c>
      <c r="O3367" s="109">
        <v>3</v>
      </c>
      <c r="P3367" s="112">
        <v>24838.58</v>
      </c>
      <c r="Q3367" s="110" t="s">
        <v>82</v>
      </c>
      <c r="R3367" s="110" t="s">
        <v>10</v>
      </c>
      <c r="S3367" s="110" t="s">
        <v>10</v>
      </c>
      <c r="T3367" s="109" t="s">
        <v>263</v>
      </c>
      <c r="U3367" s="109" t="s">
        <v>124</v>
      </c>
      <c r="AC3367" s="187" t="str">
        <f t="shared" si="1124"/>
        <v/>
      </c>
      <c r="AD3367" s="187" t="str">
        <f t="shared" si="1125"/>
        <v/>
      </c>
      <c r="AE3367" s="187" t="str">
        <f t="shared" si="1126"/>
        <v/>
      </c>
      <c r="AF3367" s="187" t="str">
        <f t="shared" si="1127"/>
        <v/>
      </c>
      <c r="AG3367" s="187" t="str">
        <f t="shared" si="1128"/>
        <v/>
      </c>
      <c r="AH3367" s="187" t="str">
        <f t="shared" si="1129"/>
        <v/>
      </c>
      <c r="AI3367" s="187" t="str">
        <f t="shared" si="1130"/>
        <v/>
      </c>
      <c r="AJ3367" s="187" t="str">
        <f t="shared" si="1131"/>
        <v/>
      </c>
      <c r="AK3367" s="187" t="str">
        <f t="shared" si="1132"/>
        <v/>
      </c>
      <c r="AN3367" s="187" t="str">
        <f t="shared" si="1133"/>
        <v/>
      </c>
      <c r="AO3367" s="187" t="str">
        <f t="shared" si="1134"/>
        <v/>
      </c>
      <c r="AP3367" s="187" t="str">
        <f t="shared" si="1135"/>
        <v/>
      </c>
      <c r="AT3367" s="187" t="str">
        <f t="shared" si="1136"/>
        <v/>
      </c>
      <c r="AU3367" s="187" t="str">
        <f t="shared" si="1137"/>
        <v/>
      </c>
      <c r="AV3367" s="187" t="str">
        <f t="shared" si="1138"/>
        <v/>
      </c>
      <c r="AW3367" s="187" t="str">
        <f t="shared" si="1139"/>
        <v/>
      </c>
      <c r="AX3367" s="187" t="str">
        <f t="shared" si="1140"/>
        <v/>
      </c>
      <c r="AY3367" s="187" t="str">
        <f t="shared" si="1121"/>
        <v/>
      </c>
      <c r="AZ3367" s="187" t="str">
        <f t="shared" si="1141"/>
        <v/>
      </c>
      <c r="BA3367" s="187" t="str">
        <f t="shared" si="1123"/>
        <v xml:space="preserve"> </v>
      </c>
      <c r="BB3367" s="187" t="str">
        <f>IFERROR(IF(AW3367="","",VLOOKUP(AW3367,SUSS!R:S,2,FALSE)),AY3367*SUSS!$M$2)</f>
        <v/>
      </c>
      <c r="BC3367" s="187" t="str">
        <f t="shared" si="1122"/>
        <v/>
      </c>
    </row>
    <row r="3368" spans="14:55" ht="15.75" thickBot="1">
      <c r="N3368" s="183" t="s">
        <v>262</v>
      </c>
      <c r="O3368" s="109">
        <v>3</v>
      </c>
      <c r="P3368" s="112">
        <v>15423.44</v>
      </c>
      <c r="Q3368" s="110" t="s">
        <v>86</v>
      </c>
      <c r="R3368" s="110" t="s">
        <v>10</v>
      </c>
      <c r="S3368" s="110" t="s">
        <v>10</v>
      </c>
      <c r="T3368" s="109" t="s">
        <v>264</v>
      </c>
      <c r="U3368" s="109" t="s">
        <v>124</v>
      </c>
      <c r="AC3368" s="187" t="str">
        <f t="shared" si="1124"/>
        <v/>
      </c>
      <c r="AD3368" s="187" t="str">
        <f t="shared" si="1125"/>
        <v/>
      </c>
      <c r="AE3368" s="187" t="str">
        <f t="shared" si="1126"/>
        <v/>
      </c>
      <c r="AF3368" s="187" t="str">
        <f t="shared" si="1127"/>
        <v/>
      </c>
      <c r="AG3368" s="187" t="str">
        <f t="shared" si="1128"/>
        <v/>
      </c>
      <c r="AH3368" s="187" t="str">
        <f t="shared" si="1129"/>
        <v/>
      </c>
      <c r="AI3368" s="187" t="str">
        <f t="shared" si="1130"/>
        <v/>
      </c>
      <c r="AJ3368" s="187" t="str">
        <f t="shared" si="1131"/>
        <v/>
      </c>
      <c r="AK3368" s="187" t="str">
        <f t="shared" si="1132"/>
        <v/>
      </c>
      <c r="AN3368" s="187" t="str">
        <f t="shared" si="1133"/>
        <v/>
      </c>
      <c r="AO3368" s="187" t="str">
        <f t="shared" si="1134"/>
        <v/>
      </c>
      <c r="AP3368" s="187" t="str">
        <f t="shared" si="1135"/>
        <v/>
      </c>
      <c r="AT3368" s="187" t="str">
        <f t="shared" si="1136"/>
        <v/>
      </c>
      <c r="AU3368" s="187" t="str">
        <f t="shared" si="1137"/>
        <v/>
      </c>
      <c r="AV3368" s="187" t="str">
        <f t="shared" si="1138"/>
        <v/>
      </c>
      <c r="AW3368" s="187" t="str">
        <f t="shared" si="1139"/>
        <v/>
      </c>
      <c r="AX3368" s="187" t="str">
        <f t="shared" si="1140"/>
        <v/>
      </c>
      <c r="AY3368" s="187" t="str">
        <f t="shared" si="1121"/>
        <v/>
      </c>
      <c r="AZ3368" s="187" t="str">
        <f t="shared" si="1141"/>
        <v/>
      </c>
      <c r="BA3368" s="187" t="str">
        <f t="shared" si="1123"/>
        <v xml:space="preserve"> </v>
      </c>
      <c r="BB3368" s="187" t="str">
        <f>IFERROR(IF(AW3368="","",VLOOKUP(AW3368,SUSS!R:S,2,FALSE)),AY3368*SUSS!$M$2)</f>
        <v/>
      </c>
      <c r="BC3368" s="187" t="str">
        <f t="shared" si="1122"/>
        <v/>
      </c>
    </row>
    <row r="3369" spans="14:55" ht="15.75" thickBot="1">
      <c r="N3369" s="183" t="s">
        <v>262</v>
      </c>
      <c r="O3369" s="109">
        <v>3</v>
      </c>
      <c r="P3369" s="112">
        <v>18730.8</v>
      </c>
      <c r="Q3369" s="110" t="s">
        <v>11</v>
      </c>
      <c r="R3369" s="110" t="s">
        <v>10</v>
      </c>
      <c r="S3369" s="110" t="s">
        <v>10</v>
      </c>
      <c r="T3369" s="109" t="s">
        <v>264</v>
      </c>
      <c r="U3369" s="109" t="s">
        <v>124</v>
      </c>
      <c r="AC3369" s="187" t="str">
        <f t="shared" si="1124"/>
        <v/>
      </c>
      <c r="AD3369" s="187" t="str">
        <f t="shared" si="1125"/>
        <v/>
      </c>
      <c r="AE3369" s="187" t="str">
        <f t="shared" si="1126"/>
        <v/>
      </c>
      <c r="AF3369" s="187" t="str">
        <f t="shared" si="1127"/>
        <v/>
      </c>
      <c r="AG3369" s="187" t="str">
        <f t="shared" si="1128"/>
        <v/>
      </c>
      <c r="AH3369" s="187" t="str">
        <f t="shared" si="1129"/>
        <v/>
      </c>
      <c r="AI3369" s="187" t="str">
        <f t="shared" si="1130"/>
        <v/>
      </c>
      <c r="AJ3369" s="187" t="str">
        <f t="shared" si="1131"/>
        <v/>
      </c>
      <c r="AK3369" s="187" t="str">
        <f t="shared" si="1132"/>
        <v/>
      </c>
      <c r="AN3369" s="187" t="str">
        <f t="shared" si="1133"/>
        <v/>
      </c>
      <c r="AO3369" s="187" t="str">
        <f t="shared" si="1134"/>
        <v/>
      </c>
      <c r="AP3369" s="187" t="str">
        <f t="shared" si="1135"/>
        <v/>
      </c>
      <c r="AT3369" s="187" t="str">
        <f t="shared" si="1136"/>
        <v>P631237</v>
      </c>
      <c r="AU3369" s="187">
        <f t="shared" si="1137"/>
        <v>3</v>
      </c>
      <c r="AV3369" s="187">
        <f t="shared" si="1138"/>
        <v>18730.8</v>
      </c>
      <c r="AW3369" s="187" t="str">
        <f t="shared" si="1139"/>
        <v>2021/12</v>
      </c>
      <c r="AX3369" s="187" t="str">
        <f t="shared" si="1140"/>
        <v>2021/12 Contribuciones Seg. Social</v>
      </c>
      <c r="AY3369" s="187">
        <f t="shared" si="1121"/>
        <v>150896.34</v>
      </c>
      <c r="AZ3369" s="187">
        <f t="shared" si="1141"/>
        <v>0.12413024729426837</v>
      </c>
      <c r="BA3369" s="187" t="str">
        <f t="shared" si="1123"/>
        <v>P631237 3</v>
      </c>
      <c r="BB3369" s="187">
        <f>IFERROR(IF(AW3369="","",VLOOKUP(AW3369,SUSS!R:S,2,FALSE)),AY3369*SUSS!$M$2)</f>
        <v>17235.900000000001</v>
      </c>
      <c r="BC3369" s="187">
        <f t="shared" si="1122"/>
        <v>2139.4965293392806</v>
      </c>
    </row>
    <row r="3370" spans="14:55" ht="15.75" thickBot="1">
      <c r="N3370" s="183" t="s">
        <v>262</v>
      </c>
      <c r="O3370" s="109">
        <v>4</v>
      </c>
      <c r="P3370" s="112">
        <v>25611.06</v>
      </c>
      <c r="Q3370" s="110" t="s">
        <v>82</v>
      </c>
      <c r="R3370" s="110" t="s">
        <v>10</v>
      </c>
      <c r="S3370" s="110" t="s">
        <v>10</v>
      </c>
      <c r="T3370" s="109" t="s">
        <v>263</v>
      </c>
      <c r="U3370" s="109" t="s">
        <v>124</v>
      </c>
      <c r="AC3370" s="187" t="str">
        <f t="shared" si="1124"/>
        <v/>
      </c>
      <c r="AD3370" s="187" t="str">
        <f t="shared" si="1125"/>
        <v/>
      </c>
      <c r="AE3370" s="187" t="str">
        <f t="shared" si="1126"/>
        <v/>
      </c>
      <c r="AF3370" s="187" t="str">
        <f t="shared" si="1127"/>
        <v/>
      </c>
      <c r="AG3370" s="187" t="str">
        <f t="shared" si="1128"/>
        <v/>
      </c>
      <c r="AH3370" s="187" t="str">
        <f t="shared" si="1129"/>
        <v/>
      </c>
      <c r="AI3370" s="187" t="str">
        <f t="shared" si="1130"/>
        <v/>
      </c>
      <c r="AJ3370" s="187" t="str">
        <f t="shared" si="1131"/>
        <v/>
      </c>
      <c r="AK3370" s="187" t="str">
        <f t="shared" si="1132"/>
        <v/>
      </c>
      <c r="AN3370" s="187" t="str">
        <f t="shared" si="1133"/>
        <v/>
      </c>
      <c r="AO3370" s="187" t="str">
        <f t="shared" si="1134"/>
        <v/>
      </c>
      <c r="AP3370" s="187" t="str">
        <f t="shared" si="1135"/>
        <v/>
      </c>
      <c r="AT3370" s="187" t="str">
        <f t="shared" si="1136"/>
        <v/>
      </c>
      <c r="AU3370" s="187" t="str">
        <f t="shared" si="1137"/>
        <v/>
      </c>
      <c r="AV3370" s="187" t="str">
        <f t="shared" si="1138"/>
        <v/>
      </c>
      <c r="AW3370" s="187" t="str">
        <f t="shared" si="1139"/>
        <v/>
      </c>
      <c r="AX3370" s="187" t="str">
        <f t="shared" si="1140"/>
        <v/>
      </c>
      <c r="AY3370" s="187" t="str">
        <f t="shared" si="1121"/>
        <v/>
      </c>
      <c r="AZ3370" s="187" t="str">
        <f t="shared" si="1141"/>
        <v/>
      </c>
      <c r="BA3370" s="187" t="str">
        <f t="shared" si="1123"/>
        <v xml:space="preserve"> </v>
      </c>
      <c r="BB3370" s="187" t="str">
        <f>IFERROR(IF(AW3370="","",VLOOKUP(AW3370,SUSS!R:S,2,FALSE)),AY3370*SUSS!$M$2)</f>
        <v/>
      </c>
      <c r="BC3370" s="187" t="str">
        <f t="shared" si="1122"/>
        <v/>
      </c>
    </row>
    <row r="3371" spans="14:55" ht="15.75" thickBot="1">
      <c r="N3371" s="183" t="s">
        <v>262</v>
      </c>
      <c r="O3371" s="109">
        <v>4</v>
      </c>
      <c r="P3371" s="112">
        <v>36212.730000000003</v>
      </c>
      <c r="Q3371" s="110" t="s">
        <v>86</v>
      </c>
      <c r="R3371" s="110" t="s">
        <v>10</v>
      </c>
      <c r="S3371" s="110" t="s">
        <v>10</v>
      </c>
      <c r="T3371" s="109" t="s">
        <v>264</v>
      </c>
      <c r="U3371" s="109" t="s">
        <v>124</v>
      </c>
      <c r="AC3371" s="187" t="str">
        <f t="shared" si="1124"/>
        <v/>
      </c>
      <c r="AD3371" s="187" t="str">
        <f t="shared" si="1125"/>
        <v/>
      </c>
      <c r="AE3371" s="187" t="str">
        <f t="shared" si="1126"/>
        <v/>
      </c>
      <c r="AF3371" s="187" t="str">
        <f t="shared" si="1127"/>
        <v/>
      </c>
      <c r="AG3371" s="187" t="str">
        <f t="shared" si="1128"/>
        <v/>
      </c>
      <c r="AH3371" s="187" t="str">
        <f t="shared" si="1129"/>
        <v/>
      </c>
      <c r="AI3371" s="187" t="str">
        <f t="shared" si="1130"/>
        <v/>
      </c>
      <c r="AJ3371" s="187" t="str">
        <f t="shared" si="1131"/>
        <v/>
      </c>
      <c r="AK3371" s="187" t="str">
        <f t="shared" si="1132"/>
        <v/>
      </c>
      <c r="AN3371" s="187" t="str">
        <f t="shared" si="1133"/>
        <v/>
      </c>
      <c r="AO3371" s="187" t="str">
        <f t="shared" si="1134"/>
        <v/>
      </c>
      <c r="AP3371" s="187" t="str">
        <f t="shared" si="1135"/>
        <v/>
      </c>
      <c r="AT3371" s="187" t="str">
        <f t="shared" si="1136"/>
        <v/>
      </c>
      <c r="AU3371" s="187" t="str">
        <f t="shared" si="1137"/>
        <v/>
      </c>
      <c r="AV3371" s="187" t="str">
        <f t="shared" si="1138"/>
        <v/>
      </c>
      <c r="AW3371" s="187" t="str">
        <f t="shared" si="1139"/>
        <v/>
      </c>
      <c r="AX3371" s="187" t="str">
        <f t="shared" si="1140"/>
        <v/>
      </c>
      <c r="AY3371" s="187" t="str">
        <f t="shared" si="1121"/>
        <v/>
      </c>
      <c r="AZ3371" s="187" t="str">
        <f t="shared" si="1141"/>
        <v/>
      </c>
      <c r="BA3371" s="187" t="str">
        <f t="shared" si="1123"/>
        <v xml:space="preserve"> </v>
      </c>
      <c r="BB3371" s="187" t="str">
        <f>IFERROR(IF(AW3371="","",VLOOKUP(AW3371,SUSS!R:S,2,FALSE)),AY3371*SUSS!$M$2)</f>
        <v/>
      </c>
      <c r="BC3371" s="187" t="str">
        <f t="shared" si="1122"/>
        <v/>
      </c>
    </row>
    <row r="3372" spans="14:55" ht="15.75" thickBot="1">
      <c r="N3372" s="183" t="s">
        <v>262</v>
      </c>
      <c r="O3372" s="109">
        <v>4</v>
      </c>
      <c r="P3372" s="112">
        <v>42713.02</v>
      </c>
      <c r="Q3372" s="110" t="s">
        <v>11</v>
      </c>
      <c r="R3372" s="110" t="s">
        <v>10</v>
      </c>
      <c r="S3372" s="110" t="s">
        <v>10</v>
      </c>
      <c r="T3372" s="109" t="s">
        <v>264</v>
      </c>
      <c r="U3372" s="109" t="s">
        <v>124</v>
      </c>
      <c r="AC3372" s="187" t="str">
        <f t="shared" si="1124"/>
        <v/>
      </c>
      <c r="AD3372" s="187" t="str">
        <f t="shared" si="1125"/>
        <v/>
      </c>
      <c r="AE3372" s="187" t="str">
        <f t="shared" si="1126"/>
        <v/>
      </c>
      <c r="AF3372" s="187" t="str">
        <f t="shared" si="1127"/>
        <v/>
      </c>
      <c r="AG3372" s="187" t="str">
        <f t="shared" si="1128"/>
        <v/>
      </c>
      <c r="AH3372" s="187" t="str">
        <f t="shared" si="1129"/>
        <v/>
      </c>
      <c r="AI3372" s="187" t="str">
        <f t="shared" si="1130"/>
        <v/>
      </c>
      <c r="AJ3372" s="187" t="str">
        <f t="shared" si="1131"/>
        <v/>
      </c>
      <c r="AK3372" s="187" t="str">
        <f t="shared" si="1132"/>
        <v/>
      </c>
      <c r="AN3372" s="187" t="str">
        <f t="shared" si="1133"/>
        <v/>
      </c>
      <c r="AO3372" s="187" t="str">
        <f t="shared" si="1134"/>
        <v/>
      </c>
      <c r="AP3372" s="187" t="str">
        <f t="shared" si="1135"/>
        <v/>
      </c>
      <c r="AT3372" s="187" t="str">
        <f t="shared" si="1136"/>
        <v>P631237</v>
      </c>
      <c r="AU3372" s="187">
        <f t="shared" si="1137"/>
        <v>4</v>
      </c>
      <c r="AV3372" s="187">
        <f t="shared" si="1138"/>
        <v>42713.02</v>
      </c>
      <c r="AW3372" s="187" t="str">
        <f t="shared" si="1139"/>
        <v>2021/12</v>
      </c>
      <c r="AX3372" s="187" t="str">
        <f t="shared" si="1140"/>
        <v>2021/12 Contribuciones Seg. Social</v>
      </c>
      <c r="AY3372" s="187">
        <f t="shared" si="1121"/>
        <v>150896.34</v>
      </c>
      <c r="AZ3372" s="187">
        <f t="shared" si="1141"/>
        <v>0.28306200137127246</v>
      </c>
      <c r="BA3372" s="187" t="str">
        <f t="shared" si="1123"/>
        <v>P631237 4</v>
      </c>
      <c r="BB3372" s="187">
        <f>IFERROR(IF(AW3372="","",VLOOKUP(AW3372,SUSS!R:S,2,FALSE)),AY3372*SUSS!$M$2)</f>
        <v>17235.900000000001</v>
      </c>
      <c r="BC3372" s="187">
        <f t="shared" si="1122"/>
        <v>4878.8283494351153</v>
      </c>
    </row>
    <row r="3373" spans="14:55" ht="15.75" thickBot="1">
      <c r="N3373" s="183" t="s">
        <v>262</v>
      </c>
      <c r="O3373" s="109">
        <v>5</v>
      </c>
      <c r="P3373" s="112">
        <v>26407.56</v>
      </c>
      <c r="Q3373" s="110" t="s">
        <v>82</v>
      </c>
      <c r="R3373" s="110" t="s">
        <v>10</v>
      </c>
      <c r="S3373" s="110" t="s">
        <v>10</v>
      </c>
      <c r="T3373" s="109" t="s">
        <v>263</v>
      </c>
      <c r="U3373" s="109" t="s">
        <v>124</v>
      </c>
      <c r="AC3373" s="187" t="str">
        <f t="shared" si="1124"/>
        <v/>
      </c>
      <c r="AD3373" s="187" t="str">
        <f t="shared" si="1125"/>
        <v/>
      </c>
      <c r="AE3373" s="187" t="str">
        <f t="shared" si="1126"/>
        <v/>
      </c>
      <c r="AF3373" s="187" t="str">
        <f t="shared" si="1127"/>
        <v/>
      </c>
      <c r="AG3373" s="187" t="str">
        <f t="shared" si="1128"/>
        <v/>
      </c>
      <c r="AH3373" s="187" t="str">
        <f t="shared" si="1129"/>
        <v/>
      </c>
      <c r="AI3373" s="187" t="str">
        <f t="shared" si="1130"/>
        <v/>
      </c>
      <c r="AJ3373" s="187" t="str">
        <f t="shared" si="1131"/>
        <v/>
      </c>
      <c r="AK3373" s="187" t="str">
        <f t="shared" si="1132"/>
        <v/>
      </c>
      <c r="AN3373" s="187" t="str">
        <f t="shared" si="1133"/>
        <v/>
      </c>
      <c r="AO3373" s="187" t="str">
        <f t="shared" si="1134"/>
        <v/>
      </c>
      <c r="AP3373" s="187" t="str">
        <f t="shared" si="1135"/>
        <v/>
      </c>
      <c r="AT3373" s="187" t="str">
        <f t="shared" si="1136"/>
        <v/>
      </c>
      <c r="AU3373" s="187" t="str">
        <f t="shared" si="1137"/>
        <v/>
      </c>
      <c r="AV3373" s="187" t="str">
        <f t="shared" si="1138"/>
        <v/>
      </c>
      <c r="AW3373" s="187" t="str">
        <f t="shared" si="1139"/>
        <v/>
      </c>
      <c r="AX3373" s="187" t="str">
        <f t="shared" si="1140"/>
        <v/>
      </c>
      <c r="AY3373" s="187" t="str">
        <f t="shared" si="1121"/>
        <v/>
      </c>
      <c r="AZ3373" s="187" t="str">
        <f t="shared" si="1141"/>
        <v/>
      </c>
      <c r="BA3373" s="187" t="str">
        <f t="shared" si="1123"/>
        <v xml:space="preserve"> </v>
      </c>
      <c r="BB3373" s="187" t="str">
        <f>IFERROR(IF(AW3373="","",VLOOKUP(AW3373,SUSS!R:S,2,FALSE)),AY3373*SUSS!$M$2)</f>
        <v/>
      </c>
      <c r="BC3373" s="187" t="str">
        <f t="shared" si="1122"/>
        <v/>
      </c>
    </row>
    <row r="3374" spans="14:55" ht="15.75" thickBot="1">
      <c r="N3374" s="183" t="s">
        <v>262</v>
      </c>
      <c r="O3374" s="109">
        <v>5</v>
      </c>
      <c r="P3374" s="112">
        <v>44041.4</v>
      </c>
      <c r="Q3374" s="110" t="s">
        <v>11</v>
      </c>
      <c r="R3374" s="110" t="s">
        <v>10</v>
      </c>
      <c r="S3374" s="110" t="s">
        <v>10</v>
      </c>
      <c r="T3374" s="109" t="s">
        <v>264</v>
      </c>
      <c r="U3374" s="109" t="s">
        <v>124</v>
      </c>
      <c r="AC3374" s="187" t="str">
        <f t="shared" si="1124"/>
        <v/>
      </c>
      <c r="AD3374" s="187" t="str">
        <f t="shared" si="1125"/>
        <v/>
      </c>
      <c r="AE3374" s="187" t="str">
        <f t="shared" si="1126"/>
        <v/>
      </c>
      <c r="AF3374" s="187" t="str">
        <f t="shared" si="1127"/>
        <v/>
      </c>
      <c r="AG3374" s="187" t="str">
        <f t="shared" si="1128"/>
        <v/>
      </c>
      <c r="AH3374" s="187" t="str">
        <f t="shared" si="1129"/>
        <v/>
      </c>
      <c r="AI3374" s="187" t="str">
        <f t="shared" si="1130"/>
        <v/>
      </c>
      <c r="AJ3374" s="187" t="str">
        <f t="shared" si="1131"/>
        <v/>
      </c>
      <c r="AK3374" s="187" t="str">
        <f t="shared" si="1132"/>
        <v/>
      </c>
      <c r="AN3374" s="187" t="str">
        <f t="shared" si="1133"/>
        <v/>
      </c>
      <c r="AO3374" s="187" t="str">
        <f t="shared" si="1134"/>
        <v/>
      </c>
      <c r="AP3374" s="187" t="str">
        <f t="shared" si="1135"/>
        <v/>
      </c>
      <c r="AT3374" s="187" t="str">
        <f t="shared" si="1136"/>
        <v>P631237</v>
      </c>
      <c r="AU3374" s="187">
        <f t="shared" si="1137"/>
        <v>5</v>
      </c>
      <c r="AV3374" s="187">
        <f t="shared" si="1138"/>
        <v>44041.4</v>
      </c>
      <c r="AW3374" s="187" t="str">
        <f t="shared" si="1139"/>
        <v>2021/12</v>
      </c>
      <c r="AX3374" s="187" t="str">
        <f t="shared" si="1140"/>
        <v>2021/12 Contribuciones Seg. Social</v>
      </c>
      <c r="AY3374" s="187">
        <f t="shared" si="1121"/>
        <v>150896.34</v>
      </c>
      <c r="AZ3374" s="187">
        <f t="shared" si="1141"/>
        <v>0.29186526326616008</v>
      </c>
      <c r="BA3374" s="187" t="str">
        <f t="shared" si="1123"/>
        <v>P631237 5</v>
      </c>
      <c r="BB3374" s="187">
        <f>IFERROR(IF(AW3374="","",VLOOKUP(AW3374,SUSS!R:S,2,FALSE)),AY3374*SUSS!$M$2)</f>
        <v>17235.900000000001</v>
      </c>
      <c r="BC3374" s="187">
        <f t="shared" si="1122"/>
        <v>5030.5604911292094</v>
      </c>
    </row>
    <row r="3375" spans="14:55" ht="15.75" thickBot="1">
      <c r="N3375" s="183" t="s">
        <v>262</v>
      </c>
      <c r="O3375" s="109">
        <v>5</v>
      </c>
      <c r="P3375" s="112">
        <v>37338.949999999997</v>
      </c>
      <c r="Q3375" s="110" t="s">
        <v>86</v>
      </c>
      <c r="R3375" s="110" t="s">
        <v>10</v>
      </c>
      <c r="S3375" s="110" t="s">
        <v>10</v>
      </c>
      <c r="T3375" s="109" t="s">
        <v>264</v>
      </c>
      <c r="U3375" s="109" t="s">
        <v>124</v>
      </c>
      <c r="AC3375" s="187" t="str">
        <f t="shared" si="1124"/>
        <v/>
      </c>
      <c r="AD3375" s="187" t="str">
        <f t="shared" si="1125"/>
        <v/>
      </c>
      <c r="AE3375" s="187" t="str">
        <f t="shared" si="1126"/>
        <v/>
      </c>
      <c r="AF3375" s="187" t="str">
        <f t="shared" si="1127"/>
        <v/>
      </c>
      <c r="AG3375" s="187" t="str">
        <f t="shared" si="1128"/>
        <v/>
      </c>
      <c r="AH3375" s="187" t="str">
        <f t="shared" si="1129"/>
        <v/>
      </c>
      <c r="AI3375" s="187" t="str">
        <f t="shared" si="1130"/>
        <v/>
      </c>
      <c r="AJ3375" s="187" t="str">
        <f t="shared" si="1131"/>
        <v/>
      </c>
      <c r="AK3375" s="187" t="str">
        <f t="shared" si="1132"/>
        <v/>
      </c>
      <c r="AN3375" s="187" t="str">
        <f t="shared" si="1133"/>
        <v/>
      </c>
      <c r="AO3375" s="187" t="str">
        <f t="shared" si="1134"/>
        <v/>
      </c>
      <c r="AP3375" s="187" t="str">
        <f t="shared" si="1135"/>
        <v/>
      </c>
      <c r="AT3375" s="187" t="str">
        <f t="shared" si="1136"/>
        <v/>
      </c>
      <c r="AU3375" s="187" t="str">
        <f t="shared" si="1137"/>
        <v/>
      </c>
      <c r="AV3375" s="187" t="str">
        <f t="shared" si="1138"/>
        <v/>
      </c>
      <c r="AW3375" s="187" t="str">
        <f t="shared" si="1139"/>
        <v/>
      </c>
      <c r="AX3375" s="187" t="str">
        <f t="shared" si="1140"/>
        <v/>
      </c>
      <c r="AY3375" s="187" t="str">
        <f t="shared" si="1121"/>
        <v/>
      </c>
      <c r="AZ3375" s="187" t="str">
        <f t="shared" si="1141"/>
        <v/>
      </c>
      <c r="BA3375" s="187" t="str">
        <f t="shared" si="1123"/>
        <v xml:space="preserve"> </v>
      </c>
      <c r="BB3375" s="187" t="str">
        <f>IFERROR(IF(AW3375="","",VLOOKUP(AW3375,SUSS!R:S,2,FALSE)),AY3375*SUSS!$M$2)</f>
        <v/>
      </c>
      <c r="BC3375" s="187" t="str">
        <f t="shared" si="1122"/>
        <v/>
      </c>
    </row>
    <row r="3376" spans="14:55" ht="15.75" thickBot="1">
      <c r="N3376" s="183" t="s">
        <v>262</v>
      </c>
      <c r="O3376" s="109">
        <v>6</v>
      </c>
      <c r="P3376" s="112">
        <v>24080.53</v>
      </c>
      <c r="Q3376" s="110" t="s">
        <v>82</v>
      </c>
      <c r="R3376" s="110" t="s">
        <v>10</v>
      </c>
      <c r="S3376" s="110" t="s">
        <v>10</v>
      </c>
      <c r="T3376" s="109" t="s">
        <v>263</v>
      </c>
      <c r="U3376" s="109" t="s">
        <v>124</v>
      </c>
      <c r="AC3376" s="187" t="str">
        <f t="shared" si="1124"/>
        <v/>
      </c>
      <c r="AD3376" s="187" t="str">
        <f t="shared" si="1125"/>
        <v/>
      </c>
      <c r="AE3376" s="187" t="str">
        <f t="shared" si="1126"/>
        <v/>
      </c>
      <c r="AF3376" s="187" t="str">
        <f t="shared" si="1127"/>
        <v/>
      </c>
      <c r="AG3376" s="187" t="str">
        <f t="shared" si="1128"/>
        <v/>
      </c>
      <c r="AH3376" s="187" t="str">
        <f t="shared" si="1129"/>
        <v/>
      </c>
      <c r="AI3376" s="187" t="str">
        <f t="shared" si="1130"/>
        <v/>
      </c>
      <c r="AJ3376" s="187" t="str">
        <f t="shared" si="1131"/>
        <v/>
      </c>
      <c r="AK3376" s="187" t="str">
        <f t="shared" si="1132"/>
        <v/>
      </c>
      <c r="AN3376" s="187" t="str">
        <f t="shared" si="1133"/>
        <v/>
      </c>
      <c r="AO3376" s="187" t="str">
        <f t="shared" si="1134"/>
        <v/>
      </c>
      <c r="AP3376" s="187" t="str">
        <f t="shared" si="1135"/>
        <v/>
      </c>
      <c r="AT3376" s="187" t="str">
        <f t="shared" si="1136"/>
        <v/>
      </c>
      <c r="AU3376" s="187" t="str">
        <f t="shared" si="1137"/>
        <v/>
      </c>
      <c r="AV3376" s="187" t="str">
        <f t="shared" si="1138"/>
        <v/>
      </c>
      <c r="AW3376" s="187" t="str">
        <f t="shared" si="1139"/>
        <v/>
      </c>
      <c r="AX3376" s="187" t="str">
        <f t="shared" si="1140"/>
        <v/>
      </c>
      <c r="AY3376" s="187" t="str">
        <f t="shared" si="1121"/>
        <v/>
      </c>
      <c r="AZ3376" s="187" t="str">
        <f t="shared" si="1141"/>
        <v/>
      </c>
      <c r="BA3376" s="187" t="str">
        <f t="shared" si="1123"/>
        <v xml:space="preserve"> </v>
      </c>
      <c r="BB3376" s="187" t="str">
        <f>IFERROR(IF(AW3376="","",VLOOKUP(AW3376,SUSS!R:S,2,FALSE)),AY3376*SUSS!$M$2)</f>
        <v/>
      </c>
      <c r="BC3376" s="187" t="str">
        <f t="shared" si="1122"/>
        <v/>
      </c>
    </row>
    <row r="3377" spans="14:55" ht="15.75" thickBot="1">
      <c r="N3377" s="183" t="s">
        <v>262</v>
      </c>
      <c r="O3377" s="109">
        <v>6</v>
      </c>
      <c r="P3377" s="112">
        <v>3148.34</v>
      </c>
      <c r="Q3377" s="110" t="s">
        <v>82</v>
      </c>
      <c r="R3377" s="110" t="s">
        <v>10</v>
      </c>
      <c r="S3377" s="110" t="s">
        <v>83</v>
      </c>
      <c r="T3377" s="109" t="s">
        <v>263</v>
      </c>
      <c r="U3377" s="109" t="s">
        <v>124</v>
      </c>
      <c r="AC3377" s="187" t="str">
        <f t="shared" si="1124"/>
        <v/>
      </c>
      <c r="AD3377" s="187" t="str">
        <f t="shared" si="1125"/>
        <v/>
      </c>
      <c r="AE3377" s="187" t="str">
        <f t="shared" si="1126"/>
        <v/>
      </c>
      <c r="AF3377" s="187" t="str">
        <f t="shared" si="1127"/>
        <v/>
      </c>
      <c r="AG3377" s="187" t="str">
        <f t="shared" si="1128"/>
        <v/>
      </c>
      <c r="AH3377" s="187" t="str">
        <f t="shared" si="1129"/>
        <v/>
      </c>
      <c r="AI3377" s="187" t="str">
        <f t="shared" si="1130"/>
        <v/>
      </c>
      <c r="AJ3377" s="187" t="str">
        <f t="shared" si="1131"/>
        <v/>
      </c>
      <c r="AK3377" s="187" t="str">
        <f t="shared" si="1132"/>
        <v/>
      </c>
      <c r="AN3377" s="187" t="str">
        <f t="shared" si="1133"/>
        <v/>
      </c>
      <c r="AO3377" s="187" t="str">
        <f t="shared" si="1134"/>
        <v/>
      </c>
      <c r="AP3377" s="187" t="str">
        <f t="shared" si="1135"/>
        <v/>
      </c>
      <c r="AT3377" s="187" t="str">
        <f t="shared" si="1136"/>
        <v/>
      </c>
      <c r="AU3377" s="187" t="str">
        <f t="shared" si="1137"/>
        <v/>
      </c>
      <c r="AV3377" s="187" t="str">
        <f t="shared" si="1138"/>
        <v/>
      </c>
      <c r="AW3377" s="187" t="str">
        <f t="shared" si="1139"/>
        <v/>
      </c>
      <c r="AX3377" s="187" t="str">
        <f t="shared" si="1140"/>
        <v/>
      </c>
      <c r="AY3377" s="187" t="str">
        <f t="shared" si="1121"/>
        <v/>
      </c>
      <c r="AZ3377" s="187" t="str">
        <f t="shared" si="1141"/>
        <v/>
      </c>
      <c r="BA3377" s="187" t="str">
        <f t="shared" si="1123"/>
        <v xml:space="preserve"> </v>
      </c>
      <c r="BB3377" s="187" t="str">
        <f>IFERROR(IF(AW3377="","",VLOOKUP(AW3377,SUSS!R:S,2,FALSE)),AY3377*SUSS!$M$2)</f>
        <v/>
      </c>
      <c r="BC3377" s="187" t="str">
        <f t="shared" si="1122"/>
        <v/>
      </c>
    </row>
    <row r="3378" spans="14:55" ht="15.75" thickBot="1">
      <c r="N3378" s="183" t="s">
        <v>262</v>
      </c>
      <c r="O3378" s="109">
        <v>6</v>
      </c>
      <c r="P3378" s="112">
        <v>45411.12</v>
      </c>
      <c r="Q3378" s="110" t="s">
        <v>11</v>
      </c>
      <c r="R3378" s="110" t="s">
        <v>10</v>
      </c>
      <c r="S3378" s="110" t="s">
        <v>10</v>
      </c>
      <c r="T3378" s="109" t="s">
        <v>264</v>
      </c>
      <c r="U3378" s="109" t="s">
        <v>124</v>
      </c>
      <c r="AC3378" s="187" t="str">
        <f t="shared" si="1124"/>
        <v/>
      </c>
      <c r="AD3378" s="187" t="str">
        <f t="shared" si="1125"/>
        <v/>
      </c>
      <c r="AE3378" s="187" t="str">
        <f t="shared" si="1126"/>
        <v/>
      </c>
      <c r="AF3378" s="187" t="str">
        <f t="shared" si="1127"/>
        <v/>
      </c>
      <c r="AG3378" s="187" t="str">
        <f t="shared" si="1128"/>
        <v/>
      </c>
      <c r="AH3378" s="187" t="str">
        <f t="shared" si="1129"/>
        <v/>
      </c>
      <c r="AI3378" s="187" t="str">
        <f t="shared" si="1130"/>
        <v/>
      </c>
      <c r="AJ3378" s="187" t="str">
        <f t="shared" si="1131"/>
        <v/>
      </c>
      <c r="AK3378" s="187" t="str">
        <f t="shared" si="1132"/>
        <v/>
      </c>
      <c r="AN3378" s="187" t="str">
        <f t="shared" si="1133"/>
        <v/>
      </c>
      <c r="AO3378" s="187" t="str">
        <f t="shared" si="1134"/>
        <v/>
      </c>
      <c r="AP3378" s="187" t="str">
        <f t="shared" si="1135"/>
        <v/>
      </c>
      <c r="AT3378" s="187" t="str">
        <f t="shared" si="1136"/>
        <v>P631237</v>
      </c>
      <c r="AU3378" s="187">
        <f t="shared" si="1137"/>
        <v>6</v>
      </c>
      <c r="AV3378" s="187">
        <f t="shared" si="1138"/>
        <v>45411.12</v>
      </c>
      <c r="AW3378" s="187" t="str">
        <f t="shared" si="1139"/>
        <v>2021/12</v>
      </c>
      <c r="AX3378" s="187" t="str">
        <f t="shared" si="1140"/>
        <v>2021/12 Contribuciones Seg. Social</v>
      </c>
      <c r="AY3378" s="187">
        <f t="shared" si="1121"/>
        <v>150896.34</v>
      </c>
      <c r="AZ3378" s="187">
        <f t="shared" si="1141"/>
        <v>0.3009424880682991</v>
      </c>
      <c r="BA3378" s="187" t="str">
        <f t="shared" si="1123"/>
        <v>P631237 6</v>
      </c>
      <c r="BB3378" s="187">
        <f>IFERROR(IF(AW3378="","",VLOOKUP(AW3378,SUSS!R:S,2,FALSE)),AY3378*SUSS!$M$2)</f>
        <v>17235.900000000001</v>
      </c>
      <c r="BC3378" s="187">
        <f t="shared" si="1122"/>
        <v>5187.014630096397</v>
      </c>
    </row>
    <row r="3379" spans="14:55" ht="15.75" thickBot="1">
      <c r="N3379" s="183" t="s">
        <v>262</v>
      </c>
      <c r="O3379" s="109">
        <v>6</v>
      </c>
      <c r="P3379" s="112">
        <v>38500.230000000003</v>
      </c>
      <c r="Q3379" s="110" t="s">
        <v>86</v>
      </c>
      <c r="R3379" s="110" t="s">
        <v>10</v>
      </c>
      <c r="S3379" s="110" t="s">
        <v>10</v>
      </c>
      <c r="T3379" s="109" t="s">
        <v>264</v>
      </c>
      <c r="U3379" s="109" t="s">
        <v>124</v>
      </c>
      <c r="AC3379" s="187" t="str">
        <f t="shared" si="1124"/>
        <v/>
      </c>
      <c r="AD3379" s="187" t="str">
        <f t="shared" si="1125"/>
        <v/>
      </c>
      <c r="AE3379" s="187" t="str">
        <f t="shared" si="1126"/>
        <v/>
      </c>
      <c r="AF3379" s="187" t="str">
        <f t="shared" si="1127"/>
        <v/>
      </c>
      <c r="AG3379" s="187" t="str">
        <f t="shared" si="1128"/>
        <v/>
      </c>
      <c r="AH3379" s="187" t="str">
        <f t="shared" si="1129"/>
        <v/>
      </c>
      <c r="AI3379" s="187" t="str">
        <f t="shared" si="1130"/>
        <v/>
      </c>
      <c r="AJ3379" s="187" t="str">
        <f t="shared" si="1131"/>
        <v/>
      </c>
      <c r="AK3379" s="187" t="str">
        <f t="shared" si="1132"/>
        <v/>
      </c>
      <c r="AN3379" s="187" t="str">
        <f t="shared" si="1133"/>
        <v/>
      </c>
      <c r="AO3379" s="187" t="str">
        <f t="shared" si="1134"/>
        <v/>
      </c>
      <c r="AP3379" s="187" t="str">
        <f t="shared" si="1135"/>
        <v/>
      </c>
      <c r="AT3379" s="187" t="str">
        <f t="shared" si="1136"/>
        <v/>
      </c>
      <c r="AU3379" s="187" t="str">
        <f t="shared" si="1137"/>
        <v/>
      </c>
      <c r="AV3379" s="187" t="str">
        <f t="shared" si="1138"/>
        <v/>
      </c>
      <c r="AW3379" s="187" t="str">
        <f t="shared" si="1139"/>
        <v/>
      </c>
      <c r="AX3379" s="187" t="str">
        <f t="shared" si="1140"/>
        <v/>
      </c>
      <c r="AY3379" s="187" t="str">
        <f t="shared" si="1121"/>
        <v/>
      </c>
      <c r="AZ3379" s="187" t="str">
        <f t="shared" si="1141"/>
        <v/>
      </c>
      <c r="BA3379" s="187" t="str">
        <f t="shared" si="1123"/>
        <v xml:space="preserve"> </v>
      </c>
      <c r="BB3379" s="187" t="str">
        <f>IFERROR(IF(AW3379="","",VLOOKUP(AW3379,SUSS!R:S,2,FALSE)),AY3379*SUSS!$M$2)</f>
        <v/>
      </c>
      <c r="BC3379" s="187" t="str">
        <f t="shared" si="1122"/>
        <v/>
      </c>
    </row>
    <row r="3380" spans="14:55" ht="45.75" thickBot="1">
      <c r="N3380" s="183" t="s">
        <v>265</v>
      </c>
      <c r="O3380" s="194" t="s">
        <v>17</v>
      </c>
      <c r="P3380" s="185"/>
      <c r="Q3380" s="185"/>
      <c r="R3380" s="185"/>
      <c r="S3380" s="185"/>
      <c r="T3380" s="185"/>
      <c r="U3380" s="185"/>
      <c r="AC3380" s="187" t="str">
        <f t="shared" si="1124"/>
        <v/>
      </c>
      <c r="AD3380" s="187" t="str">
        <f t="shared" si="1125"/>
        <v/>
      </c>
      <c r="AE3380" s="187" t="str">
        <f t="shared" si="1126"/>
        <v/>
      </c>
      <c r="AF3380" s="187" t="str">
        <f t="shared" si="1127"/>
        <v/>
      </c>
      <c r="AG3380" s="187" t="str">
        <f t="shared" si="1128"/>
        <v/>
      </c>
      <c r="AH3380" s="187" t="str">
        <f t="shared" si="1129"/>
        <v/>
      </c>
      <c r="AI3380" s="187" t="str">
        <f t="shared" si="1130"/>
        <v/>
      </c>
      <c r="AJ3380" s="187" t="str">
        <f t="shared" si="1131"/>
        <v/>
      </c>
      <c r="AK3380" s="187" t="str">
        <f t="shared" si="1132"/>
        <v/>
      </c>
      <c r="AN3380" s="187" t="str">
        <f t="shared" si="1133"/>
        <v/>
      </c>
      <c r="AO3380" s="187" t="str">
        <f t="shared" si="1134"/>
        <v/>
      </c>
      <c r="AP3380" s="187" t="str">
        <f t="shared" si="1135"/>
        <v/>
      </c>
      <c r="AT3380" s="187" t="str">
        <f t="shared" si="1136"/>
        <v/>
      </c>
      <c r="AU3380" s="187" t="str">
        <f t="shared" si="1137"/>
        <v/>
      </c>
      <c r="AV3380" s="187" t="str">
        <f t="shared" si="1138"/>
        <v/>
      </c>
      <c r="AW3380" s="187" t="str">
        <f t="shared" si="1139"/>
        <v/>
      </c>
      <c r="AX3380" s="187" t="str">
        <f t="shared" si="1140"/>
        <v/>
      </c>
      <c r="AY3380" s="187" t="str">
        <f t="shared" si="1121"/>
        <v/>
      </c>
      <c r="AZ3380" s="187" t="str">
        <f t="shared" si="1141"/>
        <v/>
      </c>
      <c r="BA3380" s="187" t="str">
        <f t="shared" si="1123"/>
        <v xml:space="preserve"> </v>
      </c>
      <c r="BB3380" s="187" t="str">
        <f>IFERROR(IF(AW3380="","",VLOOKUP(AW3380,SUSS!R:S,2,FALSE)),AY3380*SUSS!$M$2)</f>
        <v/>
      </c>
      <c r="BC3380" s="187" t="str">
        <f t="shared" si="1122"/>
        <v/>
      </c>
    </row>
    <row r="3381" spans="14:55" ht="15.75" thickBot="1">
      <c r="N3381" s="183" t="s">
        <v>265</v>
      </c>
      <c r="O3381" s="114" t="s">
        <v>13</v>
      </c>
      <c r="P3381" s="114" t="s">
        <v>14</v>
      </c>
      <c r="Q3381" s="114" t="s">
        <v>3</v>
      </c>
      <c r="R3381" s="114" t="s">
        <v>4</v>
      </c>
      <c r="S3381" s="114" t="s">
        <v>5</v>
      </c>
      <c r="T3381" s="114" t="s">
        <v>15</v>
      </c>
      <c r="U3381" s="114" t="s">
        <v>16</v>
      </c>
      <c r="AC3381" s="187" t="str">
        <f t="shared" si="1124"/>
        <v/>
      </c>
      <c r="AD3381" s="187" t="str">
        <f t="shared" si="1125"/>
        <v/>
      </c>
      <c r="AE3381" s="187" t="str">
        <f t="shared" si="1126"/>
        <v/>
      </c>
      <c r="AF3381" s="187" t="str">
        <f t="shared" si="1127"/>
        <v/>
      </c>
      <c r="AG3381" s="187" t="str">
        <f t="shared" si="1128"/>
        <v/>
      </c>
      <c r="AH3381" s="187" t="str">
        <f t="shared" si="1129"/>
        <v/>
      </c>
      <c r="AI3381" s="187" t="str">
        <f t="shared" si="1130"/>
        <v/>
      </c>
      <c r="AJ3381" s="187" t="str">
        <f t="shared" si="1131"/>
        <v/>
      </c>
      <c r="AK3381" s="187" t="str">
        <f t="shared" si="1132"/>
        <v/>
      </c>
      <c r="AN3381" s="187" t="str">
        <f t="shared" si="1133"/>
        <v/>
      </c>
      <c r="AO3381" s="187" t="str">
        <f t="shared" si="1134"/>
        <v/>
      </c>
      <c r="AP3381" s="187" t="str">
        <f t="shared" si="1135"/>
        <v/>
      </c>
      <c r="AT3381" s="187" t="str">
        <f t="shared" si="1136"/>
        <v/>
      </c>
      <c r="AU3381" s="187" t="str">
        <f t="shared" si="1137"/>
        <v/>
      </c>
      <c r="AV3381" s="187" t="str">
        <f t="shared" si="1138"/>
        <v/>
      </c>
      <c r="AW3381" s="187" t="str">
        <f t="shared" si="1139"/>
        <v/>
      </c>
      <c r="AX3381" s="187" t="str">
        <f t="shared" si="1140"/>
        <v/>
      </c>
      <c r="AY3381" s="187" t="str">
        <f t="shared" si="1121"/>
        <v/>
      </c>
      <c r="AZ3381" s="187" t="str">
        <f t="shared" si="1141"/>
        <v/>
      </c>
      <c r="BA3381" s="187" t="str">
        <f t="shared" si="1123"/>
        <v xml:space="preserve"> </v>
      </c>
      <c r="BB3381" s="187" t="str">
        <f>IFERROR(IF(AW3381="","",VLOOKUP(AW3381,SUSS!R:S,2,FALSE)),AY3381*SUSS!$M$2)</f>
        <v/>
      </c>
      <c r="BC3381" s="187" t="str">
        <f t="shared" si="1122"/>
        <v/>
      </c>
    </row>
    <row r="3382" spans="14:55" ht="15.75" thickBot="1">
      <c r="N3382" s="183" t="s">
        <v>265</v>
      </c>
      <c r="O3382" s="104" t="s">
        <v>110</v>
      </c>
      <c r="P3382" s="107">
        <v>34940.51</v>
      </c>
      <c r="Q3382" s="105" t="s">
        <v>102</v>
      </c>
      <c r="R3382" s="105" t="s">
        <v>10</v>
      </c>
      <c r="S3382" s="105" t="s">
        <v>10</v>
      </c>
      <c r="T3382" s="104" t="s">
        <v>266</v>
      </c>
      <c r="U3382" s="104" t="s">
        <v>88</v>
      </c>
      <c r="AC3382" s="187" t="str">
        <f t="shared" si="1124"/>
        <v/>
      </c>
      <c r="AD3382" s="187" t="str">
        <f t="shared" si="1125"/>
        <v/>
      </c>
      <c r="AE3382" s="187" t="str">
        <f t="shared" si="1126"/>
        <v/>
      </c>
      <c r="AF3382" s="187" t="str">
        <f t="shared" si="1127"/>
        <v/>
      </c>
      <c r="AG3382" s="187" t="str">
        <f t="shared" si="1128"/>
        <v/>
      </c>
      <c r="AH3382" s="187" t="str">
        <f t="shared" si="1129"/>
        <v/>
      </c>
      <c r="AI3382" s="187" t="str">
        <f t="shared" si="1130"/>
        <v/>
      </c>
      <c r="AJ3382" s="187" t="str">
        <f t="shared" si="1131"/>
        <v/>
      </c>
      <c r="AK3382" s="187" t="str">
        <f t="shared" si="1132"/>
        <v/>
      </c>
      <c r="AN3382" s="187" t="str">
        <f t="shared" si="1133"/>
        <v/>
      </c>
      <c r="AO3382" s="187" t="str">
        <f t="shared" si="1134"/>
        <v/>
      </c>
      <c r="AP3382" s="187" t="str">
        <f t="shared" si="1135"/>
        <v/>
      </c>
      <c r="AT3382" s="187" t="str">
        <f t="shared" si="1136"/>
        <v/>
      </c>
      <c r="AU3382" s="187" t="str">
        <f t="shared" si="1137"/>
        <v/>
      </c>
      <c r="AV3382" s="187" t="str">
        <f t="shared" si="1138"/>
        <v/>
      </c>
      <c r="AW3382" s="187" t="str">
        <f t="shared" si="1139"/>
        <v/>
      </c>
      <c r="AX3382" s="187" t="str">
        <f t="shared" si="1140"/>
        <v/>
      </c>
      <c r="AY3382" s="187" t="str">
        <f t="shared" si="1121"/>
        <v/>
      </c>
      <c r="AZ3382" s="187" t="str">
        <f t="shared" si="1141"/>
        <v/>
      </c>
      <c r="BA3382" s="187" t="str">
        <f t="shared" si="1123"/>
        <v xml:space="preserve"> </v>
      </c>
      <c r="BB3382" s="187" t="str">
        <f>IFERROR(IF(AW3382="","",VLOOKUP(AW3382,SUSS!R:S,2,FALSE)),AY3382*SUSS!$M$2)</f>
        <v/>
      </c>
      <c r="BC3382" s="187" t="str">
        <f t="shared" si="1122"/>
        <v/>
      </c>
    </row>
    <row r="3383" spans="14:55" ht="15.75" thickBot="1">
      <c r="N3383" s="183" t="s">
        <v>265</v>
      </c>
      <c r="O3383" s="109" t="s">
        <v>110</v>
      </c>
      <c r="P3383" s="112">
        <v>33452.65</v>
      </c>
      <c r="Q3383" s="110" t="s">
        <v>107</v>
      </c>
      <c r="R3383" s="110" t="s">
        <v>10</v>
      </c>
      <c r="S3383" s="110" t="s">
        <v>10</v>
      </c>
      <c r="T3383" s="109" t="s">
        <v>266</v>
      </c>
      <c r="U3383" s="109" t="s">
        <v>88</v>
      </c>
      <c r="AC3383" s="187" t="str">
        <f t="shared" si="1124"/>
        <v/>
      </c>
      <c r="AD3383" s="187" t="str">
        <f t="shared" si="1125"/>
        <v/>
      </c>
      <c r="AE3383" s="187" t="str">
        <f t="shared" si="1126"/>
        <v/>
      </c>
      <c r="AF3383" s="187" t="str">
        <f t="shared" si="1127"/>
        <v/>
      </c>
      <c r="AG3383" s="187" t="str">
        <f t="shared" si="1128"/>
        <v/>
      </c>
      <c r="AH3383" s="187" t="str">
        <f t="shared" si="1129"/>
        <v/>
      </c>
      <c r="AI3383" s="187" t="str">
        <f t="shared" si="1130"/>
        <v/>
      </c>
      <c r="AJ3383" s="187" t="str">
        <f t="shared" si="1131"/>
        <v/>
      </c>
      <c r="AK3383" s="187" t="str">
        <f t="shared" si="1132"/>
        <v/>
      </c>
      <c r="AN3383" s="187" t="str">
        <f t="shared" si="1133"/>
        <v/>
      </c>
      <c r="AO3383" s="187" t="str">
        <f t="shared" si="1134"/>
        <v/>
      </c>
      <c r="AP3383" s="187" t="str">
        <f t="shared" si="1135"/>
        <v/>
      </c>
      <c r="AT3383" s="187" t="str">
        <f t="shared" si="1136"/>
        <v/>
      </c>
      <c r="AU3383" s="187" t="str">
        <f t="shared" si="1137"/>
        <v/>
      </c>
      <c r="AV3383" s="187" t="str">
        <f t="shared" si="1138"/>
        <v/>
      </c>
      <c r="AW3383" s="187" t="str">
        <f t="shared" si="1139"/>
        <v/>
      </c>
      <c r="AX3383" s="187" t="str">
        <f t="shared" si="1140"/>
        <v/>
      </c>
      <c r="AY3383" s="187" t="str">
        <f t="shared" si="1121"/>
        <v/>
      </c>
      <c r="AZ3383" s="187" t="str">
        <f t="shared" si="1141"/>
        <v/>
      </c>
      <c r="BA3383" s="187" t="str">
        <f t="shared" si="1123"/>
        <v xml:space="preserve"> </v>
      </c>
      <c r="BB3383" s="187" t="str">
        <f>IFERROR(IF(AW3383="","",VLOOKUP(AW3383,SUSS!R:S,2,FALSE)),AY3383*SUSS!$M$2)</f>
        <v/>
      </c>
      <c r="BC3383" s="187" t="str">
        <f t="shared" si="1122"/>
        <v/>
      </c>
    </row>
    <row r="3384" spans="14:55" ht="15.75" thickBot="1">
      <c r="N3384" s="183" t="s">
        <v>265</v>
      </c>
      <c r="O3384" s="109">
        <v>1</v>
      </c>
      <c r="P3384" s="112">
        <v>23293.67</v>
      </c>
      <c r="Q3384" s="110" t="s">
        <v>102</v>
      </c>
      <c r="R3384" s="110" t="s">
        <v>10</v>
      </c>
      <c r="S3384" s="110" t="s">
        <v>10</v>
      </c>
      <c r="T3384" s="109" t="s">
        <v>266</v>
      </c>
      <c r="U3384" s="109" t="s">
        <v>124</v>
      </c>
      <c r="AC3384" s="187" t="str">
        <f t="shared" si="1124"/>
        <v/>
      </c>
      <c r="AD3384" s="187" t="str">
        <f t="shared" si="1125"/>
        <v/>
      </c>
      <c r="AE3384" s="187" t="str">
        <f t="shared" si="1126"/>
        <v/>
      </c>
      <c r="AF3384" s="187" t="str">
        <f t="shared" si="1127"/>
        <v/>
      </c>
      <c r="AG3384" s="187" t="str">
        <f t="shared" si="1128"/>
        <v/>
      </c>
      <c r="AH3384" s="187" t="str">
        <f t="shared" si="1129"/>
        <v/>
      </c>
      <c r="AI3384" s="187" t="str">
        <f t="shared" si="1130"/>
        <v/>
      </c>
      <c r="AJ3384" s="187" t="str">
        <f t="shared" si="1131"/>
        <v/>
      </c>
      <c r="AK3384" s="187" t="str">
        <f t="shared" si="1132"/>
        <v/>
      </c>
      <c r="AN3384" s="187" t="str">
        <f t="shared" si="1133"/>
        <v/>
      </c>
      <c r="AO3384" s="187" t="str">
        <f t="shared" si="1134"/>
        <v/>
      </c>
      <c r="AP3384" s="187" t="str">
        <f t="shared" si="1135"/>
        <v/>
      </c>
      <c r="AT3384" s="187" t="str">
        <f t="shared" si="1136"/>
        <v/>
      </c>
      <c r="AU3384" s="187" t="str">
        <f t="shared" si="1137"/>
        <v/>
      </c>
      <c r="AV3384" s="187" t="str">
        <f t="shared" si="1138"/>
        <v/>
      </c>
      <c r="AW3384" s="187" t="str">
        <f t="shared" si="1139"/>
        <v/>
      </c>
      <c r="AX3384" s="187" t="str">
        <f t="shared" si="1140"/>
        <v/>
      </c>
      <c r="AY3384" s="187" t="str">
        <f t="shared" si="1121"/>
        <v/>
      </c>
      <c r="AZ3384" s="187" t="str">
        <f t="shared" si="1141"/>
        <v/>
      </c>
      <c r="BA3384" s="187" t="str">
        <f t="shared" si="1123"/>
        <v xml:space="preserve"> </v>
      </c>
      <c r="BB3384" s="187" t="str">
        <f>IFERROR(IF(AW3384="","",VLOOKUP(AW3384,SUSS!R:S,2,FALSE)),AY3384*SUSS!$M$2)</f>
        <v/>
      </c>
      <c r="BC3384" s="187" t="str">
        <f t="shared" si="1122"/>
        <v/>
      </c>
    </row>
    <row r="3385" spans="14:55" ht="15.75" thickBot="1">
      <c r="N3385" s="183" t="s">
        <v>265</v>
      </c>
      <c r="O3385" s="109">
        <v>1</v>
      </c>
      <c r="P3385" s="112">
        <v>22301.77</v>
      </c>
      <c r="Q3385" s="110" t="s">
        <v>107</v>
      </c>
      <c r="R3385" s="110" t="s">
        <v>10</v>
      </c>
      <c r="S3385" s="110" t="s">
        <v>10</v>
      </c>
      <c r="T3385" s="109" t="s">
        <v>266</v>
      </c>
      <c r="U3385" s="109" t="s">
        <v>124</v>
      </c>
      <c r="AC3385" s="187" t="str">
        <f t="shared" si="1124"/>
        <v/>
      </c>
      <c r="AD3385" s="187" t="str">
        <f t="shared" si="1125"/>
        <v/>
      </c>
      <c r="AE3385" s="187" t="str">
        <f t="shared" si="1126"/>
        <v/>
      </c>
      <c r="AF3385" s="187" t="str">
        <f t="shared" si="1127"/>
        <v/>
      </c>
      <c r="AG3385" s="187" t="str">
        <f t="shared" si="1128"/>
        <v/>
      </c>
      <c r="AH3385" s="187" t="str">
        <f t="shared" si="1129"/>
        <v/>
      </c>
      <c r="AI3385" s="187" t="str">
        <f t="shared" si="1130"/>
        <v/>
      </c>
      <c r="AJ3385" s="187" t="str">
        <f t="shared" si="1131"/>
        <v/>
      </c>
      <c r="AK3385" s="187" t="str">
        <f t="shared" si="1132"/>
        <v/>
      </c>
      <c r="AN3385" s="187" t="str">
        <f t="shared" si="1133"/>
        <v/>
      </c>
      <c r="AO3385" s="187" t="str">
        <f t="shared" si="1134"/>
        <v/>
      </c>
      <c r="AP3385" s="187" t="str">
        <f t="shared" si="1135"/>
        <v/>
      </c>
      <c r="AT3385" s="187" t="str">
        <f t="shared" si="1136"/>
        <v/>
      </c>
      <c r="AU3385" s="187" t="str">
        <f t="shared" si="1137"/>
        <v/>
      </c>
      <c r="AV3385" s="187" t="str">
        <f t="shared" si="1138"/>
        <v/>
      </c>
      <c r="AW3385" s="187" t="str">
        <f t="shared" si="1139"/>
        <v/>
      </c>
      <c r="AX3385" s="187" t="str">
        <f t="shared" si="1140"/>
        <v/>
      </c>
      <c r="AY3385" s="187" t="str">
        <f t="shared" si="1121"/>
        <v/>
      </c>
      <c r="AZ3385" s="187" t="str">
        <f t="shared" si="1141"/>
        <v/>
      </c>
      <c r="BA3385" s="187" t="str">
        <f t="shared" si="1123"/>
        <v xml:space="preserve"> </v>
      </c>
      <c r="BB3385" s="187" t="str">
        <f>IFERROR(IF(AW3385="","",VLOOKUP(AW3385,SUSS!R:S,2,FALSE)),AY3385*SUSS!$M$2)</f>
        <v/>
      </c>
      <c r="BC3385" s="187" t="str">
        <f t="shared" si="1122"/>
        <v/>
      </c>
    </row>
    <row r="3386" spans="14:55" ht="15.75" thickBot="1">
      <c r="N3386" s="183" t="s">
        <v>265</v>
      </c>
      <c r="O3386" s="109">
        <v>2</v>
      </c>
      <c r="P3386" s="112">
        <v>23293.67</v>
      </c>
      <c r="Q3386" s="110" t="s">
        <v>102</v>
      </c>
      <c r="R3386" s="110" t="s">
        <v>10</v>
      </c>
      <c r="S3386" s="110" t="s">
        <v>10</v>
      </c>
      <c r="T3386" s="109" t="s">
        <v>266</v>
      </c>
      <c r="U3386" s="109" t="s">
        <v>124</v>
      </c>
      <c r="AC3386" s="187" t="str">
        <f t="shared" si="1124"/>
        <v/>
      </c>
      <c r="AD3386" s="187" t="str">
        <f t="shared" si="1125"/>
        <v/>
      </c>
      <c r="AE3386" s="187" t="str">
        <f t="shared" si="1126"/>
        <v/>
      </c>
      <c r="AF3386" s="187" t="str">
        <f t="shared" si="1127"/>
        <v/>
      </c>
      <c r="AG3386" s="187" t="str">
        <f t="shared" si="1128"/>
        <v/>
      </c>
      <c r="AH3386" s="187" t="str">
        <f t="shared" si="1129"/>
        <v/>
      </c>
      <c r="AI3386" s="187" t="str">
        <f t="shared" si="1130"/>
        <v/>
      </c>
      <c r="AJ3386" s="187" t="str">
        <f t="shared" si="1131"/>
        <v/>
      </c>
      <c r="AK3386" s="187" t="str">
        <f t="shared" si="1132"/>
        <v/>
      </c>
      <c r="AN3386" s="187" t="str">
        <f t="shared" si="1133"/>
        <v/>
      </c>
      <c r="AO3386" s="187" t="str">
        <f t="shared" si="1134"/>
        <v/>
      </c>
      <c r="AP3386" s="187" t="str">
        <f t="shared" si="1135"/>
        <v/>
      </c>
      <c r="AT3386" s="187" t="str">
        <f t="shared" si="1136"/>
        <v/>
      </c>
      <c r="AU3386" s="187" t="str">
        <f t="shared" si="1137"/>
        <v/>
      </c>
      <c r="AV3386" s="187" t="str">
        <f t="shared" si="1138"/>
        <v/>
      </c>
      <c r="AW3386" s="187" t="str">
        <f t="shared" si="1139"/>
        <v/>
      </c>
      <c r="AX3386" s="187" t="str">
        <f t="shared" si="1140"/>
        <v/>
      </c>
      <c r="AY3386" s="187" t="str">
        <f t="shared" si="1121"/>
        <v/>
      </c>
      <c r="AZ3386" s="187" t="str">
        <f t="shared" si="1141"/>
        <v/>
      </c>
      <c r="BA3386" s="187" t="str">
        <f t="shared" si="1123"/>
        <v xml:space="preserve"> </v>
      </c>
      <c r="BB3386" s="187" t="str">
        <f>IFERROR(IF(AW3386="","",VLOOKUP(AW3386,SUSS!R:S,2,FALSE)),AY3386*SUSS!$M$2)</f>
        <v/>
      </c>
      <c r="BC3386" s="187" t="str">
        <f t="shared" si="1122"/>
        <v/>
      </c>
    </row>
    <row r="3387" spans="14:55" ht="15.75" thickBot="1">
      <c r="N3387" s="183" t="s">
        <v>265</v>
      </c>
      <c r="O3387" s="109">
        <v>2</v>
      </c>
      <c r="P3387" s="112">
        <v>22301.77</v>
      </c>
      <c r="Q3387" s="110" t="s">
        <v>107</v>
      </c>
      <c r="R3387" s="110" t="s">
        <v>10</v>
      </c>
      <c r="S3387" s="110" t="s">
        <v>10</v>
      </c>
      <c r="T3387" s="109" t="s">
        <v>266</v>
      </c>
      <c r="U3387" s="109" t="s">
        <v>124</v>
      </c>
      <c r="AC3387" s="187" t="str">
        <f t="shared" si="1124"/>
        <v/>
      </c>
      <c r="AD3387" s="187" t="str">
        <f t="shared" si="1125"/>
        <v/>
      </c>
      <c r="AE3387" s="187" t="str">
        <f t="shared" si="1126"/>
        <v/>
      </c>
      <c r="AF3387" s="187" t="str">
        <f t="shared" si="1127"/>
        <v/>
      </c>
      <c r="AG3387" s="187" t="str">
        <f t="shared" si="1128"/>
        <v/>
      </c>
      <c r="AH3387" s="187" t="str">
        <f t="shared" si="1129"/>
        <v/>
      </c>
      <c r="AI3387" s="187" t="str">
        <f t="shared" si="1130"/>
        <v/>
      </c>
      <c r="AJ3387" s="187" t="str">
        <f t="shared" si="1131"/>
        <v/>
      </c>
      <c r="AK3387" s="187" t="str">
        <f t="shared" si="1132"/>
        <v/>
      </c>
      <c r="AN3387" s="187" t="str">
        <f t="shared" si="1133"/>
        <v/>
      </c>
      <c r="AO3387" s="187" t="str">
        <f t="shared" si="1134"/>
        <v/>
      </c>
      <c r="AP3387" s="187" t="str">
        <f t="shared" si="1135"/>
        <v/>
      </c>
      <c r="AT3387" s="187" t="str">
        <f t="shared" si="1136"/>
        <v/>
      </c>
      <c r="AU3387" s="187" t="str">
        <f t="shared" si="1137"/>
        <v/>
      </c>
      <c r="AV3387" s="187" t="str">
        <f t="shared" si="1138"/>
        <v/>
      </c>
      <c r="AW3387" s="187" t="str">
        <f t="shared" si="1139"/>
        <v/>
      </c>
      <c r="AX3387" s="187" t="str">
        <f t="shared" si="1140"/>
        <v/>
      </c>
      <c r="AY3387" s="187" t="str">
        <f t="shared" si="1121"/>
        <v/>
      </c>
      <c r="AZ3387" s="187" t="str">
        <f t="shared" si="1141"/>
        <v/>
      </c>
      <c r="BA3387" s="187" t="str">
        <f t="shared" si="1123"/>
        <v xml:space="preserve"> </v>
      </c>
      <c r="BB3387" s="187" t="str">
        <f>IFERROR(IF(AW3387="","",VLOOKUP(AW3387,SUSS!R:S,2,FALSE)),AY3387*SUSS!$M$2)</f>
        <v/>
      </c>
      <c r="BC3387" s="187" t="str">
        <f t="shared" si="1122"/>
        <v/>
      </c>
    </row>
    <row r="3388" spans="14:55" ht="15.75" thickBot="1">
      <c r="N3388" s="183" t="s">
        <v>265</v>
      </c>
      <c r="O3388" s="109">
        <v>3</v>
      </c>
      <c r="P3388" s="112">
        <v>23293.67</v>
      </c>
      <c r="Q3388" s="110" t="s">
        <v>102</v>
      </c>
      <c r="R3388" s="110" t="s">
        <v>10</v>
      </c>
      <c r="S3388" s="110" t="s">
        <v>10</v>
      </c>
      <c r="T3388" s="109" t="s">
        <v>266</v>
      </c>
      <c r="U3388" s="109" t="s">
        <v>124</v>
      </c>
      <c r="AC3388" s="187" t="str">
        <f t="shared" si="1124"/>
        <v/>
      </c>
      <c r="AD3388" s="187" t="str">
        <f t="shared" si="1125"/>
        <v/>
      </c>
      <c r="AE3388" s="187" t="str">
        <f t="shared" si="1126"/>
        <v/>
      </c>
      <c r="AF3388" s="187" t="str">
        <f t="shared" si="1127"/>
        <v/>
      </c>
      <c r="AG3388" s="187" t="str">
        <f t="shared" si="1128"/>
        <v/>
      </c>
      <c r="AH3388" s="187" t="str">
        <f t="shared" si="1129"/>
        <v/>
      </c>
      <c r="AI3388" s="187" t="str">
        <f t="shared" si="1130"/>
        <v/>
      </c>
      <c r="AJ3388" s="187" t="str">
        <f t="shared" si="1131"/>
        <v/>
      </c>
      <c r="AK3388" s="187" t="str">
        <f t="shared" si="1132"/>
        <v/>
      </c>
      <c r="AN3388" s="187" t="str">
        <f t="shared" si="1133"/>
        <v/>
      </c>
      <c r="AO3388" s="187" t="str">
        <f t="shared" si="1134"/>
        <v/>
      </c>
      <c r="AP3388" s="187" t="str">
        <f t="shared" si="1135"/>
        <v/>
      </c>
      <c r="AT3388" s="187" t="str">
        <f t="shared" si="1136"/>
        <v/>
      </c>
      <c r="AU3388" s="187" t="str">
        <f t="shared" si="1137"/>
        <v/>
      </c>
      <c r="AV3388" s="187" t="str">
        <f t="shared" si="1138"/>
        <v/>
      </c>
      <c r="AW3388" s="187" t="str">
        <f t="shared" si="1139"/>
        <v/>
      </c>
      <c r="AX3388" s="187" t="str">
        <f t="shared" si="1140"/>
        <v/>
      </c>
      <c r="AY3388" s="187" t="str">
        <f t="shared" si="1121"/>
        <v/>
      </c>
      <c r="AZ3388" s="187" t="str">
        <f t="shared" si="1141"/>
        <v/>
      </c>
      <c r="BA3388" s="187" t="str">
        <f t="shared" si="1123"/>
        <v xml:space="preserve"> </v>
      </c>
      <c r="BB3388" s="187" t="str">
        <f>IFERROR(IF(AW3388="","",VLOOKUP(AW3388,SUSS!R:S,2,FALSE)),AY3388*SUSS!$M$2)</f>
        <v/>
      </c>
      <c r="BC3388" s="187" t="str">
        <f t="shared" si="1122"/>
        <v/>
      </c>
    </row>
    <row r="3389" spans="14:55" ht="15.75" thickBot="1">
      <c r="N3389" s="183" t="s">
        <v>265</v>
      </c>
      <c r="O3389" s="109">
        <v>3</v>
      </c>
      <c r="P3389" s="112">
        <v>22301.77</v>
      </c>
      <c r="Q3389" s="110" t="s">
        <v>107</v>
      </c>
      <c r="R3389" s="110" t="s">
        <v>10</v>
      </c>
      <c r="S3389" s="110" t="s">
        <v>10</v>
      </c>
      <c r="T3389" s="109" t="s">
        <v>266</v>
      </c>
      <c r="U3389" s="109" t="s">
        <v>124</v>
      </c>
      <c r="AC3389" s="187" t="str">
        <f t="shared" si="1124"/>
        <v/>
      </c>
      <c r="AD3389" s="187" t="str">
        <f t="shared" si="1125"/>
        <v/>
      </c>
      <c r="AE3389" s="187" t="str">
        <f t="shared" si="1126"/>
        <v/>
      </c>
      <c r="AF3389" s="187" t="str">
        <f t="shared" si="1127"/>
        <v/>
      </c>
      <c r="AG3389" s="187" t="str">
        <f t="shared" si="1128"/>
        <v/>
      </c>
      <c r="AH3389" s="187" t="str">
        <f t="shared" si="1129"/>
        <v/>
      </c>
      <c r="AI3389" s="187" t="str">
        <f t="shared" si="1130"/>
        <v/>
      </c>
      <c r="AJ3389" s="187" t="str">
        <f t="shared" si="1131"/>
        <v/>
      </c>
      <c r="AK3389" s="187" t="str">
        <f t="shared" si="1132"/>
        <v/>
      </c>
      <c r="AN3389" s="187" t="str">
        <f t="shared" si="1133"/>
        <v/>
      </c>
      <c r="AO3389" s="187" t="str">
        <f t="shared" si="1134"/>
        <v/>
      </c>
      <c r="AP3389" s="187" t="str">
        <f t="shared" si="1135"/>
        <v/>
      </c>
      <c r="AT3389" s="187" t="str">
        <f t="shared" si="1136"/>
        <v/>
      </c>
      <c r="AU3389" s="187" t="str">
        <f t="shared" si="1137"/>
        <v/>
      </c>
      <c r="AV3389" s="187" t="str">
        <f t="shared" si="1138"/>
        <v/>
      </c>
      <c r="AW3389" s="187" t="str">
        <f t="shared" si="1139"/>
        <v/>
      </c>
      <c r="AX3389" s="187" t="str">
        <f t="shared" si="1140"/>
        <v/>
      </c>
      <c r="AY3389" s="187" t="str">
        <f t="shared" si="1121"/>
        <v/>
      </c>
      <c r="AZ3389" s="187" t="str">
        <f t="shared" si="1141"/>
        <v/>
      </c>
      <c r="BA3389" s="187" t="str">
        <f t="shared" si="1123"/>
        <v xml:space="preserve"> </v>
      </c>
      <c r="BB3389" s="187" t="str">
        <f>IFERROR(IF(AW3389="","",VLOOKUP(AW3389,SUSS!R:S,2,FALSE)),AY3389*SUSS!$M$2)</f>
        <v/>
      </c>
      <c r="BC3389" s="187" t="str">
        <f t="shared" si="1122"/>
        <v/>
      </c>
    </row>
    <row r="3390" spans="14:55" ht="15.75" thickBot="1">
      <c r="N3390" s="183" t="s">
        <v>265</v>
      </c>
      <c r="O3390" s="109">
        <v>4</v>
      </c>
      <c r="P3390" s="112">
        <v>23293.67</v>
      </c>
      <c r="Q3390" s="110" t="s">
        <v>102</v>
      </c>
      <c r="R3390" s="110" t="s">
        <v>10</v>
      </c>
      <c r="S3390" s="110" t="s">
        <v>10</v>
      </c>
      <c r="T3390" s="109" t="s">
        <v>266</v>
      </c>
      <c r="U3390" s="109" t="s">
        <v>124</v>
      </c>
      <c r="AC3390" s="187" t="str">
        <f t="shared" si="1124"/>
        <v/>
      </c>
      <c r="AD3390" s="187" t="str">
        <f t="shared" si="1125"/>
        <v/>
      </c>
      <c r="AE3390" s="187" t="str">
        <f t="shared" si="1126"/>
        <v/>
      </c>
      <c r="AF3390" s="187" t="str">
        <f t="shared" si="1127"/>
        <v/>
      </c>
      <c r="AG3390" s="187" t="str">
        <f t="shared" si="1128"/>
        <v/>
      </c>
      <c r="AH3390" s="187" t="str">
        <f t="shared" si="1129"/>
        <v/>
      </c>
      <c r="AI3390" s="187" t="str">
        <f t="shared" si="1130"/>
        <v/>
      </c>
      <c r="AJ3390" s="187" t="str">
        <f t="shared" si="1131"/>
        <v/>
      </c>
      <c r="AK3390" s="187" t="str">
        <f t="shared" si="1132"/>
        <v/>
      </c>
      <c r="AN3390" s="187" t="str">
        <f t="shared" si="1133"/>
        <v/>
      </c>
      <c r="AO3390" s="187" t="str">
        <f t="shared" si="1134"/>
        <v/>
      </c>
      <c r="AP3390" s="187" t="str">
        <f t="shared" si="1135"/>
        <v/>
      </c>
      <c r="AT3390" s="187" t="str">
        <f t="shared" si="1136"/>
        <v/>
      </c>
      <c r="AU3390" s="187" t="str">
        <f t="shared" si="1137"/>
        <v/>
      </c>
      <c r="AV3390" s="187" t="str">
        <f t="shared" si="1138"/>
        <v/>
      </c>
      <c r="AW3390" s="187" t="str">
        <f t="shared" si="1139"/>
        <v/>
      </c>
      <c r="AX3390" s="187" t="str">
        <f t="shared" si="1140"/>
        <v/>
      </c>
      <c r="AY3390" s="187" t="str">
        <f t="shared" si="1121"/>
        <v/>
      </c>
      <c r="AZ3390" s="187" t="str">
        <f t="shared" si="1141"/>
        <v/>
      </c>
      <c r="BA3390" s="187" t="str">
        <f t="shared" si="1123"/>
        <v xml:space="preserve"> </v>
      </c>
      <c r="BB3390" s="187" t="str">
        <f>IFERROR(IF(AW3390="","",VLOOKUP(AW3390,SUSS!R:S,2,FALSE)),AY3390*SUSS!$M$2)</f>
        <v/>
      </c>
      <c r="BC3390" s="187" t="str">
        <f t="shared" si="1122"/>
        <v/>
      </c>
    </row>
    <row r="3391" spans="14:55" ht="15.75" thickBot="1">
      <c r="N3391" s="183" t="s">
        <v>265</v>
      </c>
      <c r="O3391" s="109">
        <v>4</v>
      </c>
      <c r="P3391" s="112">
        <v>22301.77</v>
      </c>
      <c r="Q3391" s="110" t="s">
        <v>107</v>
      </c>
      <c r="R3391" s="110" t="s">
        <v>10</v>
      </c>
      <c r="S3391" s="110" t="s">
        <v>10</v>
      </c>
      <c r="T3391" s="109" t="s">
        <v>266</v>
      </c>
      <c r="U3391" s="109" t="s">
        <v>124</v>
      </c>
      <c r="AC3391" s="187" t="str">
        <f t="shared" si="1124"/>
        <v/>
      </c>
      <c r="AD3391" s="187" t="str">
        <f t="shared" si="1125"/>
        <v/>
      </c>
      <c r="AE3391" s="187" t="str">
        <f t="shared" si="1126"/>
        <v/>
      </c>
      <c r="AF3391" s="187" t="str">
        <f t="shared" si="1127"/>
        <v/>
      </c>
      <c r="AG3391" s="187" t="str">
        <f t="shared" si="1128"/>
        <v/>
      </c>
      <c r="AH3391" s="187" t="str">
        <f t="shared" si="1129"/>
        <v/>
      </c>
      <c r="AI3391" s="187" t="str">
        <f t="shared" si="1130"/>
        <v/>
      </c>
      <c r="AJ3391" s="187" t="str">
        <f t="shared" si="1131"/>
        <v/>
      </c>
      <c r="AK3391" s="187" t="str">
        <f t="shared" si="1132"/>
        <v/>
      </c>
      <c r="AN3391" s="187" t="str">
        <f t="shared" si="1133"/>
        <v/>
      </c>
      <c r="AO3391" s="187" t="str">
        <f t="shared" si="1134"/>
        <v/>
      </c>
      <c r="AP3391" s="187" t="str">
        <f t="shared" si="1135"/>
        <v/>
      </c>
      <c r="AT3391" s="187" t="str">
        <f t="shared" si="1136"/>
        <v/>
      </c>
      <c r="AU3391" s="187" t="str">
        <f t="shared" si="1137"/>
        <v/>
      </c>
      <c r="AV3391" s="187" t="str">
        <f t="shared" si="1138"/>
        <v/>
      </c>
      <c r="AW3391" s="187" t="str">
        <f t="shared" si="1139"/>
        <v/>
      </c>
      <c r="AX3391" s="187" t="str">
        <f t="shared" si="1140"/>
        <v/>
      </c>
      <c r="AY3391" s="187" t="str">
        <f t="shared" si="1121"/>
        <v/>
      </c>
      <c r="AZ3391" s="187" t="str">
        <f t="shared" si="1141"/>
        <v/>
      </c>
      <c r="BA3391" s="187" t="str">
        <f t="shared" si="1123"/>
        <v xml:space="preserve"> </v>
      </c>
      <c r="BB3391" s="187" t="str">
        <f>IFERROR(IF(AW3391="","",VLOOKUP(AW3391,SUSS!R:S,2,FALSE)),AY3391*SUSS!$M$2)</f>
        <v/>
      </c>
      <c r="BC3391" s="187" t="str">
        <f t="shared" si="1122"/>
        <v/>
      </c>
    </row>
    <row r="3392" spans="14:55" ht="15.75" thickBot="1">
      <c r="N3392" s="183" t="s">
        <v>265</v>
      </c>
      <c r="O3392" s="109">
        <v>5</v>
      </c>
      <c r="P3392" s="112">
        <v>23293.67</v>
      </c>
      <c r="Q3392" s="110" t="s">
        <v>102</v>
      </c>
      <c r="R3392" s="110" t="s">
        <v>10</v>
      </c>
      <c r="S3392" s="110" t="s">
        <v>10</v>
      </c>
      <c r="T3392" s="109" t="s">
        <v>266</v>
      </c>
      <c r="U3392" s="109" t="s">
        <v>124</v>
      </c>
      <c r="AC3392" s="187" t="str">
        <f t="shared" si="1124"/>
        <v/>
      </c>
      <c r="AD3392" s="187" t="str">
        <f t="shared" si="1125"/>
        <v/>
      </c>
      <c r="AE3392" s="187" t="str">
        <f t="shared" si="1126"/>
        <v/>
      </c>
      <c r="AF3392" s="187" t="str">
        <f t="shared" si="1127"/>
        <v/>
      </c>
      <c r="AG3392" s="187" t="str">
        <f t="shared" si="1128"/>
        <v/>
      </c>
      <c r="AH3392" s="187" t="str">
        <f t="shared" si="1129"/>
        <v/>
      </c>
      <c r="AI3392" s="187" t="str">
        <f t="shared" si="1130"/>
        <v/>
      </c>
      <c r="AJ3392" s="187" t="str">
        <f t="shared" si="1131"/>
        <v/>
      </c>
      <c r="AK3392" s="187" t="str">
        <f t="shared" si="1132"/>
        <v/>
      </c>
      <c r="AN3392" s="187" t="str">
        <f t="shared" si="1133"/>
        <v/>
      </c>
      <c r="AO3392" s="187" t="str">
        <f t="shared" si="1134"/>
        <v/>
      </c>
      <c r="AP3392" s="187" t="str">
        <f t="shared" si="1135"/>
        <v/>
      </c>
      <c r="AT3392" s="187" t="str">
        <f t="shared" si="1136"/>
        <v/>
      </c>
      <c r="AU3392" s="187" t="str">
        <f t="shared" si="1137"/>
        <v/>
      </c>
      <c r="AV3392" s="187" t="str">
        <f t="shared" si="1138"/>
        <v/>
      </c>
      <c r="AW3392" s="187" t="str">
        <f t="shared" si="1139"/>
        <v/>
      </c>
      <c r="AX3392" s="187" t="str">
        <f t="shared" si="1140"/>
        <v/>
      </c>
      <c r="AY3392" s="187" t="str">
        <f t="shared" si="1121"/>
        <v/>
      </c>
      <c r="AZ3392" s="187" t="str">
        <f t="shared" si="1141"/>
        <v/>
      </c>
      <c r="BA3392" s="187" t="str">
        <f t="shared" si="1123"/>
        <v xml:space="preserve"> </v>
      </c>
      <c r="BB3392" s="187" t="str">
        <f>IFERROR(IF(AW3392="","",VLOOKUP(AW3392,SUSS!R:S,2,FALSE)),AY3392*SUSS!$M$2)</f>
        <v/>
      </c>
      <c r="BC3392" s="187" t="str">
        <f t="shared" si="1122"/>
        <v/>
      </c>
    </row>
    <row r="3393" spans="14:55" ht="15.75" thickBot="1">
      <c r="N3393" s="183" t="s">
        <v>265</v>
      </c>
      <c r="O3393" s="109">
        <v>5</v>
      </c>
      <c r="P3393" s="112">
        <v>22301.77</v>
      </c>
      <c r="Q3393" s="110" t="s">
        <v>107</v>
      </c>
      <c r="R3393" s="110" t="s">
        <v>10</v>
      </c>
      <c r="S3393" s="110" t="s">
        <v>10</v>
      </c>
      <c r="T3393" s="109" t="s">
        <v>266</v>
      </c>
      <c r="U3393" s="109" t="s">
        <v>124</v>
      </c>
      <c r="AC3393" s="187" t="str">
        <f t="shared" si="1124"/>
        <v/>
      </c>
      <c r="AD3393" s="187" t="str">
        <f t="shared" si="1125"/>
        <v/>
      </c>
      <c r="AE3393" s="187" t="str">
        <f t="shared" si="1126"/>
        <v/>
      </c>
      <c r="AF3393" s="187" t="str">
        <f t="shared" si="1127"/>
        <v/>
      </c>
      <c r="AG3393" s="187" t="str">
        <f t="shared" si="1128"/>
        <v/>
      </c>
      <c r="AH3393" s="187" t="str">
        <f t="shared" si="1129"/>
        <v/>
      </c>
      <c r="AI3393" s="187" t="str">
        <f t="shared" si="1130"/>
        <v/>
      </c>
      <c r="AJ3393" s="187" t="str">
        <f t="shared" si="1131"/>
        <v/>
      </c>
      <c r="AK3393" s="187" t="str">
        <f t="shared" si="1132"/>
        <v/>
      </c>
      <c r="AN3393" s="187" t="str">
        <f t="shared" si="1133"/>
        <v/>
      </c>
      <c r="AO3393" s="187" t="str">
        <f t="shared" si="1134"/>
        <v/>
      </c>
      <c r="AP3393" s="187" t="str">
        <f t="shared" si="1135"/>
        <v/>
      </c>
      <c r="AT3393" s="187" t="str">
        <f t="shared" si="1136"/>
        <v/>
      </c>
      <c r="AU3393" s="187" t="str">
        <f t="shared" si="1137"/>
        <v/>
      </c>
      <c r="AV3393" s="187" t="str">
        <f t="shared" si="1138"/>
        <v/>
      </c>
      <c r="AW3393" s="187" t="str">
        <f t="shared" si="1139"/>
        <v/>
      </c>
      <c r="AX3393" s="187" t="str">
        <f t="shared" si="1140"/>
        <v/>
      </c>
      <c r="AY3393" s="187" t="str">
        <f t="shared" si="1121"/>
        <v/>
      </c>
      <c r="AZ3393" s="187" t="str">
        <f t="shared" si="1141"/>
        <v/>
      </c>
      <c r="BA3393" s="187" t="str">
        <f t="shared" si="1123"/>
        <v xml:space="preserve"> </v>
      </c>
      <c r="BB3393" s="187" t="str">
        <f>IFERROR(IF(AW3393="","",VLOOKUP(AW3393,SUSS!R:S,2,FALSE)),AY3393*SUSS!$M$2)</f>
        <v/>
      </c>
      <c r="BC3393" s="187" t="str">
        <f t="shared" si="1122"/>
        <v/>
      </c>
    </row>
    <row r="3394" spans="14:55" ht="15.75" thickBot="1">
      <c r="N3394" s="183" t="s">
        <v>265</v>
      </c>
      <c r="O3394" s="109">
        <v>6</v>
      </c>
      <c r="P3394" s="112">
        <v>23293.67</v>
      </c>
      <c r="Q3394" s="110" t="s">
        <v>102</v>
      </c>
      <c r="R3394" s="110" t="s">
        <v>10</v>
      </c>
      <c r="S3394" s="110" t="s">
        <v>10</v>
      </c>
      <c r="T3394" s="109" t="s">
        <v>266</v>
      </c>
      <c r="U3394" s="109" t="s">
        <v>124</v>
      </c>
      <c r="AC3394" s="187" t="str">
        <f t="shared" si="1124"/>
        <v/>
      </c>
      <c r="AD3394" s="187" t="str">
        <f t="shared" si="1125"/>
        <v/>
      </c>
      <c r="AE3394" s="187" t="str">
        <f t="shared" si="1126"/>
        <v/>
      </c>
      <c r="AF3394" s="187" t="str">
        <f t="shared" si="1127"/>
        <v/>
      </c>
      <c r="AG3394" s="187" t="str">
        <f t="shared" si="1128"/>
        <v/>
      </c>
      <c r="AH3394" s="187" t="str">
        <f t="shared" si="1129"/>
        <v/>
      </c>
      <c r="AI3394" s="187" t="str">
        <f t="shared" si="1130"/>
        <v/>
      </c>
      <c r="AJ3394" s="187" t="str">
        <f t="shared" si="1131"/>
        <v/>
      </c>
      <c r="AK3394" s="187" t="str">
        <f t="shared" si="1132"/>
        <v/>
      </c>
      <c r="AN3394" s="187" t="str">
        <f t="shared" si="1133"/>
        <v/>
      </c>
      <c r="AO3394" s="187" t="str">
        <f t="shared" si="1134"/>
        <v/>
      </c>
      <c r="AP3394" s="187" t="str">
        <f t="shared" si="1135"/>
        <v/>
      </c>
      <c r="AT3394" s="187" t="str">
        <f t="shared" si="1136"/>
        <v/>
      </c>
      <c r="AU3394" s="187" t="str">
        <f t="shared" si="1137"/>
        <v/>
      </c>
      <c r="AV3394" s="187" t="str">
        <f t="shared" si="1138"/>
        <v/>
      </c>
      <c r="AW3394" s="187" t="str">
        <f t="shared" si="1139"/>
        <v/>
      </c>
      <c r="AX3394" s="187" t="str">
        <f t="shared" si="1140"/>
        <v/>
      </c>
      <c r="AY3394" s="187" t="str">
        <f t="shared" si="1121"/>
        <v/>
      </c>
      <c r="AZ3394" s="187" t="str">
        <f t="shared" si="1141"/>
        <v/>
      </c>
      <c r="BA3394" s="187" t="str">
        <f t="shared" si="1123"/>
        <v xml:space="preserve"> </v>
      </c>
      <c r="BB3394" s="187" t="str">
        <f>IFERROR(IF(AW3394="","",VLOOKUP(AW3394,SUSS!R:S,2,FALSE)),AY3394*SUSS!$M$2)</f>
        <v/>
      </c>
      <c r="BC3394" s="187" t="str">
        <f t="shared" si="1122"/>
        <v/>
      </c>
    </row>
    <row r="3395" spans="14:55" ht="15.75" thickBot="1">
      <c r="N3395" s="183" t="s">
        <v>265</v>
      </c>
      <c r="O3395" s="109">
        <v>6</v>
      </c>
      <c r="P3395" s="112">
        <v>22301.77</v>
      </c>
      <c r="Q3395" s="110" t="s">
        <v>107</v>
      </c>
      <c r="R3395" s="110" t="s">
        <v>10</v>
      </c>
      <c r="S3395" s="110" t="s">
        <v>10</v>
      </c>
      <c r="T3395" s="109" t="s">
        <v>266</v>
      </c>
      <c r="U3395" s="109" t="s">
        <v>124</v>
      </c>
      <c r="AC3395" s="187" t="str">
        <f t="shared" si="1124"/>
        <v/>
      </c>
      <c r="AD3395" s="187" t="str">
        <f t="shared" si="1125"/>
        <v/>
      </c>
      <c r="AE3395" s="187" t="str">
        <f t="shared" si="1126"/>
        <v/>
      </c>
      <c r="AF3395" s="187" t="str">
        <f t="shared" si="1127"/>
        <v/>
      </c>
      <c r="AG3395" s="187" t="str">
        <f t="shared" si="1128"/>
        <v/>
      </c>
      <c r="AH3395" s="187" t="str">
        <f t="shared" si="1129"/>
        <v/>
      </c>
      <c r="AI3395" s="187" t="str">
        <f t="shared" si="1130"/>
        <v/>
      </c>
      <c r="AJ3395" s="187" t="str">
        <f t="shared" si="1131"/>
        <v/>
      </c>
      <c r="AK3395" s="187" t="str">
        <f t="shared" si="1132"/>
        <v/>
      </c>
      <c r="AN3395" s="187" t="str">
        <f t="shared" si="1133"/>
        <v/>
      </c>
      <c r="AO3395" s="187" t="str">
        <f t="shared" si="1134"/>
        <v/>
      </c>
      <c r="AP3395" s="187" t="str">
        <f t="shared" si="1135"/>
        <v/>
      </c>
      <c r="AT3395" s="187" t="str">
        <f t="shared" si="1136"/>
        <v/>
      </c>
      <c r="AU3395" s="187" t="str">
        <f t="shared" si="1137"/>
        <v/>
      </c>
      <c r="AV3395" s="187" t="str">
        <f t="shared" si="1138"/>
        <v/>
      </c>
      <c r="AW3395" s="187" t="str">
        <f t="shared" si="1139"/>
        <v/>
      </c>
      <c r="AX3395" s="187" t="str">
        <f t="shared" si="1140"/>
        <v/>
      </c>
      <c r="AY3395" s="187" t="str">
        <f t="shared" si="1121"/>
        <v/>
      </c>
      <c r="AZ3395" s="187" t="str">
        <f t="shared" si="1141"/>
        <v/>
      </c>
      <c r="BA3395" s="187" t="str">
        <f t="shared" si="1123"/>
        <v xml:space="preserve"> </v>
      </c>
      <c r="BB3395" s="187" t="str">
        <f>IFERROR(IF(AW3395="","",VLOOKUP(AW3395,SUSS!R:S,2,FALSE)),AY3395*SUSS!$M$2)</f>
        <v/>
      </c>
      <c r="BC3395" s="187" t="str">
        <f t="shared" si="1122"/>
        <v/>
      </c>
    </row>
    <row r="3396" spans="14:55" ht="15.75" thickBot="1">
      <c r="N3396" s="183" t="s">
        <v>265</v>
      </c>
      <c r="O3396" s="109">
        <v>7</v>
      </c>
      <c r="P3396" s="112">
        <v>23293.67</v>
      </c>
      <c r="Q3396" s="110" t="s">
        <v>102</v>
      </c>
      <c r="R3396" s="110" t="s">
        <v>10</v>
      </c>
      <c r="S3396" s="110" t="s">
        <v>10</v>
      </c>
      <c r="T3396" s="109" t="s">
        <v>266</v>
      </c>
      <c r="U3396" s="109" t="s">
        <v>124</v>
      </c>
      <c r="AC3396" s="187" t="str">
        <f t="shared" si="1124"/>
        <v/>
      </c>
      <c r="AD3396" s="187" t="str">
        <f t="shared" si="1125"/>
        <v/>
      </c>
      <c r="AE3396" s="187" t="str">
        <f t="shared" si="1126"/>
        <v/>
      </c>
      <c r="AF3396" s="187" t="str">
        <f t="shared" si="1127"/>
        <v/>
      </c>
      <c r="AG3396" s="187" t="str">
        <f t="shared" si="1128"/>
        <v/>
      </c>
      <c r="AH3396" s="187" t="str">
        <f t="shared" si="1129"/>
        <v/>
      </c>
      <c r="AI3396" s="187" t="str">
        <f t="shared" si="1130"/>
        <v/>
      </c>
      <c r="AJ3396" s="187" t="str">
        <f t="shared" si="1131"/>
        <v/>
      </c>
      <c r="AK3396" s="187" t="str">
        <f t="shared" si="1132"/>
        <v/>
      </c>
      <c r="AN3396" s="187" t="str">
        <f t="shared" si="1133"/>
        <v/>
      </c>
      <c r="AO3396" s="187" t="str">
        <f t="shared" si="1134"/>
        <v/>
      </c>
      <c r="AP3396" s="187" t="str">
        <f t="shared" si="1135"/>
        <v/>
      </c>
      <c r="AT3396" s="187" t="str">
        <f t="shared" si="1136"/>
        <v/>
      </c>
      <c r="AU3396" s="187" t="str">
        <f t="shared" si="1137"/>
        <v/>
      </c>
      <c r="AV3396" s="187" t="str">
        <f t="shared" si="1138"/>
        <v/>
      </c>
      <c r="AW3396" s="187" t="str">
        <f t="shared" si="1139"/>
        <v/>
      </c>
      <c r="AX3396" s="187" t="str">
        <f t="shared" si="1140"/>
        <v/>
      </c>
      <c r="AY3396" s="187" t="str">
        <f t="shared" ref="AY3396:AY3459" si="1142">VLOOKUP(AX3396,AO:AP,2,FALSE)</f>
        <v/>
      </c>
      <c r="AZ3396" s="187" t="str">
        <f t="shared" si="1141"/>
        <v/>
      </c>
      <c r="BA3396" s="187" t="str">
        <f t="shared" si="1123"/>
        <v xml:space="preserve"> </v>
      </c>
      <c r="BB3396" s="187" t="str">
        <f>IFERROR(IF(AW3396="","",VLOOKUP(AW3396,SUSS!R:S,2,FALSE)),AY3396*SUSS!$M$2)</f>
        <v/>
      </c>
      <c r="BC3396" s="187" t="str">
        <f t="shared" si="1122"/>
        <v/>
      </c>
    </row>
    <row r="3397" spans="14:55" ht="15.75" thickBot="1">
      <c r="N3397" s="183" t="s">
        <v>265</v>
      </c>
      <c r="O3397" s="109">
        <v>7</v>
      </c>
      <c r="P3397" s="112">
        <v>22301.77</v>
      </c>
      <c r="Q3397" s="110" t="s">
        <v>107</v>
      </c>
      <c r="R3397" s="110" t="s">
        <v>10</v>
      </c>
      <c r="S3397" s="110" t="s">
        <v>10</v>
      </c>
      <c r="T3397" s="109" t="s">
        <v>266</v>
      </c>
      <c r="U3397" s="109" t="s">
        <v>124</v>
      </c>
      <c r="AC3397" s="187" t="str">
        <f t="shared" si="1124"/>
        <v/>
      </c>
      <c r="AD3397" s="187" t="str">
        <f t="shared" si="1125"/>
        <v/>
      </c>
      <c r="AE3397" s="187" t="str">
        <f t="shared" si="1126"/>
        <v/>
      </c>
      <c r="AF3397" s="187" t="str">
        <f t="shared" si="1127"/>
        <v/>
      </c>
      <c r="AG3397" s="187" t="str">
        <f t="shared" si="1128"/>
        <v/>
      </c>
      <c r="AH3397" s="187" t="str">
        <f t="shared" si="1129"/>
        <v/>
      </c>
      <c r="AI3397" s="187" t="str">
        <f t="shared" si="1130"/>
        <v/>
      </c>
      <c r="AJ3397" s="187" t="str">
        <f t="shared" si="1131"/>
        <v/>
      </c>
      <c r="AK3397" s="187" t="str">
        <f t="shared" si="1132"/>
        <v/>
      </c>
      <c r="AN3397" s="187" t="str">
        <f t="shared" si="1133"/>
        <v/>
      </c>
      <c r="AO3397" s="187" t="str">
        <f t="shared" si="1134"/>
        <v/>
      </c>
      <c r="AP3397" s="187" t="str">
        <f t="shared" si="1135"/>
        <v/>
      </c>
      <c r="AT3397" s="187" t="str">
        <f t="shared" si="1136"/>
        <v/>
      </c>
      <c r="AU3397" s="187" t="str">
        <f t="shared" si="1137"/>
        <v/>
      </c>
      <c r="AV3397" s="187" t="str">
        <f t="shared" si="1138"/>
        <v/>
      </c>
      <c r="AW3397" s="187" t="str">
        <f t="shared" si="1139"/>
        <v/>
      </c>
      <c r="AX3397" s="187" t="str">
        <f t="shared" si="1140"/>
        <v/>
      </c>
      <c r="AY3397" s="187" t="str">
        <f t="shared" si="1142"/>
        <v/>
      </c>
      <c r="AZ3397" s="187" t="str">
        <f t="shared" si="1141"/>
        <v/>
      </c>
      <c r="BA3397" s="187" t="str">
        <f t="shared" si="1123"/>
        <v xml:space="preserve"> </v>
      </c>
      <c r="BB3397" s="187" t="str">
        <f>IFERROR(IF(AW3397="","",VLOOKUP(AW3397,SUSS!R:S,2,FALSE)),AY3397*SUSS!$M$2)</f>
        <v/>
      </c>
      <c r="BC3397" s="187" t="str">
        <f t="shared" ref="BC3397:BC3460" si="1143">IFERROR(IF(BB3397&lt;&gt;"",AZ3397*BB3397,""),"VER")</f>
        <v/>
      </c>
    </row>
    <row r="3398" spans="14:55" ht="15.75" thickBot="1">
      <c r="N3398" s="183" t="s">
        <v>265</v>
      </c>
      <c r="O3398" s="109">
        <v>8</v>
      </c>
      <c r="P3398" s="112">
        <v>23293.67</v>
      </c>
      <c r="Q3398" s="110" t="s">
        <v>102</v>
      </c>
      <c r="R3398" s="110" t="s">
        <v>10</v>
      </c>
      <c r="S3398" s="110" t="s">
        <v>10</v>
      </c>
      <c r="T3398" s="109" t="s">
        <v>266</v>
      </c>
      <c r="U3398" s="109" t="s">
        <v>124</v>
      </c>
      <c r="AC3398" s="187" t="str">
        <f t="shared" si="1124"/>
        <v/>
      </c>
      <c r="AD3398" s="187" t="str">
        <f t="shared" si="1125"/>
        <v/>
      </c>
      <c r="AE3398" s="187" t="str">
        <f t="shared" si="1126"/>
        <v/>
      </c>
      <c r="AF3398" s="187" t="str">
        <f t="shared" si="1127"/>
        <v/>
      </c>
      <c r="AG3398" s="187" t="str">
        <f t="shared" si="1128"/>
        <v/>
      </c>
      <c r="AH3398" s="187" t="str">
        <f t="shared" si="1129"/>
        <v/>
      </c>
      <c r="AI3398" s="187" t="str">
        <f t="shared" si="1130"/>
        <v/>
      </c>
      <c r="AJ3398" s="187" t="str">
        <f t="shared" si="1131"/>
        <v/>
      </c>
      <c r="AK3398" s="187" t="str">
        <f t="shared" si="1132"/>
        <v/>
      </c>
      <c r="AN3398" s="187" t="str">
        <f t="shared" si="1133"/>
        <v/>
      </c>
      <c r="AO3398" s="187" t="str">
        <f t="shared" si="1134"/>
        <v/>
      </c>
      <c r="AP3398" s="187" t="str">
        <f t="shared" si="1135"/>
        <v/>
      </c>
      <c r="AT3398" s="187" t="str">
        <f t="shared" si="1136"/>
        <v/>
      </c>
      <c r="AU3398" s="187" t="str">
        <f t="shared" si="1137"/>
        <v/>
      </c>
      <c r="AV3398" s="187" t="str">
        <f t="shared" si="1138"/>
        <v/>
      </c>
      <c r="AW3398" s="187" t="str">
        <f t="shared" si="1139"/>
        <v/>
      </c>
      <c r="AX3398" s="187" t="str">
        <f t="shared" si="1140"/>
        <v/>
      </c>
      <c r="AY3398" s="187" t="str">
        <f t="shared" si="1142"/>
        <v/>
      </c>
      <c r="AZ3398" s="187" t="str">
        <f t="shared" si="1141"/>
        <v/>
      </c>
      <c r="BA3398" s="187" t="str">
        <f t="shared" si="1123"/>
        <v xml:space="preserve"> </v>
      </c>
      <c r="BB3398" s="187" t="str">
        <f>IFERROR(IF(AW3398="","",VLOOKUP(AW3398,SUSS!R:S,2,FALSE)),AY3398*SUSS!$M$2)</f>
        <v/>
      </c>
      <c r="BC3398" s="187" t="str">
        <f t="shared" si="1143"/>
        <v/>
      </c>
    </row>
    <row r="3399" spans="14:55" ht="15.75" thickBot="1">
      <c r="N3399" s="183" t="s">
        <v>265</v>
      </c>
      <c r="O3399" s="109">
        <v>8</v>
      </c>
      <c r="P3399" s="112">
        <v>22301.77</v>
      </c>
      <c r="Q3399" s="110" t="s">
        <v>107</v>
      </c>
      <c r="R3399" s="110" t="s">
        <v>10</v>
      </c>
      <c r="S3399" s="110" t="s">
        <v>10</v>
      </c>
      <c r="T3399" s="109" t="s">
        <v>266</v>
      </c>
      <c r="U3399" s="109" t="s">
        <v>124</v>
      </c>
      <c r="AC3399" s="187" t="str">
        <f t="shared" si="1124"/>
        <v/>
      </c>
      <c r="AD3399" s="187" t="str">
        <f t="shared" si="1125"/>
        <v/>
      </c>
      <c r="AE3399" s="187" t="str">
        <f t="shared" si="1126"/>
        <v/>
      </c>
      <c r="AF3399" s="187" t="str">
        <f t="shared" si="1127"/>
        <v/>
      </c>
      <c r="AG3399" s="187" t="str">
        <f t="shared" si="1128"/>
        <v/>
      </c>
      <c r="AH3399" s="187" t="str">
        <f t="shared" si="1129"/>
        <v/>
      </c>
      <c r="AI3399" s="187" t="str">
        <f t="shared" si="1130"/>
        <v/>
      </c>
      <c r="AJ3399" s="187" t="str">
        <f t="shared" si="1131"/>
        <v/>
      </c>
      <c r="AK3399" s="187" t="str">
        <f t="shared" si="1132"/>
        <v/>
      </c>
      <c r="AN3399" s="187" t="str">
        <f t="shared" si="1133"/>
        <v/>
      </c>
      <c r="AO3399" s="187" t="str">
        <f t="shared" si="1134"/>
        <v/>
      </c>
      <c r="AP3399" s="187" t="str">
        <f t="shared" si="1135"/>
        <v/>
      </c>
      <c r="AT3399" s="187" t="str">
        <f t="shared" si="1136"/>
        <v/>
      </c>
      <c r="AU3399" s="187" t="str">
        <f t="shared" si="1137"/>
        <v/>
      </c>
      <c r="AV3399" s="187" t="str">
        <f t="shared" si="1138"/>
        <v/>
      </c>
      <c r="AW3399" s="187" t="str">
        <f t="shared" si="1139"/>
        <v/>
      </c>
      <c r="AX3399" s="187" t="str">
        <f t="shared" si="1140"/>
        <v/>
      </c>
      <c r="AY3399" s="187" t="str">
        <f t="shared" si="1142"/>
        <v/>
      </c>
      <c r="AZ3399" s="187" t="str">
        <f t="shared" si="1141"/>
        <v/>
      </c>
      <c r="BA3399" s="187" t="str">
        <f t="shared" si="1123"/>
        <v xml:space="preserve"> </v>
      </c>
      <c r="BB3399" s="187" t="str">
        <f>IFERROR(IF(AW3399="","",VLOOKUP(AW3399,SUSS!R:S,2,FALSE)),AY3399*SUSS!$M$2)</f>
        <v/>
      </c>
      <c r="BC3399" s="187" t="str">
        <f t="shared" si="1143"/>
        <v/>
      </c>
    </row>
    <row r="3400" spans="14:55" ht="15.75" thickBot="1">
      <c r="N3400" s="183" t="s">
        <v>265</v>
      </c>
      <c r="O3400" s="109">
        <v>9</v>
      </c>
      <c r="P3400" s="112">
        <v>23293.67</v>
      </c>
      <c r="Q3400" s="110" t="s">
        <v>102</v>
      </c>
      <c r="R3400" s="110" t="s">
        <v>10</v>
      </c>
      <c r="S3400" s="110" t="s">
        <v>10</v>
      </c>
      <c r="T3400" s="109" t="s">
        <v>266</v>
      </c>
      <c r="U3400" s="109" t="s">
        <v>124</v>
      </c>
      <c r="AC3400" s="187" t="str">
        <f t="shared" si="1124"/>
        <v/>
      </c>
      <c r="AD3400" s="187" t="str">
        <f t="shared" si="1125"/>
        <v/>
      </c>
      <c r="AE3400" s="187" t="str">
        <f t="shared" si="1126"/>
        <v/>
      </c>
      <c r="AF3400" s="187" t="str">
        <f t="shared" si="1127"/>
        <v/>
      </c>
      <c r="AG3400" s="187" t="str">
        <f t="shared" si="1128"/>
        <v/>
      </c>
      <c r="AH3400" s="187" t="str">
        <f t="shared" si="1129"/>
        <v/>
      </c>
      <c r="AI3400" s="187" t="str">
        <f t="shared" si="1130"/>
        <v/>
      </c>
      <c r="AJ3400" s="187" t="str">
        <f t="shared" si="1131"/>
        <v/>
      </c>
      <c r="AK3400" s="187" t="str">
        <f t="shared" si="1132"/>
        <v/>
      </c>
      <c r="AN3400" s="187" t="str">
        <f t="shared" si="1133"/>
        <v/>
      </c>
      <c r="AO3400" s="187" t="str">
        <f t="shared" si="1134"/>
        <v/>
      </c>
      <c r="AP3400" s="187" t="str">
        <f t="shared" si="1135"/>
        <v/>
      </c>
      <c r="AT3400" s="187" t="str">
        <f t="shared" si="1136"/>
        <v/>
      </c>
      <c r="AU3400" s="187" t="str">
        <f t="shared" si="1137"/>
        <v/>
      </c>
      <c r="AV3400" s="187" t="str">
        <f t="shared" si="1138"/>
        <v/>
      </c>
      <c r="AW3400" s="187" t="str">
        <f t="shared" si="1139"/>
        <v/>
      </c>
      <c r="AX3400" s="187" t="str">
        <f t="shared" si="1140"/>
        <v/>
      </c>
      <c r="AY3400" s="187" t="str">
        <f t="shared" si="1142"/>
        <v/>
      </c>
      <c r="AZ3400" s="187" t="str">
        <f t="shared" si="1141"/>
        <v/>
      </c>
      <c r="BA3400" s="187" t="str">
        <f t="shared" ref="BA3400:BA3463" si="1144">AT3400&amp;" "&amp;AU3400</f>
        <v xml:space="preserve"> </v>
      </c>
      <c r="BB3400" s="187" t="str">
        <f>IFERROR(IF(AW3400="","",VLOOKUP(AW3400,SUSS!R:S,2,FALSE)),AY3400*SUSS!$M$2)</f>
        <v/>
      </c>
      <c r="BC3400" s="187" t="str">
        <f t="shared" si="1143"/>
        <v/>
      </c>
    </row>
    <row r="3401" spans="14:55" ht="15.75" thickBot="1">
      <c r="N3401" s="183" t="s">
        <v>265</v>
      </c>
      <c r="O3401" s="109">
        <v>9</v>
      </c>
      <c r="P3401" s="112">
        <v>22301.77</v>
      </c>
      <c r="Q3401" s="110" t="s">
        <v>107</v>
      </c>
      <c r="R3401" s="110" t="s">
        <v>10</v>
      </c>
      <c r="S3401" s="110" t="s">
        <v>10</v>
      </c>
      <c r="T3401" s="109" t="s">
        <v>266</v>
      </c>
      <c r="U3401" s="109" t="s">
        <v>124</v>
      </c>
      <c r="AC3401" s="187" t="str">
        <f t="shared" si="1124"/>
        <v/>
      </c>
      <c r="AD3401" s="187" t="str">
        <f t="shared" si="1125"/>
        <v/>
      </c>
      <c r="AE3401" s="187" t="str">
        <f t="shared" si="1126"/>
        <v/>
      </c>
      <c r="AF3401" s="187" t="str">
        <f t="shared" si="1127"/>
        <v/>
      </c>
      <c r="AG3401" s="187" t="str">
        <f t="shared" si="1128"/>
        <v/>
      </c>
      <c r="AH3401" s="187" t="str">
        <f t="shared" si="1129"/>
        <v/>
      </c>
      <c r="AI3401" s="187" t="str">
        <f t="shared" si="1130"/>
        <v/>
      </c>
      <c r="AJ3401" s="187" t="str">
        <f t="shared" si="1131"/>
        <v/>
      </c>
      <c r="AK3401" s="187" t="str">
        <f t="shared" si="1132"/>
        <v/>
      </c>
      <c r="AN3401" s="187" t="str">
        <f t="shared" si="1133"/>
        <v/>
      </c>
      <c r="AO3401" s="187" t="str">
        <f t="shared" si="1134"/>
        <v/>
      </c>
      <c r="AP3401" s="187" t="str">
        <f t="shared" si="1135"/>
        <v/>
      </c>
      <c r="AT3401" s="187" t="str">
        <f t="shared" si="1136"/>
        <v/>
      </c>
      <c r="AU3401" s="187" t="str">
        <f t="shared" si="1137"/>
        <v/>
      </c>
      <c r="AV3401" s="187" t="str">
        <f t="shared" si="1138"/>
        <v/>
      </c>
      <c r="AW3401" s="187" t="str">
        <f t="shared" si="1139"/>
        <v/>
      </c>
      <c r="AX3401" s="187" t="str">
        <f t="shared" si="1140"/>
        <v/>
      </c>
      <c r="AY3401" s="187" t="str">
        <f t="shared" si="1142"/>
        <v/>
      </c>
      <c r="AZ3401" s="187" t="str">
        <f t="shared" si="1141"/>
        <v/>
      </c>
      <c r="BA3401" s="187" t="str">
        <f t="shared" si="1144"/>
        <v xml:space="preserve"> </v>
      </c>
      <c r="BB3401" s="187" t="str">
        <f>IFERROR(IF(AW3401="","",VLOOKUP(AW3401,SUSS!R:S,2,FALSE)),AY3401*SUSS!$M$2)</f>
        <v/>
      </c>
      <c r="BC3401" s="187" t="str">
        <f t="shared" si="1143"/>
        <v/>
      </c>
    </row>
    <row r="3402" spans="14:55" ht="15.75" thickBot="1">
      <c r="N3402" s="183" t="s">
        <v>265</v>
      </c>
      <c r="O3402" s="109">
        <v>10</v>
      </c>
      <c r="P3402" s="112">
        <v>23293.67</v>
      </c>
      <c r="Q3402" s="110" t="s">
        <v>102</v>
      </c>
      <c r="R3402" s="110" t="s">
        <v>10</v>
      </c>
      <c r="S3402" s="110" t="s">
        <v>10</v>
      </c>
      <c r="T3402" s="109" t="s">
        <v>266</v>
      </c>
      <c r="U3402" s="109" t="s">
        <v>124</v>
      </c>
      <c r="AC3402" s="187" t="str">
        <f t="shared" si="1124"/>
        <v/>
      </c>
      <c r="AD3402" s="187" t="str">
        <f t="shared" si="1125"/>
        <v/>
      </c>
      <c r="AE3402" s="187" t="str">
        <f t="shared" si="1126"/>
        <v/>
      </c>
      <c r="AF3402" s="187" t="str">
        <f t="shared" si="1127"/>
        <v/>
      </c>
      <c r="AG3402" s="187" t="str">
        <f t="shared" si="1128"/>
        <v/>
      </c>
      <c r="AH3402" s="187" t="str">
        <f t="shared" si="1129"/>
        <v/>
      </c>
      <c r="AI3402" s="187" t="str">
        <f t="shared" si="1130"/>
        <v/>
      </c>
      <c r="AJ3402" s="187" t="str">
        <f t="shared" si="1131"/>
        <v/>
      </c>
      <c r="AK3402" s="187" t="str">
        <f t="shared" si="1132"/>
        <v/>
      </c>
      <c r="AN3402" s="187" t="str">
        <f t="shared" si="1133"/>
        <v/>
      </c>
      <c r="AO3402" s="187" t="str">
        <f t="shared" si="1134"/>
        <v/>
      </c>
      <c r="AP3402" s="187" t="str">
        <f t="shared" si="1135"/>
        <v/>
      </c>
      <c r="AT3402" s="187" t="str">
        <f t="shared" si="1136"/>
        <v/>
      </c>
      <c r="AU3402" s="187" t="str">
        <f t="shared" si="1137"/>
        <v/>
      </c>
      <c r="AV3402" s="187" t="str">
        <f t="shared" si="1138"/>
        <v/>
      </c>
      <c r="AW3402" s="187" t="str">
        <f t="shared" si="1139"/>
        <v/>
      </c>
      <c r="AX3402" s="187" t="str">
        <f t="shared" si="1140"/>
        <v/>
      </c>
      <c r="AY3402" s="187" t="str">
        <f t="shared" si="1142"/>
        <v/>
      </c>
      <c r="AZ3402" s="187" t="str">
        <f t="shared" si="1141"/>
        <v/>
      </c>
      <c r="BA3402" s="187" t="str">
        <f t="shared" si="1144"/>
        <v xml:space="preserve"> </v>
      </c>
      <c r="BB3402" s="187" t="str">
        <f>IFERROR(IF(AW3402="","",VLOOKUP(AW3402,SUSS!R:S,2,FALSE)),AY3402*SUSS!$M$2)</f>
        <v/>
      </c>
      <c r="BC3402" s="187" t="str">
        <f t="shared" si="1143"/>
        <v/>
      </c>
    </row>
    <row r="3403" spans="14:55" ht="15.75" thickBot="1">
      <c r="N3403" s="183" t="s">
        <v>265</v>
      </c>
      <c r="O3403" s="109">
        <v>10</v>
      </c>
      <c r="P3403" s="112">
        <v>22301.77</v>
      </c>
      <c r="Q3403" s="110" t="s">
        <v>107</v>
      </c>
      <c r="R3403" s="110" t="s">
        <v>10</v>
      </c>
      <c r="S3403" s="110" t="s">
        <v>10</v>
      </c>
      <c r="T3403" s="109" t="s">
        <v>266</v>
      </c>
      <c r="U3403" s="109" t="s">
        <v>124</v>
      </c>
      <c r="AC3403" s="187" t="str">
        <f t="shared" si="1124"/>
        <v/>
      </c>
      <c r="AD3403" s="187" t="str">
        <f t="shared" si="1125"/>
        <v/>
      </c>
      <c r="AE3403" s="187" t="str">
        <f t="shared" si="1126"/>
        <v/>
      </c>
      <c r="AF3403" s="187" t="str">
        <f t="shared" si="1127"/>
        <v/>
      </c>
      <c r="AG3403" s="187" t="str">
        <f t="shared" si="1128"/>
        <v/>
      </c>
      <c r="AH3403" s="187" t="str">
        <f t="shared" si="1129"/>
        <v/>
      </c>
      <c r="AI3403" s="187" t="str">
        <f t="shared" si="1130"/>
        <v/>
      </c>
      <c r="AJ3403" s="187" t="str">
        <f t="shared" si="1131"/>
        <v/>
      </c>
      <c r="AK3403" s="187" t="str">
        <f t="shared" si="1132"/>
        <v/>
      </c>
      <c r="AN3403" s="187" t="str">
        <f t="shared" si="1133"/>
        <v/>
      </c>
      <c r="AO3403" s="187" t="str">
        <f t="shared" si="1134"/>
        <v/>
      </c>
      <c r="AP3403" s="187" t="str">
        <f t="shared" si="1135"/>
        <v/>
      </c>
      <c r="AT3403" s="187" t="str">
        <f t="shared" si="1136"/>
        <v/>
      </c>
      <c r="AU3403" s="187" t="str">
        <f t="shared" si="1137"/>
        <v/>
      </c>
      <c r="AV3403" s="187" t="str">
        <f t="shared" si="1138"/>
        <v/>
      </c>
      <c r="AW3403" s="187" t="str">
        <f t="shared" si="1139"/>
        <v/>
      </c>
      <c r="AX3403" s="187" t="str">
        <f t="shared" si="1140"/>
        <v/>
      </c>
      <c r="AY3403" s="187" t="str">
        <f t="shared" si="1142"/>
        <v/>
      </c>
      <c r="AZ3403" s="187" t="str">
        <f t="shared" si="1141"/>
        <v/>
      </c>
      <c r="BA3403" s="187" t="str">
        <f t="shared" si="1144"/>
        <v xml:space="preserve"> </v>
      </c>
      <c r="BB3403" s="187" t="str">
        <f>IFERROR(IF(AW3403="","",VLOOKUP(AW3403,SUSS!R:S,2,FALSE)),AY3403*SUSS!$M$2)</f>
        <v/>
      </c>
      <c r="BC3403" s="187" t="str">
        <f t="shared" si="1143"/>
        <v/>
      </c>
    </row>
    <row r="3404" spans="14:55" ht="15.75" thickBot="1">
      <c r="N3404" s="183" t="s">
        <v>265</v>
      </c>
      <c r="O3404" s="109">
        <v>11</v>
      </c>
      <c r="P3404" s="112">
        <v>23293.67</v>
      </c>
      <c r="Q3404" s="110" t="s">
        <v>102</v>
      </c>
      <c r="R3404" s="110" t="s">
        <v>10</v>
      </c>
      <c r="S3404" s="110" t="s">
        <v>10</v>
      </c>
      <c r="T3404" s="109" t="s">
        <v>266</v>
      </c>
      <c r="U3404" s="109" t="s">
        <v>124</v>
      </c>
      <c r="AC3404" s="187" t="str">
        <f t="shared" si="1124"/>
        <v/>
      </c>
      <c r="AD3404" s="187" t="str">
        <f t="shared" si="1125"/>
        <v/>
      </c>
      <c r="AE3404" s="187" t="str">
        <f t="shared" si="1126"/>
        <v/>
      </c>
      <c r="AF3404" s="187" t="str">
        <f t="shared" si="1127"/>
        <v/>
      </c>
      <c r="AG3404" s="187" t="str">
        <f t="shared" si="1128"/>
        <v/>
      </c>
      <c r="AH3404" s="187" t="str">
        <f t="shared" si="1129"/>
        <v/>
      </c>
      <c r="AI3404" s="187" t="str">
        <f t="shared" si="1130"/>
        <v/>
      </c>
      <c r="AJ3404" s="187" t="str">
        <f t="shared" si="1131"/>
        <v/>
      </c>
      <c r="AK3404" s="187" t="str">
        <f t="shared" si="1132"/>
        <v/>
      </c>
      <c r="AN3404" s="187" t="str">
        <f t="shared" si="1133"/>
        <v/>
      </c>
      <c r="AO3404" s="187" t="str">
        <f t="shared" si="1134"/>
        <v/>
      </c>
      <c r="AP3404" s="187" t="str">
        <f t="shared" si="1135"/>
        <v/>
      </c>
      <c r="AT3404" s="187" t="str">
        <f t="shared" si="1136"/>
        <v/>
      </c>
      <c r="AU3404" s="187" t="str">
        <f t="shared" si="1137"/>
        <v/>
      </c>
      <c r="AV3404" s="187" t="str">
        <f t="shared" si="1138"/>
        <v/>
      </c>
      <c r="AW3404" s="187" t="str">
        <f t="shared" si="1139"/>
        <v/>
      </c>
      <c r="AX3404" s="187" t="str">
        <f t="shared" si="1140"/>
        <v/>
      </c>
      <c r="AY3404" s="187" t="str">
        <f t="shared" si="1142"/>
        <v/>
      </c>
      <c r="AZ3404" s="187" t="str">
        <f t="shared" si="1141"/>
        <v/>
      </c>
      <c r="BA3404" s="187" t="str">
        <f t="shared" si="1144"/>
        <v xml:space="preserve"> </v>
      </c>
      <c r="BB3404" s="187" t="str">
        <f>IFERROR(IF(AW3404="","",VLOOKUP(AW3404,SUSS!R:S,2,FALSE)),AY3404*SUSS!$M$2)</f>
        <v/>
      </c>
      <c r="BC3404" s="187" t="str">
        <f t="shared" si="1143"/>
        <v/>
      </c>
    </row>
    <row r="3405" spans="14:55" ht="15.75" thickBot="1">
      <c r="N3405" s="183" t="s">
        <v>265</v>
      </c>
      <c r="O3405" s="109">
        <v>11</v>
      </c>
      <c r="P3405" s="112">
        <v>22301.77</v>
      </c>
      <c r="Q3405" s="110" t="s">
        <v>107</v>
      </c>
      <c r="R3405" s="110" t="s">
        <v>10</v>
      </c>
      <c r="S3405" s="110" t="s">
        <v>10</v>
      </c>
      <c r="T3405" s="109" t="s">
        <v>266</v>
      </c>
      <c r="U3405" s="109" t="s">
        <v>124</v>
      </c>
      <c r="AC3405" s="187" t="str">
        <f t="shared" si="1124"/>
        <v/>
      </c>
      <c r="AD3405" s="187" t="str">
        <f t="shared" si="1125"/>
        <v/>
      </c>
      <c r="AE3405" s="187" t="str">
        <f t="shared" si="1126"/>
        <v/>
      </c>
      <c r="AF3405" s="187" t="str">
        <f t="shared" si="1127"/>
        <v/>
      </c>
      <c r="AG3405" s="187" t="str">
        <f t="shared" si="1128"/>
        <v/>
      </c>
      <c r="AH3405" s="187" t="str">
        <f t="shared" si="1129"/>
        <v/>
      </c>
      <c r="AI3405" s="187" t="str">
        <f t="shared" si="1130"/>
        <v/>
      </c>
      <c r="AJ3405" s="187" t="str">
        <f t="shared" si="1131"/>
        <v/>
      </c>
      <c r="AK3405" s="187" t="str">
        <f t="shared" si="1132"/>
        <v/>
      </c>
      <c r="AN3405" s="187" t="str">
        <f t="shared" si="1133"/>
        <v/>
      </c>
      <c r="AO3405" s="187" t="str">
        <f t="shared" si="1134"/>
        <v/>
      </c>
      <c r="AP3405" s="187" t="str">
        <f t="shared" si="1135"/>
        <v/>
      </c>
      <c r="AT3405" s="187" t="str">
        <f t="shared" si="1136"/>
        <v/>
      </c>
      <c r="AU3405" s="187" t="str">
        <f t="shared" si="1137"/>
        <v/>
      </c>
      <c r="AV3405" s="187" t="str">
        <f t="shared" si="1138"/>
        <v/>
      </c>
      <c r="AW3405" s="187" t="str">
        <f t="shared" si="1139"/>
        <v/>
      </c>
      <c r="AX3405" s="187" t="str">
        <f t="shared" si="1140"/>
        <v/>
      </c>
      <c r="AY3405" s="187" t="str">
        <f t="shared" si="1142"/>
        <v/>
      </c>
      <c r="AZ3405" s="187" t="str">
        <f t="shared" si="1141"/>
        <v/>
      </c>
      <c r="BA3405" s="187" t="str">
        <f t="shared" si="1144"/>
        <v xml:space="preserve"> </v>
      </c>
      <c r="BB3405" s="187" t="str">
        <f>IFERROR(IF(AW3405="","",VLOOKUP(AW3405,SUSS!R:S,2,FALSE)),AY3405*SUSS!$M$2)</f>
        <v/>
      </c>
      <c r="BC3405" s="187" t="str">
        <f t="shared" si="1143"/>
        <v/>
      </c>
    </row>
    <row r="3406" spans="14:55" ht="15.75" thickBot="1">
      <c r="N3406" s="183" t="s">
        <v>265</v>
      </c>
      <c r="O3406" s="109">
        <v>12</v>
      </c>
      <c r="P3406" s="112">
        <v>23293.67</v>
      </c>
      <c r="Q3406" s="110" t="s">
        <v>102</v>
      </c>
      <c r="R3406" s="110" t="s">
        <v>10</v>
      </c>
      <c r="S3406" s="110" t="s">
        <v>10</v>
      </c>
      <c r="T3406" s="109" t="s">
        <v>266</v>
      </c>
      <c r="U3406" s="109" t="s">
        <v>124</v>
      </c>
      <c r="AC3406" s="187" t="str">
        <f t="shared" si="1124"/>
        <v/>
      </c>
      <c r="AD3406" s="187" t="str">
        <f t="shared" si="1125"/>
        <v/>
      </c>
      <c r="AE3406" s="187" t="str">
        <f t="shared" si="1126"/>
        <v/>
      </c>
      <c r="AF3406" s="187" t="str">
        <f t="shared" si="1127"/>
        <v/>
      </c>
      <c r="AG3406" s="187" t="str">
        <f t="shared" si="1128"/>
        <v/>
      </c>
      <c r="AH3406" s="187" t="str">
        <f t="shared" si="1129"/>
        <v/>
      </c>
      <c r="AI3406" s="187" t="str">
        <f t="shared" si="1130"/>
        <v/>
      </c>
      <c r="AJ3406" s="187" t="str">
        <f t="shared" si="1131"/>
        <v/>
      </c>
      <c r="AK3406" s="187" t="str">
        <f t="shared" si="1132"/>
        <v/>
      </c>
      <c r="AN3406" s="187" t="str">
        <f t="shared" si="1133"/>
        <v/>
      </c>
      <c r="AO3406" s="187" t="str">
        <f t="shared" si="1134"/>
        <v/>
      </c>
      <c r="AP3406" s="187" t="str">
        <f t="shared" si="1135"/>
        <v/>
      </c>
      <c r="AT3406" s="187" t="str">
        <f t="shared" si="1136"/>
        <v/>
      </c>
      <c r="AU3406" s="187" t="str">
        <f t="shared" si="1137"/>
        <v/>
      </c>
      <c r="AV3406" s="187" t="str">
        <f t="shared" si="1138"/>
        <v/>
      </c>
      <c r="AW3406" s="187" t="str">
        <f t="shared" si="1139"/>
        <v/>
      </c>
      <c r="AX3406" s="187" t="str">
        <f t="shared" si="1140"/>
        <v/>
      </c>
      <c r="AY3406" s="187" t="str">
        <f t="shared" si="1142"/>
        <v/>
      </c>
      <c r="AZ3406" s="187" t="str">
        <f t="shared" si="1141"/>
        <v/>
      </c>
      <c r="BA3406" s="187" t="str">
        <f t="shared" si="1144"/>
        <v xml:space="preserve"> </v>
      </c>
      <c r="BB3406" s="187" t="str">
        <f>IFERROR(IF(AW3406="","",VLOOKUP(AW3406,SUSS!R:S,2,FALSE)),AY3406*SUSS!$M$2)</f>
        <v/>
      </c>
      <c r="BC3406" s="187" t="str">
        <f t="shared" si="1143"/>
        <v/>
      </c>
    </row>
    <row r="3407" spans="14:55" ht="15.75" thickBot="1">
      <c r="N3407" s="183" t="s">
        <v>265</v>
      </c>
      <c r="O3407" s="109">
        <v>12</v>
      </c>
      <c r="P3407" s="112">
        <v>22301.77</v>
      </c>
      <c r="Q3407" s="110" t="s">
        <v>107</v>
      </c>
      <c r="R3407" s="110" t="s">
        <v>10</v>
      </c>
      <c r="S3407" s="110" t="s">
        <v>10</v>
      </c>
      <c r="T3407" s="109" t="s">
        <v>266</v>
      </c>
      <c r="U3407" s="109" t="s">
        <v>124</v>
      </c>
      <c r="AC3407" s="187" t="str">
        <f t="shared" si="1124"/>
        <v/>
      </c>
      <c r="AD3407" s="187" t="str">
        <f t="shared" si="1125"/>
        <v/>
      </c>
      <c r="AE3407" s="187" t="str">
        <f t="shared" si="1126"/>
        <v/>
      </c>
      <c r="AF3407" s="187" t="str">
        <f t="shared" si="1127"/>
        <v/>
      </c>
      <c r="AG3407" s="187" t="str">
        <f t="shared" si="1128"/>
        <v/>
      </c>
      <c r="AH3407" s="187" t="str">
        <f t="shared" si="1129"/>
        <v/>
      </c>
      <c r="AI3407" s="187" t="str">
        <f t="shared" si="1130"/>
        <v/>
      </c>
      <c r="AJ3407" s="187" t="str">
        <f t="shared" si="1131"/>
        <v/>
      </c>
      <c r="AK3407" s="187" t="str">
        <f t="shared" si="1132"/>
        <v/>
      </c>
      <c r="AN3407" s="187" t="str">
        <f t="shared" si="1133"/>
        <v/>
      </c>
      <c r="AO3407" s="187" t="str">
        <f t="shared" si="1134"/>
        <v/>
      </c>
      <c r="AP3407" s="187" t="str">
        <f t="shared" si="1135"/>
        <v/>
      </c>
      <c r="AT3407" s="187" t="str">
        <f t="shared" si="1136"/>
        <v/>
      </c>
      <c r="AU3407" s="187" t="str">
        <f t="shared" si="1137"/>
        <v/>
      </c>
      <c r="AV3407" s="187" t="str">
        <f t="shared" si="1138"/>
        <v/>
      </c>
      <c r="AW3407" s="187" t="str">
        <f t="shared" si="1139"/>
        <v/>
      </c>
      <c r="AX3407" s="187" t="str">
        <f t="shared" si="1140"/>
        <v/>
      </c>
      <c r="AY3407" s="187" t="str">
        <f t="shared" si="1142"/>
        <v/>
      </c>
      <c r="AZ3407" s="187" t="str">
        <f t="shared" si="1141"/>
        <v/>
      </c>
      <c r="BA3407" s="187" t="str">
        <f t="shared" si="1144"/>
        <v xml:space="preserve"> </v>
      </c>
      <c r="BB3407" s="187" t="str">
        <f>IFERROR(IF(AW3407="","",VLOOKUP(AW3407,SUSS!R:S,2,FALSE)),AY3407*SUSS!$M$2)</f>
        <v/>
      </c>
      <c r="BC3407" s="187" t="str">
        <f t="shared" si="1143"/>
        <v/>
      </c>
    </row>
    <row r="3408" spans="14:55" ht="15.75" thickBot="1">
      <c r="N3408" s="183" t="s">
        <v>265</v>
      </c>
      <c r="O3408" s="109">
        <v>13</v>
      </c>
      <c r="P3408" s="112">
        <v>23293.67</v>
      </c>
      <c r="Q3408" s="110" t="s">
        <v>102</v>
      </c>
      <c r="R3408" s="110" t="s">
        <v>10</v>
      </c>
      <c r="S3408" s="110" t="s">
        <v>10</v>
      </c>
      <c r="T3408" s="109" t="s">
        <v>266</v>
      </c>
      <c r="U3408" s="109" t="s">
        <v>124</v>
      </c>
      <c r="AC3408" s="187" t="str">
        <f t="shared" si="1124"/>
        <v/>
      </c>
      <c r="AD3408" s="187" t="str">
        <f t="shared" si="1125"/>
        <v/>
      </c>
      <c r="AE3408" s="187" t="str">
        <f t="shared" si="1126"/>
        <v/>
      </c>
      <c r="AF3408" s="187" t="str">
        <f t="shared" si="1127"/>
        <v/>
      </c>
      <c r="AG3408" s="187" t="str">
        <f t="shared" si="1128"/>
        <v/>
      </c>
      <c r="AH3408" s="187" t="str">
        <f t="shared" si="1129"/>
        <v/>
      </c>
      <c r="AI3408" s="187" t="str">
        <f t="shared" si="1130"/>
        <v/>
      </c>
      <c r="AJ3408" s="187" t="str">
        <f t="shared" si="1131"/>
        <v/>
      </c>
      <c r="AK3408" s="187" t="str">
        <f t="shared" si="1132"/>
        <v/>
      </c>
      <c r="AN3408" s="187" t="str">
        <f t="shared" si="1133"/>
        <v/>
      </c>
      <c r="AO3408" s="187" t="str">
        <f t="shared" si="1134"/>
        <v/>
      </c>
      <c r="AP3408" s="187" t="str">
        <f t="shared" si="1135"/>
        <v/>
      </c>
      <c r="AT3408" s="187" t="str">
        <f t="shared" si="1136"/>
        <v/>
      </c>
      <c r="AU3408" s="187" t="str">
        <f t="shared" si="1137"/>
        <v/>
      </c>
      <c r="AV3408" s="187" t="str">
        <f t="shared" si="1138"/>
        <v/>
      </c>
      <c r="AW3408" s="187" t="str">
        <f t="shared" si="1139"/>
        <v/>
      </c>
      <c r="AX3408" s="187" t="str">
        <f t="shared" si="1140"/>
        <v/>
      </c>
      <c r="AY3408" s="187" t="str">
        <f t="shared" si="1142"/>
        <v/>
      </c>
      <c r="AZ3408" s="187" t="str">
        <f t="shared" si="1141"/>
        <v/>
      </c>
      <c r="BA3408" s="187" t="str">
        <f t="shared" si="1144"/>
        <v xml:space="preserve"> </v>
      </c>
      <c r="BB3408" s="187" t="str">
        <f>IFERROR(IF(AW3408="","",VLOOKUP(AW3408,SUSS!R:S,2,FALSE)),AY3408*SUSS!$M$2)</f>
        <v/>
      </c>
      <c r="BC3408" s="187" t="str">
        <f t="shared" si="1143"/>
        <v/>
      </c>
    </row>
    <row r="3409" spans="14:55" ht="15.75" thickBot="1">
      <c r="N3409" s="183" t="s">
        <v>265</v>
      </c>
      <c r="O3409" s="109">
        <v>13</v>
      </c>
      <c r="P3409" s="112">
        <v>22301.77</v>
      </c>
      <c r="Q3409" s="110" t="s">
        <v>107</v>
      </c>
      <c r="R3409" s="110" t="s">
        <v>10</v>
      </c>
      <c r="S3409" s="110" t="s">
        <v>10</v>
      </c>
      <c r="T3409" s="109" t="s">
        <v>266</v>
      </c>
      <c r="U3409" s="109" t="s">
        <v>124</v>
      </c>
      <c r="AC3409" s="187" t="str">
        <f t="shared" si="1124"/>
        <v/>
      </c>
      <c r="AD3409" s="187" t="str">
        <f t="shared" si="1125"/>
        <v/>
      </c>
      <c r="AE3409" s="187" t="str">
        <f t="shared" si="1126"/>
        <v/>
      </c>
      <c r="AF3409" s="187" t="str">
        <f t="shared" si="1127"/>
        <v/>
      </c>
      <c r="AG3409" s="187" t="str">
        <f t="shared" si="1128"/>
        <v/>
      </c>
      <c r="AH3409" s="187" t="str">
        <f t="shared" si="1129"/>
        <v/>
      </c>
      <c r="AI3409" s="187" t="str">
        <f t="shared" si="1130"/>
        <v/>
      </c>
      <c r="AJ3409" s="187" t="str">
        <f t="shared" si="1131"/>
        <v/>
      </c>
      <c r="AK3409" s="187" t="str">
        <f t="shared" si="1132"/>
        <v/>
      </c>
      <c r="AN3409" s="187" t="str">
        <f t="shared" si="1133"/>
        <v/>
      </c>
      <c r="AO3409" s="187" t="str">
        <f t="shared" si="1134"/>
        <v/>
      </c>
      <c r="AP3409" s="187" t="str">
        <f t="shared" si="1135"/>
        <v/>
      </c>
      <c r="AT3409" s="187" t="str">
        <f t="shared" si="1136"/>
        <v/>
      </c>
      <c r="AU3409" s="187" t="str">
        <f t="shared" si="1137"/>
        <v/>
      </c>
      <c r="AV3409" s="187" t="str">
        <f t="shared" si="1138"/>
        <v/>
      </c>
      <c r="AW3409" s="187" t="str">
        <f t="shared" si="1139"/>
        <v/>
      </c>
      <c r="AX3409" s="187" t="str">
        <f t="shared" si="1140"/>
        <v/>
      </c>
      <c r="AY3409" s="187" t="str">
        <f t="shared" si="1142"/>
        <v/>
      </c>
      <c r="AZ3409" s="187" t="str">
        <f t="shared" si="1141"/>
        <v/>
      </c>
      <c r="BA3409" s="187" t="str">
        <f t="shared" si="1144"/>
        <v xml:space="preserve"> </v>
      </c>
      <c r="BB3409" s="187" t="str">
        <f>IFERROR(IF(AW3409="","",VLOOKUP(AW3409,SUSS!R:S,2,FALSE)),AY3409*SUSS!$M$2)</f>
        <v/>
      </c>
      <c r="BC3409" s="187" t="str">
        <f t="shared" si="1143"/>
        <v/>
      </c>
    </row>
    <row r="3410" spans="14:55" ht="15.75" thickBot="1">
      <c r="N3410" s="183" t="s">
        <v>265</v>
      </c>
      <c r="O3410" s="109">
        <v>14</v>
      </c>
      <c r="P3410" s="112">
        <v>23293.67</v>
      </c>
      <c r="Q3410" s="110" t="s">
        <v>102</v>
      </c>
      <c r="R3410" s="110" t="s">
        <v>10</v>
      </c>
      <c r="S3410" s="110" t="s">
        <v>10</v>
      </c>
      <c r="T3410" s="109" t="s">
        <v>266</v>
      </c>
      <c r="U3410" s="109" t="s">
        <v>124</v>
      </c>
      <c r="AC3410" s="187" t="str">
        <f t="shared" si="1124"/>
        <v/>
      </c>
      <c r="AD3410" s="187" t="str">
        <f t="shared" si="1125"/>
        <v/>
      </c>
      <c r="AE3410" s="187" t="str">
        <f t="shared" si="1126"/>
        <v/>
      </c>
      <c r="AF3410" s="187" t="str">
        <f t="shared" si="1127"/>
        <v/>
      </c>
      <c r="AG3410" s="187" t="str">
        <f t="shared" si="1128"/>
        <v/>
      </c>
      <c r="AH3410" s="187" t="str">
        <f t="shared" si="1129"/>
        <v/>
      </c>
      <c r="AI3410" s="187" t="str">
        <f t="shared" si="1130"/>
        <v/>
      </c>
      <c r="AJ3410" s="187" t="str">
        <f t="shared" si="1131"/>
        <v/>
      </c>
      <c r="AK3410" s="187" t="str">
        <f t="shared" si="1132"/>
        <v/>
      </c>
      <c r="AN3410" s="187" t="str">
        <f t="shared" si="1133"/>
        <v/>
      </c>
      <c r="AO3410" s="187" t="str">
        <f t="shared" si="1134"/>
        <v/>
      </c>
      <c r="AP3410" s="187" t="str">
        <f t="shared" si="1135"/>
        <v/>
      </c>
      <c r="AT3410" s="187" t="str">
        <f t="shared" si="1136"/>
        <v/>
      </c>
      <c r="AU3410" s="187" t="str">
        <f t="shared" si="1137"/>
        <v/>
      </c>
      <c r="AV3410" s="187" t="str">
        <f t="shared" si="1138"/>
        <v/>
      </c>
      <c r="AW3410" s="187" t="str">
        <f t="shared" si="1139"/>
        <v/>
      </c>
      <c r="AX3410" s="187" t="str">
        <f t="shared" si="1140"/>
        <v/>
      </c>
      <c r="AY3410" s="187" t="str">
        <f t="shared" si="1142"/>
        <v/>
      </c>
      <c r="AZ3410" s="187" t="str">
        <f t="shared" si="1141"/>
        <v/>
      </c>
      <c r="BA3410" s="187" t="str">
        <f t="shared" si="1144"/>
        <v xml:space="preserve"> </v>
      </c>
      <c r="BB3410" s="187" t="str">
        <f>IFERROR(IF(AW3410="","",VLOOKUP(AW3410,SUSS!R:S,2,FALSE)),AY3410*SUSS!$M$2)</f>
        <v/>
      </c>
      <c r="BC3410" s="187" t="str">
        <f t="shared" si="1143"/>
        <v/>
      </c>
    </row>
    <row r="3411" spans="14:55" ht="15.75" thickBot="1">
      <c r="N3411" s="183" t="s">
        <v>265</v>
      </c>
      <c r="O3411" s="109">
        <v>14</v>
      </c>
      <c r="P3411" s="112">
        <v>22301.77</v>
      </c>
      <c r="Q3411" s="110" t="s">
        <v>107</v>
      </c>
      <c r="R3411" s="110" t="s">
        <v>10</v>
      </c>
      <c r="S3411" s="110" t="s">
        <v>10</v>
      </c>
      <c r="T3411" s="109" t="s">
        <v>266</v>
      </c>
      <c r="U3411" s="109" t="s">
        <v>124</v>
      </c>
      <c r="AC3411" s="187" t="str">
        <f t="shared" si="1124"/>
        <v/>
      </c>
      <c r="AD3411" s="187" t="str">
        <f t="shared" si="1125"/>
        <v/>
      </c>
      <c r="AE3411" s="187" t="str">
        <f t="shared" si="1126"/>
        <v/>
      </c>
      <c r="AF3411" s="187" t="str">
        <f t="shared" si="1127"/>
        <v/>
      </c>
      <c r="AG3411" s="187" t="str">
        <f t="shared" si="1128"/>
        <v/>
      </c>
      <c r="AH3411" s="187" t="str">
        <f t="shared" si="1129"/>
        <v/>
      </c>
      <c r="AI3411" s="187" t="str">
        <f t="shared" si="1130"/>
        <v/>
      </c>
      <c r="AJ3411" s="187" t="str">
        <f t="shared" si="1131"/>
        <v/>
      </c>
      <c r="AK3411" s="187" t="str">
        <f t="shared" si="1132"/>
        <v/>
      </c>
      <c r="AN3411" s="187" t="str">
        <f t="shared" si="1133"/>
        <v/>
      </c>
      <c r="AO3411" s="187" t="str">
        <f t="shared" si="1134"/>
        <v/>
      </c>
      <c r="AP3411" s="187" t="str">
        <f t="shared" si="1135"/>
        <v/>
      </c>
      <c r="AT3411" s="187" t="str">
        <f t="shared" si="1136"/>
        <v/>
      </c>
      <c r="AU3411" s="187" t="str">
        <f t="shared" si="1137"/>
        <v/>
      </c>
      <c r="AV3411" s="187" t="str">
        <f t="shared" si="1138"/>
        <v/>
      </c>
      <c r="AW3411" s="187" t="str">
        <f t="shared" si="1139"/>
        <v/>
      </c>
      <c r="AX3411" s="187" t="str">
        <f t="shared" si="1140"/>
        <v/>
      </c>
      <c r="AY3411" s="187" t="str">
        <f t="shared" si="1142"/>
        <v/>
      </c>
      <c r="AZ3411" s="187" t="str">
        <f t="shared" si="1141"/>
        <v/>
      </c>
      <c r="BA3411" s="187" t="str">
        <f t="shared" si="1144"/>
        <v xml:space="preserve"> </v>
      </c>
      <c r="BB3411" s="187" t="str">
        <f>IFERROR(IF(AW3411="","",VLOOKUP(AW3411,SUSS!R:S,2,FALSE)),AY3411*SUSS!$M$2)</f>
        <v/>
      </c>
      <c r="BC3411" s="187" t="str">
        <f t="shared" si="1143"/>
        <v/>
      </c>
    </row>
    <row r="3412" spans="14:55" ht="15.75" thickBot="1">
      <c r="N3412" s="183" t="s">
        <v>265</v>
      </c>
      <c r="O3412" s="109">
        <v>15</v>
      </c>
      <c r="P3412" s="112">
        <v>23293.67</v>
      </c>
      <c r="Q3412" s="110" t="s">
        <v>102</v>
      </c>
      <c r="R3412" s="110" t="s">
        <v>10</v>
      </c>
      <c r="S3412" s="110" t="s">
        <v>10</v>
      </c>
      <c r="T3412" s="109" t="s">
        <v>266</v>
      </c>
      <c r="U3412" s="109" t="s">
        <v>124</v>
      </c>
      <c r="AC3412" s="187" t="str">
        <f t="shared" si="1124"/>
        <v/>
      </c>
      <c r="AD3412" s="187" t="str">
        <f t="shared" si="1125"/>
        <v/>
      </c>
      <c r="AE3412" s="187" t="str">
        <f t="shared" si="1126"/>
        <v/>
      </c>
      <c r="AF3412" s="187" t="str">
        <f t="shared" si="1127"/>
        <v/>
      </c>
      <c r="AG3412" s="187" t="str">
        <f t="shared" si="1128"/>
        <v/>
      </c>
      <c r="AH3412" s="187" t="str">
        <f t="shared" si="1129"/>
        <v/>
      </c>
      <c r="AI3412" s="187" t="str">
        <f t="shared" si="1130"/>
        <v/>
      </c>
      <c r="AJ3412" s="187" t="str">
        <f t="shared" si="1131"/>
        <v/>
      </c>
      <c r="AK3412" s="187" t="str">
        <f t="shared" si="1132"/>
        <v/>
      </c>
      <c r="AN3412" s="187" t="str">
        <f t="shared" si="1133"/>
        <v/>
      </c>
      <c r="AO3412" s="187" t="str">
        <f t="shared" si="1134"/>
        <v/>
      </c>
      <c r="AP3412" s="187" t="str">
        <f t="shared" si="1135"/>
        <v/>
      </c>
      <c r="AT3412" s="187" t="str">
        <f t="shared" si="1136"/>
        <v/>
      </c>
      <c r="AU3412" s="187" t="str">
        <f t="shared" si="1137"/>
        <v/>
      </c>
      <c r="AV3412" s="187" t="str">
        <f t="shared" si="1138"/>
        <v/>
      </c>
      <c r="AW3412" s="187" t="str">
        <f t="shared" si="1139"/>
        <v/>
      </c>
      <c r="AX3412" s="187" t="str">
        <f t="shared" si="1140"/>
        <v/>
      </c>
      <c r="AY3412" s="187" t="str">
        <f t="shared" si="1142"/>
        <v/>
      </c>
      <c r="AZ3412" s="187" t="str">
        <f t="shared" si="1141"/>
        <v/>
      </c>
      <c r="BA3412" s="187" t="str">
        <f t="shared" si="1144"/>
        <v xml:space="preserve"> </v>
      </c>
      <c r="BB3412" s="187" t="str">
        <f>IFERROR(IF(AW3412="","",VLOOKUP(AW3412,SUSS!R:S,2,FALSE)),AY3412*SUSS!$M$2)</f>
        <v/>
      </c>
      <c r="BC3412" s="187" t="str">
        <f t="shared" si="1143"/>
        <v/>
      </c>
    </row>
    <row r="3413" spans="14:55" ht="15.75" thickBot="1">
      <c r="N3413" s="183" t="s">
        <v>265</v>
      </c>
      <c r="O3413" s="109">
        <v>15</v>
      </c>
      <c r="P3413" s="112">
        <v>22301.77</v>
      </c>
      <c r="Q3413" s="110" t="s">
        <v>107</v>
      </c>
      <c r="R3413" s="110" t="s">
        <v>10</v>
      </c>
      <c r="S3413" s="110" t="s">
        <v>10</v>
      </c>
      <c r="T3413" s="109" t="s">
        <v>266</v>
      </c>
      <c r="U3413" s="109" t="s">
        <v>124</v>
      </c>
      <c r="AC3413" s="187" t="str">
        <f t="shared" si="1124"/>
        <v/>
      </c>
      <c r="AD3413" s="187" t="str">
        <f t="shared" si="1125"/>
        <v/>
      </c>
      <c r="AE3413" s="187" t="str">
        <f t="shared" si="1126"/>
        <v/>
      </c>
      <c r="AF3413" s="187" t="str">
        <f t="shared" si="1127"/>
        <v/>
      </c>
      <c r="AG3413" s="187" t="str">
        <f t="shared" si="1128"/>
        <v/>
      </c>
      <c r="AH3413" s="187" t="str">
        <f t="shared" si="1129"/>
        <v/>
      </c>
      <c r="AI3413" s="187" t="str">
        <f t="shared" si="1130"/>
        <v/>
      </c>
      <c r="AJ3413" s="187" t="str">
        <f t="shared" si="1131"/>
        <v/>
      </c>
      <c r="AK3413" s="187" t="str">
        <f t="shared" si="1132"/>
        <v/>
      </c>
      <c r="AN3413" s="187" t="str">
        <f t="shared" si="1133"/>
        <v/>
      </c>
      <c r="AO3413" s="187" t="str">
        <f t="shared" si="1134"/>
        <v/>
      </c>
      <c r="AP3413" s="187" t="str">
        <f t="shared" si="1135"/>
        <v/>
      </c>
      <c r="AT3413" s="187" t="str">
        <f t="shared" si="1136"/>
        <v/>
      </c>
      <c r="AU3413" s="187" t="str">
        <f t="shared" si="1137"/>
        <v/>
      </c>
      <c r="AV3413" s="187" t="str">
        <f t="shared" si="1138"/>
        <v/>
      </c>
      <c r="AW3413" s="187" t="str">
        <f t="shared" si="1139"/>
        <v/>
      </c>
      <c r="AX3413" s="187" t="str">
        <f t="shared" si="1140"/>
        <v/>
      </c>
      <c r="AY3413" s="187" t="str">
        <f t="shared" si="1142"/>
        <v/>
      </c>
      <c r="AZ3413" s="187" t="str">
        <f t="shared" si="1141"/>
        <v/>
      </c>
      <c r="BA3413" s="187" t="str">
        <f t="shared" si="1144"/>
        <v xml:space="preserve"> </v>
      </c>
      <c r="BB3413" s="187" t="str">
        <f>IFERROR(IF(AW3413="","",VLOOKUP(AW3413,SUSS!R:S,2,FALSE)),AY3413*SUSS!$M$2)</f>
        <v/>
      </c>
      <c r="BC3413" s="187" t="str">
        <f t="shared" si="1143"/>
        <v/>
      </c>
    </row>
    <row r="3414" spans="14:55" ht="15.75" thickBot="1">
      <c r="N3414" s="183" t="s">
        <v>265</v>
      </c>
      <c r="O3414" s="109">
        <v>16</v>
      </c>
      <c r="P3414" s="112">
        <v>23293.67</v>
      </c>
      <c r="Q3414" s="110" t="s">
        <v>102</v>
      </c>
      <c r="R3414" s="110" t="s">
        <v>10</v>
      </c>
      <c r="S3414" s="110" t="s">
        <v>10</v>
      </c>
      <c r="T3414" s="109" t="s">
        <v>266</v>
      </c>
      <c r="U3414" s="109" t="s">
        <v>124</v>
      </c>
      <c r="AC3414" s="187" t="str">
        <f t="shared" si="1124"/>
        <v/>
      </c>
      <c r="AD3414" s="187" t="str">
        <f t="shared" si="1125"/>
        <v/>
      </c>
      <c r="AE3414" s="187" t="str">
        <f t="shared" si="1126"/>
        <v/>
      </c>
      <c r="AF3414" s="187" t="str">
        <f t="shared" si="1127"/>
        <v/>
      </c>
      <c r="AG3414" s="187" t="str">
        <f t="shared" si="1128"/>
        <v/>
      </c>
      <c r="AH3414" s="187" t="str">
        <f t="shared" si="1129"/>
        <v/>
      </c>
      <c r="AI3414" s="187" t="str">
        <f t="shared" si="1130"/>
        <v/>
      </c>
      <c r="AJ3414" s="187" t="str">
        <f t="shared" si="1131"/>
        <v/>
      </c>
      <c r="AK3414" s="187" t="str">
        <f t="shared" si="1132"/>
        <v/>
      </c>
      <c r="AN3414" s="187" t="str">
        <f t="shared" si="1133"/>
        <v/>
      </c>
      <c r="AO3414" s="187" t="str">
        <f t="shared" si="1134"/>
        <v/>
      </c>
      <c r="AP3414" s="187" t="str">
        <f t="shared" si="1135"/>
        <v/>
      </c>
      <c r="AT3414" s="187" t="str">
        <f t="shared" si="1136"/>
        <v/>
      </c>
      <c r="AU3414" s="187" t="str">
        <f t="shared" si="1137"/>
        <v/>
      </c>
      <c r="AV3414" s="187" t="str">
        <f t="shared" si="1138"/>
        <v/>
      </c>
      <c r="AW3414" s="187" t="str">
        <f t="shared" si="1139"/>
        <v/>
      </c>
      <c r="AX3414" s="187" t="str">
        <f t="shared" si="1140"/>
        <v/>
      </c>
      <c r="AY3414" s="187" t="str">
        <f t="shared" si="1142"/>
        <v/>
      </c>
      <c r="AZ3414" s="187" t="str">
        <f t="shared" si="1141"/>
        <v/>
      </c>
      <c r="BA3414" s="187" t="str">
        <f t="shared" si="1144"/>
        <v xml:space="preserve"> </v>
      </c>
      <c r="BB3414" s="187" t="str">
        <f>IFERROR(IF(AW3414="","",VLOOKUP(AW3414,SUSS!R:S,2,FALSE)),AY3414*SUSS!$M$2)</f>
        <v/>
      </c>
      <c r="BC3414" s="187" t="str">
        <f t="shared" si="1143"/>
        <v/>
      </c>
    </row>
    <row r="3415" spans="14:55" ht="15.75" thickBot="1">
      <c r="N3415" s="183" t="s">
        <v>265</v>
      </c>
      <c r="O3415" s="109">
        <v>16</v>
      </c>
      <c r="P3415" s="112">
        <v>22301.77</v>
      </c>
      <c r="Q3415" s="110" t="s">
        <v>107</v>
      </c>
      <c r="R3415" s="110" t="s">
        <v>10</v>
      </c>
      <c r="S3415" s="110" t="s">
        <v>10</v>
      </c>
      <c r="T3415" s="109" t="s">
        <v>266</v>
      </c>
      <c r="U3415" s="109" t="s">
        <v>124</v>
      </c>
      <c r="AC3415" s="187" t="str">
        <f t="shared" si="1124"/>
        <v/>
      </c>
      <c r="AD3415" s="187" t="str">
        <f t="shared" si="1125"/>
        <v/>
      </c>
      <c r="AE3415" s="187" t="str">
        <f t="shared" si="1126"/>
        <v/>
      </c>
      <c r="AF3415" s="187" t="str">
        <f t="shared" si="1127"/>
        <v/>
      </c>
      <c r="AG3415" s="187" t="str">
        <f t="shared" si="1128"/>
        <v/>
      </c>
      <c r="AH3415" s="187" t="str">
        <f t="shared" si="1129"/>
        <v/>
      </c>
      <c r="AI3415" s="187" t="str">
        <f t="shared" si="1130"/>
        <v/>
      </c>
      <c r="AJ3415" s="187" t="str">
        <f t="shared" si="1131"/>
        <v/>
      </c>
      <c r="AK3415" s="187" t="str">
        <f t="shared" si="1132"/>
        <v/>
      </c>
      <c r="AN3415" s="187" t="str">
        <f t="shared" si="1133"/>
        <v/>
      </c>
      <c r="AO3415" s="187" t="str">
        <f t="shared" si="1134"/>
        <v/>
      </c>
      <c r="AP3415" s="187" t="str">
        <f t="shared" si="1135"/>
        <v/>
      </c>
      <c r="AT3415" s="187" t="str">
        <f t="shared" si="1136"/>
        <v/>
      </c>
      <c r="AU3415" s="187" t="str">
        <f t="shared" si="1137"/>
        <v/>
      </c>
      <c r="AV3415" s="187" t="str">
        <f t="shared" si="1138"/>
        <v/>
      </c>
      <c r="AW3415" s="187" t="str">
        <f t="shared" si="1139"/>
        <v/>
      </c>
      <c r="AX3415" s="187" t="str">
        <f t="shared" si="1140"/>
        <v/>
      </c>
      <c r="AY3415" s="187" t="str">
        <f t="shared" si="1142"/>
        <v/>
      </c>
      <c r="AZ3415" s="187" t="str">
        <f t="shared" si="1141"/>
        <v/>
      </c>
      <c r="BA3415" s="187" t="str">
        <f t="shared" si="1144"/>
        <v xml:space="preserve"> </v>
      </c>
      <c r="BB3415" s="187" t="str">
        <f>IFERROR(IF(AW3415="","",VLOOKUP(AW3415,SUSS!R:S,2,FALSE)),AY3415*SUSS!$M$2)</f>
        <v/>
      </c>
      <c r="BC3415" s="187" t="str">
        <f t="shared" si="1143"/>
        <v/>
      </c>
    </row>
    <row r="3416" spans="14:55" ht="15.75" thickBot="1">
      <c r="N3416" s="183" t="s">
        <v>265</v>
      </c>
      <c r="O3416" s="109">
        <v>17</v>
      </c>
      <c r="P3416" s="112">
        <v>23293.67</v>
      </c>
      <c r="Q3416" s="110" t="s">
        <v>102</v>
      </c>
      <c r="R3416" s="110" t="s">
        <v>10</v>
      </c>
      <c r="S3416" s="110" t="s">
        <v>10</v>
      </c>
      <c r="T3416" s="109" t="s">
        <v>266</v>
      </c>
      <c r="U3416" s="109" t="s">
        <v>124</v>
      </c>
      <c r="AC3416" s="187" t="str">
        <f t="shared" si="1124"/>
        <v/>
      </c>
      <c r="AD3416" s="187" t="str">
        <f t="shared" si="1125"/>
        <v/>
      </c>
      <c r="AE3416" s="187" t="str">
        <f t="shared" si="1126"/>
        <v/>
      </c>
      <c r="AF3416" s="187" t="str">
        <f t="shared" si="1127"/>
        <v/>
      </c>
      <c r="AG3416" s="187" t="str">
        <f t="shared" si="1128"/>
        <v/>
      </c>
      <c r="AH3416" s="187" t="str">
        <f t="shared" si="1129"/>
        <v/>
      </c>
      <c r="AI3416" s="187" t="str">
        <f t="shared" si="1130"/>
        <v/>
      </c>
      <c r="AJ3416" s="187" t="str">
        <f t="shared" si="1131"/>
        <v/>
      </c>
      <c r="AK3416" s="187" t="str">
        <f t="shared" si="1132"/>
        <v/>
      </c>
      <c r="AN3416" s="187" t="str">
        <f t="shared" si="1133"/>
        <v/>
      </c>
      <c r="AO3416" s="187" t="str">
        <f t="shared" si="1134"/>
        <v/>
      </c>
      <c r="AP3416" s="187" t="str">
        <f t="shared" si="1135"/>
        <v/>
      </c>
      <c r="AT3416" s="187" t="str">
        <f t="shared" si="1136"/>
        <v/>
      </c>
      <c r="AU3416" s="187" t="str">
        <f t="shared" si="1137"/>
        <v/>
      </c>
      <c r="AV3416" s="187" t="str">
        <f t="shared" si="1138"/>
        <v/>
      </c>
      <c r="AW3416" s="187" t="str">
        <f t="shared" si="1139"/>
        <v/>
      </c>
      <c r="AX3416" s="187" t="str">
        <f t="shared" si="1140"/>
        <v/>
      </c>
      <c r="AY3416" s="187" t="str">
        <f t="shared" si="1142"/>
        <v/>
      </c>
      <c r="AZ3416" s="187" t="str">
        <f t="shared" si="1141"/>
        <v/>
      </c>
      <c r="BA3416" s="187" t="str">
        <f t="shared" si="1144"/>
        <v xml:space="preserve"> </v>
      </c>
      <c r="BB3416" s="187" t="str">
        <f>IFERROR(IF(AW3416="","",VLOOKUP(AW3416,SUSS!R:S,2,FALSE)),AY3416*SUSS!$M$2)</f>
        <v/>
      </c>
      <c r="BC3416" s="187" t="str">
        <f t="shared" si="1143"/>
        <v/>
      </c>
    </row>
    <row r="3417" spans="14:55" ht="15.75" thickBot="1">
      <c r="N3417" s="183" t="s">
        <v>265</v>
      </c>
      <c r="O3417" s="109">
        <v>17</v>
      </c>
      <c r="P3417" s="112">
        <v>22301.77</v>
      </c>
      <c r="Q3417" s="110" t="s">
        <v>107</v>
      </c>
      <c r="R3417" s="110" t="s">
        <v>10</v>
      </c>
      <c r="S3417" s="110" t="s">
        <v>10</v>
      </c>
      <c r="T3417" s="109" t="s">
        <v>266</v>
      </c>
      <c r="U3417" s="109" t="s">
        <v>124</v>
      </c>
      <c r="AC3417" s="187" t="str">
        <f t="shared" si="1124"/>
        <v/>
      </c>
      <c r="AD3417" s="187" t="str">
        <f t="shared" si="1125"/>
        <v/>
      </c>
      <c r="AE3417" s="187" t="str">
        <f t="shared" si="1126"/>
        <v/>
      </c>
      <c r="AF3417" s="187" t="str">
        <f t="shared" si="1127"/>
        <v/>
      </c>
      <c r="AG3417" s="187" t="str">
        <f t="shared" si="1128"/>
        <v/>
      </c>
      <c r="AH3417" s="187" t="str">
        <f t="shared" si="1129"/>
        <v/>
      </c>
      <c r="AI3417" s="187" t="str">
        <f t="shared" si="1130"/>
        <v/>
      </c>
      <c r="AJ3417" s="187" t="str">
        <f t="shared" si="1131"/>
        <v/>
      </c>
      <c r="AK3417" s="187" t="str">
        <f t="shared" si="1132"/>
        <v/>
      </c>
      <c r="AN3417" s="187" t="str">
        <f t="shared" si="1133"/>
        <v/>
      </c>
      <c r="AO3417" s="187" t="str">
        <f t="shared" si="1134"/>
        <v/>
      </c>
      <c r="AP3417" s="187" t="str">
        <f t="shared" si="1135"/>
        <v/>
      </c>
      <c r="AT3417" s="187" t="str">
        <f t="shared" si="1136"/>
        <v/>
      </c>
      <c r="AU3417" s="187" t="str">
        <f t="shared" si="1137"/>
        <v/>
      </c>
      <c r="AV3417" s="187" t="str">
        <f t="shared" si="1138"/>
        <v/>
      </c>
      <c r="AW3417" s="187" t="str">
        <f t="shared" si="1139"/>
        <v/>
      </c>
      <c r="AX3417" s="187" t="str">
        <f t="shared" si="1140"/>
        <v/>
      </c>
      <c r="AY3417" s="187" t="str">
        <f t="shared" si="1142"/>
        <v/>
      </c>
      <c r="AZ3417" s="187" t="str">
        <f t="shared" si="1141"/>
        <v/>
      </c>
      <c r="BA3417" s="187" t="str">
        <f t="shared" si="1144"/>
        <v xml:space="preserve"> </v>
      </c>
      <c r="BB3417" s="187" t="str">
        <f>IFERROR(IF(AW3417="","",VLOOKUP(AW3417,SUSS!R:S,2,FALSE)),AY3417*SUSS!$M$2)</f>
        <v/>
      </c>
      <c r="BC3417" s="187" t="str">
        <f t="shared" si="1143"/>
        <v/>
      </c>
    </row>
    <row r="3418" spans="14:55" ht="15.75" thickBot="1">
      <c r="N3418" s="183" t="s">
        <v>265</v>
      </c>
      <c r="O3418" s="109">
        <v>18</v>
      </c>
      <c r="P3418" s="112">
        <v>23293.67</v>
      </c>
      <c r="Q3418" s="110" t="s">
        <v>102</v>
      </c>
      <c r="R3418" s="110" t="s">
        <v>10</v>
      </c>
      <c r="S3418" s="110" t="s">
        <v>10</v>
      </c>
      <c r="T3418" s="109" t="s">
        <v>266</v>
      </c>
      <c r="U3418" s="109" t="s">
        <v>124</v>
      </c>
      <c r="AC3418" s="187" t="str">
        <f t="shared" si="1124"/>
        <v/>
      </c>
      <c r="AD3418" s="187" t="str">
        <f t="shared" si="1125"/>
        <v/>
      </c>
      <c r="AE3418" s="187" t="str">
        <f t="shared" si="1126"/>
        <v/>
      </c>
      <c r="AF3418" s="187" t="str">
        <f t="shared" si="1127"/>
        <v/>
      </c>
      <c r="AG3418" s="187" t="str">
        <f t="shared" si="1128"/>
        <v/>
      </c>
      <c r="AH3418" s="187" t="str">
        <f t="shared" si="1129"/>
        <v/>
      </c>
      <c r="AI3418" s="187" t="str">
        <f t="shared" si="1130"/>
        <v/>
      </c>
      <c r="AJ3418" s="187" t="str">
        <f t="shared" si="1131"/>
        <v/>
      </c>
      <c r="AK3418" s="187" t="str">
        <f t="shared" si="1132"/>
        <v/>
      </c>
      <c r="AN3418" s="187" t="str">
        <f t="shared" si="1133"/>
        <v/>
      </c>
      <c r="AO3418" s="187" t="str">
        <f t="shared" si="1134"/>
        <v/>
      </c>
      <c r="AP3418" s="187" t="str">
        <f t="shared" si="1135"/>
        <v/>
      </c>
      <c r="AT3418" s="187" t="str">
        <f t="shared" si="1136"/>
        <v/>
      </c>
      <c r="AU3418" s="187" t="str">
        <f t="shared" si="1137"/>
        <v/>
      </c>
      <c r="AV3418" s="187" t="str">
        <f t="shared" si="1138"/>
        <v/>
      </c>
      <c r="AW3418" s="187" t="str">
        <f t="shared" si="1139"/>
        <v/>
      </c>
      <c r="AX3418" s="187" t="str">
        <f t="shared" si="1140"/>
        <v/>
      </c>
      <c r="AY3418" s="187" t="str">
        <f t="shared" si="1142"/>
        <v/>
      </c>
      <c r="AZ3418" s="187" t="str">
        <f t="shared" si="1141"/>
        <v/>
      </c>
      <c r="BA3418" s="187" t="str">
        <f t="shared" si="1144"/>
        <v xml:space="preserve"> </v>
      </c>
      <c r="BB3418" s="187" t="str">
        <f>IFERROR(IF(AW3418="","",VLOOKUP(AW3418,SUSS!R:S,2,FALSE)),AY3418*SUSS!$M$2)</f>
        <v/>
      </c>
      <c r="BC3418" s="187" t="str">
        <f t="shared" si="1143"/>
        <v/>
      </c>
    </row>
    <row r="3419" spans="14:55" ht="15.75" thickBot="1">
      <c r="N3419" s="183" t="s">
        <v>265</v>
      </c>
      <c r="O3419" s="109">
        <v>18</v>
      </c>
      <c r="P3419" s="112">
        <v>22301.77</v>
      </c>
      <c r="Q3419" s="110" t="s">
        <v>107</v>
      </c>
      <c r="R3419" s="110" t="s">
        <v>10</v>
      </c>
      <c r="S3419" s="110" t="s">
        <v>10</v>
      </c>
      <c r="T3419" s="109" t="s">
        <v>266</v>
      </c>
      <c r="U3419" s="109" t="s">
        <v>124</v>
      </c>
      <c r="AC3419" s="187" t="str">
        <f t="shared" si="1124"/>
        <v/>
      </c>
      <c r="AD3419" s="187" t="str">
        <f t="shared" si="1125"/>
        <v/>
      </c>
      <c r="AE3419" s="187" t="str">
        <f t="shared" si="1126"/>
        <v/>
      </c>
      <c r="AF3419" s="187" t="str">
        <f t="shared" si="1127"/>
        <v/>
      </c>
      <c r="AG3419" s="187" t="str">
        <f t="shared" si="1128"/>
        <v/>
      </c>
      <c r="AH3419" s="187" t="str">
        <f t="shared" si="1129"/>
        <v/>
      </c>
      <c r="AI3419" s="187" t="str">
        <f t="shared" si="1130"/>
        <v/>
      </c>
      <c r="AJ3419" s="187" t="str">
        <f t="shared" si="1131"/>
        <v/>
      </c>
      <c r="AK3419" s="187" t="str">
        <f t="shared" si="1132"/>
        <v/>
      </c>
      <c r="AN3419" s="187" t="str">
        <f t="shared" si="1133"/>
        <v/>
      </c>
      <c r="AO3419" s="187" t="str">
        <f t="shared" si="1134"/>
        <v/>
      </c>
      <c r="AP3419" s="187" t="str">
        <f t="shared" si="1135"/>
        <v/>
      </c>
      <c r="AT3419" s="187" t="str">
        <f t="shared" si="1136"/>
        <v/>
      </c>
      <c r="AU3419" s="187" t="str">
        <f t="shared" si="1137"/>
        <v/>
      </c>
      <c r="AV3419" s="187" t="str">
        <f t="shared" si="1138"/>
        <v/>
      </c>
      <c r="AW3419" s="187" t="str">
        <f t="shared" si="1139"/>
        <v/>
      </c>
      <c r="AX3419" s="187" t="str">
        <f t="shared" si="1140"/>
        <v/>
      </c>
      <c r="AY3419" s="187" t="str">
        <f t="shared" si="1142"/>
        <v/>
      </c>
      <c r="AZ3419" s="187" t="str">
        <f t="shared" si="1141"/>
        <v/>
      </c>
      <c r="BA3419" s="187" t="str">
        <f t="shared" si="1144"/>
        <v xml:space="preserve"> </v>
      </c>
      <c r="BB3419" s="187" t="str">
        <f>IFERROR(IF(AW3419="","",VLOOKUP(AW3419,SUSS!R:S,2,FALSE)),AY3419*SUSS!$M$2)</f>
        <v/>
      </c>
      <c r="BC3419" s="187" t="str">
        <f t="shared" si="1143"/>
        <v/>
      </c>
    </row>
    <row r="3420" spans="14:55" ht="15.75" thickBot="1">
      <c r="N3420" s="183" t="s">
        <v>265</v>
      </c>
      <c r="O3420" s="109">
        <v>19</v>
      </c>
      <c r="P3420" s="112">
        <v>23293.67</v>
      </c>
      <c r="Q3420" s="110" t="s">
        <v>102</v>
      </c>
      <c r="R3420" s="110" t="s">
        <v>10</v>
      </c>
      <c r="S3420" s="110" t="s">
        <v>10</v>
      </c>
      <c r="T3420" s="109" t="s">
        <v>266</v>
      </c>
      <c r="U3420" s="109" t="s">
        <v>124</v>
      </c>
      <c r="AC3420" s="187" t="str">
        <f t="shared" si="1124"/>
        <v/>
      </c>
      <c r="AD3420" s="187" t="str">
        <f t="shared" si="1125"/>
        <v/>
      </c>
      <c r="AE3420" s="187" t="str">
        <f t="shared" si="1126"/>
        <v/>
      </c>
      <c r="AF3420" s="187" t="str">
        <f t="shared" si="1127"/>
        <v/>
      </c>
      <c r="AG3420" s="187" t="str">
        <f t="shared" si="1128"/>
        <v/>
      </c>
      <c r="AH3420" s="187" t="str">
        <f t="shared" si="1129"/>
        <v/>
      </c>
      <c r="AI3420" s="187" t="str">
        <f t="shared" si="1130"/>
        <v/>
      </c>
      <c r="AJ3420" s="187" t="str">
        <f t="shared" si="1131"/>
        <v/>
      </c>
      <c r="AK3420" s="187" t="str">
        <f t="shared" si="1132"/>
        <v/>
      </c>
      <c r="AN3420" s="187" t="str">
        <f t="shared" si="1133"/>
        <v/>
      </c>
      <c r="AO3420" s="187" t="str">
        <f t="shared" si="1134"/>
        <v/>
      </c>
      <c r="AP3420" s="187" t="str">
        <f t="shared" si="1135"/>
        <v/>
      </c>
      <c r="AT3420" s="187" t="str">
        <f t="shared" si="1136"/>
        <v/>
      </c>
      <c r="AU3420" s="187" t="str">
        <f t="shared" si="1137"/>
        <v/>
      </c>
      <c r="AV3420" s="187" t="str">
        <f t="shared" si="1138"/>
        <v/>
      </c>
      <c r="AW3420" s="187" t="str">
        <f t="shared" si="1139"/>
        <v/>
      </c>
      <c r="AX3420" s="187" t="str">
        <f t="shared" si="1140"/>
        <v/>
      </c>
      <c r="AY3420" s="187" t="str">
        <f t="shared" si="1142"/>
        <v/>
      </c>
      <c r="AZ3420" s="187" t="str">
        <f t="shared" si="1141"/>
        <v/>
      </c>
      <c r="BA3420" s="187" t="str">
        <f t="shared" si="1144"/>
        <v xml:space="preserve"> </v>
      </c>
      <c r="BB3420" s="187" t="str">
        <f>IFERROR(IF(AW3420="","",VLOOKUP(AW3420,SUSS!R:S,2,FALSE)),AY3420*SUSS!$M$2)</f>
        <v/>
      </c>
      <c r="BC3420" s="187" t="str">
        <f t="shared" si="1143"/>
        <v/>
      </c>
    </row>
    <row r="3421" spans="14:55" ht="15.75" thickBot="1">
      <c r="N3421" s="183" t="s">
        <v>265</v>
      </c>
      <c r="O3421" s="109">
        <v>19</v>
      </c>
      <c r="P3421" s="112">
        <v>22301.77</v>
      </c>
      <c r="Q3421" s="110" t="s">
        <v>107</v>
      </c>
      <c r="R3421" s="110" t="s">
        <v>10</v>
      </c>
      <c r="S3421" s="110" t="s">
        <v>10</v>
      </c>
      <c r="T3421" s="109" t="s">
        <v>266</v>
      </c>
      <c r="U3421" s="109" t="s">
        <v>124</v>
      </c>
      <c r="AC3421" s="187" t="str">
        <f t="shared" si="1124"/>
        <v/>
      </c>
      <c r="AD3421" s="187" t="str">
        <f t="shared" si="1125"/>
        <v/>
      </c>
      <c r="AE3421" s="187" t="str">
        <f t="shared" si="1126"/>
        <v/>
      </c>
      <c r="AF3421" s="187" t="str">
        <f t="shared" si="1127"/>
        <v/>
      </c>
      <c r="AG3421" s="187" t="str">
        <f t="shared" si="1128"/>
        <v/>
      </c>
      <c r="AH3421" s="187" t="str">
        <f t="shared" si="1129"/>
        <v/>
      </c>
      <c r="AI3421" s="187" t="str">
        <f t="shared" si="1130"/>
        <v/>
      </c>
      <c r="AJ3421" s="187" t="str">
        <f t="shared" si="1131"/>
        <v/>
      </c>
      <c r="AK3421" s="187" t="str">
        <f t="shared" si="1132"/>
        <v/>
      </c>
      <c r="AN3421" s="187" t="str">
        <f t="shared" si="1133"/>
        <v/>
      </c>
      <c r="AO3421" s="187" t="str">
        <f t="shared" si="1134"/>
        <v/>
      </c>
      <c r="AP3421" s="187" t="str">
        <f t="shared" si="1135"/>
        <v/>
      </c>
      <c r="AT3421" s="187" t="str">
        <f t="shared" si="1136"/>
        <v/>
      </c>
      <c r="AU3421" s="187" t="str">
        <f t="shared" si="1137"/>
        <v/>
      </c>
      <c r="AV3421" s="187" t="str">
        <f t="shared" si="1138"/>
        <v/>
      </c>
      <c r="AW3421" s="187" t="str">
        <f t="shared" si="1139"/>
        <v/>
      </c>
      <c r="AX3421" s="187" t="str">
        <f t="shared" si="1140"/>
        <v/>
      </c>
      <c r="AY3421" s="187" t="str">
        <f t="shared" si="1142"/>
        <v/>
      </c>
      <c r="AZ3421" s="187" t="str">
        <f t="shared" si="1141"/>
        <v/>
      </c>
      <c r="BA3421" s="187" t="str">
        <f t="shared" si="1144"/>
        <v xml:space="preserve"> </v>
      </c>
      <c r="BB3421" s="187" t="str">
        <f>IFERROR(IF(AW3421="","",VLOOKUP(AW3421,SUSS!R:S,2,FALSE)),AY3421*SUSS!$M$2)</f>
        <v/>
      </c>
      <c r="BC3421" s="187" t="str">
        <f t="shared" si="1143"/>
        <v/>
      </c>
    </row>
    <row r="3422" spans="14:55" ht="15.75" thickBot="1">
      <c r="N3422" s="183" t="s">
        <v>265</v>
      </c>
      <c r="O3422" s="109">
        <v>20</v>
      </c>
      <c r="P3422" s="112">
        <v>23293.67</v>
      </c>
      <c r="Q3422" s="110" t="s">
        <v>102</v>
      </c>
      <c r="R3422" s="110" t="s">
        <v>10</v>
      </c>
      <c r="S3422" s="110" t="s">
        <v>10</v>
      </c>
      <c r="T3422" s="109" t="s">
        <v>266</v>
      </c>
      <c r="U3422" s="109" t="s">
        <v>124</v>
      </c>
      <c r="AC3422" s="187" t="str">
        <f t="shared" ref="AC3422:AC3485" si="1145">IF($E3422=$AD$1,IF($G3422=$AE$1,A3422,""),"")</f>
        <v/>
      </c>
      <c r="AD3422" s="187" t="str">
        <f t="shared" ref="AD3422:AD3485" si="1146">IF($E3422=$AD$1,IF($G3422=$AE$1,E3422,""),"")</f>
        <v/>
      </c>
      <c r="AE3422" s="187" t="str">
        <f t="shared" ref="AE3422:AE3485" si="1147">IF($E3422=$AD$1,IF($G3422=$AE$1,F3422,""),"")</f>
        <v/>
      </c>
      <c r="AF3422" s="187" t="str">
        <f t="shared" ref="AF3422:AF3485" si="1148">IF($E3422=$AD$1,IF($G3422=$AE$1,G3422,""),"")</f>
        <v/>
      </c>
      <c r="AG3422" s="187" t="str">
        <f t="shared" ref="AG3422:AG3485" si="1149">IF($E3422=$AD$1,IF($G3422=$AE$1,I3422,""),"")</f>
        <v/>
      </c>
      <c r="AH3422" s="187" t="str">
        <f t="shared" ref="AH3422:AH3485" si="1150">IF($E3422=$AD$1,IF($G3422=$AE$1,J3422,""),"")</f>
        <v/>
      </c>
      <c r="AI3422" s="187" t="str">
        <f t="shared" ref="AI3422:AI3485" si="1151">IF($E3422=$AD$1,IF($G3422=$AE$1,K3422,""),"")</f>
        <v/>
      </c>
      <c r="AJ3422" s="187" t="str">
        <f t="shared" ref="AJ3422:AJ3485" si="1152">IF($E3422=$AD$1,IF($G3422=$AE$1,B3422,""),"")</f>
        <v/>
      </c>
      <c r="AK3422" s="187" t="str">
        <f t="shared" ref="AK3422:AK3485" si="1153">IF($E3422=$AD$1,IF($G3422=$AE$1,C3422,""),"")</f>
        <v/>
      </c>
      <c r="AN3422" s="187" t="str">
        <f t="shared" ref="AN3422:AN3485" si="1154">LEFT(AO3422,7)</f>
        <v/>
      </c>
      <c r="AO3422" s="187" t="str">
        <f t="shared" ref="AO3422:AO3485" si="1155">IF(AF3422=$AE$1,AJ3422&amp;"/"&amp;AK3422&amp;" "&amp;AD3422,"")</f>
        <v/>
      </c>
      <c r="AP3422" s="187" t="str">
        <f t="shared" ref="AP3422:AP3485" si="1156">IF(AO3422&lt;&gt;"",AI3422,"")</f>
        <v/>
      </c>
      <c r="AT3422" s="187" t="str">
        <f t="shared" ref="AT3422:AT3485" si="1157">IF($Q3422=$AD$1,N3422,"")</f>
        <v/>
      </c>
      <c r="AU3422" s="187" t="str">
        <f t="shared" ref="AU3422:AU3485" si="1158">IF($Q3422=$AD$1,O3422,"")</f>
        <v/>
      </c>
      <c r="AV3422" s="187" t="str">
        <f t="shared" ref="AV3422:AV3485" si="1159">IF($Q3422=$AD$1,P3422,"")</f>
        <v/>
      </c>
      <c r="AW3422" s="187" t="str">
        <f t="shared" ref="AW3422:AW3485" si="1160">IF($Q3422=$AD$1,T3422,"")</f>
        <v/>
      </c>
      <c r="AX3422" s="187" t="str">
        <f t="shared" ref="AX3422:AX3485" si="1161">IF(AW3422&lt;&gt;"",AW3422&amp;" "&amp;$AD$1,"")</f>
        <v/>
      </c>
      <c r="AY3422" s="187" t="str">
        <f t="shared" si="1142"/>
        <v/>
      </c>
      <c r="AZ3422" s="187" t="str">
        <f t="shared" ref="AZ3422:AZ3485" si="1162">IF(AY3422="","",AV3422/AY3422)</f>
        <v/>
      </c>
      <c r="BA3422" s="187" t="str">
        <f t="shared" si="1144"/>
        <v xml:space="preserve"> </v>
      </c>
      <c r="BB3422" s="187" t="str">
        <f>IFERROR(IF(AW3422="","",VLOOKUP(AW3422,SUSS!R:S,2,FALSE)),AY3422*SUSS!$M$2)</f>
        <v/>
      </c>
      <c r="BC3422" s="187" t="str">
        <f t="shared" si="1143"/>
        <v/>
      </c>
    </row>
    <row r="3423" spans="14:55" ht="15.75" thickBot="1">
      <c r="N3423" s="183" t="s">
        <v>265</v>
      </c>
      <c r="O3423" s="109">
        <v>20</v>
      </c>
      <c r="P3423" s="112">
        <v>22301.77</v>
      </c>
      <c r="Q3423" s="110" t="s">
        <v>107</v>
      </c>
      <c r="R3423" s="110" t="s">
        <v>10</v>
      </c>
      <c r="S3423" s="110" t="s">
        <v>10</v>
      </c>
      <c r="T3423" s="109" t="s">
        <v>266</v>
      </c>
      <c r="U3423" s="109" t="s">
        <v>124</v>
      </c>
      <c r="AC3423" s="187" t="str">
        <f t="shared" si="1145"/>
        <v/>
      </c>
      <c r="AD3423" s="187" t="str">
        <f t="shared" si="1146"/>
        <v/>
      </c>
      <c r="AE3423" s="187" t="str">
        <f t="shared" si="1147"/>
        <v/>
      </c>
      <c r="AF3423" s="187" t="str">
        <f t="shared" si="1148"/>
        <v/>
      </c>
      <c r="AG3423" s="187" t="str">
        <f t="shared" si="1149"/>
        <v/>
      </c>
      <c r="AH3423" s="187" t="str">
        <f t="shared" si="1150"/>
        <v/>
      </c>
      <c r="AI3423" s="187" t="str">
        <f t="shared" si="1151"/>
        <v/>
      </c>
      <c r="AJ3423" s="187" t="str">
        <f t="shared" si="1152"/>
        <v/>
      </c>
      <c r="AK3423" s="187" t="str">
        <f t="shared" si="1153"/>
        <v/>
      </c>
      <c r="AN3423" s="187" t="str">
        <f t="shared" si="1154"/>
        <v/>
      </c>
      <c r="AO3423" s="187" t="str">
        <f t="shared" si="1155"/>
        <v/>
      </c>
      <c r="AP3423" s="187" t="str">
        <f t="shared" si="1156"/>
        <v/>
      </c>
      <c r="AT3423" s="187" t="str">
        <f t="shared" si="1157"/>
        <v/>
      </c>
      <c r="AU3423" s="187" t="str">
        <f t="shared" si="1158"/>
        <v/>
      </c>
      <c r="AV3423" s="187" t="str">
        <f t="shared" si="1159"/>
        <v/>
      </c>
      <c r="AW3423" s="187" t="str">
        <f t="shared" si="1160"/>
        <v/>
      </c>
      <c r="AX3423" s="187" t="str">
        <f t="shared" si="1161"/>
        <v/>
      </c>
      <c r="AY3423" s="187" t="str">
        <f t="shared" si="1142"/>
        <v/>
      </c>
      <c r="AZ3423" s="187" t="str">
        <f t="shared" si="1162"/>
        <v/>
      </c>
      <c r="BA3423" s="187" t="str">
        <f t="shared" si="1144"/>
        <v xml:space="preserve"> </v>
      </c>
      <c r="BB3423" s="187" t="str">
        <f>IFERROR(IF(AW3423="","",VLOOKUP(AW3423,SUSS!R:S,2,FALSE)),AY3423*SUSS!$M$2)</f>
        <v/>
      </c>
      <c r="BC3423" s="187" t="str">
        <f t="shared" si="1143"/>
        <v/>
      </c>
    </row>
    <row r="3424" spans="14:55" ht="15.75" thickBot="1">
      <c r="N3424" s="183" t="s">
        <v>265</v>
      </c>
      <c r="O3424" s="109">
        <v>21</v>
      </c>
      <c r="P3424" s="112">
        <v>23293.67</v>
      </c>
      <c r="Q3424" s="110" t="s">
        <v>102</v>
      </c>
      <c r="R3424" s="110" t="s">
        <v>10</v>
      </c>
      <c r="S3424" s="110" t="s">
        <v>10</v>
      </c>
      <c r="T3424" s="109" t="s">
        <v>266</v>
      </c>
      <c r="U3424" s="109" t="s">
        <v>124</v>
      </c>
      <c r="AC3424" s="187" t="str">
        <f t="shared" si="1145"/>
        <v/>
      </c>
      <c r="AD3424" s="187" t="str">
        <f t="shared" si="1146"/>
        <v/>
      </c>
      <c r="AE3424" s="187" t="str">
        <f t="shared" si="1147"/>
        <v/>
      </c>
      <c r="AF3424" s="187" t="str">
        <f t="shared" si="1148"/>
        <v/>
      </c>
      <c r="AG3424" s="187" t="str">
        <f t="shared" si="1149"/>
        <v/>
      </c>
      <c r="AH3424" s="187" t="str">
        <f t="shared" si="1150"/>
        <v/>
      </c>
      <c r="AI3424" s="187" t="str">
        <f t="shared" si="1151"/>
        <v/>
      </c>
      <c r="AJ3424" s="187" t="str">
        <f t="shared" si="1152"/>
        <v/>
      </c>
      <c r="AK3424" s="187" t="str">
        <f t="shared" si="1153"/>
        <v/>
      </c>
      <c r="AN3424" s="187" t="str">
        <f t="shared" si="1154"/>
        <v/>
      </c>
      <c r="AO3424" s="187" t="str">
        <f t="shared" si="1155"/>
        <v/>
      </c>
      <c r="AP3424" s="187" t="str">
        <f t="shared" si="1156"/>
        <v/>
      </c>
      <c r="AT3424" s="187" t="str">
        <f t="shared" si="1157"/>
        <v/>
      </c>
      <c r="AU3424" s="187" t="str">
        <f t="shared" si="1158"/>
        <v/>
      </c>
      <c r="AV3424" s="187" t="str">
        <f t="shared" si="1159"/>
        <v/>
      </c>
      <c r="AW3424" s="187" t="str">
        <f t="shared" si="1160"/>
        <v/>
      </c>
      <c r="AX3424" s="187" t="str">
        <f t="shared" si="1161"/>
        <v/>
      </c>
      <c r="AY3424" s="187" t="str">
        <f t="shared" si="1142"/>
        <v/>
      </c>
      <c r="AZ3424" s="187" t="str">
        <f t="shared" si="1162"/>
        <v/>
      </c>
      <c r="BA3424" s="187" t="str">
        <f t="shared" si="1144"/>
        <v xml:space="preserve"> </v>
      </c>
      <c r="BB3424" s="187" t="str">
        <f>IFERROR(IF(AW3424="","",VLOOKUP(AW3424,SUSS!R:S,2,FALSE)),AY3424*SUSS!$M$2)</f>
        <v/>
      </c>
      <c r="BC3424" s="187" t="str">
        <f t="shared" si="1143"/>
        <v/>
      </c>
    </row>
    <row r="3425" spans="14:55" ht="15.75" thickBot="1">
      <c r="N3425" s="183" t="s">
        <v>265</v>
      </c>
      <c r="O3425" s="109">
        <v>21</v>
      </c>
      <c r="P3425" s="112">
        <v>22301.77</v>
      </c>
      <c r="Q3425" s="110" t="s">
        <v>107</v>
      </c>
      <c r="R3425" s="110" t="s">
        <v>10</v>
      </c>
      <c r="S3425" s="110" t="s">
        <v>10</v>
      </c>
      <c r="T3425" s="109" t="s">
        <v>266</v>
      </c>
      <c r="U3425" s="109" t="s">
        <v>124</v>
      </c>
      <c r="AC3425" s="187" t="str">
        <f t="shared" si="1145"/>
        <v/>
      </c>
      <c r="AD3425" s="187" t="str">
        <f t="shared" si="1146"/>
        <v/>
      </c>
      <c r="AE3425" s="187" t="str">
        <f t="shared" si="1147"/>
        <v/>
      </c>
      <c r="AF3425" s="187" t="str">
        <f t="shared" si="1148"/>
        <v/>
      </c>
      <c r="AG3425" s="187" t="str">
        <f t="shared" si="1149"/>
        <v/>
      </c>
      <c r="AH3425" s="187" t="str">
        <f t="shared" si="1150"/>
        <v/>
      </c>
      <c r="AI3425" s="187" t="str">
        <f t="shared" si="1151"/>
        <v/>
      </c>
      <c r="AJ3425" s="187" t="str">
        <f t="shared" si="1152"/>
        <v/>
      </c>
      <c r="AK3425" s="187" t="str">
        <f t="shared" si="1153"/>
        <v/>
      </c>
      <c r="AN3425" s="187" t="str">
        <f t="shared" si="1154"/>
        <v/>
      </c>
      <c r="AO3425" s="187" t="str">
        <f t="shared" si="1155"/>
        <v/>
      </c>
      <c r="AP3425" s="187" t="str">
        <f t="shared" si="1156"/>
        <v/>
      </c>
      <c r="AT3425" s="187" t="str">
        <f t="shared" si="1157"/>
        <v/>
      </c>
      <c r="AU3425" s="187" t="str">
        <f t="shared" si="1158"/>
        <v/>
      </c>
      <c r="AV3425" s="187" t="str">
        <f t="shared" si="1159"/>
        <v/>
      </c>
      <c r="AW3425" s="187" t="str">
        <f t="shared" si="1160"/>
        <v/>
      </c>
      <c r="AX3425" s="187" t="str">
        <f t="shared" si="1161"/>
        <v/>
      </c>
      <c r="AY3425" s="187" t="str">
        <f t="shared" si="1142"/>
        <v/>
      </c>
      <c r="AZ3425" s="187" t="str">
        <f t="shared" si="1162"/>
        <v/>
      </c>
      <c r="BA3425" s="187" t="str">
        <f t="shared" si="1144"/>
        <v xml:space="preserve"> </v>
      </c>
      <c r="BB3425" s="187" t="str">
        <f>IFERROR(IF(AW3425="","",VLOOKUP(AW3425,SUSS!R:S,2,FALSE)),AY3425*SUSS!$M$2)</f>
        <v/>
      </c>
      <c r="BC3425" s="187" t="str">
        <f t="shared" si="1143"/>
        <v/>
      </c>
    </row>
    <row r="3426" spans="14:55" ht="15.75" thickBot="1">
      <c r="N3426" s="183" t="s">
        <v>265</v>
      </c>
      <c r="O3426" s="109">
        <v>22</v>
      </c>
      <c r="P3426" s="112">
        <v>23293.67</v>
      </c>
      <c r="Q3426" s="110" t="s">
        <v>102</v>
      </c>
      <c r="R3426" s="110" t="s">
        <v>10</v>
      </c>
      <c r="S3426" s="110" t="s">
        <v>10</v>
      </c>
      <c r="T3426" s="109" t="s">
        <v>266</v>
      </c>
      <c r="U3426" s="109" t="s">
        <v>124</v>
      </c>
      <c r="AC3426" s="187" t="str">
        <f t="shared" si="1145"/>
        <v/>
      </c>
      <c r="AD3426" s="187" t="str">
        <f t="shared" si="1146"/>
        <v/>
      </c>
      <c r="AE3426" s="187" t="str">
        <f t="shared" si="1147"/>
        <v/>
      </c>
      <c r="AF3426" s="187" t="str">
        <f t="shared" si="1148"/>
        <v/>
      </c>
      <c r="AG3426" s="187" t="str">
        <f t="shared" si="1149"/>
        <v/>
      </c>
      <c r="AH3426" s="187" t="str">
        <f t="shared" si="1150"/>
        <v/>
      </c>
      <c r="AI3426" s="187" t="str">
        <f t="shared" si="1151"/>
        <v/>
      </c>
      <c r="AJ3426" s="187" t="str">
        <f t="shared" si="1152"/>
        <v/>
      </c>
      <c r="AK3426" s="187" t="str">
        <f t="shared" si="1153"/>
        <v/>
      </c>
      <c r="AN3426" s="187" t="str">
        <f t="shared" si="1154"/>
        <v/>
      </c>
      <c r="AO3426" s="187" t="str">
        <f t="shared" si="1155"/>
        <v/>
      </c>
      <c r="AP3426" s="187" t="str">
        <f t="shared" si="1156"/>
        <v/>
      </c>
      <c r="AT3426" s="187" t="str">
        <f t="shared" si="1157"/>
        <v/>
      </c>
      <c r="AU3426" s="187" t="str">
        <f t="shared" si="1158"/>
        <v/>
      </c>
      <c r="AV3426" s="187" t="str">
        <f t="shared" si="1159"/>
        <v/>
      </c>
      <c r="AW3426" s="187" t="str">
        <f t="shared" si="1160"/>
        <v/>
      </c>
      <c r="AX3426" s="187" t="str">
        <f t="shared" si="1161"/>
        <v/>
      </c>
      <c r="AY3426" s="187" t="str">
        <f t="shared" si="1142"/>
        <v/>
      </c>
      <c r="AZ3426" s="187" t="str">
        <f t="shared" si="1162"/>
        <v/>
      </c>
      <c r="BA3426" s="187" t="str">
        <f t="shared" si="1144"/>
        <v xml:space="preserve"> </v>
      </c>
      <c r="BB3426" s="187" t="str">
        <f>IFERROR(IF(AW3426="","",VLOOKUP(AW3426,SUSS!R:S,2,FALSE)),AY3426*SUSS!$M$2)</f>
        <v/>
      </c>
      <c r="BC3426" s="187" t="str">
        <f t="shared" si="1143"/>
        <v/>
      </c>
    </row>
    <row r="3427" spans="14:55" ht="15.75" thickBot="1">
      <c r="N3427" s="183" t="s">
        <v>265</v>
      </c>
      <c r="O3427" s="109">
        <v>22</v>
      </c>
      <c r="P3427" s="112">
        <v>22301.77</v>
      </c>
      <c r="Q3427" s="110" t="s">
        <v>107</v>
      </c>
      <c r="R3427" s="110" t="s">
        <v>10</v>
      </c>
      <c r="S3427" s="110" t="s">
        <v>10</v>
      </c>
      <c r="T3427" s="109" t="s">
        <v>266</v>
      </c>
      <c r="U3427" s="109" t="s">
        <v>124</v>
      </c>
      <c r="AC3427" s="187" t="str">
        <f t="shared" si="1145"/>
        <v/>
      </c>
      <c r="AD3427" s="187" t="str">
        <f t="shared" si="1146"/>
        <v/>
      </c>
      <c r="AE3427" s="187" t="str">
        <f t="shared" si="1147"/>
        <v/>
      </c>
      <c r="AF3427" s="187" t="str">
        <f t="shared" si="1148"/>
        <v/>
      </c>
      <c r="AG3427" s="187" t="str">
        <f t="shared" si="1149"/>
        <v/>
      </c>
      <c r="AH3427" s="187" t="str">
        <f t="shared" si="1150"/>
        <v/>
      </c>
      <c r="AI3427" s="187" t="str">
        <f t="shared" si="1151"/>
        <v/>
      </c>
      <c r="AJ3427" s="187" t="str">
        <f t="shared" si="1152"/>
        <v/>
      </c>
      <c r="AK3427" s="187" t="str">
        <f t="shared" si="1153"/>
        <v/>
      </c>
      <c r="AN3427" s="187" t="str">
        <f t="shared" si="1154"/>
        <v/>
      </c>
      <c r="AO3427" s="187" t="str">
        <f t="shared" si="1155"/>
        <v/>
      </c>
      <c r="AP3427" s="187" t="str">
        <f t="shared" si="1156"/>
        <v/>
      </c>
      <c r="AT3427" s="187" t="str">
        <f t="shared" si="1157"/>
        <v/>
      </c>
      <c r="AU3427" s="187" t="str">
        <f t="shared" si="1158"/>
        <v/>
      </c>
      <c r="AV3427" s="187" t="str">
        <f t="shared" si="1159"/>
        <v/>
      </c>
      <c r="AW3427" s="187" t="str">
        <f t="shared" si="1160"/>
        <v/>
      </c>
      <c r="AX3427" s="187" t="str">
        <f t="shared" si="1161"/>
        <v/>
      </c>
      <c r="AY3427" s="187" t="str">
        <f t="shared" si="1142"/>
        <v/>
      </c>
      <c r="AZ3427" s="187" t="str">
        <f t="shared" si="1162"/>
        <v/>
      </c>
      <c r="BA3427" s="187" t="str">
        <f t="shared" si="1144"/>
        <v xml:space="preserve"> </v>
      </c>
      <c r="BB3427" s="187" t="str">
        <f>IFERROR(IF(AW3427="","",VLOOKUP(AW3427,SUSS!R:S,2,FALSE)),AY3427*SUSS!$M$2)</f>
        <v/>
      </c>
      <c r="BC3427" s="187" t="str">
        <f t="shared" si="1143"/>
        <v/>
      </c>
    </row>
    <row r="3428" spans="14:55" ht="15.75" thickBot="1">
      <c r="N3428" s="183" t="s">
        <v>265</v>
      </c>
      <c r="O3428" s="109">
        <v>23</v>
      </c>
      <c r="P3428" s="112">
        <v>23293.67</v>
      </c>
      <c r="Q3428" s="110" t="s">
        <v>102</v>
      </c>
      <c r="R3428" s="110" t="s">
        <v>10</v>
      </c>
      <c r="S3428" s="110" t="s">
        <v>10</v>
      </c>
      <c r="T3428" s="109" t="s">
        <v>266</v>
      </c>
      <c r="U3428" s="109" t="s">
        <v>124</v>
      </c>
      <c r="AC3428" s="187" t="str">
        <f t="shared" si="1145"/>
        <v/>
      </c>
      <c r="AD3428" s="187" t="str">
        <f t="shared" si="1146"/>
        <v/>
      </c>
      <c r="AE3428" s="187" t="str">
        <f t="shared" si="1147"/>
        <v/>
      </c>
      <c r="AF3428" s="187" t="str">
        <f t="shared" si="1148"/>
        <v/>
      </c>
      <c r="AG3428" s="187" t="str">
        <f t="shared" si="1149"/>
        <v/>
      </c>
      <c r="AH3428" s="187" t="str">
        <f t="shared" si="1150"/>
        <v/>
      </c>
      <c r="AI3428" s="187" t="str">
        <f t="shared" si="1151"/>
        <v/>
      </c>
      <c r="AJ3428" s="187" t="str">
        <f t="shared" si="1152"/>
        <v/>
      </c>
      <c r="AK3428" s="187" t="str">
        <f t="shared" si="1153"/>
        <v/>
      </c>
      <c r="AN3428" s="187" t="str">
        <f t="shared" si="1154"/>
        <v/>
      </c>
      <c r="AO3428" s="187" t="str">
        <f t="shared" si="1155"/>
        <v/>
      </c>
      <c r="AP3428" s="187" t="str">
        <f t="shared" si="1156"/>
        <v/>
      </c>
      <c r="AT3428" s="187" t="str">
        <f t="shared" si="1157"/>
        <v/>
      </c>
      <c r="AU3428" s="187" t="str">
        <f t="shared" si="1158"/>
        <v/>
      </c>
      <c r="AV3428" s="187" t="str">
        <f t="shared" si="1159"/>
        <v/>
      </c>
      <c r="AW3428" s="187" t="str">
        <f t="shared" si="1160"/>
        <v/>
      </c>
      <c r="AX3428" s="187" t="str">
        <f t="shared" si="1161"/>
        <v/>
      </c>
      <c r="AY3428" s="187" t="str">
        <f t="shared" si="1142"/>
        <v/>
      </c>
      <c r="AZ3428" s="187" t="str">
        <f t="shared" si="1162"/>
        <v/>
      </c>
      <c r="BA3428" s="187" t="str">
        <f t="shared" si="1144"/>
        <v xml:space="preserve"> </v>
      </c>
      <c r="BB3428" s="187" t="str">
        <f>IFERROR(IF(AW3428="","",VLOOKUP(AW3428,SUSS!R:S,2,FALSE)),AY3428*SUSS!$M$2)</f>
        <v/>
      </c>
      <c r="BC3428" s="187" t="str">
        <f t="shared" si="1143"/>
        <v/>
      </c>
    </row>
    <row r="3429" spans="14:55" ht="15.75" thickBot="1">
      <c r="N3429" s="183" t="s">
        <v>265</v>
      </c>
      <c r="O3429" s="109">
        <v>23</v>
      </c>
      <c r="P3429" s="112">
        <v>22301.77</v>
      </c>
      <c r="Q3429" s="110" t="s">
        <v>107</v>
      </c>
      <c r="R3429" s="110" t="s">
        <v>10</v>
      </c>
      <c r="S3429" s="110" t="s">
        <v>10</v>
      </c>
      <c r="T3429" s="109" t="s">
        <v>266</v>
      </c>
      <c r="U3429" s="109" t="s">
        <v>124</v>
      </c>
      <c r="AC3429" s="187" t="str">
        <f t="shared" si="1145"/>
        <v/>
      </c>
      <c r="AD3429" s="187" t="str">
        <f t="shared" si="1146"/>
        <v/>
      </c>
      <c r="AE3429" s="187" t="str">
        <f t="shared" si="1147"/>
        <v/>
      </c>
      <c r="AF3429" s="187" t="str">
        <f t="shared" si="1148"/>
        <v/>
      </c>
      <c r="AG3429" s="187" t="str">
        <f t="shared" si="1149"/>
        <v/>
      </c>
      <c r="AH3429" s="187" t="str">
        <f t="shared" si="1150"/>
        <v/>
      </c>
      <c r="AI3429" s="187" t="str">
        <f t="shared" si="1151"/>
        <v/>
      </c>
      <c r="AJ3429" s="187" t="str">
        <f t="shared" si="1152"/>
        <v/>
      </c>
      <c r="AK3429" s="187" t="str">
        <f t="shared" si="1153"/>
        <v/>
      </c>
      <c r="AN3429" s="187" t="str">
        <f t="shared" si="1154"/>
        <v/>
      </c>
      <c r="AO3429" s="187" t="str">
        <f t="shared" si="1155"/>
        <v/>
      </c>
      <c r="AP3429" s="187" t="str">
        <f t="shared" si="1156"/>
        <v/>
      </c>
      <c r="AT3429" s="187" t="str">
        <f t="shared" si="1157"/>
        <v/>
      </c>
      <c r="AU3429" s="187" t="str">
        <f t="shared" si="1158"/>
        <v/>
      </c>
      <c r="AV3429" s="187" t="str">
        <f t="shared" si="1159"/>
        <v/>
      </c>
      <c r="AW3429" s="187" t="str">
        <f t="shared" si="1160"/>
        <v/>
      </c>
      <c r="AX3429" s="187" t="str">
        <f t="shared" si="1161"/>
        <v/>
      </c>
      <c r="AY3429" s="187" t="str">
        <f t="shared" si="1142"/>
        <v/>
      </c>
      <c r="AZ3429" s="187" t="str">
        <f t="shared" si="1162"/>
        <v/>
      </c>
      <c r="BA3429" s="187" t="str">
        <f t="shared" si="1144"/>
        <v xml:space="preserve"> </v>
      </c>
      <c r="BB3429" s="187" t="str">
        <f>IFERROR(IF(AW3429="","",VLOOKUP(AW3429,SUSS!R:S,2,FALSE)),AY3429*SUSS!$M$2)</f>
        <v/>
      </c>
      <c r="BC3429" s="187" t="str">
        <f t="shared" si="1143"/>
        <v/>
      </c>
    </row>
    <row r="3430" spans="14:55" ht="15.75" thickBot="1">
      <c r="N3430" s="183" t="s">
        <v>265</v>
      </c>
      <c r="O3430" s="109">
        <v>24</v>
      </c>
      <c r="P3430" s="112">
        <v>23293.67</v>
      </c>
      <c r="Q3430" s="110" t="s">
        <v>102</v>
      </c>
      <c r="R3430" s="110" t="s">
        <v>10</v>
      </c>
      <c r="S3430" s="110" t="s">
        <v>10</v>
      </c>
      <c r="T3430" s="109" t="s">
        <v>266</v>
      </c>
      <c r="U3430" s="109" t="s">
        <v>124</v>
      </c>
      <c r="AC3430" s="187" t="str">
        <f t="shared" si="1145"/>
        <v/>
      </c>
      <c r="AD3430" s="187" t="str">
        <f t="shared" si="1146"/>
        <v/>
      </c>
      <c r="AE3430" s="187" t="str">
        <f t="shared" si="1147"/>
        <v/>
      </c>
      <c r="AF3430" s="187" t="str">
        <f t="shared" si="1148"/>
        <v/>
      </c>
      <c r="AG3430" s="187" t="str">
        <f t="shared" si="1149"/>
        <v/>
      </c>
      <c r="AH3430" s="187" t="str">
        <f t="shared" si="1150"/>
        <v/>
      </c>
      <c r="AI3430" s="187" t="str">
        <f t="shared" si="1151"/>
        <v/>
      </c>
      <c r="AJ3430" s="187" t="str">
        <f t="shared" si="1152"/>
        <v/>
      </c>
      <c r="AK3430" s="187" t="str">
        <f t="shared" si="1153"/>
        <v/>
      </c>
      <c r="AN3430" s="187" t="str">
        <f t="shared" si="1154"/>
        <v/>
      </c>
      <c r="AO3430" s="187" t="str">
        <f t="shared" si="1155"/>
        <v/>
      </c>
      <c r="AP3430" s="187" t="str">
        <f t="shared" si="1156"/>
        <v/>
      </c>
      <c r="AT3430" s="187" t="str">
        <f t="shared" si="1157"/>
        <v/>
      </c>
      <c r="AU3430" s="187" t="str">
        <f t="shared" si="1158"/>
        <v/>
      </c>
      <c r="AV3430" s="187" t="str">
        <f t="shared" si="1159"/>
        <v/>
      </c>
      <c r="AW3430" s="187" t="str">
        <f t="shared" si="1160"/>
        <v/>
      </c>
      <c r="AX3430" s="187" t="str">
        <f t="shared" si="1161"/>
        <v/>
      </c>
      <c r="AY3430" s="187" t="str">
        <f t="shared" si="1142"/>
        <v/>
      </c>
      <c r="AZ3430" s="187" t="str">
        <f t="shared" si="1162"/>
        <v/>
      </c>
      <c r="BA3430" s="187" t="str">
        <f t="shared" si="1144"/>
        <v xml:space="preserve"> </v>
      </c>
      <c r="BB3430" s="187" t="str">
        <f>IFERROR(IF(AW3430="","",VLOOKUP(AW3430,SUSS!R:S,2,FALSE)),AY3430*SUSS!$M$2)</f>
        <v/>
      </c>
      <c r="BC3430" s="187" t="str">
        <f t="shared" si="1143"/>
        <v/>
      </c>
    </row>
    <row r="3431" spans="14:55" ht="15.75" thickBot="1">
      <c r="N3431" s="183" t="s">
        <v>265</v>
      </c>
      <c r="O3431" s="109">
        <v>24</v>
      </c>
      <c r="P3431" s="112">
        <v>22301.77</v>
      </c>
      <c r="Q3431" s="110" t="s">
        <v>107</v>
      </c>
      <c r="R3431" s="110" t="s">
        <v>10</v>
      </c>
      <c r="S3431" s="110" t="s">
        <v>10</v>
      </c>
      <c r="T3431" s="109" t="s">
        <v>266</v>
      </c>
      <c r="U3431" s="109" t="s">
        <v>124</v>
      </c>
      <c r="AC3431" s="187" t="str">
        <f t="shared" si="1145"/>
        <v/>
      </c>
      <c r="AD3431" s="187" t="str">
        <f t="shared" si="1146"/>
        <v/>
      </c>
      <c r="AE3431" s="187" t="str">
        <f t="shared" si="1147"/>
        <v/>
      </c>
      <c r="AF3431" s="187" t="str">
        <f t="shared" si="1148"/>
        <v/>
      </c>
      <c r="AG3431" s="187" t="str">
        <f t="shared" si="1149"/>
        <v/>
      </c>
      <c r="AH3431" s="187" t="str">
        <f t="shared" si="1150"/>
        <v/>
      </c>
      <c r="AI3431" s="187" t="str">
        <f t="shared" si="1151"/>
        <v/>
      </c>
      <c r="AJ3431" s="187" t="str">
        <f t="shared" si="1152"/>
        <v/>
      </c>
      <c r="AK3431" s="187" t="str">
        <f t="shared" si="1153"/>
        <v/>
      </c>
      <c r="AN3431" s="187" t="str">
        <f t="shared" si="1154"/>
        <v/>
      </c>
      <c r="AO3431" s="187" t="str">
        <f t="shared" si="1155"/>
        <v/>
      </c>
      <c r="AP3431" s="187" t="str">
        <f t="shared" si="1156"/>
        <v/>
      </c>
      <c r="AT3431" s="187" t="str">
        <f t="shared" si="1157"/>
        <v/>
      </c>
      <c r="AU3431" s="187" t="str">
        <f t="shared" si="1158"/>
        <v/>
      </c>
      <c r="AV3431" s="187" t="str">
        <f t="shared" si="1159"/>
        <v/>
      </c>
      <c r="AW3431" s="187" t="str">
        <f t="shared" si="1160"/>
        <v/>
      </c>
      <c r="AX3431" s="187" t="str">
        <f t="shared" si="1161"/>
        <v/>
      </c>
      <c r="AY3431" s="187" t="str">
        <f t="shared" si="1142"/>
        <v/>
      </c>
      <c r="AZ3431" s="187" t="str">
        <f t="shared" si="1162"/>
        <v/>
      </c>
      <c r="BA3431" s="187" t="str">
        <f t="shared" si="1144"/>
        <v xml:space="preserve"> </v>
      </c>
      <c r="BB3431" s="187" t="str">
        <f>IFERROR(IF(AW3431="","",VLOOKUP(AW3431,SUSS!R:S,2,FALSE)),AY3431*SUSS!$M$2)</f>
        <v/>
      </c>
      <c r="BC3431" s="187" t="str">
        <f t="shared" si="1143"/>
        <v/>
      </c>
    </row>
    <row r="3432" spans="14:55" ht="15.75" thickBot="1">
      <c r="N3432" s="183" t="s">
        <v>265</v>
      </c>
      <c r="O3432" s="109">
        <v>25</v>
      </c>
      <c r="P3432" s="112">
        <v>23293.67</v>
      </c>
      <c r="Q3432" s="110" t="s">
        <v>102</v>
      </c>
      <c r="R3432" s="110" t="s">
        <v>10</v>
      </c>
      <c r="S3432" s="110" t="s">
        <v>10</v>
      </c>
      <c r="T3432" s="109" t="s">
        <v>266</v>
      </c>
      <c r="U3432" s="109" t="s">
        <v>124</v>
      </c>
      <c r="AC3432" s="187" t="str">
        <f t="shared" si="1145"/>
        <v/>
      </c>
      <c r="AD3432" s="187" t="str">
        <f t="shared" si="1146"/>
        <v/>
      </c>
      <c r="AE3432" s="187" t="str">
        <f t="shared" si="1147"/>
        <v/>
      </c>
      <c r="AF3432" s="187" t="str">
        <f t="shared" si="1148"/>
        <v/>
      </c>
      <c r="AG3432" s="187" t="str">
        <f t="shared" si="1149"/>
        <v/>
      </c>
      <c r="AH3432" s="187" t="str">
        <f t="shared" si="1150"/>
        <v/>
      </c>
      <c r="AI3432" s="187" t="str">
        <f t="shared" si="1151"/>
        <v/>
      </c>
      <c r="AJ3432" s="187" t="str">
        <f t="shared" si="1152"/>
        <v/>
      </c>
      <c r="AK3432" s="187" t="str">
        <f t="shared" si="1153"/>
        <v/>
      </c>
      <c r="AN3432" s="187" t="str">
        <f t="shared" si="1154"/>
        <v/>
      </c>
      <c r="AO3432" s="187" t="str">
        <f t="shared" si="1155"/>
        <v/>
      </c>
      <c r="AP3432" s="187" t="str">
        <f t="shared" si="1156"/>
        <v/>
      </c>
      <c r="AT3432" s="187" t="str">
        <f t="shared" si="1157"/>
        <v/>
      </c>
      <c r="AU3432" s="187" t="str">
        <f t="shared" si="1158"/>
        <v/>
      </c>
      <c r="AV3432" s="187" t="str">
        <f t="shared" si="1159"/>
        <v/>
      </c>
      <c r="AW3432" s="187" t="str">
        <f t="shared" si="1160"/>
        <v/>
      </c>
      <c r="AX3432" s="187" t="str">
        <f t="shared" si="1161"/>
        <v/>
      </c>
      <c r="AY3432" s="187" t="str">
        <f t="shared" si="1142"/>
        <v/>
      </c>
      <c r="AZ3432" s="187" t="str">
        <f t="shared" si="1162"/>
        <v/>
      </c>
      <c r="BA3432" s="187" t="str">
        <f t="shared" si="1144"/>
        <v xml:space="preserve"> </v>
      </c>
      <c r="BB3432" s="187" t="str">
        <f>IFERROR(IF(AW3432="","",VLOOKUP(AW3432,SUSS!R:S,2,FALSE)),AY3432*SUSS!$M$2)</f>
        <v/>
      </c>
      <c r="BC3432" s="187" t="str">
        <f t="shared" si="1143"/>
        <v/>
      </c>
    </row>
    <row r="3433" spans="14:55" ht="15.75" thickBot="1">
      <c r="N3433" s="183" t="s">
        <v>265</v>
      </c>
      <c r="O3433" s="109">
        <v>25</v>
      </c>
      <c r="P3433" s="112">
        <v>22301.77</v>
      </c>
      <c r="Q3433" s="110" t="s">
        <v>107</v>
      </c>
      <c r="R3433" s="110" t="s">
        <v>10</v>
      </c>
      <c r="S3433" s="110" t="s">
        <v>10</v>
      </c>
      <c r="T3433" s="109" t="s">
        <v>266</v>
      </c>
      <c r="U3433" s="109" t="s">
        <v>124</v>
      </c>
      <c r="AC3433" s="187" t="str">
        <f t="shared" si="1145"/>
        <v/>
      </c>
      <c r="AD3433" s="187" t="str">
        <f t="shared" si="1146"/>
        <v/>
      </c>
      <c r="AE3433" s="187" t="str">
        <f t="shared" si="1147"/>
        <v/>
      </c>
      <c r="AF3433" s="187" t="str">
        <f t="shared" si="1148"/>
        <v/>
      </c>
      <c r="AG3433" s="187" t="str">
        <f t="shared" si="1149"/>
        <v/>
      </c>
      <c r="AH3433" s="187" t="str">
        <f t="shared" si="1150"/>
        <v/>
      </c>
      <c r="AI3433" s="187" t="str">
        <f t="shared" si="1151"/>
        <v/>
      </c>
      <c r="AJ3433" s="187" t="str">
        <f t="shared" si="1152"/>
        <v/>
      </c>
      <c r="AK3433" s="187" t="str">
        <f t="shared" si="1153"/>
        <v/>
      </c>
      <c r="AN3433" s="187" t="str">
        <f t="shared" si="1154"/>
        <v/>
      </c>
      <c r="AO3433" s="187" t="str">
        <f t="shared" si="1155"/>
        <v/>
      </c>
      <c r="AP3433" s="187" t="str">
        <f t="shared" si="1156"/>
        <v/>
      </c>
      <c r="AT3433" s="187" t="str">
        <f t="shared" si="1157"/>
        <v/>
      </c>
      <c r="AU3433" s="187" t="str">
        <f t="shared" si="1158"/>
        <v/>
      </c>
      <c r="AV3433" s="187" t="str">
        <f t="shared" si="1159"/>
        <v/>
      </c>
      <c r="AW3433" s="187" t="str">
        <f t="shared" si="1160"/>
        <v/>
      </c>
      <c r="AX3433" s="187" t="str">
        <f t="shared" si="1161"/>
        <v/>
      </c>
      <c r="AY3433" s="187" t="str">
        <f t="shared" si="1142"/>
        <v/>
      </c>
      <c r="AZ3433" s="187" t="str">
        <f t="shared" si="1162"/>
        <v/>
      </c>
      <c r="BA3433" s="187" t="str">
        <f t="shared" si="1144"/>
        <v xml:space="preserve"> </v>
      </c>
      <c r="BB3433" s="187" t="str">
        <f>IFERROR(IF(AW3433="","",VLOOKUP(AW3433,SUSS!R:S,2,FALSE)),AY3433*SUSS!$M$2)</f>
        <v/>
      </c>
      <c r="BC3433" s="187" t="str">
        <f t="shared" si="1143"/>
        <v/>
      </c>
    </row>
    <row r="3434" spans="14:55" ht="15.75" thickBot="1">
      <c r="N3434" s="183" t="s">
        <v>265</v>
      </c>
      <c r="O3434" s="109">
        <v>26</v>
      </c>
      <c r="P3434" s="112">
        <v>23293.67</v>
      </c>
      <c r="Q3434" s="110" t="s">
        <v>102</v>
      </c>
      <c r="R3434" s="110" t="s">
        <v>10</v>
      </c>
      <c r="S3434" s="110" t="s">
        <v>10</v>
      </c>
      <c r="T3434" s="109" t="s">
        <v>266</v>
      </c>
      <c r="U3434" s="109" t="s">
        <v>124</v>
      </c>
      <c r="AC3434" s="187" t="str">
        <f t="shared" si="1145"/>
        <v/>
      </c>
      <c r="AD3434" s="187" t="str">
        <f t="shared" si="1146"/>
        <v/>
      </c>
      <c r="AE3434" s="187" t="str">
        <f t="shared" si="1147"/>
        <v/>
      </c>
      <c r="AF3434" s="187" t="str">
        <f t="shared" si="1148"/>
        <v/>
      </c>
      <c r="AG3434" s="187" t="str">
        <f t="shared" si="1149"/>
        <v/>
      </c>
      <c r="AH3434" s="187" t="str">
        <f t="shared" si="1150"/>
        <v/>
      </c>
      <c r="AI3434" s="187" t="str">
        <f t="shared" si="1151"/>
        <v/>
      </c>
      <c r="AJ3434" s="187" t="str">
        <f t="shared" si="1152"/>
        <v/>
      </c>
      <c r="AK3434" s="187" t="str">
        <f t="shared" si="1153"/>
        <v/>
      </c>
      <c r="AN3434" s="187" t="str">
        <f t="shared" si="1154"/>
        <v/>
      </c>
      <c r="AO3434" s="187" t="str">
        <f t="shared" si="1155"/>
        <v/>
      </c>
      <c r="AP3434" s="187" t="str">
        <f t="shared" si="1156"/>
        <v/>
      </c>
      <c r="AT3434" s="187" t="str">
        <f t="shared" si="1157"/>
        <v/>
      </c>
      <c r="AU3434" s="187" t="str">
        <f t="shared" si="1158"/>
        <v/>
      </c>
      <c r="AV3434" s="187" t="str">
        <f t="shared" si="1159"/>
        <v/>
      </c>
      <c r="AW3434" s="187" t="str">
        <f t="shared" si="1160"/>
        <v/>
      </c>
      <c r="AX3434" s="187" t="str">
        <f t="shared" si="1161"/>
        <v/>
      </c>
      <c r="AY3434" s="187" t="str">
        <f t="shared" si="1142"/>
        <v/>
      </c>
      <c r="AZ3434" s="187" t="str">
        <f t="shared" si="1162"/>
        <v/>
      </c>
      <c r="BA3434" s="187" t="str">
        <f t="shared" si="1144"/>
        <v xml:space="preserve"> </v>
      </c>
      <c r="BB3434" s="187" t="str">
        <f>IFERROR(IF(AW3434="","",VLOOKUP(AW3434,SUSS!R:S,2,FALSE)),AY3434*SUSS!$M$2)</f>
        <v/>
      </c>
      <c r="BC3434" s="187" t="str">
        <f t="shared" si="1143"/>
        <v/>
      </c>
    </row>
    <row r="3435" spans="14:55" ht="15.75" thickBot="1">
      <c r="N3435" s="183" t="s">
        <v>265</v>
      </c>
      <c r="O3435" s="109">
        <v>26</v>
      </c>
      <c r="P3435" s="112">
        <v>22301.77</v>
      </c>
      <c r="Q3435" s="110" t="s">
        <v>107</v>
      </c>
      <c r="R3435" s="110" t="s">
        <v>10</v>
      </c>
      <c r="S3435" s="110" t="s">
        <v>10</v>
      </c>
      <c r="T3435" s="109" t="s">
        <v>266</v>
      </c>
      <c r="U3435" s="109" t="s">
        <v>124</v>
      </c>
      <c r="AC3435" s="187" t="str">
        <f t="shared" si="1145"/>
        <v/>
      </c>
      <c r="AD3435" s="187" t="str">
        <f t="shared" si="1146"/>
        <v/>
      </c>
      <c r="AE3435" s="187" t="str">
        <f t="shared" si="1147"/>
        <v/>
      </c>
      <c r="AF3435" s="187" t="str">
        <f t="shared" si="1148"/>
        <v/>
      </c>
      <c r="AG3435" s="187" t="str">
        <f t="shared" si="1149"/>
        <v/>
      </c>
      <c r="AH3435" s="187" t="str">
        <f t="shared" si="1150"/>
        <v/>
      </c>
      <c r="AI3435" s="187" t="str">
        <f t="shared" si="1151"/>
        <v/>
      </c>
      <c r="AJ3435" s="187" t="str">
        <f t="shared" si="1152"/>
        <v/>
      </c>
      <c r="AK3435" s="187" t="str">
        <f t="shared" si="1153"/>
        <v/>
      </c>
      <c r="AN3435" s="187" t="str">
        <f t="shared" si="1154"/>
        <v/>
      </c>
      <c r="AO3435" s="187" t="str">
        <f t="shared" si="1155"/>
        <v/>
      </c>
      <c r="AP3435" s="187" t="str">
        <f t="shared" si="1156"/>
        <v/>
      </c>
      <c r="AT3435" s="187" t="str">
        <f t="shared" si="1157"/>
        <v/>
      </c>
      <c r="AU3435" s="187" t="str">
        <f t="shared" si="1158"/>
        <v/>
      </c>
      <c r="AV3435" s="187" t="str">
        <f t="shared" si="1159"/>
        <v/>
      </c>
      <c r="AW3435" s="187" t="str">
        <f t="shared" si="1160"/>
        <v/>
      </c>
      <c r="AX3435" s="187" t="str">
        <f t="shared" si="1161"/>
        <v/>
      </c>
      <c r="AY3435" s="187" t="str">
        <f t="shared" si="1142"/>
        <v/>
      </c>
      <c r="AZ3435" s="187" t="str">
        <f t="shared" si="1162"/>
        <v/>
      </c>
      <c r="BA3435" s="187" t="str">
        <f t="shared" si="1144"/>
        <v xml:space="preserve"> </v>
      </c>
      <c r="BB3435" s="187" t="str">
        <f>IFERROR(IF(AW3435="","",VLOOKUP(AW3435,SUSS!R:S,2,FALSE)),AY3435*SUSS!$M$2)</f>
        <v/>
      </c>
      <c r="BC3435" s="187" t="str">
        <f t="shared" si="1143"/>
        <v/>
      </c>
    </row>
    <row r="3436" spans="14:55" ht="15.75" thickBot="1">
      <c r="N3436" s="183" t="s">
        <v>265</v>
      </c>
      <c r="O3436" s="109">
        <v>27</v>
      </c>
      <c r="P3436" s="112">
        <v>23293.67</v>
      </c>
      <c r="Q3436" s="110" t="s">
        <v>102</v>
      </c>
      <c r="R3436" s="110" t="s">
        <v>10</v>
      </c>
      <c r="S3436" s="110" t="s">
        <v>10</v>
      </c>
      <c r="T3436" s="109" t="s">
        <v>266</v>
      </c>
      <c r="U3436" s="109" t="s">
        <v>124</v>
      </c>
      <c r="AC3436" s="187" t="str">
        <f t="shared" si="1145"/>
        <v/>
      </c>
      <c r="AD3436" s="187" t="str">
        <f t="shared" si="1146"/>
        <v/>
      </c>
      <c r="AE3436" s="187" t="str">
        <f t="shared" si="1147"/>
        <v/>
      </c>
      <c r="AF3436" s="187" t="str">
        <f t="shared" si="1148"/>
        <v/>
      </c>
      <c r="AG3436" s="187" t="str">
        <f t="shared" si="1149"/>
        <v/>
      </c>
      <c r="AH3436" s="187" t="str">
        <f t="shared" si="1150"/>
        <v/>
      </c>
      <c r="AI3436" s="187" t="str">
        <f t="shared" si="1151"/>
        <v/>
      </c>
      <c r="AJ3436" s="187" t="str">
        <f t="shared" si="1152"/>
        <v/>
      </c>
      <c r="AK3436" s="187" t="str">
        <f t="shared" si="1153"/>
        <v/>
      </c>
      <c r="AN3436" s="187" t="str">
        <f t="shared" si="1154"/>
        <v/>
      </c>
      <c r="AO3436" s="187" t="str">
        <f t="shared" si="1155"/>
        <v/>
      </c>
      <c r="AP3436" s="187" t="str">
        <f t="shared" si="1156"/>
        <v/>
      </c>
      <c r="AT3436" s="187" t="str">
        <f t="shared" si="1157"/>
        <v/>
      </c>
      <c r="AU3436" s="187" t="str">
        <f t="shared" si="1158"/>
        <v/>
      </c>
      <c r="AV3436" s="187" t="str">
        <f t="shared" si="1159"/>
        <v/>
      </c>
      <c r="AW3436" s="187" t="str">
        <f t="shared" si="1160"/>
        <v/>
      </c>
      <c r="AX3436" s="187" t="str">
        <f t="shared" si="1161"/>
        <v/>
      </c>
      <c r="AY3436" s="187" t="str">
        <f t="shared" si="1142"/>
        <v/>
      </c>
      <c r="AZ3436" s="187" t="str">
        <f t="shared" si="1162"/>
        <v/>
      </c>
      <c r="BA3436" s="187" t="str">
        <f t="shared" si="1144"/>
        <v xml:space="preserve"> </v>
      </c>
      <c r="BB3436" s="187" t="str">
        <f>IFERROR(IF(AW3436="","",VLOOKUP(AW3436,SUSS!R:S,2,FALSE)),AY3436*SUSS!$M$2)</f>
        <v/>
      </c>
      <c r="BC3436" s="187" t="str">
        <f t="shared" si="1143"/>
        <v/>
      </c>
    </row>
    <row r="3437" spans="14:55" ht="15.75" thickBot="1">
      <c r="N3437" s="183" t="s">
        <v>265</v>
      </c>
      <c r="O3437" s="109">
        <v>27</v>
      </c>
      <c r="P3437" s="112">
        <v>22301.77</v>
      </c>
      <c r="Q3437" s="110" t="s">
        <v>107</v>
      </c>
      <c r="R3437" s="110" t="s">
        <v>10</v>
      </c>
      <c r="S3437" s="110" t="s">
        <v>10</v>
      </c>
      <c r="T3437" s="109" t="s">
        <v>266</v>
      </c>
      <c r="U3437" s="109" t="s">
        <v>124</v>
      </c>
      <c r="AC3437" s="187" t="str">
        <f t="shared" si="1145"/>
        <v/>
      </c>
      <c r="AD3437" s="187" t="str">
        <f t="shared" si="1146"/>
        <v/>
      </c>
      <c r="AE3437" s="187" t="str">
        <f t="shared" si="1147"/>
        <v/>
      </c>
      <c r="AF3437" s="187" t="str">
        <f t="shared" si="1148"/>
        <v/>
      </c>
      <c r="AG3437" s="187" t="str">
        <f t="shared" si="1149"/>
        <v/>
      </c>
      <c r="AH3437" s="187" t="str">
        <f t="shared" si="1150"/>
        <v/>
      </c>
      <c r="AI3437" s="187" t="str">
        <f t="shared" si="1151"/>
        <v/>
      </c>
      <c r="AJ3437" s="187" t="str">
        <f t="shared" si="1152"/>
        <v/>
      </c>
      <c r="AK3437" s="187" t="str">
        <f t="shared" si="1153"/>
        <v/>
      </c>
      <c r="AN3437" s="187" t="str">
        <f t="shared" si="1154"/>
        <v/>
      </c>
      <c r="AO3437" s="187" t="str">
        <f t="shared" si="1155"/>
        <v/>
      </c>
      <c r="AP3437" s="187" t="str">
        <f t="shared" si="1156"/>
        <v/>
      </c>
      <c r="AT3437" s="187" t="str">
        <f t="shared" si="1157"/>
        <v/>
      </c>
      <c r="AU3437" s="187" t="str">
        <f t="shared" si="1158"/>
        <v/>
      </c>
      <c r="AV3437" s="187" t="str">
        <f t="shared" si="1159"/>
        <v/>
      </c>
      <c r="AW3437" s="187" t="str">
        <f t="shared" si="1160"/>
        <v/>
      </c>
      <c r="AX3437" s="187" t="str">
        <f t="shared" si="1161"/>
        <v/>
      </c>
      <c r="AY3437" s="187" t="str">
        <f t="shared" si="1142"/>
        <v/>
      </c>
      <c r="AZ3437" s="187" t="str">
        <f t="shared" si="1162"/>
        <v/>
      </c>
      <c r="BA3437" s="187" t="str">
        <f t="shared" si="1144"/>
        <v xml:space="preserve"> </v>
      </c>
      <c r="BB3437" s="187" t="str">
        <f>IFERROR(IF(AW3437="","",VLOOKUP(AW3437,SUSS!R:S,2,FALSE)),AY3437*SUSS!$M$2)</f>
        <v/>
      </c>
      <c r="BC3437" s="187" t="str">
        <f t="shared" si="1143"/>
        <v/>
      </c>
    </row>
    <row r="3438" spans="14:55" ht="15.75" thickBot="1">
      <c r="N3438" s="183" t="s">
        <v>265</v>
      </c>
      <c r="O3438" s="109">
        <v>28</v>
      </c>
      <c r="P3438" s="112">
        <v>23293.67</v>
      </c>
      <c r="Q3438" s="110" t="s">
        <v>102</v>
      </c>
      <c r="R3438" s="110" t="s">
        <v>10</v>
      </c>
      <c r="S3438" s="110" t="s">
        <v>10</v>
      </c>
      <c r="T3438" s="109" t="s">
        <v>266</v>
      </c>
      <c r="U3438" s="109" t="s">
        <v>124</v>
      </c>
      <c r="AC3438" s="187" t="str">
        <f t="shared" si="1145"/>
        <v/>
      </c>
      <c r="AD3438" s="187" t="str">
        <f t="shared" si="1146"/>
        <v/>
      </c>
      <c r="AE3438" s="187" t="str">
        <f t="shared" si="1147"/>
        <v/>
      </c>
      <c r="AF3438" s="187" t="str">
        <f t="shared" si="1148"/>
        <v/>
      </c>
      <c r="AG3438" s="187" t="str">
        <f t="shared" si="1149"/>
        <v/>
      </c>
      <c r="AH3438" s="187" t="str">
        <f t="shared" si="1150"/>
        <v/>
      </c>
      <c r="AI3438" s="187" t="str">
        <f t="shared" si="1151"/>
        <v/>
      </c>
      <c r="AJ3438" s="187" t="str">
        <f t="shared" si="1152"/>
        <v/>
      </c>
      <c r="AK3438" s="187" t="str">
        <f t="shared" si="1153"/>
        <v/>
      </c>
      <c r="AN3438" s="187" t="str">
        <f t="shared" si="1154"/>
        <v/>
      </c>
      <c r="AO3438" s="187" t="str">
        <f t="shared" si="1155"/>
        <v/>
      </c>
      <c r="AP3438" s="187" t="str">
        <f t="shared" si="1156"/>
        <v/>
      </c>
      <c r="AT3438" s="187" t="str">
        <f t="shared" si="1157"/>
        <v/>
      </c>
      <c r="AU3438" s="187" t="str">
        <f t="shared" si="1158"/>
        <v/>
      </c>
      <c r="AV3438" s="187" t="str">
        <f t="shared" si="1159"/>
        <v/>
      </c>
      <c r="AW3438" s="187" t="str">
        <f t="shared" si="1160"/>
        <v/>
      </c>
      <c r="AX3438" s="187" t="str">
        <f t="shared" si="1161"/>
        <v/>
      </c>
      <c r="AY3438" s="187" t="str">
        <f t="shared" si="1142"/>
        <v/>
      </c>
      <c r="AZ3438" s="187" t="str">
        <f t="shared" si="1162"/>
        <v/>
      </c>
      <c r="BA3438" s="187" t="str">
        <f t="shared" si="1144"/>
        <v xml:space="preserve"> </v>
      </c>
      <c r="BB3438" s="187" t="str">
        <f>IFERROR(IF(AW3438="","",VLOOKUP(AW3438,SUSS!R:S,2,FALSE)),AY3438*SUSS!$M$2)</f>
        <v/>
      </c>
      <c r="BC3438" s="187" t="str">
        <f t="shared" si="1143"/>
        <v/>
      </c>
    </row>
    <row r="3439" spans="14:55" ht="15.75" thickBot="1">
      <c r="N3439" s="183" t="s">
        <v>265</v>
      </c>
      <c r="O3439" s="109">
        <v>28</v>
      </c>
      <c r="P3439" s="112">
        <v>22301.77</v>
      </c>
      <c r="Q3439" s="110" t="s">
        <v>107</v>
      </c>
      <c r="R3439" s="110" t="s">
        <v>10</v>
      </c>
      <c r="S3439" s="110" t="s">
        <v>10</v>
      </c>
      <c r="T3439" s="109" t="s">
        <v>266</v>
      </c>
      <c r="U3439" s="109" t="s">
        <v>124</v>
      </c>
      <c r="AC3439" s="187" t="str">
        <f t="shared" si="1145"/>
        <v/>
      </c>
      <c r="AD3439" s="187" t="str">
        <f t="shared" si="1146"/>
        <v/>
      </c>
      <c r="AE3439" s="187" t="str">
        <f t="shared" si="1147"/>
        <v/>
      </c>
      <c r="AF3439" s="187" t="str">
        <f t="shared" si="1148"/>
        <v/>
      </c>
      <c r="AG3439" s="187" t="str">
        <f t="shared" si="1149"/>
        <v/>
      </c>
      <c r="AH3439" s="187" t="str">
        <f t="shared" si="1150"/>
        <v/>
      </c>
      <c r="AI3439" s="187" t="str">
        <f t="shared" si="1151"/>
        <v/>
      </c>
      <c r="AJ3439" s="187" t="str">
        <f t="shared" si="1152"/>
        <v/>
      </c>
      <c r="AK3439" s="187" t="str">
        <f t="shared" si="1153"/>
        <v/>
      </c>
      <c r="AN3439" s="187" t="str">
        <f t="shared" si="1154"/>
        <v/>
      </c>
      <c r="AO3439" s="187" t="str">
        <f t="shared" si="1155"/>
        <v/>
      </c>
      <c r="AP3439" s="187" t="str">
        <f t="shared" si="1156"/>
        <v/>
      </c>
      <c r="AT3439" s="187" t="str">
        <f t="shared" si="1157"/>
        <v/>
      </c>
      <c r="AU3439" s="187" t="str">
        <f t="shared" si="1158"/>
        <v/>
      </c>
      <c r="AV3439" s="187" t="str">
        <f t="shared" si="1159"/>
        <v/>
      </c>
      <c r="AW3439" s="187" t="str">
        <f t="shared" si="1160"/>
        <v/>
      </c>
      <c r="AX3439" s="187" t="str">
        <f t="shared" si="1161"/>
        <v/>
      </c>
      <c r="AY3439" s="187" t="str">
        <f t="shared" si="1142"/>
        <v/>
      </c>
      <c r="AZ3439" s="187" t="str">
        <f t="shared" si="1162"/>
        <v/>
      </c>
      <c r="BA3439" s="187" t="str">
        <f t="shared" si="1144"/>
        <v xml:space="preserve"> </v>
      </c>
      <c r="BB3439" s="187" t="str">
        <f>IFERROR(IF(AW3439="","",VLOOKUP(AW3439,SUSS!R:S,2,FALSE)),AY3439*SUSS!$M$2)</f>
        <v/>
      </c>
      <c r="BC3439" s="187" t="str">
        <f t="shared" si="1143"/>
        <v/>
      </c>
    </row>
    <row r="3440" spans="14:55" ht="15.75" thickBot="1">
      <c r="N3440" s="183" t="s">
        <v>265</v>
      </c>
      <c r="O3440" s="109">
        <v>29</v>
      </c>
      <c r="P3440" s="112">
        <v>11572.3</v>
      </c>
      <c r="Q3440" s="110" t="s">
        <v>102</v>
      </c>
      <c r="R3440" s="110" t="s">
        <v>10</v>
      </c>
      <c r="S3440" s="110" t="s">
        <v>10</v>
      </c>
      <c r="T3440" s="109" t="s">
        <v>266</v>
      </c>
      <c r="U3440" s="109" t="s">
        <v>124</v>
      </c>
      <c r="AC3440" s="187" t="str">
        <f t="shared" si="1145"/>
        <v/>
      </c>
      <c r="AD3440" s="187" t="str">
        <f t="shared" si="1146"/>
        <v/>
      </c>
      <c r="AE3440" s="187" t="str">
        <f t="shared" si="1147"/>
        <v/>
      </c>
      <c r="AF3440" s="187" t="str">
        <f t="shared" si="1148"/>
        <v/>
      </c>
      <c r="AG3440" s="187" t="str">
        <f t="shared" si="1149"/>
        <v/>
      </c>
      <c r="AH3440" s="187" t="str">
        <f t="shared" si="1150"/>
        <v/>
      </c>
      <c r="AI3440" s="187" t="str">
        <f t="shared" si="1151"/>
        <v/>
      </c>
      <c r="AJ3440" s="187" t="str">
        <f t="shared" si="1152"/>
        <v/>
      </c>
      <c r="AK3440" s="187" t="str">
        <f t="shared" si="1153"/>
        <v/>
      </c>
      <c r="AN3440" s="187" t="str">
        <f t="shared" si="1154"/>
        <v/>
      </c>
      <c r="AO3440" s="187" t="str">
        <f t="shared" si="1155"/>
        <v/>
      </c>
      <c r="AP3440" s="187" t="str">
        <f t="shared" si="1156"/>
        <v/>
      </c>
      <c r="AT3440" s="187" t="str">
        <f t="shared" si="1157"/>
        <v/>
      </c>
      <c r="AU3440" s="187" t="str">
        <f t="shared" si="1158"/>
        <v/>
      </c>
      <c r="AV3440" s="187" t="str">
        <f t="shared" si="1159"/>
        <v/>
      </c>
      <c r="AW3440" s="187" t="str">
        <f t="shared" si="1160"/>
        <v/>
      </c>
      <c r="AX3440" s="187" t="str">
        <f t="shared" si="1161"/>
        <v/>
      </c>
      <c r="AY3440" s="187" t="str">
        <f t="shared" si="1142"/>
        <v/>
      </c>
      <c r="AZ3440" s="187" t="str">
        <f t="shared" si="1162"/>
        <v/>
      </c>
      <c r="BA3440" s="187" t="str">
        <f t="shared" si="1144"/>
        <v xml:space="preserve"> </v>
      </c>
      <c r="BB3440" s="187" t="str">
        <f>IFERROR(IF(AW3440="","",VLOOKUP(AW3440,SUSS!R:S,2,FALSE)),AY3440*SUSS!$M$2)</f>
        <v/>
      </c>
      <c r="BC3440" s="187" t="str">
        <f t="shared" si="1143"/>
        <v/>
      </c>
    </row>
    <row r="3441" spans="14:55" ht="15.75" thickBot="1">
      <c r="N3441" s="183" t="s">
        <v>265</v>
      </c>
      <c r="O3441" s="109">
        <v>29</v>
      </c>
      <c r="P3441" s="113">
        <v>290.45999999999998</v>
      </c>
      <c r="Q3441" s="110" t="s">
        <v>107</v>
      </c>
      <c r="R3441" s="110" t="s">
        <v>10</v>
      </c>
      <c r="S3441" s="110" t="s">
        <v>83</v>
      </c>
      <c r="T3441" s="109" t="s">
        <v>266</v>
      </c>
      <c r="U3441" s="109" t="s">
        <v>124</v>
      </c>
      <c r="AC3441" s="187" t="str">
        <f t="shared" si="1145"/>
        <v/>
      </c>
      <c r="AD3441" s="187" t="str">
        <f t="shared" si="1146"/>
        <v/>
      </c>
      <c r="AE3441" s="187" t="str">
        <f t="shared" si="1147"/>
        <v/>
      </c>
      <c r="AF3441" s="187" t="str">
        <f t="shared" si="1148"/>
        <v/>
      </c>
      <c r="AG3441" s="187" t="str">
        <f t="shared" si="1149"/>
        <v/>
      </c>
      <c r="AH3441" s="187" t="str">
        <f t="shared" si="1150"/>
        <v/>
      </c>
      <c r="AI3441" s="187" t="str">
        <f t="shared" si="1151"/>
        <v/>
      </c>
      <c r="AJ3441" s="187" t="str">
        <f t="shared" si="1152"/>
        <v/>
      </c>
      <c r="AK3441" s="187" t="str">
        <f t="shared" si="1153"/>
        <v/>
      </c>
      <c r="AN3441" s="187" t="str">
        <f t="shared" si="1154"/>
        <v/>
      </c>
      <c r="AO3441" s="187" t="str">
        <f t="shared" si="1155"/>
        <v/>
      </c>
      <c r="AP3441" s="187" t="str">
        <f t="shared" si="1156"/>
        <v/>
      </c>
      <c r="AT3441" s="187" t="str">
        <f t="shared" si="1157"/>
        <v/>
      </c>
      <c r="AU3441" s="187" t="str">
        <f t="shared" si="1158"/>
        <v/>
      </c>
      <c r="AV3441" s="187" t="str">
        <f t="shared" si="1159"/>
        <v/>
      </c>
      <c r="AW3441" s="187" t="str">
        <f t="shared" si="1160"/>
        <v/>
      </c>
      <c r="AX3441" s="187" t="str">
        <f t="shared" si="1161"/>
        <v/>
      </c>
      <c r="AY3441" s="187" t="str">
        <f t="shared" si="1142"/>
        <v/>
      </c>
      <c r="AZ3441" s="187" t="str">
        <f t="shared" si="1162"/>
        <v/>
      </c>
      <c r="BA3441" s="187" t="str">
        <f t="shared" si="1144"/>
        <v xml:space="preserve"> </v>
      </c>
      <c r="BB3441" s="187" t="str">
        <f>IFERROR(IF(AW3441="","",VLOOKUP(AW3441,SUSS!R:S,2,FALSE)),AY3441*SUSS!$M$2)</f>
        <v/>
      </c>
      <c r="BC3441" s="187" t="str">
        <f t="shared" si="1143"/>
        <v/>
      </c>
    </row>
    <row r="3442" spans="14:55" ht="15.75" thickBot="1">
      <c r="N3442" s="183" t="s">
        <v>265</v>
      </c>
      <c r="O3442" s="109">
        <v>29</v>
      </c>
      <c r="P3442" s="112">
        <v>11721.37</v>
      </c>
      <c r="Q3442" s="110" t="s">
        <v>102</v>
      </c>
      <c r="R3442" s="110" t="s">
        <v>10</v>
      </c>
      <c r="S3442" s="110" t="s">
        <v>83</v>
      </c>
      <c r="T3442" s="109" t="s">
        <v>266</v>
      </c>
      <c r="U3442" s="109" t="s">
        <v>124</v>
      </c>
      <c r="AC3442" s="187" t="str">
        <f t="shared" si="1145"/>
        <v/>
      </c>
      <c r="AD3442" s="187" t="str">
        <f t="shared" si="1146"/>
        <v/>
      </c>
      <c r="AE3442" s="187" t="str">
        <f t="shared" si="1147"/>
        <v/>
      </c>
      <c r="AF3442" s="187" t="str">
        <f t="shared" si="1148"/>
        <v/>
      </c>
      <c r="AG3442" s="187" t="str">
        <f t="shared" si="1149"/>
        <v/>
      </c>
      <c r="AH3442" s="187" t="str">
        <f t="shared" si="1150"/>
        <v/>
      </c>
      <c r="AI3442" s="187" t="str">
        <f t="shared" si="1151"/>
        <v/>
      </c>
      <c r="AJ3442" s="187" t="str">
        <f t="shared" si="1152"/>
        <v/>
      </c>
      <c r="AK3442" s="187" t="str">
        <f t="shared" si="1153"/>
        <v/>
      </c>
      <c r="AN3442" s="187" t="str">
        <f t="shared" si="1154"/>
        <v/>
      </c>
      <c r="AO3442" s="187" t="str">
        <f t="shared" si="1155"/>
        <v/>
      </c>
      <c r="AP3442" s="187" t="str">
        <f t="shared" si="1156"/>
        <v/>
      </c>
      <c r="AT3442" s="187" t="str">
        <f t="shared" si="1157"/>
        <v/>
      </c>
      <c r="AU3442" s="187" t="str">
        <f t="shared" si="1158"/>
        <v/>
      </c>
      <c r="AV3442" s="187" t="str">
        <f t="shared" si="1159"/>
        <v/>
      </c>
      <c r="AW3442" s="187" t="str">
        <f t="shared" si="1160"/>
        <v/>
      </c>
      <c r="AX3442" s="187" t="str">
        <f t="shared" si="1161"/>
        <v/>
      </c>
      <c r="AY3442" s="187" t="str">
        <f t="shared" si="1142"/>
        <v/>
      </c>
      <c r="AZ3442" s="187" t="str">
        <f t="shared" si="1162"/>
        <v/>
      </c>
      <c r="BA3442" s="187" t="str">
        <f t="shared" si="1144"/>
        <v xml:space="preserve"> </v>
      </c>
      <c r="BB3442" s="187" t="str">
        <f>IFERROR(IF(AW3442="","",VLOOKUP(AW3442,SUSS!R:S,2,FALSE)),AY3442*SUSS!$M$2)</f>
        <v/>
      </c>
      <c r="BC3442" s="187" t="str">
        <f t="shared" si="1143"/>
        <v/>
      </c>
    </row>
    <row r="3443" spans="14:55" ht="15.75" thickBot="1">
      <c r="N3443" s="183" t="s">
        <v>265</v>
      </c>
      <c r="O3443" s="109">
        <v>29</v>
      </c>
      <c r="P3443" s="112">
        <v>22011.31</v>
      </c>
      <c r="Q3443" s="110" t="s">
        <v>107</v>
      </c>
      <c r="R3443" s="110" t="s">
        <v>10</v>
      </c>
      <c r="S3443" s="110" t="s">
        <v>10</v>
      </c>
      <c r="T3443" s="109" t="s">
        <v>266</v>
      </c>
      <c r="U3443" s="109" t="s">
        <v>124</v>
      </c>
      <c r="AC3443" s="187" t="str">
        <f t="shared" si="1145"/>
        <v/>
      </c>
      <c r="AD3443" s="187" t="str">
        <f t="shared" si="1146"/>
        <v/>
      </c>
      <c r="AE3443" s="187" t="str">
        <f t="shared" si="1147"/>
        <v/>
      </c>
      <c r="AF3443" s="187" t="str">
        <f t="shared" si="1148"/>
        <v/>
      </c>
      <c r="AG3443" s="187" t="str">
        <f t="shared" si="1149"/>
        <v/>
      </c>
      <c r="AH3443" s="187" t="str">
        <f t="shared" si="1150"/>
        <v/>
      </c>
      <c r="AI3443" s="187" t="str">
        <f t="shared" si="1151"/>
        <v/>
      </c>
      <c r="AJ3443" s="187" t="str">
        <f t="shared" si="1152"/>
        <v/>
      </c>
      <c r="AK3443" s="187" t="str">
        <f t="shared" si="1153"/>
        <v/>
      </c>
      <c r="AN3443" s="187" t="str">
        <f t="shared" si="1154"/>
        <v/>
      </c>
      <c r="AO3443" s="187" t="str">
        <f t="shared" si="1155"/>
        <v/>
      </c>
      <c r="AP3443" s="187" t="str">
        <f t="shared" si="1156"/>
        <v/>
      </c>
      <c r="AT3443" s="187" t="str">
        <f t="shared" si="1157"/>
        <v/>
      </c>
      <c r="AU3443" s="187" t="str">
        <f t="shared" si="1158"/>
        <v/>
      </c>
      <c r="AV3443" s="187" t="str">
        <f t="shared" si="1159"/>
        <v/>
      </c>
      <c r="AW3443" s="187" t="str">
        <f t="shared" si="1160"/>
        <v/>
      </c>
      <c r="AX3443" s="187" t="str">
        <f t="shared" si="1161"/>
        <v/>
      </c>
      <c r="AY3443" s="187" t="str">
        <f t="shared" si="1142"/>
        <v/>
      </c>
      <c r="AZ3443" s="187" t="str">
        <f t="shared" si="1162"/>
        <v/>
      </c>
      <c r="BA3443" s="187" t="str">
        <f t="shared" si="1144"/>
        <v xml:space="preserve"> </v>
      </c>
      <c r="BB3443" s="187" t="str">
        <f>IFERROR(IF(AW3443="","",VLOOKUP(AW3443,SUSS!R:S,2,FALSE)),AY3443*SUSS!$M$2)</f>
        <v/>
      </c>
      <c r="BC3443" s="187" t="str">
        <f t="shared" si="1143"/>
        <v/>
      </c>
    </row>
    <row r="3444" spans="14:55" ht="15.75" thickBot="1">
      <c r="N3444" s="183" t="s">
        <v>265</v>
      </c>
      <c r="O3444" s="109">
        <v>30</v>
      </c>
      <c r="P3444" s="112">
        <v>22301.77</v>
      </c>
      <c r="Q3444" s="110" t="s">
        <v>107</v>
      </c>
      <c r="R3444" s="110" t="s">
        <v>10</v>
      </c>
      <c r="S3444" s="110" t="s">
        <v>83</v>
      </c>
      <c r="T3444" s="109" t="s">
        <v>266</v>
      </c>
      <c r="U3444" s="109" t="s">
        <v>124</v>
      </c>
      <c r="AC3444" s="187" t="str">
        <f t="shared" si="1145"/>
        <v/>
      </c>
      <c r="AD3444" s="187" t="str">
        <f t="shared" si="1146"/>
        <v/>
      </c>
      <c r="AE3444" s="187" t="str">
        <f t="shared" si="1147"/>
        <v/>
      </c>
      <c r="AF3444" s="187" t="str">
        <f t="shared" si="1148"/>
        <v/>
      </c>
      <c r="AG3444" s="187" t="str">
        <f t="shared" si="1149"/>
        <v/>
      </c>
      <c r="AH3444" s="187" t="str">
        <f t="shared" si="1150"/>
        <v/>
      </c>
      <c r="AI3444" s="187" t="str">
        <f t="shared" si="1151"/>
        <v/>
      </c>
      <c r="AJ3444" s="187" t="str">
        <f t="shared" si="1152"/>
        <v/>
      </c>
      <c r="AK3444" s="187" t="str">
        <f t="shared" si="1153"/>
        <v/>
      </c>
      <c r="AN3444" s="187" t="str">
        <f t="shared" si="1154"/>
        <v/>
      </c>
      <c r="AO3444" s="187" t="str">
        <f t="shared" si="1155"/>
        <v/>
      </c>
      <c r="AP3444" s="187" t="str">
        <f t="shared" si="1156"/>
        <v/>
      </c>
      <c r="AT3444" s="187" t="str">
        <f t="shared" si="1157"/>
        <v/>
      </c>
      <c r="AU3444" s="187" t="str">
        <f t="shared" si="1158"/>
        <v/>
      </c>
      <c r="AV3444" s="187" t="str">
        <f t="shared" si="1159"/>
        <v/>
      </c>
      <c r="AW3444" s="187" t="str">
        <f t="shared" si="1160"/>
        <v/>
      </c>
      <c r="AX3444" s="187" t="str">
        <f t="shared" si="1161"/>
        <v/>
      </c>
      <c r="AY3444" s="187" t="str">
        <f t="shared" si="1142"/>
        <v/>
      </c>
      <c r="AZ3444" s="187" t="str">
        <f t="shared" si="1162"/>
        <v/>
      </c>
      <c r="BA3444" s="187" t="str">
        <f t="shared" si="1144"/>
        <v xml:space="preserve"> </v>
      </c>
      <c r="BB3444" s="187" t="str">
        <f>IFERROR(IF(AW3444="","",VLOOKUP(AW3444,SUSS!R:S,2,FALSE)),AY3444*SUSS!$M$2)</f>
        <v/>
      </c>
      <c r="BC3444" s="187" t="str">
        <f t="shared" si="1143"/>
        <v/>
      </c>
    </row>
    <row r="3445" spans="14:55" ht="15.75" thickBot="1">
      <c r="N3445" s="183" t="s">
        <v>265</v>
      </c>
      <c r="O3445" s="109">
        <v>30</v>
      </c>
      <c r="P3445" s="112">
        <v>23293.67</v>
      </c>
      <c r="Q3445" s="110" t="s">
        <v>102</v>
      </c>
      <c r="R3445" s="110" t="s">
        <v>10</v>
      </c>
      <c r="S3445" s="110" t="s">
        <v>83</v>
      </c>
      <c r="T3445" s="109" t="s">
        <v>266</v>
      </c>
      <c r="U3445" s="109" t="s">
        <v>124</v>
      </c>
      <c r="AC3445" s="187" t="str">
        <f t="shared" si="1145"/>
        <v/>
      </c>
      <c r="AD3445" s="187" t="str">
        <f t="shared" si="1146"/>
        <v/>
      </c>
      <c r="AE3445" s="187" t="str">
        <f t="shared" si="1147"/>
        <v/>
      </c>
      <c r="AF3445" s="187" t="str">
        <f t="shared" si="1148"/>
        <v/>
      </c>
      <c r="AG3445" s="187" t="str">
        <f t="shared" si="1149"/>
        <v/>
      </c>
      <c r="AH3445" s="187" t="str">
        <f t="shared" si="1150"/>
        <v/>
      </c>
      <c r="AI3445" s="187" t="str">
        <f t="shared" si="1151"/>
        <v/>
      </c>
      <c r="AJ3445" s="187" t="str">
        <f t="shared" si="1152"/>
        <v/>
      </c>
      <c r="AK3445" s="187" t="str">
        <f t="shared" si="1153"/>
        <v/>
      </c>
      <c r="AN3445" s="187" t="str">
        <f t="shared" si="1154"/>
        <v/>
      </c>
      <c r="AO3445" s="187" t="str">
        <f t="shared" si="1155"/>
        <v/>
      </c>
      <c r="AP3445" s="187" t="str">
        <f t="shared" si="1156"/>
        <v/>
      </c>
      <c r="AT3445" s="187" t="str">
        <f t="shared" si="1157"/>
        <v/>
      </c>
      <c r="AU3445" s="187" t="str">
        <f t="shared" si="1158"/>
        <v/>
      </c>
      <c r="AV3445" s="187" t="str">
        <f t="shared" si="1159"/>
        <v/>
      </c>
      <c r="AW3445" s="187" t="str">
        <f t="shared" si="1160"/>
        <v/>
      </c>
      <c r="AX3445" s="187" t="str">
        <f t="shared" si="1161"/>
        <v/>
      </c>
      <c r="AY3445" s="187" t="str">
        <f t="shared" si="1142"/>
        <v/>
      </c>
      <c r="AZ3445" s="187" t="str">
        <f t="shared" si="1162"/>
        <v/>
      </c>
      <c r="BA3445" s="187" t="str">
        <f t="shared" si="1144"/>
        <v xml:space="preserve"> </v>
      </c>
      <c r="BB3445" s="187" t="str">
        <f>IFERROR(IF(AW3445="","",VLOOKUP(AW3445,SUSS!R:S,2,FALSE)),AY3445*SUSS!$M$2)</f>
        <v/>
      </c>
      <c r="BC3445" s="187" t="str">
        <f t="shared" si="1143"/>
        <v/>
      </c>
    </row>
    <row r="3446" spans="14:55" ht="15.75" thickBot="1">
      <c r="N3446" s="183" t="s">
        <v>265</v>
      </c>
      <c r="O3446" s="109">
        <v>31</v>
      </c>
      <c r="P3446" s="112">
        <v>22301.77</v>
      </c>
      <c r="Q3446" s="110" t="s">
        <v>107</v>
      </c>
      <c r="R3446" s="110" t="s">
        <v>10</v>
      </c>
      <c r="S3446" s="110" t="s">
        <v>83</v>
      </c>
      <c r="T3446" s="109" t="s">
        <v>266</v>
      </c>
      <c r="U3446" s="109" t="s">
        <v>124</v>
      </c>
      <c r="AC3446" s="187" t="str">
        <f t="shared" si="1145"/>
        <v/>
      </c>
      <c r="AD3446" s="187" t="str">
        <f t="shared" si="1146"/>
        <v/>
      </c>
      <c r="AE3446" s="187" t="str">
        <f t="shared" si="1147"/>
        <v/>
      </c>
      <c r="AF3446" s="187" t="str">
        <f t="shared" si="1148"/>
        <v/>
      </c>
      <c r="AG3446" s="187" t="str">
        <f t="shared" si="1149"/>
        <v/>
      </c>
      <c r="AH3446" s="187" t="str">
        <f t="shared" si="1150"/>
        <v/>
      </c>
      <c r="AI3446" s="187" t="str">
        <f t="shared" si="1151"/>
        <v/>
      </c>
      <c r="AJ3446" s="187" t="str">
        <f t="shared" si="1152"/>
        <v/>
      </c>
      <c r="AK3446" s="187" t="str">
        <f t="shared" si="1153"/>
        <v/>
      </c>
      <c r="AN3446" s="187" t="str">
        <f t="shared" si="1154"/>
        <v/>
      </c>
      <c r="AO3446" s="187" t="str">
        <f t="shared" si="1155"/>
        <v/>
      </c>
      <c r="AP3446" s="187" t="str">
        <f t="shared" si="1156"/>
        <v/>
      </c>
      <c r="AT3446" s="187" t="str">
        <f t="shared" si="1157"/>
        <v/>
      </c>
      <c r="AU3446" s="187" t="str">
        <f t="shared" si="1158"/>
        <v/>
      </c>
      <c r="AV3446" s="187" t="str">
        <f t="shared" si="1159"/>
        <v/>
      </c>
      <c r="AW3446" s="187" t="str">
        <f t="shared" si="1160"/>
        <v/>
      </c>
      <c r="AX3446" s="187" t="str">
        <f t="shared" si="1161"/>
        <v/>
      </c>
      <c r="AY3446" s="187" t="str">
        <f t="shared" si="1142"/>
        <v/>
      </c>
      <c r="AZ3446" s="187" t="str">
        <f t="shared" si="1162"/>
        <v/>
      </c>
      <c r="BA3446" s="187" t="str">
        <f t="shared" si="1144"/>
        <v xml:space="preserve"> </v>
      </c>
      <c r="BB3446" s="187" t="str">
        <f>IFERROR(IF(AW3446="","",VLOOKUP(AW3446,SUSS!R:S,2,FALSE)),AY3446*SUSS!$M$2)</f>
        <v/>
      </c>
      <c r="BC3446" s="187" t="str">
        <f t="shared" si="1143"/>
        <v/>
      </c>
    </row>
    <row r="3447" spans="14:55" ht="15.75" thickBot="1">
      <c r="N3447" s="183" t="s">
        <v>265</v>
      </c>
      <c r="O3447" s="109">
        <v>31</v>
      </c>
      <c r="P3447" s="112">
        <v>23293.67</v>
      </c>
      <c r="Q3447" s="110" t="s">
        <v>102</v>
      </c>
      <c r="R3447" s="110" t="s">
        <v>10</v>
      </c>
      <c r="S3447" s="110" t="s">
        <v>83</v>
      </c>
      <c r="T3447" s="109" t="s">
        <v>266</v>
      </c>
      <c r="U3447" s="109" t="s">
        <v>124</v>
      </c>
      <c r="AC3447" s="187" t="str">
        <f t="shared" si="1145"/>
        <v/>
      </c>
      <c r="AD3447" s="187" t="str">
        <f t="shared" si="1146"/>
        <v/>
      </c>
      <c r="AE3447" s="187" t="str">
        <f t="shared" si="1147"/>
        <v/>
      </c>
      <c r="AF3447" s="187" t="str">
        <f t="shared" si="1148"/>
        <v/>
      </c>
      <c r="AG3447" s="187" t="str">
        <f t="shared" si="1149"/>
        <v/>
      </c>
      <c r="AH3447" s="187" t="str">
        <f t="shared" si="1150"/>
        <v/>
      </c>
      <c r="AI3447" s="187" t="str">
        <f t="shared" si="1151"/>
        <v/>
      </c>
      <c r="AJ3447" s="187" t="str">
        <f t="shared" si="1152"/>
        <v/>
      </c>
      <c r="AK3447" s="187" t="str">
        <f t="shared" si="1153"/>
        <v/>
      </c>
      <c r="AN3447" s="187" t="str">
        <f t="shared" si="1154"/>
        <v/>
      </c>
      <c r="AO3447" s="187" t="str">
        <f t="shared" si="1155"/>
        <v/>
      </c>
      <c r="AP3447" s="187" t="str">
        <f t="shared" si="1156"/>
        <v/>
      </c>
      <c r="AT3447" s="187" t="str">
        <f t="shared" si="1157"/>
        <v/>
      </c>
      <c r="AU3447" s="187" t="str">
        <f t="shared" si="1158"/>
        <v/>
      </c>
      <c r="AV3447" s="187" t="str">
        <f t="shared" si="1159"/>
        <v/>
      </c>
      <c r="AW3447" s="187" t="str">
        <f t="shared" si="1160"/>
        <v/>
      </c>
      <c r="AX3447" s="187" t="str">
        <f t="shared" si="1161"/>
        <v/>
      </c>
      <c r="AY3447" s="187" t="str">
        <f t="shared" si="1142"/>
        <v/>
      </c>
      <c r="AZ3447" s="187" t="str">
        <f t="shared" si="1162"/>
        <v/>
      </c>
      <c r="BA3447" s="187" t="str">
        <f t="shared" si="1144"/>
        <v xml:space="preserve"> </v>
      </c>
      <c r="BB3447" s="187" t="str">
        <f>IFERROR(IF(AW3447="","",VLOOKUP(AW3447,SUSS!R:S,2,FALSE)),AY3447*SUSS!$M$2)</f>
        <v/>
      </c>
      <c r="BC3447" s="187" t="str">
        <f t="shared" si="1143"/>
        <v/>
      </c>
    </row>
    <row r="3448" spans="14:55" ht="15.75" thickBot="1">
      <c r="N3448" s="183" t="s">
        <v>265</v>
      </c>
      <c r="O3448" s="109">
        <v>32</v>
      </c>
      <c r="P3448" s="112">
        <v>22301.77</v>
      </c>
      <c r="Q3448" s="110" t="s">
        <v>107</v>
      </c>
      <c r="R3448" s="110" t="s">
        <v>10</v>
      </c>
      <c r="S3448" s="110" t="s">
        <v>83</v>
      </c>
      <c r="T3448" s="109" t="s">
        <v>266</v>
      </c>
      <c r="U3448" s="109" t="s">
        <v>124</v>
      </c>
      <c r="AC3448" s="187" t="str">
        <f t="shared" si="1145"/>
        <v/>
      </c>
      <c r="AD3448" s="187" t="str">
        <f t="shared" si="1146"/>
        <v/>
      </c>
      <c r="AE3448" s="187" t="str">
        <f t="shared" si="1147"/>
        <v/>
      </c>
      <c r="AF3448" s="187" t="str">
        <f t="shared" si="1148"/>
        <v/>
      </c>
      <c r="AG3448" s="187" t="str">
        <f t="shared" si="1149"/>
        <v/>
      </c>
      <c r="AH3448" s="187" t="str">
        <f t="shared" si="1150"/>
        <v/>
      </c>
      <c r="AI3448" s="187" t="str">
        <f t="shared" si="1151"/>
        <v/>
      </c>
      <c r="AJ3448" s="187" t="str">
        <f t="shared" si="1152"/>
        <v/>
      </c>
      <c r="AK3448" s="187" t="str">
        <f t="shared" si="1153"/>
        <v/>
      </c>
      <c r="AN3448" s="187" t="str">
        <f t="shared" si="1154"/>
        <v/>
      </c>
      <c r="AO3448" s="187" t="str">
        <f t="shared" si="1155"/>
        <v/>
      </c>
      <c r="AP3448" s="187" t="str">
        <f t="shared" si="1156"/>
        <v/>
      </c>
      <c r="AT3448" s="187" t="str">
        <f t="shared" si="1157"/>
        <v/>
      </c>
      <c r="AU3448" s="187" t="str">
        <f t="shared" si="1158"/>
        <v/>
      </c>
      <c r="AV3448" s="187" t="str">
        <f t="shared" si="1159"/>
        <v/>
      </c>
      <c r="AW3448" s="187" t="str">
        <f t="shared" si="1160"/>
        <v/>
      </c>
      <c r="AX3448" s="187" t="str">
        <f t="shared" si="1161"/>
        <v/>
      </c>
      <c r="AY3448" s="187" t="str">
        <f t="shared" si="1142"/>
        <v/>
      </c>
      <c r="AZ3448" s="187" t="str">
        <f t="shared" si="1162"/>
        <v/>
      </c>
      <c r="BA3448" s="187" t="str">
        <f t="shared" si="1144"/>
        <v xml:space="preserve"> </v>
      </c>
      <c r="BB3448" s="187" t="str">
        <f>IFERROR(IF(AW3448="","",VLOOKUP(AW3448,SUSS!R:S,2,FALSE)),AY3448*SUSS!$M$2)</f>
        <v/>
      </c>
      <c r="BC3448" s="187" t="str">
        <f t="shared" si="1143"/>
        <v/>
      </c>
    </row>
    <row r="3449" spans="14:55" ht="15.75" thickBot="1">
      <c r="N3449" s="183" t="s">
        <v>265</v>
      </c>
      <c r="O3449" s="109">
        <v>32</v>
      </c>
      <c r="P3449" s="112">
        <v>23293.67</v>
      </c>
      <c r="Q3449" s="110" t="s">
        <v>102</v>
      </c>
      <c r="R3449" s="110" t="s">
        <v>10</v>
      </c>
      <c r="S3449" s="110" t="s">
        <v>83</v>
      </c>
      <c r="T3449" s="109" t="s">
        <v>266</v>
      </c>
      <c r="U3449" s="109" t="s">
        <v>124</v>
      </c>
      <c r="AC3449" s="187" t="str">
        <f t="shared" si="1145"/>
        <v/>
      </c>
      <c r="AD3449" s="187" t="str">
        <f t="shared" si="1146"/>
        <v/>
      </c>
      <c r="AE3449" s="187" t="str">
        <f t="shared" si="1147"/>
        <v/>
      </c>
      <c r="AF3449" s="187" t="str">
        <f t="shared" si="1148"/>
        <v/>
      </c>
      <c r="AG3449" s="187" t="str">
        <f t="shared" si="1149"/>
        <v/>
      </c>
      <c r="AH3449" s="187" t="str">
        <f t="shared" si="1150"/>
        <v/>
      </c>
      <c r="AI3449" s="187" t="str">
        <f t="shared" si="1151"/>
        <v/>
      </c>
      <c r="AJ3449" s="187" t="str">
        <f t="shared" si="1152"/>
        <v/>
      </c>
      <c r="AK3449" s="187" t="str">
        <f t="shared" si="1153"/>
        <v/>
      </c>
      <c r="AN3449" s="187" t="str">
        <f t="shared" si="1154"/>
        <v/>
      </c>
      <c r="AO3449" s="187" t="str">
        <f t="shared" si="1155"/>
        <v/>
      </c>
      <c r="AP3449" s="187" t="str">
        <f t="shared" si="1156"/>
        <v/>
      </c>
      <c r="AT3449" s="187" t="str">
        <f t="shared" si="1157"/>
        <v/>
      </c>
      <c r="AU3449" s="187" t="str">
        <f t="shared" si="1158"/>
        <v/>
      </c>
      <c r="AV3449" s="187" t="str">
        <f t="shared" si="1159"/>
        <v/>
      </c>
      <c r="AW3449" s="187" t="str">
        <f t="shared" si="1160"/>
        <v/>
      </c>
      <c r="AX3449" s="187" t="str">
        <f t="shared" si="1161"/>
        <v/>
      </c>
      <c r="AY3449" s="187" t="str">
        <f t="shared" si="1142"/>
        <v/>
      </c>
      <c r="AZ3449" s="187" t="str">
        <f t="shared" si="1162"/>
        <v/>
      </c>
      <c r="BA3449" s="187" t="str">
        <f t="shared" si="1144"/>
        <v xml:space="preserve"> </v>
      </c>
      <c r="BB3449" s="187" t="str">
        <f>IFERROR(IF(AW3449="","",VLOOKUP(AW3449,SUSS!R:S,2,FALSE)),AY3449*SUSS!$M$2)</f>
        <v/>
      </c>
      <c r="BC3449" s="187" t="str">
        <f t="shared" si="1143"/>
        <v/>
      </c>
    </row>
    <row r="3450" spans="14:55" ht="15.75" thickBot="1">
      <c r="N3450" s="183" t="s">
        <v>265</v>
      </c>
      <c r="O3450" s="109">
        <v>33</v>
      </c>
      <c r="P3450" s="112">
        <v>22301.77</v>
      </c>
      <c r="Q3450" s="110" t="s">
        <v>107</v>
      </c>
      <c r="R3450" s="110" t="s">
        <v>10</v>
      </c>
      <c r="S3450" s="110" t="s">
        <v>83</v>
      </c>
      <c r="T3450" s="109" t="s">
        <v>266</v>
      </c>
      <c r="U3450" s="109" t="s">
        <v>124</v>
      </c>
      <c r="AC3450" s="187" t="str">
        <f t="shared" si="1145"/>
        <v/>
      </c>
      <c r="AD3450" s="187" t="str">
        <f t="shared" si="1146"/>
        <v/>
      </c>
      <c r="AE3450" s="187" t="str">
        <f t="shared" si="1147"/>
        <v/>
      </c>
      <c r="AF3450" s="187" t="str">
        <f t="shared" si="1148"/>
        <v/>
      </c>
      <c r="AG3450" s="187" t="str">
        <f t="shared" si="1149"/>
        <v/>
      </c>
      <c r="AH3450" s="187" t="str">
        <f t="shared" si="1150"/>
        <v/>
      </c>
      <c r="AI3450" s="187" t="str">
        <f t="shared" si="1151"/>
        <v/>
      </c>
      <c r="AJ3450" s="187" t="str">
        <f t="shared" si="1152"/>
        <v/>
      </c>
      <c r="AK3450" s="187" t="str">
        <f t="shared" si="1153"/>
        <v/>
      </c>
      <c r="AN3450" s="187" t="str">
        <f t="shared" si="1154"/>
        <v/>
      </c>
      <c r="AO3450" s="187" t="str">
        <f t="shared" si="1155"/>
        <v/>
      </c>
      <c r="AP3450" s="187" t="str">
        <f t="shared" si="1156"/>
        <v/>
      </c>
      <c r="AT3450" s="187" t="str">
        <f t="shared" si="1157"/>
        <v/>
      </c>
      <c r="AU3450" s="187" t="str">
        <f t="shared" si="1158"/>
        <v/>
      </c>
      <c r="AV3450" s="187" t="str">
        <f t="shared" si="1159"/>
        <v/>
      </c>
      <c r="AW3450" s="187" t="str">
        <f t="shared" si="1160"/>
        <v/>
      </c>
      <c r="AX3450" s="187" t="str">
        <f t="shared" si="1161"/>
        <v/>
      </c>
      <c r="AY3450" s="187" t="str">
        <f t="shared" si="1142"/>
        <v/>
      </c>
      <c r="AZ3450" s="187" t="str">
        <f t="shared" si="1162"/>
        <v/>
      </c>
      <c r="BA3450" s="187" t="str">
        <f t="shared" si="1144"/>
        <v xml:space="preserve"> </v>
      </c>
      <c r="BB3450" s="187" t="str">
        <f>IFERROR(IF(AW3450="","",VLOOKUP(AW3450,SUSS!R:S,2,FALSE)),AY3450*SUSS!$M$2)</f>
        <v/>
      </c>
      <c r="BC3450" s="187" t="str">
        <f t="shared" si="1143"/>
        <v/>
      </c>
    </row>
    <row r="3451" spans="14:55" ht="15.75" thickBot="1">
      <c r="N3451" s="183" t="s">
        <v>265</v>
      </c>
      <c r="O3451" s="109">
        <v>33</v>
      </c>
      <c r="P3451" s="112">
        <v>23293.67</v>
      </c>
      <c r="Q3451" s="110" t="s">
        <v>102</v>
      </c>
      <c r="R3451" s="110" t="s">
        <v>10</v>
      </c>
      <c r="S3451" s="110" t="s">
        <v>83</v>
      </c>
      <c r="T3451" s="109" t="s">
        <v>266</v>
      </c>
      <c r="U3451" s="109" t="s">
        <v>124</v>
      </c>
      <c r="AC3451" s="187" t="str">
        <f t="shared" si="1145"/>
        <v/>
      </c>
      <c r="AD3451" s="187" t="str">
        <f t="shared" si="1146"/>
        <v/>
      </c>
      <c r="AE3451" s="187" t="str">
        <f t="shared" si="1147"/>
        <v/>
      </c>
      <c r="AF3451" s="187" t="str">
        <f t="shared" si="1148"/>
        <v/>
      </c>
      <c r="AG3451" s="187" t="str">
        <f t="shared" si="1149"/>
        <v/>
      </c>
      <c r="AH3451" s="187" t="str">
        <f t="shared" si="1150"/>
        <v/>
      </c>
      <c r="AI3451" s="187" t="str">
        <f t="shared" si="1151"/>
        <v/>
      </c>
      <c r="AJ3451" s="187" t="str">
        <f t="shared" si="1152"/>
        <v/>
      </c>
      <c r="AK3451" s="187" t="str">
        <f t="shared" si="1153"/>
        <v/>
      </c>
      <c r="AN3451" s="187" t="str">
        <f t="shared" si="1154"/>
        <v/>
      </c>
      <c r="AO3451" s="187" t="str">
        <f t="shared" si="1155"/>
        <v/>
      </c>
      <c r="AP3451" s="187" t="str">
        <f t="shared" si="1156"/>
        <v/>
      </c>
      <c r="AT3451" s="187" t="str">
        <f t="shared" si="1157"/>
        <v/>
      </c>
      <c r="AU3451" s="187" t="str">
        <f t="shared" si="1158"/>
        <v/>
      </c>
      <c r="AV3451" s="187" t="str">
        <f t="shared" si="1159"/>
        <v/>
      </c>
      <c r="AW3451" s="187" t="str">
        <f t="shared" si="1160"/>
        <v/>
      </c>
      <c r="AX3451" s="187" t="str">
        <f t="shared" si="1161"/>
        <v/>
      </c>
      <c r="AY3451" s="187" t="str">
        <f t="shared" si="1142"/>
        <v/>
      </c>
      <c r="AZ3451" s="187" t="str">
        <f t="shared" si="1162"/>
        <v/>
      </c>
      <c r="BA3451" s="187" t="str">
        <f t="shared" si="1144"/>
        <v xml:space="preserve"> </v>
      </c>
      <c r="BB3451" s="187" t="str">
        <f>IFERROR(IF(AW3451="","",VLOOKUP(AW3451,SUSS!R:S,2,FALSE)),AY3451*SUSS!$M$2)</f>
        <v/>
      </c>
      <c r="BC3451" s="187" t="str">
        <f t="shared" si="1143"/>
        <v/>
      </c>
    </row>
    <row r="3452" spans="14:55" ht="15.75" thickBot="1">
      <c r="N3452" s="183" t="s">
        <v>265</v>
      </c>
      <c r="O3452" s="109">
        <v>34</v>
      </c>
      <c r="P3452" s="112">
        <v>22301.77</v>
      </c>
      <c r="Q3452" s="110" t="s">
        <v>107</v>
      </c>
      <c r="R3452" s="110" t="s">
        <v>10</v>
      </c>
      <c r="S3452" s="110" t="s">
        <v>83</v>
      </c>
      <c r="T3452" s="109" t="s">
        <v>266</v>
      </c>
      <c r="U3452" s="109" t="s">
        <v>124</v>
      </c>
      <c r="AC3452" s="187" t="str">
        <f t="shared" si="1145"/>
        <v/>
      </c>
      <c r="AD3452" s="187" t="str">
        <f t="shared" si="1146"/>
        <v/>
      </c>
      <c r="AE3452" s="187" t="str">
        <f t="shared" si="1147"/>
        <v/>
      </c>
      <c r="AF3452" s="187" t="str">
        <f t="shared" si="1148"/>
        <v/>
      </c>
      <c r="AG3452" s="187" t="str">
        <f t="shared" si="1149"/>
        <v/>
      </c>
      <c r="AH3452" s="187" t="str">
        <f t="shared" si="1150"/>
        <v/>
      </c>
      <c r="AI3452" s="187" t="str">
        <f t="shared" si="1151"/>
        <v/>
      </c>
      <c r="AJ3452" s="187" t="str">
        <f t="shared" si="1152"/>
        <v/>
      </c>
      <c r="AK3452" s="187" t="str">
        <f t="shared" si="1153"/>
        <v/>
      </c>
      <c r="AN3452" s="187" t="str">
        <f t="shared" si="1154"/>
        <v/>
      </c>
      <c r="AO3452" s="187" t="str">
        <f t="shared" si="1155"/>
        <v/>
      </c>
      <c r="AP3452" s="187" t="str">
        <f t="shared" si="1156"/>
        <v/>
      </c>
      <c r="AT3452" s="187" t="str">
        <f t="shared" si="1157"/>
        <v/>
      </c>
      <c r="AU3452" s="187" t="str">
        <f t="shared" si="1158"/>
        <v/>
      </c>
      <c r="AV3452" s="187" t="str">
        <f t="shared" si="1159"/>
        <v/>
      </c>
      <c r="AW3452" s="187" t="str">
        <f t="shared" si="1160"/>
        <v/>
      </c>
      <c r="AX3452" s="187" t="str">
        <f t="shared" si="1161"/>
        <v/>
      </c>
      <c r="AY3452" s="187" t="str">
        <f t="shared" si="1142"/>
        <v/>
      </c>
      <c r="AZ3452" s="187" t="str">
        <f t="shared" si="1162"/>
        <v/>
      </c>
      <c r="BA3452" s="187" t="str">
        <f t="shared" si="1144"/>
        <v xml:space="preserve"> </v>
      </c>
      <c r="BB3452" s="187" t="str">
        <f>IFERROR(IF(AW3452="","",VLOOKUP(AW3452,SUSS!R:S,2,FALSE)),AY3452*SUSS!$M$2)</f>
        <v/>
      </c>
      <c r="BC3452" s="187" t="str">
        <f t="shared" si="1143"/>
        <v/>
      </c>
    </row>
    <row r="3453" spans="14:55" ht="15.75" thickBot="1">
      <c r="N3453" s="183" t="s">
        <v>265</v>
      </c>
      <c r="O3453" s="109">
        <v>34</v>
      </c>
      <c r="P3453" s="112">
        <v>23293.67</v>
      </c>
      <c r="Q3453" s="110" t="s">
        <v>102</v>
      </c>
      <c r="R3453" s="110" t="s">
        <v>10</v>
      </c>
      <c r="S3453" s="110" t="s">
        <v>83</v>
      </c>
      <c r="T3453" s="109" t="s">
        <v>266</v>
      </c>
      <c r="U3453" s="109" t="s">
        <v>124</v>
      </c>
      <c r="AC3453" s="187" t="str">
        <f t="shared" si="1145"/>
        <v/>
      </c>
      <c r="AD3453" s="187" t="str">
        <f t="shared" si="1146"/>
        <v/>
      </c>
      <c r="AE3453" s="187" t="str">
        <f t="shared" si="1147"/>
        <v/>
      </c>
      <c r="AF3453" s="187" t="str">
        <f t="shared" si="1148"/>
        <v/>
      </c>
      <c r="AG3453" s="187" t="str">
        <f t="shared" si="1149"/>
        <v/>
      </c>
      <c r="AH3453" s="187" t="str">
        <f t="shared" si="1150"/>
        <v/>
      </c>
      <c r="AI3453" s="187" t="str">
        <f t="shared" si="1151"/>
        <v/>
      </c>
      <c r="AJ3453" s="187" t="str">
        <f t="shared" si="1152"/>
        <v/>
      </c>
      <c r="AK3453" s="187" t="str">
        <f t="shared" si="1153"/>
        <v/>
      </c>
      <c r="AN3453" s="187" t="str">
        <f t="shared" si="1154"/>
        <v/>
      </c>
      <c r="AO3453" s="187" t="str">
        <f t="shared" si="1155"/>
        <v/>
      </c>
      <c r="AP3453" s="187" t="str">
        <f t="shared" si="1156"/>
        <v/>
      </c>
      <c r="AT3453" s="187" t="str">
        <f t="shared" si="1157"/>
        <v/>
      </c>
      <c r="AU3453" s="187" t="str">
        <f t="shared" si="1158"/>
        <v/>
      </c>
      <c r="AV3453" s="187" t="str">
        <f t="shared" si="1159"/>
        <v/>
      </c>
      <c r="AW3453" s="187" t="str">
        <f t="shared" si="1160"/>
        <v/>
      </c>
      <c r="AX3453" s="187" t="str">
        <f t="shared" si="1161"/>
        <v/>
      </c>
      <c r="AY3453" s="187" t="str">
        <f t="shared" si="1142"/>
        <v/>
      </c>
      <c r="AZ3453" s="187" t="str">
        <f t="shared" si="1162"/>
        <v/>
      </c>
      <c r="BA3453" s="187" t="str">
        <f t="shared" si="1144"/>
        <v xml:space="preserve"> </v>
      </c>
      <c r="BB3453" s="187" t="str">
        <f>IFERROR(IF(AW3453="","",VLOOKUP(AW3453,SUSS!R:S,2,FALSE)),AY3453*SUSS!$M$2)</f>
        <v/>
      </c>
      <c r="BC3453" s="187" t="str">
        <f t="shared" si="1143"/>
        <v/>
      </c>
    </row>
    <row r="3454" spans="14:55" ht="15.75" thickBot="1">
      <c r="N3454" s="183" t="s">
        <v>265</v>
      </c>
      <c r="O3454" s="109">
        <v>35</v>
      </c>
      <c r="P3454" s="112">
        <v>22301.77</v>
      </c>
      <c r="Q3454" s="110" t="s">
        <v>107</v>
      </c>
      <c r="R3454" s="110" t="s">
        <v>10</v>
      </c>
      <c r="S3454" s="110" t="s">
        <v>83</v>
      </c>
      <c r="T3454" s="109" t="s">
        <v>266</v>
      </c>
      <c r="U3454" s="109" t="s">
        <v>124</v>
      </c>
      <c r="AC3454" s="187" t="str">
        <f t="shared" si="1145"/>
        <v/>
      </c>
      <c r="AD3454" s="187" t="str">
        <f t="shared" si="1146"/>
        <v/>
      </c>
      <c r="AE3454" s="187" t="str">
        <f t="shared" si="1147"/>
        <v/>
      </c>
      <c r="AF3454" s="187" t="str">
        <f t="shared" si="1148"/>
        <v/>
      </c>
      <c r="AG3454" s="187" t="str">
        <f t="shared" si="1149"/>
        <v/>
      </c>
      <c r="AH3454" s="187" t="str">
        <f t="shared" si="1150"/>
        <v/>
      </c>
      <c r="AI3454" s="187" t="str">
        <f t="shared" si="1151"/>
        <v/>
      </c>
      <c r="AJ3454" s="187" t="str">
        <f t="shared" si="1152"/>
        <v/>
      </c>
      <c r="AK3454" s="187" t="str">
        <f t="shared" si="1153"/>
        <v/>
      </c>
      <c r="AN3454" s="187" t="str">
        <f t="shared" si="1154"/>
        <v/>
      </c>
      <c r="AO3454" s="187" t="str">
        <f t="shared" si="1155"/>
        <v/>
      </c>
      <c r="AP3454" s="187" t="str">
        <f t="shared" si="1156"/>
        <v/>
      </c>
      <c r="AT3454" s="187" t="str">
        <f t="shared" si="1157"/>
        <v/>
      </c>
      <c r="AU3454" s="187" t="str">
        <f t="shared" si="1158"/>
        <v/>
      </c>
      <c r="AV3454" s="187" t="str">
        <f t="shared" si="1159"/>
        <v/>
      </c>
      <c r="AW3454" s="187" t="str">
        <f t="shared" si="1160"/>
        <v/>
      </c>
      <c r="AX3454" s="187" t="str">
        <f t="shared" si="1161"/>
        <v/>
      </c>
      <c r="AY3454" s="187" t="str">
        <f t="shared" si="1142"/>
        <v/>
      </c>
      <c r="AZ3454" s="187" t="str">
        <f t="shared" si="1162"/>
        <v/>
      </c>
      <c r="BA3454" s="187" t="str">
        <f t="shared" si="1144"/>
        <v xml:space="preserve"> </v>
      </c>
      <c r="BB3454" s="187" t="str">
        <f>IFERROR(IF(AW3454="","",VLOOKUP(AW3454,SUSS!R:S,2,FALSE)),AY3454*SUSS!$M$2)</f>
        <v/>
      </c>
      <c r="BC3454" s="187" t="str">
        <f t="shared" si="1143"/>
        <v/>
      </c>
    </row>
    <row r="3455" spans="14:55" ht="15.75" thickBot="1">
      <c r="N3455" s="183" t="s">
        <v>265</v>
      </c>
      <c r="O3455" s="109">
        <v>35</v>
      </c>
      <c r="P3455" s="112">
        <v>23293.67</v>
      </c>
      <c r="Q3455" s="110" t="s">
        <v>102</v>
      </c>
      <c r="R3455" s="110" t="s">
        <v>10</v>
      </c>
      <c r="S3455" s="110" t="s">
        <v>83</v>
      </c>
      <c r="T3455" s="109" t="s">
        <v>266</v>
      </c>
      <c r="U3455" s="109" t="s">
        <v>124</v>
      </c>
      <c r="AC3455" s="187" t="str">
        <f t="shared" si="1145"/>
        <v/>
      </c>
      <c r="AD3455" s="187" t="str">
        <f t="shared" si="1146"/>
        <v/>
      </c>
      <c r="AE3455" s="187" t="str">
        <f t="shared" si="1147"/>
        <v/>
      </c>
      <c r="AF3455" s="187" t="str">
        <f t="shared" si="1148"/>
        <v/>
      </c>
      <c r="AG3455" s="187" t="str">
        <f t="shared" si="1149"/>
        <v/>
      </c>
      <c r="AH3455" s="187" t="str">
        <f t="shared" si="1150"/>
        <v/>
      </c>
      <c r="AI3455" s="187" t="str">
        <f t="shared" si="1151"/>
        <v/>
      </c>
      <c r="AJ3455" s="187" t="str">
        <f t="shared" si="1152"/>
        <v/>
      </c>
      <c r="AK3455" s="187" t="str">
        <f t="shared" si="1153"/>
        <v/>
      </c>
      <c r="AN3455" s="187" t="str">
        <f t="shared" si="1154"/>
        <v/>
      </c>
      <c r="AO3455" s="187" t="str">
        <f t="shared" si="1155"/>
        <v/>
      </c>
      <c r="AP3455" s="187" t="str">
        <f t="shared" si="1156"/>
        <v/>
      </c>
      <c r="AT3455" s="187" t="str">
        <f t="shared" si="1157"/>
        <v/>
      </c>
      <c r="AU3455" s="187" t="str">
        <f t="shared" si="1158"/>
        <v/>
      </c>
      <c r="AV3455" s="187" t="str">
        <f t="shared" si="1159"/>
        <v/>
      </c>
      <c r="AW3455" s="187" t="str">
        <f t="shared" si="1160"/>
        <v/>
      </c>
      <c r="AX3455" s="187" t="str">
        <f t="shared" si="1161"/>
        <v/>
      </c>
      <c r="AY3455" s="187" t="str">
        <f t="shared" si="1142"/>
        <v/>
      </c>
      <c r="AZ3455" s="187" t="str">
        <f t="shared" si="1162"/>
        <v/>
      </c>
      <c r="BA3455" s="187" t="str">
        <f t="shared" si="1144"/>
        <v xml:space="preserve"> </v>
      </c>
      <c r="BB3455" s="187" t="str">
        <f>IFERROR(IF(AW3455="","",VLOOKUP(AW3455,SUSS!R:S,2,FALSE)),AY3455*SUSS!$M$2)</f>
        <v/>
      </c>
      <c r="BC3455" s="187" t="str">
        <f t="shared" si="1143"/>
        <v/>
      </c>
    </row>
    <row r="3456" spans="14:55" ht="15.75" thickBot="1">
      <c r="N3456" s="183" t="s">
        <v>265</v>
      </c>
      <c r="O3456" s="109">
        <v>36</v>
      </c>
      <c r="P3456" s="112">
        <v>22301.69</v>
      </c>
      <c r="Q3456" s="110" t="s">
        <v>107</v>
      </c>
      <c r="R3456" s="110" t="s">
        <v>10</v>
      </c>
      <c r="S3456" s="110" t="s">
        <v>83</v>
      </c>
      <c r="T3456" s="109" t="s">
        <v>266</v>
      </c>
      <c r="U3456" s="109" t="s">
        <v>124</v>
      </c>
      <c r="AC3456" s="187" t="str">
        <f t="shared" si="1145"/>
        <v/>
      </c>
      <c r="AD3456" s="187" t="str">
        <f t="shared" si="1146"/>
        <v/>
      </c>
      <c r="AE3456" s="187" t="str">
        <f t="shared" si="1147"/>
        <v/>
      </c>
      <c r="AF3456" s="187" t="str">
        <f t="shared" si="1148"/>
        <v/>
      </c>
      <c r="AG3456" s="187" t="str">
        <f t="shared" si="1149"/>
        <v/>
      </c>
      <c r="AH3456" s="187" t="str">
        <f t="shared" si="1150"/>
        <v/>
      </c>
      <c r="AI3456" s="187" t="str">
        <f t="shared" si="1151"/>
        <v/>
      </c>
      <c r="AJ3456" s="187" t="str">
        <f t="shared" si="1152"/>
        <v/>
      </c>
      <c r="AK3456" s="187" t="str">
        <f t="shared" si="1153"/>
        <v/>
      </c>
      <c r="AN3456" s="187" t="str">
        <f t="shared" si="1154"/>
        <v/>
      </c>
      <c r="AO3456" s="187" t="str">
        <f t="shared" si="1155"/>
        <v/>
      </c>
      <c r="AP3456" s="187" t="str">
        <f t="shared" si="1156"/>
        <v/>
      </c>
      <c r="AT3456" s="187" t="str">
        <f t="shared" si="1157"/>
        <v/>
      </c>
      <c r="AU3456" s="187" t="str">
        <f t="shared" si="1158"/>
        <v/>
      </c>
      <c r="AV3456" s="187" t="str">
        <f t="shared" si="1159"/>
        <v/>
      </c>
      <c r="AW3456" s="187" t="str">
        <f t="shared" si="1160"/>
        <v/>
      </c>
      <c r="AX3456" s="187" t="str">
        <f t="shared" si="1161"/>
        <v/>
      </c>
      <c r="AY3456" s="187" t="str">
        <f t="shared" si="1142"/>
        <v/>
      </c>
      <c r="AZ3456" s="187" t="str">
        <f t="shared" si="1162"/>
        <v/>
      </c>
      <c r="BA3456" s="187" t="str">
        <f t="shared" si="1144"/>
        <v xml:space="preserve"> </v>
      </c>
      <c r="BB3456" s="187" t="str">
        <f>IFERROR(IF(AW3456="","",VLOOKUP(AW3456,SUSS!R:S,2,FALSE)),AY3456*SUSS!$M$2)</f>
        <v/>
      </c>
      <c r="BC3456" s="187" t="str">
        <f t="shared" si="1143"/>
        <v/>
      </c>
    </row>
    <row r="3457" spans="14:55" ht="15.75" thickBot="1">
      <c r="N3457" s="183" t="s">
        <v>265</v>
      </c>
      <c r="O3457" s="109">
        <v>36</v>
      </c>
      <c r="P3457" s="112">
        <v>23293.67</v>
      </c>
      <c r="Q3457" s="110" t="s">
        <v>102</v>
      </c>
      <c r="R3457" s="110" t="s">
        <v>10</v>
      </c>
      <c r="S3457" s="110" t="s">
        <v>83</v>
      </c>
      <c r="T3457" s="109" t="s">
        <v>266</v>
      </c>
      <c r="U3457" s="109" t="s">
        <v>124</v>
      </c>
      <c r="AC3457" s="187" t="str">
        <f t="shared" si="1145"/>
        <v/>
      </c>
      <c r="AD3457" s="187" t="str">
        <f t="shared" si="1146"/>
        <v/>
      </c>
      <c r="AE3457" s="187" t="str">
        <f t="shared" si="1147"/>
        <v/>
      </c>
      <c r="AF3457" s="187" t="str">
        <f t="shared" si="1148"/>
        <v/>
      </c>
      <c r="AG3457" s="187" t="str">
        <f t="shared" si="1149"/>
        <v/>
      </c>
      <c r="AH3457" s="187" t="str">
        <f t="shared" si="1150"/>
        <v/>
      </c>
      <c r="AI3457" s="187" t="str">
        <f t="shared" si="1151"/>
        <v/>
      </c>
      <c r="AJ3457" s="187" t="str">
        <f t="shared" si="1152"/>
        <v/>
      </c>
      <c r="AK3457" s="187" t="str">
        <f t="shared" si="1153"/>
        <v/>
      </c>
      <c r="AN3457" s="187" t="str">
        <f t="shared" si="1154"/>
        <v/>
      </c>
      <c r="AO3457" s="187" t="str">
        <f t="shared" si="1155"/>
        <v/>
      </c>
      <c r="AP3457" s="187" t="str">
        <f t="shared" si="1156"/>
        <v/>
      </c>
      <c r="AT3457" s="187" t="str">
        <f t="shared" si="1157"/>
        <v/>
      </c>
      <c r="AU3457" s="187" t="str">
        <f t="shared" si="1158"/>
        <v/>
      </c>
      <c r="AV3457" s="187" t="str">
        <f t="shared" si="1159"/>
        <v/>
      </c>
      <c r="AW3457" s="187" t="str">
        <f t="shared" si="1160"/>
        <v/>
      </c>
      <c r="AX3457" s="187" t="str">
        <f t="shared" si="1161"/>
        <v/>
      </c>
      <c r="AY3457" s="187" t="str">
        <f t="shared" si="1142"/>
        <v/>
      </c>
      <c r="AZ3457" s="187" t="str">
        <f t="shared" si="1162"/>
        <v/>
      </c>
      <c r="BA3457" s="187" t="str">
        <f t="shared" si="1144"/>
        <v xml:space="preserve"> </v>
      </c>
      <c r="BB3457" s="187" t="str">
        <f>IFERROR(IF(AW3457="","",VLOOKUP(AW3457,SUSS!R:S,2,FALSE)),AY3457*SUSS!$M$2)</f>
        <v/>
      </c>
      <c r="BC3457" s="187" t="str">
        <f t="shared" si="1143"/>
        <v/>
      </c>
    </row>
    <row r="3458" spans="14:55" ht="45.75" thickBot="1">
      <c r="N3458" s="183" t="s">
        <v>267</v>
      </c>
      <c r="O3458" s="195" t="s">
        <v>17</v>
      </c>
      <c r="P3458" s="185"/>
      <c r="Q3458" s="185"/>
      <c r="R3458" s="185"/>
      <c r="S3458" s="185"/>
      <c r="T3458" s="185"/>
      <c r="U3458" s="185"/>
      <c r="AC3458" s="187" t="str">
        <f t="shared" si="1145"/>
        <v/>
      </c>
      <c r="AD3458" s="187" t="str">
        <f t="shared" si="1146"/>
        <v/>
      </c>
      <c r="AE3458" s="187" t="str">
        <f t="shared" si="1147"/>
        <v/>
      </c>
      <c r="AF3458" s="187" t="str">
        <f t="shared" si="1148"/>
        <v/>
      </c>
      <c r="AG3458" s="187" t="str">
        <f t="shared" si="1149"/>
        <v/>
      </c>
      <c r="AH3458" s="187" t="str">
        <f t="shared" si="1150"/>
        <v/>
      </c>
      <c r="AI3458" s="187" t="str">
        <f t="shared" si="1151"/>
        <v/>
      </c>
      <c r="AJ3458" s="187" t="str">
        <f t="shared" si="1152"/>
        <v/>
      </c>
      <c r="AK3458" s="187" t="str">
        <f t="shared" si="1153"/>
        <v/>
      </c>
      <c r="AN3458" s="187" t="str">
        <f t="shared" si="1154"/>
        <v/>
      </c>
      <c r="AO3458" s="187" t="str">
        <f t="shared" si="1155"/>
        <v/>
      </c>
      <c r="AP3458" s="187" t="str">
        <f t="shared" si="1156"/>
        <v/>
      </c>
      <c r="AT3458" s="187" t="str">
        <f t="shared" si="1157"/>
        <v/>
      </c>
      <c r="AU3458" s="187" t="str">
        <f t="shared" si="1158"/>
        <v/>
      </c>
      <c r="AV3458" s="187" t="str">
        <f t="shared" si="1159"/>
        <v/>
      </c>
      <c r="AW3458" s="187" t="str">
        <f t="shared" si="1160"/>
        <v/>
      </c>
      <c r="AX3458" s="187" t="str">
        <f t="shared" si="1161"/>
        <v/>
      </c>
      <c r="AY3458" s="187" t="str">
        <f t="shared" si="1142"/>
        <v/>
      </c>
      <c r="AZ3458" s="187" t="str">
        <f t="shared" si="1162"/>
        <v/>
      </c>
      <c r="BA3458" s="187" t="str">
        <f t="shared" si="1144"/>
        <v xml:space="preserve"> </v>
      </c>
      <c r="BB3458" s="187" t="str">
        <f>IFERROR(IF(AW3458="","",VLOOKUP(AW3458,SUSS!R:S,2,FALSE)),AY3458*SUSS!$M$2)</f>
        <v/>
      </c>
      <c r="BC3458" s="187" t="str">
        <f t="shared" si="1143"/>
        <v/>
      </c>
    </row>
    <row r="3459" spans="14:55" ht="15.75" thickBot="1">
      <c r="N3459" s="183" t="s">
        <v>267</v>
      </c>
      <c r="O3459" s="114" t="s">
        <v>13</v>
      </c>
      <c r="P3459" s="114" t="s">
        <v>14</v>
      </c>
      <c r="Q3459" s="114" t="s">
        <v>3</v>
      </c>
      <c r="R3459" s="114" t="s">
        <v>4</v>
      </c>
      <c r="S3459" s="114" t="s">
        <v>5</v>
      </c>
      <c r="T3459" s="114" t="s">
        <v>15</v>
      </c>
      <c r="U3459" s="114" t="s">
        <v>16</v>
      </c>
      <c r="AC3459" s="187" t="str">
        <f t="shared" si="1145"/>
        <v/>
      </c>
      <c r="AD3459" s="187" t="str">
        <f t="shared" si="1146"/>
        <v/>
      </c>
      <c r="AE3459" s="187" t="str">
        <f t="shared" si="1147"/>
        <v/>
      </c>
      <c r="AF3459" s="187" t="str">
        <f t="shared" si="1148"/>
        <v/>
      </c>
      <c r="AG3459" s="187" t="str">
        <f t="shared" si="1149"/>
        <v/>
      </c>
      <c r="AH3459" s="187" t="str">
        <f t="shared" si="1150"/>
        <v/>
      </c>
      <c r="AI3459" s="187" t="str">
        <f t="shared" si="1151"/>
        <v/>
      </c>
      <c r="AJ3459" s="187" t="str">
        <f t="shared" si="1152"/>
        <v/>
      </c>
      <c r="AK3459" s="187" t="str">
        <f t="shared" si="1153"/>
        <v/>
      </c>
      <c r="AN3459" s="187" t="str">
        <f t="shared" si="1154"/>
        <v/>
      </c>
      <c r="AO3459" s="187" t="str">
        <f t="shared" si="1155"/>
        <v/>
      </c>
      <c r="AP3459" s="187" t="str">
        <f t="shared" si="1156"/>
        <v/>
      </c>
      <c r="AT3459" s="187" t="str">
        <f t="shared" si="1157"/>
        <v/>
      </c>
      <c r="AU3459" s="187" t="str">
        <f t="shared" si="1158"/>
        <v/>
      </c>
      <c r="AV3459" s="187" t="str">
        <f t="shared" si="1159"/>
        <v/>
      </c>
      <c r="AW3459" s="187" t="str">
        <f t="shared" si="1160"/>
        <v/>
      </c>
      <c r="AX3459" s="187" t="str">
        <f t="shared" si="1161"/>
        <v/>
      </c>
      <c r="AY3459" s="187" t="str">
        <f t="shared" si="1142"/>
        <v/>
      </c>
      <c r="AZ3459" s="187" t="str">
        <f t="shared" si="1162"/>
        <v/>
      </c>
      <c r="BA3459" s="187" t="str">
        <f t="shared" si="1144"/>
        <v xml:space="preserve"> </v>
      </c>
      <c r="BB3459" s="187" t="str">
        <f>IFERROR(IF(AW3459="","",VLOOKUP(AW3459,SUSS!R:S,2,FALSE)),AY3459*SUSS!$M$2)</f>
        <v/>
      </c>
      <c r="BC3459" s="187" t="str">
        <f t="shared" si="1143"/>
        <v/>
      </c>
    </row>
    <row r="3460" spans="14:55" ht="15.75" thickBot="1">
      <c r="N3460" s="183" t="s">
        <v>267</v>
      </c>
      <c r="O3460" s="104" t="s">
        <v>110</v>
      </c>
      <c r="P3460" s="107">
        <v>29386.94</v>
      </c>
      <c r="Q3460" s="105" t="s">
        <v>82</v>
      </c>
      <c r="R3460" s="105" t="s">
        <v>10</v>
      </c>
      <c r="S3460" s="105" t="s">
        <v>10</v>
      </c>
      <c r="T3460" s="104" t="s">
        <v>247</v>
      </c>
      <c r="U3460" s="104" t="s">
        <v>88</v>
      </c>
      <c r="AC3460" s="187" t="str">
        <f t="shared" si="1145"/>
        <v/>
      </c>
      <c r="AD3460" s="187" t="str">
        <f t="shared" si="1146"/>
        <v/>
      </c>
      <c r="AE3460" s="187" t="str">
        <f t="shared" si="1147"/>
        <v/>
      </c>
      <c r="AF3460" s="187" t="str">
        <f t="shared" si="1148"/>
        <v/>
      </c>
      <c r="AG3460" s="187" t="str">
        <f t="shared" si="1149"/>
        <v/>
      </c>
      <c r="AH3460" s="187" t="str">
        <f t="shared" si="1150"/>
        <v/>
      </c>
      <c r="AI3460" s="187" t="str">
        <f t="shared" si="1151"/>
        <v/>
      </c>
      <c r="AJ3460" s="187" t="str">
        <f t="shared" si="1152"/>
        <v/>
      </c>
      <c r="AK3460" s="187" t="str">
        <f t="shared" si="1153"/>
        <v/>
      </c>
      <c r="AN3460" s="187" t="str">
        <f t="shared" si="1154"/>
        <v/>
      </c>
      <c r="AO3460" s="187" t="str">
        <f t="shared" si="1155"/>
        <v/>
      </c>
      <c r="AP3460" s="187" t="str">
        <f t="shared" si="1156"/>
        <v/>
      </c>
      <c r="AT3460" s="187" t="str">
        <f t="shared" si="1157"/>
        <v/>
      </c>
      <c r="AU3460" s="187" t="str">
        <f t="shared" si="1158"/>
        <v/>
      </c>
      <c r="AV3460" s="187" t="str">
        <f t="shared" si="1159"/>
        <v/>
      </c>
      <c r="AW3460" s="187" t="str">
        <f t="shared" si="1160"/>
        <v/>
      </c>
      <c r="AX3460" s="187" t="str">
        <f t="shared" si="1161"/>
        <v/>
      </c>
      <c r="AY3460" s="187" t="str">
        <f t="shared" ref="AY3460:AY3523" si="1163">VLOOKUP(AX3460,AO:AP,2,FALSE)</f>
        <v/>
      </c>
      <c r="AZ3460" s="187" t="str">
        <f t="shared" si="1162"/>
        <v/>
      </c>
      <c r="BA3460" s="187" t="str">
        <f t="shared" si="1144"/>
        <v xml:space="preserve"> </v>
      </c>
      <c r="BB3460" s="187" t="str">
        <f>IFERROR(IF(AW3460="","",VLOOKUP(AW3460,SUSS!R:S,2,FALSE)),AY3460*SUSS!$M$2)</f>
        <v/>
      </c>
      <c r="BC3460" s="187" t="str">
        <f t="shared" si="1143"/>
        <v/>
      </c>
    </row>
    <row r="3461" spans="14:55" ht="15.75" thickBot="1">
      <c r="N3461" s="183" t="s">
        <v>267</v>
      </c>
      <c r="O3461" s="109">
        <v>1</v>
      </c>
      <c r="P3461" s="112">
        <v>19591.29</v>
      </c>
      <c r="Q3461" s="110" t="s">
        <v>82</v>
      </c>
      <c r="R3461" s="110" t="s">
        <v>10</v>
      </c>
      <c r="S3461" s="110" t="s">
        <v>10</v>
      </c>
      <c r="T3461" s="109" t="s">
        <v>247</v>
      </c>
      <c r="U3461" s="109" t="s">
        <v>124</v>
      </c>
      <c r="AC3461" s="187" t="str">
        <f t="shared" si="1145"/>
        <v/>
      </c>
      <c r="AD3461" s="187" t="str">
        <f t="shared" si="1146"/>
        <v/>
      </c>
      <c r="AE3461" s="187" t="str">
        <f t="shared" si="1147"/>
        <v/>
      </c>
      <c r="AF3461" s="187" t="str">
        <f t="shared" si="1148"/>
        <v/>
      </c>
      <c r="AG3461" s="187" t="str">
        <f t="shared" si="1149"/>
        <v/>
      </c>
      <c r="AH3461" s="187" t="str">
        <f t="shared" si="1150"/>
        <v/>
      </c>
      <c r="AI3461" s="187" t="str">
        <f t="shared" si="1151"/>
        <v/>
      </c>
      <c r="AJ3461" s="187" t="str">
        <f t="shared" si="1152"/>
        <v/>
      </c>
      <c r="AK3461" s="187" t="str">
        <f t="shared" si="1153"/>
        <v/>
      </c>
      <c r="AN3461" s="187" t="str">
        <f t="shared" si="1154"/>
        <v/>
      </c>
      <c r="AO3461" s="187" t="str">
        <f t="shared" si="1155"/>
        <v/>
      </c>
      <c r="AP3461" s="187" t="str">
        <f t="shared" si="1156"/>
        <v/>
      </c>
      <c r="AT3461" s="187" t="str">
        <f t="shared" si="1157"/>
        <v/>
      </c>
      <c r="AU3461" s="187" t="str">
        <f t="shared" si="1158"/>
        <v/>
      </c>
      <c r="AV3461" s="187" t="str">
        <f t="shared" si="1159"/>
        <v/>
      </c>
      <c r="AW3461" s="187" t="str">
        <f t="shared" si="1160"/>
        <v/>
      </c>
      <c r="AX3461" s="187" t="str">
        <f t="shared" si="1161"/>
        <v/>
      </c>
      <c r="AY3461" s="187" t="str">
        <f t="shared" si="1163"/>
        <v/>
      </c>
      <c r="AZ3461" s="187" t="str">
        <f t="shared" si="1162"/>
        <v/>
      </c>
      <c r="BA3461" s="187" t="str">
        <f t="shared" si="1144"/>
        <v xml:space="preserve"> </v>
      </c>
      <c r="BB3461" s="187" t="str">
        <f>IFERROR(IF(AW3461="","",VLOOKUP(AW3461,SUSS!R:S,2,FALSE)),AY3461*SUSS!$M$2)</f>
        <v/>
      </c>
      <c r="BC3461" s="187" t="str">
        <f t="shared" ref="BC3461:BC3524" si="1164">IFERROR(IF(BB3461&lt;&gt;"",AZ3461*BB3461,""),"VER")</f>
        <v/>
      </c>
    </row>
    <row r="3462" spans="14:55" ht="15.75" thickBot="1">
      <c r="N3462" s="183" t="s">
        <v>267</v>
      </c>
      <c r="O3462" s="109">
        <v>2</v>
      </c>
      <c r="P3462" s="112">
        <v>19591.29</v>
      </c>
      <c r="Q3462" s="110" t="s">
        <v>82</v>
      </c>
      <c r="R3462" s="110" t="s">
        <v>10</v>
      </c>
      <c r="S3462" s="110" t="s">
        <v>10</v>
      </c>
      <c r="T3462" s="109" t="s">
        <v>247</v>
      </c>
      <c r="U3462" s="109" t="s">
        <v>124</v>
      </c>
      <c r="AC3462" s="187" t="str">
        <f t="shared" si="1145"/>
        <v/>
      </c>
      <c r="AD3462" s="187" t="str">
        <f t="shared" si="1146"/>
        <v/>
      </c>
      <c r="AE3462" s="187" t="str">
        <f t="shared" si="1147"/>
        <v/>
      </c>
      <c r="AF3462" s="187" t="str">
        <f t="shared" si="1148"/>
        <v/>
      </c>
      <c r="AG3462" s="187" t="str">
        <f t="shared" si="1149"/>
        <v/>
      </c>
      <c r="AH3462" s="187" t="str">
        <f t="shared" si="1150"/>
        <v/>
      </c>
      <c r="AI3462" s="187" t="str">
        <f t="shared" si="1151"/>
        <v/>
      </c>
      <c r="AJ3462" s="187" t="str">
        <f t="shared" si="1152"/>
        <v/>
      </c>
      <c r="AK3462" s="187" t="str">
        <f t="shared" si="1153"/>
        <v/>
      </c>
      <c r="AN3462" s="187" t="str">
        <f t="shared" si="1154"/>
        <v/>
      </c>
      <c r="AO3462" s="187" t="str">
        <f t="shared" si="1155"/>
        <v/>
      </c>
      <c r="AP3462" s="187" t="str">
        <f t="shared" si="1156"/>
        <v/>
      </c>
      <c r="AT3462" s="187" t="str">
        <f t="shared" si="1157"/>
        <v/>
      </c>
      <c r="AU3462" s="187" t="str">
        <f t="shared" si="1158"/>
        <v/>
      </c>
      <c r="AV3462" s="187" t="str">
        <f t="shared" si="1159"/>
        <v/>
      </c>
      <c r="AW3462" s="187" t="str">
        <f t="shared" si="1160"/>
        <v/>
      </c>
      <c r="AX3462" s="187" t="str">
        <f t="shared" si="1161"/>
        <v/>
      </c>
      <c r="AY3462" s="187" t="str">
        <f t="shared" si="1163"/>
        <v/>
      </c>
      <c r="AZ3462" s="187" t="str">
        <f t="shared" si="1162"/>
        <v/>
      </c>
      <c r="BA3462" s="187" t="str">
        <f t="shared" si="1144"/>
        <v xml:space="preserve"> </v>
      </c>
      <c r="BB3462" s="187" t="str">
        <f>IFERROR(IF(AW3462="","",VLOOKUP(AW3462,SUSS!R:S,2,FALSE)),AY3462*SUSS!$M$2)</f>
        <v/>
      </c>
      <c r="BC3462" s="187" t="str">
        <f t="shared" si="1164"/>
        <v/>
      </c>
    </row>
    <row r="3463" spans="14:55" ht="15.75" thickBot="1">
      <c r="N3463" s="183" t="s">
        <v>267</v>
      </c>
      <c r="O3463" s="109">
        <v>3</v>
      </c>
      <c r="P3463" s="112">
        <v>19591.29</v>
      </c>
      <c r="Q3463" s="110" t="s">
        <v>82</v>
      </c>
      <c r="R3463" s="110" t="s">
        <v>10</v>
      </c>
      <c r="S3463" s="110" t="s">
        <v>10</v>
      </c>
      <c r="T3463" s="109" t="s">
        <v>247</v>
      </c>
      <c r="U3463" s="109" t="s">
        <v>124</v>
      </c>
      <c r="AC3463" s="187" t="str">
        <f t="shared" si="1145"/>
        <v/>
      </c>
      <c r="AD3463" s="187" t="str">
        <f t="shared" si="1146"/>
        <v/>
      </c>
      <c r="AE3463" s="187" t="str">
        <f t="shared" si="1147"/>
        <v/>
      </c>
      <c r="AF3463" s="187" t="str">
        <f t="shared" si="1148"/>
        <v/>
      </c>
      <c r="AG3463" s="187" t="str">
        <f t="shared" si="1149"/>
        <v/>
      </c>
      <c r="AH3463" s="187" t="str">
        <f t="shared" si="1150"/>
        <v/>
      </c>
      <c r="AI3463" s="187" t="str">
        <f t="shared" si="1151"/>
        <v/>
      </c>
      <c r="AJ3463" s="187" t="str">
        <f t="shared" si="1152"/>
        <v/>
      </c>
      <c r="AK3463" s="187" t="str">
        <f t="shared" si="1153"/>
        <v/>
      </c>
      <c r="AN3463" s="187" t="str">
        <f t="shared" si="1154"/>
        <v/>
      </c>
      <c r="AO3463" s="187" t="str">
        <f t="shared" si="1155"/>
        <v/>
      </c>
      <c r="AP3463" s="187" t="str">
        <f t="shared" si="1156"/>
        <v/>
      </c>
      <c r="AT3463" s="187" t="str">
        <f t="shared" si="1157"/>
        <v/>
      </c>
      <c r="AU3463" s="187" t="str">
        <f t="shared" si="1158"/>
        <v/>
      </c>
      <c r="AV3463" s="187" t="str">
        <f t="shared" si="1159"/>
        <v/>
      </c>
      <c r="AW3463" s="187" t="str">
        <f t="shared" si="1160"/>
        <v/>
      </c>
      <c r="AX3463" s="187" t="str">
        <f t="shared" si="1161"/>
        <v/>
      </c>
      <c r="AY3463" s="187" t="str">
        <f t="shared" si="1163"/>
        <v/>
      </c>
      <c r="AZ3463" s="187" t="str">
        <f t="shared" si="1162"/>
        <v/>
      </c>
      <c r="BA3463" s="187" t="str">
        <f t="shared" si="1144"/>
        <v xml:space="preserve"> </v>
      </c>
      <c r="BB3463" s="187" t="str">
        <f>IFERROR(IF(AW3463="","",VLOOKUP(AW3463,SUSS!R:S,2,FALSE)),AY3463*SUSS!$M$2)</f>
        <v/>
      </c>
      <c r="BC3463" s="187" t="str">
        <f t="shared" si="1164"/>
        <v/>
      </c>
    </row>
    <row r="3464" spans="14:55" ht="15.75" thickBot="1">
      <c r="N3464" s="183" t="s">
        <v>267</v>
      </c>
      <c r="O3464" s="109">
        <v>4</v>
      </c>
      <c r="P3464" s="112">
        <v>19591.29</v>
      </c>
      <c r="Q3464" s="110" t="s">
        <v>82</v>
      </c>
      <c r="R3464" s="110" t="s">
        <v>10</v>
      </c>
      <c r="S3464" s="110" t="s">
        <v>10</v>
      </c>
      <c r="T3464" s="109" t="s">
        <v>247</v>
      </c>
      <c r="U3464" s="109" t="s">
        <v>124</v>
      </c>
      <c r="AC3464" s="187" t="str">
        <f t="shared" si="1145"/>
        <v/>
      </c>
      <c r="AD3464" s="187" t="str">
        <f t="shared" si="1146"/>
        <v/>
      </c>
      <c r="AE3464" s="187" t="str">
        <f t="shared" si="1147"/>
        <v/>
      </c>
      <c r="AF3464" s="187" t="str">
        <f t="shared" si="1148"/>
        <v/>
      </c>
      <c r="AG3464" s="187" t="str">
        <f t="shared" si="1149"/>
        <v/>
      </c>
      <c r="AH3464" s="187" t="str">
        <f t="shared" si="1150"/>
        <v/>
      </c>
      <c r="AI3464" s="187" t="str">
        <f t="shared" si="1151"/>
        <v/>
      </c>
      <c r="AJ3464" s="187" t="str">
        <f t="shared" si="1152"/>
        <v/>
      </c>
      <c r="AK3464" s="187" t="str">
        <f t="shared" si="1153"/>
        <v/>
      </c>
      <c r="AN3464" s="187" t="str">
        <f t="shared" si="1154"/>
        <v/>
      </c>
      <c r="AO3464" s="187" t="str">
        <f t="shared" si="1155"/>
        <v/>
      </c>
      <c r="AP3464" s="187" t="str">
        <f t="shared" si="1156"/>
        <v/>
      </c>
      <c r="AT3464" s="187" t="str">
        <f t="shared" si="1157"/>
        <v/>
      </c>
      <c r="AU3464" s="187" t="str">
        <f t="shared" si="1158"/>
        <v/>
      </c>
      <c r="AV3464" s="187" t="str">
        <f t="shared" si="1159"/>
        <v/>
      </c>
      <c r="AW3464" s="187" t="str">
        <f t="shared" si="1160"/>
        <v/>
      </c>
      <c r="AX3464" s="187" t="str">
        <f t="shared" si="1161"/>
        <v/>
      </c>
      <c r="AY3464" s="187" t="str">
        <f t="shared" si="1163"/>
        <v/>
      </c>
      <c r="AZ3464" s="187" t="str">
        <f t="shared" si="1162"/>
        <v/>
      </c>
      <c r="BA3464" s="187" t="str">
        <f t="shared" ref="BA3464:BA3527" si="1165">AT3464&amp;" "&amp;AU3464</f>
        <v xml:space="preserve"> </v>
      </c>
      <c r="BB3464" s="187" t="str">
        <f>IFERROR(IF(AW3464="","",VLOOKUP(AW3464,SUSS!R:S,2,FALSE)),AY3464*SUSS!$M$2)</f>
        <v/>
      </c>
      <c r="BC3464" s="187" t="str">
        <f t="shared" si="1164"/>
        <v/>
      </c>
    </row>
    <row r="3465" spans="14:55" ht="15.75" thickBot="1">
      <c r="N3465" s="183" t="s">
        <v>267</v>
      </c>
      <c r="O3465" s="109">
        <v>5</v>
      </c>
      <c r="P3465" s="112">
        <v>19591.29</v>
      </c>
      <c r="Q3465" s="110" t="s">
        <v>82</v>
      </c>
      <c r="R3465" s="110" t="s">
        <v>10</v>
      </c>
      <c r="S3465" s="110" t="s">
        <v>10</v>
      </c>
      <c r="T3465" s="109" t="s">
        <v>247</v>
      </c>
      <c r="U3465" s="109" t="s">
        <v>124</v>
      </c>
      <c r="AC3465" s="187" t="str">
        <f t="shared" si="1145"/>
        <v/>
      </c>
      <c r="AD3465" s="187" t="str">
        <f t="shared" si="1146"/>
        <v/>
      </c>
      <c r="AE3465" s="187" t="str">
        <f t="shared" si="1147"/>
        <v/>
      </c>
      <c r="AF3465" s="187" t="str">
        <f t="shared" si="1148"/>
        <v/>
      </c>
      <c r="AG3465" s="187" t="str">
        <f t="shared" si="1149"/>
        <v/>
      </c>
      <c r="AH3465" s="187" t="str">
        <f t="shared" si="1150"/>
        <v/>
      </c>
      <c r="AI3465" s="187" t="str">
        <f t="shared" si="1151"/>
        <v/>
      </c>
      <c r="AJ3465" s="187" t="str">
        <f t="shared" si="1152"/>
        <v/>
      </c>
      <c r="AK3465" s="187" t="str">
        <f t="shared" si="1153"/>
        <v/>
      </c>
      <c r="AN3465" s="187" t="str">
        <f t="shared" si="1154"/>
        <v/>
      </c>
      <c r="AO3465" s="187" t="str">
        <f t="shared" si="1155"/>
        <v/>
      </c>
      <c r="AP3465" s="187" t="str">
        <f t="shared" si="1156"/>
        <v/>
      </c>
      <c r="AT3465" s="187" t="str">
        <f t="shared" si="1157"/>
        <v/>
      </c>
      <c r="AU3465" s="187" t="str">
        <f t="shared" si="1158"/>
        <v/>
      </c>
      <c r="AV3465" s="187" t="str">
        <f t="shared" si="1159"/>
        <v/>
      </c>
      <c r="AW3465" s="187" t="str">
        <f t="shared" si="1160"/>
        <v/>
      </c>
      <c r="AX3465" s="187" t="str">
        <f t="shared" si="1161"/>
        <v/>
      </c>
      <c r="AY3465" s="187" t="str">
        <f t="shared" si="1163"/>
        <v/>
      </c>
      <c r="AZ3465" s="187" t="str">
        <f t="shared" si="1162"/>
        <v/>
      </c>
      <c r="BA3465" s="187" t="str">
        <f t="shared" si="1165"/>
        <v xml:space="preserve"> </v>
      </c>
      <c r="BB3465" s="187" t="str">
        <f>IFERROR(IF(AW3465="","",VLOOKUP(AW3465,SUSS!R:S,2,FALSE)),AY3465*SUSS!$M$2)</f>
        <v/>
      </c>
      <c r="BC3465" s="187" t="str">
        <f t="shared" si="1164"/>
        <v/>
      </c>
    </row>
    <row r="3466" spans="14:55" ht="15.75" thickBot="1">
      <c r="N3466" s="183" t="s">
        <v>267</v>
      </c>
      <c r="O3466" s="109">
        <v>6</v>
      </c>
      <c r="P3466" s="112">
        <v>19591.29</v>
      </c>
      <c r="Q3466" s="110" t="s">
        <v>82</v>
      </c>
      <c r="R3466" s="110" t="s">
        <v>10</v>
      </c>
      <c r="S3466" s="110" t="s">
        <v>10</v>
      </c>
      <c r="T3466" s="109" t="s">
        <v>247</v>
      </c>
      <c r="U3466" s="109" t="s">
        <v>124</v>
      </c>
      <c r="AC3466" s="187" t="str">
        <f t="shared" si="1145"/>
        <v/>
      </c>
      <c r="AD3466" s="187" t="str">
        <f t="shared" si="1146"/>
        <v/>
      </c>
      <c r="AE3466" s="187" t="str">
        <f t="shared" si="1147"/>
        <v/>
      </c>
      <c r="AF3466" s="187" t="str">
        <f t="shared" si="1148"/>
        <v/>
      </c>
      <c r="AG3466" s="187" t="str">
        <f t="shared" si="1149"/>
        <v/>
      </c>
      <c r="AH3466" s="187" t="str">
        <f t="shared" si="1150"/>
        <v/>
      </c>
      <c r="AI3466" s="187" t="str">
        <f t="shared" si="1151"/>
        <v/>
      </c>
      <c r="AJ3466" s="187" t="str">
        <f t="shared" si="1152"/>
        <v/>
      </c>
      <c r="AK3466" s="187" t="str">
        <f t="shared" si="1153"/>
        <v/>
      </c>
      <c r="AN3466" s="187" t="str">
        <f t="shared" si="1154"/>
        <v/>
      </c>
      <c r="AO3466" s="187" t="str">
        <f t="shared" si="1155"/>
        <v/>
      </c>
      <c r="AP3466" s="187" t="str">
        <f t="shared" si="1156"/>
        <v/>
      </c>
      <c r="AT3466" s="187" t="str">
        <f t="shared" si="1157"/>
        <v/>
      </c>
      <c r="AU3466" s="187" t="str">
        <f t="shared" si="1158"/>
        <v/>
      </c>
      <c r="AV3466" s="187" t="str">
        <f t="shared" si="1159"/>
        <v/>
      </c>
      <c r="AW3466" s="187" t="str">
        <f t="shared" si="1160"/>
        <v/>
      </c>
      <c r="AX3466" s="187" t="str">
        <f t="shared" si="1161"/>
        <v/>
      </c>
      <c r="AY3466" s="187" t="str">
        <f t="shared" si="1163"/>
        <v/>
      </c>
      <c r="AZ3466" s="187" t="str">
        <f t="shared" si="1162"/>
        <v/>
      </c>
      <c r="BA3466" s="187" t="str">
        <f t="shared" si="1165"/>
        <v xml:space="preserve"> </v>
      </c>
      <c r="BB3466" s="187" t="str">
        <f>IFERROR(IF(AW3466="","",VLOOKUP(AW3466,SUSS!R:S,2,FALSE)),AY3466*SUSS!$M$2)</f>
        <v/>
      </c>
      <c r="BC3466" s="187" t="str">
        <f t="shared" si="1164"/>
        <v/>
      </c>
    </row>
    <row r="3467" spans="14:55" ht="15.75" thickBot="1">
      <c r="N3467" s="183" t="s">
        <v>267</v>
      </c>
      <c r="O3467" s="109">
        <v>7</v>
      </c>
      <c r="P3467" s="112">
        <v>19591.29</v>
      </c>
      <c r="Q3467" s="110" t="s">
        <v>82</v>
      </c>
      <c r="R3467" s="110" t="s">
        <v>10</v>
      </c>
      <c r="S3467" s="110" t="s">
        <v>10</v>
      </c>
      <c r="T3467" s="109" t="s">
        <v>247</v>
      </c>
      <c r="U3467" s="109" t="s">
        <v>124</v>
      </c>
      <c r="AC3467" s="187" t="str">
        <f t="shared" si="1145"/>
        <v/>
      </c>
      <c r="AD3467" s="187" t="str">
        <f t="shared" si="1146"/>
        <v/>
      </c>
      <c r="AE3467" s="187" t="str">
        <f t="shared" si="1147"/>
        <v/>
      </c>
      <c r="AF3467" s="187" t="str">
        <f t="shared" si="1148"/>
        <v/>
      </c>
      <c r="AG3467" s="187" t="str">
        <f t="shared" si="1149"/>
        <v/>
      </c>
      <c r="AH3467" s="187" t="str">
        <f t="shared" si="1150"/>
        <v/>
      </c>
      <c r="AI3467" s="187" t="str">
        <f t="shared" si="1151"/>
        <v/>
      </c>
      <c r="AJ3467" s="187" t="str">
        <f t="shared" si="1152"/>
        <v/>
      </c>
      <c r="AK3467" s="187" t="str">
        <f t="shared" si="1153"/>
        <v/>
      </c>
      <c r="AN3467" s="187" t="str">
        <f t="shared" si="1154"/>
        <v/>
      </c>
      <c r="AO3467" s="187" t="str">
        <f t="shared" si="1155"/>
        <v/>
      </c>
      <c r="AP3467" s="187" t="str">
        <f t="shared" si="1156"/>
        <v/>
      </c>
      <c r="AT3467" s="187" t="str">
        <f t="shared" si="1157"/>
        <v/>
      </c>
      <c r="AU3467" s="187" t="str">
        <f t="shared" si="1158"/>
        <v/>
      </c>
      <c r="AV3467" s="187" t="str">
        <f t="shared" si="1159"/>
        <v/>
      </c>
      <c r="AW3467" s="187" t="str">
        <f t="shared" si="1160"/>
        <v/>
      </c>
      <c r="AX3467" s="187" t="str">
        <f t="shared" si="1161"/>
        <v/>
      </c>
      <c r="AY3467" s="187" t="str">
        <f t="shared" si="1163"/>
        <v/>
      </c>
      <c r="AZ3467" s="187" t="str">
        <f t="shared" si="1162"/>
        <v/>
      </c>
      <c r="BA3467" s="187" t="str">
        <f t="shared" si="1165"/>
        <v xml:space="preserve"> </v>
      </c>
      <c r="BB3467" s="187" t="str">
        <f>IFERROR(IF(AW3467="","",VLOOKUP(AW3467,SUSS!R:S,2,FALSE)),AY3467*SUSS!$M$2)</f>
        <v/>
      </c>
      <c r="BC3467" s="187" t="str">
        <f t="shared" si="1164"/>
        <v/>
      </c>
    </row>
    <row r="3468" spans="14:55" ht="15.75" thickBot="1">
      <c r="N3468" s="183" t="s">
        <v>267</v>
      </c>
      <c r="O3468" s="109">
        <v>8</v>
      </c>
      <c r="P3468" s="112">
        <v>19591.29</v>
      </c>
      <c r="Q3468" s="110" t="s">
        <v>82</v>
      </c>
      <c r="R3468" s="110" t="s">
        <v>10</v>
      </c>
      <c r="S3468" s="110" t="s">
        <v>10</v>
      </c>
      <c r="T3468" s="109" t="s">
        <v>247</v>
      </c>
      <c r="U3468" s="109" t="s">
        <v>124</v>
      </c>
      <c r="AC3468" s="187" t="str">
        <f t="shared" si="1145"/>
        <v/>
      </c>
      <c r="AD3468" s="187" t="str">
        <f t="shared" si="1146"/>
        <v/>
      </c>
      <c r="AE3468" s="187" t="str">
        <f t="shared" si="1147"/>
        <v/>
      </c>
      <c r="AF3468" s="187" t="str">
        <f t="shared" si="1148"/>
        <v/>
      </c>
      <c r="AG3468" s="187" t="str">
        <f t="shared" si="1149"/>
        <v/>
      </c>
      <c r="AH3468" s="187" t="str">
        <f t="shared" si="1150"/>
        <v/>
      </c>
      <c r="AI3468" s="187" t="str">
        <f t="shared" si="1151"/>
        <v/>
      </c>
      <c r="AJ3468" s="187" t="str">
        <f t="shared" si="1152"/>
        <v/>
      </c>
      <c r="AK3468" s="187" t="str">
        <f t="shared" si="1153"/>
        <v/>
      </c>
      <c r="AN3468" s="187" t="str">
        <f t="shared" si="1154"/>
        <v/>
      </c>
      <c r="AO3468" s="187" t="str">
        <f t="shared" si="1155"/>
        <v/>
      </c>
      <c r="AP3468" s="187" t="str">
        <f t="shared" si="1156"/>
        <v/>
      </c>
      <c r="AT3468" s="187" t="str">
        <f t="shared" si="1157"/>
        <v/>
      </c>
      <c r="AU3468" s="187" t="str">
        <f t="shared" si="1158"/>
        <v/>
      </c>
      <c r="AV3468" s="187" t="str">
        <f t="shared" si="1159"/>
        <v/>
      </c>
      <c r="AW3468" s="187" t="str">
        <f t="shared" si="1160"/>
        <v/>
      </c>
      <c r="AX3468" s="187" t="str">
        <f t="shared" si="1161"/>
        <v/>
      </c>
      <c r="AY3468" s="187" t="str">
        <f t="shared" si="1163"/>
        <v/>
      </c>
      <c r="AZ3468" s="187" t="str">
        <f t="shared" si="1162"/>
        <v/>
      </c>
      <c r="BA3468" s="187" t="str">
        <f t="shared" si="1165"/>
        <v xml:space="preserve"> </v>
      </c>
      <c r="BB3468" s="187" t="str">
        <f>IFERROR(IF(AW3468="","",VLOOKUP(AW3468,SUSS!R:S,2,FALSE)),AY3468*SUSS!$M$2)</f>
        <v/>
      </c>
      <c r="BC3468" s="187" t="str">
        <f t="shared" si="1164"/>
        <v/>
      </c>
    </row>
    <row r="3469" spans="14:55" ht="15.75" thickBot="1">
      <c r="N3469" s="183" t="s">
        <v>267</v>
      </c>
      <c r="O3469" s="109">
        <v>9</v>
      </c>
      <c r="P3469" s="112">
        <v>12468.05</v>
      </c>
      <c r="Q3469" s="110" t="s">
        <v>82</v>
      </c>
      <c r="R3469" s="110" t="s">
        <v>10</v>
      </c>
      <c r="S3469" s="110" t="s">
        <v>10</v>
      </c>
      <c r="T3469" s="109" t="s">
        <v>247</v>
      </c>
      <c r="U3469" s="109" t="s">
        <v>124</v>
      </c>
      <c r="AC3469" s="187" t="str">
        <f t="shared" si="1145"/>
        <v/>
      </c>
      <c r="AD3469" s="187" t="str">
        <f t="shared" si="1146"/>
        <v/>
      </c>
      <c r="AE3469" s="187" t="str">
        <f t="shared" si="1147"/>
        <v/>
      </c>
      <c r="AF3469" s="187" t="str">
        <f t="shared" si="1148"/>
        <v/>
      </c>
      <c r="AG3469" s="187" t="str">
        <f t="shared" si="1149"/>
        <v/>
      </c>
      <c r="AH3469" s="187" t="str">
        <f t="shared" si="1150"/>
        <v/>
      </c>
      <c r="AI3469" s="187" t="str">
        <f t="shared" si="1151"/>
        <v/>
      </c>
      <c r="AJ3469" s="187" t="str">
        <f t="shared" si="1152"/>
        <v/>
      </c>
      <c r="AK3469" s="187" t="str">
        <f t="shared" si="1153"/>
        <v/>
      </c>
      <c r="AN3469" s="187" t="str">
        <f t="shared" si="1154"/>
        <v/>
      </c>
      <c r="AO3469" s="187" t="str">
        <f t="shared" si="1155"/>
        <v/>
      </c>
      <c r="AP3469" s="187" t="str">
        <f t="shared" si="1156"/>
        <v/>
      </c>
      <c r="AT3469" s="187" t="str">
        <f t="shared" si="1157"/>
        <v/>
      </c>
      <c r="AU3469" s="187" t="str">
        <f t="shared" si="1158"/>
        <v/>
      </c>
      <c r="AV3469" s="187" t="str">
        <f t="shared" si="1159"/>
        <v/>
      </c>
      <c r="AW3469" s="187" t="str">
        <f t="shared" si="1160"/>
        <v/>
      </c>
      <c r="AX3469" s="187" t="str">
        <f t="shared" si="1161"/>
        <v/>
      </c>
      <c r="AY3469" s="187" t="str">
        <f t="shared" si="1163"/>
        <v/>
      </c>
      <c r="AZ3469" s="187" t="str">
        <f t="shared" si="1162"/>
        <v/>
      </c>
      <c r="BA3469" s="187" t="str">
        <f t="shared" si="1165"/>
        <v xml:space="preserve"> </v>
      </c>
      <c r="BB3469" s="187" t="str">
        <f>IFERROR(IF(AW3469="","",VLOOKUP(AW3469,SUSS!R:S,2,FALSE)),AY3469*SUSS!$M$2)</f>
        <v/>
      </c>
      <c r="BC3469" s="187" t="str">
        <f t="shared" si="1164"/>
        <v/>
      </c>
    </row>
    <row r="3470" spans="14:55" ht="15.75" thickBot="1">
      <c r="N3470" s="183" t="s">
        <v>267</v>
      </c>
      <c r="O3470" s="109">
        <v>9</v>
      </c>
      <c r="P3470" s="112">
        <v>7123.24</v>
      </c>
      <c r="Q3470" s="110" t="s">
        <v>82</v>
      </c>
      <c r="R3470" s="110" t="s">
        <v>10</v>
      </c>
      <c r="S3470" s="110" t="s">
        <v>83</v>
      </c>
      <c r="T3470" s="109" t="s">
        <v>247</v>
      </c>
      <c r="U3470" s="109" t="s">
        <v>124</v>
      </c>
      <c r="AC3470" s="187" t="str">
        <f t="shared" si="1145"/>
        <v/>
      </c>
      <c r="AD3470" s="187" t="str">
        <f t="shared" si="1146"/>
        <v/>
      </c>
      <c r="AE3470" s="187" t="str">
        <f t="shared" si="1147"/>
        <v/>
      </c>
      <c r="AF3470" s="187" t="str">
        <f t="shared" si="1148"/>
        <v/>
      </c>
      <c r="AG3470" s="187" t="str">
        <f t="shared" si="1149"/>
        <v/>
      </c>
      <c r="AH3470" s="187" t="str">
        <f t="shared" si="1150"/>
        <v/>
      </c>
      <c r="AI3470" s="187" t="str">
        <f t="shared" si="1151"/>
        <v/>
      </c>
      <c r="AJ3470" s="187" t="str">
        <f t="shared" si="1152"/>
        <v/>
      </c>
      <c r="AK3470" s="187" t="str">
        <f t="shared" si="1153"/>
        <v/>
      </c>
      <c r="AN3470" s="187" t="str">
        <f t="shared" si="1154"/>
        <v/>
      </c>
      <c r="AO3470" s="187" t="str">
        <f t="shared" si="1155"/>
        <v/>
      </c>
      <c r="AP3470" s="187" t="str">
        <f t="shared" si="1156"/>
        <v/>
      </c>
      <c r="AT3470" s="187" t="str">
        <f t="shared" si="1157"/>
        <v/>
      </c>
      <c r="AU3470" s="187" t="str">
        <f t="shared" si="1158"/>
        <v/>
      </c>
      <c r="AV3470" s="187" t="str">
        <f t="shared" si="1159"/>
        <v/>
      </c>
      <c r="AW3470" s="187" t="str">
        <f t="shared" si="1160"/>
        <v/>
      </c>
      <c r="AX3470" s="187" t="str">
        <f t="shared" si="1161"/>
        <v/>
      </c>
      <c r="AY3470" s="187" t="str">
        <f t="shared" si="1163"/>
        <v/>
      </c>
      <c r="AZ3470" s="187" t="str">
        <f t="shared" si="1162"/>
        <v/>
      </c>
      <c r="BA3470" s="187" t="str">
        <f t="shared" si="1165"/>
        <v xml:space="preserve"> </v>
      </c>
      <c r="BB3470" s="187" t="str">
        <f>IFERROR(IF(AW3470="","",VLOOKUP(AW3470,SUSS!R:S,2,FALSE)),AY3470*SUSS!$M$2)</f>
        <v/>
      </c>
      <c r="BC3470" s="187" t="str">
        <f t="shared" si="1164"/>
        <v/>
      </c>
    </row>
    <row r="3471" spans="14:55" ht="15.75" thickBot="1">
      <c r="N3471" s="183" t="s">
        <v>267</v>
      </c>
      <c r="O3471" s="109">
        <v>10</v>
      </c>
      <c r="P3471" s="112">
        <v>19591.29</v>
      </c>
      <c r="Q3471" s="110" t="s">
        <v>82</v>
      </c>
      <c r="R3471" s="110" t="s">
        <v>10</v>
      </c>
      <c r="S3471" s="110" t="s">
        <v>83</v>
      </c>
      <c r="T3471" s="109" t="s">
        <v>247</v>
      </c>
      <c r="U3471" s="109" t="s">
        <v>124</v>
      </c>
      <c r="AC3471" s="187" t="str">
        <f t="shared" si="1145"/>
        <v/>
      </c>
      <c r="AD3471" s="187" t="str">
        <f t="shared" si="1146"/>
        <v/>
      </c>
      <c r="AE3471" s="187" t="str">
        <f t="shared" si="1147"/>
        <v/>
      </c>
      <c r="AF3471" s="187" t="str">
        <f t="shared" si="1148"/>
        <v/>
      </c>
      <c r="AG3471" s="187" t="str">
        <f t="shared" si="1149"/>
        <v/>
      </c>
      <c r="AH3471" s="187" t="str">
        <f t="shared" si="1150"/>
        <v/>
      </c>
      <c r="AI3471" s="187" t="str">
        <f t="shared" si="1151"/>
        <v/>
      </c>
      <c r="AJ3471" s="187" t="str">
        <f t="shared" si="1152"/>
        <v/>
      </c>
      <c r="AK3471" s="187" t="str">
        <f t="shared" si="1153"/>
        <v/>
      </c>
      <c r="AN3471" s="187" t="str">
        <f t="shared" si="1154"/>
        <v/>
      </c>
      <c r="AO3471" s="187" t="str">
        <f t="shared" si="1155"/>
        <v/>
      </c>
      <c r="AP3471" s="187" t="str">
        <f t="shared" si="1156"/>
        <v/>
      </c>
      <c r="AT3471" s="187" t="str">
        <f t="shared" si="1157"/>
        <v/>
      </c>
      <c r="AU3471" s="187" t="str">
        <f t="shared" si="1158"/>
        <v/>
      </c>
      <c r="AV3471" s="187" t="str">
        <f t="shared" si="1159"/>
        <v/>
      </c>
      <c r="AW3471" s="187" t="str">
        <f t="shared" si="1160"/>
        <v/>
      </c>
      <c r="AX3471" s="187" t="str">
        <f t="shared" si="1161"/>
        <v/>
      </c>
      <c r="AY3471" s="187" t="str">
        <f t="shared" si="1163"/>
        <v/>
      </c>
      <c r="AZ3471" s="187" t="str">
        <f t="shared" si="1162"/>
        <v/>
      </c>
      <c r="BA3471" s="187" t="str">
        <f t="shared" si="1165"/>
        <v xml:space="preserve"> </v>
      </c>
      <c r="BB3471" s="187" t="str">
        <f>IFERROR(IF(AW3471="","",VLOOKUP(AW3471,SUSS!R:S,2,FALSE)),AY3471*SUSS!$M$2)</f>
        <v/>
      </c>
      <c r="BC3471" s="187" t="str">
        <f t="shared" si="1164"/>
        <v/>
      </c>
    </row>
    <row r="3472" spans="14:55" ht="15.75" thickBot="1">
      <c r="N3472" s="183" t="s">
        <v>267</v>
      </c>
      <c r="O3472" s="109">
        <v>11</v>
      </c>
      <c r="P3472" s="112">
        <v>9653.06</v>
      </c>
      <c r="Q3472" s="110" t="s">
        <v>82</v>
      </c>
      <c r="R3472" s="110" t="s">
        <v>10</v>
      </c>
      <c r="S3472" s="110" t="s">
        <v>83</v>
      </c>
      <c r="T3472" s="109" t="s">
        <v>247</v>
      </c>
      <c r="U3472" s="109" t="s">
        <v>124</v>
      </c>
      <c r="AC3472" s="187" t="str">
        <f t="shared" si="1145"/>
        <v/>
      </c>
      <c r="AD3472" s="187" t="str">
        <f t="shared" si="1146"/>
        <v/>
      </c>
      <c r="AE3472" s="187" t="str">
        <f t="shared" si="1147"/>
        <v/>
      </c>
      <c r="AF3472" s="187" t="str">
        <f t="shared" si="1148"/>
        <v/>
      </c>
      <c r="AG3472" s="187" t="str">
        <f t="shared" si="1149"/>
        <v/>
      </c>
      <c r="AH3472" s="187" t="str">
        <f t="shared" si="1150"/>
        <v/>
      </c>
      <c r="AI3472" s="187" t="str">
        <f t="shared" si="1151"/>
        <v/>
      </c>
      <c r="AJ3472" s="187" t="str">
        <f t="shared" si="1152"/>
        <v/>
      </c>
      <c r="AK3472" s="187" t="str">
        <f t="shared" si="1153"/>
        <v/>
      </c>
      <c r="AN3472" s="187" t="str">
        <f t="shared" si="1154"/>
        <v/>
      </c>
      <c r="AO3472" s="187" t="str">
        <f t="shared" si="1155"/>
        <v/>
      </c>
      <c r="AP3472" s="187" t="str">
        <f t="shared" si="1156"/>
        <v/>
      </c>
      <c r="AT3472" s="187" t="str">
        <f t="shared" si="1157"/>
        <v/>
      </c>
      <c r="AU3472" s="187" t="str">
        <f t="shared" si="1158"/>
        <v/>
      </c>
      <c r="AV3472" s="187" t="str">
        <f t="shared" si="1159"/>
        <v/>
      </c>
      <c r="AW3472" s="187" t="str">
        <f t="shared" si="1160"/>
        <v/>
      </c>
      <c r="AX3472" s="187" t="str">
        <f t="shared" si="1161"/>
        <v/>
      </c>
      <c r="AY3472" s="187" t="str">
        <f t="shared" si="1163"/>
        <v/>
      </c>
      <c r="AZ3472" s="187" t="str">
        <f t="shared" si="1162"/>
        <v/>
      </c>
      <c r="BA3472" s="187" t="str">
        <f t="shared" si="1165"/>
        <v xml:space="preserve"> </v>
      </c>
      <c r="BB3472" s="187" t="str">
        <f>IFERROR(IF(AW3472="","",VLOOKUP(AW3472,SUSS!R:S,2,FALSE)),AY3472*SUSS!$M$2)</f>
        <v/>
      </c>
      <c r="BC3472" s="187" t="str">
        <f t="shared" si="1164"/>
        <v/>
      </c>
    </row>
    <row r="3473" spans="14:55" ht="15.75" thickBot="1">
      <c r="N3473" s="183" t="s">
        <v>267</v>
      </c>
      <c r="O3473" s="109">
        <v>11</v>
      </c>
      <c r="P3473" s="112">
        <v>9938.23</v>
      </c>
      <c r="Q3473" s="110" t="s">
        <v>82</v>
      </c>
      <c r="R3473" s="110" t="s">
        <v>10</v>
      </c>
      <c r="S3473" s="110" t="s">
        <v>10</v>
      </c>
      <c r="T3473" s="109" t="s">
        <v>248</v>
      </c>
      <c r="U3473" s="109" t="s">
        <v>124</v>
      </c>
      <c r="AC3473" s="187" t="str">
        <f t="shared" si="1145"/>
        <v/>
      </c>
      <c r="AD3473" s="187" t="str">
        <f t="shared" si="1146"/>
        <v/>
      </c>
      <c r="AE3473" s="187" t="str">
        <f t="shared" si="1147"/>
        <v/>
      </c>
      <c r="AF3473" s="187" t="str">
        <f t="shared" si="1148"/>
        <v/>
      </c>
      <c r="AG3473" s="187" t="str">
        <f t="shared" si="1149"/>
        <v/>
      </c>
      <c r="AH3473" s="187" t="str">
        <f t="shared" si="1150"/>
        <v/>
      </c>
      <c r="AI3473" s="187" t="str">
        <f t="shared" si="1151"/>
        <v/>
      </c>
      <c r="AJ3473" s="187" t="str">
        <f t="shared" si="1152"/>
        <v/>
      </c>
      <c r="AK3473" s="187" t="str">
        <f t="shared" si="1153"/>
        <v/>
      </c>
      <c r="AN3473" s="187" t="str">
        <f t="shared" si="1154"/>
        <v/>
      </c>
      <c r="AO3473" s="187" t="str">
        <f t="shared" si="1155"/>
        <v/>
      </c>
      <c r="AP3473" s="187" t="str">
        <f t="shared" si="1156"/>
        <v/>
      </c>
      <c r="AT3473" s="187" t="str">
        <f t="shared" si="1157"/>
        <v/>
      </c>
      <c r="AU3473" s="187" t="str">
        <f t="shared" si="1158"/>
        <v/>
      </c>
      <c r="AV3473" s="187" t="str">
        <f t="shared" si="1159"/>
        <v/>
      </c>
      <c r="AW3473" s="187" t="str">
        <f t="shared" si="1160"/>
        <v/>
      </c>
      <c r="AX3473" s="187" t="str">
        <f t="shared" si="1161"/>
        <v/>
      </c>
      <c r="AY3473" s="187" t="str">
        <f t="shared" si="1163"/>
        <v/>
      </c>
      <c r="AZ3473" s="187" t="str">
        <f t="shared" si="1162"/>
        <v/>
      </c>
      <c r="BA3473" s="187" t="str">
        <f t="shared" si="1165"/>
        <v xml:space="preserve"> </v>
      </c>
      <c r="BB3473" s="187" t="str">
        <f>IFERROR(IF(AW3473="","",VLOOKUP(AW3473,SUSS!R:S,2,FALSE)),AY3473*SUSS!$M$2)</f>
        <v/>
      </c>
      <c r="BC3473" s="187" t="str">
        <f t="shared" si="1164"/>
        <v/>
      </c>
    </row>
    <row r="3474" spans="14:55" ht="15.75" thickBot="1">
      <c r="N3474" s="183" t="s">
        <v>267</v>
      </c>
      <c r="O3474" s="109">
        <v>12</v>
      </c>
      <c r="P3474" s="112">
        <v>19591.29</v>
      </c>
      <c r="Q3474" s="110" t="s">
        <v>82</v>
      </c>
      <c r="R3474" s="110" t="s">
        <v>10</v>
      </c>
      <c r="S3474" s="110" t="s">
        <v>10</v>
      </c>
      <c r="T3474" s="109" t="s">
        <v>248</v>
      </c>
      <c r="U3474" s="109" t="s">
        <v>124</v>
      </c>
      <c r="AC3474" s="187" t="str">
        <f t="shared" si="1145"/>
        <v/>
      </c>
      <c r="AD3474" s="187" t="str">
        <f t="shared" si="1146"/>
        <v/>
      </c>
      <c r="AE3474" s="187" t="str">
        <f t="shared" si="1147"/>
        <v/>
      </c>
      <c r="AF3474" s="187" t="str">
        <f t="shared" si="1148"/>
        <v/>
      </c>
      <c r="AG3474" s="187" t="str">
        <f t="shared" si="1149"/>
        <v/>
      </c>
      <c r="AH3474" s="187" t="str">
        <f t="shared" si="1150"/>
        <v/>
      </c>
      <c r="AI3474" s="187" t="str">
        <f t="shared" si="1151"/>
        <v/>
      </c>
      <c r="AJ3474" s="187" t="str">
        <f t="shared" si="1152"/>
        <v/>
      </c>
      <c r="AK3474" s="187" t="str">
        <f t="shared" si="1153"/>
        <v/>
      </c>
      <c r="AN3474" s="187" t="str">
        <f t="shared" si="1154"/>
        <v/>
      </c>
      <c r="AO3474" s="187" t="str">
        <f t="shared" si="1155"/>
        <v/>
      </c>
      <c r="AP3474" s="187" t="str">
        <f t="shared" si="1156"/>
        <v/>
      </c>
      <c r="AT3474" s="187" t="str">
        <f t="shared" si="1157"/>
        <v/>
      </c>
      <c r="AU3474" s="187" t="str">
        <f t="shared" si="1158"/>
        <v/>
      </c>
      <c r="AV3474" s="187" t="str">
        <f t="shared" si="1159"/>
        <v/>
      </c>
      <c r="AW3474" s="187" t="str">
        <f t="shared" si="1160"/>
        <v/>
      </c>
      <c r="AX3474" s="187" t="str">
        <f t="shared" si="1161"/>
        <v/>
      </c>
      <c r="AY3474" s="187" t="str">
        <f t="shared" si="1163"/>
        <v/>
      </c>
      <c r="AZ3474" s="187" t="str">
        <f t="shared" si="1162"/>
        <v/>
      </c>
      <c r="BA3474" s="187" t="str">
        <f t="shared" si="1165"/>
        <v xml:space="preserve"> </v>
      </c>
      <c r="BB3474" s="187" t="str">
        <f>IFERROR(IF(AW3474="","",VLOOKUP(AW3474,SUSS!R:S,2,FALSE)),AY3474*SUSS!$M$2)</f>
        <v/>
      </c>
      <c r="BC3474" s="187" t="str">
        <f t="shared" si="1164"/>
        <v/>
      </c>
    </row>
    <row r="3475" spans="14:55" ht="15.75" thickBot="1">
      <c r="N3475" s="183" t="s">
        <v>267</v>
      </c>
      <c r="O3475" s="109">
        <v>13</v>
      </c>
      <c r="P3475" s="112">
        <v>19591.29</v>
      </c>
      <c r="Q3475" s="110" t="s">
        <v>82</v>
      </c>
      <c r="R3475" s="110" t="s">
        <v>10</v>
      </c>
      <c r="S3475" s="110" t="s">
        <v>10</v>
      </c>
      <c r="T3475" s="109" t="s">
        <v>248</v>
      </c>
      <c r="U3475" s="109" t="s">
        <v>124</v>
      </c>
      <c r="AC3475" s="187" t="str">
        <f t="shared" si="1145"/>
        <v/>
      </c>
      <c r="AD3475" s="187" t="str">
        <f t="shared" si="1146"/>
        <v/>
      </c>
      <c r="AE3475" s="187" t="str">
        <f t="shared" si="1147"/>
        <v/>
      </c>
      <c r="AF3475" s="187" t="str">
        <f t="shared" si="1148"/>
        <v/>
      </c>
      <c r="AG3475" s="187" t="str">
        <f t="shared" si="1149"/>
        <v/>
      </c>
      <c r="AH3475" s="187" t="str">
        <f t="shared" si="1150"/>
        <v/>
      </c>
      <c r="AI3475" s="187" t="str">
        <f t="shared" si="1151"/>
        <v/>
      </c>
      <c r="AJ3475" s="187" t="str">
        <f t="shared" si="1152"/>
        <v/>
      </c>
      <c r="AK3475" s="187" t="str">
        <f t="shared" si="1153"/>
        <v/>
      </c>
      <c r="AN3475" s="187" t="str">
        <f t="shared" si="1154"/>
        <v/>
      </c>
      <c r="AO3475" s="187" t="str">
        <f t="shared" si="1155"/>
        <v/>
      </c>
      <c r="AP3475" s="187" t="str">
        <f t="shared" si="1156"/>
        <v/>
      </c>
      <c r="AT3475" s="187" t="str">
        <f t="shared" si="1157"/>
        <v/>
      </c>
      <c r="AU3475" s="187" t="str">
        <f t="shared" si="1158"/>
        <v/>
      </c>
      <c r="AV3475" s="187" t="str">
        <f t="shared" si="1159"/>
        <v/>
      </c>
      <c r="AW3475" s="187" t="str">
        <f t="shared" si="1160"/>
        <v/>
      </c>
      <c r="AX3475" s="187" t="str">
        <f t="shared" si="1161"/>
        <v/>
      </c>
      <c r="AY3475" s="187" t="str">
        <f t="shared" si="1163"/>
        <v/>
      </c>
      <c r="AZ3475" s="187" t="str">
        <f t="shared" si="1162"/>
        <v/>
      </c>
      <c r="BA3475" s="187" t="str">
        <f t="shared" si="1165"/>
        <v xml:space="preserve"> </v>
      </c>
      <c r="BB3475" s="187" t="str">
        <f>IFERROR(IF(AW3475="","",VLOOKUP(AW3475,SUSS!R:S,2,FALSE)),AY3475*SUSS!$M$2)</f>
        <v/>
      </c>
      <c r="BC3475" s="187" t="str">
        <f t="shared" si="1164"/>
        <v/>
      </c>
    </row>
    <row r="3476" spans="14:55" ht="15.75" thickBot="1">
      <c r="N3476" s="183" t="s">
        <v>267</v>
      </c>
      <c r="O3476" s="109">
        <v>14</v>
      </c>
      <c r="P3476" s="112">
        <v>19591.29</v>
      </c>
      <c r="Q3476" s="110" t="s">
        <v>82</v>
      </c>
      <c r="R3476" s="110" t="s">
        <v>10</v>
      </c>
      <c r="S3476" s="110" t="s">
        <v>10</v>
      </c>
      <c r="T3476" s="109" t="s">
        <v>248</v>
      </c>
      <c r="U3476" s="109" t="s">
        <v>124</v>
      </c>
      <c r="AC3476" s="187" t="str">
        <f t="shared" si="1145"/>
        <v/>
      </c>
      <c r="AD3476" s="187" t="str">
        <f t="shared" si="1146"/>
        <v/>
      </c>
      <c r="AE3476" s="187" t="str">
        <f t="shared" si="1147"/>
        <v/>
      </c>
      <c r="AF3476" s="187" t="str">
        <f t="shared" si="1148"/>
        <v/>
      </c>
      <c r="AG3476" s="187" t="str">
        <f t="shared" si="1149"/>
        <v/>
      </c>
      <c r="AH3476" s="187" t="str">
        <f t="shared" si="1150"/>
        <v/>
      </c>
      <c r="AI3476" s="187" t="str">
        <f t="shared" si="1151"/>
        <v/>
      </c>
      <c r="AJ3476" s="187" t="str">
        <f t="shared" si="1152"/>
        <v/>
      </c>
      <c r="AK3476" s="187" t="str">
        <f t="shared" si="1153"/>
        <v/>
      </c>
      <c r="AN3476" s="187" t="str">
        <f t="shared" si="1154"/>
        <v/>
      </c>
      <c r="AO3476" s="187" t="str">
        <f t="shared" si="1155"/>
        <v/>
      </c>
      <c r="AP3476" s="187" t="str">
        <f t="shared" si="1156"/>
        <v/>
      </c>
      <c r="AT3476" s="187" t="str">
        <f t="shared" si="1157"/>
        <v/>
      </c>
      <c r="AU3476" s="187" t="str">
        <f t="shared" si="1158"/>
        <v/>
      </c>
      <c r="AV3476" s="187" t="str">
        <f t="shared" si="1159"/>
        <v/>
      </c>
      <c r="AW3476" s="187" t="str">
        <f t="shared" si="1160"/>
        <v/>
      </c>
      <c r="AX3476" s="187" t="str">
        <f t="shared" si="1161"/>
        <v/>
      </c>
      <c r="AY3476" s="187" t="str">
        <f t="shared" si="1163"/>
        <v/>
      </c>
      <c r="AZ3476" s="187" t="str">
        <f t="shared" si="1162"/>
        <v/>
      </c>
      <c r="BA3476" s="187" t="str">
        <f t="shared" si="1165"/>
        <v xml:space="preserve"> </v>
      </c>
      <c r="BB3476" s="187" t="str">
        <f>IFERROR(IF(AW3476="","",VLOOKUP(AW3476,SUSS!R:S,2,FALSE)),AY3476*SUSS!$M$2)</f>
        <v/>
      </c>
      <c r="BC3476" s="187" t="str">
        <f t="shared" si="1164"/>
        <v/>
      </c>
    </row>
    <row r="3477" spans="14:55" ht="15.75" thickBot="1">
      <c r="N3477" s="183" t="s">
        <v>267</v>
      </c>
      <c r="O3477" s="109">
        <v>15</v>
      </c>
      <c r="P3477" s="112">
        <v>19591.29</v>
      </c>
      <c r="Q3477" s="110" t="s">
        <v>82</v>
      </c>
      <c r="R3477" s="110" t="s">
        <v>10</v>
      </c>
      <c r="S3477" s="110" t="s">
        <v>10</v>
      </c>
      <c r="T3477" s="109" t="s">
        <v>248</v>
      </c>
      <c r="U3477" s="109" t="s">
        <v>124</v>
      </c>
      <c r="AC3477" s="187" t="str">
        <f t="shared" si="1145"/>
        <v/>
      </c>
      <c r="AD3477" s="187" t="str">
        <f t="shared" si="1146"/>
        <v/>
      </c>
      <c r="AE3477" s="187" t="str">
        <f t="shared" si="1147"/>
        <v/>
      </c>
      <c r="AF3477" s="187" t="str">
        <f t="shared" si="1148"/>
        <v/>
      </c>
      <c r="AG3477" s="187" t="str">
        <f t="shared" si="1149"/>
        <v/>
      </c>
      <c r="AH3477" s="187" t="str">
        <f t="shared" si="1150"/>
        <v/>
      </c>
      <c r="AI3477" s="187" t="str">
        <f t="shared" si="1151"/>
        <v/>
      </c>
      <c r="AJ3477" s="187" t="str">
        <f t="shared" si="1152"/>
        <v/>
      </c>
      <c r="AK3477" s="187" t="str">
        <f t="shared" si="1153"/>
        <v/>
      </c>
      <c r="AN3477" s="187" t="str">
        <f t="shared" si="1154"/>
        <v/>
      </c>
      <c r="AO3477" s="187" t="str">
        <f t="shared" si="1155"/>
        <v/>
      </c>
      <c r="AP3477" s="187" t="str">
        <f t="shared" si="1156"/>
        <v/>
      </c>
      <c r="AT3477" s="187" t="str">
        <f t="shared" si="1157"/>
        <v/>
      </c>
      <c r="AU3477" s="187" t="str">
        <f t="shared" si="1158"/>
        <v/>
      </c>
      <c r="AV3477" s="187" t="str">
        <f t="shared" si="1159"/>
        <v/>
      </c>
      <c r="AW3477" s="187" t="str">
        <f t="shared" si="1160"/>
        <v/>
      </c>
      <c r="AX3477" s="187" t="str">
        <f t="shared" si="1161"/>
        <v/>
      </c>
      <c r="AY3477" s="187" t="str">
        <f t="shared" si="1163"/>
        <v/>
      </c>
      <c r="AZ3477" s="187" t="str">
        <f t="shared" si="1162"/>
        <v/>
      </c>
      <c r="BA3477" s="187" t="str">
        <f t="shared" si="1165"/>
        <v xml:space="preserve"> </v>
      </c>
      <c r="BB3477" s="187" t="str">
        <f>IFERROR(IF(AW3477="","",VLOOKUP(AW3477,SUSS!R:S,2,FALSE)),AY3477*SUSS!$M$2)</f>
        <v/>
      </c>
      <c r="BC3477" s="187" t="str">
        <f t="shared" si="1164"/>
        <v/>
      </c>
    </row>
    <row r="3478" spans="14:55" ht="15.75" thickBot="1">
      <c r="N3478" s="183" t="s">
        <v>267</v>
      </c>
      <c r="O3478" s="109">
        <v>16</v>
      </c>
      <c r="P3478" s="112">
        <v>19591.29</v>
      </c>
      <c r="Q3478" s="110" t="s">
        <v>82</v>
      </c>
      <c r="R3478" s="110" t="s">
        <v>10</v>
      </c>
      <c r="S3478" s="110" t="s">
        <v>10</v>
      </c>
      <c r="T3478" s="109" t="s">
        <v>248</v>
      </c>
      <c r="U3478" s="109" t="s">
        <v>124</v>
      </c>
      <c r="AC3478" s="187" t="str">
        <f t="shared" si="1145"/>
        <v/>
      </c>
      <c r="AD3478" s="187" t="str">
        <f t="shared" si="1146"/>
        <v/>
      </c>
      <c r="AE3478" s="187" t="str">
        <f t="shared" si="1147"/>
        <v/>
      </c>
      <c r="AF3478" s="187" t="str">
        <f t="shared" si="1148"/>
        <v/>
      </c>
      <c r="AG3478" s="187" t="str">
        <f t="shared" si="1149"/>
        <v/>
      </c>
      <c r="AH3478" s="187" t="str">
        <f t="shared" si="1150"/>
        <v/>
      </c>
      <c r="AI3478" s="187" t="str">
        <f t="shared" si="1151"/>
        <v/>
      </c>
      <c r="AJ3478" s="187" t="str">
        <f t="shared" si="1152"/>
        <v/>
      </c>
      <c r="AK3478" s="187" t="str">
        <f t="shared" si="1153"/>
        <v/>
      </c>
      <c r="AN3478" s="187" t="str">
        <f t="shared" si="1154"/>
        <v/>
      </c>
      <c r="AO3478" s="187" t="str">
        <f t="shared" si="1155"/>
        <v/>
      </c>
      <c r="AP3478" s="187" t="str">
        <f t="shared" si="1156"/>
        <v/>
      </c>
      <c r="AT3478" s="187" t="str">
        <f t="shared" si="1157"/>
        <v/>
      </c>
      <c r="AU3478" s="187" t="str">
        <f t="shared" si="1158"/>
        <v/>
      </c>
      <c r="AV3478" s="187" t="str">
        <f t="shared" si="1159"/>
        <v/>
      </c>
      <c r="AW3478" s="187" t="str">
        <f t="shared" si="1160"/>
        <v/>
      </c>
      <c r="AX3478" s="187" t="str">
        <f t="shared" si="1161"/>
        <v/>
      </c>
      <c r="AY3478" s="187" t="str">
        <f t="shared" si="1163"/>
        <v/>
      </c>
      <c r="AZ3478" s="187" t="str">
        <f t="shared" si="1162"/>
        <v/>
      </c>
      <c r="BA3478" s="187" t="str">
        <f t="shared" si="1165"/>
        <v xml:space="preserve"> </v>
      </c>
      <c r="BB3478" s="187" t="str">
        <f>IFERROR(IF(AW3478="","",VLOOKUP(AW3478,SUSS!R:S,2,FALSE)),AY3478*SUSS!$M$2)</f>
        <v/>
      </c>
      <c r="BC3478" s="187" t="str">
        <f t="shared" si="1164"/>
        <v/>
      </c>
    </row>
    <row r="3479" spans="14:55" ht="15.75" thickBot="1">
      <c r="N3479" s="183" t="s">
        <v>267</v>
      </c>
      <c r="O3479" s="109">
        <v>17</v>
      </c>
      <c r="P3479" s="112">
        <v>19591.29</v>
      </c>
      <c r="Q3479" s="110" t="s">
        <v>82</v>
      </c>
      <c r="R3479" s="110" t="s">
        <v>10</v>
      </c>
      <c r="S3479" s="110" t="s">
        <v>10</v>
      </c>
      <c r="T3479" s="109" t="s">
        <v>248</v>
      </c>
      <c r="U3479" s="109" t="s">
        <v>124</v>
      </c>
      <c r="AC3479" s="187" t="str">
        <f t="shared" si="1145"/>
        <v/>
      </c>
      <c r="AD3479" s="187" t="str">
        <f t="shared" si="1146"/>
        <v/>
      </c>
      <c r="AE3479" s="187" t="str">
        <f t="shared" si="1147"/>
        <v/>
      </c>
      <c r="AF3479" s="187" t="str">
        <f t="shared" si="1148"/>
        <v/>
      </c>
      <c r="AG3479" s="187" t="str">
        <f t="shared" si="1149"/>
        <v/>
      </c>
      <c r="AH3479" s="187" t="str">
        <f t="shared" si="1150"/>
        <v/>
      </c>
      <c r="AI3479" s="187" t="str">
        <f t="shared" si="1151"/>
        <v/>
      </c>
      <c r="AJ3479" s="187" t="str">
        <f t="shared" si="1152"/>
        <v/>
      </c>
      <c r="AK3479" s="187" t="str">
        <f t="shared" si="1153"/>
        <v/>
      </c>
      <c r="AN3479" s="187" t="str">
        <f t="shared" si="1154"/>
        <v/>
      </c>
      <c r="AO3479" s="187" t="str">
        <f t="shared" si="1155"/>
        <v/>
      </c>
      <c r="AP3479" s="187" t="str">
        <f t="shared" si="1156"/>
        <v/>
      </c>
      <c r="AT3479" s="187" t="str">
        <f t="shared" si="1157"/>
        <v/>
      </c>
      <c r="AU3479" s="187" t="str">
        <f t="shared" si="1158"/>
        <v/>
      </c>
      <c r="AV3479" s="187" t="str">
        <f t="shared" si="1159"/>
        <v/>
      </c>
      <c r="AW3479" s="187" t="str">
        <f t="shared" si="1160"/>
        <v/>
      </c>
      <c r="AX3479" s="187" t="str">
        <f t="shared" si="1161"/>
        <v/>
      </c>
      <c r="AY3479" s="187" t="str">
        <f t="shared" si="1163"/>
        <v/>
      </c>
      <c r="AZ3479" s="187" t="str">
        <f t="shared" si="1162"/>
        <v/>
      </c>
      <c r="BA3479" s="187" t="str">
        <f t="shared" si="1165"/>
        <v xml:space="preserve"> </v>
      </c>
      <c r="BB3479" s="187" t="str">
        <f>IFERROR(IF(AW3479="","",VLOOKUP(AW3479,SUSS!R:S,2,FALSE)),AY3479*SUSS!$M$2)</f>
        <v/>
      </c>
      <c r="BC3479" s="187" t="str">
        <f t="shared" si="1164"/>
        <v/>
      </c>
    </row>
    <row r="3480" spans="14:55" ht="15.75" thickBot="1">
      <c r="N3480" s="183" t="s">
        <v>267</v>
      </c>
      <c r="O3480" s="109">
        <v>18</v>
      </c>
      <c r="P3480" s="112">
        <v>19591.29</v>
      </c>
      <c r="Q3480" s="110" t="s">
        <v>82</v>
      </c>
      <c r="R3480" s="110" t="s">
        <v>10</v>
      </c>
      <c r="S3480" s="110" t="s">
        <v>10</v>
      </c>
      <c r="T3480" s="109" t="s">
        <v>248</v>
      </c>
      <c r="U3480" s="109" t="s">
        <v>124</v>
      </c>
      <c r="AC3480" s="187" t="str">
        <f t="shared" si="1145"/>
        <v/>
      </c>
      <c r="AD3480" s="187" t="str">
        <f t="shared" si="1146"/>
        <v/>
      </c>
      <c r="AE3480" s="187" t="str">
        <f t="shared" si="1147"/>
        <v/>
      </c>
      <c r="AF3480" s="187" t="str">
        <f t="shared" si="1148"/>
        <v/>
      </c>
      <c r="AG3480" s="187" t="str">
        <f t="shared" si="1149"/>
        <v/>
      </c>
      <c r="AH3480" s="187" t="str">
        <f t="shared" si="1150"/>
        <v/>
      </c>
      <c r="AI3480" s="187" t="str">
        <f t="shared" si="1151"/>
        <v/>
      </c>
      <c r="AJ3480" s="187" t="str">
        <f t="shared" si="1152"/>
        <v/>
      </c>
      <c r="AK3480" s="187" t="str">
        <f t="shared" si="1153"/>
        <v/>
      </c>
      <c r="AN3480" s="187" t="str">
        <f t="shared" si="1154"/>
        <v/>
      </c>
      <c r="AO3480" s="187" t="str">
        <f t="shared" si="1155"/>
        <v/>
      </c>
      <c r="AP3480" s="187" t="str">
        <f t="shared" si="1156"/>
        <v/>
      </c>
      <c r="AT3480" s="187" t="str">
        <f t="shared" si="1157"/>
        <v/>
      </c>
      <c r="AU3480" s="187" t="str">
        <f t="shared" si="1158"/>
        <v/>
      </c>
      <c r="AV3480" s="187" t="str">
        <f t="shared" si="1159"/>
        <v/>
      </c>
      <c r="AW3480" s="187" t="str">
        <f t="shared" si="1160"/>
        <v/>
      </c>
      <c r="AX3480" s="187" t="str">
        <f t="shared" si="1161"/>
        <v/>
      </c>
      <c r="AY3480" s="187" t="str">
        <f t="shared" si="1163"/>
        <v/>
      </c>
      <c r="AZ3480" s="187" t="str">
        <f t="shared" si="1162"/>
        <v/>
      </c>
      <c r="BA3480" s="187" t="str">
        <f t="shared" si="1165"/>
        <v xml:space="preserve"> </v>
      </c>
      <c r="BB3480" s="187" t="str">
        <f>IFERROR(IF(AW3480="","",VLOOKUP(AW3480,SUSS!R:S,2,FALSE)),AY3480*SUSS!$M$2)</f>
        <v/>
      </c>
      <c r="BC3480" s="187" t="str">
        <f t="shared" si="1164"/>
        <v/>
      </c>
    </row>
    <row r="3481" spans="14:55" ht="15.75" thickBot="1">
      <c r="N3481" s="183" t="s">
        <v>267</v>
      </c>
      <c r="O3481" s="109">
        <v>19</v>
      </c>
      <c r="P3481" s="112">
        <v>19591.29</v>
      </c>
      <c r="Q3481" s="110" t="s">
        <v>82</v>
      </c>
      <c r="R3481" s="110" t="s">
        <v>10</v>
      </c>
      <c r="S3481" s="110" t="s">
        <v>10</v>
      </c>
      <c r="T3481" s="109" t="s">
        <v>248</v>
      </c>
      <c r="U3481" s="109" t="s">
        <v>124</v>
      </c>
      <c r="AC3481" s="187" t="str">
        <f t="shared" si="1145"/>
        <v/>
      </c>
      <c r="AD3481" s="187" t="str">
        <f t="shared" si="1146"/>
        <v/>
      </c>
      <c r="AE3481" s="187" t="str">
        <f t="shared" si="1147"/>
        <v/>
      </c>
      <c r="AF3481" s="187" t="str">
        <f t="shared" si="1148"/>
        <v/>
      </c>
      <c r="AG3481" s="187" t="str">
        <f t="shared" si="1149"/>
        <v/>
      </c>
      <c r="AH3481" s="187" t="str">
        <f t="shared" si="1150"/>
        <v/>
      </c>
      <c r="AI3481" s="187" t="str">
        <f t="shared" si="1151"/>
        <v/>
      </c>
      <c r="AJ3481" s="187" t="str">
        <f t="shared" si="1152"/>
        <v/>
      </c>
      <c r="AK3481" s="187" t="str">
        <f t="shared" si="1153"/>
        <v/>
      </c>
      <c r="AN3481" s="187" t="str">
        <f t="shared" si="1154"/>
        <v/>
      </c>
      <c r="AO3481" s="187" t="str">
        <f t="shared" si="1155"/>
        <v/>
      </c>
      <c r="AP3481" s="187" t="str">
        <f t="shared" si="1156"/>
        <v/>
      </c>
      <c r="AT3481" s="187" t="str">
        <f t="shared" si="1157"/>
        <v/>
      </c>
      <c r="AU3481" s="187" t="str">
        <f t="shared" si="1158"/>
        <v/>
      </c>
      <c r="AV3481" s="187" t="str">
        <f t="shared" si="1159"/>
        <v/>
      </c>
      <c r="AW3481" s="187" t="str">
        <f t="shared" si="1160"/>
        <v/>
      </c>
      <c r="AX3481" s="187" t="str">
        <f t="shared" si="1161"/>
        <v/>
      </c>
      <c r="AY3481" s="187" t="str">
        <f t="shared" si="1163"/>
        <v/>
      </c>
      <c r="AZ3481" s="187" t="str">
        <f t="shared" si="1162"/>
        <v/>
      </c>
      <c r="BA3481" s="187" t="str">
        <f t="shared" si="1165"/>
        <v xml:space="preserve"> </v>
      </c>
      <c r="BB3481" s="187" t="str">
        <f>IFERROR(IF(AW3481="","",VLOOKUP(AW3481,SUSS!R:S,2,FALSE)),AY3481*SUSS!$M$2)</f>
        <v/>
      </c>
      <c r="BC3481" s="187" t="str">
        <f t="shared" si="1164"/>
        <v/>
      </c>
    </row>
    <row r="3482" spans="14:55" ht="15.75" thickBot="1">
      <c r="N3482" s="183" t="s">
        <v>267</v>
      </c>
      <c r="O3482" s="109">
        <v>20</v>
      </c>
      <c r="P3482" s="112">
        <v>19591.29</v>
      </c>
      <c r="Q3482" s="110" t="s">
        <v>82</v>
      </c>
      <c r="R3482" s="110" t="s">
        <v>10</v>
      </c>
      <c r="S3482" s="110" t="s">
        <v>10</v>
      </c>
      <c r="T3482" s="109" t="s">
        <v>248</v>
      </c>
      <c r="U3482" s="109" t="s">
        <v>124</v>
      </c>
      <c r="AC3482" s="187" t="str">
        <f t="shared" si="1145"/>
        <v/>
      </c>
      <c r="AD3482" s="187" t="str">
        <f t="shared" si="1146"/>
        <v/>
      </c>
      <c r="AE3482" s="187" t="str">
        <f t="shared" si="1147"/>
        <v/>
      </c>
      <c r="AF3482" s="187" t="str">
        <f t="shared" si="1148"/>
        <v/>
      </c>
      <c r="AG3482" s="187" t="str">
        <f t="shared" si="1149"/>
        <v/>
      </c>
      <c r="AH3482" s="187" t="str">
        <f t="shared" si="1150"/>
        <v/>
      </c>
      <c r="AI3482" s="187" t="str">
        <f t="shared" si="1151"/>
        <v/>
      </c>
      <c r="AJ3482" s="187" t="str">
        <f t="shared" si="1152"/>
        <v/>
      </c>
      <c r="AK3482" s="187" t="str">
        <f t="shared" si="1153"/>
        <v/>
      </c>
      <c r="AN3482" s="187" t="str">
        <f t="shared" si="1154"/>
        <v/>
      </c>
      <c r="AO3482" s="187" t="str">
        <f t="shared" si="1155"/>
        <v/>
      </c>
      <c r="AP3482" s="187" t="str">
        <f t="shared" si="1156"/>
        <v/>
      </c>
      <c r="AT3482" s="187" t="str">
        <f t="shared" si="1157"/>
        <v/>
      </c>
      <c r="AU3482" s="187" t="str">
        <f t="shared" si="1158"/>
        <v/>
      </c>
      <c r="AV3482" s="187" t="str">
        <f t="shared" si="1159"/>
        <v/>
      </c>
      <c r="AW3482" s="187" t="str">
        <f t="shared" si="1160"/>
        <v/>
      </c>
      <c r="AX3482" s="187" t="str">
        <f t="shared" si="1161"/>
        <v/>
      </c>
      <c r="AY3482" s="187" t="str">
        <f t="shared" si="1163"/>
        <v/>
      </c>
      <c r="AZ3482" s="187" t="str">
        <f t="shared" si="1162"/>
        <v/>
      </c>
      <c r="BA3482" s="187" t="str">
        <f t="shared" si="1165"/>
        <v xml:space="preserve"> </v>
      </c>
      <c r="BB3482" s="187" t="str">
        <f>IFERROR(IF(AW3482="","",VLOOKUP(AW3482,SUSS!R:S,2,FALSE)),AY3482*SUSS!$M$2)</f>
        <v/>
      </c>
      <c r="BC3482" s="187" t="str">
        <f t="shared" si="1164"/>
        <v/>
      </c>
    </row>
    <row r="3483" spans="14:55" ht="15.75" thickBot="1">
      <c r="N3483" s="183" t="s">
        <v>267</v>
      </c>
      <c r="O3483" s="109">
        <v>21</v>
      </c>
      <c r="P3483" s="112">
        <v>19591.29</v>
      </c>
      <c r="Q3483" s="110" t="s">
        <v>82</v>
      </c>
      <c r="R3483" s="110" t="s">
        <v>10</v>
      </c>
      <c r="S3483" s="110" t="s">
        <v>10</v>
      </c>
      <c r="T3483" s="109" t="s">
        <v>248</v>
      </c>
      <c r="U3483" s="109" t="s">
        <v>124</v>
      </c>
      <c r="AC3483" s="187" t="str">
        <f t="shared" si="1145"/>
        <v/>
      </c>
      <c r="AD3483" s="187" t="str">
        <f t="shared" si="1146"/>
        <v/>
      </c>
      <c r="AE3483" s="187" t="str">
        <f t="shared" si="1147"/>
        <v/>
      </c>
      <c r="AF3483" s="187" t="str">
        <f t="shared" si="1148"/>
        <v/>
      </c>
      <c r="AG3483" s="187" t="str">
        <f t="shared" si="1149"/>
        <v/>
      </c>
      <c r="AH3483" s="187" t="str">
        <f t="shared" si="1150"/>
        <v/>
      </c>
      <c r="AI3483" s="187" t="str">
        <f t="shared" si="1151"/>
        <v/>
      </c>
      <c r="AJ3483" s="187" t="str">
        <f t="shared" si="1152"/>
        <v/>
      </c>
      <c r="AK3483" s="187" t="str">
        <f t="shared" si="1153"/>
        <v/>
      </c>
      <c r="AN3483" s="187" t="str">
        <f t="shared" si="1154"/>
        <v/>
      </c>
      <c r="AO3483" s="187" t="str">
        <f t="shared" si="1155"/>
        <v/>
      </c>
      <c r="AP3483" s="187" t="str">
        <f t="shared" si="1156"/>
        <v/>
      </c>
      <c r="AT3483" s="187" t="str">
        <f t="shared" si="1157"/>
        <v/>
      </c>
      <c r="AU3483" s="187" t="str">
        <f t="shared" si="1158"/>
        <v/>
      </c>
      <c r="AV3483" s="187" t="str">
        <f t="shared" si="1159"/>
        <v/>
      </c>
      <c r="AW3483" s="187" t="str">
        <f t="shared" si="1160"/>
        <v/>
      </c>
      <c r="AX3483" s="187" t="str">
        <f t="shared" si="1161"/>
        <v/>
      </c>
      <c r="AY3483" s="187" t="str">
        <f t="shared" si="1163"/>
        <v/>
      </c>
      <c r="AZ3483" s="187" t="str">
        <f t="shared" si="1162"/>
        <v/>
      </c>
      <c r="BA3483" s="187" t="str">
        <f t="shared" si="1165"/>
        <v xml:space="preserve"> </v>
      </c>
      <c r="BB3483" s="187" t="str">
        <f>IFERROR(IF(AW3483="","",VLOOKUP(AW3483,SUSS!R:S,2,FALSE)),AY3483*SUSS!$M$2)</f>
        <v/>
      </c>
      <c r="BC3483" s="187" t="str">
        <f t="shared" si="1164"/>
        <v/>
      </c>
    </row>
    <row r="3484" spans="14:55" ht="15.75" thickBot="1">
      <c r="N3484" s="183" t="s">
        <v>267</v>
      </c>
      <c r="O3484" s="109">
        <v>22</v>
      </c>
      <c r="P3484" s="112">
        <v>19591.29</v>
      </c>
      <c r="Q3484" s="110" t="s">
        <v>82</v>
      </c>
      <c r="R3484" s="110" t="s">
        <v>10</v>
      </c>
      <c r="S3484" s="110" t="s">
        <v>10</v>
      </c>
      <c r="T3484" s="109" t="s">
        <v>248</v>
      </c>
      <c r="U3484" s="109" t="s">
        <v>124</v>
      </c>
      <c r="AC3484" s="187" t="str">
        <f t="shared" si="1145"/>
        <v/>
      </c>
      <c r="AD3484" s="187" t="str">
        <f t="shared" si="1146"/>
        <v/>
      </c>
      <c r="AE3484" s="187" t="str">
        <f t="shared" si="1147"/>
        <v/>
      </c>
      <c r="AF3484" s="187" t="str">
        <f t="shared" si="1148"/>
        <v/>
      </c>
      <c r="AG3484" s="187" t="str">
        <f t="shared" si="1149"/>
        <v/>
      </c>
      <c r="AH3484" s="187" t="str">
        <f t="shared" si="1150"/>
        <v/>
      </c>
      <c r="AI3484" s="187" t="str">
        <f t="shared" si="1151"/>
        <v/>
      </c>
      <c r="AJ3484" s="187" t="str">
        <f t="shared" si="1152"/>
        <v/>
      </c>
      <c r="AK3484" s="187" t="str">
        <f t="shared" si="1153"/>
        <v/>
      </c>
      <c r="AN3484" s="187" t="str">
        <f t="shared" si="1154"/>
        <v/>
      </c>
      <c r="AO3484" s="187" t="str">
        <f t="shared" si="1155"/>
        <v/>
      </c>
      <c r="AP3484" s="187" t="str">
        <f t="shared" si="1156"/>
        <v/>
      </c>
      <c r="AT3484" s="187" t="str">
        <f t="shared" si="1157"/>
        <v/>
      </c>
      <c r="AU3484" s="187" t="str">
        <f t="shared" si="1158"/>
        <v/>
      </c>
      <c r="AV3484" s="187" t="str">
        <f t="shared" si="1159"/>
        <v/>
      </c>
      <c r="AW3484" s="187" t="str">
        <f t="shared" si="1160"/>
        <v/>
      </c>
      <c r="AX3484" s="187" t="str">
        <f t="shared" si="1161"/>
        <v/>
      </c>
      <c r="AY3484" s="187" t="str">
        <f t="shared" si="1163"/>
        <v/>
      </c>
      <c r="AZ3484" s="187" t="str">
        <f t="shared" si="1162"/>
        <v/>
      </c>
      <c r="BA3484" s="187" t="str">
        <f t="shared" si="1165"/>
        <v xml:space="preserve"> </v>
      </c>
      <c r="BB3484" s="187" t="str">
        <f>IFERROR(IF(AW3484="","",VLOOKUP(AW3484,SUSS!R:S,2,FALSE)),AY3484*SUSS!$M$2)</f>
        <v/>
      </c>
      <c r="BC3484" s="187" t="str">
        <f t="shared" si="1164"/>
        <v/>
      </c>
    </row>
    <row r="3485" spans="14:55" ht="15.75" thickBot="1">
      <c r="N3485" s="183" t="s">
        <v>267</v>
      </c>
      <c r="O3485" s="109">
        <v>23</v>
      </c>
      <c r="P3485" s="112">
        <v>19591.29</v>
      </c>
      <c r="Q3485" s="110" t="s">
        <v>82</v>
      </c>
      <c r="R3485" s="110" t="s">
        <v>10</v>
      </c>
      <c r="S3485" s="110" t="s">
        <v>10</v>
      </c>
      <c r="T3485" s="109" t="s">
        <v>248</v>
      </c>
      <c r="U3485" s="109" t="s">
        <v>124</v>
      </c>
      <c r="AC3485" s="187" t="str">
        <f t="shared" si="1145"/>
        <v/>
      </c>
      <c r="AD3485" s="187" t="str">
        <f t="shared" si="1146"/>
        <v/>
      </c>
      <c r="AE3485" s="187" t="str">
        <f t="shared" si="1147"/>
        <v/>
      </c>
      <c r="AF3485" s="187" t="str">
        <f t="shared" si="1148"/>
        <v/>
      </c>
      <c r="AG3485" s="187" t="str">
        <f t="shared" si="1149"/>
        <v/>
      </c>
      <c r="AH3485" s="187" t="str">
        <f t="shared" si="1150"/>
        <v/>
      </c>
      <c r="AI3485" s="187" t="str">
        <f t="shared" si="1151"/>
        <v/>
      </c>
      <c r="AJ3485" s="187" t="str">
        <f t="shared" si="1152"/>
        <v/>
      </c>
      <c r="AK3485" s="187" t="str">
        <f t="shared" si="1153"/>
        <v/>
      </c>
      <c r="AN3485" s="187" t="str">
        <f t="shared" si="1154"/>
        <v/>
      </c>
      <c r="AO3485" s="187" t="str">
        <f t="shared" si="1155"/>
        <v/>
      </c>
      <c r="AP3485" s="187" t="str">
        <f t="shared" si="1156"/>
        <v/>
      </c>
      <c r="AT3485" s="187" t="str">
        <f t="shared" si="1157"/>
        <v/>
      </c>
      <c r="AU3485" s="187" t="str">
        <f t="shared" si="1158"/>
        <v/>
      </c>
      <c r="AV3485" s="187" t="str">
        <f t="shared" si="1159"/>
        <v/>
      </c>
      <c r="AW3485" s="187" t="str">
        <f t="shared" si="1160"/>
        <v/>
      </c>
      <c r="AX3485" s="187" t="str">
        <f t="shared" si="1161"/>
        <v/>
      </c>
      <c r="AY3485" s="187" t="str">
        <f t="shared" si="1163"/>
        <v/>
      </c>
      <c r="AZ3485" s="187" t="str">
        <f t="shared" si="1162"/>
        <v/>
      </c>
      <c r="BA3485" s="187" t="str">
        <f t="shared" si="1165"/>
        <v xml:space="preserve"> </v>
      </c>
      <c r="BB3485" s="187" t="str">
        <f>IFERROR(IF(AW3485="","",VLOOKUP(AW3485,SUSS!R:S,2,FALSE)),AY3485*SUSS!$M$2)</f>
        <v/>
      </c>
      <c r="BC3485" s="187" t="str">
        <f t="shared" si="1164"/>
        <v/>
      </c>
    </row>
    <row r="3486" spans="14:55" ht="15.75" thickBot="1">
      <c r="N3486" s="183" t="s">
        <v>267</v>
      </c>
      <c r="O3486" s="109">
        <v>24</v>
      </c>
      <c r="P3486" s="112">
        <v>8190.6</v>
      </c>
      <c r="Q3486" s="110" t="s">
        <v>82</v>
      </c>
      <c r="R3486" s="110" t="s">
        <v>10</v>
      </c>
      <c r="S3486" s="110" t="s">
        <v>10</v>
      </c>
      <c r="T3486" s="109" t="s">
        <v>248</v>
      </c>
      <c r="U3486" s="109" t="s">
        <v>124</v>
      </c>
      <c r="AC3486" s="187" t="str">
        <f t="shared" ref="AC3486:AC3549" si="1166">IF($E3486=$AD$1,IF($G3486=$AE$1,A3486,""),"")</f>
        <v/>
      </c>
      <c r="AD3486" s="187" t="str">
        <f t="shared" ref="AD3486:AD3549" si="1167">IF($E3486=$AD$1,IF($G3486=$AE$1,E3486,""),"")</f>
        <v/>
      </c>
      <c r="AE3486" s="187" t="str">
        <f t="shared" ref="AE3486:AE3549" si="1168">IF($E3486=$AD$1,IF($G3486=$AE$1,F3486,""),"")</f>
        <v/>
      </c>
      <c r="AF3486" s="187" t="str">
        <f t="shared" ref="AF3486:AF3549" si="1169">IF($E3486=$AD$1,IF($G3486=$AE$1,G3486,""),"")</f>
        <v/>
      </c>
      <c r="AG3486" s="187" t="str">
        <f t="shared" ref="AG3486:AG3549" si="1170">IF($E3486=$AD$1,IF($G3486=$AE$1,I3486,""),"")</f>
        <v/>
      </c>
      <c r="AH3486" s="187" t="str">
        <f t="shared" ref="AH3486:AH3549" si="1171">IF($E3486=$AD$1,IF($G3486=$AE$1,J3486,""),"")</f>
        <v/>
      </c>
      <c r="AI3486" s="187" t="str">
        <f t="shared" ref="AI3486:AI3549" si="1172">IF($E3486=$AD$1,IF($G3486=$AE$1,K3486,""),"")</f>
        <v/>
      </c>
      <c r="AJ3486" s="187" t="str">
        <f t="shared" ref="AJ3486:AJ3549" si="1173">IF($E3486=$AD$1,IF($G3486=$AE$1,B3486,""),"")</f>
        <v/>
      </c>
      <c r="AK3486" s="187" t="str">
        <f t="shared" ref="AK3486:AK3549" si="1174">IF($E3486=$AD$1,IF($G3486=$AE$1,C3486,""),"")</f>
        <v/>
      </c>
      <c r="AN3486" s="187" t="str">
        <f t="shared" ref="AN3486:AN3549" si="1175">LEFT(AO3486,7)</f>
        <v/>
      </c>
      <c r="AO3486" s="187" t="str">
        <f t="shared" ref="AO3486:AO3549" si="1176">IF(AF3486=$AE$1,AJ3486&amp;"/"&amp;AK3486&amp;" "&amp;AD3486,"")</f>
        <v/>
      </c>
      <c r="AP3486" s="187" t="str">
        <f t="shared" ref="AP3486:AP3549" si="1177">IF(AO3486&lt;&gt;"",AI3486,"")</f>
        <v/>
      </c>
      <c r="AT3486" s="187" t="str">
        <f t="shared" ref="AT3486:AT3549" si="1178">IF($Q3486=$AD$1,N3486,"")</f>
        <v/>
      </c>
      <c r="AU3486" s="187" t="str">
        <f t="shared" ref="AU3486:AU3549" si="1179">IF($Q3486=$AD$1,O3486,"")</f>
        <v/>
      </c>
      <c r="AV3486" s="187" t="str">
        <f t="shared" ref="AV3486:AV3549" si="1180">IF($Q3486=$AD$1,P3486,"")</f>
        <v/>
      </c>
      <c r="AW3486" s="187" t="str">
        <f t="shared" ref="AW3486:AW3549" si="1181">IF($Q3486=$AD$1,T3486,"")</f>
        <v/>
      </c>
      <c r="AX3486" s="187" t="str">
        <f t="shared" ref="AX3486:AX3549" si="1182">IF(AW3486&lt;&gt;"",AW3486&amp;" "&amp;$AD$1,"")</f>
        <v/>
      </c>
      <c r="AY3486" s="187" t="str">
        <f t="shared" si="1163"/>
        <v/>
      </c>
      <c r="AZ3486" s="187" t="str">
        <f t="shared" ref="AZ3486:AZ3549" si="1183">IF(AY3486="","",AV3486/AY3486)</f>
        <v/>
      </c>
      <c r="BA3486" s="187" t="str">
        <f t="shared" si="1165"/>
        <v xml:space="preserve"> </v>
      </c>
      <c r="BB3486" s="187" t="str">
        <f>IFERROR(IF(AW3486="","",VLOOKUP(AW3486,SUSS!R:S,2,FALSE)),AY3486*SUSS!$M$2)</f>
        <v/>
      </c>
      <c r="BC3486" s="187" t="str">
        <f t="shared" si="1164"/>
        <v/>
      </c>
    </row>
    <row r="3487" spans="14:55" ht="15.75" thickBot="1">
      <c r="N3487" s="183" t="s">
        <v>267</v>
      </c>
      <c r="O3487" s="109">
        <v>24</v>
      </c>
      <c r="P3487" s="112">
        <v>11400.69</v>
      </c>
      <c r="Q3487" s="110" t="s">
        <v>82</v>
      </c>
      <c r="R3487" s="110" t="s">
        <v>10</v>
      </c>
      <c r="S3487" s="110" t="s">
        <v>83</v>
      </c>
      <c r="T3487" s="109" t="s">
        <v>248</v>
      </c>
      <c r="U3487" s="109" t="s">
        <v>124</v>
      </c>
      <c r="AC3487" s="187" t="str">
        <f t="shared" si="1166"/>
        <v/>
      </c>
      <c r="AD3487" s="187" t="str">
        <f t="shared" si="1167"/>
        <v/>
      </c>
      <c r="AE3487" s="187" t="str">
        <f t="shared" si="1168"/>
        <v/>
      </c>
      <c r="AF3487" s="187" t="str">
        <f t="shared" si="1169"/>
        <v/>
      </c>
      <c r="AG3487" s="187" t="str">
        <f t="shared" si="1170"/>
        <v/>
      </c>
      <c r="AH3487" s="187" t="str">
        <f t="shared" si="1171"/>
        <v/>
      </c>
      <c r="AI3487" s="187" t="str">
        <f t="shared" si="1172"/>
        <v/>
      </c>
      <c r="AJ3487" s="187" t="str">
        <f t="shared" si="1173"/>
        <v/>
      </c>
      <c r="AK3487" s="187" t="str">
        <f t="shared" si="1174"/>
        <v/>
      </c>
      <c r="AN3487" s="187" t="str">
        <f t="shared" si="1175"/>
        <v/>
      </c>
      <c r="AO3487" s="187" t="str">
        <f t="shared" si="1176"/>
        <v/>
      </c>
      <c r="AP3487" s="187" t="str">
        <f t="shared" si="1177"/>
        <v/>
      </c>
      <c r="AT3487" s="187" t="str">
        <f t="shared" si="1178"/>
        <v/>
      </c>
      <c r="AU3487" s="187" t="str">
        <f t="shared" si="1179"/>
        <v/>
      </c>
      <c r="AV3487" s="187" t="str">
        <f t="shared" si="1180"/>
        <v/>
      </c>
      <c r="AW3487" s="187" t="str">
        <f t="shared" si="1181"/>
        <v/>
      </c>
      <c r="AX3487" s="187" t="str">
        <f t="shared" si="1182"/>
        <v/>
      </c>
      <c r="AY3487" s="187" t="str">
        <f t="shared" si="1163"/>
        <v/>
      </c>
      <c r="AZ3487" s="187" t="str">
        <f t="shared" si="1183"/>
        <v/>
      </c>
      <c r="BA3487" s="187" t="str">
        <f t="shared" si="1165"/>
        <v xml:space="preserve"> </v>
      </c>
      <c r="BB3487" s="187" t="str">
        <f>IFERROR(IF(AW3487="","",VLOOKUP(AW3487,SUSS!R:S,2,FALSE)),AY3487*SUSS!$M$2)</f>
        <v/>
      </c>
      <c r="BC3487" s="187" t="str">
        <f t="shared" si="1164"/>
        <v/>
      </c>
    </row>
    <row r="3488" spans="14:55" ht="15.75" thickBot="1">
      <c r="N3488" s="183" t="s">
        <v>267</v>
      </c>
      <c r="O3488" s="109">
        <v>25</v>
      </c>
      <c r="P3488" s="112">
        <v>17441.560000000001</v>
      </c>
      <c r="Q3488" s="110" t="s">
        <v>82</v>
      </c>
      <c r="R3488" s="110" t="s">
        <v>10</v>
      </c>
      <c r="S3488" s="110" t="s">
        <v>83</v>
      </c>
      <c r="T3488" s="109" t="s">
        <v>248</v>
      </c>
      <c r="U3488" s="109" t="s">
        <v>124</v>
      </c>
      <c r="AC3488" s="187" t="str">
        <f t="shared" si="1166"/>
        <v/>
      </c>
      <c r="AD3488" s="187" t="str">
        <f t="shared" si="1167"/>
        <v/>
      </c>
      <c r="AE3488" s="187" t="str">
        <f t="shared" si="1168"/>
        <v/>
      </c>
      <c r="AF3488" s="187" t="str">
        <f t="shared" si="1169"/>
        <v/>
      </c>
      <c r="AG3488" s="187" t="str">
        <f t="shared" si="1170"/>
        <v/>
      </c>
      <c r="AH3488" s="187" t="str">
        <f t="shared" si="1171"/>
        <v/>
      </c>
      <c r="AI3488" s="187" t="str">
        <f t="shared" si="1172"/>
        <v/>
      </c>
      <c r="AJ3488" s="187" t="str">
        <f t="shared" si="1173"/>
        <v/>
      </c>
      <c r="AK3488" s="187" t="str">
        <f t="shared" si="1174"/>
        <v/>
      </c>
      <c r="AN3488" s="187" t="str">
        <f t="shared" si="1175"/>
        <v/>
      </c>
      <c r="AO3488" s="187" t="str">
        <f t="shared" si="1176"/>
        <v/>
      </c>
      <c r="AP3488" s="187" t="str">
        <f t="shared" si="1177"/>
        <v/>
      </c>
      <c r="AT3488" s="187" t="str">
        <f t="shared" si="1178"/>
        <v/>
      </c>
      <c r="AU3488" s="187" t="str">
        <f t="shared" si="1179"/>
        <v/>
      </c>
      <c r="AV3488" s="187" t="str">
        <f t="shared" si="1180"/>
        <v/>
      </c>
      <c r="AW3488" s="187" t="str">
        <f t="shared" si="1181"/>
        <v/>
      </c>
      <c r="AX3488" s="187" t="str">
        <f t="shared" si="1182"/>
        <v/>
      </c>
      <c r="AY3488" s="187" t="str">
        <f t="shared" si="1163"/>
        <v/>
      </c>
      <c r="AZ3488" s="187" t="str">
        <f t="shared" si="1183"/>
        <v/>
      </c>
      <c r="BA3488" s="187" t="str">
        <f t="shared" si="1165"/>
        <v xml:space="preserve"> </v>
      </c>
      <c r="BB3488" s="187" t="str">
        <f>IFERROR(IF(AW3488="","",VLOOKUP(AW3488,SUSS!R:S,2,FALSE)),AY3488*SUSS!$M$2)</f>
        <v/>
      </c>
      <c r="BC3488" s="187" t="str">
        <f t="shared" si="1164"/>
        <v/>
      </c>
    </row>
    <row r="3489" spans="14:55" ht="15.75" thickBot="1">
      <c r="N3489" s="183" t="s">
        <v>267</v>
      </c>
      <c r="O3489" s="109">
        <v>25</v>
      </c>
      <c r="P3489" s="112">
        <v>2149.73</v>
      </c>
      <c r="Q3489" s="110" t="s">
        <v>82</v>
      </c>
      <c r="R3489" s="110" t="s">
        <v>10</v>
      </c>
      <c r="S3489" s="110" t="s">
        <v>10</v>
      </c>
      <c r="T3489" s="109" t="s">
        <v>249</v>
      </c>
      <c r="U3489" s="109" t="s">
        <v>124</v>
      </c>
      <c r="AC3489" s="187" t="str">
        <f t="shared" si="1166"/>
        <v/>
      </c>
      <c r="AD3489" s="187" t="str">
        <f t="shared" si="1167"/>
        <v/>
      </c>
      <c r="AE3489" s="187" t="str">
        <f t="shared" si="1168"/>
        <v/>
      </c>
      <c r="AF3489" s="187" t="str">
        <f t="shared" si="1169"/>
        <v/>
      </c>
      <c r="AG3489" s="187" t="str">
        <f t="shared" si="1170"/>
        <v/>
      </c>
      <c r="AH3489" s="187" t="str">
        <f t="shared" si="1171"/>
        <v/>
      </c>
      <c r="AI3489" s="187" t="str">
        <f t="shared" si="1172"/>
        <v/>
      </c>
      <c r="AJ3489" s="187" t="str">
        <f t="shared" si="1173"/>
        <v/>
      </c>
      <c r="AK3489" s="187" t="str">
        <f t="shared" si="1174"/>
        <v/>
      </c>
      <c r="AN3489" s="187" t="str">
        <f t="shared" si="1175"/>
        <v/>
      </c>
      <c r="AO3489" s="187" t="str">
        <f t="shared" si="1176"/>
        <v/>
      </c>
      <c r="AP3489" s="187" t="str">
        <f t="shared" si="1177"/>
        <v/>
      </c>
      <c r="AT3489" s="187" t="str">
        <f t="shared" si="1178"/>
        <v/>
      </c>
      <c r="AU3489" s="187" t="str">
        <f t="shared" si="1179"/>
        <v/>
      </c>
      <c r="AV3489" s="187" t="str">
        <f t="shared" si="1180"/>
        <v/>
      </c>
      <c r="AW3489" s="187" t="str">
        <f t="shared" si="1181"/>
        <v/>
      </c>
      <c r="AX3489" s="187" t="str">
        <f t="shared" si="1182"/>
        <v/>
      </c>
      <c r="AY3489" s="187" t="str">
        <f t="shared" si="1163"/>
        <v/>
      </c>
      <c r="AZ3489" s="187" t="str">
        <f t="shared" si="1183"/>
        <v/>
      </c>
      <c r="BA3489" s="187" t="str">
        <f t="shared" si="1165"/>
        <v xml:space="preserve"> </v>
      </c>
      <c r="BB3489" s="187" t="str">
        <f>IFERROR(IF(AW3489="","",VLOOKUP(AW3489,SUSS!R:S,2,FALSE)),AY3489*SUSS!$M$2)</f>
        <v/>
      </c>
      <c r="BC3489" s="187" t="str">
        <f t="shared" si="1164"/>
        <v/>
      </c>
    </row>
    <row r="3490" spans="14:55" ht="15.75" thickBot="1">
      <c r="N3490" s="183" t="s">
        <v>267</v>
      </c>
      <c r="O3490" s="109">
        <v>26</v>
      </c>
      <c r="P3490" s="112">
        <v>19591.29</v>
      </c>
      <c r="Q3490" s="110" t="s">
        <v>82</v>
      </c>
      <c r="R3490" s="110" t="s">
        <v>10</v>
      </c>
      <c r="S3490" s="110" t="s">
        <v>10</v>
      </c>
      <c r="T3490" s="109" t="s">
        <v>249</v>
      </c>
      <c r="U3490" s="109" t="s">
        <v>124</v>
      </c>
      <c r="AC3490" s="187" t="str">
        <f t="shared" si="1166"/>
        <v/>
      </c>
      <c r="AD3490" s="187" t="str">
        <f t="shared" si="1167"/>
        <v/>
      </c>
      <c r="AE3490" s="187" t="str">
        <f t="shared" si="1168"/>
        <v/>
      </c>
      <c r="AF3490" s="187" t="str">
        <f t="shared" si="1169"/>
        <v/>
      </c>
      <c r="AG3490" s="187" t="str">
        <f t="shared" si="1170"/>
        <v/>
      </c>
      <c r="AH3490" s="187" t="str">
        <f t="shared" si="1171"/>
        <v/>
      </c>
      <c r="AI3490" s="187" t="str">
        <f t="shared" si="1172"/>
        <v/>
      </c>
      <c r="AJ3490" s="187" t="str">
        <f t="shared" si="1173"/>
        <v/>
      </c>
      <c r="AK3490" s="187" t="str">
        <f t="shared" si="1174"/>
        <v/>
      </c>
      <c r="AN3490" s="187" t="str">
        <f t="shared" si="1175"/>
        <v/>
      </c>
      <c r="AO3490" s="187" t="str">
        <f t="shared" si="1176"/>
        <v/>
      </c>
      <c r="AP3490" s="187" t="str">
        <f t="shared" si="1177"/>
        <v/>
      </c>
      <c r="AT3490" s="187" t="str">
        <f t="shared" si="1178"/>
        <v/>
      </c>
      <c r="AU3490" s="187" t="str">
        <f t="shared" si="1179"/>
        <v/>
      </c>
      <c r="AV3490" s="187" t="str">
        <f t="shared" si="1180"/>
        <v/>
      </c>
      <c r="AW3490" s="187" t="str">
        <f t="shared" si="1181"/>
        <v/>
      </c>
      <c r="AX3490" s="187" t="str">
        <f t="shared" si="1182"/>
        <v/>
      </c>
      <c r="AY3490" s="187" t="str">
        <f t="shared" si="1163"/>
        <v/>
      </c>
      <c r="AZ3490" s="187" t="str">
        <f t="shared" si="1183"/>
        <v/>
      </c>
      <c r="BA3490" s="187" t="str">
        <f t="shared" si="1165"/>
        <v xml:space="preserve"> </v>
      </c>
      <c r="BB3490" s="187" t="str">
        <f>IFERROR(IF(AW3490="","",VLOOKUP(AW3490,SUSS!R:S,2,FALSE)),AY3490*SUSS!$M$2)</f>
        <v/>
      </c>
      <c r="BC3490" s="187" t="str">
        <f t="shared" si="1164"/>
        <v/>
      </c>
    </row>
    <row r="3491" spans="14:55" ht="15.75" thickBot="1">
      <c r="N3491" s="183" t="s">
        <v>267</v>
      </c>
      <c r="O3491" s="109">
        <v>27</v>
      </c>
      <c r="P3491" s="112">
        <v>19591.29</v>
      </c>
      <c r="Q3491" s="110" t="s">
        <v>82</v>
      </c>
      <c r="R3491" s="110" t="s">
        <v>10</v>
      </c>
      <c r="S3491" s="110" t="s">
        <v>10</v>
      </c>
      <c r="T3491" s="109" t="s">
        <v>249</v>
      </c>
      <c r="U3491" s="109" t="s">
        <v>124</v>
      </c>
      <c r="AC3491" s="187" t="str">
        <f t="shared" si="1166"/>
        <v/>
      </c>
      <c r="AD3491" s="187" t="str">
        <f t="shared" si="1167"/>
        <v/>
      </c>
      <c r="AE3491" s="187" t="str">
        <f t="shared" si="1168"/>
        <v/>
      </c>
      <c r="AF3491" s="187" t="str">
        <f t="shared" si="1169"/>
        <v/>
      </c>
      <c r="AG3491" s="187" t="str">
        <f t="shared" si="1170"/>
        <v/>
      </c>
      <c r="AH3491" s="187" t="str">
        <f t="shared" si="1171"/>
        <v/>
      </c>
      <c r="AI3491" s="187" t="str">
        <f t="shared" si="1172"/>
        <v/>
      </c>
      <c r="AJ3491" s="187" t="str">
        <f t="shared" si="1173"/>
        <v/>
      </c>
      <c r="AK3491" s="187" t="str">
        <f t="shared" si="1174"/>
        <v/>
      </c>
      <c r="AN3491" s="187" t="str">
        <f t="shared" si="1175"/>
        <v/>
      </c>
      <c r="AO3491" s="187" t="str">
        <f t="shared" si="1176"/>
        <v/>
      </c>
      <c r="AP3491" s="187" t="str">
        <f t="shared" si="1177"/>
        <v/>
      </c>
      <c r="AT3491" s="187" t="str">
        <f t="shared" si="1178"/>
        <v/>
      </c>
      <c r="AU3491" s="187" t="str">
        <f t="shared" si="1179"/>
        <v/>
      </c>
      <c r="AV3491" s="187" t="str">
        <f t="shared" si="1180"/>
        <v/>
      </c>
      <c r="AW3491" s="187" t="str">
        <f t="shared" si="1181"/>
        <v/>
      </c>
      <c r="AX3491" s="187" t="str">
        <f t="shared" si="1182"/>
        <v/>
      </c>
      <c r="AY3491" s="187" t="str">
        <f t="shared" si="1163"/>
        <v/>
      </c>
      <c r="AZ3491" s="187" t="str">
        <f t="shared" si="1183"/>
        <v/>
      </c>
      <c r="BA3491" s="187" t="str">
        <f t="shared" si="1165"/>
        <v xml:space="preserve"> </v>
      </c>
      <c r="BB3491" s="187" t="str">
        <f>IFERROR(IF(AW3491="","",VLOOKUP(AW3491,SUSS!R:S,2,FALSE)),AY3491*SUSS!$M$2)</f>
        <v/>
      </c>
      <c r="BC3491" s="187" t="str">
        <f t="shared" si="1164"/>
        <v/>
      </c>
    </row>
    <row r="3492" spans="14:55" ht="15.75" thickBot="1">
      <c r="N3492" s="183" t="s">
        <v>267</v>
      </c>
      <c r="O3492" s="109">
        <v>28</v>
      </c>
      <c r="P3492" s="113">
        <v>630.33000000000004</v>
      </c>
      <c r="Q3492" s="110" t="s">
        <v>82</v>
      </c>
      <c r="R3492" s="110" t="s">
        <v>10</v>
      </c>
      <c r="S3492" s="110" t="s">
        <v>10</v>
      </c>
      <c r="T3492" s="109" t="s">
        <v>249</v>
      </c>
      <c r="U3492" s="109" t="s">
        <v>124</v>
      </c>
      <c r="AC3492" s="187" t="str">
        <f t="shared" si="1166"/>
        <v/>
      </c>
      <c r="AD3492" s="187" t="str">
        <f t="shared" si="1167"/>
        <v/>
      </c>
      <c r="AE3492" s="187" t="str">
        <f t="shared" si="1168"/>
        <v/>
      </c>
      <c r="AF3492" s="187" t="str">
        <f t="shared" si="1169"/>
        <v/>
      </c>
      <c r="AG3492" s="187" t="str">
        <f t="shared" si="1170"/>
        <v/>
      </c>
      <c r="AH3492" s="187" t="str">
        <f t="shared" si="1171"/>
        <v/>
      </c>
      <c r="AI3492" s="187" t="str">
        <f t="shared" si="1172"/>
        <v/>
      </c>
      <c r="AJ3492" s="187" t="str">
        <f t="shared" si="1173"/>
        <v/>
      </c>
      <c r="AK3492" s="187" t="str">
        <f t="shared" si="1174"/>
        <v/>
      </c>
      <c r="AN3492" s="187" t="str">
        <f t="shared" si="1175"/>
        <v/>
      </c>
      <c r="AO3492" s="187" t="str">
        <f t="shared" si="1176"/>
        <v/>
      </c>
      <c r="AP3492" s="187" t="str">
        <f t="shared" si="1177"/>
        <v/>
      </c>
      <c r="AT3492" s="187" t="str">
        <f t="shared" si="1178"/>
        <v/>
      </c>
      <c r="AU3492" s="187" t="str">
        <f t="shared" si="1179"/>
        <v/>
      </c>
      <c r="AV3492" s="187" t="str">
        <f t="shared" si="1180"/>
        <v/>
      </c>
      <c r="AW3492" s="187" t="str">
        <f t="shared" si="1181"/>
        <v/>
      </c>
      <c r="AX3492" s="187" t="str">
        <f t="shared" si="1182"/>
        <v/>
      </c>
      <c r="AY3492" s="187" t="str">
        <f t="shared" si="1163"/>
        <v/>
      </c>
      <c r="AZ3492" s="187" t="str">
        <f t="shared" si="1183"/>
        <v/>
      </c>
      <c r="BA3492" s="187" t="str">
        <f t="shared" si="1165"/>
        <v xml:space="preserve"> </v>
      </c>
      <c r="BB3492" s="187" t="str">
        <f>IFERROR(IF(AW3492="","",VLOOKUP(AW3492,SUSS!R:S,2,FALSE)),AY3492*SUSS!$M$2)</f>
        <v/>
      </c>
      <c r="BC3492" s="187" t="str">
        <f t="shared" si="1164"/>
        <v/>
      </c>
    </row>
    <row r="3493" spans="14:55" ht="15.75" thickBot="1">
      <c r="N3493" s="183" t="s">
        <v>267</v>
      </c>
      <c r="O3493" s="109">
        <v>28</v>
      </c>
      <c r="P3493" s="112">
        <v>3467.51</v>
      </c>
      <c r="Q3493" s="110" t="s">
        <v>82</v>
      </c>
      <c r="R3493" s="110" t="s">
        <v>10</v>
      </c>
      <c r="S3493" s="110" t="s">
        <v>83</v>
      </c>
      <c r="T3493" s="109" t="s">
        <v>249</v>
      </c>
      <c r="U3493" s="109" t="s">
        <v>124</v>
      </c>
      <c r="AC3493" s="187" t="str">
        <f t="shared" si="1166"/>
        <v/>
      </c>
      <c r="AD3493" s="187" t="str">
        <f t="shared" si="1167"/>
        <v/>
      </c>
      <c r="AE3493" s="187" t="str">
        <f t="shared" si="1168"/>
        <v/>
      </c>
      <c r="AF3493" s="187" t="str">
        <f t="shared" si="1169"/>
        <v/>
      </c>
      <c r="AG3493" s="187" t="str">
        <f t="shared" si="1170"/>
        <v/>
      </c>
      <c r="AH3493" s="187" t="str">
        <f t="shared" si="1171"/>
        <v/>
      </c>
      <c r="AI3493" s="187" t="str">
        <f t="shared" si="1172"/>
        <v/>
      </c>
      <c r="AJ3493" s="187" t="str">
        <f t="shared" si="1173"/>
        <v/>
      </c>
      <c r="AK3493" s="187" t="str">
        <f t="shared" si="1174"/>
        <v/>
      </c>
      <c r="AN3493" s="187" t="str">
        <f t="shared" si="1175"/>
        <v/>
      </c>
      <c r="AO3493" s="187" t="str">
        <f t="shared" si="1176"/>
        <v/>
      </c>
      <c r="AP3493" s="187" t="str">
        <f t="shared" si="1177"/>
        <v/>
      </c>
      <c r="AT3493" s="187" t="str">
        <f t="shared" si="1178"/>
        <v/>
      </c>
      <c r="AU3493" s="187" t="str">
        <f t="shared" si="1179"/>
        <v/>
      </c>
      <c r="AV3493" s="187" t="str">
        <f t="shared" si="1180"/>
        <v/>
      </c>
      <c r="AW3493" s="187" t="str">
        <f t="shared" si="1181"/>
        <v/>
      </c>
      <c r="AX3493" s="187" t="str">
        <f t="shared" si="1182"/>
        <v/>
      </c>
      <c r="AY3493" s="187" t="str">
        <f t="shared" si="1163"/>
        <v/>
      </c>
      <c r="AZ3493" s="187" t="str">
        <f t="shared" si="1183"/>
        <v/>
      </c>
      <c r="BA3493" s="187" t="str">
        <f t="shared" si="1165"/>
        <v xml:space="preserve"> </v>
      </c>
      <c r="BB3493" s="187" t="str">
        <f>IFERROR(IF(AW3493="","",VLOOKUP(AW3493,SUSS!R:S,2,FALSE)),AY3493*SUSS!$M$2)</f>
        <v/>
      </c>
      <c r="BC3493" s="187" t="str">
        <f t="shared" si="1164"/>
        <v/>
      </c>
    </row>
    <row r="3494" spans="14:55" ht="15.75" thickBot="1">
      <c r="N3494" s="183" t="s">
        <v>267</v>
      </c>
      <c r="O3494" s="109">
        <v>28</v>
      </c>
      <c r="P3494" s="112">
        <v>15493.45</v>
      </c>
      <c r="Q3494" s="110" t="s">
        <v>82</v>
      </c>
      <c r="R3494" s="110" t="s">
        <v>10</v>
      </c>
      <c r="S3494" s="110" t="s">
        <v>10</v>
      </c>
      <c r="T3494" s="109" t="s">
        <v>250</v>
      </c>
      <c r="U3494" s="109" t="s">
        <v>124</v>
      </c>
      <c r="AC3494" s="187" t="str">
        <f t="shared" si="1166"/>
        <v/>
      </c>
      <c r="AD3494" s="187" t="str">
        <f t="shared" si="1167"/>
        <v/>
      </c>
      <c r="AE3494" s="187" t="str">
        <f t="shared" si="1168"/>
        <v/>
      </c>
      <c r="AF3494" s="187" t="str">
        <f t="shared" si="1169"/>
        <v/>
      </c>
      <c r="AG3494" s="187" t="str">
        <f t="shared" si="1170"/>
        <v/>
      </c>
      <c r="AH3494" s="187" t="str">
        <f t="shared" si="1171"/>
        <v/>
      </c>
      <c r="AI3494" s="187" t="str">
        <f t="shared" si="1172"/>
        <v/>
      </c>
      <c r="AJ3494" s="187" t="str">
        <f t="shared" si="1173"/>
        <v/>
      </c>
      <c r="AK3494" s="187" t="str">
        <f t="shared" si="1174"/>
        <v/>
      </c>
      <c r="AN3494" s="187" t="str">
        <f t="shared" si="1175"/>
        <v/>
      </c>
      <c r="AO3494" s="187" t="str">
        <f t="shared" si="1176"/>
        <v/>
      </c>
      <c r="AP3494" s="187" t="str">
        <f t="shared" si="1177"/>
        <v/>
      </c>
      <c r="AT3494" s="187" t="str">
        <f t="shared" si="1178"/>
        <v/>
      </c>
      <c r="AU3494" s="187" t="str">
        <f t="shared" si="1179"/>
        <v/>
      </c>
      <c r="AV3494" s="187" t="str">
        <f t="shared" si="1180"/>
        <v/>
      </c>
      <c r="AW3494" s="187" t="str">
        <f t="shared" si="1181"/>
        <v/>
      </c>
      <c r="AX3494" s="187" t="str">
        <f t="shared" si="1182"/>
        <v/>
      </c>
      <c r="AY3494" s="187" t="str">
        <f t="shared" si="1163"/>
        <v/>
      </c>
      <c r="AZ3494" s="187" t="str">
        <f t="shared" si="1183"/>
        <v/>
      </c>
      <c r="BA3494" s="187" t="str">
        <f t="shared" si="1165"/>
        <v xml:space="preserve"> </v>
      </c>
      <c r="BB3494" s="187" t="str">
        <f>IFERROR(IF(AW3494="","",VLOOKUP(AW3494,SUSS!R:S,2,FALSE)),AY3494*SUSS!$M$2)</f>
        <v/>
      </c>
      <c r="BC3494" s="187" t="str">
        <f t="shared" si="1164"/>
        <v/>
      </c>
    </row>
    <row r="3495" spans="14:55" ht="15.75" thickBot="1">
      <c r="N3495" s="183" t="s">
        <v>267</v>
      </c>
      <c r="O3495" s="109">
        <v>29</v>
      </c>
      <c r="P3495" s="112">
        <v>19591.29</v>
      </c>
      <c r="Q3495" s="110" t="s">
        <v>82</v>
      </c>
      <c r="R3495" s="110" t="s">
        <v>10</v>
      </c>
      <c r="S3495" s="110" t="s">
        <v>10</v>
      </c>
      <c r="T3495" s="109" t="s">
        <v>250</v>
      </c>
      <c r="U3495" s="109" t="s">
        <v>124</v>
      </c>
      <c r="AC3495" s="187" t="str">
        <f t="shared" si="1166"/>
        <v/>
      </c>
      <c r="AD3495" s="187" t="str">
        <f t="shared" si="1167"/>
        <v/>
      </c>
      <c r="AE3495" s="187" t="str">
        <f t="shared" si="1168"/>
        <v/>
      </c>
      <c r="AF3495" s="187" t="str">
        <f t="shared" si="1169"/>
        <v/>
      </c>
      <c r="AG3495" s="187" t="str">
        <f t="shared" si="1170"/>
        <v/>
      </c>
      <c r="AH3495" s="187" t="str">
        <f t="shared" si="1171"/>
        <v/>
      </c>
      <c r="AI3495" s="187" t="str">
        <f t="shared" si="1172"/>
        <v/>
      </c>
      <c r="AJ3495" s="187" t="str">
        <f t="shared" si="1173"/>
        <v/>
      </c>
      <c r="AK3495" s="187" t="str">
        <f t="shared" si="1174"/>
        <v/>
      </c>
      <c r="AN3495" s="187" t="str">
        <f t="shared" si="1175"/>
        <v/>
      </c>
      <c r="AO3495" s="187" t="str">
        <f t="shared" si="1176"/>
        <v/>
      </c>
      <c r="AP3495" s="187" t="str">
        <f t="shared" si="1177"/>
        <v/>
      </c>
      <c r="AT3495" s="187" t="str">
        <f t="shared" si="1178"/>
        <v/>
      </c>
      <c r="AU3495" s="187" t="str">
        <f t="shared" si="1179"/>
        <v/>
      </c>
      <c r="AV3495" s="187" t="str">
        <f t="shared" si="1180"/>
        <v/>
      </c>
      <c r="AW3495" s="187" t="str">
        <f t="shared" si="1181"/>
        <v/>
      </c>
      <c r="AX3495" s="187" t="str">
        <f t="shared" si="1182"/>
        <v/>
      </c>
      <c r="AY3495" s="187" t="str">
        <f t="shared" si="1163"/>
        <v/>
      </c>
      <c r="AZ3495" s="187" t="str">
        <f t="shared" si="1183"/>
        <v/>
      </c>
      <c r="BA3495" s="187" t="str">
        <f t="shared" si="1165"/>
        <v xml:space="preserve"> </v>
      </c>
      <c r="BB3495" s="187" t="str">
        <f>IFERROR(IF(AW3495="","",VLOOKUP(AW3495,SUSS!R:S,2,FALSE)),AY3495*SUSS!$M$2)</f>
        <v/>
      </c>
      <c r="BC3495" s="187" t="str">
        <f t="shared" si="1164"/>
        <v/>
      </c>
    </row>
    <row r="3496" spans="14:55" ht="15.75" thickBot="1">
      <c r="N3496" s="183" t="s">
        <v>267</v>
      </c>
      <c r="O3496" s="109">
        <v>30</v>
      </c>
      <c r="P3496" s="112">
        <v>19591.29</v>
      </c>
      <c r="Q3496" s="110" t="s">
        <v>82</v>
      </c>
      <c r="R3496" s="110" t="s">
        <v>10</v>
      </c>
      <c r="S3496" s="110" t="s">
        <v>10</v>
      </c>
      <c r="T3496" s="109" t="s">
        <v>250</v>
      </c>
      <c r="U3496" s="109" t="s">
        <v>124</v>
      </c>
      <c r="AC3496" s="187" t="str">
        <f t="shared" si="1166"/>
        <v/>
      </c>
      <c r="AD3496" s="187" t="str">
        <f t="shared" si="1167"/>
        <v/>
      </c>
      <c r="AE3496" s="187" t="str">
        <f t="shared" si="1168"/>
        <v/>
      </c>
      <c r="AF3496" s="187" t="str">
        <f t="shared" si="1169"/>
        <v/>
      </c>
      <c r="AG3496" s="187" t="str">
        <f t="shared" si="1170"/>
        <v/>
      </c>
      <c r="AH3496" s="187" t="str">
        <f t="shared" si="1171"/>
        <v/>
      </c>
      <c r="AI3496" s="187" t="str">
        <f t="shared" si="1172"/>
        <v/>
      </c>
      <c r="AJ3496" s="187" t="str">
        <f t="shared" si="1173"/>
        <v/>
      </c>
      <c r="AK3496" s="187" t="str">
        <f t="shared" si="1174"/>
        <v/>
      </c>
      <c r="AN3496" s="187" t="str">
        <f t="shared" si="1175"/>
        <v/>
      </c>
      <c r="AO3496" s="187" t="str">
        <f t="shared" si="1176"/>
        <v/>
      </c>
      <c r="AP3496" s="187" t="str">
        <f t="shared" si="1177"/>
        <v/>
      </c>
      <c r="AT3496" s="187" t="str">
        <f t="shared" si="1178"/>
        <v/>
      </c>
      <c r="AU3496" s="187" t="str">
        <f t="shared" si="1179"/>
        <v/>
      </c>
      <c r="AV3496" s="187" t="str">
        <f t="shared" si="1180"/>
        <v/>
      </c>
      <c r="AW3496" s="187" t="str">
        <f t="shared" si="1181"/>
        <v/>
      </c>
      <c r="AX3496" s="187" t="str">
        <f t="shared" si="1182"/>
        <v/>
      </c>
      <c r="AY3496" s="187" t="str">
        <f t="shared" si="1163"/>
        <v/>
      </c>
      <c r="AZ3496" s="187" t="str">
        <f t="shared" si="1183"/>
        <v/>
      </c>
      <c r="BA3496" s="187" t="str">
        <f t="shared" si="1165"/>
        <v xml:space="preserve"> </v>
      </c>
      <c r="BB3496" s="187" t="str">
        <f>IFERROR(IF(AW3496="","",VLOOKUP(AW3496,SUSS!R:S,2,FALSE)),AY3496*SUSS!$M$2)</f>
        <v/>
      </c>
      <c r="BC3496" s="187" t="str">
        <f t="shared" si="1164"/>
        <v/>
      </c>
    </row>
    <row r="3497" spans="14:55" ht="15.75" thickBot="1">
      <c r="N3497" s="183" t="s">
        <v>267</v>
      </c>
      <c r="O3497" s="109">
        <v>31</v>
      </c>
      <c r="P3497" s="112">
        <v>19591.29</v>
      </c>
      <c r="Q3497" s="110" t="s">
        <v>82</v>
      </c>
      <c r="R3497" s="110" t="s">
        <v>10</v>
      </c>
      <c r="S3497" s="110" t="s">
        <v>10</v>
      </c>
      <c r="T3497" s="109" t="s">
        <v>250</v>
      </c>
      <c r="U3497" s="109" t="s">
        <v>124</v>
      </c>
      <c r="AC3497" s="187" t="str">
        <f t="shared" si="1166"/>
        <v/>
      </c>
      <c r="AD3497" s="187" t="str">
        <f t="shared" si="1167"/>
        <v/>
      </c>
      <c r="AE3497" s="187" t="str">
        <f t="shared" si="1168"/>
        <v/>
      </c>
      <c r="AF3497" s="187" t="str">
        <f t="shared" si="1169"/>
        <v/>
      </c>
      <c r="AG3497" s="187" t="str">
        <f t="shared" si="1170"/>
        <v/>
      </c>
      <c r="AH3497" s="187" t="str">
        <f t="shared" si="1171"/>
        <v/>
      </c>
      <c r="AI3497" s="187" t="str">
        <f t="shared" si="1172"/>
        <v/>
      </c>
      <c r="AJ3497" s="187" t="str">
        <f t="shared" si="1173"/>
        <v/>
      </c>
      <c r="AK3497" s="187" t="str">
        <f t="shared" si="1174"/>
        <v/>
      </c>
      <c r="AN3497" s="187" t="str">
        <f t="shared" si="1175"/>
        <v/>
      </c>
      <c r="AO3497" s="187" t="str">
        <f t="shared" si="1176"/>
        <v/>
      </c>
      <c r="AP3497" s="187" t="str">
        <f t="shared" si="1177"/>
        <v/>
      </c>
      <c r="AT3497" s="187" t="str">
        <f t="shared" si="1178"/>
        <v/>
      </c>
      <c r="AU3497" s="187" t="str">
        <f t="shared" si="1179"/>
        <v/>
      </c>
      <c r="AV3497" s="187" t="str">
        <f t="shared" si="1180"/>
        <v/>
      </c>
      <c r="AW3497" s="187" t="str">
        <f t="shared" si="1181"/>
        <v/>
      </c>
      <c r="AX3497" s="187" t="str">
        <f t="shared" si="1182"/>
        <v/>
      </c>
      <c r="AY3497" s="187" t="str">
        <f t="shared" si="1163"/>
        <v/>
      </c>
      <c r="AZ3497" s="187" t="str">
        <f t="shared" si="1183"/>
        <v/>
      </c>
      <c r="BA3497" s="187" t="str">
        <f t="shared" si="1165"/>
        <v xml:space="preserve"> </v>
      </c>
      <c r="BB3497" s="187" t="str">
        <f>IFERROR(IF(AW3497="","",VLOOKUP(AW3497,SUSS!R:S,2,FALSE)),AY3497*SUSS!$M$2)</f>
        <v/>
      </c>
      <c r="BC3497" s="187" t="str">
        <f t="shared" si="1164"/>
        <v/>
      </c>
    </row>
    <row r="3498" spans="14:55" ht="15.75" thickBot="1">
      <c r="N3498" s="183" t="s">
        <v>267</v>
      </c>
      <c r="O3498" s="109">
        <v>32</v>
      </c>
      <c r="P3498" s="112">
        <v>19591.29</v>
      </c>
      <c r="Q3498" s="110" t="s">
        <v>82</v>
      </c>
      <c r="R3498" s="110" t="s">
        <v>10</v>
      </c>
      <c r="S3498" s="110" t="s">
        <v>10</v>
      </c>
      <c r="T3498" s="109" t="s">
        <v>250</v>
      </c>
      <c r="U3498" s="109" t="s">
        <v>124</v>
      </c>
      <c r="AC3498" s="187" t="str">
        <f t="shared" si="1166"/>
        <v/>
      </c>
      <c r="AD3498" s="187" t="str">
        <f t="shared" si="1167"/>
        <v/>
      </c>
      <c r="AE3498" s="187" t="str">
        <f t="shared" si="1168"/>
        <v/>
      </c>
      <c r="AF3498" s="187" t="str">
        <f t="shared" si="1169"/>
        <v/>
      </c>
      <c r="AG3498" s="187" t="str">
        <f t="shared" si="1170"/>
        <v/>
      </c>
      <c r="AH3498" s="187" t="str">
        <f t="shared" si="1171"/>
        <v/>
      </c>
      <c r="AI3498" s="187" t="str">
        <f t="shared" si="1172"/>
        <v/>
      </c>
      <c r="AJ3498" s="187" t="str">
        <f t="shared" si="1173"/>
        <v/>
      </c>
      <c r="AK3498" s="187" t="str">
        <f t="shared" si="1174"/>
        <v/>
      </c>
      <c r="AN3498" s="187" t="str">
        <f t="shared" si="1175"/>
        <v/>
      </c>
      <c r="AO3498" s="187" t="str">
        <f t="shared" si="1176"/>
        <v/>
      </c>
      <c r="AP3498" s="187" t="str">
        <f t="shared" si="1177"/>
        <v/>
      </c>
      <c r="AT3498" s="187" t="str">
        <f t="shared" si="1178"/>
        <v/>
      </c>
      <c r="AU3498" s="187" t="str">
        <f t="shared" si="1179"/>
        <v/>
      </c>
      <c r="AV3498" s="187" t="str">
        <f t="shared" si="1180"/>
        <v/>
      </c>
      <c r="AW3498" s="187" t="str">
        <f t="shared" si="1181"/>
        <v/>
      </c>
      <c r="AX3498" s="187" t="str">
        <f t="shared" si="1182"/>
        <v/>
      </c>
      <c r="AY3498" s="187" t="str">
        <f t="shared" si="1163"/>
        <v/>
      </c>
      <c r="AZ3498" s="187" t="str">
        <f t="shared" si="1183"/>
        <v/>
      </c>
      <c r="BA3498" s="187" t="str">
        <f t="shared" si="1165"/>
        <v xml:space="preserve"> </v>
      </c>
      <c r="BB3498" s="187" t="str">
        <f>IFERROR(IF(AW3498="","",VLOOKUP(AW3498,SUSS!R:S,2,FALSE)),AY3498*SUSS!$M$2)</f>
        <v/>
      </c>
      <c r="BC3498" s="187" t="str">
        <f t="shared" si="1164"/>
        <v/>
      </c>
    </row>
    <row r="3499" spans="14:55" ht="15.75" thickBot="1">
      <c r="N3499" s="183" t="s">
        <v>267</v>
      </c>
      <c r="O3499" s="109">
        <v>33</v>
      </c>
      <c r="P3499" s="112">
        <v>19591.29</v>
      </c>
      <c r="Q3499" s="110" t="s">
        <v>82</v>
      </c>
      <c r="R3499" s="110" t="s">
        <v>10</v>
      </c>
      <c r="S3499" s="110" t="s">
        <v>10</v>
      </c>
      <c r="T3499" s="109" t="s">
        <v>250</v>
      </c>
      <c r="U3499" s="109" t="s">
        <v>124</v>
      </c>
      <c r="AC3499" s="187" t="str">
        <f t="shared" si="1166"/>
        <v/>
      </c>
      <c r="AD3499" s="187" t="str">
        <f t="shared" si="1167"/>
        <v/>
      </c>
      <c r="AE3499" s="187" t="str">
        <f t="shared" si="1168"/>
        <v/>
      </c>
      <c r="AF3499" s="187" t="str">
        <f t="shared" si="1169"/>
        <v/>
      </c>
      <c r="AG3499" s="187" t="str">
        <f t="shared" si="1170"/>
        <v/>
      </c>
      <c r="AH3499" s="187" t="str">
        <f t="shared" si="1171"/>
        <v/>
      </c>
      <c r="AI3499" s="187" t="str">
        <f t="shared" si="1172"/>
        <v/>
      </c>
      <c r="AJ3499" s="187" t="str">
        <f t="shared" si="1173"/>
        <v/>
      </c>
      <c r="AK3499" s="187" t="str">
        <f t="shared" si="1174"/>
        <v/>
      </c>
      <c r="AN3499" s="187" t="str">
        <f t="shared" si="1175"/>
        <v/>
      </c>
      <c r="AO3499" s="187" t="str">
        <f t="shared" si="1176"/>
        <v/>
      </c>
      <c r="AP3499" s="187" t="str">
        <f t="shared" si="1177"/>
        <v/>
      </c>
      <c r="AT3499" s="187" t="str">
        <f t="shared" si="1178"/>
        <v/>
      </c>
      <c r="AU3499" s="187" t="str">
        <f t="shared" si="1179"/>
        <v/>
      </c>
      <c r="AV3499" s="187" t="str">
        <f t="shared" si="1180"/>
        <v/>
      </c>
      <c r="AW3499" s="187" t="str">
        <f t="shared" si="1181"/>
        <v/>
      </c>
      <c r="AX3499" s="187" t="str">
        <f t="shared" si="1182"/>
        <v/>
      </c>
      <c r="AY3499" s="187" t="str">
        <f t="shared" si="1163"/>
        <v/>
      </c>
      <c r="AZ3499" s="187" t="str">
        <f t="shared" si="1183"/>
        <v/>
      </c>
      <c r="BA3499" s="187" t="str">
        <f t="shared" si="1165"/>
        <v xml:space="preserve"> </v>
      </c>
      <c r="BB3499" s="187" t="str">
        <f>IFERROR(IF(AW3499="","",VLOOKUP(AW3499,SUSS!R:S,2,FALSE)),AY3499*SUSS!$M$2)</f>
        <v/>
      </c>
      <c r="BC3499" s="187" t="str">
        <f t="shared" si="1164"/>
        <v/>
      </c>
    </row>
    <row r="3500" spans="14:55" ht="15.75" thickBot="1">
      <c r="N3500" s="183" t="s">
        <v>267</v>
      </c>
      <c r="O3500" s="109">
        <v>34</v>
      </c>
      <c r="P3500" s="112">
        <v>19591.29</v>
      </c>
      <c r="Q3500" s="110" t="s">
        <v>82</v>
      </c>
      <c r="R3500" s="110" t="s">
        <v>10</v>
      </c>
      <c r="S3500" s="110" t="s">
        <v>10</v>
      </c>
      <c r="T3500" s="109" t="s">
        <v>250</v>
      </c>
      <c r="U3500" s="109" t="s">
        <v>124</v>
      </c>
      <c r="AC3500" s="187" t="str">
        <f t="shared" si="1166"/>
        <v/>
      </c>
      <c r="AD3500" s="187" t="str">
        <f t="shared" si="1167"/>
        <v/>
      </c>
      <c r="AE3500" s="187" t="str">
        <f t="shared" si="1168"/>
        <v/>
      </c>
      <c r="AF3500" s="187" t="str">
        <f t="shared" si="1169"/>
        <v/>
      </c>
      <c r="AG3500" s="187" t="str">
        <f t="shared" si="1170"/>
        <v/>
      </c>
      <c r="AH3500" s="187" t="str">
        <f t="shared" si="1171"/>
        <v/>
      </c>
      <c r="AI3500" s="187" t="str">
        <f t="shared" si="1172"/>
        <v/>
      </c>
      <c r="AJ3500" s="187" t="str">
        <f t="shared" si="1173"/>
        <v/>
      </c>
      <c r="AK3500" s="187" t="str">
        <f t="shared" si="1174"/>
        <v/>
      </c>
      <c r="AN3500" s="187" t="str">
        <f t="shared" si="1175"/>
        <v/>
      </c>
      <c r="AO3500" s="187" t="str">
        <f t="shared" si="1176"/>
        <v/>
      </c>
      <c r="AP3500" s="187" t="str">
        <f t="shared" si="1177"/>
        <v/>
      </c>
      <c r="AT3500" s="187" t="str">
        <f t="shared" si="1178"/>
        <v/>
      </c>
      <c r="AU3500" s="187" t="str">
        <f t="shared" si="1179"/>
        <v/>
      </c>
      <c r="AV3500" s="187" t="str">
        <f t="shared" si="1180"/>
        <v/>
      </c>
      <c r="AW3500" s="187" t="str">
        <f t="shared" si="1181"/>
        <v/>
      </c>
      <c r="AX3500" s="187" t="str">
        <f t="shared" si="1182"/>
        <v/>
      </c>
      <c r="AY3500" s="187" t="str">
        <f t="shared" si="1163"/>
        <v/>
      </c>
      <c r="AZ3500" s="187" t="str">
        <f t="shared" si="1183"/>
        <v/>
      </c>
      <c r="BA3500" s="187" t="str">
        <f t="shared" si="1165"/>
        <v xml:space="preserve"> </v>
      </c>
      <c r="BB3500" s="187" t="str">
        <f>IFERROR(IF(AW3500="","",VLOOKUP(AW3500,SUSS!R:S,2,FALSE)),AY3500*SUSS!$M$2)</f>
        <v/>
      </c>
      <c r="BC3500" s="187" t="str">
        <f t="shared" si="1164"/>
        <v/>
      </c>
    </row>
    <row r="3501" spans="14:55" ht="15.75" thickBot="1">
      <c r="N3501" s="183" t="s">
        <v>267</v>
      </c>
      <c r="O3501" s="109">
        <v>35</v>
      </c>
      <c r="P3501" s="112">
        <v>19591.29</v>
      </c>
      <c r="Q3501" s="110" t="s">
        <v>82</v>
      </c>
      <c r="R3501" s="110" t="s">
        <v>10</v>
      </c>
      <c r="S3501" s="110" t="s">
        <v>10</v>
      </c>
      <c r="T3501" s="109" t="s">
        <v>250</v>
      </c>
      <c r="U3501" s="109" t="s">
        <v>124</v>
      </c>
      <c r="AC3501" s="187" t="str">
        <f t="shared" si="1166"/>
        <v/>
      </c>
      <c r="AD3501" s="187" t="str">
        <f t="shared" si="1167"/>
        <v/>
      </c>
      <c r="AE3501" s="187" t="str">
        <f t="shared" si="1168"/>
        <v/>
      </c>
      <c r="AF3501" s="187" t="str">
        <f t="shared" si="1169"/>
        <v/>
      </c>
      <c r="AG3501" s="187" t="str">
        <f t="shared" si="1170"/>
        <v/>
      </c>
      <c r="AH3501" s="187" t="str">
        <f t="shared" si="1171"/>
        <v/>
      </c>
      <c r="AI3501" s="187" t="str">
        <f t="shared" si="1172"/>
        <v/>
      </c>
      <c r="AJ3501" s="187" t="str">
        <f t="shared" si="1173"/>
        <v/>
      </c>
      <c r="AK3501" s="187" t="str">
        <f t="shared" si="1174"/>
        <v/>
      </c>
      <c r="AN3501" s="187" t="str">
        <f t="shared" si="1175"/>
        <v/>
      </c>
      <c r="AO3501" s="187" t="str">
        <f t="shared" si="1176"/>
        <v/>
      </c>
      <c r="AP3501" s="187" t="str">
        <f t="shared" si="1177"/>
        <v/>
      </c>
      <c r="AT3501" s="187" t="str">
        <f t="shared" si="1178"/>
        <v/>
      </c>
      <c r="AU3501" s="187" t="str">
        <f t="shared" si="1179"/>
        <v/>
      </c>
      <c r="AV3501" s="187" t="str">
        <f t="shared" si="1180"/>
        <v/>
      </c>
      <c r="AW3501" s="187" t="str">
        <f t="shared" si="1181"/>
        <v/>
      </c>
      <c r="AX3501" s="187" t="str">
        <f t="shared" si="1182"/>
        <v/>
      </c>
      <c r="AY3501" s="187" t="str">
        <f t="shared" si="1163"/>
        <v/>
      </c>
      <c r="AZ3501" s="187" t="str">
        <f t="shared" si="1183"/>
        <v/>
      </c>
      <c r="BA3501" s="187" t="str">
        <f t="shared" si="1165"/>
        <v xml:space="preserve"> </v>
      </c>
      <c r="BB3501" s="187" t="str">
        <f>IFERROR(IF(AW3501="","",VLOOKUP(AW3501,SUSS!R:S,2,FALSE)),AY3501*SUSS!$M$2)</f>
        <v/>
      </c>
      <c r="BC3501" s="187" t="str">
        <f t="shared" si="1164"/>
        <v/>
      </c>
    </row>
    <row r="3502" spans="14:55" ht="15.75" thickBot="1">
      <c r="N3502" s="183" t="s">
        <v>267</v>
      </c>
      <c r="O3502" s="109">
        <v>36</v>
      </c>
      <c r="P3502" s="112">
        <v>11351.17</v>
      </c>
      <c r="Q3502" s="110" t="s">
        <v>82</v>
      </c>
      <c r="R3502" s="110" t="s">
        <v>10</v>
      </c>
      <c r="S3502" s="110" t="s">
        <v>10</v>
      </c>
      <c r="T3502" s="109" t="s">
        <v>250</v>
      </c>
      <c r="U3502" s="109" t="s">
        <v>124</v>
      </c>
      <c r="AC3502" s="187" t="str">
        <f t="shared" si="1166"/>
        <v/>
      </c>
      <c r="AD3502" s="187" t="str">
        <f t="shared" si="1167"/>
        <v/>
      </c>
      <c r="AE3502" s="187" t="str">
        <f t="shared" si="1168"/>
        <v/>
      </c>
      <c r="AF3502" s="187" t="str">
        <f t="shared" si="1169"/>
        <v/>
      </c>
      <c r="AG3502" s="187" t="str">
        <f t="shared" si="1170"/>
        <v/>
      </c>
      <c r="AH3502" s="187" t="str">
        <f t="shared" si="1171"/>
        <v/>
      </c>
      <c r="AI3502" s="187" t="str">
        <f t="shared" si="1172"/>
        <v/>
      </c>
      <c r="AJ3502" s="187" t="str">
        <f t="shared" si="1173"/>
        <v/>
      </c>
      <c r="AK3502" s="187" t="str">
        <f t="shared" si="1174"/>
        <v/>
      </c>
      <c r="AN3502" s="187" t="str">
        <f t="shared" si="1175"/>
        <v/>
      </c>
      <c r="AO3502" s="187" t="str">
        <f t="shared" si="1176"/>
        <v/>
      </c>
      <c r="AP3502" s="187" t="str">
        <f t="shared" si="1177"/>
        <v/>
      </c>
      <c r="AT3502" s="187" t="str">
        <f t="shared" si="1178"/>
        <v/>
      </c>
      <c r="AU3502" s="187" t="str">
        <f t="shared" si="1179"/>
        <v/>
      </c>
      <c r="AV3502" s="187" t="str">
        <f t="shared" si="1180"/>
        <v/>
      </c>
      <c r="AW3502" s="187" t="str">
        <f t="shared" si="1181"/>
        <v/>
      </c>
      <c r="AX3502" s="187" t="str">
        <f t="shared" si="1182"/>
        <v/>
      </c>
      <c r="AY3502" s="187" t="str">
        <f t="shared" si="1163"/>
        <v/>
      </c>
      <c r="AZ3502" s="187" t="str">
        <f t="shared" si="1183"/>
        <v/>
      </c>
      <c r="BA3502" s="187" t="str">
        <f t="shared" si="1165"/>
        <v xml:space="preserve"> </v>
      </c>
      <c r="BB3502" s="187" t="str">
        <f>IFERROR(IF(AW3502="","",VLOOKUP(AW3502,SUSS!R:S,2,FALSE)),AY3502*SUSS!$M$2)</f>
        <v/>
      </c>
      <c r="BC3502" s="187" t="str">
        <f t="shared" si="1164"/>
        <v/>
      </c>
    </row>
    <row r="3503" spans="14:55" ht="15.75" thickBot="1">
      <c r="N3503" s="183" t="s">
        <v>267</v>
      </c>
      <c r="O3503" s="109">
        <v>36</v>
      </c>
      <c r="P3503" s="112">
        <v>8240.18</v>
      </c>
      <c r="Q3503" s="110" t="s">
        <v>82</v>
      </c>
      <c r="R3503" s="110" t="s">
        <v>10</v>
      </c>
      <c r="S3503" s="110" t="s">
        <v>83</v>
      </c>
      <c r="T3503" s="109" t="s">
        <v>250</v>
      </c>
      <c r="U3503" s="109" t="s">
        <v>124</v>
      </c>
      <c r="AC3503" s="187" t="str">
        <f t="shared" si="1166"/>
        <v/>
      </c>
      <c r="AD3503" s="187" t="str">
        <f t="shared" si="1167"/>
        <v/>
      </c>
      <c r="AE3503" s="187" t="str">
        <f t="shared" si="1168"/>
        <v/>
      </c>
      <c r="AF3503" s="187" t="str">
        <f t="shared" si="1169"/>
        <v/>
      </c>
      <c r="AG3503" s="187" t="str">
        <f t="shared" si="1170"/>
        <v/>
      </c>
      <c r="AH3503" s="187" t="str">
        <f t="shared" si="1171"/>
        <v/>
      </c>
      <c r="AI3503" s="187" t="str">
        <f t="shared" si="1172"/>
        <v/>
      </c>
      <c r="AJ3503" s="187" t="str">
        <f t="shared" si="1173"/>
        <v/>
      </c>
      <c r="AK3503" s="187" t="str">
        <f t="shared" si="1174"/>
        <v/>
      </c>
      <c r="AN3503" s="187" t="str">
        <f t="shared" si="1175"/>
        <v/>
      </c>
      <c r="AO3503" s="187" t="str">
        <f t="shared" si="1176"/>
        <v/>
      </c>
      <c r="AP3503" s="187" t="str">
        <f t="shared" si="1177"/>
        <v/>
      </c>
      <c r="AT3503" s="187" t="str">
        <f t="shared" si="1178"/>
        <v/>
      </c>
      <c r="AU3503" s="187" t="str">
        <f t="shared" si="1179"/>
        <v/>
      </c>
      <c r="AV3503" s="187" t="str">
        <f t="shared" si="1180"/>
        <v/>
      </c>
      <c r="AW3503" s="187" t="str">
        <f t="shared" si="1181"/>
        <v/>
      </c>
      <c r="AX3503" s="187" t="str">
        <f t="shared" si="1182"/>
        <v/>
      </c>
      <c r="AY3503" s="187" t="str">
        <f t="shared" si="1163"/>
        <v/>
      </c>
      <c r="AZ3503" s="187" t="str">
        <f t="shared" si="1183"/>
        <v/>
      </c>
      <c r="BA3503" s="187" t="str">
        <f t="shared" si="1165"/>
        <v xml:space="preserve"> </v>
      </c>
      <c r="BB3503" s="187" t="str">
        <f>IFERROR(IF(AW3503="","",VLOOKUP(AW3503,SUSS!R:S,2,FALSE)),AY3503*SUSS!$M$2)</f>
        <v/>
      </c>
      <c r="BC3503" s="187" t="str">
        <f t="shared" si="1164"/>
        <v/>
      </c>
    </row>
    <row r="3504" spans="14:55">
      <c r="AC3504" s="187" t="str">
        <f t="shared" si="1166"/>
        <v/>
      </c>
      <c r="AD3504" s="187" t="str">
        <f t="shared" si="1167"/>
        <v/>
      </c>
      <c r="AE3504" s="187" t="str">
        <f t="shared" si="1168"/>
        <v/>
      </c>
      <c r="AF3504" s="187" t="str">
        <f t="shared" si="1169"/>
        <v/>
      </c>
      <c r="AG3504" s="187" t="str">
        <f t="shared" si="1170"/>
        <v/>
      </c>
      <c r="AH3504" s="187" t="str">
        <f t="shared" si="1171"/>
        <v/>
      </c>
      <c r="AI3504" s="187" t="str">
        <f t="shared" si="1172"/>
        <v/>
      </c>
      <c r="AJ3504" s="187" t="str">
        <f t="shared" si="1173"/>
        <v/>
      </c>
      <c r="AK3504" s="187" t="str">
        <f t="shared" si="1174"/>
        <v/>
      </c>
      <c r="AN3504" s="187" t="str">
        <f t="shared" si="1175"/>
        <v/>
      </c>
      <c r="AO3504" s="187" t="str">
        <f t="shared" si="1176"/>
        <v/>
      </c>
      <c r="AP3504" s="187" t="str">
        <f t="shared" si="1177"/>
        <v/>
      </c>
      <c r="AT3504" s="187" t="str">
        <f t="shared" si="1178"/>
        <v/>
      </c>
      <c r="AU3504" s="187" t="str">
        <f t="shared" si="1179"/>
        <v/>
      </c>
      <c r="AV3504" s="187" t="str">
        <f t="shared" si="1180"/>
        <v/>
      </c>
      <c r="AW3504" s="187" t="str">
        <f t="shared" si="1181"/>
        <v/>
      </c>
      <c r="AX3504" s="187" t="str">
        <f t="shared" si="1182"/>
        <v/>
      </c>
      <c r="AY3504" s="187" t="str">
        <f t="shared" si="1163"/>
        <v/>
      </c>
      <c r="AZ3504" s="187" t="str">
        <f t="shared" si="1183"/>
        <v/>
      </c>
      <c r="BA3504" s="187" t="str">
        <f t="shared" si="1165"/>
        <v xml:space="preserve"> </v>
      </c>
      <c r="BB3504" s="187" t="str">
        <f>IFERROR(IF(AW3504="","",VLOOKUP(AW3504,SUSS!R:S,2,FALSE)),AY3504*SUSS!$M$2)</f>
        <v/>
      </c>
      <c r="BC3504" s="187" t="str">
        <f t="shared" si="1164"/>
        <v/>
      </c>
    </row>
    <row r="3505" spans="14:55" ht="45.75" thickBot="1">
      <c r="N3505" s="183" t="s">
        <v>285</v>
      </c>
      <c r="O3505" s="199" t="s">
        <v>17</v>
      </c>
      <c r="P3505" s="185"/>
      <c r="Q3505" s="185"/>
      <c r="R3505" s="185"/>
      <c r="S3505" s="185"/>
      <c r="T3505" s="185"/>
      <c r="U3505" s="185"/>
      <c r="AC3505" s="187" t="str">
        <f t="shared" si="1166"/>
        <v/>
      </c>
      <c r="AD3505" s="187" t="str">
        <f t="shared" si="1167"/>
        <v/>
      </c>
      <c r="AE3505" s="187" t="str">
        <f t="shared" si="1168"/>
        <v/>
      </c>
      <c r="AF3505" s="187" t="str">
        <f t="shared" si="1169"/>
        <v/>
      </c>
      <c r="AG3505" s="187" t="str">
        <f t="shared" si="1170"/>
        <v/>
      </c>
      <c r="AH3505" s="187" t="str">
        <f t="shared" si="1171"/>
        <v/>
      </c>
      <c r="AI3505" s="187" t="str">
        <f t="shared" si="1172"/>
        <v/>
      </c>
      <c r="AJ3505" s="187" t="str">
        <f t="shared" si="1173"/>
        <v/>
      </c>
      <c r="AK3505" s="187" t="str">
        <f t="shared" si="1174"/>
        <v/>
      </c>
      <c r="AN3505" s="187" t="str">
        <f t="shared" si="1175"/>
        <v/>
      </c>
      <c r="AO3505" s="187" t="str">
        <f t="shared" si="1176"/>
        <v/>
      </c>
      <c r="AP3505" s="187" t="str">
        <f t="shared" si="1177"/>
        <v/>
      </c>
      <c r="AT3505" s="187" t="str">
        <f t="shared" si="1178"/>
        <v/>
      </c>
      <c r="AU3505" s="187" t="str">
        <f t="shared" si="1179"/>
        <v/>
      </c>
      <c r="AV3505" s="187" t="str">
        <f t="shared" si="1180"/>
        <v/>
      </c>
      <c r="AW3505" s="187" t="str">
        <f t="shared" si="1181"/>
        <v/>
      </c>
      <c r="AX3505" s="187" t="str">
        <f t="shared" si="1182"/>
        <v/>
      </c>
      <c r="AY3505" s="187" t="str">
        <f t="shared" si="1163"/>
        <v/>
      </c>
      <c r="AZ3505" s="187" t="str">
        <f t="shared" si="1183"/>
        <v/>
      </c>
      <c r="BA3505" s="187" t="str">
        <f t="shared" si="1165"/>
        <v xml:space="preserve"> </v>
      </c>
      <c r="BB3505" s="187" t="str">
        <f>IFERROR(IF(AW3505="","",VLOOKUP(AW3505,SUSS!R:S,2,FALSE)),AY3505*SUSS!$M$2)</f>
        <v/>
      </c>
      <c r="BC3505" s="187" t="str">
        <f t="shared" si="1164"/>
        <v/>
      </c>
    </row>
    <row r="3506" spans="14:55" ht="15.75" thickBot="1">
      <c r="N3506" s="183" t="s">
        <v>285</v>
      </c>
      <c r="O3506" s="87" t="s">
        <v>13</v>
      </c>
      <c r="P3506" s="87" t="s">
        <v>14</v>
      </c>
      <c r="Q3506" s="87" t="s">
        <v>3</v>
      </c>
      <c r="R3506" s="87" t="s">
        <v>4</v>
      </c>
      <c r="S3506" s="87" t="s">
        <v>5</v>
      </c>
      <c r="T3506" s="87" t="s">
        <v>15</v>
      </c>
      <c r="U3506" s="87" t="s">
        <v>16</v>
      </c>
      <c r="AC3506" s="187" t="str">
        <f t="shared" si="1166"/>
        <v/>
      </c>
      <c r="AD3506" s="187" t="str">
        <f t="shared" si="1167"/>
        <v/>
      </c>
      <c r="AE3506" s="187" t="str">
        <f t="shared" si="1168"/>
        <v/>
      </c>
      <c r="AF3506" s="187" t="str">
        <f t="shared" si="1169"/>
        <v/>
      </c>
      <c r="AG3506" s="187" t="str">
        <f t="shared" si="1170"/>
        <v/>
      </c>
      <c r="AH3506" s="187" t="str">
        <f t="shared" si="1171"/>
        <v/>
      </c>
      <c r="AI3506" s="187" t="str">
        <f t="shared" si="1172"/>
        <v/>
      </c>
      <c r="AJ3506" s="187" t="str">
        <f t="shared" si="1173"/>
        <v/>
      </c>
      <c r="AK3506" s="187" t="str">
        <f t="shared" si="1174"/>
        <v/>
      </c>
      <c r="AN3506" s="187" t="str">
        <f t="shared" si="1175"/>
        <v/>
      </c>
      <c r="AO3506" s="187" t="str">
        <f t="shared" si="1176"/>
        <v/>
      </c>
      <c r="AP3506" s="187" t="str">
        <f t="shared" si="1177"/>
        <v/>
      </c>
      <c r="AT3506" s="187" t="str">
        <f t="shared" si="1178"/>
        <v/>
      </c>
      <c r="AU3506" s="187" t="str">
        <f t="shared" si="1179"/>
        <v/>
      </c>
      <c r="AV3506" s="187" t="str">
        <f t="shared" si="1180"/>
        <v/>
      </c>
      <c r="AW3506" s="187" t="str">
        <f t="shared" si="1181"/>
        <v/>
      </c>
      <c r="AX3506" s="187" t="str">
        <f t="shared" si="1182"/>
        <v/>
      </c>
      <c r="AY3506" s="187" t="str">
        <f t="shared" si="1163"/>
        <v/>
      </c>
      <c r="AZ3506" s="187" t="str">
        <f t="shared" si="1183"/>
        <v/>
      </c>
      <c r="BA3506" s="187" t="str">
        <f t="shared" si="1165"/>
        <v xml:space="preserve"> </v>
      </c>
      <c r="BB3506" s="187" t="str">
        <f>IFERROR(IF(AW3506="","",VLOOKUP(AW3506,SUSS!R:S,2,FALSE)),AY3506*SUSS!$M$2)</f>
        <v/>
      </c>
      <c r="BC3506" s="187" t="str">
        <f t="shared" si="1164"/>
        <v/>
      </c>
    </row>
    <row r="3507" spans="14:55" ht="15.75" thickBot="1">
      <c r="N3507" s="183" t="s">
        <v>285</v>
      </c>
      <c r="O3507" s="77">
        <v>1</v>
      </c>
      <c r="P3507" s="80">
        <v>84709.5</v>
      </c>
      <c r="Q3507" s="78" t="s">
        <v>11</v>
      </c>
      <c r="R3507" s="78" t="s">
        <v>10</v>
      </c>
      <c r="S3507" s="78" t="s">
        <v>10</v>
      </c>
      <c r="T3507" s="77" t="s">
        <v>286</v>
      </c>
      <c r="U3507" s="77" t="s">
        <v>124</v>
      </c>
      <c r="AC3507" s="187" t="str">
        <f t="shared" si="1166"/>
        <v/>
      </c>
      <c r="AD3507" s="187" t="str">
        <f t="shared" si="1167"/>
        <v/>
      </c>
      <c r="AE3507" s="187" t="str">
        <f t="shared" si="1168"/>
        <v/>
      </c>
      <c r="AF3507" s="187" t="str">
        <f t="shared" si="1169"/>
        <v/>
      </c>
      <c r="AG3507" s="187" t="str">
        <f t="shared" si="1170"/>
        <v/>
      </c>
      <c r="AH3507" s="187" t="str">
        <f t="shared" si="1171"/>
        <v/>
      </c>
      <c r="AI3507" s="187" t="str">
        <f t="shared" si="1172"/>
        <v/>
      </c>
      <c r="AJ3507" s="187" t="str">
        <f t="shared" si="1173"/>
        <v/>
      </c>
      <c r="AK3507" s="187" t="str">
        <f t="shared" si="1174"/>
        <v/>
      </c>
      <c r="AN3507" s="187" t="str">
        <f t="shared" si="1175"/>
        <v/>
      </c>
      <c r="AO3507" s="187" t="str">
        <f t="shared" si="1176"/>
        <v/>
      </c>
      <c r="AP3507" s="187" t="str">
        <f t="shared" si="1177"/>
        <v/>
      </c>
      <c r="AT3507" s="187" t="str">
        <f t="shared" si="1178"/>
        <v>Q920136</v>
      </c>
      <c r="AU3507" s="187">
        <f t="shared" si="1179"/>
        <v>1</v>
      </c>
      <c r="AV3507" s="187">
        <f t="shared" si="1180"/>
        <v>84709.5</v>
      </c>
      <c r="AW3507" s="187" t="str">
        <f t="shared" si="1181"/>
        <v>2022/7</v>
      </c>
      <c r="AX3507" s="187" t="str">
        <f t="shared" si="1182"/>
        <v>2022/7 Contribuciones Seg. Social</v>
      </c>
      <c r="AY3507" s="187">
        <f t="shared" si="1163"/>
        <v>206755.16</v>
      </c>
      <c r="AZ3507" s="187">
        <f t="shared" si="1183"/>
        <v>0.40970924256497393</v>
      </c>
      <c r="BA3507" s="187" t="str">
        <f t="shared" si="1165"/>
        <v>Q920136 1</v>
      </c>
      <c r="BB3507" s="187">
        <f>IFERROR(IF(AW3507="","",VLOOKUP(AW3507,SUSS!R:S,2,FALSE)),AY3507*SUSS!$M$2)</f>
        <v>24598.9</v>
      </c>
      <c r="BC3507" s="187">
        <f t="shared" si="1164"/>
        <v>10078.396686931537</v>
      </c>
    </row>
    <row r="3508" spans="14:55" ht="15.75" thickBot="1">
      <c r="N3508" s="183" t="s">
        <v>285</v>
      </c>
      <c r="O3508" s="82">
        <v>1</v>
      </c>
      <c r="P3508" s="85">
        <v>70467.23</v>
      </c>
      <c r="Q3508" s="83" t="s">
        <v>86</v>
      </c>
      <c r="R3508" s="83" t="s">
        <v>10</v>
      </c>
      <c r="S3508" s="83" t="s">
        <v>10</v>
      </c>
      <c r="T3508" s="82" t="s">
        <v>286</v>
      </c>
      <c r="U3508" s="82" t="s">
        <v>124</v>
      </c>
      <c r="AC3508" s="187" t="str">
        <f t="shared" si="1166"/>
        <v/>
      </c>
      <c r="AD3508" s="187" t="str">
        <f t="shared" si="1167"/>
        <v/>
      </c>
      <c r="AE3508" s="187" t="str">
        <f t="shared" si="1168"/>
        <v/>
      </c>
      <c r="AF3508" s="187" t="str">
        <f t="shared" si="1169"/>
        <v/>
      </c>
      <c r="AG3508" s="187" t="str">
        <f t="shared" si="1170"/>
        <v/>
      </c>
      <c r="AH3508" s="187" t="str">
        <f t="shared" si="1171"/>
        <v/>
      </c>
      <c r="AI3508" s="187" t="str">
        <f t="shared" si="1172"/>
        <v/>
      </c>
      <c r="AJ3508" s="187" t="str">
        <f t="shared" si="1173"/>
        <v/>
      </c>
      <c r="AK3508" s="187" t="str">
        <f t="shared" si="1174"/>
        <v/>
      </c>
      <c r="AN3508" s="187" t="str">
        <f t="shared" si="1175"/>
        <v/>
      </c>
      <c r="AO3508" s="187" t="str">
        <f t="shared" si="1176"/>
        <v/>
      </c>
      <c r="AP3508" s="187" t="str">
        <f t="shared" si="1177"/>
        <v/>
      </c>
      <c r="AT3508" s="187" t="str">
        <f t="shared" si="1178"/>
        <v/>
      </c>
      <c r="AU3508" s="187" t="str">
        <f t="shared" si="1179"/>
        <v/>
      </c>
      <c r="AV3508" s="187" t="str">
        <f t="shared" si="1180"/>
        <v/>
      </c>
      <c r="AW3508" s="187" t="str">
        <f t="shared" si="1181"/>
        <v/>
      </c>
      <c r="AX3508" s="187" t="str">
        <f t="shared" si="1182"/>
        <v/>
      </c>
      <c r="AY3508" s="187" t="str">
        <f t="shared" si="1163"/>
        <v/>
      </c>
      <c r="AZ3508" s="187" t="str">
        <f t="shared" si="1183"/>
        <v/>
      </c>
      <c r="BA3508" s="187" t="str">
        <f t="shared" si="1165"/>
        <v xml:space="preserve"> </v>
      </c>
      <c r="BB3508" s="187" t="str">
        <f>IFERROR(IF(AW3508="","",VLOOKUP(AW3508,SUSS!R:S,2,FALSE)),AY3508*SUSS!$M$2)</f>
        <v/>
      </c>
      <c r="BC3508" s="187" t="str">
        <f t="shared" si="1164"/>
        <v/>
      </c>
    </row>
    <row r="3509" spans="14:55" ht="15.75" thickBot="1">
      <c r="N3509" s="183" t="s">
        <v>285</v>
      </c>
      <c r="O3509" s="82">
        <v>2</v>
      </c>
      <c r="P3509" s="85">
        <v>74300.639999999999</v>
      </c>
      <c r="Q3509" s="83" t="s">
        <v>86</v>
      </c>
      <c r="R3509" s="83" t="s">
        <v>10</v>
      </c>
      <c r="S3509" s="83" t="s">
        <v>10</v>
      </c>
      <c r="T3509" s="82" t="s">
        <v>286</v>
      </c>
      <c r="U3509" s="82" t="s">
        <v>124</v>
      </c>
      <c r="AC3509" s="187" t="str">
        <f t="shared" si="1166"/>
        <v/>
      </c>
      <c r="AD3509" s="187" t="str">
        <f t="shared" si="1167"/>
        <v/>
      </c>
      <c r="AE3509" s="187" t="str">
        <f t="shared" si="1168"/>
        <v/>
      </c>
      <c r="AF3509" s="187" t="str">
        <f t="shared" si="1169"/>
        <v/>
      </c>
      <c r="AG3509" s="187" t="str">
        <f t="shared" si="1170"/>
        <v/>
      </c>
      <c r="AH3509" s="187" t="str">
        <f t="shared" si="1171"/>
        <v/>
      </c>
      <c r="AI3509" s="187" t="str">
        <f t="shared" si="1172"/>
        <v/>
      </c>
      <c r="AJ3509" s="187" t="str">
        <f t="shared" si="1173"/>
        <v/>
      </c>
      <c r="AK3509" s="187" t="str">
        <f t="shared" si="1174"/>
        <v/>
      </c>
      <c r="AN3509" s="187" t="str">
        <f t="shared" si="1175"/>
        <v/>
      </c>
      <c r="AO3509" s="187" t="str">
        <f t="shared" si="1176"/>
        <v/>
      </c>
      <c r="AP3509" s="187" t="str">
        <f t="shared" si="1177"/>
        <v/>
      </c>
      <c r="AT3509" s="187" t="str">
        <f t="shared" si="1178"/>
        <v/>
      </c>
      <c r="AU3509" s="187" t="str">
        <f t="shared" si="1179"/>
        <v/>
      </c>
      <c r="AV3509" s="187" t="str">
        <f t="shared" si="1180"/>
        <v/>
      </c>
      <c r="AW3509" s="187" t="str">
        <f t="shared" si="1181"/>
        <v/>
      </c>
      <c r="AX3509" s="187" t="str">
        <f t="shared" si="1182"/>
        <v/>
      </c>
      <c r="AY3509" s="187" t="str">
        <f t="shared" si="1163"/>
        <v/>
      </c>
      <c r="AZ3509" s="187" t="str">
        <f t="shared" si="1183"/>
        <v/>
      </c>
      <c r="BA3509" s="187" t="str">
        <f t="shared" si="1165"/>
        <v xml:space="preserve"> </v>
      </c>
      <c r="BB3509" s="187" t="str">
        <f>IFERROR(IF(AW3509="","",VLOOKUP(AW3509,SUSS!R:S,2,FALSE)),AY3509*SUSS!$M$2)</f>
        <v/>
      </c>
      <c r="BC3509" s="187" t="str">
        <f t="shared" si="1164"/>
        <v/>
      </c>
    </row>
    <row r="3510" spans="14:55" ht="15.75" thickBot="1">
      <c r="N3510" s="183" t="s">
        <v>285</v>
      </c>
      <c r="O3510" s="82">
        <v>2</v>
      </c>
      <c r="P3510" s="85">
        <v>89317.7</v>
      </c>
      <c r="Q3510" s="83" t="s">
        <v>11</v>
      </c>
      <c r="R3510" s="83" t="s">
        <v>10</v>
      </c>
      <c r="S3510" s="83" t="s">
        <v>10</v>
      </c>
      <c r="T3510" s="82" t="s">
        <v>286</v>
      </c>
      <c r="U3510" s="82" t="s">
        <v>124</v>
      </c>
      <c r="AC3510" s="187" t="str">
        <f t="shared" si="1166"/>
        <v/>
      </c>
      <c r="AD3510" s="187" t="str">
        <f t="shared" si="1167"/>
        <v/>
      </c>
      <c r="AE3510" s="187" t="str">
        <f t="shared" si="1168"/>
        <v/>
      </c>
      <c r="AF3510" s="187" t="str">
        <f t="shared" si="1169"/>
        <v/>
      </c>
      <c r="AG3510" s="187" t="str">
        <f t="shared" si="1170"/>
        <v/>
      </c>
      <c r="AH3510" s="187" t="str">
        <f t="shared" si="1171"/>
        <v/>
      </c>
      <c r="AI3510" s="187" t="str">
        <f t="shared" si="1172"/>
        <v/>
      </c>
      <c r="AJ3510" s="187" t="str">
        <f t="shared" si="1173"/>
        <v/>
      </c>
      <c r="AK3510" s="187" t="str">
        <f t="shared" si="1174"/>
        <v/>
      </c>
      <c r="AN3510" s="187" t="str">
        <f t="shared" si="1175"/>
        <v/>
      </c>
      <c r="AO3510" s="187" t="str">
        <f t="shared" si="1176"/>
        <v/>
      </c>
      <c r="AP3510" s="187" t="str">
        <f t="shared" si="1177"/>
        <v/>
      </c>
      <c r="AT3510" s="187" t="str">
        <f t="shared" si="1178"/>
        <v>Q920136</v>
      </c>
      <c r="AU3510" s="187">
        <f t="shared" si="1179"/>
        <v>2</v>
      </c>
      <c r="AV3510" s="187">
        <f t="shared" si="1180"/>
        <v>89317.7</v>
      </c>
      <c r="AW3510" s="187" t="str">
        <f t="shared" si="1181"/>
        <v>2022/7</v>
      </c>
      <c r="AX3510" s="187" t="str">
        <f t="shared" si="1182"/>
        <v>2022/7 Contribuciones Seg. Social</v>
      </c>
      <c r="AY3510" s="187">
        <f t="shared" si="1163"/>
        <v>206755.16</v>
      </c>
      <c r="AZ3510" s="187">
        <f t="shared" si="1183"/>
        <v>0.43199744083775221</v>
      </c>
      <c r="BA3510" s="187" t="str">
        <f t="shared" si="1165"/>
        <v>Q920136 2</v>
      </c>
      <c r="BB3510" s="187">
        <f>IFERROR(IF(AW3510="","",VLOOKUP(AW3510,SUSS!R:S,2,FALSE)),AY3510*SUSS!$M$2)</f>
        <v>24598.9</v>
      </c>
      <c r="BC3510" s="187">
        <f t="shared" si="1164"/>
        <v>10626.661847423784</v>
      </c>
    </row>
    <row r="3511" spans="14:55" ht="15.75" thickBot="1">
      <c r="N3511" s="183" t="s">
        <v>285</v>
      </c>
      <c r="O3511" s="82">
        <v>3</v>
      </c>
      <c r="P3511" s="85">
        <v>32758.52</v>
      </c>
      <c r="Q3511" s="83" t="s">
        <v>86</v>
      </c>
      <c r="R3511" s="83" t="s">
        <v>10</v>
      </c>
      <c r="S3511" s="83" t="s">
        <v>10</v>
      </c>
      <c r="T3511" s="82" t="s">
        <v>286</v>
      </c>
      <c r="U3511" s="82" t="s">
        <v>124</v>
      </c>
      <c r="AC3511" s="187" t="str">
        <f t="shared" si="1166"/>
        <v/>
      </c>
      <c r="AD3511" s="187" t="str">
        <f t="shared" si="1167"/>
        <v/>
      </c>
      <c r="AE3511" s="187" t="str">
        <f t="shared" si="1168"/>
        <v/>
      </c>
      <c r="AF3511" s="187" t="str">
        <f t="shared" si="1169"/>
        <v/>
      </c>
      <c r="AG3511" s="187" t="str">
        <f t="shared" si="1170"/>
        <v/>
      </c>
      <c r="AH3511" s="187" t="str">
        <f t="shared" si="1171"/>
        <v/>
      </c>
      <c r="AI3511" s="187" t="str">
        <f t="shared" si="1172"/>
        <v/>
      </c>
      <c r="AJ3511" s="187" t="str">
        <f t="shared" si="1173"/>
        <v/>
      </c>
      <c r="AK3511" s="187" t="str">
        <f t="shared" si="1174"/>
        <v/>
      </c>
      <c r="AN3511" s="187" t="str">
        <f t="shared" si="1175"/>
        <v/>
      </c>
      <c r="AO3511" s="187" t="str">
        <f t="shared" si="1176"/>
        <v/>
      </c>
      <c r="AP3511" s="187" t="str">
        <f t="shared" si="1177"/>
        <v/>
      </c>
      <c r="AT3511" s="187" t="str">
        <f t="shared" si="1178"/>
        <v/>
      </c>
      <c r="AU3511" s="187" t="str">
        <f t="shared" si="1179"/>
        <v/>
      </c>
      <c r="AV3511" s="187" t="str">
        <f t="shared" si="1180"/>
        <v/>
      </c>
      <c r="AW3511" s="187" t="str">
        <f t="shared" si="1181"/>
        <v/>
      </c>
      <c r="AX3511" s="187" t="str">
        <f t="shared" si="1182"/>
        <v/>
      </c>
      <c r="AY3511" s="187" t="str">
        <f t="shared" si="1163"/>
        <v/>
      </c>
      <c r="AZ3511" s="187" t="str">
        <f t="shared" si="1183"/>
        <v/>
      </c>
      <c r="BA3511" s="187" t="str">
        <f t="shared" si="1165"/>
        <v xml:space="preserve"> </v>
      </c>
      <c r="BB3511" s="187" t="str">
        <f>IFERROR(IF(AW3511="","",VLOOKUP(AW3511,SUSS!R:S,2,FALSE)),AY3511*SUSS!$M$2)</f>
        <v/>
      </c>
      <c r="BC3511" s="187" t="str">
        <f t="shared" si="1164"/>
        <v/>
      </c>
    </row>
    <row r="3512" spans="14:55" ht="15.75" thickBot="1">
      <c r="N3512" s="183" t="s">
        <v>285</v>
      </c>
      <c r="O3512" s="82">
        <v>3</v>
      </c>
      <c r="P3512" s="85">
        <v>32727.96</v>
      </c>
      <c r="Q3512" s="83" t="s">
        <v>11</v>
      </c>
      <c r="R3512" s="83" t="s">
        <v>10</v>
      </c>
      <c r="S3512" s="83" t="s">
        <v>10</v>
      </c>
      <c r="T3512" s="82" t="s">
        <v>286</v>
      </c>
      <c r="U3512" s="82" t="s">
        <v>124</v>
      </c>
      <c r="AC3512" s="187" t="str">
        <f t="shared" si="1166"/>
        <v/>
      </c>
      <c r="AD3512" s="187" t="str">
        <f t="shared" si="1167"/>
        <v/>
      </c>
      <c r="AE3512" s="187" t="str">
        <f t="shared" si="1168"/>
        <v/>
      </c>
      <c r="AF3512" s="187" t="str">
        <f t="shared" si="1169"/>
        <v/>
      </c>
      <c r="AG3512" s="187" t="str">
        <f t="shared" si="1170"/>
        <v/>
      </c>
      <c r="AH3512" s="187" t="str">
        <f t="shared" si="1171"/>
        <v/>
      </c>
      <c r="AI3512" s="187" t="str">
        <f t="shared" si="1172"/>
        <v/>
      </c>
      <c r="AJ3512" s="187" t="str">
        <f t="shared" si="1173"/>
        <v/>
      </c>
      <c r="AK3512" s="187" t="str">
        <f t="shared" si="1174"/>
        <v/>
      </c>
      <c r="AN3512" s="187" t="str">
        <f t="shared" si="1175"/>
        <v/>
      </c>
      <c r="AO3512" s="187" t="str">
        <f t="shared" si="1176"/>
        <v/>
      </c>
      <c r="AP3512" s="187" t="str">
        <f t="shared" si="1177"/>
        <v/>
      </c>
      <c r="AT3512" s="187" t="str">
        <f t="shared" si="1178"/>
        <v>Q920136</v>
      </c>
      <c r="AU3512" s="187">
        <f t="shared" si="1179"/>
        <v>3</v>
      </c>
      <c r="AV3512" s="187">
        <f t="shared" si="1180"/>
        <v>32727.96</v>
      </c>
      <c r="AW3512" s="187" t="str">
        <f t="shared" si="1181"/>
        <v>2022/7</v>
      </c>
      <c r="AX3512" s="187" t="str">
        <f t="shared" si="1182"/>
        <v>2022/7 Contribuciones Seg. Social</v>
      </c>
      <c r="AY3512" s="187">
        <f t="shared" si="1163"/>
        <v>206755.16</v>
      </c>
      <c r="AZ3512" s="187">
        <f t="shared" si="1183"/>
        <v>0.1582933165972738</v>
      </c>
      <c r="BA3512" s="187" t="str">
        <f t="shared" si="1165"/>
        <v>Q920136 3</v>
      </c>
      <c r="BB3512" s="187">
        <f>IFERROR(IF(AW3512="","",VLOOKUP(AW3512,SUSS!R:S,2,FALSE)),AY3512*SUSS!$M$2)</f>
        <v>24598.9</v>
      </c>
      <c r="BC3512" s="187">
        <f t="shared" si="1164"/>
        <v>3893.8414656446789</v>
      </c>
    </row>
    <row r="3513" spans="14:55" ht="15.75" thickBot="1">
      <c r="N3513" s="183" t="s">
        <v>285</v>
      </c>
      <c r="O3513" s="82">
        <v>3</v>
      </c>
      <c r="P3513" s="85">
        <v>25294.43</v>
      </c>
      <c r="Q3513" s="83" t="s">
        <v>11</v>
      </c>
      <c r="R3513" s="83" t="s">
        <v>10</v>
      </c>
      <c r="S3513" s="83" t="s">
        <v>83</v>
      </c>
      <c r="T3513" s="82" t="s">
        <v>286</v>
      </c>
      <c r="U3513" s="82" t="s">
        <v>124</v>
      </c>
      <c r="AC3513" s="187" t="str">
        <f t="shared" si="1166"/>
        <v/>
      </c>
      <c r="AD3513" s="187" t="str">
        <f t="shared" si="1167"/>
        <v/>
      </c>
      <c r="AE3513" s="187" t="str">
        <f t="shared" si="1168"/>
        <v/>
      </c>
      <c r="AF3513" s="187" t="str">
        <f t="shared" si="1169"/>
        <v/>
      </c>
      <c r="AG3513" s="187" t="str">
        <f t="shared" si="1170"/>
        <v/>
      </c>
      <c r="AH3513" s="187" t="str">
        <f t="shared" si="1171"/>
        <v/>
      </c>
      <c r="AI3513" s="187" t="str">
        <f t="shared" si="1172"/>
        <v/>
      </c>
      <c r="AJ3513" s="187" t="str">
        <f t="shared" si="1173"/>
        <v/>
      </c>
      <c r="AK3513" s="187" t="str">
        <f t="shared" si="1174"/>
        <v/>
      </c>
      <c r="AN3513" s="187" t="str">
        <f t="shared" si="1175"/>
        <v/>
      </c>
      <c r="AO3513" s="187" t="str">
        <f t="shared" si="1176"/>
        <v/>
      </c>
      <c r="AP3513" s="187" t="str">
        <f t="shared" si="1177"/>
        <v/>
      </c>
      <c r="AT3513" s="187" t="str">
        <f t="shared" si="1178"/>
        <v>Q920136</v>
      </c>
      <c r="AU3513" s="187">
        <f t="shared" si="1179"/>
        <v>3</v>
      </c>
      <c r="AV3513" s="187">
        <f t="shared" si="1180"/>
        <v>25294.43</v>
      </c>
      <c r="AW3513" s="187" t="str">
        <f t="shared" si="1181"/>
        <v>2022/7</v>
      </c>
      <c r="AX3513" s="187" t="str">
        <f t="shared" si="1182"/>
        <v>2022/7 Contribuciones Seg. Social</v>
      </c>
      <c r="AY3513" s="187">
        <f t="shared" si="1163"/>
        <v>206755.16</v>
      </c>
      <c r="AZ3513" s="187">
        <f t="shared" si="1183"/>
        <v>0.12234001801938099</v>
      </c>
      <c r="BA3513" s="187" t="str">
        <f t="shared" si="1165"/>
        <v>Q920136 3</v>
      </c>
      <c r="BB3513" s="187">
        <f>IFERROR(IF(AW3513="","",VLOOKUP(AW3513,SUSS!R:S,2,FALSE)),AY3513*SUSS!$M$2)</f>
        <v>24598.9</v>
      </c>
      <c r="BC3513" s="187">
        <f t="shared" si="1164"/>
        <v>3009.4298692569514</v>
      </c>
    </row>
    <row r="3514" spans="14:55" ht="15.75" thickBot="1">
      <c r="N3514" s="183" t="s">
        <v>285</v>
      </c>
      <c r="O3514" s="82">
        <v>3</v>
      </c>
      <c r="P3514" s="85">
        <v>21718.58</v>
      </c>
      <c r="Q3514" s="83" t="s">
        <v>86</v>
      </c>
      <c r="R3514" s="83" t="s">
        <v>10</v>
      </c>
      <c r="S3514" s="83" t="s">
        <v>83</v>
      </c>
      <c r="T3514" s="82" t="s">
        <v>286</v>
      </c>
      <c r="U3514" s="82" t="s">
        <v>124</v>
      </c>
      <c r="AC3514" s="187" t="str">
        <f t="shared" si="1166"/>
        <v/>
      </c>
      <c r="AD3514" s="187" t="str">
        <f t="shared" si="1167"/>
        <v/>
      </c>
      <c r="AE3514" s="187" t="str">
        <f t="shared" si="1168"/>
        <v/>
      </c>
      <c r="AF3514" s="187" t="str">
        <f t="shared" si="1169"/>
        <v/>
      </c>
      <c r="AG3514" s="187" t="str">
        <f t="shared" si="1170"/>
        <v/>
      </c>
      <c r="AH3514" s="187" t="str">
        <f t="shared" si="1171"/>
        <v/>
      </c>
      <c r="AI3514" s="187" t="str">
        <f t="shared" si="1172"/>
        <v/>
      </c>
      <c r="AJ3514" s="187" t="str">
        <f t="shared" si="1173"/>
        <v/>
      </c>
      <c r="AK3514" s="187" t="str">
        <f t="shared" si="1174"/>
        <v/>
      </c>
      <c r="AN3514" s="187" t="str">
        <f t="shared" si="1175"/>
        <v/>
      </c>
      <c r="AO3514" s="187" t="str">
        <f t="shared" si="1176"/>
        <v/>
      </c>
      <c r="AP3514" s="187" t="str">
        <f t="shared" si="1177"/>
        <v/>
      </c>
      <c r="AT3514" s="187" t="str">
        <f t="shared" si="1178"/>
        <v/>
      </c>
      <c r="AU3514" s="187" t="str">
        <f t="shared" si="1179"/>
        <v/>
      </c>
      <c r="AV3514" s="187" t="str">
        <f t="shared" si="1180"/>
        <v/>
      </c>
      <c r="AW3514" s="187" t="str">
        <f t="shared" si="1181"/>
        <v/>
      </c>
      <c r="AX3514" s="187" t="str">
        <f t="shared" si="1182"/>
        <v/>
      </c>
      <c r="AY3514" s="187" t="str">
        <f t="shared" si="1163"/>
        <v/>
      </c>
      <c r="AZ3514" s="187" t="str">
        <f t="shared" si="1183"/>
        <v/>
      </c>
      <c r="BA3514" s="187" t="str">
        <f t="shared" si="1165"/>
        <v xml:space="preserve"> </v>
      </c>
      <c r="BB3514" s="187" t="str">
        <f>IFERROR(IF(AW3514="","",VLOOKUP(AW3514,SUSS!R:S,2,FALSE)),AY3514*SUSS!$M$2)</f>
        <v/>
      </c>
      <c r="BC3514" s="187" t="str">
        <f t="shared" si="1164"/>
        <v/>
      </c>
    </row>
    <row r="3515" spans="14:55" ht="15.75" thickBot="1">
      <c r="N3515" s="183" t="s">
        <v>285</v>
      </c>
      <c r="O3515" s="82">
        <v>3</v>
      </c>
      <c r="P3515" s="85">
        <v>23865.5</v>
      </c>
      <c r="Q3515" s="83" t="s">
        <v>86</v>
      </c>
      <c r="R3515" s="83" t="s">
        <v>10</v>
      </c>
      <c r="S3515" s="83" t="s">
        <v>10</v>
      </c>
      <c r="T3515" s="82" t="s">
        <v>287</v>
      </c>
      <c r="U3515" s="82" t="s">
        <v>124</v>
      </c>
      <c r="AC3515" s="187" t="str">
        <f t="shared" si="1166"/>
        <v/>
      </c>
      <c r="AD3515" s="187" t="str">
        <f t="shared" si="1167"/>
        <v/>
      </c>
      <c r="AE3515" s="187" t="str">
        <f t="shared" si="1168"/>
        <v/>
      </c>
      <c r="AF3515" s="187" t="str">
        <f t="shared" si="1169"/>
        <v/>
      </c>
      <c r="AG3515" s="187" t="str">
        <f t="shared" si="1170"/>
        <v/>
      </c>
      <c r="AH3515" s="187" t="str">
        <f t="shared" si="1171"/>
        <v/>
      </c>
      <c r="AI3515" s="187" t="str">
        <f t="shared" si="1172"/>
        <v/>
      </c>
      <c r="AJ3515" s="187" t="str">
        <f t="shared" si="1173"/>
        <v/>
      </c>
      <c r="AK3515" s="187" t="str">
        <f t="shared" si="1174"/>
        <v/>
      </c>
      <c r="AN3515" s="187" t="str">
        <f t="shared" si="1175"/>
        <v/>
      </c>
      <c r="AO3515" s="187" t="str">
        <f t="shared" si="1176"/>
        <v/>
      </c>
      <c r="AP3515" s="187" t="str">
        <f t="shared" si="1177"/>
        <v/>
      </c>
      <c r="AT3515" s="187" t="str">
        <f t="shared" si="1178"/>
        <v/>
      </c>
      <c r="AU3515" s="187" t="str">
        <f t="shared" si="1179"/>
        <v/>
      </c>
      <c r="AV3515" s="187" t="str">
        <f t="shared" si="1180"/>
        <v/>
      </c>
      <c r="AW3515" s="187" t="str">
        <f t="shared" si="1181"/>
        <v/>
      </c>
      <c r="AX3515" s="187" t="str">
        <f t="shared" si="1182"/>
        <v/>
      </c>
      <c r="AY3515" s="187" t="str">
        <f t="shared" si="1163"/>
        <v/>
      </c>
      <c r="AZ3515" s="187" t="str">
        <f t="shared" si="1183"/>
        <v/>
      </c>
      <c r="BA3515" s="187" t="str">
        <f t="shared" si="1165"/>
        <v xml:space="preserve"> </v>
      </c>
      <c r="BB3515" s="187" t="str">
        <f>IFERROR(IF(AW3515="","",VLOOKUP(AW3515,SUSS!R:S,2,FALSE)),AY3515*SUSS!$M$2)</f>
        <v/>
      </c>
      <c r="BC3515" s="187" t="str">
        <f t="shared" si="1164"/>
        <v/>
      </c>
    </row>
    <row r="3516" spans="14:55" ht="15.75" thickBot="1">
      <c r="N3516" s="183" t="s">
        <v>285</v>
      </c>
      <c r="O3516" s="82">
        <v>3</v>
      </c>
      <c r="P3516" s="85">
        <v>36154.19</v>
      </c>
      <c r="Q3516" s="83" t="s">
        <v>11</v>
      </c>
      <c r="R3516" s="83" t="s">
        <v>10</v>
      </c>
      <c r="S3516" s="83" t="s">
        <v>10</v>
      </c>
      <c r="T3516" s="82" t="s">
        <v>287</v>
      </c>
      <c r="U3516" s="82" t="s">
        <v>124</v>
      </c>
      <c r="AC3516" s="187" t="str">
        <f t="shared" si="1166"/>
        <v/>
      </c>
      <c r="AD3516" s="187" t="str">
        <f t="shared" si="1167"/>
        <v/>
      </c>
      <c r="AE3516" s="187" t="str">
        <f t="shared" si="1168"/>
        <v/>
      </c>
      <c r="AF3516" s="187" t="str">
        <f t="shared" si="1169"/>
        <v/>
      </c>
      <c r="AG3516" s="187" t="str">
        <f t="shared" si="1170"/>
        <v/>
      </c>
      <c r="AH3516" s="187" t="str">
        <f t="shared" si="1171"/>
        <v/>
      </c>
      <c r="AI3516" s="187" t="str">
        <f t="shared" si="1172"/>
        <v/>
      </c>
      <c r="AJ3516" s="187" t="str">
        <f t="shared" si="1173"/>
        <v/>
      </c>
      <c r="AK3516" s="187" t="str">
        <f t="shared" si="1174"/>
        <v/>
      </c>
      <c r="AN3516" s="187" t="str">
        <f t="shared" si="1175"/>
        <v/>
      </c>
      <c r="AO3516" s="187" t="str">
        <f t="shared" si="1176"/>
        <v/>
      </c>
      <c r="AP3516" s="187" t="str">
        <f t="shared" si="1177"/>
        <v/>
      </c>
      <c r="AT3516" s="187" t="str">
        <f t="shared" si="1178"/>
        <v>Q920136</v>
      </c>
      <c r="AU3516" s="187">
        <f t="shared" si="1179"/>
        <v>3</v>
      </c>
      <c r="AV3516" s="187">
        <f t="shared" si="1180"/>
        <v>36154.19</v>
      </c>
      <c r="AW3516" s="187" t="str">
        <f t="shared" si="1181"/>
        <v>2022/8</v>
      </c>
      <c r="AX3516" s="187" t="str">
        <f t="shared" si="1182"/>
        <v>2022/8 Contribuciones Seg. Social</v>
      </c>
      <c r="AY3516" s="187">
        <f t="shared" si="1163"/>
        <v>277830.19</v>
      </c>
      <c r="AZ3516" s="187">
        <f t="shared" si="1183"/>
        <v>0.1301305304509924</v>
      </c>
      <c r="BA3516" s="187" t="str">
        <f t="shared" si="1165"/>
        <v>Q920136 3</v>
      </c>
      <c r="BB3516" s="187">
        <f>IFERROR(IF(AW3516="","",VLOOKUP(AW3516,SUSS!R:S,2,FALSE)),AY3516*SUSS!$M$2)</f>
        <v>32188.679781899558</v>
      </c>
      <c r="BC3516" s="187">
        <f t="shared" si="1164"/>
        <v>4188.7299745357241</v>
      </c>
    </row>
    <row r="3517" spans="14:55" ht="15.75" thickBot="1">
      <c r="N3517" s="183" t="s">
        <v>285</v>
      </c>
      <c r="O3517" s="82">
        <v>4</v>
      </c>
      <c r="P3517" s="85">
        <v>99299.78</v>
      </c>
      <c r="Q3517" s="83" t="s">
        <v>11</v>
      </c>
      <c r="R3517" s="83" t="s">
        <v>10</v>
      </c>
      <c r="S3517" s="83" t="s">
        <v>10</v>
      </c>
      <c r="T3517" s="82" t="s">
        <v>287</v>
      </c>
      <c r="U3517" s="82" t="s">
        <v>124</v>
      </c>
      <c r="AC3517" s="187" t="str">
        <f t="shared" si="1166"/>
        <v/>
      </c>
      <c r="AD3517" s="187" t="str">
        <f t="shared" si="1167"/>
        <v/>
      </c>
      <c r="AE3517" s="187" t="str">
        <f t="shared" si="1168"/>
        <v/>
      </c>
      <c r="AF3517" s="187" t="str">
        <f t="shared" si="1169"/>
        <v/>
      </c>
      <c r="AG3517" s="187" t="str">
        <f t="shared" si="1170"/>
        <v/>
      </c>
      <c r="AH3517" s="187" t="str">
        <f t="shared" si="1171"/>
        <v/>
      </c>
      <c r="AI3517" s="187" t="str">
        <f t="shared" si="1172"/>
        <v/>
      </c>
      <c r="AJ3517" s="187" t="str">
        <f t="shared" si="1173"/>
        <v/>
      </c>
      <c r="AK3517" s="187" t="str">
        <f t="shared" si="1174"/>
        <v/>
      </c>
      <c r="AN3517" s="187" t="str">
        <f t="shared" si="1175"/>
        <v/>
      </c>
      <c r="AO3517" s="187" t="str">
        <f t="shared" si="1176"/>
        <v/>
      </c>
      <c r="AP3517" s="187" t="str">
        <f t="shared" si="1177"/>
        <v/>
      </c>
      <c r="AT3517" s="187" t="str">
        <f t="shared" si="1178"/>
        <v>Q920136</v>
      </c>
      <c r="AU3517" s="187">
        <f t="shared" si="1179"/>
        <v>4</v>
      </c>
      <c r="AV3517" s="187">
        <f t="shared" si="1180"/>
        <v>99299.78</v>
      </c>
      <c r="AW3517" s="187" t="str">
        <f t="shared" si="1181"/>
        <v>2022/8</v>
      </c>
      <c r="AX3517" s="187" t="str">
        <f t="shared" si="1182"/>
        <v>2022/8 Contribuciones Seg. Social</v>
      </c>
      <c r="AY3517" s="187">
        <f t="shared" si="1163"/>
        <v>277830.19</v>
      </c>
      <c r="AZ3517" s="187">
        <f t="shared" si="1183"/>
        <v>0.35741177011756714</v>
      </c>
      <c r="BA3517" s="187" t="str">
        <f t="shared" si="1165"/>
        <v>Q920136 4</v>
      </c>
      <c r="BB3517" s="187">
        <f>IFERROR(IF(AW3517="","",VLOOKUP(AW3517,SUSS!R:S,2,FALSE)),AY3517*SUSS!$M$2)</f>
        <v>32188.679781899558</v>
      </c>
      <c r="BC3517" s="187">
        <f t="shared" si="1164"/>
        <v>11504.613018596267</v>
      </c>
    </row>
    <row r="3518" spans="14:55" ht="15.75" thickBot="1">
      <c r="N3518" s="183" t="s">
        <v>285</v>
      </c>
      <c r="O3518" s="82">
        <v>4</v>
      </c>
      <c r="P3518" s="85">
        <v>82604.44</v>
      </c>
      <c r="Q3518" s="83" t="s">
        <v>86</v>
      </c>
      <c r="R3518" s="83" t="s">
        <v>10</v>
      </c>
      <c r="S3518" s="83" t="s">
        <v>10</v>
      </c>
      <c r="T3518" s="82" t="s">
        <v>287</v>
      </c>
      <c r="U3518" s="82" t="s">
        <v>124</v>
      </c>
      <c r="AC3518" s="187" t="str">
        <f t="shared" si="1166"/>
        <v/>
      </c>
      <c r="AD3518" s="187" t="str">
        <f t="shared" si="1167"/>
        <v/>
      </c>
      <c r="AE3518" s="187" t="str">
        <f t="shared" si="1168"/>
        <v/>
      </c>
      <c r="AF3518" s="187" t="str">
        <f t="shared" si="1169"/>
        <v/>
      </c>
      <c r="AG3518" s="187" t="str">
        <f t="shared" si="1170"/>
        <v/>
      </c>
      <c r="AH3518" s="187" t="str">
        <f t="shared" si="1171"/>
        <v/>
      </c>
      <c r="AI3518" s="187" t="str">
        <f t="shared" si="1172"/>
        <v/>
      </c>
      <c r="AJ3518" s="187" t="str">
        <f t="shared" si="1173"/>
        <v/>
      </c>
      <c r="AK3518" s="187" t="str">
        <f t="shared" si="1174"/>
        <v/>
      </c>
      <c r="AN3518" s="187" t="str">
        <f t="shared" si="1175"/>
        <v/>
      </c>
      <c r="AO3518" s="187" t="str">
        <f t="shared" si="1176"/>
        <v/>
      </c>
      <c r="AP3518" s="187" t="str">
        <f t="shared" si="1177"/>
        <v/>
      </c>
      <c r="AT3518" s="187" t="str">
        <f t="shared" si="1178"/>
        <v/>
      </c>
      <c r="AU3518" s="187" t="str">
        <f t="shared" si="1179"/>
        <v/>
      </c>
      <c r="AV3518" s="187" t="str">
        <f t="shared" si="1180"/>
        <v/>
      </c>
      <c r="AW3518" s="187" t="str">
        <f t="shared" si="1181"/>
        <v/>
      </c>
      <c r="AX3518" s="187" t="str">
        <f t="shared" si="1182"/>
        <v/>
      </c>
      <c r="AY3518" s="187" t="str">
        <f t="shared" si="1163"/>
        <v/>
      </c>
      <c r="AZ3518" s="187" t="str">
        <f t="shared" si="1183"/>
        <v/>
      </c>
      <c r="BA3518" s="187" t="str">
        <f t="shared" si="1165"/>
        <v xml:space="preserve"> </v>
      </c>
      <c r="BB3518" s="187" t="str">
        <f>IFERROR(IF(AW3518="","",VLOOKUP(AW3518,SUSS!R:S,2,FALSE)),AY3518*SUSS!$M$2)</f>
        <v/>
      </c>
      <c r="BC3518" s="187" t="str">
        <f t="shared" si="1164"/>
        <v/>
      </c>
    </row>
    <row r="3519" spans="14:55" ht="15.75" thickBot="1">
      <c r="N3519" s="183" t="s">
        <v>285</v>
      </c>
      <c r="O3519" s="82">
        <v>5</v>
      </c>
      <c r="P3519" s="85">
        <v>87098.12</v>
      </c>
      <c r="Q3519" s="83" t="s">
        <v>86</v>
      </c>
      <c r="R3519" s="83" t="s">
        <v>10</v>
      </c>
      <c r="S3519" s="83" t="s">
        <v>10</v>
      </c>
      <c r="T3519" s="82" t="s">
        <v>287</v>
      </c>
      <c r="U3519" s="82" t="s">
        <v>124</v>
      </c>
      <c r="AC3519" s="187" t="str">
        <f t="shared" si="1166"/>
        <v/>
      </c>
      <c r="AD3519" s="187" t="str">
        <f t="shared" si="1167"/>
        <v/>
      </c>
      <c r="AE3519" s="187" t="str">
        <f t="shared" si="1168"/>
        <v/>
      </c>
      <c r="AF3519" s="187" t="str">
        <f t="shared" si="1169"/>
        <v/>
      </c>
      <c r="AG3519" s="187" t="str">
        <f t="shared" si="1170"/>
        <v/>
      </c>
      <c r="AH3519" s="187" t="str">
        <f t="shared" si="1171"/>
        <v/>
      </c>
      <c r="AI3519" s="187" t="str">
        <f t="shared" si="1172"/>
        <v/>
      </c>
      <c r="AJ3519" s="187" t="str">
        <f t="shared" si="1173"/>
        <v/>
      </c>
      <c r="AK3519" s="187" t="str">
        <f t="shared" si="1174"/>
        <v/>
      </c>
      <c r="AN3519" s="187" t="str">
        <f t="shared" si="1175"/>
        <v/>
      </c>
      <c r="AO3519" s="187" t="str">
        <f t="shared" si="1176"/>
        <v/>
      </c>
      <c r="AP3519" s="187" t="str">
        <f t="shared" si="1177"/>
        <v/>
      </c>
      <c r="AT3519" s="187" t="str">
        <f t="shared" si="1178"/>
        <v/>
      </c>
      <c r="AU3519" s="187" t="str">
        <f t="shared" si="1179"/>
        <v/>
      </c>
      <c r="AV3519" s="187" t="str">
        <f t="shared" si="1180"/>
        <v/>
      </c>
      <c r="AW3519" s="187" t="str">
        <f t="shared" si="1181"/>
        <v/>
      </c>
      <c r="AX3519" s="187" t="str">
        <f t="shared" si="1182"/>
        <v/>
      </c>
      <c r="AY3519" s="187" t="str">
        <f t="shared" si="1163"/>
        <v/>
      </c>
      <c r="AZ3519" s="187" t="str">
        <f t="shared" si="1183"/>
        <v/>
      </c>
      <c r="BA3519" s="187" t="str">
        <f t="shared" si="1165"/>
        <v xml:space="preserve"> </v>
      </c>
      <c r="BB3519" s="187" t="str">
        <f>IFERROR(IF(AW3519="","",VLOOKUP(AW3519,SUSS!R:S,2,FALSE)),AY3519*SUSS!$M$2)</f>
        <v/>
      </c>
      <c r="BC3519" s="187" t="str">
        <f t="shared" si="1164"/>
        <v/>
      </c>
    </row>
    <row r="3520" spans="14:55" ht="15.75" thickBot="1">
      <c r="N3520" s="183" t="s">
        <v>285</v>
      </c>
      <c r="O3520" s="82">
        <v>5</v>
      </c>
      <c r="P3520" s="85">
        <v>104701.69</v>
      </c>
      <c r="Q3520" s="83" t="s">
        <v>11</v>
      </c>
      <c r="R3520" s="83" t="s">
        <v>10</v>
      </c>
      <c r="S3520" s="83" t="s">
        <v>10</v>
      </c>
      <c r="T3520" s="82" t="s">
        <v>287</v>
      </c>
      <c r="U3520" s="82" t="s">
        <v>124</v>
      </c>
      <c r="AC3520" s="187" t="str">
        <f t="shared" si="1166"/>
        <v/>
      </c>
      <c r="AD3520" s="187" t="str">
        <f t="shared" si="1167"/>
        <v/>
      </c>
      <c r="AE3520" s="187" t="str">
        <f t="shared" si="1168"/>
        <v/>
      </c>
      <c r="AF3520" s="187" t="str">
        <f t="shared" si="1169"/>
        <v/>
      </c>
      <c r="AG3520" s="187" t="str">
        <f t="shared" si="1170"/>
        <v/>
      </c>
      <c r="AH3520" s="187" t="str">
        <f t="shared" si="1171"/>
        <v/>
      </c>
      <c r="AI3520" s="187" t="str">
        <f t="shared" si="1172"/>
        <v/>
      </c>
      <c r="AJ3520" s="187" t="str">
        <f t="shared" si="1173"/>
        <v/>
      </c>
      <c r="AK3520" s="187" t="str">
        <f t="shared" si="1174"/>
        <v/>
      </c>
      <c r="AN3520" s="187" t="str">
        <f t="shared" si="1175"/>
        <v/>
      </c>
      <c r="AO3520" s="187" t="str">
        <f t="shared" si="1176"/>
        <v/>
      </c>
      <c r="AP3520" s="187" t="str">
        <f t="shared" si="1177"/>
        <v/>
      </c>
      <c r="AT3520" s="187" t="str">
        <f t="shared" si="1178"/>
        <v>Q920136</v>
      </c>
      <c r="AU3520" s="187">
        <f t="shared" si="1179"/>
        <v>5</v>
      </c>
      <c r="AV3520" s="187">
        <f t="shared" si="1180"/>
        <v>104701.69</v>
      </c>
      <c r="AW3520" s="187" t="str">
        <f t="shared" si="1181"/>
        <v>2022/8</v>
      </c>
      <c r="AX3520" s="187" t="str">
        <f t="shared" si="1182"/>
        <v>2022/8 Contribuciones Seg. Social</v>
      </c>
      <c r="AY3520" s="187">
        <f t="shared" si="1163"/>
        <v>277830.19</v>
      </c>
      <c r="AZ3520" s="187">
        <f t="shared" si="1183"/>
        <v>0.37685497749542624</v>
      </c>
      <c r="BA3520" s="187" t="str">
        <f t="shared" si="1165"/>
        <v>Q920136 5</v>
      </c>
      <c r="BB3520" s="187">
        <f>IFERROR(IF(AW3520="","",VLOOKUP(AW3520,SUSS!R:S,2,FALSE)),AY3520*SUSS!$M$2)</f>
        <v>32188.679781899558</v>
      </c>
      <c r="BC3520" s="187">
        <f t="shared" si="1164"/>
        <v>12130.46419481524</v>
      </c>
    </row>
    <row r="3521" spans="14:55" ht="15.75" thickBot="1">
      <c r="N3521" s="183" t="s">
        <v>285</v>
      </c>
      <c r="O3521" s="82">
        <v>6</v>
      </c>
      <c r="P3521" s="85">
        <v>33395.050000000003</v>
      </c>
      <c r="Q3521" s="83" t="s">
        <v>86</v>
      </c>
      <c r="R3521" s="83" t="s">
        <v>10</v>
      </c>
      <c r="S3521" s="83" t="s">
        <v>10</v>
      </c>
      <c r="T3521" s="82" t="s">
        <v>287</v>
      </c>
      <c r="U3521" s="82" t="s">
        <v>124</v>
      </c>
      <c r="AC3521" s="187" t="str">
        <f t="shared" si="1166"/>
        <v/>
      </c>
      <c r="AD3521" s="187" t="str">
        <f t="shared" si="1167"/>
        <v/>
      </c>
      <c r="AE3521" s="187" t="str">
        <f t="shared" si="1168"/>
        <v/>
      </c>
      <c r="AF3521" s="187" t="str">
        <f t="shared" si="1169"/>
        <v/>
      </c>
      <c r="AG3521" s="187" t="str">
        <f t="shared" si="1170"/>
        <v/>
      </c>
      <c r="AH3521" s="187" t="str">
        <f t="shared" si="1171"/>
        <v/>
      </c>
      <c r="AI3521" s="187" t="str">
        <f t="shared" si="1172"/>
        <v/>
      </c>
      <c r="AJ3521" s="187" t="str">
        <f t="shared" si="1173"/>
        <v/>
      </c>
      <c r="AK3521" s="187" t="str">
        <f t="shared" si="1174"/>
        <v/>
      </c>
      <c r="AN3521" s="187" t="str">
        <f t="shared" si="1175"/>
        <v/>
      </c>
      <c r="AO3521" s="187" t="str">
        <f t="shared" si="1176"/>
        <v/>
      </c>
      <c r="AP3521" s="187" t="str">
        <f t="shared" si="1177"/>
        <v/>
      </c>
      <c r="AT3521" s="187" t="str">
        <f t="shared" si="1178"/>
        <v/>
      </c>
      <c r="AU3521" s="187" t="str">
        <f t="shared" si="1179"/>
        <v/>
      </c>
      <c r="AV3521" s="187" t="str">
        <f t="shared" si="1180"/>
        <v/>
      </c>
      <c r="AW3521" s="187" t="str">
        <f t="shared" si="1181"/>
        <v/>
      </c>
      <c r="AX3521" s="187" t="str">
        <f t="shared" si="1182"/>
        <v/>
      </c>
      <c r="AY3521" s="187" t="str">
        <f t="shared" si="1163"/>
        <v/>
      </c>
      <c r="AZ3521" s="187" t="str">
        <f t="shared" si="1183"/>
        <v/>
      </c>
      <c r="BA3521" s="187" t="str">
        <f t="shared" si="1165"/>
        <v xml:space="preserve"> </v>
      </c>
      <c r="BB3521" s="187" t="str">
        <f>IFERROR(IF(AW3521="","",VLOOKUP(AW3521,SUSS!R:S,2,FALSE)),AY3521*SUSS!$M$2)</f>
        <v/>
      </c>
      <c r="BC3521" s="187" t="str">
        <f t="shared" si="1164"/>
        <v/>
      </c>
    </row>
    <row r="3522" spans="14:55" ht="15.75" thickBot="1">
      <c r="N3522" s="183" t="s">
        <v>285</v>
      </c>
      <c r="O3522" s="82">
        <v>6</v>
      </c>
      <c r="P3522" s="85">
        <v>37674.53</v>
      </c>
      <c r="Q3522" s="83" t="s">
        <v>11</v>
      </c>
      <c r="R3522" s="83" t="s">
        <v>10</v>
      </c>
      <c r="S3522" s="83" t="s">
        <v>10</v>
      </c>
      <c r="T3522" s="82" t="s">
        <v>287</v>
      </c>
      <c r="U3522" s="82" t="s">
        <v>124</v>
      </c>
      <c r="AC3522" s="187" t="str">
        <f t="shared" si="1166"/>
        <v/>
      </c>
      <c r="AD3522" s="187" t="str">
        <f t="shared" si="1167"/>
        <v/>
      </c>
      <c r="AE3522" s="187" t="str">
        <f t="shared" si="1168"/>
        <v/>
      </c>
      <c r="AF3522" s="187" t="str">
        <f t="shared" si="1169"/>
        <v/>
      </c>
      <c r="AG3522" s="187" t="str">
        <f t="shared" si="1170"/>
        <v/>
      </c>
      <c r="AH3522" s="187" t="str">
        <f t="shared" si="1171"/>
        <v/>
      </c>
      <c r="AI3522" s="187" t="str">
        <f t="shared" si="1172"/>
        <v/>
      </c>
      <c r="AJ3522" s="187" t="str">
        <f t="shared" si="1173"/>
        <v/>
      </c>
      <c r="AK3522" s="187" t="str">
        <f t="shared" si="1174"/>
        <v/>
      </c>
      <c r="AN3522" s="187" t="str">
        <f t="shared" si="1175"/>
        <v/>
      </c>
      <c r="AO3522" s="187" t="str">
        <f t="shared" si="1176"/>
        <v/>
      </c>
      <c r="AP3522" s="187" t="str">
        <f t="shared" si="1177"/>
        <v/>
      </c>
      <c r="AT3522" s="187" t="str">
        <f t="shared" si="1178"/>
        <v>Q920136</v>
      </c>
      <c r="AU3522" s="187">
        <f t="shared" si="1179"/>
        <v>6</v>
      </c>
      <c r="AV3522" s="187">
        <f t="shared" si="1180"/>
        <v>37674.53</v>
      </c>
      <c r="AW3522" s="187" t="str">
        <f t="shared" si="1181"/>
        <v>2022/8</v>
      </c>
      <c r="AX3522" s="187" t="str">
        <f t="shared" si="1182"/>
        <v>2022/8 Contribuciones Seg. Social</v>
      </c>
      <c r="AY3522" s="187">
        <f t="shared" si="1163"/>
        <v>277830.19</v>
      </c>
      <c r="AZ3522" s="187">
        <f t="shared" si="1183"/>
        <v>0.13560272193601422</v>
      </c>
      <c r="BA3522" s="187" t="str">
        <f t="shared" si="1165"/>
        <v>Q920136 6</v>
      </c>
      <c r="BB3522" s="187">
        <f>IFERROR(IF(AW3522="","",VLOOKUP(AW3522,SUSS!R:S,2,FALSE)),AY3522*SUSS!$M$2)</f>
        <v>32188.679781899558</v>
      </c>
      <c r="BC3522" s="187">
        <f t="shared" si="1164"/>
        <v>4364.8725939523283</v>
      </c>
    </row>
    <row r="3523" spans="14:55" ht="15.75" thickBot="1">
      <c r="N3523" s="183" t="s">
        <v>285</v>
      </c>
      <c r="O3523" s="82">
        <v>6</v>
      </c>
      <c r="P3523" s="85">
        <v>15649.11</v>
      </c>
      <c r="Q3523" s="83" t="s">
        <v>86</v>
      </c>
      <c r="R3523" s="83" t="s">
        <v>10</v>
      </c>
      <c r="S3523" s="83" t="s">
        <v>83</v>
      </c>
      <c r="T3523" s="82" t="s">
        <v>287</v>
      </c>
      <c r="U3523" s="82" t="s">
        <v>124</v>
      </c>
      <c r="AC3523" s="187" t="str">
        <f t="shared" si="1166"/>
        <v/>
      </c>
      <c r="AD3523" s="187" t="str">
        <f t="shared" si="1167"/>
        <v/>
      </c>
      <c r="AE3523" s="187" t="str">
        <f t="shared" si="1168"/>
        <v/>
      </c>
      <c r="AF3523" s="187" t="str">
        <f t="shared" si="1169"/>
        <v/>
      </c>
      <c r="AG3523" s="187" t="str">
        <f t="shared" si="1170"/>
        <v/>
      </c>
      <c r="AH3523" s="187" t="str">
        <f t="shared" si="1171"/>
        <v/>
      </c>
      <c r="AI3523" s="187" t="str">
        <f t="shared" si="1172"/>
        <v/>
      </c>
      <c r="AJ3523" s="187" t="str">
        <f t="shared" si="1173"/>
        <v/>
      </c>
      <c r="AK3523" s="187" t="str">
        <f t="shared" si="1174"/>
        <v/>
      </c>
      <c r="AN3523" s="187" t="str">
        <f t="shared" si="1175"/>
        <v/>
      </c>
      <c r="AO3523" s="187" t="str">
        <f t="shared" si="1176"/>
        <v/>
      </c>
      <c r="AP3523" s="187" t="str">
        <f t="shared" si="1177"/>
        <v/>
      </c>
      <c r="AT3523" s="187" t="str">
        <f t="shared" si="1178"/>
        <v/>
      </c>
      <c r="AU3523" s="187" t="str">
        <f t="shared" si="1179"/>
        <v/>
      </c>
      <c r="AV3523" s="187" t="str">
        <f t="shared" si="1180"/>
        <v/>
      </c>
      <c r="AW3523" s="187" t="str">
        <f t="shared" si="1181"/>
        <v/>
      </c>
      <c r="AX3523" s="187" t="str">
        <f t="shared" si="1182"/>
        <v/>
      </c>
      <c r="AY3523" s="187" t="str">
        <f t="shared" si="1163"/>
        <v/>
      </c>
      <c r="AZ3523" s="187" t="str">
        <f t="shared" si="1183"/>
        <v/>
      </c>
      <c r="BA3523" s="187" t="str">
        <f t="shared" si="1165"/>
        <v xml:space="preserve"> </v>
      </c>
      <c r="BB3523" s="187" t="str">
        <f>IFERROR(IF(AW3523="","",VLOOKUP(AW3523,SUSS!R:S,2,FALSE)),AY3523*SUSS!$M$2)</f>
        <v/>
      </c>
      <c r="BC3523" s="187" t="str">
        <f t="shared" si="1164"/>
        <v/>
      </c>
    </row>
    <row r="3524" spans="14:55" ht="15.75" thickBot="1">
      <c r="N3524" s="183" t="s">
        <v>285</v>
      </c>
      <c r="O3524" s="82">
        <v>6</v>
      </c>
      <c r="P3524" s="85">
        <v>19156.39</v>
      </c>
      <c r="Q3524" s="83" t="s">
        <v>11</v>
      </c>
      <c r="R3524" s="83" t="s">
        <v>10</v>
      </c>
      <c r="S3524" s="83" t="s">
        <v>83</v>
      </c>
      <c r="T3524" s="82" t="s">
        <v>287</v>
      </c>
      <c r="U3524" s="82" t="s">
        <v>124</v>
      </c>
      <c r="AC3524" s="187" t="str">
        <f t="shared" si="1166"/>
        <v/>
      </c>
      <c r="AD3524" s="187" t="str">
        <f t="shared" si="1167"/>
        <v/>
      </c>
      <c r="AE3524" s="187" t="str">
        <f t="shared" si="1168"/>
        <v/>
      </c>
      <c r="AF3524" s="187" t="str">
        <f t="shared" si="1169"/>
        <v/>
      </c>
      <c r="AG3524" s="187" t="str">
        <f t="shared" si="1170"/>
        <v/>
      </c>
      <c r="AH3524" s="187" t="str">
        <f t="shared" si="1171"/>
        <v/>
      </c>
      <c r="AI3524" s="187" t="str">
        <f t="shared" si="1172"/>
        <v/>
      </c>
      <c r="AJ3524" s="187" t="str">
        <f t="shared" si="1173"/>
        <v/>
      </c>
      <c r="AK3524" s="187" t="str">
        <f t="shared" si="1174"/>
        <v/>
      </c>
      <c r="AN3524" s="187" t="str">
        <f t="shared" si="1175"/>
        <v/>
      </c>
      <c r="AO3524" s="187" t="str">
        <f t="shared" si="1176"/>
        <v/>
      </c>
      <c r="AP3524" s="187" t="str">
        <f t="shared" si="1177"/>
        <v/>
      </c>
      <c r="AT3524" s="187" t="str">
        <f t="shared" si="1178"/>
        <v>Q920136</v>
      </c>
      <c r="AU3524" s="187">
        <f t="shared" si="1179"/>
        <v>6</v>
      </c>
      <c r="AV3524" s="187">
        <f t="shared" si="1180"/>
        <v>19156.39</v>
      </c>
      <c r="AW3524" s="187" t="str">
        <f t="shared" si="1181"/>
        <v>2022/8</v>
      </c>
      <c r="AX3524" s="187" t="str">
        <f t="shared" si="1182"/>
        <v>2022/8 Contribuciones Seg. Social</v>
      </c>
      <c r="AY3524" s="187">
        <f t="shared" ref="AY3524:AY3587" si="1184">VLOOKUP(AX3524,AO:AP,2,FALSE)</f>
        <v>277830.19</v>
      </c>
      <c r="AZ3524" s="187">
        <f t="shared" si="1183"/>
        <v>6.8949994239286952E-2</v>
      </c>
      <c r="BA3524" s="187" t="str">
        <f t="shared" si="1165"/>
        <v>Q920136 6</v>
      </c>
      <c r="BB3524" s="187">
        <f>IFERROR(IF(AW3524="","",VLOOKUP(AW3524,SUSS!R:S,2,FALSE)),AY3524*SUSS!$M$2)</f>
        <v>32188.679781899558</v>
      </c>
      <c r="BC3524" s="187">
        <f t="shared" si="1164"/>
        <v>2219.4092855322269</v>
      </c>
    </row>
    <row r="3525" spans="14:55" ht="15.75" thickBot="1">
      <c r="N3525" s="183" t="s">
        <v>285</v>
      </c>
      <c r="O3525" s="82">
        <v>6</v>
      </c>
      <c r="P3525" s="85">
        <v>53566.54</v>
      </c>
      <c r="Q3525" s="83" t="s">
        <v>11</v>
      </c>
      <c r="R3525" s="83" t="s">
        <v>10</v>
      </c>
      <c r="S3525" s="83" t="s">
        <v>10</v>
      </c>
      <c r="T3525" s="82" t="s">
        <v>288</v>
      </c>
      <c r="U3525" s="82" t="s">
        <v>124</v>
      </c>
      <c r="AC3525" s="187" t="str">
        <f t="shared" si="1166"/>
        <v/>
      </c>
      <c r="AD3525" s="187" t="str">
        <f t="shared" si="1167"/>
        <v/>
      </c>
      <c r="AE3525" s="187" t="str">
        <f t="shared" si="1168"/>
        <v/>
      </c>
      <c r="AF3525" s="187" t="str">
        <f t="shared" si="1169"/>
        <v/>
      </c>
      <c r="AG3525" s="187" t="str">
        <f t="shared" si="1170"/>
        <v/>
      </c>
      <c r="AH3525" s="187" t="str">
        <f t="shared" si="1171"/>
        <v/>
      </c>
      <c r="AI3525" s="187" t="str">
        <f t="shared" si="1172"/>
        <v/>
      </c>
      <c r="AJ3525" s="187" t="str">
        <f t="shared" si="1173"/>
        <v/>
      </c>
      <c r="AK3525" s="187" t="str">
        <f t="shared" si="1174"/>
        <v/>
      </c>
      <c r="AN3525" s="187" t="str">
        <f t="shared" si="1175"/>
        <v/>
      </c>
      <c r="AO3525" s="187" t="str">
        <f t="shared" si="1176"/>
        <v/>
      </c>
      <c r="AP3525" s="187" t="str">
        <f t="shared" si="1177"/>
        <v/>
      </c>
      <c r="AT3525" s="187" t="str">
        <f t="shared" si="1178"/>
        <v>Q920136</v>
      </c>
      <c r="AU3525" s="187">
        <f t="shared" si="1179"/>
        <v>6</v>
      </c>
      <c r="AV3525" s="187">
        <f t="shared" si="1180"/>
        <v>53566.54</v>
      </c>
      <c r="AW3525" s="187" t="str">
        <f t="shared" si="1181"/>
        <v>2022/9</v>
      </c>
      <c r="AX3525" s="187" t="str">
        <f t="shared" si="1182"/>
        <v>2022/9 Contribuciones Seg. Social</v>
      </c>
      <c r="AY3525" s="187">
        <f t="shared" si="1184"/>
        <v>289850.08</v>
      </c>
      <c r="AZ3525" s="187">
        <f t="shared" si="1183"/>
        <v>0.1848077461286193</v>
      </c>
      <c r="BA3525" s="187" t="str">
        <f t="shared" si="1165"/>
        <v>Q920136 6</v>
      </c>
      <c r="BB3525" s="187">
        <f>IFERROR(IF(AW3525="","",VLOOKUP(AW3525,SUSS!R:S,2,FALSE)),AY3525*SUSS!$M$2)</f>
        <v>34043.395280250574</v>
      </c>
      <c r="BC3525" s="187">
        <f t="shared" ref="BC3525:BC3588" si="1185">IFERROR(IF(BB3525&lt;&gt;"",AZ3525*BB3525,""),"VER")</f>
        <v>6291.4831523087851</v>
      </c>
    </row>
    <row r="3526" spans="14:55" ht="15.75" thickBot="1">
      <c r="N3526" s="183" t="s">
        <v>285</v>
      </c>
      <c r="O3526" s="82">
        <v>6</v>
      </c>
      <c r="P3526" s="85">
        <v>42792.1</v>
      </c>
      <c r="Q3526" s="83" t="s">
        <v>86</v>
      </c>
      <c r="R3526" s="83" t="s">
        <v>10</v>
      </c>
      <c r="S3526" s="83" t="s">
        <v>10</v>
      </c>
      <c r="T3526" s="82" t="s">
        <v>288</v>
      </c>
      <c r="U3526" s="82" t="s">
        <v>124</v>
      </c>
      <c r="AC3526" s="187" t="str">
        <f t="shared" si="1166"/>
        <v/>
      </c>
      <c r="AD3526" s="187" t="str">
        <f t="shared" si="1167"/>
        <v/>
      </c>
      <c r="AE3526" s="187" t="str">
        <f t="shared" si="1168"/>
        <v/>
      </c>
      <c r="AF3526" s="187" t="str">
        <f t="shared" si="1169"/>
        <v/>
      </c>
      <c r="AG3526" s="187" t="str">
        <f t="shared" si="1170"/>
        <v/>
      </c>
      <c r="AH3526" s="187" t="str">
        <f t="shared" si="1171"/>
        <v/>
      </c>
      <c r="AI3526" s="187" t="str">
        <f t="shared" si="1172"/>
        <v/>
      </c>
      <c r="AJ3526" s="187" t="str">
        <f t="shared" si="1173"/>
        <v/>
      </c>
      <c r="AK3526" s="187" t="str">
        <f t="shared" si="1174"/>
        <v/>
      </c>
      <c r="AN3526" s="187" t="str">
        <f t="shared" si="1175"/>
        <v/>
      </c>
      <c r="AO3526" s="187" t="str">
        <f t="shared" si="1176"/>
        <v/>
      </c>
      <c r="AP3526" s="187" t="str">
        <f t="shared" si="1177"/>
        <v/>
      </c>
      <c r="AT3526" s="187" t="str">
        <f t="shared" si="1178"/>
        <v/>
      </c>
      <c r="AU3526" s="187" t="str">
        <f t="shared" si="1179"/>
        <v/>
      </c>
      <c r="AV3526" s="187" t="str">
        <f t="shared" si="1180"/>
        <v/>
      </c>
      <c r="AW3526" s="187" t="str">
        <f t="shared" si="1181"/>
        <v/>
      </c>
      <c r="AX3526" s="187" t="str">
        <f t="shared" si="1182"/>
        <v/>
      </c>
      <c r="AY3526" s="187" t="str">
        <f t="shared" si="1184"/>
        <v/>
      </c>
      <c r="AZ3526" s="187" t="str">
        <f t="shared" si="1183"/>
        <v/>
      </c>
      <c r="BA3526" s="187" t="str">
        <f t="shared" si="1165"/>
        <v xml:space="preserve"> </v>
      </c>
      <c r="BB3526" s="187" t="str">
        <f>IFERROR(IF(AW3526="","",VLOOKUP(AW3526,SUSS!R:S,2,FALSE)),AY3526*SUSS!$M$2)</f>
        <v/>
      </c>
      <c r="BC3526" s="187" t="str">
        <f t="shared" si="1185"/>
        <v/>
      </c>
    </row>
    <row r="3527" spans="14:55" ht="15.75" thickBot="1">
      <c r="N3527" s="183" t="s">
        <v>285</v>
      </c>
      <c r="O3527" s="82">
        <v>7</v>
      </c>
      <c r="P3527" s="85">
        <v>96832.15</v>
      </c>
      <c r="Q3527" s="83" t="s">
        <v>86</v>
      </c>
      <c r="R3527" s="83" t="s">
        <v>10</v>
      </c>
      <c r="S3527" s="83" t="s">
        <v>10</v>
      </c>
      <c r="T3527" s="82" t="s">
        <v>288</v>
      </c>
      <c r="U3527" s="82" t="s">
        <v>124</v>
      </c>
      <c r="AC3527" s="187" t="str">
        <f t="shared" si="1166"/>
        <v/>
      </c>
      <c r="AD3527" s="187" t="str">
        <f t="shared" si="1167"/>
        <v/>
      </c>
      <c r="AE3527" s="187" t="str">
        <f t="shared" si="1168"/>
        <v/>
      </c>
      <c r="AF3527" s="187" t="str">
        <f t="shared" si="1169"/>
        <v/>
      </c>
      <c r="AG3527" s="187" t="str">
        <f t="shared" si="1170"/>
        <v/>
      </c>
      <c r="AH3527" s="187" t="str">
        <f t="shared" si="1171"/>
        <v/>
      </c>
      <c r="AI3527" s="187" t="str">
        <f t="shared" si="1172"/>
        <v/>
      </c>
      <c r="AJ3527" s="187" t="str">
        <f t="shared" si="1173"/>
        <v/>
      </c>
      <c r="AK3527" s="187" t="str">
        <f t="shared" si="1174"/>
        <v/>
      </c>
      <c r="AN3527" s="187" t="str">
        <f t="shared" si="1175"/>
        <v/>
      </c>
      <c r="AO3527" s="187" t="str">
        <f t="shared" si="1176"/>
        <v/>
      </c>
      <c r="AP3527" s="187" t="str">
        <f t="shared" si="1177"/>
        <v/>
      </c>
      <c r="AT3527" s="187" t="str">
        <f t="shared" si="1178"/>
        <v/>
      </c>
      <c r="AU3527" s="187" t="str">
        <f t="shared" si="1179"/>
        <v/>
      </c>
      <c r="AV3527" s="187" t="str">
        <f t="shared" si="1180"/>
        <v/>
      </c>
      <c r="AW3527" s="187" t="str">
        <f t="shared" si="1181"/>
        <v/>
      </c>
      <c r="AX3527" s="187" t="str">
        <f t="shared" si="1182"/>
        <v/>
      </c>
      <c r="AY3527" s="187" t="str">
        <f t="shared" si="1184"/>
        <v/>
      </c>
      <c r="AZ3527" s="187" t="str">
        <f t="shared" si="1183"/>
        <v/>
      </c>
      <c r="BA3527" s="187" t="str">
        <f t="shared" si="1165"/>
        <v xml:space="preserve"> </v>
      </c>
      <c r="BB3527" s="187" t="str">
        <f>IFERROR(IF(AW3527="","",VLOOKUP(AW3527,SUSS!R:S,2,FALSE)),AY3527*SUSS!$M$2)</f>
        <v/>
      </c>
      <c r="BC3527" s="187" t="str">
        <f t="shared" si="1185"/>
        <v/>
      </c>
    </row>
    <row r="3528" spans="14:55" ht="15.75" thickBot="1">
      <c r="N3528" s="183" t="s">
        <v>285</v>
      </c>
      <c r="O3528" s="82">
        <v>7</v>
      </c>
      <c r="P3528" s="85">
        <v>116403.09</v>
      </c>
      <c r="Q3528" s="83" t="s">
        <v>11</v>
      </c>
      <c r="R3528" s="83" t="s">
        <v>10</v>
      </c>
      <c r="S3528" s="83" t="s">
        <v>10</v>
      </c>
      <c r="T3528" s="82" t="s">
        <v>288</v>
      </c>
      <c r="U3528" s="82" t="s">
        <v>124</v>
      </c>
      <c r="AC3528" s="187" t="str">
        <f t="shared" si="1166"/>
        <v/>
      </c>
      <c r="AD3528" s="187" t="str">
        <f t="shared" si="1167"/>
        <v/>
      </c>
      <c r="AE3528" s="187" t="str">
        <f t="shared" si="1168"/>
        <v/>
      </c>
      <c r="AF3528" s="187" t="str">
        <f t="shared" si="1169"/>
        <v/>
      </c>
      <c r="AG3528" s="187" t="str">
        <f t="shared" si="1170"/>
        <v/>
      </c>
      <c r="AH3528" s="187" t="str">
        <f t="shared" si="1171"/>
        <v/>
      </c>
      <c r="AI3528" s="187" t="str">
        <f t="shared" si="1172"/>
        <v/>
      </c>
      <c r="AJ3528" s="187" t="str">
        <f t="shared" si="1173"/>
        <v/>
      </c>
      <c r="AK3528" s="187" t="str">
        <f t="shared" si="1174"/>
        <v/>
      </c>
      <c r="AN3528" s="187" t="str">
        <f t="shared" si="1175"/>
        <v/>
      </c>
      <c r="AO3528" s="187" t="str">
        <f t="shared" si="1176"/>
        <v/>
      </c>
      <c r="AP3528" s="187" t="str">
        <f t="shared" si="1177"/>
        <v/>
      </c>
      <c r="AT3528" s="187" t="str">
        <f t="shared" si="1178"/>
        <v>Q920136</v>
      </c>
      <c r="AU3528" s="187">
        <f t="shared" si="1179"/>
        <v>7</v>
      </c>
      <c r="AV3528" s="187">
        <f t="shared" si="1180"/>
        <v>116403.09</v>
      </c>
      <c r="AW3528" s="187" t="str">
        <f t="shared" si="1181"/>
        <v>2022/9</v>
      </c>
      <c r="AX3528" s="187" t="str">
        <f t="shared" si="1182"/>
        <v>2022/9 Contribuciones Seg. Social</v>
      </c>
      <c r="AY3528" s="187">
        <f t="shared" si="1184"/>
        <v>289850.08</v>
      </c>
      <c r="AZ3528" s="187">
        <f t="shared" si="1183"/>
        <v>0.40159757761667686</v>
      </c>
      <c r="BA3528" s="187" t="str">
        <f t="shared" ref="BA3528:BA3591" si="1186">AT3528&amp;" "&amp;AU3528</f>
        <v>Q920136 7</v>
      </c>
      <c r="BB3528" s="187">
        <f>IFERROR(IF(AW3528="","",VLOOKUP(AW3528,SUSS!R:S,2,FALSE)),AY3528*SUSS!$M$2)</f>
        <v>34043.395280250574</v>
      </c>
      <c r="BC3528" s="187">
        <f t="shared" si="1185"/>
        <v>13671.745078395641</v>
      </c>
    </row>
    <row r="3529" spans="14:55" ht="15.75" thickBot="1">
      <c r="N3529" s="183" t="s">
        <v>285</v>
      </c>
      <c r="O3529" s="82">
        <v>8</v>
      </c>
      <c r="P3529" s="85">
        <v>99742.09</v>
      </c>
      <c r="Q3529" s="83" t="s">
        <v>86</v>
      </c>
      <c r="R3529" s="83" t="s">
        <v>10</v>
      </c>
      <c r="S3529" s="83" t="s">
        <v>10</v>
      </c>
      <c r="T3529" s="82" t="s">
        <v>288</v>
      </c>
      <c r="U3529" s="82" t="s">
        <v>124</v>
      </c>
      <c r="AC3529" s="187" t="str">
        <f t="shared" si="1166"/>
        <v/>
      </c>
      <c r="AD3529" s="187" t="str">
        <f t="shared" si="1167"/>
        <v/>
      </c>
      <c r="AE3529" s="187" t="str">
        <f t="shared" si="1168"/>
        <v/>
      </c>
      <c r="AF3529" s="187" t="str">
        <f t="shared" si="1169"/>
        <v/>
      </c>
      <c r="AG3529" s="187" t="str">
        <f t="shared" si="1170"/>
        <v/>
      </c>
      <c r="AH3529" s="187" t="str">
        <f t="shared" si="1171"/>
        <v/>
      </c>
      <c r="AI3529" s="187" t="str">
        <f t="shared" si="1172"/>
        <v/>
      </c>
      <c r="AJ3529" s="187" t="str">
        <f t="shared" si="1173"/>
        <v/>
      </c>
      <c r="AK3529" s="187" t="str">
        <f t="shared" si="1174"/>
        <v/>
      </c>
      <c r="AN3529" s="187" t="str">
        <f t="shared" si="1175"/>
        <v/>
      </c>
      <c r="AO3529" s="187" t="str">
        <f t="shared" si="1176"/>
        <v/>
      </c>
      <c r="AP3529" s="187" t="str">
        <f t="shared" si="1177"/>
        <v/>
      </c>
      <c r="AT3529" s="187" t="str">
        <f t="shared" si="1178"/>
        <v/>
      </c>
      <c r="AU3529" s="187" t="str">
        <f t="shared" si="1179"/>
        <v/>
      </c>
      <c r="AV3529" s="187" t="str">
        <f t="shared" si="1180"/>
        <v/>
      </c>
      <c r="AW3529" s="187" t="str">
        <f t="shared" si="1181"/>
        <v/>
      </c>
      <c r="AX3529" s="187" t="str">
        <f t="shared" si="1182"/>
        <v/>
      </c>
      <c r="AY3529" s="187" t="str">
        <f t="shared" si="1184"/>
        <v/>
      </c>
      <c r="AZ3529" s="187" t="str">
        <f t="shared" si="1183"/>
        <v/>
      </c>
      <c r="BA3529" s="187" t="str">
        <f t="shared" si="1186"/>
        <v xml:space="preserve"> </v>
      </c>
      <c r="BB3529" s="187" t="str">
        <f>IFERROR(IF(AW3529="","",VLOOKUP(AW3529,SUSS!R:S,2,FALSE)),AY3529*SUSS!$M$2)</f>
        <v/>
      </c>
      <c r="BC3529" s="187" t="str">
        <f t="shared" si="1185"/>
        <v/>
      </c>
    </row>
    <row r="3530" spans="14:55" ht="15.75" thickBot="1">
      <c r="N3530" s="183" t="s">
        <v>285</v>
      </c>
      <c r="O3530" s="82">
        <v>8</v>
      </c>
      <c r="P3530" s="85">
        <v>119880.45</v>
      </c>
      <c r="Q3530" s="83" t="s">
        <v>11</v>
      </c>
      <c r="R3530" s="83" t="s">
        <v>10</v>
      </c>
      <c r="S3530" s="83" t="s">
        <v>10</v>
      </c>
      <c r="T3530" s="82" t="s">
        <v>288</v>
      </c>
      <c r="U3530" s="82" t="s">
        <v>124</v>
      </c>
      <c r="AC3530" s="187" t="str">
        <f t="shared" si="1166"/>
        <v/>
      </c>
      <c r="AD3530" s="187" t="str">
        <f t="shared" si="1167"/>
        <v/>
      </c>
      <c r="AE3530" s="187" t="str">
        <f t="shared" si="1168"/>
        <v/>
      </c>
      <c r="AF3530" s="187" t="str">
        <f t="shared" si="1169"/>
        <v/>
      </c>
      <c r="AG3530" s="187" t="str">
        <f t="shared" si="1170"/>
        <v/>
      </c>
      <c r="AH3530" s="187" t="str">
        <f t="shared" si="1171"/>
        <v/>
      </c>
      <c r="AI3530" s="187" t="str">
        <f t="shared" si="1172"/>
        <v/>
      </c>
      <c r="AJ3530" s="187" t="str">
        <f t="shared" si="1173"/>
        <v/>
      </c>
      <c r="AK3530" s="187" t="str">
        <f t="shared" si="1174"/>
        <v/>
      </c>
      <c r="AN3530" s="187" t="str">
        <f t="shared" si="1175"/>
        <v/>
      </c>
      <c r="AO3530" s="187" t="str">
        <f t="shared" si="1176"/>
        <v/>
      </c>
      <c r="AP3530" s="187" t="str">
        <f t="shared" si="1177"/>
        <v/>
      </c>
      <c r="AT3530" s="187" t="str">
        <f t="shared" si="1178"/>
        <v>Q920136</v>
      </c>
      <c r="AU3530" s="187">
        <f t="shared" si="1179"/>
        <v>8</v>
      </c>
      <c r="AV3530" s="187">
        <f t="shared" si="1180"/>
        <v>119880.45</v>
      </c>
      <c r="AW3530" s="187" t="str">
        <f t="shared" si="1181"/>
        <v>2022/9</v>
      </c>
      <c r="AX3530" s="187" t="str">
        <f t="shared" si="1182"/>
        <v>2022/9 Contribuciones Seg. Social</v>
      </c>
      <c r="AY3530" s="187">
        <f t="shared" si="1184"/>
        <v>289850.08</v>
      </c>
      <c r="AZ3530" s="187">
        <f t="shared" si="1183"/>
        <v>0.41359467625470375</v>
      </c>
      <c r="BA3530" s="187" t="str">
        <f t="shared" si="1186"/>
        <v>Q920136 8</v>
      </c>
      <c r="BB3530" s="187">
        <f>IFERROR(IF(AW3530="","",VLOOKUP(AW3530,SUSS!R:S,2,FALSE)),AY3530*SUSS!$M$2)</f>
        <v>34043.395280250574</v>
      </c>
      <c r="BC3530" s="187">
        <f t="shared" si="1185"/>
        <v>14080.167049546146</v>
      </c>
    </row>
    <row r="3531" spans="14:55" ht="15.75" thickBot="1">
      <c r="N3531" s="183" t="s">
        <v>285</v>
      </c>
      <c r="O3531" s="82">
        <v>8</v>
      </c>
      <c r="P3531" s="85">
        <v>2855.02</v>
      </c>
      <c r="Q3531" s="83" t="s">
        <v>11</v>
      </c>
      <c r="R3531" s="83" t="s">
        <v>10</v>
      </c>
      <c r="S3531" s="83" t="s">
        <v>83</v>
      </c>
      <c r="T3531" s="82" t="s">
        <v>288</v>
      </c>
      <c r="U3531" s="82" t="s">
        <v>124</v>
      </c>
      <c r="AC3531" s="187" t="str">
        <f t="shared" si="1166"/>
        <v/>
      </c>
      <c r="AD3531" s="187" t="str">
        <f t="shared" si="1167"/>
        <v/>
      </c>
      <c r="AE3531" s="187" t="str">
        <f t="shared" si="1168"/>
        <v/>
      </c>
      <c r="AF3531" s="187" t="str">
        <f t="shared" si="1169"/>
        <v/>
      </c>
      <c r="AG3531" s="187" t="str">
        <f t="shared" si="1170"/>
        <v/>
      </c>
      <c r="AH3531" s="187" t="str">
        <f t="shared" si="1171"/>
        <v/>
      </c>
      <c r="AI3531" s="187" t="str">
        <f t="shared" si="1172"/>
        <v/>
      </c>
      <c r="AJ3531" s="187" t="str">
        <f t="shared" si="1173"/>
        <v/>
      </c>
      <c r="AK3531" s="187" t="str">
        <f t="shared" si="1174"/>
        <v/>
      </c>
      <c r="AN3531" s="187" t="str">
        <f t="shared" si="1175"/>
        <v/>
      </c>
      <c r="AO3531" s="187" t="str">
        <f t="shared" si="1176"/>
        <v/>
      </c>
      <c r="AP3531" s="187" t="str">
        <f t="shared" si="1177"/>
        <v/>
      </c>
      <c r="AT3531" s="187" t="str">
        <f t="shared" si="1178"/>
        <v>Q920136</v>
      </c>
      <c r="AU3531" s="187">
        <f t="shared" si="1179"/>
        <v>8</v>
      </c>
      <c r="AV3531" s="187">
        <f t="shared" si="1180"/>
        <v>2855.02</v>
      </c>
      <c r="AW3531" s="187" t="str">
        <f t="shared" si="1181"/>
        <v>2022/9</v>
      </c>
      <c r="AX3531" s="187" t="str">
        <f t="shared" si="1182"/>
        <v>2022/9 Contribuciones Seg. Social</v>
      </c>
      <c r="AY3531" s="187">
        <f t="shared" si="1184"/>
        <v>289850.08</v>
      </c>
      <c r="AZ3531" s="187">
        <f t="shared" si="1183"/>
        <v>9.8499886562046137E-3</v>
      </c>
      <c r="BA3531" s="187" t="str">
        <f t="shared" si="1186"/>
        <v>Q920136 8</v>
      </c>
      <c r="BB3531" s="187">
        <f>IFERROR(IF(AW3531="","",VLOOKUP(AW3531,SUSS!R:S,2,FALSE)),AY3531*SUSS!$M$2)</f>
        <v>34043.395280250574</v>
      </c>
      <c r="BC3531" s="187">
        <f t="shared" si="1185"/>
        <v>335.32705732915781</v>
      </c>
    </row>
    <row r="3532" spans="14:55" ht="15.75" thickBot="1">
      <c r="N3532" s="183" t="s">
        <v>285</v>
      </c>
      <c r="O3532" s="82">
        <v>8</v>
      </c>
      <c r="P3532" s="85">
        <v>2357.7600000000002</v>
      </c>
      <c r="Q3532" s="83" t="s">
        <v>86</v>
      </c>
      <c r="R3532" s="83" t="s">
        <v>10</v>
      </c>
      <c r="S3532" s="83" t="s">
        <v>83</v>
      </c>
      <c r="T3532" s="82" t="s">
        <v>288</v>
      </c>
      <c r="U3532" s="82" t="s">
        <v>124</v>
      </c>
      <c r="AC3532" s="187" t="str">
        <f t="shared" si="1166"/>
        <v/>
      </c>
      <c r="AD3532" s="187" t="str">
        <f t="shared" si="1167"/>
        <v/>
      </c>
      <c r="AE3532" s="187" t="str">
        <f t="shared" si="1168"/>
        <v/>
      </c>
      <c r="AF3532" s="187" t="str">
        <f t="shared" si="1169"/>
        <v/>
      </c>
      <c r="AG3532" s="187" t="str">
        <f t="shared" si="1170"/>
        <v/>
      </c>
      <c r="AH3532" s="187" t="str">
        <f t="shared" si="1171"/>
        <v/>
      </c>
      <c r="AI3532" s="187" t="str">
        <f t="shared" si="1172"/>
        <v/>
      </c>
      <c r="AJ3532" s="187" t="str">
        <f t="shared" si="1173"/>
        <v/>
      </c>
      <c r="AK3532" s="187" t="str">
        <f t="shared" si="1174"/>
        <v/>
      </c>
      <c r="AN3532" s="187" t="str">
        <f t="shared" si="1175"/>
        <v/>
      </c>
      <c r="AO3532" s="187" t="str">
        <f t="shared" si="1176"/>
        <v/>
      </c>
      <c r="AP3532" s="187" t="str">
        <f t="shared" si="1177"/>
        <v/>
      </c>
      <c r="AT3532" s="187" t="str">
        <f t="shared" si="1178"/>
        <v/>
      </c>
      <c r="AU3532" s="187" t="str">
        <f t="shared" si="1179"/>
        <v/>
      </c>
      <c r="AV3532" s="187" t="str">
        <f t="shared" si="1180"/>
        <v/>
      </c>
      <c r="AW3532" s="187" t="str">
        <f t="shared" si="1181"/>
        <v/>
      </c>
      <c r="AX3532" s="187" t="str">
        <f t="shared" si="1182"/>
        <v/>
      </c>
      <c r="AY3532" s="187" t="str">
        <f t="shared" si="1184"/>
        <v/>
      </c>
      <c r="AZ3532" s="187" t="str">
        <f t="shared" si="1183"/>
        <v/>
      </c>
      <c r="BA3532" s="187" t="str">
        <f t="shared" si="1186"/>
        <v xml:space="preserve"> </v>
      </c>
      <c r="BB3532" s="187" t="str">
        <f>IFERROR(IF(AW3532="","",VLOOKUP(AW3532,SUSS!R:S,2,FALSE)),AY3532*SUSS!$M$2)</f>
        <v/>
      </c>
      <c r="BC3532" s="187" t="str">
        <f t="shared" si="1185"/>
        <v/>
      </c>
    </row>
    <row r="3533" spans="14:55">
      <c r="AC3533" s="187" t="str">
        <f t="shared" si="1166"/>
        <v/>
      </c>
      <c r="AD3533" s="187" t="str">
        <f t="shared" si="1167"/>
        <v/>
      </c>
      <c r="AE3533" s="187" t="str">
        <f t="shared" si="1168"/>
        <v/>
      </c>
      <c r="AF3533" s="187" t="str">
        <f t="shared" si="1169"/>
        <v/>
      </c>
      <c r="AG3533" s="187" t="str">
        <f t="shared" si="1170"/>
        <v/>
      </c>
      <c r="AH3533" s="187" t="str">
        <f t="shared" si="1171"/>
        <v/>
      </c>
      <c r="AI3533" s="187" t="str">
        <f t="shared" si="1172"/>
        <v/>
      </c>
      <c r="AJ3533" s="187" t="str">
        <f t="shared" si="1173"/>
        <v/>
      </c>
      <c r="AK3533" s="187" t="str">
        <f t="shared" si="1174"/>
        <v/>
      </c>
      <c r="AN3533" s="187" t="str">
        <f t="shared" si="1175"/>
        <v/>
      </c>
      <c r="AO3533" s="187" t="str">
        <f t="shared" si="1176"/>
        <v/>
      </c>
      <c r="AP3533" s="187" t="str">
        <f t="shared" si="1177"/>
        <v/>
      </c>
      <c r="AT3533" s="187" t="str">
        <f t="shared" si="1178"/>
        <v/>
      </c>
      <c r="AU3533" s="187" t="str">
        <f t="shared" si="1179"/>
        <v/>
      </c>
      <c r="AV3533" s="187" t="str">
        <f t="shared" si="1180"/>
        <v/>
      </c>
      <c r="AW3533" s="187" t="str">
        <f t="shared" si="1181"/>
        <v/>
      </c>
      <c r="AX3533" s="187" t="str">
        <f t="shared" si="1182"/>
        <v/>
      </c>
      <c r="AY3533" s="187" t="str">
        <f t="shared" si="1184"/>
        <v/>
      </c>
      <c r="AZ3533" s="187" t="str">
        <f t="shared" si="1183"/>
        <v/>
      </c>
      <c r="BA3533" s="187" t="str">
        <f t="shared" si="1186"/>
        <v xml:space="preserve"> </v>
      </c>
      <c r="BB3533" s="187" t="str">
        <f>IFERROR(IF(AW3533="","",VLOOKUP(AW3533,SUSS!R:S,2,FALSE)),AY3533*SUSS!$M$2)</f>
        <v/>
      </c>
      <c r="BC3533" s="187" t="str">
        <f t="shared" si="1185"/>
        <v/>
      </c>
    </row>
    <row r="3534" spans="14:55" ht="15.75" thickBot="1">
      <c r="N3534" s="183" t="s">
        <v>291</v>
      </c>
      <c r="O3534" s="203" t="s">
        <v>17</v>
      </c>
      <c r="P3534" s="204"/>
      <c r="Q3534" s="204"/>
      <c r="R3534" s="204"/>
      <c r="S3534" s="204"/>
      <c r="T3534" s="204"/>
      <c r="U3534" s="204"/>
      <c r="AC3534" s="187" t="str">
        <f t="shared" si="1166"/>
        <v/>
      </c>
      <c r="AD3534" s="187" t="str">
        <f t="shared" si="1167"/>
        <v/>
      </c>
      <c r="AE3534" s="187" t="str">
        <f t="shared" si="1168"/>
        <v/>
      </c>
      <c r="AF3534" s="187" t="str">
        <f t="shared" si="1169"/>
        <v/>
      </c>
      <c r="AG3534" s="187" t="str">
        <f t="shared" si="1170"/>
        <v/>
      </c>
      <c r="AH3534" s="187" t="str">
        <f t="shared" si="1171"/>
        <v/>
      </c>
      <c r="AI3534" s="187" t="str">
        <f t="shared" si="1172"/>
        <v/>
      </c>
      <c r="AJ3534" s="187" t="str">
        <f t="shared" si="1173"/>
        <v/>
      </c>
      <c r="AK3534" s="187" t="str">
        <f t="shared" si="1174"/>
        <v/>
      </c>
      <c r="AN3534" s="187" t="str">
        <f t="shared" si="1175"/>
        <v/>
      </c>
      <c r="AO3534" s="187" t="str">
        <f t="shared" si="1176"/>
        <v/>
      </c>
      <c r="AP3534" s="187" t="str">
        <f t="shared" si="1177"/>
        <v/>
      </c>
      <c r="AT3534" s="187" t="str">
        <f t="shared" si="1178"/>
        <v/>
      </c>
      <c r="AU3534" s="187" t="str">
        <f t="shared" si="1179"/>
        <v/>
      </c>
      <c r="AV3534" s="187" t="str">
        <f t="shared" si="1180"/>
        <v/>
      </c>
      <c r="AW3534" s="187" t="str">
        <f t="shared" si="1181"/>
        <v/>
      </c>
      <c r="AX3534" s="187" t="str">
        <f t="shared" si="1182"/>
        <v/>
      </c>
      <c r="AY3534" s="187" t="str">
        <f t="shared" si="1184"/>
        <v/>
      </c>
      <c r="AZ3534" s="187" t="str">
        <f t="shared" si="1183"/>
        <v/>
      </c>
      <c r="BA3534" s="187" t="str">
        <f t="shared" si="1186"/>
        <v xml:space="preserve"> </v>
      </c>
      <c r="BB3534" s="187" t="str">
        <f>IFERROR(IF(AW3534="","",VLOOKUP(AW3534,SUSS!R:S,2,FALSE)),AY3534*SUSS!$M$2)</f>
        <v/>
      </c>
      <c r="BC3534" s="187" t="str">
        <f t="shared" si="1185"/>
        <v/>
      </c>
    </row>
    <row r="3535" spans="14:55" ht="15.75" thickBot="1">
      <c r="N3535" s="183" t="s">
        <v>291</v>
      </c>
      <c r="O3535" s="205" t="s">
        <v>13</v>
      </c>
      <c r="P3535" s="205" t="s">
        <v>14</v>
      </c>
      <c r="Q3535" s="205" t="s">
        <v>3</v>
      </c>
      <c r="R3535" s="205" t="s">
        <v>4</v>
      </c>
      <c r="S3535" s="205" t="s">
        <v>5</v>
      </c>
      <c r="T3535" s="205" t="s">
        <v>15</v>
      </c>
      <c r="U3535" s="205" t="s">
        <v>16</v>
      </c>
      <c r="AC3535" s="187" t="str">
        <f t="shared" si="1166"/>
        <v/>
      </c>
      <c r="AD3535" s="187" t="str">
        <f t="shared" si="1167"/>
        <v/>
      </c>
      <c r="AE3535" s="187" t="str">
        <f t="shared" si="1168"/>
        <v/>
      </c>
      <c r="AF3535" s="187" t="str">
        <f t="shared" si="1169"/>
        <v/>
      </c>
      <c r="AG3535" s="187" t="str">
        <f t="shared" si="1170"/>
        <v/>
      </c>
      <c r="AH3535" s="187" t="str">
        <f t="shared" si="1171"/>
        <v/>
      </c>
      <c r="AI3535" s="187" t="str">
        <f t="shared" si="1172"/>
        <v/>
      </c>
      <c r="AJ3535" s="187" t="str">
        <f t="shared" si="1173"/>
        <v/>
      </c>
      <c r="AK3535" s="187" t="str">
        <f t="shared" si="1174"/>
        <v/>
      </c>
      <c r="AN3535" s="187" t="str">
        <f t="shared" si="1175"/>
        <v/>
      </c>
      <c r="AO3535" s="187" t="str">
        <f t="shared" si="1176"/>
        <v/>
      </c>
      <c r="AP3535" s="187" t="str">
        <f t="shared" si="1177"/>
        <v/>
      </c>
      <c r="AT3535" s="187" t="str">
        <f t="shared" si="1178"/>
        <v/>
      </c>
      <c r="AU3535" s="187" t="str">
        <f t="shared" si="1179"/>
        <v/>
      </c>
      <c r="AV3535" s="187" t="str">
        <f t="shared" si="1180"/>
        <v/>
      </c>
      <c r="AW3535" s="187" t="str">
        <f t="shared" si="1181"/>
        <v/>
      </c>
      <c r="AX3535" s="187" t="str">
        <f t="shared" si="1182"/>
        <v/>
      </c>
      <c r="AY3535" s="187" t="str">
        <f t="shared" si="1184"/>
        <v/>
      </c>
      <c r="AZ3535" s="187" t="str">
        <f t="shared" si="1183"/>
        <v/>
      </c>
      <c r="BA3535" s="187" t="str">
        <f t="shared" si="1186"/>
        <v xml:space="preserve"> </v>
      </c>
      <c r="BB3535" s="187" t="str">
        <f>IFERROR(IF(AW3535="","",VLOOKUP(AW3535,SUSS!R:S,2,FALSE)),AY3535*SUSS!$M$2)</f>
        <v/>
      </c>
      <c r="BC3535" s="187" t="str">
        <f t="shared" si="1185"/>
        <v/>
      </c>
    </row>
    <row r="3536" spans="14:55" ht="15.75" thickBot="1">
      <c r="N3536" s="183" t="s">
        <v>291</v>
      </c>
      <c r="O3536" s="206">
        <v>1</v>
      </c>
      <c r="P3536" s="207">
        <v>63115.13</v>
      </c>
      <c r="Q3536" s="208" t="s">
        <v>86</v>
      </c>
      <c r="R3536" s="208" t="s">
        <v>10</v>
      </c>
      <c r="S3536" s="208" t="s">
        <v>10</v>
      </c>
      <c r="T3536" s="206" t="s">
        <v>290</v>
      </c>
      <c r="U3536" s="206" t="s">
        <v>88</v>
      </c>
      <c r="AC3536" s="187" t="str">
        <f t="shared" si="1166"/>
        <v/>
      </c>
      <c r="AD3536" s="187" t="str">
        <f t="shared" si="1167"/>
        <v/>
      </c>
      <c r="AE3536" s="187" t="str">
        <f t="shared" si="1168"/>
        <v/>
      </c>
      <c r="AF3536" s="187" t="str">
        <f t="shared" si="1169"/>
        <v/>
      </c>
      <c r="AG3536" s="187" t="str">
        <f t="shared" si="1170"/>
        <v/>
      </c>
      <c r="AH3536" s="187" t="str">
        <f t="shared" si="1171"/>
        <v/>
      </c>
      <c r="AI3536" s="187" t="str">
        <f t="shared" si="1172"/>
        <v/>
      </c>
      <c r="AJ3536" s="187" t="str">
        <f t="shared" si="1173"/>
        <v/>
      </c>
      <c r="AK3536" s="187" t="str">
        <f t="shared" si="1174"/>
        <v/>
      </c>
      <c r="AN3536" s="187" t="str">
        <f t="shared" si="1175"/>
        <v/>
      </c>
      <c r="AO3536" s="187" t="str">
        <f t="shared" si="1176"/>
        <v/>
      </c>
      <c r="AP3536" s="187" t="str">
        <f t="shared" si="1177"/>
        <v/>
      </c>
      <c r="AT3536" s="187" t="str">
        <f t="shared" si="1178"/>
        <v/>
      </c>
      <c r="AU3536" s="187" t="str">
        <f t="shared" si="1179"/>
        <v/>
      </c>
      <c r="AV3536" s="187" t="str">
        <f t="shared" si="1180"/>
        <v/>
      </c>
      <c r="AW3536" s="187" t="str">
        <f t="shared" si="1181"/>
        <v/>
      </c>
      <c r="AX3536" s="187" t="str">
        <f t="shared" si="1182"/>
        <v/>
      </c>
      <c r="AY3536" s="187" t="str">
        <f t="shared" si="1184"/>
        <v/>
      </c>
      <c r="AZ3536" s="187" t="str">
        <f t="shared" si="1183"/>
        <v/>
      </c>
      <c r="BA3536" s="187" t="str">
        <f t="shared" si="1186"/>
        <v xml:space="preserve"> </v>
      </c>
      <c r="BB3536" s="187" t="str">
        <f>IFERROR(IF(AW3536="","",VLOOKUP(AW3536,SUSS!R:S,2,FALSE)),AY3536*SUSS!$M$2)</f>
        <v/>
      </c>
      <c r="BC3536" s="187" t="str">
        <f t="shared" si="1185"/>
        <v/>
      </c>
    </row>
    <row r="3537" spans="14:55" ht="15.75" thickBot="1">
      <c r="N3537" s="183" t="s">
        <v>291</v>
      </c>
      <c r="O3537" s="209">
        <v>1</v>
      </c>
      <c r="P3537" s="210">
        <v>77489.37</v>
      </c>
      <c r="Q3537" s="211" t="s">
        <v>11</v>
      </c>
      <c r="R3537" s="211" t="s">
        <v>10</v>
      </c>
      <c r="S3537" s="211" t="s">
        <v>10</v>
      </c>
      <c r="T3537" s="209" t="s">
        <v>290</v>
      </c>
      <c r="U3537" s="209" t="s">
        <v>88</v>
      </c>
      <c r="AC3537" s="187" t="str">
        <f t="shared" si="1166"/>
        <v/>
      </c>
      <c r="AD3537" s="187" t="str">
        <f t="shared" si="1167"/>
        <v/>
      </c>
      <c r="AE3537" s="187" t="str">
        <f t="shared" si="1168"/>
        <v/>
      </c>
      <c r="AF3537" s="187" t="str">
        <f t="shared" si="1169"/>
        <v/>
      </c>
      <c r="AG3537" s="187" t="str">
        <f t="shared" si="1170"/>
        <v/>
      </c>
      <c r="AH3537" s="187" t="str">
        <f t="shared" si="1171"/>
        <v/>
      </c>
      <c r="AI3537" s="187" t="str">
        <f t="shared" si="1172"/>
        <v/>
      </c>
      <c r="AJ3537" s="187" t="str">
        <f t="shared" si="1173"/>
        <v/>
      </c>
      <c r="AK3537" s="187" t="str">
        <f t="shared" si="1174"/>
        <v/>
      </c>
      <c r="AN3537" s="187" t="str">
        <f t="shared" si="1175"/>
        <v/>
      </c>
      <c r="AO3537" s="187" t="str">
        <f t="shared" si="1176"/>
        <v/>
      </c>
      <c r="AP3537" s="187" t="str">
        <f t="shared" si="1177"/>
        <v/>
      </c>
      <c r="AT3537" s="187" t="str">
        <f t="shared" si="1178"/>
        <v>R152508</v>
      </c>
      <c r="AU3537" s="187">
        <f t="shared" si="1179"/>
        <v>1</v>
      </c>
      <c r="AV3537" s="187">
        <f t="shared" si="1180"/>
        <v>77489.37</v>
      </c>
      <c r="AW3537" s="187" t="str">
        <f t="shared" si="1181"/>
        <v>2022/10</v>
      </c>
      <c r="AX3537" s="187" t="str">
        <f t="shared" si="1182"/>
        <v>2022/10 Contribuciones Seg. Social</v>
      </c>
      <c r="AY3537" s="187">
        <f t="shared" si="1184"/>
        <v>295914.19</v>
      </c>
      <c r="AZ3537" s="187">
        <f t="shared" si="1183"/>
        <v>0.26186432627647899</v>
      </c>
      <c r="BA3537" s="187" t="str">
        <f t="shared" si="1186"/>
        <v>R152508 1</v>
      </c>
      <c r="BB3537" s="187">
        <f>IFERROR(IF(AW3537="","",VLOOKUP(AW3537,SUSS!R:S,2,FALSE)),AY3537*SUSS!$M$2)</f>
        <v>34200.461562642624</v>
      </c>
      <c r="BC3537" s="187">
        <f t="shared" si="1185"/>
        <v>8955.8808254460273</v>
      </c>
    </row>
    <row r="3538" spans="14:55" ht="15.75" thickBot="1">
      <c r="N3538" s="183" t="s">
        <v>291</v>
      </c>
      <c r="O3538" s="209">
        <v>1</v>
      </c>
      <c r="P3538" s="210">
        <v>14976.18</v>
      </c>
      <c r="Q3538" s="211" t="s">
        <v>82</v>
      </c>
      <c r="R3538" s="211" t="s">
        <v>10</v>
      </c>
      <c r="S3538" s="211" t="s">
        <v>10</v>
      </c>
      <c r="T3538" s="209" t="s">
        <v>292</v>
      </c>
      <c r="U3538" s="209" t="s">
        <v>88</v>
      </c>
      <c r="AC3538" s="187" t="str">
        <f t="shared" si="1166"/>
        <v/>
      </c>
      <c r="AD3538" s="187" t="str">
        <f t="shared" si="1167"/>
        <v/>
      </c>
      <c r="AE3538" s="187" t="str">
        <f t="shared" si="1168"/>
        <v/>
      </c>
      <c r="AF3538" s="187" t="str">
        <f t="shared" si="1169"/>
        <v/>
      </c>
      <c r="AG3538" s="187" t="str">
        <f t="shared" si="1170"/>
        <v/>
      </c>
      <c r="AH3538" s="187" t="str">
        <f t="shared" si="1171"/>
        <v/>
      </c>
      <c r="AI3538" s="187" t="str">
        <f t="shared" si="1172"/>
        <v/>
      </c>
      <c r="AJ3538" s="187" t="str">
        <f t="shared" si="1173"/>
        <v/>
      </c>
      <c r="AK3538" s="187" t="str">
        <f t="shared" si="1174"/>
        <v/>
      </c>
      <c r="AN3538" s="187" t="str">
        <f t="shared" si="1175"/>
        <v/>
      </c>
      <c r="AO3538" s="187" t="str">
        <f t="shared" si="1176"/>
        <v/>
      </c>
      <c r="AP3538" s="187" t="str">
        <f t="shared" si="1177"/>
        <v/>
      </c>
      <c r="AT3538" s="187" t="str">
        <f t="shared" si="1178"/>
        <v/>
      </c>
      <c r="AU3538" s="187" t="str">
        <f t="shared" si="1179"/>
        <v/>
      </c>
      <c r="AV3538" s="187" t="str">
        <f t="shared" si="1180"/>
        <v/>
      </c>
      <c r="AW3538" s="187" t="str">
        <f t="shared" si="1181"/>
        <v/>
      </c>
      <c r="AX3538" s="187" t="str">
        <f t="shared" si="1182"/>
        <v/>
      </c>
      <c r="AY3538" s="187" t="str">
        <f t="shared" si="1184"/>
        <v/>
      </c>
      <c r="AZ3538" s="187" t="str">
        <f t="shared" si="1183"/>
        <v/>
      </c>
      <c r="BA3538" s="187" t="str">
        <f t="shared" si="1186"/>
        <v xml:space="preserve"> </v>
      </c>
      <c r="BB3538" s="187" t="str">
        <f>IFERROR(IF(AW3538="","",VLOOKUP(AW3538,SUSS!R:S,2,FALSE)),AY3538*SUSS!$M$2)</f>
        <v/>
      </c>
      <c r="BC3538" s="187" t="str">
        <f t="shared" si="1185"/>
        <v/>
      </c>
    </row>
    <row r="3539" spans="14:55" ht="15.75" thickBot="1">
      <c r="N3539" s="183" t="s">
        <v>291</v>
      </c>
      <c r="O3539" s="209">
        <v>2</v>
      </c>
      <c r="P3539" s="210">
        <v>81704.789999999994</v>
      </c>
      <c r="Q3539" s="211" t="s">
        <v>11</v>
      </c>
      <c r="R3539" s="211" t="s">
        <v>10</v>
      </c>
      <c r="S3539" s="211" t="s">
        <v>10</v>
      </c>
      <c r="T3539" s="209" t="s">
        <v>290</v>
      </c>
      <c r="U3539" s="209" t="s">
        <v>122</v>
      </c>
      <c r="AC3539" s="187" t="str">
        <f t="shared" si="1166"/>
        <v/>
      </c>
      <c r="AD3539" s="187" t="str">
        <f t="shared" si="1167"/>
        <v/>
      </c>
      <c r="AE3539" s="187" t="str">
        <f t="shared" si="1168"/>
        <v/>
      </c>
      <c r="AF3539" s="187" t="str">
        <f t="shared" si="1169"/>
        <v/>
      </c>
      <c r="AG3539" s="187" t="str">
        <f t="shared" si="1170"/>
        <v/>
      </c>
      <c r="AH3539" s="187" t="str">
        <f t="shared" si="1171"/>
        <v/>
      </c>
      <c r="AI3539" s="187" t="str">
        <f t="shared" si="1172"/>
        <v/>
      </c>
      <c r="AJ3539" s="187" t="str">
        <f t="shared" si="1173"/>
        <v/>
      </c>
      <c r="AK3539" s="187" t="str">
        <f t="shared" si="1174"/>
        <v/>
      </c>
      <c r="AN3539" s="187" t="str">
        <f t="shared" si="1175"/>
        <v/>
      </c>
      <c r="AO3539" s="187" t="str">
        <f t="shared" si="1176"/>
        <v/>
      </c>
      <c r="AP3539" s="187" t="str">
        <f t="shared" si="1177"/>
        <v/>
      </c>
      <c r="AT3539" s="187" t="str">
        <f t="shared" si="1178"/>
        <v>R152508</v>
      </c>
      <c r="AU3539" s="187">
        <f t="shared" si="1179"/>
        <v>2</v>
      </c>
      <c r="AV3539" s="187">
        <f t="shared" si="1180"/>
        <v>81704.789999999994</v>
      </c>
      <c r="AW3539" s="187" t="str">
        <f t="shared" si="1181"/>
        <v>2022/10</v>
      </c>
      <c r="AX3539" s="187" t="str">
        <f t="shared" si="1182"/>
        <v>2022/10 Contribuciones Seg. Social</v>
      </c>
      <c r="AY3539" s="187">
        <f t="shared" si="1184"/>
        <v>295914.19</v>
      </c>
      <c r="AZ3539" s="187">
        <f t="shared" si="1183"/>
        <v>0.27610973978638875</v>
      </c>
      <c r="BA3539" s="187" t="str">
        <f t="shared" si="1186"/>
        <v>R152508 2</v>
      </c>
      <c r="BB3539" s="187">
        <f>IFERROR(IF(AW3539="","",VLOOKUP(AW3539,SUSS!R:S,2,FALSE)),AY3539*SUSS!$M$2)</f>
        <v>34200.461562642624</v>
      </c>
      <c r="BC3539" s="187">
        <f t="shared" si="1185"/>
        <v>9443.0805426356455</v>
      </c>
    </row>
    <row r="3540" spans="14:55" ht="15.75" thickBot="1">
      <c r="N3540" s="183" t="s">
        <v>291</v>
      </c>
      <c r="O3540" s="209">
        <v>2</v>
      </c>
      <c r="P3540" s="210">
        <v>66548.600000000006</v>
      </c>
      <c r="Q3540" s="211" t="s">
        <v>86</v>
      </c>
      <c r="R3540" s="211" t="s">
        <v>10</v>
      </c>
      <c r="S3540" s="211" t="s">
        <v>10</v>
      </c>
      <c r="T3540" s="209" t="s">
        <v>290</v>
      </c>
      <c r="U3540" s="209" t="s">
        <v>122</v>
      </c>
      <c r="AC3540" s="187" t="str">
        <f t="shared" si="1166"/>
        <v/>
      </c>
      <c r="AD3540" s="187" t="str">
        <f t="shared" si="1167"/>
        <v/>
      </c>
      <c r="AE3540" s="187" t="str">
        <f t="shared" si="1168"/>
        <v/>
      </c>
      <c r="AF3540" s="187" t="str">
        <f t="shared" si="1169"/>
        <v/>
      </c>
      <c r="AG3540" s="187" t="str">
        <f t="shared" si="1170"/>
        <v/>
      </c>
      <c r="AH3540" s="187" t="str">
        <f t="shared" si="1171"/>
        <v/>
      </c>
      <c r="AI3540" s="187" t="str">
        <f t="shared" si="1172"/>
        <v/>
      </c>
      <c r="AJ3540" s="187" t="str">
        <f t="shared" si="1173"/>
        <v/>
      </c>
      <c r="AK3540" s="187" t="str">
        <f t="shared" si="1174"/>
        <v/>
      </c>
      <c r="AN3540" s="187" t="str">
        <f t="shared" si="1175"/>
        <v/>
      </c>
      <c r="AO3540" s="187" t="str">
        <f t="shared" si="1176"/>
        <v/>
      </c>
      <c r="AP3540" s="187" t="str">
        <f t="shared" si="1177"/>
        <v/>
      </c>
      <c r="AT3540" s="187" t="str">
        <f t="shared" si="1178"/>
        <v/>
      </c>
      <c r="AU3540" s="187" t="str">
        <f t="shared" si="1179"/>
        <v/>
      </c>
      <c r="AV3540" s="187" t="str">
        <f t="shared" si="1180"/>
        <v/>
      </c>
      <c r="AW3540" s="187" t="str">
        <f t="shared" si="1181"/>
        <v/>
      </c>
      <c r="AX3540" s="187" t="str">
        <f t="shared" si="1182"/>
        <v/>
      </c>
      <c r="AY3540" s="187" t="str">
        <f t="shared" si="1184"/>
        <v/>
      </c>
      <c r="AZ3540" s="187" t="str">
        <f t="shared" si="1183"/>
        <v/>
      </c>
      <c r="BA3540" s="187" t="str">
        <f t="shared" si="1186"/>
        <v xml:space="preserve"> </v>
      </c>
      <c r="BB3540" s="187" t="str">
        <f>IFERROR(IF(AW3540="","",VLOOKUP(AW3540,SUSS!R:S,2,FALSE)),AY3540*SUSS!$M$2)</f>
        <v/>
      </c>
      <c r="BC3540" s="187" t="str">
        <f t="shared" si="1185"/>
        <v/>
      </c>
    </row>
    <row r="3541" spans="14:55" ht="15.75" thickBot="1">
      <c r="N3541" s="183" t="s">
        <v>291</v>
      </c>
      <c r="O3541" s="209">
        <v>2</v>
      </c>
      <c r="P3541" s="210">
        <v>15790.89</v>
      </c>
      <c r="Q3541" s="211" t="s">
        <v>82</v>
      </c>
      <c r="R3541" s="211" t="s">
        <v>10</v>
      </c>
      <c r="S3541" s="211" t="s">
        <v>10</v>
      </c>
      <c r="T3541" s="209" t="s">
        <v>292</v>
      </c>
      <c r="U3541" s="209" t="s">
        <v>122</v>
      </c>
      <c r="AC3541" s="187" t="str">
        <f t="shared" si="1166"/>
        <v/>
      </c>
      <c r="AD3541" s="187" t="str">
        <f t="shared" si="1167"/>
        <v/>
      </c>
      <c r="AE3541" s="187" t="str">
        <f t="shared" si="1168"/>
        <v/>
      </c>
      <c r="AF3541" s="187" t="str">
        <f t="shared" si="1169"/>
        <v/>
      </c>
      <c r="AG3541" s="187" t="str">
        <f t="shared" si="1170"/>
        <v/>
      </c>
      <c r="AH3541" s="187" t="str">
        <f t="shared" si="1171"/>
        <v/>
      </c>
      <c r="AI3541" s="187" t="str">
        <f t="shared" si="1172"/>
        <v/>
      </c>
      <c r="AJ3541" s="187" t="str">
        <f t="shared" si="1173"/>
        <v/>
      </c>
      <c r="AK3541" s="187" t="str">
        <f t="shared" si="1174"/>
        <v/>
      </c>
      <c r="AN3541" s="187" t="str">
        <f t="shared" si="1175"/>
        <v/>
      </c>
      <c r="AO3541" s="187" t="str">
        <f t="shared" si="1176"/>
        <v/>
      </c>
      <c r="AP3541" s="187" t="str">
        <f t="shared" si="1177"/>
        <v/>
      </c>
      <c r="AT3541" s="187" t="str">
        <f t="shared" si="1178"/>
        <v/>
      </c>
      <c r="AU3541" s="187" t="str">
        <f t="shared" si="1179"/>
        <v/>
      </c>
      <c r="AV3541" s="187" t="str">
        <f t="shared" si="1180"/>
        <v/>
      </c>
      <c r="AW3541" s="187" t="str">
        <f t="shared" si="1181"/>
        <v/>
      </c>
      <c r="AX3541" s="187" t="str">
        <f t="shared" si="1182"/>
        <v/>
      </c>
      <c r="AY3541" s="187" t="str">
        <f t="shared" si="1184"/>
        <v/>
      </c>
      <c r="AZ3541" s="187" t="str">
        <f t="shared" si="1183"/>
        <v/>
      </c>
      <c r="BA3541" s="187" t="str">
        <f t="shared" si="1186"/>
        <v xml:space="preserve"> </v>
      </c>
      <c r="BB3541" s="187" t="str">
        <f>IFERROR(IF(AW3541="","",VLOOKUP(AW3541,SUSS!R:S,2,FALSE)),AY3541*SUSS!$M$2)</f>
        <v/>
      </c>
      <c r="BC3541" s="187" t="str">
        <f t="shared" si="1185"/>
        <v/>
      </c>
    </row>
    <row r="3542" spans="14:55" ht="15.75" thickBot="1">
      <c r="N3542" s="183" t="s">
        <v>291</v>
      </c>
      <c r="O3542" s="209">
        <v>3</v>
      </c>
      <c r="P3542" s="210">
        <v>70168.84</v>
      </c>
      <c r="Q3542" s="211" t="s">
        <v>86</v>
      </c>
      <c r="R3542" s="211" t="s">
        <v>10</v>
      </c>
      <c r="S3542" s="211" t="s">
        <v>10</v>
      </c>
      <c r="T3542" s="209" t="s">
        <v>290</v>
      </c>
      <c r="U3542" s="209" t="s">
        <v>124</v>
      </c>
      <c r="AC3542" s="187" t="str">
        <f t="shared" si="1166"/>
        <v/>
      </c>
      <c r="AD3542" s="187" t="str">
        <f t="shared" si="1167"/>
        <v/>
      </c>
      <c r="AE3542" s="187" t="str">
        <f t="shared" si="1168"/>
        <v/>
      </c>
      <c r="AF3542" s="187" t="str">
        <f t="shared" si="1169"/>
        <v/>
      </c>
      <c r="AG3542" s="187" t="str">
        <f t="shared" si="1170"/>
        <v/>
      </c>
      <c r="AH3542" s="187" t="str">
        <f t="shared" si="1171"/>
        <v/>
      </c>
      <c r="AI3542" s="187" t="str">
        <f t="shared" si="1172"/>
        <v/>
      </c>
      <c r="AJ3542" s="187" t="str">
        <f t="shared" si="1173"/>
        <v/>
      </c>
      <c r="AK3542" s="187" t="str">
        <f t="shared" si="1174"/>
        <v/>
      </c>
      <c r="AN3542" s="187" t="str">
        <f t="shared" si="1175"/>
        <v/>
      </c>
      <c r="AO3542" s="187" t="str">
        <f t="shared" si="1176"/>
        <v/>
      </c>
      <c r="AP3542" s="187" t="str">
        <f t="shared" si="1177"/>
        <v/>
      </c>
      <c r="AT3542" s="187" t="str">
        <f t="shared" si="1178"/>
        <v/>
      </c>
      <c r="AU3542" s="187" t="str">
        <f t="shared" si="1179"/>
        <v/>
      </c>
      <c r="AV3542" s="187" t="str">
        <f t="shared" si="1180"/>
        <v/>
      </c>
      <c r="AW3542" s="187" t="str">
        <f t="shared" si="1181"/>
        <v/>
      </c>
      <c r="AX3542" s="187" t="str">
        <f t="shared" si="1182"/>
        <v/>
      </c>
      <c r="AY3542" s="187" t="str">
        <f t="shared" si="1184"/>
        <v/>
      </c>
      <c r="AZ3542" s="187" t="str">
        <f t="shared" si="1183"/>
        <v/>
      </c>
      <c r="BA3542" s="187" t="str">
        <f t="shared" si="1186"/>
        <v xml:space="preserve"> </v>
      </c>
      <c r="BB3542" s="187" t="str">
        <f>IFERROR(IF(AW3542="","",VLOOKUP(AW3542,SUSS!R:S,2,FALSE)),AY3542*SUSS!$M$2)</f>
        <v/>
      </c>
      <c r="BC3542" s="187" t="str">
        <f t="shared" si="1185"/>
        <v/>
      </c>
    </row>
    <row r="3543" spans="14:55" ht="15.75" thickBot="1">
      <c r="N3543" s="183" t="s">
        <v>291</v>
      </c>
      <c r="O3543" s="209">
        <v>3</v>
      </c>
      <c r="P3543" s="210">
        <v>86149.53</v>
      </c>
      <c r="Q3543" s="211" t="s">
        <v>11</v>
      </c>
      <c r="R3543" s="211" t="s">
        <v>10</v>
      </c>
      <c r="S3543" s="211" t="s">
        <v>10</v>
      </c>
      <c r="T3543" s="209" t="s">
        <v>290</v>
      </c>
      <c r="U3543" s="209" t="s">
        <v>124</v>
      </c>
      <c r="AC3543" s="187" t="str">
        <f t="shared" si="1166"/>
        <v/>
      </c>
      <c r="AD3543" s="187" t="str">
        <f t="shared" si="1167"/>
        <v/>
      </c>
      <c r="AE3543" s="187" t="str">
        <f t="shared" si="1168"/>
        <v/>
      </c>
      <c r="AF3543" s="187" t="str">
        <f t="shared" si="1169"/>
        <v/>
      </c>
      <c r="AG3543" s="187" t="str">
        <f t="shared" si="1170"/>
        <v/>
      </c>
      <c r="AH3543" s="187" t="str">
        <f t="shared" si="1171"/>
        <v/>
      </c>
      <c r="AI3543" s="187" t="str">
        <f t="shared" si="1172"/>
        <v/>
      </c>
      <c r="AJ3543" s="187" t="str">
        <f t="shared" si="1173"/>
        <v/>
      </c>
      <c r="AK3543" s="187" t="str">
        <f t="shared" si="1174"/>
        <v/>
      </c>
      <c r="AN3543" s="187" t="str">
        <f t="shared" si="1175"/>
        <v/>
      </c>
      <c r="AO3543" s="187" t="str">
        <f t="shared" si="1176"/>
        <v/>
      </c>
      <c r="AP3543" s="187" t="str">
        <f t="shared" si="1177"/>
        <v/>
      </c>
      <c r="AT3543" s="187" t="str">
        <f t="shared" si="1178"/>
        <v>R152508</v>
      </c>
      <c r="AU3543" s="187">
        <f t="shared" si="1179"/>
        <v>3</v>
      </c>
      <c r="AV3543" s="187">
        <f t="shared" si="1180"/>
        <v>86149.53</v>
      </c>
      <c r="AW3543" s="187" t="str">
        <f t="shared" si="1181"/>
        <v>2022/10</v>
      </c>
      <c r="AX3543" s="187" t="str">
        <f t="shared" si="1182"/>
        <v>2022/10 Contribuciones Seg. Social</v>
      </c>
      <c r="AY3543" s="187">
        <f t="shared" si="1184"/>
        <v>295914.19</v>
      </c>
      <c r="AZ3543" s="187">
        <f t="shared" si="1183"/>
        <v>0.29113010768425807</v>
      </c>
      <c r="BA3543" s="187" t="str">
        <f t="shared" si="1186"/>
        <v>R152508 3</v>
      </c>
      <c r="BB3543" s="187">
        <f>IFERROR(IF(AW3543="","",VLOOKUP(AW3543,SUSS!R:S,2,FALSE)),AY3543*SUSS!$M$2)</f>
        <v>34200.461562642624</v>
      </c>
      <c r="BC3543" s="187">
        <f t="shared" si="1185"/>
        <v>9956.7840575834762</v>
      </c>
    </row>
    <row r="3544" spans="14:55" ht="15.75" thickBot="1">
      <c r="N3544" s="183" t="s">
        <v>291</v>
      </c>
      <c r="O3544" s="209">
        <v>3</v>
      </c>
      <c r="P3544" s="210">
        <v>16649.91</v>
      </c>
      <c r="Q3544" s="211" t="s">
        <v>82</v>
      </c>
      <c r="R3544" s="211" t="s">
        <v>10</v>
      </c>
      <c r="S3544" s="211" t="s">
        <v>10</v>
      </c>
      <c r="T3544" s="209" t="s">
        <v>292</v>
      </c>
      <c r="U3544" s="209" t="s">
        <v>124</v>
      </c>
      <c r="AC3544" s="187" t="str">
        <f t="shared" si="1166"/>
        <v/>
      </c>
      <c r="AD3544" s="187" t="str">
        <f t="shared" si="1167"/>
        <v/>
      </c>
      <c r="AE3544" s="187" t="str">
        <f t="shared" si="1168"/>
        <v/>
      </c>
      <c r="AF3544" s="187" t="str">
        <f t="shared" si="1169"/>
        <v/>
      </c>
      <c r="AG3544" s="187" t="str">
        <f t="shared" si="1170"/>
        <v/>
      </c>
      <c r="AH3544" s="187" t="str">
        <f t="shared" si="1171"/>
        <v/>
      </c>
      <c r="AI3544" s="187" t="str">
        <f t="shared" si="1172"/>
        <v/>
      </c>
      <c r="AJ3544" s="187" t="str">
        <f t="shared" si="1173"/>
        <v/>
      </c>
      <c r="AK3544" s="187" t="str">
        <f t="shared" si="1174"/>
        <v/>
      </c>
      <c r="AN3544" s="187" t="str">
        <f t="shared" si="1175"/>
        <v/>
      </c>
      <c r="AO3544" s="187" t="str">
        <f t="shared" si="1176"/>
        <v/>
      </c>
      <c r="AP3544" s="187" t="str">
        <f t="shared" si="1177"/>
        <v/>
      </c>
      <c r="AT3544" s="187" t="str">
        <f t="shared" si="1178"/>
        <v/>
      </c>
      <c r="AU3544" s="187" t="str">
        <f t="shared" si="1179"/>
        <v/>
      </c>
      <c r="AV3544" s="187" t="str">
        <f t="shared" si="1180"/>
        <v/>
      </c>
      <c r="AW3544" s="187" t="str">
        <f t="shared" si="1181"/>
        <v/>
      </c>
      <c r="AX3544" s="187" t="str">
        <f t="shared" si="1182"/>
        <v/>
      </c>
      <c r="AY3544" s="187" t="str">
        <f t="shared" si="1184"/>
        <v/>
      </c>
      <c r="AZ3544" s="187" t="str">
        <f t="shared" si="1183"/>
        <v/>
      </c>
      <c r="BA3544" s="187" t="str">
        <f t="shared" si="1186"/>
        <v xml:space="preserve"> </v>
      </c>
      <c r="BB3544" s="187" t="str">
        <f>IFERROR(IF(AW3544="","",VLOOKUP(AW3544,SUSS!R:S,2,FALSE)),AY3544*SUSS!$M$2)</f>
        <v/>
      </c>
      <c r="BC3544" s="187" t="str">
        <f t="shared" si="1185"/>
        <v/>
      </c>
    </row>
    <row r="3545" spans="14:55" ht="15.75" thickBot="1">
      <c r="N3545" s="183" t="s">
        <v>291</v>
      </c>
      <c r="O3545" s="209">
        <v>4</v>
      </c>
      <c r="P3545" s="210">
        <v>41238.68</v>
      </c>
      <c r="Q3545" s="211" t="s">
        <v>86</v>
      </c>
      <c r="R3545" s="211" t="s">
        <v>10</v>
      </c>
      <c r="S3545" s="211" t="s">
        <v>10</v>
      </c>
      <c r="T3545" s="209" t="s">
        <v>290</v>
      </c>
      <c r="U3545" s="209" t="s">
        <v>124</v>
      </c>
      <c r="AC3545" s="187" t="str">
        <f t="shared" si="1166"/>
        <v/>
      </c>
      <c r="AD3545" s="187" t="str">
        <f t="shared" si="1167"/>
        <v/>
      </c>
      <c r="AE3545" s="187" t="str">
        <f t="shared" si="1168"/>
        <v/>
      </c>
      <c r="AF3545" s="187" t="str">
        <f t="shared" si="1169"/>
        <v/>
      </c>
      <c r="AG3545" s="187" t="str">
        <f t="shared" si="1170"/>
        <v/>
      </c>
      <c r="AH3545" s="187" t="str">
        <f t="shared" si="1171"/>
        <v/>
      </c>
      <c r="AI3545" s="187" t="str">
        <f t="shared" si="1172"/>
        <v/>
      </c>
      <c r="AJ3545" s="187" t="str">
        <f t="shared" si="1173"/>
        <v/>
      </c>
      <c r="AK3545" s="187" t="str">
        <f t="shared" si="1174"/>
        <v/>
      </c>
      <c r="AN3545" s="187" t="str">
        <f t="shared" si="1175"/>
        <v/>
      </c>
      <c r="AO3545" s="187" t="str">
        <f t="shared" si="1176"/>
        <v/>
      </c>
      <c r="AP3545" s="187" t="str">
        <f t="shared" si="1177"/>
        <v/>
      </c>
      <c r="AT3545" s="187" t="str">
        <f t="shared" si="1178"/>
        <v/>
      </c>
      <c r="AU3545" s="187" t="str">
        <f t="shared" si="1179"/>
        <v/>
      </c>
      <c r="AV3545" s="187" t="str">
        <f t="shared" si="1180"/>
        <v/>
      </c>
      <c r="AW3545" s="187" t="str">
        <f t="shared" si="1181"/>
        <v/>
      </c>
      <c r="AX3545" s="187" t="str">
        <f t="shared" si="1182"/>
        <v/>
      </c>
      <c r="AY3545" s="187" t="str">
        <f t="shared" si="1184"/>
        <v/>
      </c>
      <c r="AZ3545" s="187" t="str">
        <f t="shared" si="1183"/>
        <v/>
      </c>
      <c r="BA3545" s="187" t="str">
        <f t="shared" si="1186"/>
        <v xml:space="preserve"> </v>
      </c>
      <c r="BB3545" s="187" t="str">
        <f>IFERROR(IF(AW3545="","",VLOOKUP(AW3545,SUSS!R:S,2,FALSE)),AY3545*SUSS!$M$2)</f>
        <v/>
      </c>
      <c r="BC3545" s="187" t="str">
        <f t="shared" si="1185"/>
        <v/>
      </c>
    </row>
    <row r="3546" spans="14:55" ht="15.75" thickBot="1">
      <c r="N3546" s="183" t="s">
        <v>291</v>
      </c>
      <c r="O3546" s="209">
        <v>4</v>
      </c>
      <c r="P3546" s="210">
        <v>50570.5</v>
      </c>
      <c r="Q3546" s="211" t="s">
        <v>11</v>
      </c>
      <c r="R3546" s="211" t="s">
        <v>10</v>
      </c>
      <c r="S3546" s="211" t="s">
        <v>10</v>
      </c>
      <c r="T3546" s="209" t="s">
        <v>290</v>
      </c>
      <c r="U3546" s="209" t="s">
        <v>124</v>
      </c>
      <c r="AC3546" s="187" t="str">
        <f t="shared" si="1166"/>
        <v/>
      </c>
      <c r="AD3546" s="187" t="str">
        <f t="shared" si="1167"/>
        <v/>
      </c>
      <c r="AE3546" s="187" t="str">
        <f t="shared" si="1168"/>
        <v/>
      </c>
      <c r="AF3546" s="187" t="str">
        <f t="shared" si="1169"/>
        <v/>
      </c>
      <c r="AG3546" s="187" t="str">
        <f t="shared" si="1170"/>
        <v/>
      </c>
      <c r="AH3546" s="187" t="str">
        <f t="shared" si="1171"/>
        <v/>
      </c>
      <c r="AI3546" s="187" t="str">
        <f t="shared" si="1172"/>
        <v/>
      </c>
      <c r="AJ3546" s="187" t="str">
        <f t="shared" si="1173"/>
        <v/>
      </c>
      <c r="AK3546" s="187" t="str">
        <f t="shared" si="1174"/>
        <v/>
      </c>
      <c r="AN3546" s="187" t="str">
        <f t="shared" si="1175"/>
        <v/>
      </c>
      <c r="AO3546" s="187" t="str">
        <f t="shared" si="1176"/>
        <v/>
      </c>
      <c r="AP3546" s="187" t="str">
        <f t="shared" si="1177"/>
        <v/>
      </c>
      <c r="AT3546" s="187" t="str">
        <f t="shared" si="1178"/>
        <v>R152508</v>
      </c>
      <c r="AU3546" s="187">
        <f t="shared" si="1179"/>
        <v>4</v>
      </c>
      <c r="AV3546" s="187">
        <f t="shared" si="1180"/>
        <v>50570.5</v>
      </c>
      <c r="AW3546" s="187" t="str">
        <f t="shared" si="1181"/>
        <v>2022/10</v>
      </c>
      <c r="AX3546" s="187" t="str">
        <f t="shared" si="1182"/>
        <v>2022/10 Contribuciones Seg. Social</v>
      </c>
      <c r="AY3546" s="187">
        <f t="shared" si="1184"/>
        <v>295914.19</v>
      </c>
      <c r="AZ3546" s="187">
        <f t="shared" si="1183"/>
        <v>0.17089582625287419</v>
      </c>
      <c r="BA3546" s="187" t="str">
        <f t="shared" si="1186"/>
        <v>R152508 4</v>
      </c>
      <c r="BB3546" s="187">
        <f>IFERROR(IF(AW3546="","",VLOOKUP(AW3546,SUSS!R:S,2,FALSE)),AY3546*SUSS!$M$2)</f>
        <v>34200.461562642624</v>
      </c>
      <c r="BC3546" s="187">
        <f t="shared" si="1185"/>
        <v>5844.7161369774758</v>
      </c>
    </row>
    <row r="3547" spans="14:55" ht="15.75" thickBot="1">
      <c r="N3547" s="183" t="s">
        <v>291</v>
      </c>
      <c r="O3547" s="209">
        <v>4</v>
      </c>
      <c r="P3547" s="210">
        <v>35560.01</v>
      </c>
      <c r="Q3547" s="211" t="s">
        <v>11</v>
      </c>
      <c r="R3547" s="211" t="s">
        <v>10</v>
      </c>
      <c r="S3547" s="211" t="s">
        <v>83</v>
      </c>
      <c r="T3547" s="209" t="s">
        <v>290</v>
      </c>
      <c r="U3547" s="209" t="s">
        <v>124</v>
      </c>
      <c r="AC3547" s="187" t="str">
        <f t="shared" si="1166"/>
        <v/>
      </c>
      <c r="AD3547" s="187" t="str">
        <f t="shared" si="1167"/>
        <v/>
      </c>
      <c r="AE3547" s="187" t="str">
        <f t="shared" si="1168"/>
        <v/>
      </c>
      <c r="AF3547" s="187" t="str">
        <f t="shared" si="1169"/>
        <v/>
      </c>
      <c r="AG3547" s="187" t="str">
        <f t="shared" si="1170"/>
        <v/>
      </c>
      <c r="AH3547" s="187" t="str">
        <f t="shared" si="1171"/>
        <v/>
      </c>
      <c r="AI3547" s="187" t="str">
        <f t="shared" si="1172"/>
        <v/>
      </c>
      <c r="AJ3547" s="187" t="str">
        <f t="shared" si="1173"/>
        <v/>
      </c>
      <c r="AK3547" s="187" t="str">
        <f t="shared" si="1174"/>
        <v/>
      </c>
      <c r="AN3547" s="187" t="str">
        <f t="shared" si="1175"/>
        <v/>
      </c>
      <c r="AO3547" s="187" t="str">
        <f t="shared" si="1176"/>
        <v/>
      </c>
      <c r="AP3547" s="187" t="str">
        <f t="shared" si="1177"/>
        <v/>
      </c>
      <c r="AT3547" s="187" t="str">
        <f t="shared" si="1178"/>
        <v>R152508</v>
      </c>
      <c r="AU3547" s="187">
        <f t="shared" si="1179"/>
        <v>4</v>
      </c>
      <c r="AV3547" s="187">
        <f t="shared" si="1180"/>
        <v>35560.01</v>
      </c>
      <c r="AW3547" s="187" t="str">
        <f t="shared" si="1181"/>
        <v>2022/10</v>
      </c>
      <c r="AX3547" s="187" t="str">
        <f t="shared" si="1182"/>
        <v>2022/10 Contribuciones Seg. Social</v>
      </c>
      <c r="AY3547" s="187">
        <f t="shared" si="1184"/>
        <v>295914.19</v>
      </c>
      <c r="AZ3547" s="187">
        <f t="shared" si="1183"/>
        <v>0.12017000604127839</v>
      </c>
      <c r="BA3547" s="187" t="str">
        <f t="shared" si="1186"/>
        <v>R152508 4</v>
      </c>
      <c r="BB3547" s="187">
        <f>IFERROR(IF(AW3547="","",VLOOKUP(AW3547,SUSS!R:S,2,FALSE)),AY3547*SUSS!$M$2)</f>
        <v>34200.461562642624</v>
      </c>
      <c r="BC3547" s="187">
        <f t="shared" si="1185"/>
        <v>4109.8696725972732</v>
      </c>
    </row>
    <row r="3548" spans="14:55" ht="15.75" thickBot="1">
      <c r="N3548" s="183" t="s">
        <v>291</v>
      </c>
      <c r="O3548" s="209">
        <v>4</v>
      </c>
      <c r="P3548" s="210">
        <v>28969.53</v>
      </c>
      <c r="Q3548" s="211" t="s">
        <v>86</v>
      </c>
      <c r="R3548" s="211" t="s">
        <v>10</v>
      </c>
      <c r="S3548" s="211" t="s">
        <v>83</v>
      </c>
      <c r="T3548" s="209" t="s">
        <v>290</v>
      </c>
      <c r="U3548" s="209" t="s">
        <v>124</v>
      </c>
      <c r="AC3548" s="187" t="str">
        <f t="shared" si="1166"/>
        <v/>
      </c>
      <c r="AD3548" s="187" t="str">
        <f t="shared" si="1167"/>
        <v/>
      </c>
      <c r="AE3548" s="187" t="str">
        <f t="shared" si="1168"/>
        <v/>
      </c>
      <c r="AF3548" s="187" t="str">
        <f t="shared" si="1169"/>
        <v/>
      </c>
      <c r="AG3548" s="187" t="str">
        <f t="shared" si="1170"/>
        <v/>
      </c>
      <c r="AH3548" s="187" t="str">
        <f t="shared" si="1171"/>
        <v/>
      </c>
      <c r="AI3548" s="187" t="str">
        <f t="shared" si="1172"/>
        <v/>
      </c>
      <c r="AJ3548" s="187" t="str">
        <f t="shared" si="1173"/>
        <v/>
      </c>
      <c r="AK3548" s="187" t="str">
        <f t="shared" si="1174"/>
        <v/>
      </c>
      <c r="AN3548" s="187" t="str">
        <f t="shared" si="1175"/>
        <v/>
      </c>
      <c r="AO3548" s="187" t="str">
        <f t="shared" si="1176"/>
        <v/>
      </c>
      <c r="AP3548" s="187" t="str">
        <f t="shared" si="1177"/>
        <v/>
      </c>
      <c r="AT3548" s="187" t="str">
        <f t="shared" si="1178"/>
        <v/>
      </c>
      <c r="AU3548" s="187" t="str">
        <f t="shared" si="1179"/>
        <v/>
      </c>
      <c r="AV3548" s="187" t="str">
        <f t="shared" si="1180"/>
        <v/>
      </c>
      <c r="AW3548" s="187" t="str">
        <f t="shared" si="1181"/>
        <v/>
      </c>
      <c r="AX3548" s="187" t="str">
        <f t="shared" si="1182"/>
        <v/>
      </c>
      <c r="AY3548" s="187" t="str">
        <f t="shared" si="1184"/>
        <v/>
      </c>
      <c r="AZ3548" s="187" t="str">
        <f t="shared" si="1183"/>
        <v/>
      </c>
      <c r="BA3548" s="187" t="str">
        <f t="shared" si="1186"/>
        <v xml:space="preserve"> </v>
      </c>
      <c r="BB3548" s="187" t="str">
        <f>IFERROR(IF(AW3548="","",VLOOKUP(AW3548,SUSS!R:S,2,FALSE)),AY3548*SUSS!$M$2)</f>
        <v/>
      </c>
      <c r="BC3548" s="187" t="str">
        <f t="shared" si="1185"/>
        <v/>
      </c>
    </row>
    <row r="3549" spans="14:55" ht="15.75" thickBot="1">
      <c r="N3549" s="183" t="s">
        <v>291</v>
      </c>
      <c r="O3549" s="209">
        <v>4</v>
      </c>
      <c r="P3549" s="210">
        <v>3777.81</v>
      </c>
      <c r="Q3549" s="211" t="s">
        <v>86</v>
      </c>
      <c r="R3549" s="211" t="s">
        <v>10</v>
      </c>
      <c r="S3549" s="211" t="s">
        <v>10</v>
      </c>
      <c r="T3549" s="209" t="s">
        <v>292</v>
      </c>
      <c r="U3549" s="209" t="s">
        <v>124</v>
      </c>
      <c r="AC3549" s="187" t="str">
        <f t="shared" si="1166"/>
        <v/>
      </c>
      <c r="AD3549" s="187" t="str">
        <f t="shared" si="1167"/>
        <v/>
      </c>
      <c r="AE3549" s="187" t="str">
        <f t="shared" si="1168"/>
        <v/>
      </c>
      <c r="AF3549" s="187" t="str">
        <f t="shared" si="1169"/>
        <v/>
      </c>
      <c r="AG3549" s="187" t="str">
        <f t="shared" si="1170"/>
        <v/>
      </c>
      <c r="AH3549" s="187" t="str">
        <f t="shared" si="1171"/>
        <v/>
      </c>
      <c r="AI3549" s="187" t="str">
        <f t="shared" si="1172"/>
        <v/>
      </c>
      <c r="AJ3549" s="187" t="str">
        <f t="shared" si="1173"/>
        <v/>
      </c>
      <c r="AK3549" s="187" t="str">
        <f t="shared" si="1174"/>
        <v/>
      </c>
      <c r="AN3549" s="187" t="str">
        <f t="shared" si="1175"/>
        <v/>
      </c>
      <c r="AO3549" s="187" t="str">
        <f t="shared" si="1176"/>
        <v/>
      </c>
      <c r="AP3549" s="187" t="str">
        <f t="shared" si="1177"/>
        <v/>
      </c>
      <c r="AT3549" s="187" t="str">
        <f t="shared" si="1178"/>
        <v/>
      </c>
      <c r="AU3549" s="187" t="str">
        <f t="shared" si="1179"/>
        <v/>
      </c>
      <c r="AV3549" s="187" t="str">
        <f t="shared" si="1180"/>
        <v/>
      </c>
      <c r="AW3549" s="187" t="str">
        <f t="shared" si="1181"/>
        <v/>
      </c>
      <c r="AX3549" s="187" t="str">
        <f t="shared" si="1182"/>
        <v/>
      </c>
      <c r="AY3549" s="187" t="str">
        <f t="shared" si="1184"/>
        <v/>
      </c>
      <c r="AZ3549" s="187" t="str">
        <f t="shared" si="1183"/>
        <v/>
      </c>
      <c r="BA3549" s="187" t="str">
        <f t="shared" si="1186"/>
        <v xml:space="preserve"> </v>
      </c>
      <c r="BB3549" s="187" t="str">
        <f>IFERROR(IF(AW3549="","",VLOOKUP(AW3549,SUSS!R:S,2,FALSE)),AY3549*SUSS!$M$2)</f>
        <v/>
      </c>
      <c r="BC3549" s="187" t="str">
        <f t="shared" si="1185"/>
        <v/>
      </c>
    </row>
    <row r="3550" spans="14:55" ht="15.75" thickBot="1">
      <c r="N3550" s="183" t="s">
        <v>291</v>
      </c>
      <c r="O3550" s="209">
        <v>4</v>
      </c>
      <c r="P3550" s="210">
        <v>4705.55</v>
      </c>
      <c r="Q3550" s="211" t="s">
        <v>11</v>
      </c>
      <c r="R3550" s="211" t="s">
        <v>10</v>
      </c>
      <c r="S3550" s="211" t="s">
        <v>10</v>
      </c>
      <c r="T3550" s="209" t="s">
        <v>292</v>
      </c>
      <c r="U3550" s="209" t="s">
        <v>124</v>
      </c>
      <c r="AC3550" s="187" t="str">
        <f t="shared" ref="AC3550:AC3613" si="1187">IF($E3550=$AD$1,IF($G3550=$AE$1,A3550,""),"")</f>
        <v/>
      </c>
      <c r="AD3550" s="187" t="str">
        <f t="shared" ref="AD3550:AD3613" si="1188">IF($E3550=$AD$1,IF($G3550=$AE$1,E3550,""),"")</f>
        <v/>
      </c>
      <c r="AE3550" s="187" t="str">
        <f t="shared" ref="AE3550:AE3613" si="1189">IF($E3550=$AD$1,IF($G3550=$AE$1,F3550,""),"")</f>
        <v/>
      </c>
      <c r="AF3550" s="187" t="str">
        <f t="shared" ref="AF3550:AF3613" si="1190">IF($E3550=$AD$1,IF($G3550=$AE$1,G3550,""),"")</f>
        <v/>
      </c>
      <c r="AG3550" s="187" t="str">
        <f t="shared" ref="AG3550:AG3613" si="1191">IF($E3550=$AD$1,IF($G3550=$AE$1,I3550,""),"")</f>
        <v/>
      </c>
      <c r="AH3550" s="187" t="str">
        <f t="shared" ref="AH3550:AH3613" si="1192">IF($E3550=$AD$1,IF($G3550=$AE$1,J3550,""),"")</f>
        <v/>
      </c>
      <c r="AI3550" s="187" t="str">
        <f t="shared" ref="AI3550:AI3613" si="1193">IF($E3550=$AD$1,IF($G3550=$AE$1,K3550,""),"")</f>
        <v/>
      </c>
      <c r="AJ3550" s="187" t="str">
        <f t="shared" ref="AJ3550:AJ3613" si="1194">IF($E3550=$AD$1,IF($G3550=$AE$1,B3550,""),"")</f>
        <v/>
      </c>
      <c r="AK3550" s="187" t="str">
        <f t="shared" ref="AK3550:AK3613" si="1195">IF($E3550=$AD$1,IF($G3550=$AE$1,C3550,""),"")</f>
        <v/>
      </c>
      <c r="AN3550" s="187" t="str">
        <f t="shared" ref="AN3550:AN3613" si="1196">LEFT(AO3550,7)</f>
        <v/>
      </c>
      <c r="AO3550" s="187" t="str">
        <f t="shared" ref="AO3550:AO3613" si="1197">IF(AF3550=$AE$1,AJ3550&amp;"/"&amp;AK3550&amp;" "&amp;AD3550,"")</f>
        <v/>
      </c>
      <c r="AP3550" s="187" t="str">
        <f t="shared" ref="AP3550:AP3613" si="1198">IF(AO3550&lt;&gt;"",AI3550,"")</f>
        <v/>
      </c>
      <c r="AT3550" s="187" t="str">
        <f t="shared" ref="AT3550:AT3613" si="1199">IF($Q3550=$AD$1,N3550,"")</f>
        <v>R152508</v>
      </c>
      <c r="AU3550" s="187">
        <f t="shared" ref="AU3550:AU3613" si="1200">IF($Q3550=$AD$1,O3550,"")</f>
        <v>4</v>
      </c>
      <c r="AV3550" s="187">
        <f t="shared" ref="AV3550:AV3613" si="1201">IF($Q3550=$AD$1,P3550,"")</f>
        <v>4705.55</v>
      </c>
      <c r="AW3550" s="187" t="str">
        <f t="shared" ref="AW3550:AW3613" si="1202">IF($Q3550=$AD$1,T3550,"")</f>
        <v>2022/11</v>
      </c>
      <c r="AX3550" s="187" t="str">
        <f t="shared" ref="AX3550:AX3613" si="1203">IF(AW3550&lt;&gt;"",AW3550&amp;" "&amp;$AD$1,"")</f>
        <v>2022/11 Contribuciones Seg. Social</v>
      </c>
      <c r="AY3550" s="187">
        <f t="shared" si="1184"/>
        <v>397516.62</v>
      </c>
      <c r="AZ3550" s="187">
        <f t="shared" ref="AZ3550:AZ3613" si="1204">IF(AY3550="","",AV3550/AY3550)</f>
        <v>1.1837366699284171E-2</v>
      </c>
      <c r="BA3550" s="187" t="str">
        <f t="shared" si="1186"/>
        <v>R152508 4</v>
      </c>
      <c r="BB3550" s="187">
        <f>IFERROR(IF(AW3550="","",VLOOKUP(AW3550,SUSS!R:S,2,FALSE)),AY3550*SUSS!$M$2)</f>
        <v>46332.129805032208</v>
      </c>
      <c r="BC3550" s="187">
        <f t="shared" si="1185"/>
        <v>548.45041046099982</v>
      </c>
    </row>
    <row r="3551" spans="14:55" ht="15.75" thickBot="1">
      <c r="N3551" s="183" t="s">
        <v>291</v>
      </c>
      <c r="O3551" s="209">
        <v>4</v>
      </c>
      <c r="P3551" s="210">
        <v>17555.669999999998</v>
      </c>
      <c r="Q3551" s="211" t="s">
        <v>82</v>
      </c>
      <c r="R3551" s="211" t="s">
        <v>10</v>
      </c>
      <c r="S3551" s="211" t="s">
        <v>10</v>
      </c>
      <c r="T3551" s="209" t="s">
        <v>292</v>
      </c>
      <c r="U3551" s="209" t="s">
        <v>124</v>
      </c>
      <c r="AC3551" s="187" t="str">
        <f t="shared" si="1187"/>
        <v/>
      </c>
      <c r="AD3551" s="187" t="str">
        <f t="shared" si="1188"/>
        <v/>
      </c>
      <c r="AE3551" s="187" t="str">
        <f t="shared" si="1189"/>
        <v/>
      </c>
      <c r="AF3551" s="187" t="str">
        <f t="shared" si="1190"/>
        <v/>
      </c>
      <c r="AG3551" s="187" t="str">
        <f t="shared" si="1191"/>
        <v/>
      </c>
      <c r="AH3551" s="187" t="str">
        <f t="shared" si="1192"/>
        <v/>
      </c>
      <c r="AI3551" s="187" t="str">
        <f t="shared" si="1193"/>
        <v/>
      </c>
      <c r="AJ3551" s="187" t="str">
        <f t="shared" si="1194"/>
        <v/>
      </c>
      <c r="AK3551" s="187" t="str">
        <f t="shared" si="1195"/>
        <v/>
      </c>
      <c r="AN3551" s="187" t="str">
        <f t="shared" si="1196"/>
        <v/>
      </c>
      <c r="AO3551" s="187" t="str">
        <f t="shared" si="1197"/>
        <v/>
      </c>
      <c r="AP3551" s="187" t="str">
        <f t="shared" si="1198"/>
        <v/>
      </c>
      <c r="AT3551" s="187" t="str">
        <f t="shared" si="1199"/>
        <v/>
      </c>
      <c r="AU3551" s="187" t="str">
        <f t="shared" si="1200"/>
        <v/>
      </c>
      <c r="AV3551" s="187" t="str">
        <f t="shared" si="1201"/>
        <v/>
      </c>
      <c r="AW3551" s="187" t="str">
        <f t="shared" si="1202"/>
        <v/>
      </c>
      <c r="AX3551" s="187" t="str">
        <f t="shared" si="1203"/>
        <v/>
      </c>
      <c r="AY3551" s="187" t="str">
        <f t="shared" si="1184"/>
        <v/>
      </c>
      <c r="AZ3551" s="187" t="str">
        <f t="shared" si="1204"/>
        <v/>
      </c>
      <c r="BA3551" s="187" t="str">
        <f t="shared" si="1186"/>
        <v xml:space="preserve"> </v>
      </c>
      <c r="BB3551" s="187" t="str">
        <f>IFERROR(IF(AW3551="","",VLOOKUP(AW3551,SUSS!R:S,2,FALSE)),AY3551*SUSS!$M$2)</f>
        <v/>
      </c>
      <c r="BC3551" s="187" t="str">
        <f t="shared" si="1185"/>
        <v/>
      </c>
    </row>
    <row r="3552" spans="14:55" ht="15.75" thickBot="1">
      <c r="N3552" s="183" t="s">
        <v>291</v>
      </c>
      <c r="O3552" s="209">
        <v>5</v>
      </c>
      <c r="P3552" s="210">
        <v>18510.7</v>
      </c>
      <c r="Q3552" s="211" t="s">
        <v>82</v>
      </c>
      <c r="R3552" s="211" t="s">
        <v>10</v>
      </c>
      <c r="S3552" s="211" t="s">
        <v>10</v>
      </c>
      <c r="T3552" s="209" t="s">
        <v>292</v>
      </c>
      <c r="U3552" s="209" t="s">
        <v>124</v>
      </c>
      <c r="AC3552" s="187" t="str">
        <f t="shared" si="1187"/>
        <v/>
      </c>
      <c r="AD3552" s="187" t="str">
        <f t="shared" si="1188"/>
        <v/>
      </c>
      <c r="AE3552" s="187" t="str">
        <f t="shared" si="1189"/>
        <v/>
      </c>
      <c r="AF3552" s="187" t="str">
        <f t="shared" si="1190"/>
        <v/>
      </c>
      <c r="AG3552" s="187" t="str">
        <f t="shared" si="1191"/>
        <v/>
      </c>
      <c r="AH3552" s="187" t="str">
        <f t="shared" si="1192"/>
        <v/>
      </c>
      <c r="AI3552" s="187" t="str">
        <f t="shared" si="1193"/>
        <v/>
      </c>
      <c r="AJ3552" s="187" t="str">
        <f t="shared" si="1194"/>
        <v/>
      </c>
      <c r="AK3552" s="187" t="str">
        <f t="shared" si="1195"/>
        <v/>
      </c>
      <c r="AN3552" s="187" t="str">
        <f t="shared" si="1196"/>
        <v/>
      </c>
      <c r="AO3552" s="187" t="str">
        <f t="shared" si="1197"/>
        <v/>
      </c>
      <c r="AP3552" s="187" t="str">
        <f t="shared" si="1198"/>
        <v/>
      </c>
      <c r="AT3552" s="187" t="str">
        <f t="shared" si="1199"/>
        <v/>
      </c>
      <c r="AU3552" s="187" t="str">
        <f t="shared" si="1200"/>
        <v/>
      </c>
      <c r="AV3552" s="187" t="str">
        <f t="shared" si="1201"/>
        <v/>
      </c>
      <c r="AW3552" s="187" t="str">
        <f t="shared" si="1202"/>
        <v/>
      </c>
      <c r="AX3552" s="187" t="str">
        <f t="shared" si="1203"/>
        <v/>
      </c>
      <c r="AY3552" s="187" t="str">
        <f t="shared" si="1184"/>
        <v/>
      </c>
      <c r="AZ3552" s="187" t="str">
        <f t="shared" si="1204"/>
        <v/>
      </c>
      <c r="BA3552" s="187" t="str">
        <f t="shared" si="1186"/>
        <v xml:space="preserve"> </v>
      </c>
      <c r="BB3552" s="187" t="str">
        <f>IFERROR(IF(AW3552="","",VLOOKUP(AW3552,SUSS!R:S,2,FALSE)),AY3552*SUSS!$M$2)</f>
        <v/>
      </c>
      <c r="BC3552" s="187" t="str">
        <f t="shared" si="1185"/>
        <v/>
      </c>
    </row>
    <row r="3553" spans="14:55" ht="15.75" thickBot="1">
      <c r="N3553" s="183" t="s">
        <v>291</v>
      </c>
      <c r="O3553" s="209">
        <v>5</v>
      </c>
      <c r="P3553" s="210">
        <v>78010.86</v>
      </c>
      <c r="Q3553" s="211" t="s">
        <v>86</v>
      </c>
      <c r="R3553" s="211" t="s">
        <v>10</v>
      </c>
      <c r="S3553" s="211" t="s">
        <v>10</v>
      </c>
      <c r="T3553" s="209" t="s">
        <v>292</v>
      </c>
      <c r="U3553" s="209" t="s">
        <v>124</v>
      </c>
      <c r="AC3553" s="187" t="str">
        <f t="shared" si="1187"/>
        <v/>
      </c>
      <c r="AD3553" s="187" t="str">
        <f t="shared" si="1188"/>
        <v/>
      </c>
      <c r="AE3553" s="187" t="str">
        <f t="shared" si="1189"/>
        <v/>
      </c>
      <c r="AF3553" s="187" t="str">
        <f t="shared" si="1190"/>
        <v/>
      </c>
      <c r="AG3553" s="187" t="str">
        <f t="shared" si="1191"/>
        <v/>
      </c>
      <c r="AH3553" s="187" t="str">
        <f t="shared" si="1192"/>
        <v/>
      </c>
      <c r="AI3553" s="187" t="str">
        <f t="shared" si="1193"/>
        <v/>
      </c>
      <c r="AJ3553" s="187" t="str">
        <f t="shared" si="1194"/>
        <v/>
      </c>
      <c r="AK3553" s="187" t="str">
        <f t="shared" si="1195"/>
        <v/>
      </c>
      <c r="AN3553" s="187" t="str">
        <f t="shared" si="1196"/>
        <v/>
      </c>
      <c r="AO3553" s="187" t="str">
        <f t="shared" si="1197"/>
        <v/>
      </c>
      <c r="AP3553" s="187" t="str">
        <f t="shared" si="1198"/>
        <v/>
      </c>
      <c r="AT3553" s="187" t="str">
        <f t="shared" si="1199"/>
        <v/>
      </c>
      <c r="AU3553" s="187" t="str">
        <f t="shared" si="1200"/>
        <v/>
      </c>
      <c r="AV3553" s="187" t="str">
        <f t="shared" si="1201"/>
        <v/>
      </c>
      <c r="AW3553" s="187" t="str">
        <f t="shared" si="1202"/>
        <v/>
      </c>
      <c r="AX3553" s="187" t="str">
        <f t="shared" si="1203"/>
        <v/>
      </c>
      <c r="AY3553" s="187" t="str">
        <f t="shared" si="1184"/>
        <v/>
      </c>
      <c r="AZ3553" s="187" t="str">
        <f t="shared" si="1204"/>
        <v/>
      </c>
      <c r="BA3553" s="187" t="str">
        <f t="shared" si="1186"/>
        <v xml:space="preserve"> </v>
      </c>
      <c r="BB3553" s="187" t="str">
        <f>IFERROR(IF(AW3553="","",VLOOKUP(AW3553,SUSS!R:S,2,FALSE)),AY3553*SUSS!$M$2)</f>
        <v/>
      </c>
      <c r="BC3553" s="187" t="str">
        <f t="shared" si="1185"/>
        <v/>
      </c>
    </row>
    <row r="3554" spans="14:55" ht="15.75" thickBot="1">
      <c r="N3554" s="183" t="s">
        <v>291</v>
      </c>
      <c r="O3554" s="209">
        <v>5</v>
      </c>
      <c r="P3554" s="210">
        <v>95777.54</v>
      </c>
      <c r="Q3554" s="211" t="s">
        <v>11</v>
      </c>
      <c r="R3554" s="211" t="s">
        <v>10</v>
      </c>
      <c r="S3554" s="211" t="s">
        <v>10</v>
      </c>
      <c r="T3554" s="209" t="s">
        <v>292</v>
      </c>
      <c r="U3554" s="209" t="s">
        <v>124</v>
      </c>
      <c r="AC3554" s="187" t="str">
        <f t="shared" si="1187"/>
        <v/>
      </c>
      <c r="AD3554" s="187" t="str">
        <f t="shared" si="1188"/>
        <v/>
      </c>
      <c r="AE3554" s="187" t="str">
        <f t="shared" si="1189"/>
        <v/>
      </c>
      <c r="AF3554" s="187" t="str">
        <f t="shared" si="1190"/>
        <v/>
      </c>
      <c r="AG3554" s="187" t="str">
        <f t="shared" si="1191"/>
        <v/>
      </c>
      <c r="AH3554" s="187" t="str">
        <f t="shared" si="1192"/>
        <v/>
      </c>
      <c r="AI3554" s="187" t="str">
        <f t="shared" si="1193"/>
        <v/>
      </c>
      <c r="AJ3554" s="187" t="str">
        <f t="shared" si="1194"/>
        <v/>
      </c>
      <c r="AK3554" s="187" t="str">
        <f t="shared" si="1195"/>
        <v/>
      </c>
      <c r="AN3554" s="187" t="str">
        <f t="shared" si="1196"/>
        <v/>
      </c>
      <c r="AO3554" s="187" t="str">
        <f t="shared" si="1197"/>
        <v/>
      </c>
      <c r="AP3554" s="187" t="str">
        <f t="shared" si="1198"/>
        <v/>
      </c>
      <c r="AT3554" s="187" t="str">
        <f t="shared" si="1199"/>
        <v>R152508</v>
      </c>
      <c r="AU3554" s="187">
        <f t="shared" si="1200"/>
        <v>5</v>
      </c>
      <c r="AV3554" s="187">
        <f t="shared" si="1201"/>
        <v>95777.54</v>
      </c>
      <c r="AW3554" s="187" t="str">
        <f t="shared" si="1202"/>
        <v>2022/11</v>
      </c>
      <c r="AX3554" s="187" t="str">
        <f t="shared" si="1203"/>
        <v>2022/11 Contribuciones Seg. Social</v>
      </c>
      <c r="AY3554" s="187">
        <f t="shared" si="1184"/>
        <v>397516.62</v>
      </c>
      <c r="AZ3554" s="187">
        <f t="shared" si="1204"/>
        <v>0.24093971215593449</v>
      </c>
      <c r="BA3554" s="187" t="str">
        <f t="shared" si="1186"/>
        <v>R152508 5</v>
      </c>
      <c r="BB3554" s="187">
        <f>IFERROR(IF(AW3554="","",VLOOKUP(AW3554,SUSS!R:S,2,FALSE)),AY3554*SUSS!$M$2)</f>
        <v>46332.129805032208</v>
      </c>
      <c r="BC3554" s="187">
        <f t="shared" si="1185"/>
        <v>11163.250018795854</v>
      </c>
    </row>
    <row r="3555" spans="14:55" ht="15.75" thickBot="1">
      <c r="N3555" s="183" t="s">
        <v>291</v>
      </c>
      <c r="O3555" s="209">
        <v>6</v>
      </c>
      <c r="P3555" s="210">
        <v>82254.649999999994</v>
      </c>
      <c r="Q3555" s="211" t="s">
        <v>86</v>
      </c>
      <c r="R3555" s="211" t="s">
        <v>10</v>
      </c>
      <c r="S3555" s="211" t="s">
        <v>10</v>
      </c>
      <c r="T3555" s="209" t="s">
        <v>292</v>
      </c>
      <c r="U3555" s="209" t="s">
        <v>124</v>
      </c>
      <c r="AC3555" s="187" t="str">
        <f t="shared" si="1187"/>
        <v/>
      </c>
      <c r="AD3555" s="187" t="str">
        <f t="shared" si="1188"/>
        <v/>
      </c>
      <c r="AE3555" s="187" t="str">
        <f t="shared" si="1189"/>
        <v/>
      </c>
      <c r="AF3555" s="187" t="str">
        <f t="shared" si="1190"/>
        <v/>
      </c>
      <c r="AG3555" s="187" t="str">
        <f t="shared" si="1191"/>
        <v/>
      </c>
      <c r="AH3555" s="187" t="str">
        <f t="shared" si="1192"/>
        <v/>
      </c>
      <c r="AI3555" s="187" t="str">
        <f t="shared" si="1193"/>
        <v/>
      </c>
      <c r="AJ3555" s="187" t="str">
        <f t="shared" si="1194"/>
        <v/>
      </c>
      <c r="AK3555" s="187" t="str">
        <f t="shared" si="1195"/>
        <v/>
      </c>
      <c r="AN3555" s="187" t="str">
        <f t="shared" si="1196"/>
        <v/>
      </c>
      <c r="AO3555" s="187" t="str">
        <f t="shared" si="1197"/>
        <v/>
      </c>
      <c r="AP3555" s="187" t="str">
        <f t="shared" si="1198"/>
        <v/>
      </c>
      <c r="AT3555" s="187" t="str">
        <f t="shared" si="1199"/>
        <v/>
      </c>
      <c r="AU3555" s="187" t="str">
        <f t="shared" si="1200"/>
        <v/>
      </c>
      <c r="AV3555" s="187" t="str">
        <f t="shared" si="1201"/>
        <v/>
      </c>
      <c r="AW3555" s="187" t="str">
        <f t="shared" si="1202"/>
        <v/>
      </c>
      <c r="AX3555" s="187" t="str">
        <f t="shared" si="1203"/>
        <v/>
      </c>
      <c r="AY3555" s="187" t="str">
        <f t="shared" si="1184"/>
        <v/>
      </c>
      <c r="AZ3555" s="187" t="str">
        <f t="shared" si="1204"/>
        <v/>
      </c>
      <c r="BA3555" s="187" t="str">
        <f t="shared" si="1186"/>
        <v xml:space="preserve"> </v>
      </c>
      <c r="BB3555" s="187" t="str">
        <f>IFERROR(IF(AW3555="","",VLOOKUP(AW3555,SUSS!R:S,2,FALSE)),AY3555*SUSS!$M$2)</f>
        <v/>
      </c>
      <c r="BC3555" s="187" t="str">
        <f t="shared" si="1185"/>
        <v/>
      </c>
    </row>
    <row r="3556" spans="14:55" ht="15.75" thickBot="1">
      <c r="N3556" s="183" t="s">
        <v>291</v>
      </c>
      <c r="O3556" s="209">
        <v>6</v>
      </c>
      <c r="P3556" s="210">
        <v>19517.68</v>
      </c>
      <c r="Q3556" s="211" t="s">
        <v>82</v>
      </c>
      <c r="R3556" s="211" t="s">
        <v>10</v>
      </c>
      <c r="S3556" s="211" t="s">
        <v>10</v>
      </c>
      <c r="T3556" s="209" t="s">
        <v>292</v>
      </c>
      <c r="U3556" s="209" t="s">
        <v>124</v>
      </c>
      <c r="AC3556" s="187" t="str">
        <f t="shared" si="1187"/>
        <v/>
      </c>
      <c r="AD3556" s="187" t="str">
        <f t="shared" si="1188"/>
        <v/>
      </c>
      <c r="AE3556" s="187" t="str">
        <f t="shared" si="1189"/>
        <v/>
      </c>
      <c r="AF3556" s="187" t="str">
        <f t="shared" si="1190"/>
        <v/>
      </c>
      <c r="AG3556" s="187" t="str">
        <f t="shared" si="1191"/>
        <v/>
      </c>
      <c r="AH3556" s="187" t="str">
        <f t="shared" si="1192"/>
        <v/>
      </c>
      <c r="AI3556" s="187" t="str">
        <f t="shared" si="1193"/>
        <v/>
      </c>
      <c r="AJ3556" s="187" t="str">
        <f t="shared" si="1194"/>
        <v/>
      </c>
      <c r="AK3556" s="187" t="str">
        <f t="shared" si="1195"/>
        <v/>
      </c>
      <c r="AN3556" s="187" t="str">
        <f t="shared" si="1196"/>
        <v/>
      </c>
      <c r="AO3556" s="187" t="str">
        <f t="shared" si="1197"/>
        <v/>
      </c>
      <c r="AP3556" s="187" t="str">
        <f t="shared" si="1198"/>
        <v/>
      </c>
      <c r="AT3556" s="187" t="str">
        <f t="shared" si="1199"/>
        <v/>
      </c>
      <c r="AU3556" s="187" t="str">
        <f t="shared" si="1200"/>
        <v/>
      </c>
      <c r="AV3556" s="187" t="str">
        <f t="shared" si="1201"/>
        <v/>
      </c>
      <c r="AW3556" s="187" t="str">
        <f t="shared" si="1202"/>
        <v/>
      </c>
      <c r="AX3556" s="187" t="str">
        <f t="shared" si="1203"/>
        <v/>
      </c>
      <c r="AY3556" s="187" t="str">
        <f t="shared" si="1184"/>
        <v/>
      </c>
      <c r="AZ3556" s="187" t="str">
        <f t="shared" si="1204"/>
        <v/>
      </c>
      <c r="BA3556" s="187" t="str">
        <f t="shared" si="1186"/>
        <v xml:space="preserve"> </v>
      </c>
      <c r="BB3556" s="187" t="str">
        <f>IFERROR(IF(AW3556="","",VLOOKUP(AW3556,SUSS!R:S,2,FALSE)),AY3556*SUSS!$M$2)</f>
        <v/>
      </c>
      <c r="BC3556" s="187" t="str">
        <f t="shared" si="1185"/>
        <v/>
      </c>
    </row>
    <row r="3557" spans="14:55" ht="15.75" thickBot="1">
      <c r="N3557" s="183" t="s">
        <v>291</v>
      </c>
      <c r="O3557" s="209">
        <v>6</v>
      </c>
      <c r="P3557" s="210">
        <v>100987.84</v>
      </c>
      <c r="Q3557" s="211" t="s">
        <v>11</v>
      </c>
      <c r="R3557" s="211" t="s">
        <v>10</v>
      </c>
      <c r="S3557" s="211" t="s">
        <v>10</v>
      </c>
      <c r="T3557" s="209" t="s">
        <v>292</v>
      </c>
      <c r="U3557" s="209" t="s">
        <v>124</v>
      </c>
      <c r="AC3557" s="187" t="str">
        <f t="shared" si="1187"/>
        <v/>
      </c>
      <c r="AD3557" s="187" t="str">
        <f t="shared" si="1188"/>
        <v/>
      </c>
      <c r="AE3557" s="187" t="str">
        <f t="shared" si="1189"/>
        <v/>
      </c>
      <c r="AF3557" s="187" t="str">
        <f t="shared" si="1190"/>
        <v/>
      </c>
      <c r="AG3557" s="187" t="str">
        <f t="shared" si="1191"/>
        <v/>
      </c>
      <c r="AH3557" s="187" t="str">
        <f t="shared" si="1192"/>
        <v/>
      </c>
      <c r="AI3557" s="187" t="str">
        <f t="shared" si="1193"/>
        <v/>
      </c>
      <c r="AJ3557" s="187" t="str">
        <f t="shared" si="1194"/>
        <v/>
      </c>
      <c r="AK3557" s="187" t="str">
        <f t="shared" si="1195"/>
        <v/>
      </c>
      <c r="AN3557" s="187" t="str">
        <f t="shared" si="1196"/>
        <v/>
      </c>
      <c r="AO3557" s="187" t="str">
        <f t="shared" si="1197"/>
        <v/>
      </c>
      <c r="AP3557" s="187" t="str">
        <f t="shared" si="1198"/>
        <v/>
      </c>
      <c r="AT3557" s="187" t="str">
        <f t="shared" si="1199"/>
        <v>R152508</v>
      </c>
      <c r="AU3557" s="187">
        <f t="shared" si="1200"/>
        <v>6</v>
      </c>
      <c r="AV3557" s="187">
        <f t="shared" si="1201"/>
        <v>100987.84</v>
      </c>
      <c r="AW3557" s="187" t="str">
        <f t="shared" si="1202"/>
        <v>2022/11</v>
      </c>
      <c r="AX3557" s="187" t="str">
        <f t="shared" si="1203"/>
        <v>2022/11 Contribuciones Seg. Social</v>
      </c>
      <c r="AY3557" s="187">
        <f t="shared" si="1184"/>
        <v>397516.62</v>
      </c>
      <c r="AZ3557" s="187">
        <f t="shared" si="1204"/>
        <v>0.25404683708570475</v>
      </c>
      <c r="BA3557" s="187" t="str">
        <f t="shared" si="1186"/>
        <v>R152508 6</v>
      </c>
      <c r="BB3557" s="187">
        <f>IFERROR(IF(AW3557="","",VLOOKUP(AW3557,SUSS!R:S,2,FALSE)),AY3557*SUSS!$M$2)</f>
        <v>46332.129805032208</v>
      </c>
      <c r="BC3557" s="187">
        <f t="shared" si="1185"/>
        <v>11770.531032412742</v>
      </c>
    </row>
    <row r="3558" spans="14:55" ht="15.75" thickBot="1">
      <c r="N3558" s="183" t="s">
        <v>291</v>
      </c>
      <c r="O3558" s="209">
        <v>7</v>
      </c>
      <c r="P3558" s="210">
        <v>86729.31</v>
      </c>
      <c r="Q3558" s="211" t="s">
        <v>86</v>
      </c>
      <c r="R3558" s="211" t="s">
        <v>10</v>
      </c>
      <c r="S3558" s="211" t="s">
        <v>10</v>
      </c>
      <c r="T3558" s="209" t="s">
        <v>292</v>
      </c>
      <c r="U3558" s="209" t="s">
        <v>124</v>
      </c>
      <c r="AC3558" s="187" t="str">
        <f t="shared" si="1187"/>
        <v/>
      </c>
      <c r="AD3558" s="187" t="str">
        <f t="shared" si="1188"/>
        <v/>
      </c>
      <c r="AE3558" s="187" t="str">
        <f t="shared" si="1189"/>
        <v/>
      </c>
      <c r="AF3558" s="187" t="str">
        <f t="shared" si="1190"/>
        <v/>
      </c>
      <c r="AG3558" s="187" t="str">
        <f t="shared" si="1191"/>
        <v/>
      </c>
      <c r="AH3558" s="187" t="str">
        <f t="shared" si="1192"/>
        <v/>
      </c>
      <c r="AI3558" s="187" t="str">
        <f t="shared" si="1193"/>
        <v/>
      </c>
      <c r="AJ3558" s="187" t="str">
        <f t="shared" si="1194"/>
        <v/>
      </c>
      <c r="AK3558" s="187" t="str">
        <f t="shared" si="1195"/>
        <v/>
      </c>
      <c r="AN3558" s="187" t="str">
        <f t="shared" si="1196"/>
        <v/>
      </c>
      <c r="AO3558" s="187" t="str">
        <f t="shared" si="1197"/>
        <v/>
      </c>
      <c r="AP3558" s="187" t="str">
        <f t="shared" si="1198"/>
        <v/>
      </c>
      <c r="AT3558" s="187" t="str">
        <f t="shared" si="1199"/>
        <v/>
      </c>
      <c r="AU3558" s="187" t="str">
        <f t="shared" si="1200"/>
        <v/>
      </c>
      <c r="AV3558" s="187" t="str">
        <f t="shared" si="1201"/>
        <v/>
      </c>
      <c r="AW3558" s="187" t="str">
        <f t="shared" si="1202"/>
        <v/>
      </c>
      <c r="AX3558" s="187" t="str">
        <f t="shared" si="1203"/>
        <v/>
      </c>
      <c r="AY3558" s="187" t="str">
        <f t="shared" si="1184"/>
        <v/>
      </c>
      <c r="AZ3558" s="187" t="str">
        <f t="shared" si="1204"/>
        <v/>
      </c>
      <c r="BA3558" s="187" t="str">
        <f t="shared" si="1186"/>
        <v xml:space="preserve"> </v>
      </c>
      <c r="BB3558" s="187" t="str">
        <f>IFERROR(IF(AW3558="","",VLOOKUP(AW3558,SUSS!R:S,2,FALSE)),AY3558*SUSS!$M$2)</f>
        <v/>
      </c>
      <c r="BC3558" s="187" t="str">
        <f t="shared" si="1185"/>
        <v/>
      </c>
    </row>
    <row r="3559" spans="14:55" ht="15.75" thickBot="1">
      <c r="N3559" s="183" t="s">
        <v>291</v>
      </c>
      <c r="O3559" s="209">
        <v>7</v>
      </c>
      <c r="P3559" s="210">
        <v>20579.439999999999</v>
      </c>
      <c r="Q3559" s="211" t="s">
        <v>82</v>
      </c>
      <c r="R3559" s="211" t="s">
        <v>10</v>
      </c>
      <c r="S3559" s="211" t="s">
        <v>10</v>
      </c>
      <c r="T3559" s="209" t="s">
        <v>292</v>
      </c>
      <c r="U3559" s="209" t="s">
        <v>124</v>
      </c>
      <c r="AC3559" s="187" t="str">
        <f t="shared" si="1187"/>
        <v/>
      </c>
      <c r="AD3559" s="187" t="str">
        <f t="shared" si="1188"/>
        <v/>
      </c>
      <c r="AE3559" s="187" t="str">
        <f t="shared" si="1189"/>
        <v/>
      </c>
      <c r="AF3559" s="187" t="str">
        <f t="shared" si="1190"/>
        <v/>
      </c>
      <c r="AG3559" s="187" t="str">
        <f t="shared" si="1191"/>
        <v/>
      </c>
      <c r="AH3559" s="187" t="str">
        <f t="shared" si="1192"/>
        <v/>
      </c>
      <c r="AI3559" s="187" t="str">
        <f t="shared" si="1193"/>
        <v/>
      </c>
      <c r="AJ3559" s="187" t="str">
        <f t="shared" si="1194"/>
        <v/>
      </c>
      <c r="AK3559" s="187" t="str">
        <f t="shared" si="1195"/>
        <v/>
      </c>
      <c r="AN3559" s="187" t="str">
        <f t="shared" si="1196"/>
        <v/>
      </c>
      <c r="AO3559" s="187" t="str">
        <f t="shared" si="1197"/>
        <v/>
      </c>
      <c r="AP3559" s="187" t="str">
        <f t="shared" si="1198"/>
        <v/>
      </c>
      <c r="AT3559" s="187" t="str">
        <f t="shared" si="1199"/>
        <v/>
      </c>
      <c r="AU3559" s="187" t="str">
        <f t="shared" si="1200"/>
        <v/>
      </c>
      <c r="AV3559" s="187" t="str">
        <f t="shared" si="1201"/>
        <v/>
      </c>
      <c r="AW3559" s="187" t="str">
        <f t="shared" si="1202"/>
        <v/>
      </c>
      <c r="AX3559" s="187" t="str">
        <f t="shared" si="1203"/>
        <v/>
      </c>
      <c r="AY3559" s="187" t="str">
        <f t="shared" si="1184"/>
        <v/>
      </c>
      <c r="AZ3559" s="187" t="str">
        <f t="shared" si="1204"/>
        <v/>
      </c>
      <c r="BA3559" s="187" t="str">
        <f t="shared" si="1186"/>
        <v xml:space="preserve"> </v>
      </c>
      <c r="BB3559" s="187" t="str">
        <f>IFERROR(IF(AW3559="","",VLOOKUP(AW3559,SUSS!R:S,2,FALSE)),AY3559*SUSS!$M$2)</f>
        <v/>
      </c>
      <c r="BC3559" s="187" t="str">
        <f t="shared" si="1185"/>
        <v/>
      </c>
    </row>
    <row r="3560" spans="14:55" ht="15.75" thickBot="1">
      <c r="N3560" s="183" t="s">
        <v>291</v>
      </c>
      <c r="O3560" s="209">
        <v>7</v>
      </c>
      <c r="P3560" s="210">
        <v>106481.58</v>
      </c>
      <c r="Q3560" s="211" t="s">
        <v>11</v>
      </c>
      <c r="R3560" s="211" t="s">
        <v>10</v>
      </c>
      <c r="S3560" s="211" t="s">
        <v>10</v>
      </c>
      <c r="T3560" s="209" t="s">
        <v>292</v>
      </c>
      <c r="U3560" s="209" t="s">
        <v>124</v>
      </c>
      <c r="AC3560" s="187" t="str">
        <f t="shared" si="1187"/>
        <v/>
      </c>
      <c r="AD3560" s="187" t="str">
        <f t="shared" si="1188"/>
        <v/>
      </c>
      <c r="AE3560" s="187" t="str">
        <f t="shared" si="1189"/>
        <v/>
      </c>
      <c r="AF3560" s="187" t="str">
        <f t="shared" si="1190"/>
        <v/>
      </c>
      <c r="AG3560" s="187" t="str">
        <f t="shared" si="1191"/>
        <v/>
      </c>
      <c r="AH3560" s="187" t="str">
        <f t="shared" si="1192"/>
        <v/>
      </c>
      <c r="AI3560" s="187" t="str">
        <f t="shared" si="1193"/>
        <v/>
      </c>
      <c r="AJ3560" s="187" t="str">
        <f t="shared" si="1194"/>
        <v/>
      </c>
      <c r="AK3560" s="187" t="str">
        <f t="shared" si="1195"/>
        <v/>
      </c>
      <c r="AN3560" s="187" t="str">
        <f t="shared" si="1196"/>
        <v/>
      </c>
      <c r="AO3560" s="187" t="str">
        <f t="shared" si="1197"/>
        <v/>
      </c>
      <c r="AP3560" s="187" t="str">
        <f t="shared" si="1198"/>
        <v/>
      </c>
      <c r="AT3560" s="187" t="str">
        <f t="shared" si="1199"/>
        <v>R152508</v>
      </c>
      <c r="AU3560" s="187">
        <f t="shared" si="1200"/>
        <v>7</v>
      </c>
      <c r="AV3560" s="187">
        <f t="shared" si="1201"/>
        <v>106481.58</v>
      </c>
      <c r="AW3560" s="187" t="str">
        <f t="shared" si="1202"/>
        <v>2022/11</v>
      </c>
      <c r="AX3560" s="187" t="str">
        <f t="shared" si="1203"/>
        <v>2022/11 Contribuciones Seg. Social</v>
      </c>
      <c r="AY3560" s="187">
        <f t="shared" si="1184"/>
        <v>397516.62</v>
      </c>
      <c r="AZ3560" s="187">
        <f t="shared" si="1204"/>
        <v>0.26786698880665671</v>
      </c>
      <c r="BA3560" s="187" t="str">
        <f t="shared" si="1186"/>
        <v>R152508 7</v>
      </c>
      <c r="BB3560" s="187">
        <f>IFERROR(IF(AW3560="","",VLOOKUP(AW3560,SUSS!R:S,2,FALSE)),AY3560*SUSS!$M$2)</f>
        <v>46332.129805032208</v>
      </c>
      <c r="BC3560" s="187">
        <f t="shared" si="1185"/>
        <v>12410.848095873129</v>
      </c>
    </row>
    <row r="3561" spans="14:55" ht="15.75" thickBot="1">
      <c r="N3561" s="183" t="s">
        <v>291</v>
      </c>
      <c r="O3561" s="209">
        <v>8</v>
      </c>
      <c r="P3561" s="210">
        <v>72952.990000000005</v>
      </c>
      <c r="Q3561" s="211" t="s">
        <v>86</v>
      </c>
      <c r="R3561" s="211" t="s">
        <v>10</v>
      </c>
      <c r="S3561" s="211" t="s">
        <v>10</v>
      </c>
      <c r="T3561" s="209" t="s">
        <v>292</v>
      </c>
      <c r="U3561" s="209" t="s">
        <v>124</v>
      </c>
      <c r="AC3561" s="187" t="str">
        <f t="shared" si="1187"/>
        <v/>
      </c>
      <c r="AD3561" s="187" t="str">
        <f t="shared" si="1188"/>
        <v/>
      </c>
      <c r="AE3561" s="187" t="str">
        <f t="shared" si="1189"/>
        <v/>
      </c>
      <c r="AF3561" s="187" t="str">
        <f t="shared" si="1190"/>
        <v/>
      </c>
      <c r="AG3561" s="187" t="str">
        <f t="shared" si="1191"/>
        <v/>
      </c>
      <c r="AH3561" s="187" t="str">
        <f t="shared" si="1192"/>
        <v/>
      </c>
      <c r="AI3561" s="187" t="str">
        <f t="shared" si="1193"/>
        <v/>
      </c>
      <c r="AJ3561" s="187" t="str">
        <f t="shared" si="1194"/>
        <v/>
      </c>
      <c r="AK3561" s="187" t="str">
        <f t="shared" si="1195"/>
        <v/>
      </c>
      <c r="AN3561" s="187" t="str">
        <f t="shared" si="1196"/>
        <v/>
      </c>
      <c r="AO3561" s="187" t="str">
        <f t="shared" si="1197"/>
        <v/>
      </c>
      <c r="AP3561" s="187" t="str">
        <f t="shared" si="1198"/>
        <v/>
      </c>
      <c r="AT3561" s="187" t="str">
        <f t="shared" si="1199"/>
        <v/>
      </c>
      <c r="AU3561" s="187" t="str">
        <f t="shared" si="1200"/>
        <v/>
      </c>
      <c r="AV3561" s="187" t="str">
        <f t="shared" si="1201"/>
        <v/>
      </c>
      <c r="AW3561" s="187" t="str">
        <f t="shared" si="1202"/>
        <v/>
      </c>
      <c r="AX3561" s="187" t="str">
        <f t="shared" si="1203"/>
        <v/>
      </c>
      <c r="AY3561" s="187" t="str">
        <f t="shared" si="1184"/>
        <v/>
      </c>
      <c r="AZ3561" s="187" t="str">
        <f t="shared" si="1204"/>
        <v/>
      </c>
      <c r="BA3561" s="187" t="str">
        <f t="shared" si="1186"/>
        <v xml:space="preserve"> </v>
      </c>
      <c r="BB3561" s="187" t="str">
        <f>IFERROR(IF(AW3561="","",VLOOKUP(AW3561,SUSS!R:S,2,FALSE)),AY3561*SUSS!$M$2)</f>
        <v/>
      </c>
      <c r="BC3561" s="187" t="str">
        <f t="shared" si="1185"/>
        <v/>
      </c>
    </row>
    <row r="3562" spans="14:55" ht="15.75" thickBot="1">
      <c r="N3562" s="183" t="s">
        <v>291</v>
      </c>
      <c r="O3562" s="209">
        <v>8</v>
      </c>
      <c r="P3562" s="210">
        <v>16191.98</v>
      </c>
      <c r="Q3562" s="211" t="s">
        <v>82</v>
      </c>
      <c r="R3562" s="211" t="s">
        <v>10</v>
      </c>
      <c r="S3562" s="211" t="s">
        <v>10</v>
      </c>
      <c r="T3562" s="209" t="s">
        <v>292</v>
      </c>
      <c r="U3562" s="209" t="s">
        <v>124</v>
      </c>
      <c r="AC3562" s="187" t="str">
        <f t="shared" si="1187"/>
        <v/>
      </c>
      <c r="AD3562" s="187" t="str">
        <f t="shared" si="1188"/>
        <v/>
      </c>
      <c r="AE3562" s="187" t="str">
        <f t="shared" si="1189"/>
        <v/>
      </c>
      <c r="AF3562" s="187" t="str">
        <f t="shared" si="1190"/>
        <v/>
      </c>
      <c r="AG3562" s="187" t="str">
        <f t="shared" si="1191"/>
        <v/>
      </c>
      <c r="AH3562" s="187" t="str">
        <f t="shared" si="1192"/>
        <v/>
      </c>
      <c r="AI3562" s="187" t="str">
        <f t="shared" si="1193"/>
        <v/>
      </c>
      <c r="AJ3562" s="187" t="str">
        <f t="shared" si="1194"/>
        <v/>
      </c>
      <c r="AK3562" s="187" t="str">
        <f t="shared" si="1195"/>
        <v/>
      </c>
      <c r="AN3562" s="187" t="str">
        <f t="shared" si="1196"/>
        <v/>
      </c>
      <c r="AO3562" s="187" t="str">
        <f t="shared" si="1197"/>
        <v/>
      </c>
      <c r="AP3562" s="187" t="str">
        <f t="shared" si="1198"/>
        <v/>
      </c>
      <c r="AT3562" s="187" t="str">
        <f t="shared" si="1199"/>
        <v/>
      </c>
      <c r="AU3562" s="187" t="str">
        <f t="shared" si="1200"/>
        <v/>
      </c>
      <c r="AV3562" s="187" t="str">
        <f t="shared" si="1201"/>
        <v/>
      </c>
      <c r="AW3562" s="187" t="str">
        <f t="shared" si="1202"/>
        <v/>
      </c>
      <c r="AX3562" s="187" t="str">
        <f t="shared" si="1203"/>
        <v/>
      </c>
      <c r="AY3562" s="187" t="str">
        <f t="shared" si="1184"/>
        <v/>
      </c>
      <c r="AZ3562" s="187" t="str">
        <f t="shared" si="1204"/>
        <v/>
      </c>
      <c r="BA3562" s="187" t="str">
        <f t="shared" si="1186"/>
        <v xml:space="preserve"> </v>
      </c>
      <c r="BB3562" s="187" t="str">
        <f>IFERROR(IF(AW3562="","",VLOOKUP(AW3562,SUSS!R:S,2,FALSE)),AY3562*SUSS!$M$2)</f>
        <v/>
      </c>
      <c r="BC3562" s="187" t="str">
        <f t="shared" si="1185"/>
        <v/>
      </c>
    </row>
    <row r="3563" spans="14:55" ht="15.75" thickBot="1">
      <c r="N3563" s="183" t="s">
        <v>291</v>
      </c>
      <c r="O3563" s="209">
        <v>8</v>
      </c>
      <c r="P3563" s="210">
        <v>89564.11</v>
      </c>
      <c r="Q3563" s="211" t="s">
        <v>11</v>
      </c>
      <c r="R3563" s="211" t="s">
        <v>10</v>
      </c>
      <c r="S3563" s="211" t="s">
        <v>10</v>
      </c>
      <c r="T3563" s="209" t="s">
        <v>292</v>
      </c>
      <c r="U3563" s="209" t="s">
        <v>124</v>
      </c>
      <c r="AC3563" s="187" t="str">
        <f t="shared" si="1187"/>
        <v/>
      </c>
      <c r="AD3563" s="187" t="str">
        <f t="shared" si="1188"/>
        <v/>
      </c>
      <c r="AE3563" s="187" t="str">
        <f t="shared" si="1189"/>
        <v/>
      </c>
      <c r="AF3563" s="187" t="str">
        <f t="shared" si="1190"/>
        <v/>
      </c>
      <c r="AG3563" s="187" t="str">
        <f t="shared" si="1191"/>
        <v/>
      </c>
      <c r="AH3563" s="187" t="str">
        <f t="shared" si="1192"/>
        <v/>
      </c>
      <c r="AI3563" s="187" t="str">
        <f t="shared" si="1193"/>
        <v/>
      </c>
      <c r="AJ3563" s="187" t="str">
        <f t="shared" si="1194"/>
        <v/>
      </c>
      <c r="AK3563" s="187" t="str">
        <f t="shared" si="1195"/>
        <v/>
      </c>
      <c r="AN3563" s="187" t="str">
        <f t="shared" si="1196"/>
        <v/>
      </c>
      <c r="AO3563" s="187" t="str">
        <f t="shared" si="1197"/>
        <v/>
      </c>
      <c r="AP3563" s="187" t="str">
        <f t="shared" si="1198"/>
        <v/>
      </c>
      <c r="AT3563" s="187" t="str">
        <f t="shared" si="1199"/>
        <v>R152508</v>
      </c>
      <c r="AU3563" s="187">
        <f t="shared" si="1200"/>
        <v>8</v>
      </c>
      <c r="AV3563" s="187">
        <f t="shared" si="1201"/>
        <v>89564.11</v>
      </c>
      <c r="AW3563" s="187" t="str">
        <f t="shared" si="1202"/>
        <v>2022/11</v>
      </c>
      <c r="AX3563" s="187" t="str">
        <f t="shared" si="1203"/>
        <v>2022/11 Contribuciones Seg. Social</v>
      </c>
      <c r="AY3563" s="187">
        <f t="shared" si="1184"/>
        <v>397516.62</v>
      </c>
      <c r="AZ3563" s="187">
        <f t="shared" si="1204"/>
        <v>0.22530909525241988</v>
      </c>
      <c r="BA3563" s="187" t="str">
        <f t="shared" si="1186"/>
        <v>R152508 8</v>
      </c>
      <c r="BB3563" s="187">
        <f>IFERROR(IF(AW3563="","",VLOOKUP(AW3563,SUSS!R:S,2,FALSE)),AY3563*SUSS!$M$2)</f>
        <v>46332.129805032208</v>
      </c>
      <c r="BC3563" s="187">
        <f t="shared" si="1185"/>
        <v>10439.050247489484</v>
      </c>
    </row>
    <row r="3564" spans="14:55" ht="15.75" thickBot="1">
      <c r="N3564" s="183" t="s">
        <v>291</v>
      </c>
      <c r="O3564" s="209">
        <v>8</v>
      </c>
      <c r="P3564" s="210">
        <v>18494.439999999999</v>
      </c>
      <c r="Q3564" s="211" t="s">
        <v>86</v>
      </c>
      <c r="R3564" s="211" t="s">
        <v>10</v>
      </c>
      <c r="S3564" s="211" t="s">
        <v>83</v>
      </c>
      <c r="T3564" s="209" t="s">
        <v>292</v>
      </c>
      <c r="U3564" s="209" t="s">
        <v>124</v>
      </c>
      <c r="AC3564" s="187" t="str">
        <f t="shared" si="1187"/>
        <v/>
      </c>
      <c r="AD3564" s="187" t="str">
        <f t="shared" si="1188"/>
        <v/>
      </c>
      <c r="AE3564" s="187" t="str">
        <f t="shared" si="1189"/>
        <v/>
      </c>
      <c r="AF3564" s="187" t="str">
        <f t="shared" si="1190"/>
        <v/>
      </c>
      <c r="AG3564" s="187" t="str">
        <f t="shared" si="1191"/>
        <v/>
      </c>
      <c r="AH3564" s="187" t="str">
        <f t="shared" si="1192"/>
        <v/>
      </c>
      <c r="AI3564" s="187" t="str">
        <f t="shared" si="1193"/>
        <v/>
      </c>
      <c r="AJ3564" s="187" t="str">
        <f t="shared" si="1194"/>
        <v/>
      </c>
      <c r="AK3564" s="187" t="str">
        <f t="shared" si="1195"/>
        <v/>
      </c>
      <c r="AN3564" s="187" t="str">
        <f t="shared" si="1196"/>
        <v/>
      </c>
      <c r="AO3564" s="187" t="str">
        <f t="shared" si="1197"/>
        <v/>
      </c>
      <c r="AP3564" s="187" t="str">
        <f t="shared" si="1198"/>
        <v/>
      </c>
      <c r="AT3564" s="187" t="str">
        <f t="shared" si="1199"/>
        <v/>
      </c>
      <c r="AU3564" s="187" t="str">
        <f t="shared" si="1200"/>
        <v/>
      </c>
      <c r="AV3564" s="187" t="str">
        <f t="shared" si="1201"/>
        <v/>
      </c>
      <c r="AW3564" s="187" t="str">
        <f t="shared" si="1202"/>
        <v/>
      </c>
      <c r="AX3564" s="187" t="str">
        <f t="shared" si="1203"/>
        <v/>
      </c>
      <c r="AY3564" s="187" t="str">
        <f t="shared" si="1184"/>
        <v/>
      </c>
      <c r="AZ3564" s="187" t="str">
        <f t="shared" si="1204"/>
        <v/>
      </c>
      <c r="BA3564" s="187" t="str">
        <f t="shared" si="1186"/>
        <v xml:space="preserve"> </v>
      </c>
      <c r="BB3564" s="187" t="str">
        <f>IFERROR(IF(AW3564="","",VLOOKUP(AW3564,SUSS!R:S,2,FALSE)),AY3564*SUSS!$M$2)</f>
        <v/>
      </c>
      <c r="BC3564" s="187" t="str">
        <f t="shared" si="1185"/>
        <v/>
      </c>
    </row>
    <row r="3565" spans="14:55" ht="15.75" thickBot="1">
      <c r="N3565" s="183" t="s">
        <v>291</v>
      </c>
      <c r="O3565" s="209">
        <v>8</v>
      </c>
      <c r="P3565" s="210">
        <v>22710.12</v>
      </c>
      <c r="Q3565" s="211" t="s">
        <v>11</v>
      </c>
      <c r="R3565" s="211" t="s">
        <v>10</v>
      </c>
      <c r="S3565" s="211" t="s">
        <v>83</v>
      </c>
      <c r="T3565" s="209" t="s">
        <v>292</v>
      </c>
      <c r="U3565" s="209" t="s">
        <v>124</v>
      </c>
      <c r="AC3565" s="187" t="str">
        <f t="shared" si="1187"/>
        <v/>
      </c>
      <c r="AD3565" s="187" t="str">
        <f t="shared" si="1188"/>
        <v/>
      </c>
      <c r="AE3565" s="187" t="str">
        <f t="shared" si="1189"/>
        <v/>
      </c>
      <c r="AF3565" s="187" t="str">
        <f t="shared" si="1190"/>
        <v/>
      </c>
      <c r="AG3565" s="187" t="str">
        <f t="shared" si="1191"/>
        <v/>
      </c>
      <c r="AH3565" s="187" t="str">
        <f t="shared" si="1192"/>
        <v/>
      </c>
      <c r="AI3565" s="187" t="str">
        <f t="shared" si="1193"/>
        <v/>
      </c>
      <c r="AJ3565" s="187" t="str">
        <f t="shared" si="1194"/>
        <v/>
      </c>
      <c r="AK3565" s="187" t="str">
        <f t="shared" si="1195"/>
        <v/>
      </c>
      <c r="AN3565" s="187" t="str">
        <f t="shared" si="1196"/>
        <v/>
      </c>
      <c r="AO3565" s="187" t="str">
        <f t="shared" si="1197"/>
        <v/>
      </c>
      <c r="AP3565" s="187" t="str">
        <f t="shared" si="1198"/>
        <v/>
      </c>
      <c r="AT3565" s="187" t="str">
        <f t="shared" si="1199"/>
        <v>R152508</v>
      </c>
      <c r="AU3565" s="187">
        <f t="shared" si="1200"/>
        <v>8</v>
      </c>
      <c r="AV3565" s="187">
        <f t="shared" si="1201"/>
        <v>22710.12</v>
      </c>
      <c r="AW3565" s="187" t="str">
        <f t="shared" si="1202"/>
        <v>2022/11</v>
      </c>
      <c r="AX3565" s="187" t="str">
        <f t="shared" si="1203"/>
        <v>2022/11 Contribuciones Seg. Social</v>
      </c>
      <c r="AY3565" s="187">
        <f t="shared" si="1184"/>
        <v>397516.62</v>
      </c>
      <c r="AZ3565" s="187">
        <f t="shared" si="1204"/>
        <v>5.7129988678209224E-2</v>
      </c>
      <c r="BA3565" s="187" t="str">
        <f t="shared" si="1186"/>
        <v>R152508 8</v>
      </c>
      <c r="BB3565" s="187">
        <f>IFERROR(IF(AW3565="","",VLOOKUP(AW3565,SUSS!R:S,2,FALSE)),AY3565*SUSS!$M$2)</f>
        <v>46332.129805032208</v>
      </c>
      <c r="BC3565" s="187">
        <f t="shared" si="1185"/>
        <v>2646.9540511988102</v>
      </c>
    </row>
    <row r="3566" spans="14:55" ht="15.75" thickBot="1">
      <c r="N3566" s="183" t="s">
        <v>291</v>
      </c>
      <c r="O3566" s="209">
        <v>8</v>
      </c>
      <c r="P3566" s="210">
        <v>5507.03</v>
      </c>
      <c r="Q3566" s="211" t="s">
        <v>82</v>
      </c>
      <c r="R3566" s="211" t="s">
        <v>10</v>
      </c>
      <c r="S3566" s="211" t="s">
        <v>83</v>
      </c>
      <c r="T3566" s="209" t="s">
        <v>292</v>
      </c>
      <c r="U3566" s="209" t="s">
        <v>124</v>
      </c>
      <c r="AC3566" s="187" t="str">
        <f t="shared" si="1187"/>
        <v/>
      </c>
      <c r="AD3566" s="187" t="str">
        <f t="shared" si="1188"/>
        <v/>
      </c>
      <c r="AE3566" s="187" t="str">
        <f t="shared" si="1189"/>
        <v/>
      </c>
      <c r="AF3566" s="187" t="str">
        <f t="shared" si="1190"/>
        <v/>
      </c>
      <c r="AG3566" s="187" t="str">
        <f t="shared" si="1191"/>
        <v/>
      </c>
      <c r="AH3566" s="187" t="str">
        <f t="shared" si="1192"/>
        <v/>
      </c>
      <c r="AI3566" s="187" t="str">
        <f t="shared" si="1193"/>
        <v/>
      </c>
      <c r="AJ3566" s="187" t="str">
        <f t="shared" si="1194"/>
        <v/>
      </c>
      <c r="AK3566" s="187" t="str">
        <f t="shared" si="1195"/>
        <v/>
      </c>
      <c r="AN3566" s="187" t="str">
        <f t="shared" si="1196"/>
        <v/>
      </c>
      <c r="AO3566" s="187" t="str">
        <f t="shared" si="1197"/>
        <v/>
      </c>
      <c r="AP3566" s="187" t="str">
        <f t="shared" si="1198"/>
        <v/>
      </c>
      <c r="AT3566" s="187" t="str">
        <f t="shared" si="1199"/>
        <v/>
      </c>
      <c r="AU3566" s="187" t="str">
        <f t="shared" si="1200"/>
        <v/>
      </c>
      <c r="AV3566" s="187" t="str">
        <f t="shared" si="1201"/>
        <v/>
      </c>
      <c r="AW3566" s="187" t="str">
        <f t="shared" si="1202"/>
        <v/>
      </c>
      <c r="AX3566" s="187" t="str">
        <f t="shared" si="1203"/>
        <v/>
      </c>
      <c r="AY3566" s="187" t="str">
        <f t="shared" si="1184"/>
        <v/>
      </c>
      <c r="AZ3566" s="187" t="str">
        <f t="shared" si="1204"/>
        <v/>
      </c>
      <c r="BA3566" s="187" t="str">
        <f t="shared" si="1186"/>
        <v xml:space="preserve"> </v>
      </c>
      <c r="BB3566" s="187" t="str">
        <f>IFERROR(IF(AW3566="","",VLOOKUP(AW3566,SUSS!R:S,2,FALSE)),AY3566*SUSS!$M$2)</f>
        <v/>
      </c>
      <c r="BC3566" s="187" t="str">
        <f t="shared" si="1185"/>
        <v/>
      </c>
    </row>
    <row r="3567" spans="14:55">
      <c r="AC3567" s="187" t="str">
        <f t="shared" si="1187"/>
        <v/>
      </c>
      <c r="AD3567" s="187" t="str">
        <f t="shared" si="1188"/>
        <v/>
      </c>
      <c r="AE3567" s="187" t="str">
        <f t="shared" si="1189"/>
        <v/>
      </c>
      <c r="AF3567" s="187" t="str">
        <f t="shared" si="1190"/>
        <v/>
      </c>
      <c r="AG3567" s="187" t="str">
        <f t="shared" si="1191"/>
        <v/>
      </c>
      <c r="AH3567" s="187" t="str">
        <f t="shared" si="1192"/>
        <v/>
      </c>
      <c r="AI3567" s="187" t="str">
        <f t="shared" si="1193"/>
        <v/>
      </c>
      <c r="AJ3567" s="187" t="str">
        <f t="shared" si="1194"/>
        <v/>
      </c>
      <c r="AK3567" s="187" t="str">
        <f t="shared" si="1195"/>
        <v/>
      </c>
      <c r="AN3567" s="187" t="str">
        <f t="shared" si="1196"/>
        <v/>
      </c>
      <c r="AO3567" s="187" t="str">
        <f t="shared" si="1197"/>
        <v/>
      </c>
      <c r="AP3567" s="187" t="str">
        <f t="shared" si="1198"/>
        <v/>
      </c>
      <c r="AT3567" s="187" t="str">
        <f t="shared" si="1199"/>
        <v/>
      </c>
      <c r="AU3567" s="187" t="str">
        <f t="shared" si="1200"/>
        <v/>
      </c>
      <c r="AV3567" s="187" t="str">
        <f t="shared" si="1201"/>
        <v/>
      </c>
      <c r="AW3567" s="187" t="str">
        <f t="shared" si="1202"/>
        <v/>
      </c>
      <c r="AX3567" s="187" t="str">
        <f t="shared" si="1203"/>
        <v/>
      </c>
      <c r="AY3567" s="187" t="str">
        <f t="shared" si="1184"/>
        <v/>
      </c>
      <c r="AZ3567" s="187" t="str">
        <f t="shared" si="1204"/>
        <v/>
      </c>
      <c r="BA3567" s="187" t="str">
        <f t="shared" si="1186"/>
        <v xml:space="preserve"> </v>
      </c>
      <c r="BB3567" s="187" t="str">
        <f>IFERROR(IF(AW3567="","",VLOOKUP(AW3567,SUSS!R:S,2,FALSE)),AY3567*SUSS!$M$2)</f>
        <v/>
      </c>
      <c r="BC3567" s="187" t="str">
        <f t="shared" si="1185"/>
        <v/>
      </c>
    </row>
    <row r="3568" spans="14:55" ht="15.75" thickBot="1">
      <c r="N3568" s="183" t="s">
        <v>293</v>
      </c>
      <c r="O3568" s="203" t="s">
        <v>17</v>
      </c>
      <c r="P3568" s="204"/>
      <c r="Q3568" s="204"/>
      <c r="R3568" s="204"/>
      <c r="S3568" s="204"/>
      <c r="T3568" s="204"/>
      <c r="U3568" s="204"/>
      <c r="AC3568" s="187" t="str">
        <f t="shared" si="1187"/>
        <v/>
      </c>
      <c r="AD3568" s="187" t="str">
        <f t="shared" si="1188"/>
        <v/>
      </c>
      <c r="AE3568" s="187" t="str">
        <f t="shared" si="1189"/>
        <v/>
      </c>
      <c r="AF3568" s="187" t="str">
        <f t="shared" si="1190"/>
        <v/>
      </c>
      <c r="AG3568" s="187" t="str">
        <f t="shared" si="1191"/>
        <v/>
      </c>
      <c r="AH3568" s="187" t="str">
        <f t="shared" si="1192"/>
        <v/>
      </c>
      <c r="AI3568" s="187" t="str">
        <f t="shared" si="1193"/>
        <v/>
      </c>
      <c r="AJ3568" s="187" t="str">
        <f t="shared" si="1194"/>
        <v/>
      </c>
      <c r="AK3568" s="187" t="str">
        <f t="shared" si="1195"/>
        <v/>
      </c>
      <c r="AN3568" s="187" t="str">
        <f t="shared" si="1196"/>
        <v/>
      </c>
      <c r="AO3568" s="187" t="str">
        <f t="shared" si="1197"/>
        <v/>
      </c>
      <c r="AP3568" s="187" t="str">
        <f t="shared" si="1198"/>
        <v/>
      </c>
      <c r="AT3568" s="187" t="str">
        <f t="shared" si="1199"/>
        <v/>
      </c>
      <c r="AU3568" s="187" t="str">
        <f t="shared" si="1200"/>
        <v/>
      </c>
      <c r="AV3568" s="187" t="str">
        <f t="shared" si="1201"/>
        <v/>
      </c>
      <c r="AW3568" s="187" t="str">
        <f t="shared" si="1202"/>
        <v/>
      </c>
      <c r="AX3568" s="187" t="str">
        <f t="shared" si="1203"/>
        <v/>
      </c>
      <c r="AY3568" s="187" t="str">
        <f t="shared" si="1184"/>
        <v/>
      </c>
      <c r="AZ3568" s="187" t="str">
        <f t="shared" si="1204"/>
        <v/>
      </c>
      <c r="BA3568" s="187" t="str">
        <f t="shared" si="1186"/>
        <v xml:space="preserve"> </v>
      </c>
      <c r="BB3568" s="187" t="str">
        <f>IFERROR(IF(AW3568="","",VLOOKUP(AW3568,SUSS!R:S,2,FALSE)),AY3568*SUSS!$M$2)</f>
        <v/>
      </c>
      <c r="BC3568" s="187" t="str">
        <f t="shared" si="1185"/>
        <v/>
      </c>
    </row>
    <row r="3569" spans="14:55" ht="15.75" thickBot="1">
      <c r="N3569" s="183" t="s">
        <v>293</v>
      </c>
      <c r="O3569" s="205" t="s">
        <v>13</v>
      </c>
      <c r="P3569" s="205" t="s">
        <v>14</v>
      </c>
      <c r="Q3569" s="205" t="s">
        <v>3</v>
      </c>
      <c r="R3569" s="205" t="s">
        <v>4</v>
      </c>
      <c r="S3569" s="205" t="s">
        <v>5</v>
      </c>
      <c r="T3569" s="205" t="s">
        <v>15</v>
      </c>
      <c r="U3569" s="205" t="s">
        <v>16</v>
      </c>
      <c r="AC3569" s="187" t="str">
        <f t="shared" si="1187"/>
        <v/>
      </c>
      <c r="AD3569" s="187" t="str">
        <f t="shared" si="1188"/>
        <v/>
      </c>
      <c r="AE3569" s="187" t="str">
        <f t="shared" si="1189"/>
        <v/>
      </c>
      <c r="AF3569" s="187" t="str">
        <f t="shared" si="1190"/>
        <v/>
      </c>
      <c r="AG3569" s="187" t="str">
        <f t="shared" si="1191"/>
        <v/>
      </c>
      <c r="AH3569" s="187" t="str">
        <f t="shared" si="1192"/>
        <v/>
      </c>
      <c r="AI3569" s="187" t="str">
        <f t="shared" si="1193"/>
        <v/>
      </c>
      <c r="AJ3569" s="187" t="str">
        <f t="shared" si="1194"/>
        <v/>
      </c>
      <c r="AK3569" s="187" t="str">
        <f t="shared" si="1195"/>
        <v/>
      </c>
      <c r="AN3569" s="187" t="str">
        <f t="shared" si="1196"/>
        <v/>
      </c>
      <c r="AO3569" s="187" t="str">
        <f t="shared" si="1197"/>
        <v/>
      </c>
      <c r="AP3569" s="187" t="str">
        <f t="shared" si="1198"/>
        <v/>
      </c>
      <c r="AT3569" s="187" t="str">
        <f t="shared" si="1199"/>
        <v/>
      </c>
      <c r="AU3569" s="187" t="str">
        <f t="shared" si="1200"/>
        <v/>
      </c>
      <c r="AV3569" s="187" t="str">
        <f t="shared" si="1201"/>
        <v/>
      </c>
      <c r="AW3569" s="187" t="str">
        <f t="shared" si="1202"/>
        <v/>
      </c>
      <c r="AX3569" s="187" t="str">
        <f t="shared" si="1203"/>
        <v/>
      </c>
      <c r="AY3569" s="187" t="str">
        <f t="shared" si="1184"/>
        <v/>
      </c>
      <c r="AZ3569" s="187" t="str">
        <f t="shared" si="1204"/>
        <v/>
      </c>
      <c r="BA3569" s="187" t="str">
        <f t="shared" si="1186"/>
        <v xml:space="preserve"> </v>
      </c>
      <c r="BB3569" s="187" t="str">
        <f>IFERROR(IF(AW3569="","",VLOOKUP(AW3569,SUSS!R:S,2,FALSE)),AY3569*SUSS!$M$2)</f>
        <v/>
      </c>
      <c r="BC3569" s="187" t="str">
        <f t="shared" si="1185"/>
        <v/>
      </c>
    </row>
    <row r="3570" spans="14:55" ht="15.75" thickBot="1">
      <c r="N3570" s="183" t="s">
        <v>293</v>
      </c>
      <c r="O3570" s="206">
        <v>1</v>
      </c>
      <c r="P3570" s="207">
        <v>60147.73</v>
      </c>
      <c r="Q3570" s="208" t="s">
        <v>11</v>
      </c>
      <c r="R3570" s="208" t="s">
        <v>10</v>
      </c>
      <c r="S3570" s="208" t="s">
        <v>10</v>
      </c>
      <c r="T3570" s="206" t="s">
        <v>294</v>
      </c>
      <c r="U3570" s="206" t="s">
        <v>88</v>
      </c>
      <c r="AC3570" s="187" t="str">
        <f t="shared" si="1187"/>
        <v/>
      </c>
      <c r="AD3570" s="187" t="str">
        <f t="shared" si="1188"/>
        <v/>
      </c>
      <c r="AE3570" s="187" t="str">
        <f t="shared" si="1189"/>
        <v/>
      </c>
      <c r="AF3570" s="187" t="str">
        <f t="shared" si="1190"/>
        <v/>
      </c>
      <c r="AG3570" s="187" t="str">
        <f t="shared" si="1191"/>
        <v/>
      </c>
      <c r="AH3570" s="187" t="str">
        <f t="shared" si="1192"/>
        <v/>
      </c>
      <c r="AI3570" s="187" t="str">
        <f t="shared" si="1193"/>
        <v/>
      </c>
      <c r="AJ3570" s="187" t="str">
        <f t="shared" si="1194"/>
        <v/>
      </c>
      <c r="AK3570" s="187" t="str">
        <f t="shared" si="1195"/>
        <v/>
      </c>
      <c r="AN3570" s="187" t="str">
        <f t="shared" si="1196"/>
        <v/>
      </c>
      <c r="AO3570" s="187" t="str">
        <f t="shared" si="1197"/>
        <v/>
      </c>
      <c r="AP3570" s="187" t="str">
        <f t="shared" si="1198"/>
        <v/>
      </c>
      <c r="AT3570" s="187" t="str">
        <f t="shared" si="1199"/>
        <v>R196813</v>
      </c>
      <c r="AU3570" s="187">
        <f t="shared" si="1200"/>
        <v>1</v>
      </c>
      <c r="AV3570" s="187">
        <f t="shared" si="1201"/>
        <v>60147.73</v>
      </c>
      <c r="AW3570" s="187" t="str">
        <f t="shared" si="1202"/>
        <v>2022/12</v>
      </c>
      <c r="AX3570" s="187" t="str">
        <f t="shared" si="1203"/>
        <v>2022/12 Contribuciones Seg. Social</v>
      </c>
      <c r="AY3570" s="187">
        <f t="shared" si="1184"/>
        <v>571099.21</v>
      </c>
      <c r="AZ3570" s="187">
        <f t="shared" si="1204"/>
        <v>0.10531923166204346</v>
      </c>
      <c r="BA3570" s="187" t="str">
        <f t="shared" si="1186"/>
        <v>R196813 1</v>
      </c>
      <c r="BB3570" s="187">
        <f>IFERROR(IF(AW3570="","",VLOOKUP(AW3570,SUSS!R:S,2,FALSE)),AY3570*SUSS!$M$2)</f>
        <v>66192.673936633786</v>
      </c>
      <c r="BC3570" s="187">
        <f t="shared" si="1185"/>
        <v>6971.3615606624398</v>
      </c>
    </row>
    <row r="3571" spans="14:55" ht="15.75" thickBot="1">
      <c r="N3571" s="183" t="s">
        <v>293</v>
      </c>
      <c r="O3571" s="209">
        <v>1</v>
      </c>
      <c r="P3571" s="210">
        <v>48547.01</v>
      </c>
      <c r="Q3571" s="211" t="s">
        <v>86</v>
      </c>
      <c r="R3571" s="211" t="s">
        <v>10</v>
      </c>
      <c r="S3571" s="211" t="s">
        <v>10</v>
      </c>
      <c r="T3571" s="209" t="s">
        <v>294</v>
      </c>
      <c r="U3571" s="209" t="s">
        <v>88</v>
      </c>
      <c r="AC3571" s="187" t="str">
        <f t="shared" si="1187"/>
        <v/>
      </c>
      <c r="AD3571" s="187" t="str">
        <f t="shared" si="1188"/>
        <v/>
      </c>
      <c r="AE3571" s="187" t="str">
        <f t="shared" si="1189"/>
        <v/>
      </c>
      <c r="AF3571" s="187" t="str">
        <f t="shared" si="1190"/>
        <v/>
      </c>
      <c r="AG3571" s="187" t="str">
        <f t="shared" si="1191"/>
        <v/>
      </c>
      <c r="AH3571" s="187" t="str">
        <f t="shared" si="1192"/>
        <v/>
      </c>
      <c r="AI3571" s="187" t="str">
        <f t="shared" si="1193"/>
        <v/>
      </c>
      <c r="AJ3571" s="187" t="str">
        <f t="shared" si="1194"/>
        <v/>
      </c>
      <c r="AK3571" s="187" t="str">
        <f t="shared" si="1195"/>
        <v/>
      </c>
      <c r="AN3571" s="187" t="str">
        <f t="shared" si="1196"/>
        <v/>
      </c>
      <c r="AO3571" s="187" t="str">
        <f t="shared" si="1197"/>
        <v/>
      </c>
      <c r="AP3571" s="187" t="str">
        <f t="shared" si="1198"/>
        <v/>
      </c>
      <c r="AT3571" s="187" t="str">
        <f t="shared" si="1199"/>
        <v/>
      </c>
      <c r="AU3571" s="187" t="str">
        <f t="shared" si="1200"/>
        <v/>
      </c>
      <c r="AV3571" s="187" t="str">
        <f t="shared" si="1201"/>
        <v/>
      </c>
      <c r="AW3571" s="187" t="str">
        <f t="shared" si="1202"/>
        <v/>
      </c>
      <c r="AX3571" s="187" t="str">
        <f t="shared" si="1203"/>
        <v/>
      </c>
      <c r="AY3571" s="187" t="str">
        <f t="shared" si="1184"/>
        <v/>
      </c>
      <c r="AZ3571" s="187" t="str">
        <f t="shared" si="1204"/>
        <v/>
      </c>
      <c r="BA3571" s="187" t="str">
        <f t="shared" si="1186"/>
        <v xml:space="preserve"> </v>
      </c>
      <c r="BB3571" s="187" t="str">
        <f>IFERROR(IF(AW3571="","",VLOOKUP(AW3571,SUSS!R:S,2,FALSE)),AY3571*SUSS!$M$2)</f>
        <v/>
      </c>
      <c r="BC3571" s="187" t="str">
        <f t="shared" si="1185"/>
        <v/>
      </c>
    </row>
    <row r="3572" spans="14:55" ht="15.75" thickBot="1">
      <c r="N3572" s="183" t="s">
        <v>293</v>
      </c>
      <c r="O3572" s="209">
        <v>2</v>
      </c>
      <c r="P3572" s="210">
        <v>51187.97</v>
      </c>
      <c r="Q3572" s="211" t="s">
        <v>86</v>
      </c>
      <c r="R3572" s="211" t="s">
        <v>10</v>
      </c>
      <c r="S3572" s="211" t="s">
        <v>10</v>
      </c>
      <c r="T3572" s="209" t="s">
        <v>294</v>
      </c>
      <c r="U3572" s="209" t="s">
        <v>122</v>
      </c>
      <c r="AC3572" s="187" t="str">
        <f t="shared" si="1187"/>
        <v/>
      </c>
      <c r="AD3572" s="187" t="str">
        <f t="shared" si="1188"/>
        <v/>
      </c>
      <c r="AE3572" s="187" t="str">
        <f t="shared" si="1189"/>
        <v/>
      </c>
      <c r="AF3572" s="187" t="str">
        <f t="shared" si="1190"/>
        <v/>
      </c>
      <c r="AG3572" s="187" t="str">
        <f t="shared" si="1191"/>
        <v/>
      </c>
      <c r="AH3572" s="187" t="str">
        <f t="shared" si="1192"/>
        <v/>
      </c>
      <c r="AI3572" s="187" t="str">
        <f t="shared" si="1193"/>
        <v/>
      </c>
      <c r="AJ3572" s="187" t="str">
        <f t="shared" si="1194"/>
        <v/>
      </c>
      <c r="AK3572" s="187" t="str">
        <f t="shared" si="1195"/>
        <v/>
      </c>
      <c r="AN3572" s="187" t="str">
        <f t="shared" si="1196"/>
        <v/>
      </c>
      <c r="AO3572" s="187" t="str">
        <f t="shared" si="1197"/>
        <v/>
      </c>
      <c r="AP3572" s="187" t="str">
        <f t="shared" si="1198"/>
        <v/>
      </c>
      <c r="AT3572" s="187" t="str">
        <f t="shared" si="1199"/>
        <v/>
      </c>
      <c r="AU3572" s="187" t="str">
        <f t="shared" si="1200"/>
        <v/>
      </c>
      <c r="AV3572" s="187" t="str">
        <f t="shared" si="1201"/>
        <v/>
      </c>
      <c r="AW3572" s="187" t="str">
        <f t="shared" si="1202"/>
        <v/>
      </c>
      <c r="AX3572" s="187" t="str">
        <f t="shared" si="1203"/>
        <v/>
      </c>
      <c r="AY3572" s="187" t="str">
        <f t="shared" si="1184"/>
        <v/>
      </c>
      <c r="AZ3572" s="187" t="str">
        <f t="shared" si="1204"/>
        <v/>
      </c>
      <c r="BA3572" s="187" t="str">
        <f t="shared" si="1186"/>
        <v xml:space="preserve"> </v>
      </c>
      <c r="BB3572" s="187" t="str">
        <f>IFERROR(IF(AW3572="","",VLOOKUP(AW3572,SUSS!R:S,2,FALSE)),AY3572*SUSS!$M$2)</f>
        <v/>
      </c>
      <c r="BC3572" s="187" t="str">
        <f t="shared" si="1185"/>
        <v/>
      </c>
    </row>
    <row r="3573" spans="14:55" ht="15.75" thickBot="1">
      <c r="N3573" s="183" t="s">
        <v>293</v>
      </c>
      <c r="O3573" s="209">
        <v>2</v>
      </c>
      <c r="P3573" s="210">
        <v>63419.76</v>
      </c>
      <c r="Q3573" s="211" t="s">
        <v>11</v>
      </c>
      <c r="R3573" s="211" t="s">
        <v>10</v>
      </c>
      <c r="S3573" s="211" t="s">
        <v>10</v>
      </c>
      <c r="T3573" s="209" t="s">
        <v>294</v>
      </c>
      <c r="U3573" s="209" t="s">
        <v>122</v>
      </c>
      <c r="AC3573" s="187" t="str">
        <f t="shared" si="1187"/>
        <v/>
      </c>
      <c r="AD3573" s="187" t="str">
        <f t="shared" si="1188"/>
        <v/>
      </c>
      <c r="AE3573" s="187" t="str">
        <f t="shared" si="1189"/>
        <v/>
      </c>
      <c r="AF3573" s="187" t="str">
        <f t="shared" si="1190"/>
        <v/>
      </c>
      <c r="AG3573" s="187" t="str">
        <f t="shared" si="1191"/>
        <v/>
      </c>
      <c r="AH3573" s="187" t="str">
        <f t="shared" si="1192"/>
        <v/>
      </c>
      <c r="AI3573" s="187" t="str">
        <f t="shared" si="1193"/>
        <v/>
      </c>
      <c r="AJ3573" s="187" t="str">
        <f t="shared" si="1194"/>
        <v/>
      </c>
      <c r="AK3573" s="187" t="str">
        <f t="shared" si="1195"/>
        <v/>
      </c>
      <c r="AN3573" s="187" t="str">
        <f t="shared" si="1196"/>
        <v/>
      </c>
      <c r="AO3573" s="187" t="str">
        <f t="shared" si="1197"/>
        <v/>
      </c>
      <c r="AP3573" s="187" t="str">
        <f t="shared" si="1198"/>
        <v/>
      </c>
      <c r="AT3573" s="187" t="str">
        <f t="shared" si="1199"/>
        <v>R196813</v>
      </c>
      <c r="AU3573" s="187">
        <f t="shared" si="1200"/>
        <v>2</v>
      </c>
      <c r="AV3573" s="187">
        <f t="shared" si="1201"/>
        <v>63419.76</v>
      </c>
      <c r="AW3573" s="187" t="str">
        <f t="shared" si="1202"/>
        <v>2022/12</v>
      </c>
      <c r="AX3573" s="187" t="str">
        <f t="shared" si="1203"/>
        <v>2022/12 Contribuciones Seg. Social</v>
      </c>
      <c r="AY3573" s="187">
        <f t="shared" si="1184"/>
        <v>571099.21</v>
      </c>
      <c r="AZ3573" s="187">
        <f t="shared" si="1204"/>
        <v>0.11104858646188638</v>
      </c>
      <c r="BA3573" s="187" t="str">
        <f t="shared" si="1186"/>
        <v>R196813 2</v>
      </c>
      <c r="BB3573" s="187">
        <f>IFERROR(IF(AW3573="","",VLOOKUP(AW3573,SUSS!R:S,2,FALSE)),AY3573*SUSS!$M$2)</f>
        <v>66192.673936633786</v>
      </c>
      <c r="BC3573" s="187">
        <f t="shared" si="1185"/>
        <v>7350.6028747957298</v>
      </c>
    </row>
    <row r="3574" spans="14:55" ht="15.75" thickBot="1">
      <c r="N3574" s="183" t="s">
        <v>293</v>
      </c>
      <c r="O3574" s="209">
        <v>3</v>
      </c>
      <c r="P3574" s="210">
        <v>53972.59</v>
      </c>
      <c r="Q3574" s="211" t="s">
        <v>86</v>
      </c>
      <c r="R3574" s="211" t="s">
        <v>10</v>
      </c>
      <c r="S3574" s="211" t="s">
        <v>10</v>
      </c>
      <c r="T3574" s="209" t="s">
        <v>294</v>
      </c>
      <c r="U3574" s="209" t="s">
        <v>124</v>
      </c>
      <c r="AC3574" s="187" t="str">
        <f t="shared" si="1187"/>
        <v/>
      </c>
      <c r="AD3574" s="187" t="str">
        <f t="shared" si="1188"/>
        <v/>
      </c>
      <c r="AE3574" s="187" t="str">
        <f t="shared" si="1189"/>
        <v/>
      </c>
      <c r="AF3574" s="187" t="str">
        <f t="shared" si="1190"/>
        <v/>
      </c>
      <c r="AG3574" s="187" t="str">
        <f t="shared" si="1191"/>
        <v/>
      </c>
      <c r="AH3574" s="187" t="str">
        <f t="shared" si="1192"/>
        <v/>
      </c>
      <c r="AI3574" s="187" t="str">
        <f t="shared" si="1193"/>
        <v/>
      </c>
      <c r="AJ3574" s="187" t="str">
        <f t="shared" si="1194"/>
        <v/>
      </c>
      <c r="AK3574" s="187" t="str">
        <f t="shared" si="1195"/>
        <v/>
      </c>
      <c r="AN3574" s="187" t="str">
        <f t="shared" si="1196"/>
        <v/>
      </c>
      <c r="AO3574" s="187" t="str">
        <f t="shared" si="1197"/>
        <v/>
      </c>
      <c r="AP3574" s="187" t="str">
        <f t="shared" si="1198"/>
        <v/>
      </c>
      <c r="AT3574" s="187" t="str">
        <f t="shared" si="1199"/>
        <v/>
      </c>
      <c r="AU3574" s="187" t="str">
        <f t="shared" si="1200"/>
        <v/>
      </c>
      <c r="AV3574" s="187" t="str">
        <f t="shared" si="1201"/>
        <v/>
      </c>
      <c r="AW3574" s="187" t="str">
        <f t="shared" si="1202"/>
        <v/>
      </c>
      <c r="AX3574" s="187" t="str">
        <f t="shared" si="1203"/>
        <v/>
      </c>
      <c r="AY3574" s="187" t="str">
        <f t="shared" si="1184"/>
        <v/>
      </c>
      <c r="AZ3574" s="187" t="str">
        <f t="shared" si="1204"/>
        <v/>
      </c>
      <c r="BA3574" s="187" t="str">
        <f t="shared" si="1186"/>
        <v xml:space="preserve"> </v>
      </c>
      <c r="BB3574" s="187" t="str">
        <f>IFERROR(IF(AW3574="","",VLOOKUP(AW3574,SUSS!R:S,2,FALSE)),AY3574*SUSS!$M$2)</f>
        <v/>
      </c>
      <c r="BC3574" s="187" t="str">
        <f t="shared" si="1185"/>
        <v/>
      </c>
    </row>
    <row r="3575" spans="14:55" ht="15.75" thickBot="1">
      <c r="N3575" s="183" t="s">
        <v>293</v>
      </c>
      <c r="O3575" s="209">
        <v>3</v>
      </c>
      <c r="P3575" s="210">
        <v>66869.8</v>
      </c>
      <c r="Q3575" s="211" t="s">
        <v>11</v>
      </c>
      <c r="R3575" s="211" t="s">
        <v>10</v>
      </c>
      <c r="S3575" s="211" t="s">
        <v>10</v>
      </c>
      <c r="T3575" s="209" t="s">
        <v>294</v>
      </c>
      <c r="U3575" s="209" t="s">
        <v>124</v>
      </c>
      <c r="AC3575" s="187" t="str">
        <f t="shared" si="1187"/>
        <v/>
      </c>
      <c r="AD3575" s="187" t="str">
        <f t="shared" si="1188"/>
        <v/>
      </c>
      <c r="AE3575" s="187" t="str">
        <f t="shared" si="1189"/>
        <v/>
      </c>
      <c r="AF3575" s="187" t="str">
        <f t="shared" si="1190"/>
        <v/>
      </c>
      <c r="AG3575" s="187" t="str">
        <f t="shared" si="1191"/>
        <v/>
      </c>
      <c r="AH3575" s="187" t="str">
        <f t="shared" si="1192"/>
        <v/>
      </c>
      <c r="AI3575" s="187" t="str">
        <f t="shared" si="1193"/>
        <v/>
      </c>
      <c r="AJ3575" s="187" t="str">
        <f t="shared" si="1194"/>
        <v/>
      </c>
      <c r="AK3575" s="187" t="str">
        <f t="shared" si="1195"/>
        <v/>
      </c>
      <c r="AN3575" s="187" t="str">
        <f t="shared" si="1196"/>
        <v/>
      </c>
      <c r="AO3575" s="187" t="str">
        <f t="shared" si="1197"/>
        <v/>
      </c>
      <c r="AP3575" s="187" t="str">
        <f t="shared" si="1198"/>
        <v/>
      </c>
      <c r="AT3575" s="187" t="str">
        <f t="shared" si="1199"/>
        <v>R196813</v>
      </c>
      <c r="AU3575" s="187">
        <f t="shared" si="1200"/>
        <v>3</v>
      </c>
      <c r="AV3575" s="187">
        <f t="shared" si="1201"/>
        <v>66869.8</v>
      </c>
      <c r="AW3575" s="187" t="str">
        <f t="shared" si="1202"/>
        <v>2022/12</v>
      </c>
      <c r="AX3575" s="187" t="str">
        <f t="shared" si="1203"/>
        <v>2022/12 Contribuciones Seg. Social</v>
      </c>
      <c r="AY3575" s="187">
        <f t="shared" si="1184"/>
        <v>571099.21</v>
      </c>
      <c r="AZ3575" s="187">
        <f t="shared" si="1204"/>
        <v>0.11708963841851577</v>
      </c>
      <c r="BA3575" s="187" t="str">
        <f t="shared" si="1186"/>
        <v>R196813 3</v>
      </c>
      <c r="BB3575" s="187">
        <f>IFERROR(IF(AW3575="","",VLOOKUP(AW3575,SUSS!R:S,2,FALSE)),AY3575*SUSS!$M$2)</f>
        <v>66192.673936633786</v>
      </c>
      <c r="BC3575" s="187">
        <f t="shared" si="1185"/>
        <v>7750.4762571951633</v>
      </c>
    </row>
    <row r="3576" spans="14:55" ht="15.75" thickBot="1">
      <c r="N3576" s="183" t="s">
        <v>293</v>
      </c>
      <c r="O3576" s="209">
        <v>4</v>
      </c>
      <c r="P3576" s="210">
        <v>70507.509999999995</v>
      </c>
      <c r="Q3576" s="211" t="s">
        <v>11</v>
      </c>
      <c r="R3576" s="211" t="s">
        <v>10</v>
      </c>
      <c r="S3576" s="211" t="s">
        <v>10</v>
      </c>
      <c r="T3576" s="209" t="s">
        <v>294</v>
      </c>
      <c r="U3576" s="209" t="s">
        <v>124</v>
      </c>
      <c r="AC3576" s="187" t="str">
        <f t="shared" si="1187"/>
        <v/>
      </c>
      <c r="AD3576" s="187" t="str">
        <f t="shared" si="1188"/>
        <v/>
      </c>
      <c r="AE3576" s="187" t="str">
        <f t="shared" si="1189"/>
        <v/>
      </c>
      <c r="AF3576" s="187" t="str">
        <f t="shared" si="1190"/>
        <v/>
      </c>
      <c r="AG3576" s="187" t="str">
        <f t="shared" si="1191"/>
        <v/>
      </c>
      <c r="AH3576" s="187" t="str">
        <f t="shared" si="1192"/>
        <v/>
      </c>
      <c r="AI3576" s="187" t="str">
        <f t="shared" si="1193"/>
        <v/>
      </c>
      <c r="AJ3576" s="187" t="str">
        <f t="shared" si="1194"/>
        <v/>
      </c>
      <c r="AK3576" s="187" t="str">
        <f t="shared" si="1195"/>
        <v/>
      </c>
      <c r="AN3576" s="187" t="str">
        <f t="shared" si="1196"/>
        <v/>
      </c>
      <c r="AO3576" s="187" t="str">
        <f t="shared" si="1197"/>
        <v/>
      </c>
      <c r="AP3576" s="187" t="str">
        <f t="shared" si="1198"/>
        <v/>
      </c>
      <c r="AT3576" s="187" t="str">
        <f t="shared" si="1199"/>
        <v>R196813</v>
      </c>
      <c r="AU3576" s="187">
        <f t="shared" si="1200"/>
        <v>4</v>
      </c>
      <c r="AV3576" s="187">
        <f t="shared" si="1201"/>
        <v>70507.509999999995</v>
      </c>
      <c r="AW3576" s="187" t="str">
        <f t="shared" si="1202"/>
        <v>2022/12</v>
      </c>
      <c r="AX3576" s="187" t="str">
        <f t="shared" si="1203"/>
        <v>2022/12 Contribuciones Seg. Social</v>
      </c>
      <c r="AY3576" s="187">
        <f t="shared" si="1184"/>
        <v>571099.21</v>
      </c>
      <c r="AZ3576" s="187">
        <f t="shared" si="1204"/>
        <v>0.12345930228129715</v>
      </c>
      <c r="BA3576" s="187" t="str">
        <f t="shared" si="1186"/>
        <v>R196813 4</v>
      </c>
      <c r="BB3576" s="187">
        <f>IFERROR(IF(AW3576="","",VLOOKUP(AW3576,SUSS!R:S,2,FALSE)),AY3576*SUSS!$M$2)</f>
        <v>66192.673936633786</v>
      </c>
      <c r="BC3576" s="187">
        <f t="shared" si="1185"/>
        <v>8172.1013403502093</v>
      </c>
    </row>
    <row r="3577" spans="14:55" ht="15.75" thickBot="1">
      <c r="N3577" s="183" t="s">
        <v>293</v>
      </c>
      <c r="O3577" s="209">
        <v>4</v>
      </c>
      <c r="P3577" s="210">
        <v>56908.71</v>
      </c>
      <c r="Q3577" s="211" t="s">
        <v>86</v>
      </c>
      <c r="R3577" s="211" t="s">
        <v>10</v>
      </c>
      <c r="S3577" s="211" t="s">
        <v>10</v>
      </c>
      <c r="T3577" s="209" t="s">
        <v>294</v>
      </c>
      <c r="U3577" s="209" t="s">
        <v>124</v>
      </c>
      <c r="AC3577" s="187" t="str">
        <f t="shared" si="1187"/>
        <v/>
      </c>
      <c r="AD3577" s="187" t="str">
        <f t="shared" si="1188"/>
        <v/>
      </c>
      <c r="AE3577" s="187" t="str">
        <f t="shared" si="1189"/>
        <v/>
      </c>
      <c r="AF3577" s="187" t="str">
        <f t="shared" si="1190"/>
        <v/>
      </c>
      <c r="AG3577" s="187" t="str">
        <f t="shared" si="1191"/>
        <v/>
      </c>
      <c r="AH3577" s="187" t="str">
        <f t="shared" si="1192"/>
        <v/>
      </c>
      <c r="AI3577" s="187" t="str">
        <f t="shared" si="1193"/>
        <v/>
      </c>
      <c r="AJ3577" s="187" t="str">
        <f t="shared" si="1194"/>
        <v/>
      </c>
      <c r="AK3577" s="187" t="str">
        <f t="shared" si="1195"/>
        <v/>
      </c>
      <c r="AN3577" s="187" t="str">
        <f t="shared" si="1196"/>
        <v/>
      </c>
      <c r="AO3577" s="187" t="str">
        <f t="shared" si="1197"/>
        <v/>
      </c>
      <c r="AP3577" s="187" t="str">
        <f t="shared" si="1198"/>
        <v/>
      </c>
      <c r="AT3577" s="187" t="str">
        <f t="shared" si="1199"/>
        <v/>
      </c>
      <c r="AU3577" s="187" t="str">
        <f t="shared" si="1200"/>
        <v/>
      </c>
      <c r="AV3577" s="187" t="str">
        <f t="shared" si="1201"/>
        <v/>
      </c>
      <c r="AW3577" s="187" t="str">
        <f t="shared" si="1202"/>
        <v/>
      </c>
      <c r="AX3577" s="187" t="str">
        <f t="shared" si="1203"/>
        <v/>
      </c>
      <c r="AY3577" s="187" t="str">
        <f t="shared" si="1184"/>
        <v/>
      </c>
      <c r="AZ3577" s="187" t="str">
        <f t="shared" si="1204"/>
        <v/>
      </c>
      <c r="BA3577" s="187" t="str">
        <f t="shared" si="1186"/>
        <v xml:space="preserve"> </v>
      </c>
      <c r="BB3577" s="187" t="str">
        <f>IFERROR(IF(AW3577="","",VLOOKUP(AW3577,SUSS!R:S,2,FALSE)),AY3577*SUSS!$M$2)</f>
        <v/>
      </c>
      <c r="BC3577" s="187" t="str">
        <f t="shared" si="1185"/>
        <v/>
      </c>
    </row>
    <row r="3578" spans="14:55" ht="15.75" thickBot="1">
      <c r="N3578" s="183" t="s">
        <v>293</v>
      </c>
      <c r="O3578" s="209">
        <v>5</v>
      </c>
      <c r="P3578" s="210">
        <v>74343.12</v>
      </c>
      <c r="Q3578" s="211" t="s">
        <v>11</v>
      </c>
      <c r="R3578" s="211" t="s">
        <v>10</v>
      </c>
      <c r="S3578" s="211" t="s">
        <v>10</v>
      </c>
      <c r="T3578" s="209" t="s">
        <v>294</v>
      </c>
      <c r="U3578" s="209" t="s">
        <v>124</v>
      </c>
      <c r="AC3578" s="187" t="str">
        <f t="shared" si="1187"/>
        <v/>
      </c>
      <c r="AD3578" s="187" t="str">
        <f t="shared" si="1188"/>
        <v/>
      </c>
      <c r="AE3578" s="187" t="str">
        <f t="shared" si="1189"/>
        <v/>
      </c>
      <c r="AF3578" s="187" t="str">
        <f t="shared" si="1190"/>
        <v/>
      </c>
      <c r="AG3578" s="187" t="str">
        <f t="shared" si="1191"/>
        <v/>
      </c>
      <c r="AH3578" s="187" t="str">
        <f t="shared" si="1192"/>
        <v/>
      </c>
      <c r="AI3578" s="187" t="str">
        <f t="shared" si="1193"/>
        <v/>
      </c>
      <c r="AJ3578" s="187" t="str">
        <f t="shared" si="1194"/>
        <v/>
      </c>
      <c r="AK3578" s="187" t="str">
        <f t="shared" si="1195"/>
        <v/>
      </c>
      <c r="AN3578" s="187" t="str">
        <f t="shared" si="1196"/>
        <v/>
      </c>
      <c r="AO3578" s="187" t="str">
        <f t="shared" si="1197"/>
        <v/>
      </c>
      <c r="AP3578" s="187" t="str">
        <f t="shared" si="1198"/>
        <v/>
      </c>
      <c r="AT3578" s="187" t="str">
        <f t="shared" si="1199"/>
        <v>R196813</v>
      </c>
      <c r="AU3578" s="187">
        <f t="shared" si="1200"/>
        <v>5</v>
      </c>
      <c r="AV3578" s="187">
        <f t="shared" si="1201"/>
        <v>74343.12</v>
      </c>
      <c r="AW3578" s="187" t="str">
        <f t="shared" si="1202"/>
        <v>2022/12</v>
      </c>
      <c r="AX3578" s="187" t="str">
        <f t="shared" si="1203"/>
        <v>2022/12 Contribuciones Seg. Social</v>
      </c>
      <c r="AY3578" s="187">
        <f t="shared" si="1184"/>
        <v>571099.21</v>
      </c>
      <c r="AZ3578" s="187">
        <f t="shared" si="1204"/>
        <v>0.13017549087486918</v>
      </c>
      <c r="BA3578" s="187" t="str">
        <f t="shared" si="1186"/>
        <v>R196813 5</v>
      </c>
      <c r="BB3578" s="187">
        <f>IFERROR(IF(AW3578="","",VLOOKUP(AW3578,SUSS!R:S,2,FALSE)),AY3578*SUSS!$M$2)</f>
        <v>66192.673936633786</v>
      </c>
      <c r="BC3578" s="187">
        <f t="shared" si="1185"/>
        <v>8616.6638220214627</v>
      </c>
    </row>
    <row r="3579" spans="14:55" ht="15.75" thickBot="1">
      <c r="N3579" s="183" t="s">
        <v>293</v>
      </c>
      <c r="O3579" s="209">
        <v>5</v>
      </c>
      <c r="P3579" s="210">
        <v>60004.54</v>
      </c>
      <c r="Q3579" s="211" t="s">
        <v>86</v>
      </c>
      <c r="R3579" s="211" t="s">
        <v>10</v>
      </c>
      <c r="S3579" s="211" t="s">
        <v>10</v>
      </c>
      <c r="T3579" s="209" t="s">
        <v>294</v>
      </c>
      <c r="U3579" s="209" t="s">
        <v>124</v>
      </c>
      <c r="AC3579" s="187" t="str">
        <f t="shared" si="1187"/>
        <v/>
      </c>
      <c r="AD3579" s="187" t="str">
        <f t="shared" si="1188"/>
        <v/>
      </c>
      <c r="AE3579" s="187" t="str">
        <f t="shared" si="1189"/>
        <v/>
      </c>
      <c r="AF3579" s="187" t="str">
        <f t="shared" si="1190"/>
        <v/>
      </c>
      <c r="AG3579" s="187" t="str">
        <f t="shared" si="1191"/>
        <v/>
      </c>
      <c r="AH3579" s="187" t="str">
        <f t="shared" si="1192"/>
        <v/>
      </c>
      <c r="AI3579" s="187" t="str">
        <f t="shared" si="1193"/>
        <v/>
      </c>
      <c r="AJ3579" s="187" t="str">
        <f t="shared" si="1194"/>
        <v/>
      </c>
      <c r="AK3579" s="187" t="str">
        <f t="shared" si="1195"/>
        <v/>
      </c>
      <c r="AN3579" s="187" t="str">
        <f t="shared" si="1196"/>
        <v/>
      </c>
      <c r="AO3579" s="187" t="str">
        <f t="shared" si="1197"/>
        <v/>
      </c>
      <c r="AP3579" s="187" t="str">
        <f t="shared" si="1198"/>
        <v/>
      </c>
      <c r="AT3579" s="187" t="str">
        <f t="shared" si="1199"/>
        <v/>
      </c>
      <c r="AU3579" s="187" t="str">
        <f t="shared" si="1200"/>
        <v/>
      </c>
      <c r="AV3579" s="187" t="str">
        <f t="shared" si="1201"/>
        <v/>
      </c>
      <c r="AW3579" s="187" t="str">
        <f t="shared" si="1202"/>
        <v/>
      </c>
      <c r="AX3579" s="187" t="str">
        <f t="shared" si="1203"/>
        <v/>
      </c>
      <c r="AY3579" s="187" t="str">
        <f t="shared" si="1184"/>
        <v/>
      </c>
      <c r="AZ3579" s="187" t="str">
        <f t="shared" si="1204"/>
        <v/>
      </c>
      <c r="BA3579" s="187" t="str">
        <f t="shared" si="1186"/>
        <v xml:space="preserve"> </v>
      </c>
      <c r="BB3579" s="187" t="str">
        <f>IFERROR(IF(AW3579="","",VLOOKUP(AW3579,SUSS!R:S,2,FALSE)),AY3579*SUSS!$M$2)</f>
        <v/>
      </c>
      <c r="BC3579" s="187" t="str">
        <f t="shared" si="1185"/>
        <v/>
      </c>
    </row>
    <row r="3580" spans="14:55" ht="15.75" thickBot="1">
      <c r="N3580" s="183" t="s">
        <v>293</v>
      </c>
      <c r="O3580" s="209">
        <v>6</v>
      </c>
      <c r="P3580" s="210">
        <v>78387.39</v>
      </c>
      <c r="Q3580" s="211" t="s">
        <v>11</v>
      </c>
      <c r="R3580" s="211" t="s">
        <v>10</v>
      </c>
      <c r="S3580" s="211" t="s">
        <v>10</v>
      </c>
      <c r="T3580" s="209" t="s">
        <v>294</v>
      </c>
      <c r="U3580" s="209" t="s">
        <v>124</v>
      </c>
      <c r="AC3580" s="187" t="str">
        <f t="shared" si="1187"/>
        <v/>
      </c>
      <c r="AD3580" s="187" t="str">
        <f t="shared" si="1188"/>
        <v/>
      </c>
      <c r="AE3580" s="187" t="str">
        <f t="shared" si="1189"/>
        <v/>
      </c>
      <c r="AF3580" s="187" t="str">
        <f t="shared" si="1190"/>
        <v/>
      </c>
      <c r="AG3580" s="187" t="str">
        <f t="shared" si="1191"/>
        <v/>
      </c>
      <c r="AH3580" s="187" t="str">
        <f t="shared" si="1192"/>
        <v/>
      </c>
      <c r="AI3580" s="187" t="str">
        <f t="shared" si="1193"/>
        <v/>
      </c>
      <c r="AJ3580" s="187" t="str">
        <f t="shared" si="1194"/>
        <v/>
      </c>
      <c r="AK3580" s="187" t="str">
        <f t="shared" si="1195"/>
        <v/>
      </c>
      <c r="AN3580" s="187" t="str">
        <f t="shared" si="1196"/>
        <v/>
      </c>
      <c r="AO3580" s="187" t="str">
        <f t="shared" si="1197"/>
        <v/>
      </c>
      <c r="AP3580" s="187" t="str">
        <f t="shared" si="1198"/>
        <v/>
      </c>
      <c r="AT3580" s="187" t="str">
        <f t="shared" si="1199"/>
        <v>R196813</v>
      </c>
      <c r="AU3580" s="187">
        <f t="shared" si="1200"/>
        <v>6</v>
      </c>
      <c r="AV3580" s="187">
        <f t="shared" si="1201"/>
        <v>78387.39</v>
      </c>
      <c r="AW3580" s="187" t="str">
        <f t="shared" si="1202"/>
        <v>2022/12</v>
      </c>
      <c r="AX3580" s="187" t="str">
        <f t="shared" si="1203"/>
        <v>2022/12 Contribuciones Seg. Social</v>
      </c>
      <c r="AY3580" s="187">
        <f t="shared" si="1184"/>
        <v>571099.21</v>
      </c>
      <c r="AZ3580" s="187">
        <f t="shared" si="1204"/>
        <v>0.13725704505877359</v>
      </c>
      <c r="BA3580" s="187" t="str">
        <f t="shared" si="1186"/>
        <v>R196813 6</v>
      </c>
      <c r="BB3580" s="187">
        <f>IFERROR(IF(AW3580="","",VLOOKUP(AW3580,SUSS!R:S,2,FALSE)),AY3580*SUSS!$M$2)</f>
        <v>66192.673936633786</v>
      </c>
      <c r="BC3580" s="187">
        <f t="shared" si="1185"/>
        <v>9085.410829081251</v>
      </c>
    </row>
    <row r="3581" spans="14:55" ht="15.75" thickBot="1">
      <c r="N3581" s="183" t="s">
        <v>293</v>
      </c>
      <c r="O3581" s="209">
        <v>6</v>
      </c>
      <c r="P3581" s="210">
        <v>63268.79</v>
      </c>
      <c r="Q3581" s="211" t="s">
        <v>86</v>
      </c>
      <c r="R3581" s="211" t="s">
        <v>10</v>
      </c>
      <c r="S3581" s="211" t="s">
        <v>10</v>
      </c>
      <c r="T3581" s="209" t="s">
        <v>294</v>
      </c>
      <c r="U3581" s="209" t="s">
        <v>124</v>
      </c>
      <c r="AC3581" s="187" t="str">
        <f t="shared" si="1187"/>
        <v/>
      </c>
      <c r="AD3581" s="187" t="str">
        <f t="shared" si="1188"/>
        <v/>
      </c>
      <c r="AE3581" s="187" t="str">
        <f t="shared" si="1189"/>
        <v/>
      </c>
      <c r="AF3581" s="187" t="str">
        <f t="shared" si="1190"/>
        <v/>
      </c>
      <c r="AG3581" s="187" t="str">
        <f t="shared" si="1191"/>
        <v/>
      </c>
      <c r="AH3581" s="187" t="str">
        <f t="shared" si="1192"/>
        <v/>
      </c>
      <c r="AI3581" s="187" t="str">
        <f t="shared" si="1193"/>
        <v/>
      </c>
      <c r="AJ3581" s="187" t="str">
        <f t="shared" si="1194"/>
        <v/>
      </c>
      <c r="AK3581" s="187" t="str">
        <f t="shared" si="1195"/>
        <v/>
      </c>
      <c r="AN3581" s="187" t="str">
        <f t="shared" si="1196"/>
        <v/>
      </c>
      <c r="AO3581" s="187" t="str">
        <f t="shared" si="1197"/>
        <v/>
      </c>
      <c r="AP3581" s="187" t="str">
        <f t="shared" si="1198"/>
        <v/>
      </c>
      <c r="AT3581" s="187" t="str">
        <f t="shared" si="1199"/>
        <v/>
      </c>
      <c r="AU3581" s="187" t="str">
        <f t="shared" si="1200"/>
        <v/>
      </c>
      <c r="AV3581" s="187" t="str">
        <f t="shared" si="1201"/>
        <v/>
      </c>
      <c r="AW3581" s="187" t="str">
        <f t="shared" si="1202"/>
        <v/>
      </c>
      <c r="AX3581" s="187" t="str">
        <f t="shared" si="1203"/>
        <v/>
      </c>
      <c r="AY3581" s="187" t="str">
        <f t="shared" si="1184"/>
        <v/>
      </c>
      <c r="AZ3581" s="187" t="str">
        <f t="shared" si="1204"/>
        <v/>
      </c>
      <c r="BA3581" s="187" t="str">
        <f t="shared" si="1186"/>
        <v xml:space="preserve"> </v>
      </c>
      <c r="BB3581" s="187" t="str">
        <f>IFERROR(IF(AW3581="","",VLOOKUP(AW3581,SUSS!R:S,2,FALSE)),AY3581*SUSS!$M$2)</f>
        <v/>
      </c>
      <c r="BC3581" s="187" t="str">
        <f t="shared" si="1185"/>
        <v/>
      </c>
    </row>
    <row r="3582" spans="14:55" ht="15.75" thickBot="1">
      <c r="N3582" s="183" t="s">
        <v>293</v>
      </c>
      <c r="O3582" s="209">
        <v>7</v>
      </c>
      <c r="P3582" s="210">
        <v>82651.66</v>
      </c>
      <c r="Q3582" s="211" t="s">
        <v>11</v>
      </c>
      <c r="R3582" s="211" t="s">
        <v>10</v>
      </c>
      <c r="S3582" s="211" t="s">
        <v>10</v>
      </c>
      <c r="T3582" s="209" t="s">
        <v>294</v>
      </c>
      <c r="U3582" s="209" t="s">
        <v>124</v>
      </c>
      <c r="AC3582" s="187" t="str">
        <f t="shared" si="1187"/>
        <v/>
      </c>
      <c r="AD3582" s="187" t="str">
        <f t="shared" si="1188"/>
        <v/>
      </c>
      <c r="AE3582" s="187" t="str">
        <f t="shared" si="1189"/>
        <v/>
      </c>
      <c r="AF3582" s="187" t="str">
        <f t="shared" si="1190"/>
        <v/>
      </c>
      <c r="AG3582" s="187" t="str">
        <f t="shared" si="1191"/>
        <v/>
      </c>
      <c r="AH3582" s="187" t="str">
        <f t="shared" si="1192"/>
        <v/>
      </c>
      <c r="AI3582" s="187" t="str">
        <f t="shared" si="1193"/>
        <v/>
      </c>
      <c r="AJ3582" s="187" t="str">
        <f t="shared" si="1194"/>
        <v/>
      </c>
      <c r="AK3582" s="187" t="str">
        <f t="shared" si="1195"/>
        <v/>
      </c>
      <c r="AN3582" s="187" t="str">
        <f t="shared" si="1196"/>
        <v/>
      </c>
      <c r="AO3582" s="187" t="str">
        <f t="shared" si="1197"/>
        <v/>
      </c>
      <c r="AP3582" s="187" t="str">
        <f t="shared" si="1198"/>
        <v/>
      </c>
      <c r="AT3582" s="187" t="str">
        <f t="shared" si="1199"/>
        <v>R196813</v>
      </c>
      <c r="AU3582" s="187">
        <f t="shared" si="1200"/>
        <v>7</v>
      </c>
      <c r="AV3582" s="187">
        <f t="shared" si="1201"/>
        <v>82651.66</v>
      </c>
      <c r="AW3582" s="187" t="str">
        <f t="shared" si="1202"/>
        <v>2022/12</v>
      </c>
      <c r="AX3582" s="187" t="str">
        <f t="shared" si="1203"/>
        <v>2022/12 Contribuciones Seg. Social</v>
      </c>
      <c r="AY3582" s="187">
        <f t="shared" si="1184"/>
        <v>571099.21</v>
      </c>
      <c r="AZ3582" s="187">
        <f t="shared" si="1204"/>
        <v>0.14472382127791775</v>
      </c>
      <c r="BA3582" s="187" t="str">
        <f t="shared" si="1186"/>
        <v>R196813 7</v>
      </c>
      <c r="BB3582" s="187">
        <f>IFERROR(IF(AW3582="","",VLOOKUP(AW3582,SUSS!R:S,2,FALSE)),AY3582*SUSS!$M$2)</f>
        <v>66192.673936633786</v>
      </c>
      <c r="BC3582" s="187">
        <f t="shared" si="1185"/>
        <v>9579.6567127128728</v>
      </c>
    </row>
    <row r="3583" spans="14:55" ht="15.75" thickBot="1">
      <c r="N3583" s="183" t="s">
        <v>293</v>
      </c>
      <c r="O3583" s="209">
        <v>7</v>
      </c>
      <c r="P3583" s="210">
        <v>66710.61</v>
      </c>
      <c r="Q3583" s="211" t="s">
        <v>86</v>
      </c>
      <c r="R3583" s="211" t="s">
        <v>10</v>
      </c>
      <c r="S3583" s="211" t="s">
        <v>10</v>
      </c>
      <c r="T3583" s="209" t="s">
        <v>294</v>
      </c>
      <c r="U3583" s="209" t="s">
        <v>124</v>
      </c>
      <c r="AC3583" s="187" t="str">
        <f t="shared" si="1187"/>
        <v/>
      </c>
      <c r="AD3583" s="187" t="str">
        <f t="shared" si="1188"/>
        <v/>
      </c>
      <c r="AE3583" s="187" t="str">
        <f t="shared" si="1189"/>
        <v/>
      </c>
      <c r="AF3583" s="187" t="str">
        <f t="shared" si="1190"/>
        <v/>
      </c>
      <c r="AG3583" s="187" t="str">
        <f t="shared" si="1191"/>
        <v/>
      </c>
      <c r="AH3583" s="187" t="str">
        <f t="shared" si="1192"/>
        <v/>
      </c>
      <c r="AI3583" s="187" t="str">
        <f t="shared" si="1193"/>
        <v/>
      </c>
      <c r="AJ3583" s="187" t="str">
        <f t="shared" si="1194"/>
        <v/>
      </c>
      <c r="AK3583" s="187" t="str">
        <f t="shared" si="1195"/>
        <v/>
      </c>
      <c r="AN3583" s="187" t="str">
        <f t="shared" si="1196"/>
        <v/>
      </c>
      <c r="AO3583" s="187" t="str">
        <f t="shared" si="1197"/>
        <v/>
      </c>
      <c r="AP3583" s="187" t="str">
        <f t="shared" si="1198"/>
        <v/>
      </c>
      <c r="AT3583" s="187" t="str">
        <f t="shared" si="1199"/>
        <v/>
      </c>
      <c r="AU3583" s="187" t="str">
        <f t="shared" si="1200"/>
        <v/>
      </c>
      <c r="AV3583" s="187" t="str">
        <f t="shared" si="1201"/>
        <v/>
      </c>
      <c r="AW3583" s="187" t="str">
        <f t="shared" si="1202"/>
        <v/>
      </c>
      <c r="AX3583" s="187" t="str">
        <f t="shared" si="1203"/>
        <v/>
      </c>
      <c r="AY3583" s="187" t="str">
        <f t="shared" si="1184"/>
        <v/>
      </c>
      <c r="AZ3583" s="187" t="str">
        <f t="shared" si="1204"/>
        <v/>
      </c>
      <c r="BA3583" s="187" t="str">
        <f t="shared" si="1186"/>
        <v xml:space="preserve"> </v>
      </c>
      <c r="BB3583" s="187" t="str">
        <f>IFERROR(IF(AW3583="","",VLOOKUP(AW3583,SUSS!R:S,2,FALSE)),AY3583*SUSS!$M$2)</f>
        <v/>
      </c>
      <c r="BC3583" s="187" t="str">
        <f t="shared" si="1185"/>
        <v/>
      </c>
    </row>
    <row r="3584" spans="14:55" ht="15.75" thickBot="1">
      <c r="N3584" s="183" t="s">
        <v>293</v>
      </c>
      <c r="O3584" s="209">
        <v>8</v>
      </c>
      <c r="P3584" s="210">
        <v>60350.89</v>
      </c>
      <c r="Q3584" s="211" t="s">
        <v>86</v>
      </c>
      <c r="R3584" s="211" t="s">
        <v>10</v>
      </c>
      <c r="S3584" s="211" t="s">
        <v>10</v>
      </c>
      <c r="T3584" s="209" t="s">
        <v>294</v>
      </c>
      <c r="U3584" s="209" t="s">
        <v>124</v>
      </c>
      <c r="AC3584" s="187" t="str">
        <f t="shared" si="1187"/>
        <v/>
      </c>
      <c r="AD3584" s="187" t="str">
        <f t="shared" si="1188"/>
        <v/>
      </c>
      <c r="AE3584" s="187" t="str">
        <f t="shared" si="1189"/>
        <v/>
      </c>
      <c r="AF3584" s="187" t="str">
        <f t="shared" si="1190"/>
        <v/>
      </c>
      <c r="AG3584" s="187" t="str">
        <f t="shared" si="1191"/>
        <v/>
      </c>
      <c r="AH3584" s="187" t="str">
        <f t="shared" si="1192"/>
        <v/>
      </c>
      <c r="AI3584" s="187" t="str">
        <f t="shared" si="1193"/>
        <v/>
      </c>
      <c r="AJ3584" s="187" t="str">
        <f t="shared" si="1194"/>
        <v/>
      </c>
      <c r="AK3584" s="187" t="str">
        <f t="shared" si="1195"/>
        <v/>
      </c>
      <c r="AN3584" s="187" t="str">
        <f t="shared" si="1196"/>
        <v/>
      </c>
      <c r="AO3584" s="187" t="str">
        <f t="shared" si="1197"/>
        <v/>
      </c>
      <c r="AP3584" s="187" t="str">
        <f t="shared" si="1198"/>
        <v/>
      </c>
      <c r="AT3584" s="187" t="str">
        <f t="shared" si="1199"/>
        <v/>
      </c>
      <c r="AU3584" s="187" t="str">
        <f t="shared" si="1200"/>
        <v/>
      </c>
      <c r="AV3584" s="187" t="str">
        <f t="shared" si="1201"/>
        <v/>
      </c>
      <c r="AW3584" s="187" t="str">
        <f t="shared" si="1202"/>
        <v/>
      </c>
      <c r="AX3584" s="187" t="str">
        <f t="shared" si="1203"/>
        <v/>
      </c>
      <c r="AY3584" s="187" t="str">
        <f t="shared" si="1184"/>
        <v/>
      </c>
      <c r="AZ3584" s="187" t="str">
        <f t="shared" si="1204"/>
        <v/>
      </c>
      <c r="BA3584" s="187" t="str">
        <f t="shared" si="1186"/>
        <v xml:space="preserve"> </v>
      </c>
      <c r="BB3584" s="187" t="str">
        <f>IFERROR(IF(AW3584="","",VLOOKUP(AW3584,SUSS!R:S,2,FALSE)),AY3584*SUSS!$M$2)</f>
        <v/>
      </c>
      <c r="BC3584" s="187" t="str">
        <f t="shared" si="1185"/>
        <v/>
      </c>
    </row>
    <row r="3585" spans="14:55" ht="15.75" thickBot="1">
      <c r="N3585" s="183" t="s">
        <v>293</v>
      </c>
      <c r="O3585" s="209">
        <v>8</v>
      </c>
      <c r="P3585" s="210">
        <v>74772.240000000005</v>
      </c>
      <c r="Q3585" s="211" t="s">
        <v>11</v>
      </c>
      <c r="R3585" s="211" t="s">
        <v>10</v>
      </c>
      <c r="S3585" s="211" t="s">
        <v>10</v>
      </c>
      <c r="T3585" s="209" t="s">
        <v>294</v>
      </c>
      <c r="U3585" s="209" t="s">
        <v>124</v>
      </c>
      <c r="AC3585" s="187" t="str">
        <f t="shared" si="1187"/>
        <v/>
      </c>
      <c r="AD3585" s="187" t="str">
        <f t="shared" si="1188"/>
        <v/>
      </c>
      <c r="AE3585" s="187" t="str">
        <f t="shared" si="1189"/>
        <v/>
      </c>
      <c r="AF3585" s="187" t="str">
        <f t="shared" si="1190"/>
        <v/>
      </c>
      <c r="AG3585" s="187" t="str">
        <f t="shared" si="1191"/>
        <v/>
      </c>
      <c r="AH3585" s="187" t="str">
        <f t="shared" si="1192"/>
        <v/>
      </c>
      <c r="AI3585" s="187" t="str">
        <f t="shared" si="1193"/>
        <v/>
      </c>
      <c r="AJ3585" s="187" t="str">
        <f t="shared" si="1194"/>
        <v/>
      </c>
      <c r="AK3585" s="187" t="str">
        <f t="shared" si="1195"/>
        <v/>
      </c>
      <c r="AN3585" s="187" t="str">
        <f t="shared" si="1196"/>
        <v/>
      </c>
      <c r="AO3585" s="187" t="str">
        <f t="shared" si="1197"/>
        <v/>
      </c>
      <c r="AP3585" s="187" t="str">
        <f t="shared" si="1198"/>
        <v/>
      </c>
      <c r="AT3585" s="187" t="str">
        <f t="shared" si="1199"/>
        <v>R196813</v>
      </c>
      <c r="AU3585" s="187">
        <f t="shared" si="1200"/>
        <v>8</v>
      </c>
      <c r="AV3585" s="187">
        <f t="shared" si="1201"/>
        <v>74772.240000000005</v>
      </c>
      <c r="AW3585" s="187" t="str">
        <f t="shared" si="1202"/>
        <v>2022/12</v>
      </c>
      <c r="AX3585" s="187" t="str">
        <f t="shared" si="1203"/>
        <v>2022/12 Contribuciones Seg. Social</v>
      </c>
      <c r="AY3585" s="187">
        <f t="shared" si="1184"/>
        <v>571099.21</v>
      </c>
      <c r="AZ3585" s="187">
        <f t="shared" si="1204"/>
        <v>0.13092688396469679</v>
      </c>
      <c r="BA3585" s="187" t="str">
        <f t="shared" si="1186"/>
        <v>R196813 8</v>
      </c>
      <c r="BB3585" s="187">
        <f>IFERROR(IF(AW3585="","",VLOOKUP(AW3585,SUSS!R:S,2,FALSE)),AY3585*SUSS!$M$2)</f>
        <v>66192.673936633786</v>
      </c>
      <c r="BC3585" s="187">
        <f t="shared" si="1185"/>
        <v>8666.4005398146619</v>
      </c>
    </row>
    <row r="3586" spans="14:55" ht="15.75" thickBot="1">
      <c r="N3586" s="183" t="s">
        <v>293</v>
      </c>
      <c r="O3586" s="209">
        <v>8</v>
      </c>
      <c r="P3586" s="210">
        <v>12375.72</v>
      </c>
      <c r="Q3586" s="211" t="s">
        <v>11</v>
      </c>
      <c r="R3586" s="211" t="s">
        <v>10</v>
      </c>
      <c r="S3586" s="211" t="s">
        <v>83</v>
      </c>
      <c r="T3586" s="209" t="s">
        <v>294</v>
      </c>
      <c r="U3586" s="209" t="s">
        <v>124</v>
      </c>
      <c r="AC3586" s="187" t="str">
        <f t="shared" si="1187"/>
        <v/>
      </c>
      <c r="AD3586" s="187" t="str">
        <f t="shared" si="1188"/>
        <v/>
      </c>
      <c r="AE3586" s="187" t="str">
        <f t="shared" si="1189"/>
        <v/>
      </c>
      <c r="AF3586" s="187" t="str">
        <f t="shared" si="1190"/>
        <v/>
      </c>
      <c r="AG3586" s="187" t="str">
        <f t="shared" si="1191"/>
        <v/>
      </c>
      <c r="AH3586" s="187" t="str">
        <f t="shared" si="1192"/>
        <v/>
      </c>
      <c r="AI3586" s="187" t="str">
        <f t="shared" si="1193"/>
        <v/>
      </c>
      <c r="AJ3586" s="187" t="str">
        <f t="shared" si="1194"/>
        <v/>
      </c>
      <c r="AK3586" s="187" t="str">
        <f t="shared" si="1195"/>
        <v/>
      </c>
      <c r="AN3586" s="187" t="str">
        <f t="shared" si="1196"/>
        <v/>
      </c>
      <c r="AO3586" s="187" t="str">
        <f t="shared" si="1197"/>
        <v/>
      </c>
      <c r="AP3586" s="187" t="str">
        <f t="shared" si="1198"/>
        <v/>
      </c>
      <c r="AT3586" s="187" t="str">
        <f t="shared" si="1199"/>
        <v>R196813</v>
      </c>
      <c r="AU3586" s="187">
        <f t="shared" si="1200"/>
        <v>8</v>
      </c>
      <c r="AV3586" s="187">
        <f t="shared" si="1201"/>
        <v>12375.72</v>
      </c>
      <c r="AW3586" s="187" t="str">
        <f t="shared" si="1202"/>
        <v>2022/12</v>
      </c>
      <c r="AX3586" s="187" t="str">
        <f t="shared" si="1203"/>
        <v>2022/12 Contribuciones Seg. Social</v>
      </c>
      <c r="AY3586" s="187">
        <f t="shared" si="1184"/>
        <v>571099.21</v>
      </c>
      <c r="AZ3586" s="187">
        <f t="shared" si="1204"/>
        <v>2.1670000208895403E-2</v>
      </c>
      <c r="BA3586" s="187" t="str">
        <f t="shared" si="1186"/>
        <v>R196813 8</v>
      </c>
      <c r="BB3586" s="187">
        <f>IFERROR(IF(AW3586="","",VLOOKUP(AW3586,SUSS!R:S,2,FALSE)),AY3586*SUSS!$M$2)</f>
        <v>66192.673936633786</v>
      </c>
      <c r="BC3586" s="187">
        <f t="shared" si="1185"/>
        <v>1434.3952580341995</v>
      </c>
    </row>
    <row r="3587" spans="14:55" ht="15.75" thickBot="1">
      <c r="N3587" s="183" t="s">
        <v>293</v>
      </c>
      <c r="O3587" s="209">
        <v>8</v>
      </c>
      <c r="P3587" s="210">
        <v>9988.81</v>
      </c>
      <c r="Q3587" s="211" t="s">
        <v>86</v>
      </c>
      <c r="R3587" s="211" t="s">
        <v>10</v>
      </c>
      <c r="S3587" s="211" t="s">
        <v>83</v>
      </c>
      <c r="T3587" s="209" t="s">
        <v>294</v>
      </c>
      <c r="U3587" s="209" t="s">
        <v>124</v>
      </c>
      <c r="AC3587" s="187" t="str">
        <f t="shared" si="1187"/>
        <v/>
      </c>
      <c r="AD3587" s="187" t="str">
        <f t="shared" si="1188"/>
        <v/>
      </c>
      <c r="AE3587" s="187" t="str">
        <f t="shared" si="1189"/>
        <v/>
      </c>
      <c r="AF3587" s="187" t="str">
        <f t="shared" si="1190"/>
        <v/>
      </c>
      <c r="AG3587" s="187" t="str">
        <f t="shared" si="1191"/>
        <v/>
      </c>
      <c r="AH3587" s="187" t="str">
        <f t="shared" si="1192"/>
        <v/>
      </c>
      <c r="AI3587" s="187" t="str">
        <f t="shared" si="1193"/>
        <v/>
      </c>
      <c r="AJ3587" s="187" t="str">
        <f t="shared" si="1194"/>
        <v/>
      </c>
      <c r="AK3587" s="187" t="str">
        <f t="shared" si="1195"/>
        <v/>
      </c>
      <c r="AN3587" s="187" t="str">
        <f t="shared" si="1196"/>
        <v/>
      </c>
      <c r="AO3587" s="187" t="str">
        <f t="shared" si="1197"/>
        <v/>
      </c>
      <c r="AP3587" s="187" t="str">
        <f t="shared" si="1198"/>
        <v/>
      </c>
      <c r="AT3587" s="187" t="str">
        <f t="shared" si="1199"/>
        <v/>
      </c>
      <c r="AU3587" s="187" t="str">
        <f t="shared" si="1200"/>
        <v/>
      </c>
      <c r="AV3587" s="187" t="str">
        <f t="shared" si="1201"/>
        <v/>
      </c>
      <c r="AW3587" s="187" t="str">
        <f t="shared" si="1202"/>
        <v/>
      </c>
      <c r="AX3587" s="187" t="str">
        <f t="shared" si="1203"/>
        <v/>
      </c>
      <c r="AY3587" s="187" t="str">
        <f t="shared" si="1184"/>
        <v/>
      </c>
      <c r="AZ3587" s="187" t="str">
        <f t="shared" si="1204"/>
        <v/>
      </c>
      <c r="BA3587" s="187" t="str">
        <f t="shared" si="1186"/>
        <v xml:space="preserve"> </v>
      </c>
      <c r="BB3587" s="187" t="str">
        <f>IFERROR(IF(AW3587="","",VLOOKUP(AW3587,SUSS!R:S,2,FALSE)),AY3587*SUSS!$M$2)</f>
        <v/>
      </c>
      <c r="BC3587" s="187" t="str">
        <f t="shared" si="1185"/>
        <v/>
      </c>
    </row>
    <row r="3588" spans="14:55">
      <c r="AC3588" s="187" t="str">
        <f t="shared" si="1187"/>
        <v/>
      </c>
      <c r="AD3588" s="187" t="str">
        <f t="shared" si="1188"/>
        <v/>
      </c>
      <c r="AE3588" s="187" t="str">
        <f t="shared" si="1189"/>
        <v/>
      </c>
      <c r="AF3588" s="187" t="str">
        <f t="shared" si="1190"/>
        <v/>
      </c>
      <c r="AG3588" s="187" t="str">
        <f t="shared" si="1191"/>
        <v/>
      </c>
      <c r="AH3588" s="187" t="str">
        <f t="shared" si="1192"/>
        <v/>
      </c>
      <c r="AI3588" s="187" t="str">
        <f t="shared" si="1193"/>
        <v/>
      </c>
      <c r="AJ3588" s="187" t="str">
        <f t="shared" si="1194"/>
        <v/>
      </c>
      <c r="AK3588" s="187" t="str">
        <f t="shared" si="1195"/>
        <v/>
      </c>
      <c r="AN3588" s="187" t="str">
        <f t="shared" si="1196"/>
        <v/>
      </c>
      <c r="AO3588" s="187" t="str">
        <f t="shared" si="1197"/>
        <v/>
      </c>
      <c r="AP3588" s="187" t="str">
        <f t="shared" si="1198"/>
        <v/>
      </c>
      <c r="AT3588" s="187" t="str">
        <f t="shared" si="1199"/>
        <v/>
      </c>
      <c r="AU3588" s="187" t="str">
        <f t="shared" si="1200"/>
        <v/>
      </c>
      <c r="AV3588" s="187" t="str">
        <f t="shared" si="1201"/>
        <v/>
      </c>
      <c r="AW3588" s="187" t="str">
        <f t="shared" si="1202"/>
        <v/>
      </c>
      <c r="AX3588" s="187" t="str">
        <f t="shared" si="1203"/>
        <v/>
      </c>
      <c r="AY3588" s="187" t="str">
        <f t="shared" ref="AY3588:AY3651" si="1205">VLOOKUP(AX3588,AO:AP,2,FALSE)</f>
        <v/>
      </c>
      <c r="AZ3588" s="187" t="str">
        <f t="shared" si="1204"/>
        <v/>
      </c>
      <c r="BA3588" s="187" t="str">
        <f t="shared" si="1186"/>
        <v xml:space="preserve"> </v>
      </c>
      <c r="BB3588" s="187" t="str">
        <f>IFERROR(IF(AW3588="","",VLOOKUP(AW3588,SUSS!R:S,2,FALSE)),AY3588*SUSS!$M$2)</f>
        <v/>
      </c>
      <c r="BC3588" s="187" t="str">
        <f t="shared" si="1185"/>
        <v/>
      </c>
    </row>
    <row r="3589" spans="14:55">
      <c r="AC3589" s="187" t="str">
        <f t="shared" si="1187"/>
        <v/>
      </c>
      <c r="AD3589" s="187" t="str">
        <f t="shared" si="1188"/>
        <v/>
      </c>
      <c r="AE3589" s="187" t="str">
        <f t="shared" si="1189"/>
        <v/>
      </c>
      <c r="AF3589" s="187" t="str">
        <f t="shared" si="1190"/>
        <v/>
      </c>
      <c r="AG3589" s="187" t="str">
        <f t="shared" si="1191"/>
        <v/>
      </c>
      <c r="AH3589" s="187" t="str">
        <f t="shared" si="1192"/>
        <v/>
      </c>
      <c r="AI3589" s="187" t="str">
        <f t="shared" si="1193"/>
        <v/>
      </c>
      <c r="AJ3589" s="187" t="str">
        <f t="shared" si="1194"/>
        <v/>
      </c>
      <c r="AK3589" s="187" t="str">
        <f t="shared" si="1195"/>
        <v/>
      </c>
      <c r="AN3589" s="187" t="str">
        <f t="shared" si="1196"/>
        <v/>
      </c>
      <c r="AO3589" s="187" t="str">
        <f t="shared" si="1197"/>
        <v/>
      </c>
      <c r="AP3589" s="187" t="str">
        <f t="shared" si="1198"/>
        <v/>
      </c>
      <c r="AT3589" s="187" t="str">
        <f t="shared" si="1199"/>
        <v/>
      </c>
      <c r="AU3589" s="187" t="str">
        <f t="shared" si="1200"/>
        <v/>
      </c>
      <c r="AV3589" s="187" t="str">
        <f t="shared" si="1201"/>
        <v/>
      </c>
      <c r="AW3589" s="187" t="str">
        <f t="shared" si="1202"/>
        <v/>
      </c>
      <c r="AX3589" s="187" t="str">
        <f t="shared" si="1203"/>
        <v/>
      </c>
      <c r="AY3589" s="187" t="str">
        <f t="shared" si="1205"/>
        <v/>
      </c>
      <c r="AZ3589" s="187" t="str">
        <f t="shared" si="1204"/>
        <v/>
      </c>
      <c r="BA3589" s="187" t="str">
        <f t="shared" si="1186"/>
        <v xml:space="preserve"> </v>
      </c>
      <c r="BB3589" s="187" t="str">
        <f>IFERROR(IF(AW3589="","",VLOOKUP(AW3589,SUSS!R:S,2,FALSE)),AY3589*SUSS!$M$2)</f>
        <v/>
      </c>
      <c r="BC3589" s="187" t="str">
        <f t="shared" ref="BC3589:BC3652" si="1206">IFERROR(IF(BB3589&lt;&gt;"",AZ3589*BB3589,""),"VER")</f>
        <v/>
      </c>
    </row>
    <row r="3590" spans="14:55">
      <c r="AC3590" s="187" t="str">
        <f t="shared" si="1187"/>
        <v/>
      </c>
      <c r="AD3590" s="187" t="str">
        <f t="shared" si="1188"/>
        <v/>
      </c>
      <c r="AE3590" s="187" t="str">
        <f t="shared" si="1189"/>
        <v/>
      </c>
      <c r="AF3590" s="187" t="str">
        <f t="shared" si="1190"/>
        <v/>
      </c>
      <c r="AG3590" s="187" t="str">
        <f t="shared" si="1191"/>
        <v/>
      </c>
      <c r="AH3590" s="187" t="str">
        <f t="shared" si="1192"/>
        <v/>
      </c>
      <c r="AI3590" s="187" t="str">
        <f t="shared" si="1193"/>
        <v/>
      </c>
      <c r="AJ3590" s="187" t="str">
        <f t="shared" si="1194"/>
        <v/>
      </c>
      <c r="AK3590" s="187" t="str">
        <f t="shared" si="1195"/>
        <v/>
      </c>
      <c r="AN3590" s="187" t="str">
        <f t="shared" si="1196"/>
        <v/>
      </c>
      <c r="AO3590" s="187" t="str">
        <f t="shared" si="1197"/>
        <v/>
      </c>
      <c r="AP3590" s="187" t="str">
        <f t="shared" si="1198"/>
        <v/>
      </c>
      <c r="AT3590" s="187" t="str">
        <f t="shared" si="1199"/>
        <v/>
      </c>
      <c r="AU3590" s="187" t="str">
        <f t="shared" si="1200"/>
        <v/>
      </c>
      <c r="AV3590" s="187" t="str">
        <f t="shared" si="1201"/>
        <v/>
      </c>
      <c r="AW3590" s="187" t="str">
        <f t="shared" si="1202"/>
        <v/>
      </c>
      <c r="AX3590" s="187" t="str">
        <f t="shared" si="1203"/>
        <v/>
      </c>
      <c r="AY3590" s="187" t="str">
        <f t="shared" si="1205"/>
        <v/>
      </c>
      <c r="AZ3590" s="187" t="str">
        <f t="shared" si="1204"/>
        <v/>
      </c>
      <c r="BA3590" s="187" t="str">
        <f t="shared" si="1186"/>
        <v xml:space="preserve"> </v>
      </c>
      <c r="BB3590" s="187" t="str">
        <f>IFERROR(IF(AW3590="","",VLOOKUP(AW3590,SUSS!R:S,2,FALSE)),AY3590*SUSS!$M$2)</f>
        <v/>
      </c>
      <c r="BC3590" s="187" t="str">
        <f t="shared" si="1206"/>
        <v/>
      </c>
    </row>
    <row r="3591" spans="14:55">
      <c r="AC3591" s="187" t="str">
        <f t="shared" si="1187"/>
        <v/>
      </c>
      <c r="AD3591" s="187" t="str">
        <f t="shared" si="1188"/>
        <v/>
      </c>
      <c r="AE3591" s="187" t="str">
        <f t="shared" si="1189"/>
        <v/>
      </c>
      <c r="AF3591" s="187" t="str">
        <f t="shared" si="1190"/>
        <v/>
      </c>
      <c r="AG3591" s="187" t="str">
        <f t="shared" si="1191"/>
        <v/>
      </c>
      <c r="AH3591" s="187" t="str">
        <f t="shared" si="1192"/>
        <v/>
      </c>
      <c r="AI3591" s="187" t="str">
        <f t="shared" si="1193"/>
        <v/>
      </c>
      <c r="AJ3591" s="187" t="str">
        <f t="shared" si="1194"/>
        <v/>
      </c>
      <c r="AK3591" s="187" t="str">
        <f t="shared" si="1195"/>
        <v/>
      </c>
      <c r="AN3591" s="187" t="str">
        <f t="shared" si="1196"/>
        <v/>
      </c>
      <c r="AO3591" s="187" t="str">
        <f t="shared" si="1197"/>
        <v/>
      </c>
      <c r="AP3591" s="187" t="str">
        <f t="shared" si="1198"/>
        <v/>
      </c>
      <c r="AT3591" s="187" t="str">
        <f t="shared" si="1199"/>
        <v/>
      </c>
      <c r="AU3591" s="187" t="str">
        <f t="shared" si="1200"/>
        <v/>
      </c>
      <c r="AV3591" s="187" t="str">
        <f t="shared" si="1201"/>
        <v/>
      </c>
      <c r="AW3591" s="187" t="str">
        <f t="shared" si="1202"/>
        <v/>
      </c>
      <c r="AX3591" s="187" t="str">
        <f t="shared" si="1203"/>
        <v/>
      </c>
      <c r="AY3591" s="187" t="str">
        <f t="shared" si="1205"/>
        <v/>
      </c>
      <c r="AZ3591" s="187" t="str">
        <f t="shared" si="1204"/>
        <v/>
      </c>
      <c r="BA3591" s="187" t="str">
        <f t="shared" si="1186"/>
        <v xml:space="preserve"> </v>
      </c>
      <c r="BB3591" s="187" t="str">
        <f>IFERROR(IF(AW3591="","",VLOOKUP(AW3591,SUSS!R:S,2,FALSE)),AY3591*SUSS!$M$2)</f>
        <v/>
      </c>
      <c r="BC3591" s="187" t="str">
        <f t="shared" si="1206"/>
        <v/>
      </c>
    </row>
    <row r="3592" spans="14:55">
      <c r="AC3592" s="187" t="str">
        <f t="shared" si="1187"/>
        <v/>
      </c>
      <c r="AD3592" s="187" t="str">
        <f t="shared" si="1188"/>
        <v/>
      </c>
      <c r="AE3592" s="187" t="str">
        <f t="shared" si="1189"/>
        <v/>
      </c>
      <c r="AF3592" s="187" t="str">
        <f t="shared" si="1190"/>
        <v/>
      </c>
      <c r="AG3592" s="187" t="str">
        <f t="shared" si="1191"/>
        <v/>
      </c>
      <c r="AH3592" s="187" t="str">
        <f t="shared" si="1192"/>
        <v/>
      </c>
      <c r="AI3592" s="187" t="str">
        <f t="shared" si="1193"/>
        <v/>
      </c>
      <c r="AJ3592" s="187" t="str">
        <f t="shared" si="1194"/>
        <v/>
      </c>
      <c r="AK3592" s="187" t="str">
        <f t="shared" si="1195"/>
        <v/>
      </c>
      <c r="AN3592" s="187" t="str">
        <f t="shared" si="1196"/>
        <v/>
      </c>
      <c r="AO3592" s="187" t="str">
        <f t="shared" si="1197"/>
        <v/>
      </c>
      <c r="AP3592" s="187" t="str">
        <f t="shared" si="1198"/>
        <v/>
      </c>
      <c r="AT3592" s="187" t="str">
        <f t="shared" si="1199"/>
        <v/>
      </c>
      <c r="AU3592" s="187" t="str">
        <f t="shared" si="1200"/>
        <v/>
      </c>
      <c r="AV3592" s="187" t="str">
        <f t="shared" si="1201"/>
        <v/>
      </c>
      <c r="AW3592" s="187" t="str">
        <f t="shared" si="1202"/>
        <v/>
      </c>
      <c r="AX3592" s="187" t="str">
        <f t="shared" si="1203"/>
        <v/>
      </c>
      <c r="AY3592" s="187" t="str">
        <f t="shared" si="1205"/>
        <v/>
      </c>
      <c r="AZ3592" s="187" t="str">
        <f t="shared" si="1204"/>
        <v/>
      </c>
      <c r="BA3592" s="187" t="str">
        <f t="shared" ref="BA3592:BA3655" si="1207">AT3592&amp;" "&amp;AU3592</f>
        <v xml:space="preserve"> </v>
      </c>
      <c r="BB3592" s="187" t="str">
        <f>IFERROR(IF(AW3592="","",VLOOKUP(AW3592,SUSS!R:S,2,FALSE)),AY3592*SUSS!$M$2)</f>
        <v/>
      </c>
      <c r="BC3592" s="187" t="str">
        <f t="shared" si="1206"/>
        <v/>
      </c>
    </row>
    <row r="3593" spans="14:55">
      <c r="AC3593" s="187" t="str">
        <f t="shared" si="1187"/>
        <v/>
      </c>
      <c r="AD3593" s="187" t="str">
        <f t="shared" si="1188"/>
        <v/>
      </c>
      <c r="AE3593" s="187" t="str">
        <f t="shared" si="1189"/>
        <v/>
      </c>
      <c r="AF3593" s="187" t="str">
        <f t="shared" si="1190"/>
        <v/>
      </c>
      <c r="AG3593" s="187" t="str">
        <f t="shared" si="1191"/>
        <v/>
      </c>
      <c r="AH3593" s="187" t="str">
        <f t="shared" si="1192"/>
        <v/>
      </c>
      <c r="AI3593" s="187" t="str">
        <f t="shared" si="1193"/>
        <v/>
      </c>
      <c r="AJ3593" s="187" t="str">
        <f t="shared" si="1194"/>
        <v/>
      </c>
      <c r="AK3593" s="187" t="str">
        <f t="shared" si="1195"/>
        <v/>
      </c>
      <c r="AN3593" s="187" t="str">
        <f t="shared" si="1196"/>
        <v/>
      </c>
      <c r="AO3593" s="187" t="str">
        <f t="shared" si="1197"/>
        <v/>
      </c>
      <c r="AP3593" s="187" t="str">
        <f t="shared" si="1198"/>
        <v/>
      </c>
      <c r="AT3593" s="187" t="str">
        <f t="shared" si="1199"/>
        <v/>
      </c>
      <c r="AU3593" s="187" t="str">
        <f t="shared" si="1200"/>
        <v/>
      </c>
      <c r="AV3593" s="187" t="str">
        <f t="shared" si="1201"/>
        <v/>
      </c>
      <c r="AW3593" s="187" t="str">
        <f t="shared" si="1202"/>
        <v/>
      </c>
      <c r="AX3593" s="187" t="str">
        <f t="shared" si="1203"/>
        <v/>
      </c>
      <c r="AY3593" s="187" t="str">
        <f t="shared" si="1205"/>
        <v/>
      </c>
      <c r="AZ3593" s="187" t="str">
        <f t="shared" si="1204"/>
        <v/>
      </c>
      <c r="BA3593" s="187" t="str">
        <f t="shared" si="1207"/>
        <v xml:space="preserve"> </v>
      </c>
      <c r="BB3593" s="187" t="str">
        <f>IFERROR(IF(AW3593="","",VLOOKUP(AW3593,SUSS!R:S,2,FALSE)),AY3593*SUSS!$M$2)</f>
        <v/>
      </c>
      <c r="BC3593" s="187" t="str">
        <f t="shared" si="1206"/>
        <v/>
      </c>
    </row>
    <row r="3594" spans="14:55">
      <c r="AC3594" s="187" t="str">
        <f t="shared" si="1187"/>
        <v/>
      </c>
      <c r="AD3594" s="187" t="str">
        <f t="shared" si="1188"/>
        <v/>
      </c>
      <c r="AE3594" s="187" t="str">
        <f t="shared" si="1189"/>
        <v/>
      </c>
      <c r="AF3594" s="187" t="str">
        <f t="shared" si="1190"/>
        <v/>
      </c>
      <c r="AG3594" s="187" t="str">
        <f t="shared" si="1191"/>
        <v/>
      </c>
      <c r="AH3594" s="187" t="str">
        <f t="shared" si="1192"/>
        <v/>
      </c>
      <c r="AI3594" s="187" t="str">
        <f t="shared" si="1193"/>
        <v/>
      </c>
      <c r="AJ3594" s="187" t="str">
        <f t="shared" si="1194"/>
        <v/>
      </c>
      <c r="AK3594" s="187" t="str">
        <f t="shared" si="1195"/>
        <v/>
      </c>
      <c r="AN3594" s="187" t="str">
        <f t="shared" si="1196"/>
        <v/>
      </c>
      <c r="AO3594" s="187" t="str">
        <f t="shared" si="1197"/>
        <v/>
      </c>
      <c r="AP3594" s="187" t="str">
        <f t="shared" si="1198"/>
        <v/>
      </c>
      <c r="AT3594" s="187" t="str">
        <f t="shared" si="1199"/>
        <v/>
      </c>
      <c r="AU3594" s="187" t="str">
        <f t="shared" si="1200"/>
        <v/>
      </c>
      <c r="AV3594" s="187" t="str">
        <f t="shared" si="1201"/>
        <v/>
      </c>
      <c r="AW3594" s="187" t="str">
        <f t="shared" si="1202"/>
        <v/>
      </c>
      <c r="AX3594" s="187" t="str">
        <f t="shared" si="1203"/>
        <v/>
      </c>
      <c r="AY3594" s="187" t="str">
        <f t="shared" si="1205"/>
        <v/>
      </c>
      <c r="AZ3594" s="187" t="str">
        <f t="shared" si="1204"/>
        <v/>
      </c>
      <c r="BA3594" s="187" t="str">
        <f t="shared" si="1207"/>
        <v xml:space="preserve"> </v>
      </c>
      <c r="BB3594" s="187" t="str">
        <f>IFERROR(IF(AW3594="","",VLOOKUP(AW3594,SUSS!R:S,2,FALSE)),AY3594*SUSS!$M$2)</f>
        <v/>
      </c>
      <c r="BC3594" s="187" t="str">
        <f t="shared" si="1206"/>
        <v/>
      </c>
    </row>
    <row r="3595" spans="14:55">
      <c r="AC3595" s="187" t="str">
        <f t="shared" si="1187"/>
        <v/>
      </c>
      <c r="AD3595" s="187" t="str">
        <f t="shared" si="1188"/>
        <v/>
      </c>
      <c r="AE3595" s="187" t="str">
        <f t="shared" si="1189"/>
        <v/>
      </c>
      <c r="AF3595" s="187" t="str">
        <f t="shared" si="1190"/>
        <v/>
      </c>
      <c r="AG3595" s="187" t="str">
        <f t="shared" si="1191"/>
        <v/>
      </c>
      <c r="AH3595" s="187" t="str">
        <f t="shared" si="1192"/>
        <v/>
      </c>
      <c r="AI3595" s="187" t="str">
        <f t="shared" si="1193"/>
        <v/>
      </c>
      <c r="AJ3595" s="187" t="str">
        <f t="shared" si="1194"/>
        <v/>
      </c>
      <c r="AK3595" s="187" t="str">
        <f t="shared" si="1195"/>
        <v/>
      </c>
      <c r="AN3595" s="187" t="str">
        <f t="shared" si="1196"/>
        <v/>
      </c>
      <c r="AO3595" s="187" t="str">
        <f t="shared" si="1197"/>
        <v/>
      </c>
      <c r="AP3595" s="187" t="str">
        <f t="shared" si="1198"/>
        <v/>
      </c>
      <c r="AT3595" s="187" t="str">
        <f t="shared" si="1199"/>
        <v/>
      </c>
      <c r="AU3595" s="187" t="str">
        <f t="shared" si="1200"/>
        <v/>
      </c>
      <c r="AV3595" s="187" t="str">
        <f t="shared" si="1201"/>
        <v/>
      </c>
      <c r="AW3595" s="187" t="str">
        <f t="shared" si="1202"/>
        <v/>
      </c>
      <c r="AX3595" s="187" t="str">
        <f t="shared" si="1203"/>
        <v/>
      </c>
      <c r="AY3595" s="187" t="str">
        <f t="shared" si="1205"/>
        <v/>
      </c>
      <c r="AZ3595" s="187" t="str">
        <f t="shared" si="1204"/>
        <v/>
      </c>
      <c r="BA3595" s="187" t="str">
        <f t="shared" si="1207"/>
        <v xml:space="preserve"> </v>
      </c>
      <c r="BB3595" s="187" t="str">
        <f>IFERROR(IF(AW3595="","",VLOOKUP(AW3595,SUSS!R:S,2,FALSE)),AY3595*SUSS!$M$2)</f>
        <v/>
      </c>
      <c r="BC3595" s="187" t="str">
        <f t="shared" si="1206"/>
        <v/>
      </c>
    </row>
    <row r="3596" spans="14:55">
      <c r="AC3596" s="187" t="str">
        <f t="shared" si="1187"/>
        <v/>
      </c>
      <c r="AD3596" s="187" t="str">
        <f t="shared" si="1188"/>
        <v/>
      </c>
      <c r="AE3596" s="187" t="str">
        <f t="shared" si="1189"/>
        <v/>
      </c>
      <c r="AF3596" s="187" t="str">
        <f t="shared" si="1190"/>
        <v/>
      </c>
      <c r="AG3596" s="187" t="str">
        <f t="shared" si="1191"/>
        <v/>
      </c>
      <c r="AH3596" s="187" t="str">
        <f t="shared" si="1192"/>
        <v/>
      </c>
      <c r="AI3596" s="187" t="str">
        <f t="shared" si="1193"/>
        <v/>
      </c>
      <c r="AJ3596" s="187" t="str">
        <f t="shared" si="1194"/>
        <v/>
      </c>
      <c r="AK3596" s="187" t="str">
        <f t="shared" si="1195"/>
        <v/>
      </c>
      <c r="AN3596" s="187" t="str">
        <f t="shared" si="1196"/>
        <v/>
      </c>
      <c r="AO3596" s="187" t="str">
        <f t="shared" si="1197"/>
        <v/>
      </c>
      <c r="AP3596" s="187" t="str">
        <f t="shared" si="1198"/>
        <v/>
      </c>
      <c r="AT3596" s="187" t="str">
        <f t="shared" si="1199"/>
        <v/>
      </c>
      <c r="AU3596" s="187" t="str">
        <f t="shared" si="1200"/>
        <v/>
      </c>
      <c r="AV3596" s="187" t="str">
        <f t="shared" si="1201"/>
        <v/>
      </c>
      <c r="AW3596" s="187" t="str">
        <f t="shared" si="1202"/>
        <v/>
      </c>
      <c r="AX3596" s="187" t="str">
        <f t="shared" si="1203"/>
        <v/>
      </c>
      <c r="AY3596" s="187" t="str">
        <f t="shared" si="1205"/>
        <v/>
      </c>
      <c r="AZ3596" s="187" t="str">
        <f t="shared" si="1204"/>
        <v/>
      </c>
      <c r="BA3596" s="187" t="str">
        <f t="shared" si="1207"/>
        <v xml:space="preserve"> </v>
      </c>
      <c r="BB3596" s="187" t="str">
        <f>IFERROR(IF(AW3596="","",VLOOKUP(AW3596,SUSS!R:S,2,FALSE)),AY3596*SUSS!$M$2)</f>
        <v/>
      </c>
      <c r="BC3596" s="187" t="str">
        <f t="shared" si="1206"/>
        <v/>
      </c>
    </row>
    <row r="3597" spans="14:55">
      <c r="AC3597" s="187" t="str">
        <f t="shared" si="1187"/>
        <v/>
      </c>
      <c r="AD3597" s="187" t="str">
        <f t="shared" si="1188"/>
        <v/>
      </c>
      <c r="AE3597" s="187" t="str">
        <f t="shared" si="1189"/>
        <v/>
      </c>
      <c r="AF3597" s="187" t="str">
        <f t="shared" si="1190"/>
        <v/>
      </c>
      <c r="AG3597" s="187" t="str">
        <f t="shared" si="1191"/>
        <v/>
      </c>
      <c r="AH3597" s="187" t="str">
        <f t="shared" si="1192"/>
        <v/>
      </c>
      <c r="AI3597" s="187" t="str">
        <f t="shared" si="1193"/>
        <v/>
      </c>
      <c r="AJ3597" s="187" t="str">
        <f t="shared" si="1194"/>
        <v/>
      </c>
      <c r="AK3597" s="187" t="str">
        <f t="shared" si="1195"/>
        <v/>
      </c>
      <c r="AN3597" s="187" t="str">
        <f t="shared" si="1196"/>
        <v/>
      </c>
      <c r="AO3597" s="187" t="str">
        <f t="shared" si="1197"/>
        <v/>
      </c>
      <c r="AP3597" s="187" t="str">
        <f t="shared" si="1198"/>
        <v/>
      </c>
      <c r="AT3597" s="187" t="str">
        <f t="shared" si="1199"/>
        <v/>
      </c>
      <c r="AU3597" s="187" t="str">
        <f t="shared" si="1200"/>
        <v/>
      </c>
      <c r="AV3597" s="187" t="str">
        <f t="shared" si="1201"/>
        <v/>
      </c>
      <c r="AW3597" s="187" t="str">
        <f t="shared" si="1202"/>
        <v/>
      </c>
      <c r="AX3597" s="187" t="str">
        <f t="shared" si="1203"/>
        <v/>
      </c>
      <c r="AY3597" s="187" t="str">
        <f t="shared" si="1205"/>
        <v/>
      </c>
      <c r="AZ3597" s="187" t="str">
        <f t="shared" si="1204"/>
        <v/>
      </c>
      <c r="BA3597" s="187" t="str">
        <f t="shared" si="1207"/>
        <v xml:space="preserve"> </v>
      </c>
      <c r="BB3597" s="187" t="str">
        <f>IFERROR(IF(AW3597="","",VLOOKUP(AW3597,SUSS!R:S,2,FALSE)),AY3597*SUSS!$M$2)</f>
        <v/>
      </c>
      <c r="BC3597" s="187" t="str">
        <f t="shared" si="1206"/>
        <v/>
      </c>
    </row>
    <row r="3598" spans="14:55">
      <c r="AC3598" s="187" t="str">
        <f t="shared" si="1187"/>
        <v/>
      </c>
      <c r="AD3598" s="187" t="str">
        <f t="shared" si="1188"/>
        <v/>
      </c>
      <c r="AE3598" s="187" t="str">
        <f t="shared" si="1189"/>
        <v/>
      </c>
      <c r="AF3598" s="187" t="str">
        <f t="shared" si="1190"/>
        <v/>
      </c>
      <c r="AG3598" s="187" t="str">
        <f t="shared" si="1191"/>
        <v/>
      </c>
      <c r="AH3598" s="187" t="str">
        <f t="shared" si="1192"/>
        <v/>
      </c>
      <c r="AI3598" s="187" t="str">
        <f t="shared" si="1193"/>
        <v/>
      </c>
      <c r="AJ3598" s="187" t="str">
        <f t="shared" si="1194"/>
        <v/>
      </c>
      <c r="AK3598" s="187" t="str">
        <f t="shared" si="1195"/>
        <v/>
      </c>
      <c r="AN3598" s="187" t="str">
        <f t="shared" si="1196"/>
        <v/>
      </c>
      <c r="AO3598" s="187" t="str">
        <f t="shared" si="1197"/>
        <v/>
      </c>
      <c r="AP3598" s="187" t="str">
        <f t="shared" si="1198"/>
        <v/>
      </c>
      <c r="AT3598" s="187" t="str">
        <f t="shared" si="1199"/>
        <v/>
      </c>
      <c r="AU3598" s="187" t="str">
        <f t="shared" si="1200"/>
        <v/>
      </c>
      <c r="AV3598" s="187" t="str">
        <f t="shared" si="1201"/>
        <v/>
      </c>
      <c r="AW3598" s="187" t="str">
        <f t="shared" si="1202"/>
        <v/>
      </c>
      <c r="AX3598" s="187" t="str">
        <f t="shared" si="1203"/>
        <v/>
      </c>
      <c r="AY3598" s="187" t="str">
        <f t="shared" si="1205"/>
        <v/>
      </c>
      <c r="AZ3598" s="187" t="str">
        <f t="shared" si="1204"/>
        <v/>
      </c>
      <c r="BA3598" s="187" t="str">
        <f t="shared" si="1207"/>
        <v xml:space="preserve"> </v>
      </c>
      <c r="BB3598" s="187" t="str">
        <f>IFERROR(IF(AW3598="","",VLOOKUP(AW3598,SUSS!R:S,2,FALSE)),AY3598*SUSS!$M$2)</f>
        <v/>
      </c>
      <c r="BC3598" s="187" t="str">
        <f t="shared" si="1206"/>
        <v/>
      </c>
    </row>
    <row r="3599" spans="14:55">
      <c r="AC3599" s="187" t="str">
        <f t="shared" si="1187"/>
        <v/>
      </c>
      <c r="AD3599" s="187" t="str">
        <f t="shared" si="1188"/>
        <v/>
      </c>
      <c r="AE3599" s="187" t="str">
        <f t="shared" si="1189"/>
        <v/>
      </c>
      <c r="AF3599" s="187" t="str">
        <f t="shared" si="1190"/>
        <v/>
      </c>
      <c r="AG3599" s="187" t="str">
        <f t="shared" si="1191"/>
        <v/>
      </c>
      <c r="AH3599" s="187" t="str">
        <f t="shared" si="1192"/>
        <v/>
      </c>
      <c r="AI3599" s="187" t="str">
        <f t="shared" si="1193"/>
        <v/>
      </c>
      <c r="AJ3599" s="187" t="str">
        <f t="shared" si="1194"/>
        <v/>
      </c>
      <c r="AK3599" s="187" t="str">
        <f t="shared" si="1195"/>
        <v/>
      </c>
      <c r="AN3599" s="187" t="str">
        <f t="shared" si="1196"/>
        <v/>
      </c>
      <c r="AO3599" s="187" t="str">
        <f t="shared" si="1197"/>
        <v/>
      </c>
      <c r="AP3599" s="187" t="str">
        <f t="shared" si="1198"/>
        <v/>
      </c>
      <c r="AT3599" s="187" t="str">
        <f t="shared" si="1199"/>
        <v/>
      </c>
      <c r="AU3599" s="187" t="str">
        <f t="shared" si="1200"/>
        <v/>
      </c>
      <c r="AV3599" s="187" t="str">
        <f t="shared" si="1201"/>
        <v/>
      </c>
      <c r="AW3599" s="187" t="str">
        <f t="shared" si="1202"/>
        <v/>
      </c>
      <c r="AX3599" s="187" t="str">
        <f t="shared" si="1203"/>
        <v/>
      </c>
      <c r="AY3599" s="187" t="str">
        <f t="shared" si="1205"/>
        <v/>
      </c>
      <c r="AZ3599" s="187" t="str">
        <f t="shared" si="1204"/>
        <v/>
      </c>
      <c r="BA3599" s="187" t="str">
        <f t="shared" si="1207"/>
        <v xml:space="preserve"> </v>
      </c>
      <c r="BB3599" s="187" t="str">
        <f>IFERROR(IF(AW3599="","",VLOOKUP(AW3599,SUSS!R:S,2,FALSE)),AY3599*SUSS!$M$2)</f>
        <v/>
      </c>
      <c r="BC3599" s="187" t="str">
        <f t="shared" si="1206"/>
        <v/>
      </c>
    </row>
    <row r="3600" spans="14:55">
      <c r="AC3600" s="187" t="str">
        <f t="shared" si="1187"/>
        <v/>
      </c>
      <c r="AD3600" s="187" t="str">
        <f t="shared" si="1188"/>
        <v/>
      </c>
      <c r="AE3600" s="187" t="str">
        <f t="shared" si="1189"/>
        <v/>
      </c>
      <c r="AF3600" s="187" t="str">
        <f t="shared" si="1190"/>
        <v/>
      </c>
      <c r="AG3600" s="187" t="str">
        <f t="shared" si="1191"/>
        <v/>
      </c>
      <c r="AH3600" s="187" t="str">
        <f t="shared" si="1192"/>
        <v/>
      </c>
      <c r="AI3600" s="187" t="str">
        <f t="shared" si="1193"/>
        <v/>
      </c>
      <c r="AJ3600" s="187" t="str">
        <f t="shared" si="1194"/>
        <v/>
      </c>
      <c r="AK3600" s="187" t="str">
        <f t="shared" si="1195"/>
        <v/>
      </c>
      <c r="AN3600" s="187" t="str">
        <f t="shared" si="1196"/>
        <v/>
      </c>
      <c r="AO3600" s="187" t="str">
        <f t="shared" si="1197"/>
        <v/>
      </c>
      <c r="AP3600" s="187" t="str">
        <f t="shared" si="1198"/>
        <v/>
      </c>
      <c r="AT3600" s="187" t="str">
        <f t="shared" si="1199"/>
        <v/>
      </c>
      <c r="AU3600" s="187" t="str">
        <f t="shared" si="1200"/>
        <v/>
      </c>
      <c r="AV3600" s="187" t="str">
        <f t="shared" si="1201"/>
        <v/>
      </c>
      <c r="AW3600" s="187" t="str">
        <f t="shared" si="1202"/>
        <v/>
      </c>
      <c r="AX3600" s="187" t="str">
        <f t="shared" si="1203"/>
        <v/>
      </c>
      <c r="AY3600" s="187" t="str">
        <f t="shared" si="1205"/>
        <v/>
      </c>
      <c r="AZ3600" s="187" t="str">
        <f t="shared" si="1204"/>
        <v/>
      </c>
      <c r="BA3600" s="187" t="str">
        <f t="shared" si="1207"/>
        <v xml:space="preserve"> </v>
      </c>
      <c r="BB3600" s="187" t="str">
        <f>IFERROR(IF(AW3600="","",VLOOKUP(AW3600,SUSS!R:S,2,FALSE)),AY3600*SUSS!$M$2)</f>
        <v/>
      </c>
      <c r="BC3600" s="187" t="str">
        <f t="shared" si="1206"/>
        <v/>
      </c>
    </row>
    <row r="3601" spans="29:55">
      <c r="AC3601" s="187" t="str">
        <f t="shared" si="1187"/>
        <v/>
      </c>
      <c r="AD3601" s="187" t="str">
        <f t="shared" si="1188"/>
        <v/>
      </c>
      <c r="AE3601" s="187" t="str">
        <f t="shared" si="1189"/>
        <v/>
      </c>
      <c r="AF3601" s="187" t="str">
        <f t="shared" si="1190"/>
        <v/>
      </c>
      <c r="AG3601" s="187" t="str">
        <f t="shared" si="1191"/>
        <v/>
      </c>
      <c r="AH3601" s="187" t="str">
        <f t="shared" si="1192"/>
        <v/>
      </c>
      <c r="AI3601" s="187" t="str">
        <f t="shared" si="1193"/>
        <v/>
      </c>
      <c r="AJ3601" s="187" t="str">
        <f t="shared" si="1194"/>
        <v/>
      </c>
      <c r="AK3601" s="187" t="str">
        <f t="shared" si="1195"/>
        <v/>
      </c>
      <c r="AN3601" s="187" t="str">
        <f t="shared" si="1196"/>
        <v/>
      </c>
      <c r="AO3601" s="187" t="str">
        <f t="shared" si="1197"/>
        <v/>
      </c>
      <c r="AP3601" s="187" t="str">
        <f t="shared" si="1198"/>
        <v/>
      </c>
      <c r="AT3601" s="187" t="str">
        <f t="shared" si="1199"/>
        <v/>
      </c>
      <c r="AU3601" s="187" t="str">
        <f t="shared" si="1200"/>
        <v/>
      </c>
      <c r="AV3601" s="187" t="str">
        <f t="shared" si="1201"/>
        <v/>
      </c>
      <c r="AW3601" s="187" t="str">
        <f t="shared" si="1202"/>
        <v/>
      </c>
      <c r="AX3601" s="187" t="str">
        <f t="shared" si="1203"/>
        <v/>
      </c>
      <c r="AY3601" s="187" t="str">
        <f t="shared" si="1205"/>
        <v/>
      </c>
      <c r="AZ3601" s="187" t="str">
        <f t="shared" si="1204"/>
        <v/>
      </c>
      <c r="BA3601" s="187" t="str">
        <f t="shared" si="1207"/>
        <v xml:space="preserve"> </v>
      </c>
      <c r="BB3601" s="187" t="str">
        <f>IFERROR(IF(AW3601="","",VLOOKUP(AW3601,SUSS!R:S,2,FALSE)),AY3601*SUSS!$M$2)</f>
        <v/>
      </c>
      <c r="BC3601" s="187" t="str">
        <f t="shared" si="1206"/>
        <v/>
      </c>
    </row>
    <row r="3602" spans="29:55">
      <c r="AC3602" s="187" t="str">
        <f t="shared" si="1187"/>
        <v/>
      </c>
      <c r="AD3602" s="187" t="str">
        <f t="shared" si="1188"/>
        <v/>
      </c>
      <c r="AE3602" s="187" t="str">
        <f t="shared" si="1189"/>
        <v/>
      </c>
      <c r="AF3602" s="187" t="str">
        <f t="shared" si="1190"/>
        <v/>
      </c>
      <c r="AG3602" s="187" t="str">
        <f t="shared" si="1191"/>
        <v/>
      </c>
      <c r="AH3602" s="187" t="str">
        <f t="shared" si="1192"/>
        <v/>
      </c>
      <c r="AI3602" s="187" t="str">
        <f t="shared" si="1193"/>
        <v/>
      </c>
      <c r="AJ3602" s="187" t="str">
        <f t="shared" si="1194"/>
        <v/>
      </c>
      <c r="AK3602" s="187" t="str">
        <f t="shared" si="1195"/>
        <v/>
      </c>
      <c r="AN3602" s="187" t="str">
        <f t="shared" si="1196"/>
        <v/>
      </c>
      <c r="AO3602" s="187" t="str">
        <f t="shared" si="1197"/>
        <v/>
      </c>
      <c r="AP3602" s="187" t="str">
        <f t="shared" si="1198"/>
        <v/>
      </c>
      <c r="AT3602" s="187" t="str">
        <f t="shared" si="1199"/>
        <v/>
      </c>
      <c r="AU3602" s="187" t="str">
        <f t="shared" si="1200"/>
        <v/>
      </c>
      <c r="AV3602" s="187" t="str">
        <f t="shared" si="1201"/>
        <v/>
      </c>
      <c r="AW3602" s="187" t="str">
        <f t="shared" si="1202"/>
        <v/>
      </c>
      <c r="AX3602" s="187" t="str">
        <f t="shared" si="1203"/>
        <v/>
      </c>
      <c r="AY3602" s="187" t="str">
        <f t="shared" si="1205"/>
        <v/>
      </c>
      <c r="AZ3602" s="187" t="str">
        <f t="shared" si="1204"/>
        <v/>
      </c>
      <c r="BA3602" s="187" t="str">
        <f t="shared" si="1207"/>
        <v xml:space="preserve"> </v>
      </c>
      <c r="BB3602" s="187" t="str">
        <f>IFERROR(IF(AW3602="","",VLOOKUP(AW3602,SUSS!R:S,2,FALSE)),AY3602*SUSS!$M$2)</f>
        <v/>
      </c>
      <c r="BC3602" s="187" t="str">
        <f t="shared" si="1206"/>
        <v/>
      </c>
    </row>
    <row r="3603" spans="29:55">
      <c r="AC3603" s="187" t="str">
        <f t="shared" si="1187"/>
        <v/>
      </c>
      <c r="AD3603" s="187" t="str">
        <f t="shared" si="1188"/>
        <v/>
      </c>
      <c r="AE3603" s="187" t="str">
        <f t="shared" si="1189"/>
        <v/>
      </c>
      <c r="AF3603" s="187" t="str">
        <f t="shared" si="1190"/>
        <v/>
      </c>
      <c r="AG3603" s="187" t="str">
        <f t="shared" si="1191"/>
        <v/>
      </c>
      <c r="AH3603" s="187" t="str">
        <f t="shared" si="1192"/>
        <v/>
      </c>
      <c r="AI3603" s="187" t="str">
        <f t="shared" si="1193"/>
        <v/>
      </c>
      <c r="AJ3603" s="187" t="str">
        <f t="shared" si="1194"/>
        <v/>
      </c>
      <c r="AK3603" s="187" t="str">
        <f t="shared" si="1195"/>
        <v/>
      </c>
      <c r="AN3603" s="187" t="str">
        <f t="shared" si="1196"/>
        <v/>
      </c>
      <c r="AO3603" s="187" t="str">
        <f t="shared" si="1197"/>
        <v/>
      </c>
      <c r="AP3603" s="187" t="str">
        <f t="shared" si="1198"/>
        <v/>
      </c>
      <c r="AT3603" s="187" t="str">
        <f t="shared" si="1199"/>
        <v/>
      </c>
      <c r="AU3603" s="187" t="str">
        <f t="shared" si="1200"/>
        <v/>
      </c>
      <c r="AV3603" s="187" t="str">
        <f t="shared" si="1201"/>
        <v/>
      </c>
      <c r="AW3603" s="187" t="str">
        <f t="shared" si="1202"/>
        <v/>
      </c>
      <c r="AX3603" s="187" t="str">
        <f t="shared" si="1203"/>
        <v/>
      </c>
      <c r="AY3603" s="187" t="str">
        <f t="shared" si="1205"/>
        <v/>
      </c>
      <c r="AZ3603" s="187" t="str">
        <f t="shared" si="1204"/>
        <v/>
      </c>
      <c r="BA3603" s="187" t="str">
        <f t="shared" si="1207"/>
        <v xml:space="preserve"> </v>
      </c>
      <c r="BB3603" s="187" t="str">
        <f>IFERROR(IF(AW3603="","",VLOOKUP(AW3603,SUSS!R:S,2,FALSE)),AY3603*SUSS!$M$2)</f>
        <v/>
      </c>
      <c r="BC3603" s="187" t="str">
        <f t="shared" si="1206"/>
        <v/>
      </c>
    </row>
    <row r="3604" spans="29:55">
      <c r="AC3604" s="187" t="str">
        <f t="shared" si="1187"/>
        <v/>
      </c>
      <c r="AD3604" s="187" t="str">
        <f t="shared" si="1188"/>
        <v/>
      </c>
      <c r="AE3604" s="187" t="str">
        <f t="shared" si="1189"/>
        <v/>
      </c>
      <c r="AF3604" s="187" t="str">
        <f t="shared" si="1190"/>
        <v/>
      </c>
      <c r="AG3604" s="187" t="str">
        <f t="shared" si="1191"/>
        <v/>
      </c>
      <c r="AH3604" s="187" t="str">
        <f t="shared" si="1192"/>
        <v/>
      </c>
      <c r="AI3604" s="187" t="str">
        <f t="shared" si="1193"/>
        <v/>
      </c>
      <c r="AJ3604" s="187" t="str">
        <f t="shared" si="1194"/>
        <v/>
      </c>
      <c r="AK3604" s="187" t="str">
        <f t="shared" si="1195"/>
        <v/>
      </c>
      <c r="AN3604" s="187" t="str">
        <f t="shared" si="1196"/>
        <v/>
      </c>
      <c r="AO3604" s="187" t="str">
        <f t="shared" si="1197"/>
        <v/>
      </c>
      <c r="AP3604" s="187" t="str">
        <f t="shared" si="1198"/>
        <v/>
      </c>
      <c r="AT3604" s="187" t="str">
        <f t="shared" si="1199"/>
        <v/>
      </c>
      <c r="AU3604" s="187" t="str">
        <f t="shared" si="1200"/>
        <v/>
      </c>
      <c r="AV3604" s="187" t="str">
        <f t="shared" si="1201"/>
        <v/>
      </c>
      <c r="AW3604" s="187" t="str">
        <f t="shared" si="1202"/>
        <v/>
      </c>
      <c r="AX3604" s="187" t="str">
        <f t="shared" si="1203"/>
        <v/>
      </c>
      <c r="AY3604" s="187" t="str">
        <f t="shared" si="1205"/>
        <v/>
      </c>
      <c r="AZ3604" s="187" t="str">
        <f t="shared" si="1204"/>
        <v/>
      </c>
      <c r="BA3604" s="187" t="str">
        <f t="shared" si="1207"/>
        <v xml:space="preserve"> </v>
      </c>
      <c r="BB3604" s="187" t="str">
        <f>IFERROR(IF(AW3604="","",VLOOKUP(AW3604,SUSS!R:S,2,FALSE)),AY3604*SUSS!$M$2)</f>
        <v/>
      </c>
      <c r="BC3604" s="187" t="str">
        <f t="shared" si="1206"/>
        <v/>
      </c>
    </row>
    <row r="3605" spans="29:55">
      <c r="AC3605" s="187" t="str">
        <f t="shared" si="1187"/>
        <v/>
      </c>
      <c r="AD3605" s="187" t="str">
        <f t="shared" si="1188"/>
        <v/>
      </c>
      <c r="AE3605" s="187" t="str">
        <f t="shared" si="1189"/>
        <v/>
      </c>
      <c r="AF3605" s="187" t="str">
        <f t="shared" si="1190"/>
        <v/>
      </c>
      <c r="AG3605" s="187" t="str">
        <f t="shared" si="1191"/>
        <v/>
      </c>
      <c r="AH3605" s="187" t="str">
        <f t="shared" si="1192"/>
        <v/>
      </c>
      <c r="AI3605" s="187" t="str">
        <f t="shared" si="1193"/>
        <v/>
      </c>
      <c r="AJ3605" s="187" t="str">
        <f t="shared" si="1194"/>
        <v/>
      </c>
      <c r="AK3605" s="187" t="str">
        <f t="shared" si="1195"/>
        <v/>
      </c>
      <c r="AN3605" s="187" t="str">
        <f t="shared" si="1196"/>
        <v/>
      </c>
      <c r="AO3605" s="187" t="str">
        <f t="shared" si="1197"/>
        <v/>
      </c>
      <c r="AP3605" s="187" t="str">
        <f t="shared" si="1198"/>
        <v/>
      </c>
      <c r="AT3605" s="187" t="str">
        <f t="shared" si="1199"/>
        <v/>
      </c>
      <c r="AU3605" s="187" t="str">
        <f t="shared" si="1200"/>
        <v/>
      </c>
      <c r="AV3605" s="187" t="str">
        <f t="shared" si="1201"/>
        <v/>
      </c>
      <c r="AW3605" s="187" t="str">
        <f t="shared" si="1202"/>
        <v/>
      </c>
      <c r="AX3605" s="187" t="str">
        <f t="shared" si="1203"/>
        <v/>
      </c>
      <c r="AY3605" s="187" t="str">
        <f t="shared" si="1205"/>
        <v/>
      </c>
      <c r="AZ3605" s="187" t="str">
        <f t="shared" si="1204"/>
        <v/>
      </c>
      <c r="BA3605" s="187" t="str">
        <f t="shared" si="1207"/>
        <v xml:space="preserve"> </v>
      </c>
      <c r="BB3605" s="187" t="str">
        <f>IFERROR(IF(AW3605="","",VLOOKUP(AW3605,SUSS!R:S,2,FALSE)),AY3605*SUSS!$M$2)</f>
        <v/>
      </c>
      <c r="BC3605" s="187" t="str">
        <f t="shared" si="1206"/>
        <v/>
      </c>
    </row>
    <row r="3606" spans="29:55">
      <c r="AC3606" s="187" t="str">
        <f t="shared" si="1187"/>
        <v/>
      </c>
      <c r="AD3606" s="187" t="str">
        <f t="shared" si="1188"/>
        <v/>
      </c>
      <c r="AE3606" s="187" t="str">
        <f t="shared" si="1189"/>
        <v/>
      </c>
      <c r="AF3606" s="187" t="str">
        <f t="shared" si="1190"/>
        <v/>
      </c>
      <c r="AG3606" s="187" t="str">
        <f t="shared" si="1191"/>
        <v/>
      </c>
      <c r="AH3606" s="187" t="str">
        <f t="shared" si="1192"/>
        <v/>
      </c>
      <c r="AI3606" s="187" t="str">
        <f t="shared" si="1193"/>
        <v/>
      </c>
      <c r="AJ3606" s="187" t="str">
        <f t="shared" si="1194"/>
        <v/>
      </c>
      <c r="AK3606" s="187" t="str">
        <f t="shared" si="1195"/>
        <v/>
      </c>
      <c r="AN3606" s="187" t="str">
        <f t="shared" si="1196"/>
        <v/>
      </c>
      <c r="AO3606" s="187" t="str">
        <f t="shared" si="1197"/>
        <v/>
      </c>
      <c r="AP3606" s="187" t="str">
        <f t="shared" si="1198"/>
        <v/>
      </c>
      <c r="AT3606" s="187" t="str">
        <f t="shared" si="1199"/>
        <v/>
      </c>
      <c r="AU3606" s="187" t="str">
        <f t="shared" si="1200"/>
        <v/>
      </c>
      <c r="AV3606" s="187" t="str">
        <f t="shared" si="1201"/>
        <v/>
      </c>
      <c r="AW3606" s="187" t="str">
        <f t="shared" si="1202"/>
        <v/>
      </c>
      <c r="AX3606" s="187" t="str">
        <f t="shared" si="1203"/>
        <v/>
      </c>
      <c r="AY3606" s="187" t="str">
        <f t="shared" si="1205"/>
        <v/>
      </c>
      <c r="AZ3606" s="187" t="str">
        <f t="shared" si="1204"/>
        <v/>
      </c>
      <c r="BA3606" s="187" t="str">
        <f t="shared" si="1207"/>
        <v xml:space="preserve"> </v>
      </c>
      <c r="BB3606" s="187" t="str">
        <f>IFERROR(IF(AW3606="","",VLOOKUP(AW3606,SUSS!R:S,2,FALSE)),AY3606*SUSS!$M$2)</f>
        <v/>
      </c>
      <c r="BC3606" s="187" t="str">
        <f t="shared" si="1206"/>
        <v/>
      </c>
    </row>
    <row r="3607" spans="29:55">
      <c r="AC3607" s="187" t="str">
        <f t="shared" si="1187"/>
        <v/>
      </c>
      <c r="AD3607" s="187" t="str">
        <f t="shared" si="1188"/>
        <v/>
      </c>
      <c r="AE3607" s="187" t="str">
        <f t="shared" si="1189"/>
        <v/>
      </c>
      <c r="AF3607" s="187" t="str">
        <f t="shared" si="1190"/>
        <v/>
      </c>
      <c r="AG3607" s="187" t="str">
        <f t="shared" si="1191"/>
        <v/>
      </c>
      <c r="AH3607" s="187" t="str">
        <f t="shared" si="1192"/>
        <v/>
      </c>
      <c r="AI3607" s="187" t="str">
        <f t="shared" si="1193"/>
        <v/>
      </c>
      <c r="AJ3607" s="187" t="str">
        <f t="shared" si="1194"/>
        <v/>
      </c>
      <c r="AK3607" s="187" t="str">
        <f t="shared" si="1195"/>
        <v/>
      </c>
      <c r="AN3607" s="187" t="str">
        <f t="shared" si="1196"/>
        <v/>
      </c>
      <c r="AO3607" s="187" t="str">
        <f t="shared" si="1197"/>
        <v/>
      </c>
      <c r="AP3607" s="187" t="str">
        <f t="shared" si="1198"/>
        <v/>
      </c>
      <c r="AT3607" s="187" t="str">
        <f t="shared" si="1199"/>
        <v/>
      </c>
      <c r="AU3607" s="187" t="str">
        <f t="shared" si="1200"/>
        <v/>
      </c>
      <c r="AV3607" s="187" t="str">
        <f t="shared" si="1201"/>
        <v/>
      </c>
      <c r="AW3607" s="187" t="str">
        <f t="shared" si="1202"/>
        <v/>
      </c>
      <c r="AX3607" s="187" t="str">
        <f t="shared" si="1203"/>
        <v/>
      </c>
      <c r="AY3607" s="187" t="str">
        <f t="shared" si="1205"/>
        <v/>
      </c>
      <c r="AZ3607" s="187" t="str">
        <f t="shared" si="1204"/>
        <v/>
      </c>
      <c r="BA3607" s="187" t="str">
        <f t="shared" si="1207"/>
        <v xml:space="preserve"> </v>
      </c>
      <c r="BB3607" s="187" t="str">
        <f>IFERROR(IF(AW3607="","",VLOOKUP(AW3607,SUSS!R:S,2,FALSE)),AY3607*SUSS!$M$2)</f>
        <v/>
      </c>
      <c r="BC3607" s="187" t="str">
        <f t="shared" si="1206"/>
        <v/>
      </c>
    </row>
    <row r="3608" spans="29:55">
      <c r="AC3608" s="187" t="str">
        <f t="shared" si="1187"/>
        <v/>
      </c>
      <c r="AD3608" s="187" t="str">
        <f t="shared" si="1188"/>
        <v/>
      </c>
      <c r="AE3608" s="187" t="str">
        <f t="shared" si="1189"/>
        <v/>
      </c>
      <c r="AF3608" s="187" t="str">
        <f t="shared" si="1190"/>
        <v/>
      </c>
      <c r="AG3608" s="187" t="str">
        <f t="shared" si="1191"/>
        <v/>
      </c>
      <c r="AH3608" s="187" t="str">
        <f t="shared" si="1192"/>
        <v/>
      </c>
      <c r="AI3608" s="187" t="str">
        <f t="shared" si="1193"/>
        <v/>
      </c>
      <c r="AJ3608" s="187" t="str">
        <f t="shared" si="1194"/>
        <v/>
      </c>
      <c r="AK3608" s="187" t="str">
        <f t="shared" si="1195"/>
        <v/>
      </c>
      <c r="AN3608" s="187" t="str">
        <f t="shared" si="1196"/>
        <v/>
      </c>
      <c r="AO3608" s="187" t="str">
        <f t="shared" si="1197"/>
        <v/>
      </c>
      <c r="AP3608" s="187" t="str">
        <f t="shared" si="1198"/>
        <v/>
      </c>
      <c r="AT3608" s="187" t="str">
        <f t="shared" si="1199"/>
        <v/>
      </c>
      <c r="AU3608" s="187" t="str">
        <f t="shared" si="1200"/>
        <v/>
      </c>
      <c r="AV3608" s="187" t="str">
        <f t="shared" si="1201"/>
        <v/>
      </c>
      <c r="AW3608" s="187" t="str">
        <f t="shared" si="1202"/>
        <v/>
      </c>
      <c r="AX3608" s="187" t="str">
        <f t="shared" si="1203"/>
        <v/>
      </c>
      <c r="AY3608" s="187" t="str">
        <f t="shared" si="1205"/>
        <v/>
      </c>
      <c r="AZ3608" s="187" t="str">
        <f t="shared" si="1204"/>
        <v/>
      </c>
      <c r="BA3608" s="187" t="str">
        <f t="shared" si="1207"/>
        <v xml:space="preserve"> </v>
      </c>
      <c r="BB3608" s="187" t="str">
        <f>IFERROR(IF(AW3608="","",VLOOKUP(AW3608,SUSS!R:S,2,FALSE)),AY3608*SUSS!$M$2)</f>
        <v/>
      </c>
      <c r="BC3608" s="187" t="str">
        <f t="shared" si="1206"/>
        <v/>
      </c>
    </row>
    <row r="3609" spans="29:55">
      <c r="AC3609" s="187" t="str">
        <f t="shared" si="1187"/>
        <v/>
      </c>
      <c r="AD3609" s="187" t="str">
        <f t="shared" si="1188"/>
        <v/>
      </c>
      <c r="AE3609" s="187" t="str">
        <f t="shared" si="1189"/>
        <v/>
      </c>
      <c r="AF3609" s="187" t="str">
        <f t="shared" si="1190"/>
        <v/>
      </c>
      <c r="AG3609" s="187" t="str">
        <f t="shared" si="1191"/>
        <v/>
      </c>
      <c r="AH3609" s="187" t="str">
        <f t="shared" si="1192"/>
        <v/>
      </c>
      <c r="AI3609" s="187" t="str">
        <f t="shared" si="1193"/>
        <v/>
      </c>
      <c r="AJ3609" s="187" t="str">
        <f t="shared" si="1194"/>
        <v/>
      </c>
      <c r="AK3609" s="187" t="str">
        <f t="shared" si="1195"/>
        <v/>
      </c>
      <c r="AN3609" s="187" t="str">
        <f t="shared" si="1196"/>
        <v/>
      </c>
      <c r="AO3609" s="187" t="str">
        <f t="shared" si="1197"/>
        <v/>
      </c>
      <c r="AP3609" s="187" t="str">
        <f t="shared" si="1198"/>
        <v/>
      </c>
      <c r="AT3609" s="187" t="str">
        <f t="shared" si="1199"/>
        <v/>
      </c>
      <c r="AU3609" s="187" t="str">
        <f t="shared" si="1200"/>
        <v/>
      </c>
      <c r="AV3609" s="187" t="str">
        <f t="shared" si="1201"/>
        <v/>
      </c>
      <c r="AW3609" s="187" t="str">
        <f t="shared" si="1202"/>
        <v/>
      </c>
      <c r="AX3609" s="187" t="str">
        <f t="shared" si="1203"/>
        <v/>
      </c>
      <c r="AY3609" s="187" t="str">
        <f t="shared" si="1205"/>
        <v/>
      </c>
      <c r="AZ3609" s="187" t="str">
        <f t="shared" si="1204"/>
        <v/>
      </c>
      <c r="BA3609" s="187" t="str">
        <f t="shared" si="1207"/>
        <v xml:space="preserve"> </v>
      </c>
      <c r="BB3609" s="187" t="str">
        <f>IFERROR(IF(AW3609="","",VLOOKUP(AW3609,SUSS!R:S,2,FALSE)),AY3609*SUSS!$M$2)</f>
        <v/>
      </c>
      <c r="BC3609" s="187" t="str">
        <f t="shared" si="1206"/>
        <v/>
      </c>
    </row>
    <row r="3610" spans="29:55">
      <c r="AC3610" s="187" t="str">
        <f t="shared" si="1187"/>
        <v/>
      </c>
      <c r="AD3610" s="187" t="str">
        <f t="shared" si="1188"/>
        <v/>
      </c>
      <c r="AE3610" s="187" t="str">
        <f t="shared" si="1189"/>
        <v/>
      </c>
      <c r="AF3610" s="187" t="str">
        <f t="shared" si="1190"/>
        <v/>
      </c>
      <c r="AG3610" s="187" t="str">
        <f t="shared" si="1191"/>
        <v/>
      </c>
      <c r="AH3610" s="187" t="str">
        <f t="shared" si="1192"/>
        <v/>
      </c>
      <c r="AI3610" s="187" t="str">
        <f t="shared" si="1193"/>
        <v/>
      </c>
      <c r="AJ3610" s="187" t="str">
        <f t="shared" si="1194"/>
        <v/>
      </c>
      <c r="AK3610" s="187" t="str">
        <f t="shared" si="1195"/>
        <v/>
      </c>
      <c r="AN3610" s="187" t="str">
        <f t="shared" si="1196"/>
        <v/>
      </c>
      <c r="AO3610" s="187" t="str">
        <f t="shared" si="1197"/>
        <v/>
      </c>
      <c r="AP3610" s="187" t="str">
        <f t="shared" si="1198"/>
        <v/>
      </c>
      <c r="AT3610" s="187" t="str">
        <f t="shared" si="1199"/>
        <v/>
      </c>
      <c r="AU3610" s="187" t="str">
        <f t="shared" si="1200"/>
        <v/>
      </c>
      <c r="AV3610" s="187" t="str">
        <f t="shared" si="1201"/>
        <v/>
      </c>
      <c r="AW3610" s="187" t="str">
        <f t="shared" si="1202"/>
        <v/>
      </c>
      <c r="AX3610" s="187" t="str">
        <f t="shared" si="1203"/>
        <v/>
      </c>
      <c r="AY3610" s="187" t="str">
        <f t="shared" si="1205"/>
        <v/>
      </c>
      <c r="AZ3610" s="187" t="str">
        <f t="shared" si="1204"/>
        <v/>
      </c>
      <c r="BA3610" s="187" t="str">
        <f t="shared" si="1207"/>
        <v xml:space="preserve"> </v>
      </c>
      <c r="BB3610" s="187" t="str">
        <f>IFERROR(IF(AW3610="","",VLOOKUP(AW3610,SUSS!R:S,2,FALSE)),AY3610*SUSS!$M$2)</f>
        <v/>
      </c>
      <c r="BC3610" s="187" t="str">
        <f t="shared" si="1206"/>
        <v/>
      </c>
    </row>
    <row r="3611" spans="29:55">
      <c r="AC3611" s="187" t="str">
        <f t="shared" si="1187"/>
        <v/>
      </c>
      <c r="AD3611" s="187" t="str">
        <f t="shared" si="1188"/>
        <v/>
      </c>
      <c r="AE3611" s="187" t="str">
        <f t="shared" si="1189"/>
        <v/>
      </c>
      <c r="AF3611" s="187" t="str">
        <f t="shared" si="1190"/>
        <v/>
      </c>
      <c r="AG3611" s="187" t="str">
        <f t="shared" si="1191"/>
        <v/>
      </c>
      <c r="AH3611" s="187" t="str">
        <f t="shared" si="1192"/>
        <v/>
      </c>
      <c r="AI3611" s="187" t="str">
        <f t="shared" si="1193"/>
        <v/>
      </c>
      <c r="AJ3611" s="187" t="str">
        <f t="shared" si="1194"/>
        <v/>
      </c>
      <c r="AK3611" s="187" t="str">
        <f t="shared" si="1195"/>
        <v/>
      </c>
      <c r="AN3611" s="187" t="str">
        <f t="shared" si="1196"/>
        <v/>
      </c>
      <c r="AO3611" s="187" t="str">
        <f t="shared" si="1197"/>
        <v/>
      </c>
      <c r="AP3611" s="187" t="str">
        <f t="shared" si="1198"/>
        <v/>
      </c>
      <c r="AT3611" s="187" t="str">
        <f t="shared" si="1199"/>
        <v/>
      </c>
      <c r="AU3611" s="187" t="str">
        <f t="shared" si="1200"/>
        <v/>
      </c>
      <c r="AV3611" s="187" t="str">
        <f t="shared" si="1201"/>
        <v/>
      </c>
      <c r="AW3611" s="187" t="str">
        <f t="shared" si="1202"/>
        <v/>
      </c>
      <c r="AX3611" s="187" t="str">
        <f t="shared" si="1203"/>
        <v/>
      </c>
      <c r="AY3611" s="187" t="str">
        <f t="shared" si="1205"/>
        <v/>
      </c>
      <c r="AZ3611" s="187" t="str">
        <f t="shared" si="1204"/>
        <v/>
      </c>
      <c r="BA3611" s="187" t="str">
        <f t="shared" si="1207"/>
        <v xml:space="preserve"> </v>
      </c>
      <c r="BB3611" s="187" t="str">
        <f>IFERROR(IF(AW3611="","",VLOOKUP(AW3611,SUSS!R:S,2,FALSE)),AY3611*SUSS!$M$2)</f>
        <v/>
      </c>
      <c r="BC3611" s="187" t="str">
        <f t="shared" si="1206"/>
        <v/>
      </c>
    </row>
    <row r="3612" spans="29:55">
      <c r="AC3612" s="187" t="str">
        <f t="shared" si="1187"/>
        <v/>
      </c>
      <c r="AD3612" s="187" t="str">
        <f t="shared" si="1188"/>
        <v/>
      </c>
      <c r="AE3612" s="187" t="str">
        <f t="shared" si="1189"/>
        <v/>
      </c>
      <c r="AF3612" s="187" t="str">
        <f t="shared" si="1190"/>
        <v/>
      </c>
      <c r="AG3612" s="187" t="str">
        <f t="shared" si="1191"/>
        <v/>
      </c>
      <c r="AH3612" s="187" t="str">
        <f t="shared" si="1192"/>
        <v/>
      </c>
      <c r="AI3612" s="187" t="str">
        <f t="shared" si="1193"/>
        <v/>
      </c>
      <c r="AJ3612" s="187" t="str">
        <f t="shared" si="1194"/>
        <v/>
      </c>
      <c r="AK3612" s="187" t="str">
        <f t="shared" si="1195"/>
        <v/>
      </c>
      <c r="AN3612" s="187" t="str">
        <f t="shared" si="1196"/>
        <v/>
      </c>
      <c r="AO3612" s="187" t="str">
        <f t="shared" si="1197"/>
        <v/>
      </c>
      <c r="AP3612" s="187" t="str">
        <f t="shared" si="1198"/>
        <v/>
      </c>
      <c r="AT3612" s="187" t="str">
        <f t="shared" si="1199"/>
        <v/>
      </c>
      <c r="AU3612" s="187" t="str">
        <f t="shared" si="1200"/>
        <v/>
      </c>
      <c r="AV3612" s="187" t="str">
        <f t="shared" si="1201"/>
        <v/>
      </c>
      <c r="AW3612" s="187" t="str">
        <f t="shared" si="1202"/>
        <v/>
      </c>
      <c r="AX3612" s="187" t="str">
        <f t="shared" si="1203"/>
        <v/>
      </c>
      <c r="AY3612" s="187" t="str">
        <f t="shared" si="1205"/>
        <v/>
      </c>
      <c r="AZ3612" s="187" t="str">
        <f t="shared" si="1204"/>
        <v/>
      </c>
      <c r="BA3612" s="187" t="str">
        <f t="shared" si="1207"/>
        <v xml:space="preserve"> </v>
      </c>
      <c r="BB3612" s="187" t="str">
        <f>IFERROR(IF(AW3612="","",VLOOKUP(AW3612,SUSS!R:S,2,FALSE)),AY3612*SUSS!$M$2)</f>
        <v/>
      </c>
      <c r="BC3612" s="187" t="str">
        <f t="shared" si="1206"/>
        <v/>
      </c>
    </row>
    <row r="3613" spans="29:55">
      <c r="AC3613" s="187" t="str">
        <f t="shared" si="1187"/>
        <v/>
      </c>
      <c r="AD3613" s="187" t="str">
        <f t="shared" si="1188"/>
        <v/>
      </c>
      <c r="AE3613" s="187" t="str">
        <f t="shared" si="1189"/>
        <v/>
      </c>
      <c r="AF3613" s="187" t="str">
        <f t="shared" si="1190"/>
        <v/>
      </c>
      <c r="AG3613" s="187" t="str">
        <f t="shared" si="1191"/>
        <v/>
      </c>
      <c r="AH3613" s="187" t="str">
        <f t="shared" si="1192"/>
        <v/>
      </c>
      <c r="AI3613" s="187" t="str">
        <f t="shared" si="1193"/>
        <v/>
      </c>
      <c r="AJ3613" s="187" t="str">
        <f t="shared" si="1194"/>
        <v/>
      </c>
      <c r="AK3613" s="187" t="str">
        <f t="shared" si="1195"/>
        <v/>
      </c>
      <c r="AN3613" s="187" t="str">
        <f t="shared" si="1196"/>
        <v/>
      </c>
      <c r="AO3613" s="187" t="str">
        <f t="shared" si="1197"/>
        <v/>
      </c>
      <c r="AP3613" s="187" t="str">
        <f t="shared" si="1198"/>
        <v/>
      </c>
      <c r="AT3613" s="187" t="str">
        <f t="shared" si="1199"/>
        <v/>
      </c>
      <c r="AU3613" s="187" t="str">
        <f t="shared" si="1200"/>
        <v/>
      </c>
      <c r="AV3613" s="187" t="str">
        <f t="shared" si="1201"/>
        <v/>
      </c>
      <c r="AW3613" s="187" t="str">
        <f t="shared" si="1202"/>
        <v/>
      </c>
      <c r="AX3613" s="187" t="str">
        <f t="shared" si="1203"/>
        <v/>
      </c>
      <c r="AY3613" s="187" t="str">
        <f t="shared" si="1205"/>
        <v/>
      </c>
      <c r="AZ3613" s="187" t="str">
        <f t="shared" si="1204"/>
        <v/>
      </c>
      <c r="BA3613" s="187" t="str">
        <f t="shared" si="1207"/>
        <v xml:space="preserve"> </v>
      </c>
      <c r="BB3613" s="187" t="str">
        <f>IFERROR(IF(AW3613="","",VLOOKUP(AW3613,SUSS!R:S,2,FALSE)),AY3613*SUSS!$M$2)</f>
        <v/>
      </c>
      <c r="BC3613" s="187" t="str">
        <f t="shared" si="1206"/>
        <v/>
      </c>
    </row>
    <row r="3614" spans="29:55">
      <c r="AC3614" s="187" t="str">
        <f t="shared" ref="AC3614:AC3677" si="1208">IF($E3614=$AD$1,IF($G3614=$AE$1,A3614,""),"")</f>
        <v/>
      </c>
      <c r="AD3614" s="187" t="str">
        <f t="shared" ref="AD3614:AD3677" si="1209">IF($E3614=$AD$1,IF($G3614=$AE$1,E3614,""),"")</f>
        <v/>
      </c>
      <c r="AE3614" s="187" t="str">
        <f t="shared" ref="AE3614:AE3677" si="1210">IF($E3614=$AD$1,IF($G3614=$AE$1,F3614,""),"")</f>
        <v/>
      </c>
      <c r="AF3614" s="187" t="str">
        <f t="shared" ref="AF3614:AF3677" si="1211">IF($E3614=$AD$1,IF($G3614=$AE$1,G3614,""),"")</f>
        <v/>
      </c>
      <c r="AG3614" s="187" t="str">
        <f t="shared" ref="AG3614:AG3677" si="1212">IF($E3614=$AD$1,IF($G3614=$AE$1,I3614,""),"")</f>
        <v/>
      </c>
      <c r="AH3614" s="187" t="str">
        <f t="shared" ref="AH3614:AH3677" si="1213">IF($E3614=$AD$1,IF($G3614=$AE$1,J3614,""),"")</f>
        <v/>
      </c>
      <c r="AI3614" s="187" t="str">
        <f t="shared" ref="AI3614:AI3677" si="1214">IF($E3614=$AD$1,IF($G3614=$AE$1,K3614,""),"")</f>
        <v/>
      </c>
      <c r="AJ3614" s="187" t="str">
        <f t="shared" ref="AJ3614:AJ3677" si="1215">IF($E3614=$AD$1,IF($G3614=$AE$1,B3614,""),"")</f>
        <v/>
      </c>
      <c r="AK3614" s="187" t="str">
        <f t="shared" ref="AK3614:AK3677" si="1216">IF($E3614=$AD$1,IF($G3614=$AE$1,C3614,""),"")</f>
        <v/>
      </c>
      <c r="AN3614" s="187" t="str">
        <f t="shared" ref="AN3614:AN3677" si="1217">LEFT(AO3614,7)</f>
        <v/>
      </c>
      <c r="AO3614" s="187" t="str">
        <f t="shared" ref="AO3614:AO3677" si="1218">IF(AF3614=$AE$1,AJ3614&amp;"/"&amp;AK3614&amp;" "&amp;AD3614,"")</f>
        <v/>
      </c>
      <c r="AP3614" s="187" t="str">
        <f t="shared" ref="AP3614:AP3677" si="1219">IF(AO3614&lt;&gt;"",AI3614,"")</f>
        <v/>
      </c>
      <c r="AT3614" s="187" t="str">
        <f t="shared" ref="AT3614:AT3677" si="1220">IF($Q3614=$AD$1,N3614,"")</f>
        <v/>
      </c>
      <c r="AU3614" s="187" t="str">
        <f t="shared" ref="AU3614:AU3677" si="1221">IF($Q3614=$AD$1,O3614,"")</f>
        <v/>
      </c>
      <c r="AV3614" s="187" t="str">
        <f t="shared" ref="AV3614:AV3677" si="1222">IF($Q3614=$AD$1,P3614,"")</f>
        <v/>
      </c>
      <c r="AW3614" s="187" t="str">
        <f t="shared" ref="AW3614:AW3677" si="1223">IF($Q3614=$AD$1,T3614,"")</f>
        <v/>
      </c>
      <c r="AX3614" s="187" t="str">
        <f t="shared" ref="AX3614:AX3677" si="1224">IF(AW3614&lt;&gt;"",AW3614&amp;" "&amp;$AD$1,"")</f>
        <v/>
      </c>
      <c r="AY3614" s="187" t="str">
        <f t="shared" si="1205"/>
        <v/>
      </c>
      <c r="AZ3614" s="187" t="str">
        <f t="shared" ref="AZ3614:AZ3677" si="1225">IF(AY3614="","",AV3614/AY3614)</f>
        <v/>
      </c>
      <c r="BA3614" s="187" t="str">
        <f t="shared" si="1207"/>
        <v xml:space="preserve"> </v>
      </c>
      <c r="BB3614" s="187" t="str">
        <f>IFERROR(IF(AW3614="","",VLOOKUP(AW3614,SUSS!R:S,2,FALSE)),AY3614*SUSS!$M$2)</f>
        <v/>
      </c>
      <c r="BC3614" s="187" t="str">
        <f t="shared" si="1206"/>
        <v/>
      </c>
    </row>
    <row r="3615" spans="29:55">
      <c r="AC3615" s="187" t="str">
        <f t="shared" si="1208"/>
        <v/>
      </c>
      <c r="AD3615" s="187" t="str">
        <f t="shared" si="1209"/>
        <v/>
      </c>
      <c r="AE3615" s="187" t="str">
        <f t="shared" si="1210"/>
        <v/>
      </c>
      <c r="AF3615" s="187" t="str">
        <f t="shared" si="1211"/>
        <v/>
      </c>
      <c r="AG3615" s="187" t="str">
        <f t="shared" si="1212"/>
        <v/>
      </c>
      <c r="AH3615" s="187" t="str">
        <f t="shared" si="1213"/>
        <v/>
      </c>
      <c r="AI3615" s="187" t="str">
        <f t="shared" si="1214"/>
        <v/>
      </c>
      <c r="AJ3615" s="187" t="str">
        <f t="shared" si="1215"/>
        <v/>
      </c>
      <c r="AK3615" s="187" t="str">
        <f t="shared" si="1216"/>
        <v/>
      </c>
      <c r="AN3615" s="187" t="str">
        <f t="shared" si="1217"/>
        <v/>
      </c>
      <c r="AO3615" s="187" t="str">
        <f t="shared" si="1218"/>
        <v/>
      </c>
      <c r="AP3615" s="187" t="str">
        <f t="shared" si="1219"/>
        <v/>
      </c>
      <c r="AT3615" s="187" t="str">
        <f t="shared" si="1220"/>
        <v/>
      </c>
      <c r="AU3615" s="187" t="str">
        <f t="shared" si="1221"/>
        <v/>
      </c>
      <c r="AV3615" s="187" t="str">
        <f t="shared" si="1222"/>
        <v/>
      </c>
      <c r="AW3615" s="187" t="str">
        <f t="shared" si="1223"/>
        <v/>
      </c>
      <c r="AX3615" s="187" t="str">
        <f t="shared" si="1224"/>
        <v/>
      </c>
      <c r="AY3615" s="187" t="str">
        <f t="shared" si="1205"/>
        <v/>
      </c>
      <c r="AZ3615" s="187" t="str">
        <f t="shared" si="1225"/>
        <v/>
      </c>
      <c r="BA3615" s="187" t="str">
        <f t="shared" si="1207"/>
        <v xml:space="preserve"> </v>
      </c>
      <c r="BB3615" s="187" t="str">
        <f>IFERROR(IF(AW3615="","",VLOOKUP(AW3615,SUSS!R:S,2,FALSE)),AY3615*SUSS!$M$2)</f>
        <v/>
      </c>
      <c r="BC3615" s="187" t="str">
        <f t="shared" si="1206"/>
        <v/>
      </c>
    </row>
    <row r="3616" spans="29:55">
      <c r="AC3616" s="187" t="str">
        <f t="shared" si="1208"/>
        <v/>
      </c>
      <c r="AD3616" s="187" t="str">
        <f t="shared" si="1209"/>
        <v/>
      </c>
      <c r="AE3616" s="187" t="str">
        <f t="shared" si="1210"/>
        <v/>
      </c>
      <c r="AF3616" s="187" t="str">
        <f t="shared" si="1211"/>
        <v/>
      </c>
      <c r="AG3616" s="187" t="str">
        <f t="shared" si="1212"/>
        <v/>
      </c>
      <c r="AH3616" s="187" t="str">
        <f t="shared" si="1213"/>
        <v/>
      </c>
      <c r="AI3616" s="187" t="str">
        <f t="shared" si="1214"/>
        <v/>
      </c>
      <c r="AJ3616" s="187" t="str">
        <f t="shared" si="1215"/>
        <v/>
      </c>
      <c r="AK3616" s="187" t="str">
        <f t="shared" si="1216"/>
        <v/>
      </c>
      <c r="AN3616" s="187" t="str">
        <f t="shared" si="1217"/>
        <v/>
      </c>
      <c r="AO3616" s="187" t="str">
        <f t="shared" si="1218"/>
        <v/>
      </c>
      <c r="AP3616" s="187" t="str">
        <f t="shared" si="1219"/>
        <v/>
      </c>
      <c r="AT3616" s="187" t="str">
        <f t="shared" si="1220"/>
        <v/>
      </c>
      <c r="AU3616" s="187" t="str">
        <f t="shared" si="1221"/>
        <v/>
      </c>
      <c r="AV3616" s="187" t="str">
        <f t="shared" si="1222"/>
        <v/>
      </c>
      <c r="AW3616" s="187" t="str">
        <f t="shared" si="1223"/>
        <v/>
      </c>
      <c r="AX3616" s="187" t="str">
        <f t="shared" si="1224"/>
        <v/>
      </c>
      <c r="AY3616" s="187" t="str">
        <f t="shared" si="1205"/>
        <v/>
      </c>
      <c r="AZ3616" s="187" t="str">
        <f t="shared" si="1225"/>
        <v/>
      </c>
      <c r="BA3616" s="187" t="str">
        <f t="shared" si="1207"/>
        <v xml:space="preserve"> </v>
      </c>
      <c r="BB3616" s="187" t="str">
        <f>IFERROR(IF(AW3616="","",VLOOKUP(AW3616,SUSS!R:S,2,FALSE)),AY3616*SUSS!$M$2)</f>
        <v/>
      </c>
      <c r="BC3616" s="187" t="str">
        <f t="shared" si="1206"/>
        <v/>
      </c>
    </row>
    <row r="3617" spans="29:55">
      <c r="AC3617" s="187" t="str">
        <f t="shared" si="1208"/>
        <v/>
      </c>
      <c r="AD3617" s="187" t="str">
        <f t="shared" si="1209"/>
        <v/>
      </c>
      <c r="AE3617" s="187" t="str">
        <f t="shared" si="1210"/>
        <v/>
      </c>
      <c r="AF3617" s="187" t="str">
        <f t="shared" si="1211"/>
        <v/>
      </c>
      <c r="AG3617" s="187" t="str">
        <f t="shared" si="1212"/>
        <v/>
      </c>
      <c r="AH3617" s="187" t="str">
        <f t="shared" si="1213"/>
        <v/>
      </c>
      <c r="AI3617" s="187" t="str">
        <f t="shared" si="1214"/>
        <v/>
      </c>
      <c r="AJ3617" s="187" t="str">
        <f t="shared" si="1215"/>
        <v/>
      </c>
      <c r="AK3617" s="187" t="str">
        <f t="shared" si="1216"/>
        <v/>
      </c>
      <c r="AN3617" s="187" t="str">
        <f t="shared" si="1217"/>
        <v/>
      </c>
      <c r="AO3617" s="187" t="str">
        <f t="shared" si="1218"/>
        <v/>
      </c>
      <c r="AP3617" s="187" t="str">
        <f t="shared" si="1219"/>
        <v/>
      </c>
      <c r="AT3617" s="187" t="str">
        <f t="shared" si="1220"/>
        <v/>
      </c>
      <c r="AU3617" s="187" t="str">
        <f t="shared" si="1221"/>
        <v/>
      </c>
      <c r="AV3617" s="187" t="str">
        <f t="shared" si="1222"/>
        <v/>
      </c>
      <c r="AW3617" s="187" t="str">
        <f t="shared" si="1223"/>
        <v/>
      </c>
      <c r="AX3617" s="187" t="str">
        <f t="shared" si="1224"/>
        <v/>
      </c>
      <c r="AY3617" s="187" t="str">
        <f t="shared" si="1205"/>
        <v/>
      </c>
      <c r="AZ3617" s="187" t="str">
        <f t="shared" si="1225"/>
        <v/>
      </c>
      <c r="BA3617" s="187" t="str">
        <f t="shared" si="1207"/>
        <v xml:space="preserve"> </v>
      </c>
      <c r="BB3617" s="187" t="str">
        <f>IFERROR(IF(AW3617="","",VLOOKUP(AW3617,SUSS!R:S,2,FALSE)),AY3617*SUSS!$M$2)</f>
        <v/>
      </c>
      <c r="BC3617" s="187" t="str">
        <f t="shared" si="1206"/>
        <v/>
      </c>
    </row>
    <row r="3618" spans="29:55">
      <c r="AC3618" s="187" t="str">
        <f t="shared" si="1208"/>
        <v/>
      </c>
      <c r="AD3618" s="187" t="str">
        <f t="shared" si="1209"/>
        <v/>
      </c>
      <c r="AE3618" s="187" t="str">
        <f t="shared" si="1210"/>
        <v/>
      </c>
      <c r="AF3618" s="187" t="str">
        <f t="shared" si="1211"/>
        <v/>
      </c>
      <c r="AG3618" s="187" t="str">
        <f t="shared" si="1212"/>
        <v/>
      </c>
      <c r="AH3618" s="187" t="str">
        <f t="shared" si="1213"/>
        <v/>
      </c>
      <c r="AI3618" s="187" t="str">
        <f t="shared" si="1214"/>
        <v/>
      </c>
      <c r="AJ3618" s="187" t="str">
        <f t="shared" si="1215"/>
        <v/>
      </c>
      <c r="AK3618" s="187" t="str">
        <f t="shared" si="1216"/>
        <v/>
      </c>
      <c r="AN3618" s="187" t="str">
        <f t="shared" si="1217"/>
        <v/>
      </c>
      <c r="AO3618" s="187" t="str">
        <f t="shared" si="1218"/>
        <v/>
      </c>
      <c r="AP3618" s="187" t="str">
        <f t="shared" si="1219"/>
        <v/>
      </c>
      <c r="AT3618" s="187" t="str">
        <f t="shared" si="1220"/>
        <v/>
      </c>
      <c r="AU3618" s="187" t="str">
        <f t="shared" si="1221"/>
        <v/>
      </c>
      <c r="AV3618" s="187" t="str">
        <f t="shared" si="1222"/>
        <v/>
      </c>
      <c r="AW3618" s="187" t="str">
        <f t="shared" si="1223"/>
        <v/>
      </c>
      <c r="AX3618" s="187" t="str">
        <f t="shared" si="1224"/>
        <v/>
      </c>
      <c r="AY3618" s="187" t="str">
        <f t="shared" si="1205"/>
        <v/>
      </c>
      <c r="AZ3618" s="187" t="str">
        <f t="shared" si="1225"/>
        <v/>
      </c>
      <c r="BA3618" s="187" t="str">
        <f t="shared" si="1207"/>
        <v xml:space="preserve"> </v>
      </c>
      <c r="BB3618" s="187" t="str">
        <f>IFERROR(IF(AW3618="","",VLOOKUP(AW3618,SUSS!R:S,2,FALSE)),AY3618*SUSS!$M$2)</f>
        <v/>
      </c>
      <c r="BC3618" s="187" t="str">
        <f t="shared" si="1206"/>
        <v/>
      </c>
    </row>
    <row r="3619" spans="29:55">
      <c r="AC3619" s="187" t="str">
        <f t="shared" si="1208"/>
        <v/>
      </c>
      <c r="AD3619" s="187" t="str">
        <f t="shared" si="1209"/>
        <v/>
      </c>
      <c r="AE3619" s="187" t="str">
        <f t="shared" si="1210"/>
        <v/>
      </c>
      <c r="AF3619" s="187" t="str">
        <f t="shared" si="1211"/>
        <v/>
      </c>
      <c r="AG3619" s="187" t="str">
        <f t="shared" si="1212"/>
        <v/>
      </c>
      <c r="AH3619" s="187" t="str">
        <f t="shared" si="1213"/>
        <v/>
      </c>
      <c r="AI3619" s="187" t="str">
        <f t="shared" si="1214"/>
        <v/>
      </c>
      <c r="AJ3619" s="187" t="str">
        <f t="shared" si="1215"/>
        <v/>
      </c>
      <c r="AK3619" s="187" t="str">
        <f t="shared" si="1216"/>
        <v/>
      </c>
      <c r="AN3619" s="187" t="str">
        <f t="shared" si="1217"/>
        <v/>
      </c>
      <c r="AO3619" s="187" t="str">
        <f t="shared" si="1218"/>
        <v/>
      </c>
      <c r="AP3619" s="187" t="str">
        <f t="shared" si="1219"/>
        <v/>
      </c>
      <c r="AT3619" s="187" t="str">
        <f t="shared" si="1220"/>
        <v/>
      </c>
      <c r="AU3619" s="187" t="str">
        <f t="shared" si="1221"/>
        <v/>
      </c>
      <c r="AV3619" s="187" t="str">
        <f t="shared" si="1222"/>
        <v/>
      </c>
      <c r="AW3619" s="187" t="str">
        <f t="shared" si="1223"/>
        <v/>
      </c>
      <c r="AX3619" s="187" t="str">
        <f t="shared" si="1224"/>
        <v/>
      </c>
      <c r="AY3619" s="187" t="str">
        <f t="shared" si="1205"/>
        <v/>
      </c>
      <c r="AZ3619" s="187" t="str">
        <f t="shared" si="1225"/>
        <v/>
      </c>
      <c r="BA3619" s="187" t="str">
        <f t="shared" si="1207"/>
        <v xml:space="preserve"> </v>
      </c>
      <c r="BB3619" s="187" t="str">
        <f>IFERROR(IF(AW3619="","",VLOOKUP(AW3619,SUSS!R:S,2,FALSE)),AY3619*SUSS!$M$2)</f>
        <v/>
      </c>
      <c r="BC3619" s="187" t="str">
        <f t="shared" si="1206"/>
        <v/>
      </c>
    </row>
    <row r="3620" spans="29:55">
      <c r="AC3620" s="187" t="str">
        <f t="shared" si="1208"/>
        <v/>
      </c>
      <c r="AD3620" s="187" t="str">
        <f t="shared" si="1209"/>
        <v/>
      </c>
      <c r="AE3620" s="187" t="str">
        <f t="shared" si="1210"/>
        <v/>
      </c>
      <c r="AF3620" s="187" t="str">
        <f t="shared" si="1211"/>
        <v/>
      </c>
      <c r="AG3620" s="187" t="str">
        <f t="shared" si="1212"/>
        <v/>
      </c>
      <c r="AH3620" s="187" t="str">
        <f t="shared" si="1213"/>
        <v/>
      </c>
      <c r="AI3620" s="187" t="str">
        <f t="shared" si="1214"/>
        <v/>
      </c>
      <c r="AJ3620" s="187" t="str">
        <f t="shared" si="1215"/>
        <v/>
      </c>
      <c r="AK3620" s="187" t="str">
        <f t="shared" si="1216"/>
        <v/>
      </c>
      <c r="AN3620" s="187" t="str">
        <f t="shared" si="1217"/>
        <v/>
      </c>
      <c r="AO3620" s="187" t="str">
        <f t="shared" si="1218"/>
        <v/>
      </c>
      <c r="AP3620" s="187" t="str">
        <f t="shared" si="1219"/>
        <v/>
      </c>
      <c r="AT3620" s="187" t="str">
        <f t="shared" si="1220"/>
        <v/>
      </c>
      <c r="AU3620" s="187" t="str">
        <f t="shared" si="1221"/>
        <v/>
      </c>
      <c r="AV3620" s="187" t="str">
        <f t="shared" si="1222"/>
        <v/>
      </c>
      <c r="AW3620" s="187" t="str">
        <f t="shared" si="1223"/>
        <v/>
      </c>
      <c r="AX3620" s="187" t="str">
        <f t="shared" si="1224"/>
        <v/>
      </c>
      <c r="AY3620" s="187" t="str">
        <f t="shared" si="1205"/>
        <v/>
      </c>
      <c r="AZ3620" s="187" t="str">
        <f t="shared" si="1225"/>
        <v/>
      </c>
      <c r="BA3620" s="187" t="str">
        <f t="shared" si="1207"/>
        <v xml:space="preserve"> </v>
      </c>
      <c r="BB3620" s="187" t="str">
        <f>IFERROR(IF(AW3620="","",VLOOKUP(AW3620,SUSS!R:S,2,FALSE)),AY3620*SUSS!$M$2)</f>
        <v/>
      </c>
      <c r="BC3620" s="187" t="str">
        <f t="shared" si="1206"/>
        <v/>
      </c>
    </row>
    <row r="3621" spans="29:55">
      <c r="AC3621" s="187" t="str">
        <f t="shared" si="1208"/>
        <v/>
      </c>
      <c r="AD3621" s="187" t="str">
        <f t="shared" si="1209"/>
        <v/>
      </c>
      <c r="AE3621" s="187" t="str">
        <f t="shared" si="1210"/>
        <v/>
      </c>
      <c r="AF3621" s="187" t="str">
        <f t="shared" si="1211"/>
        <v/>
      </c>
      <c r="AG3621" s="187" t="str">
        <f t="shared" si="1212"/>
        <v/>
      </c>
      <c r="AH3621" s="187" t="str">
        <f t="shared" si="1213"/>
        <v/>
      </c>
      <c r="AI3621" s="187" t="str">
        <f t="shared" si="1214"/>
        <v/>
      </c>
      <c r="AJ3621" s="187" t="str">
        <f t="shared" si="1215"/>
        <v/>
      </c>
      <c r="AK3621" s="187" t="str">
        <f t="shared" si="1216"/>
        <v/>
      </c>
      <c r="AN3621" s="187" t="str">
        <f t="shared" si="1217"/>
        <v/>
      </c>
      <c r="AO3621" s="187" t="str">
        <f t="shared" si="1218"/>
        <v/>
      </c>
      <c r="AP3621" s="187" t="str">
        <f t="shared" si="1219"/>
        <v/>
      </c>
      <c r="AT3621" s="187" t="str">
        <f t="shared" si="1220"/>
        <v/>
      </c>
      <c r="AU3621" s="187" t="str">
        <f t="shared" si="1221"/>
        <v/>
      </c>
      <c r="AV3621" s="187" t="str">
        <f t="shared" si="1222"/>
        <v/>
      </c>
      <c r="AW3621" s="187" t="str">
        <f t="shared" si="1223"/>
        <v/>
      </c>
      <c r="AX3621" s="187" t="str">
        <f t="shared" si="1224"/>
        <v/>
      </c>
      <c r="AY3621" s="187" t="str">
        <f t="shared" si="1205"/>
        <v/>
      </c>
      <c r="AZ3621" s="187" t="str">
        <f t="shared" si="1225"/>
        <v/>
      </c>
      <c r="BA3621" s="187" t="str">
        <f t="shared" si="1207"/>
        <v xml:space="preserve"> </v>
      </c>
      <c r="BB3621" s="187" t="str">
        <f>IFERROR(IF(AW3621="","",VLOOKUP(AW3621,SUSS!R:S,2,FALSE)),AY3621*SUSS!$M$2)</f>
        <v/>
      </c>
      <c r="BC3621" s="187" t="str">
        <f t="shared" si="1206"/>
        <v/>
      </c>
    </row>
    <row r="3622" spans="29:55">
      <c r="AC3622" s="187" t="str">
        <f t="shared" si="1208"/>
        <v/>
      </c>
      <c r="AD3622" s="187" t="str">
        <f t="shared" si="1209"/>
        <v/>
      </c>
      <c r="AE3622" s="187" t="str">
        <f t="shared" si="1210"/>
        <v/>
      </c>
      <c r="AF3622" s="187" t="str">
        <f t="shared" si="1211"/>
        <v/>
      </c>
      <c r="AG3622" s="187" t="str">
        <f t="shared" si="1212"/>
        <v/>
      </c>
      <c r="AH3622" s="187" t="str">
        <f t="shared" si="1213"/>
        <v/>
      </c>
      <c r="AI3622" s="187" t="str">
        <f t="shared" si="1214"/>
        <v/>
      </c>
      <c r="AJ3622" s="187" t="str">
        <f t="shared" si="1215"/>
        <v/>
      </c>
      <c r="AK3622" s="187" t="str">
        <f t="shared" si="1216"/>
        <v/>
      </c>
      <c r="AN3622" s="187" t="str">
        <f t="shared" si="1217"/>
        <v/>
      </c>
      <c r="AO3622" s="187" t="str">
        <f t="shared" si="1218"/>
        <v/>
      </c>
      <c r="AP3622" s="187" t="str">
        <f t="shared" si="1219"/>
        <v/>
      </c>
      <c r="AT3622" s="187" t="str">
        <f t="shared" si="1220"/>
        <v/>
      </c>
      <c r="AU3622" s="187" t="str">
        <f t="shared" si="1221"/>
        <v/>
      </c>
      <c r="AV3622" s="187" t="str">
        <f t="shared" si="1222"/>
        <v/>
      </c>
      <c r="AW3622" s="187" t="str">
        <f t="shared" si="1223"/>
        <v/>
      </c>
      <c r="AX3622" s="187" t="str">
        <f t="shared" si="1224"/>
        <v/>
      </c>
      <c r="AY3622" s="187" t="str">
        <f t="shared" si="1205"/>
        <v/>
      </c>
      <c r="AZ3622" s="187" t="str">
        <f t="shared" si="1225"/>
        <v/>
      </c>
      <c r="BA3622" s="187" t="str">
        <f t="shared" si="1207"/>
        <v xml:space="preserve"> </v>
      </c>
      <c r="BB3622" s="187" t="str">
        <f>IFERROR(IF(AW3622="","",VLOOKUP(AW3622,SUSS!R:S,2,FALSE)),AY3622*SUSS!$M$2)</f>
        <v/>
      </c>
      <c r="BC3622" s="187" t="str">
        <f t="shared" si="1206"/>
        <v/>
      </c>
    </row>
    <row r="3623" spans="29:55">
      <c r="AC3623" s="187" t="str">
        <f t="shared" si="1208"/>
        <v/>
      </c>
      <c r="AD3623" s="187" t="str">
        <f t="shared" si="1209"/>
        <v/>
      </c>
      <c r="AE3623" s="187" t="str">
        <f t="shared" si="1210"/>
        <v/>
      </c>
      <c r="AF3623" s="187" t="str">
        <f t="shared" si="1211"/>
        <v/>
      </c>
      <c r="AG3623" s="187" t="str">
        <f t="shared" si="1212"/>
        <v/>
      </c>
      <c r="AH3623" s="187" t="str">
        <f t="shared" si="1213"/>
        <v/>
      </c>
      <c r="AI3623" s="187" t="str">
        <f t="shared" si="1214"/>
        <v/>
      </c>
      <c r="AJ3623" s="187" t="str">
        <f t="shared" si="1215"/>
        <v/>
      </c>
      <c r="AK3623" s="187" t="str">
        <f t="shared" si="1216"/>
        <v/>
      </c>
      <c r="AN3623" s="187" t="str">
        <f t="shared" si="1217"/>
        <v/>
      </c>
      <c r="AO3623" s="187" t="str">
        <f t="shared" si="1218"/>
        <v/>
      </c>
      <c r="AP3623" s="187" t="str">
        <f t="shared" si="1219"/>
        <v/>
      </c>
      <c r="AT3623" s="187" t="str">
        <f t="shared" si="1220"/>
        <v/>
      </c>
      <c r="AU3623" s="187" t="str">
        <f t="shared" si="1221"/>
        <v/>
      </c>
      <c r="AV3623" s="187" t="str">
        <f t="shared" si="1222"/>
        <v/>
      </c>
      <c r="AW3623" s="187" t="str">
        <f t="shared" si="1223"/>
        <v/>
      </c>
      <c r="AX3623" s="187" t="str">
        <f t="shared" si="1224"/>
        <v/>
      </c>
      <c r="AY3623" s="187" t="str">
        <f t="shared" si="1205"/>
        <v/>
      </c>
      <c r="AZ3623" s="187" t="str">
        <f t="shared" si="1225"/>
        <v/>
      </c>
      <c r="BA3623" s="187" t="str">
        <f t="shared" si="1207"/>
        <v xml:space="preserve"> </v>
      </c>
      <c r="BB3623" s="187" t="str">
        <f>IFERROR(IF(AW3623="","",VLOOKUP(AW3623,SUSS!R:S,2,FALSE)),AY3623*SUSS!$M$2)</f>
        <v/>
      </c>
      <c r="BC3623" s="187" t="str">
        <f t="shared" si="1206"/>
        <v/>
      </c>
    </row>
    <row r="3624" spans="29:55">
      <c r="AC3624" s="187" t="str">
        <f t="shared" si="1208"/>
        <v/>
      </c>
      <c r="AD3624" s="187" t="str">
        <f t="shared" si="1209"/>
        <v/>
      </c>
      <c r="AE3624" s="187" t="str">
        <f t="shared" si="1210"/>
        <v/>
      </c>
      <c r="AF3624" s="187" t="str">
        <f t="shared" si="1211"/>
        <v/>
      </c>
      <c r="AG3624" s="187" t="str">
        <f t="shared" si="1212"/>
        <v/>
      </c>
      <c r="AH3624" s="187" t="str">
        <f t="shared" si="1213"/>
        <v/>
      </c>
      <c r="AI3624" s="187" t="str">
        <f t="shared" si="1214"/>
        <v/>
      </c>
      <c r="AJ3624" s="187" t="str">
        <f t="shared" si="1215"/>
        <v/>
      </c>
      <c r="AK3624" s="187" t="str">
        <f t="shared" si="1216"/>
        <v/>
      </c>
      <c r="AN3624" s="187" t="str">
        <f t="shared" si="1217"/>
        <v/>
      </c>
      <c r="AO3624" s="187" t="str">
        <f t="shared" si="1218"/>
        <v/>
      </c>
      <c r="AP3624" s="187" t="str">
        <f t="shared" si="1219"/>
        <v/>
      </c>
      <c r="AT3624" s="187" t="str">
        <f t="shared" si="1220"/>
        <v/>
      </c>
      <c r="AU3624" s="187" t="str">
        <f t="shared" si="1221"/>
        <v/>
      </c>
      <c r="AV3624" s="187" t="str">
        <f t="shared" si="1222"/>
        <v/>
      </c>
      <c r="AW3624" s="187" t="str">
        <f t="shared" si="1223"/>
        <v/>
      </c>
      <c r="AX3624" s="187" t="str">
        <f t="shared" si="1224"/>
        <v/>
      </c>
      <c r="AY3624" s="187" t="str">
        <f t="shared" si="1205"/>
        <v/>
      </c>
      <c r="AZ3624" s="187" t="str">
        <f t="shared" si="1225"/>
        <v/>
      </c>
      <c r="BA3624" s="187" t="str">
        <f t="shared" si="1207"/>
        <v xml:space="preserve"> </v>
      </c>
      <c r="BB3624" s="187" t="str">
        <f>IFERROR(IF(AW3624="","",VLOOKUP(AW3624,SUSS!R:S,2,FALSE)),AY3624*SUSS!$M$2)</f>
        <v/>
      </c>
      <c r="BC3624" s="187" t="str">
        <f t="shared" si="1206"/>
        <v/>
      </c>
    </row>
    <row r="3625" spans="29:55">
      <c r="AC3625" s="187" t="str">
        <f t="shared" si="1208"/>
        <v/>
      </c>
      <c r="AD3625" s="187" t="str">
        <f t="shared" si="1209"/>
        <v/>
      </c>
      <c r="AE3625" s="187" t="str">
        <f t="shared" si="1210"/>
        <v/>
      </c>
      <c r="AF3625" s="187" t="str">
        <f t="shared" si="1211"/>
        <v/>
      </c>
      <c r="AG3625" s="187" t="str">
        <f t="shared" si="1212"/>
        <v/>
      </c>
      <c r="AH3625" s="187" t="str">
        <f t="shared" si="1213"/>
        <v/>
      </c>
      <c r="AI3625" s="187" t="str">
        <f t="shared" si="1214"/>
        <v/>
      </c>
      <c r="AJ3625" s="187" t="str">
        <f t="shared" si="1215"/>
        <v/>
      </c>
      <c r="AK3625" s="187" t="str">
        <f t="shared" si="1216"/>
        <v/>
      </c>
      <c r="AN3625" s="187" t="str">
        <f t="shared" si="1217"/>
        <v/>
      </c>
      <c r="AO3625" s="187" t="str">
        <f t="shared" si="1218"/>
        <v/>
      </c>
      <c r="AP3625" s="187" t="str">
        <f t="shared" si="1219"/>
        <v/>
      </c>
      <c r="AT3625" s="187" t="str">
        <f t="shared" si="1220"/>
        <v/>
      </c>
      <c r="AU3625" s="187" t="str">
        <f t="shared" si="1221"/>
        <v/>
      </c>
      <c r="AV3625" s="187" t="str">
        <f t="shared" si="1222"/>
        <v/>
      </c>
      <c r="AW3625" s="187" t="str">
        <f t="shared" si="1223"/>
        <v/>
      </c>
      <c r="AX3625" s="187" t="str">
        <f t="shared" si="1224"/>
        <v/>
      </c>
      <c r="AY3625" s="187" t="str">
        <f t="shared" si="1205"/>
        <v/>
      </c>
      <c r="AZ3625" s="187" t="str">
        <f t="shared" si="1225"/>
        <v/>
      </c>
      <c r="BA3625" s="187" t="str">
        <f t="shared" si="1207"/>
        <v xml:space="preserve"> </v>
      </c>
      <c r="BB3625" s="187" t="str">
        <f>IFERROR(IF(AW3625="","",VLOOKUP(AW3625,SUSS!R:S,2,FALSE)),AY3625*SUSS!$M$2)</f>
        <v/>
      </c>
      <c r="BC3625" s="187" t="str">
        <f t="shared" si="1206"/>
        <v/>
      </c>
    </row>
    <row r="3626" spans="29:55">
      <c r="AC3626" s="187" t="str">
        <f t="shared" si="1208"/>
        <v/>
      </c>
      <c r="AD3626" s="187" t="str">
        <f t="shared" si="1209"/>
        <v/>
      </c>
      <c r="AE3626" s="187" t="str">
        <f t="shared" si="1210"/>
        <v/>
      </c>
      <c r="AF3626" s="187" t="str">
        <f t="shared" si="1211"/>
        <v/>
      </c>
      <c r="AG3626" s="187" t="str">
        <f t="shared" si="1212"/>
        <v/>
      </c>
      <c r="AH3626" s="187" t="str">
        <f t="shared" si="1213"/>
        <v/>
      </c>
      <c r="AI3626" s="187" t="str">
        <f t="shared" si="1214"/>
        <v/>
      </c>
      <c r="AJ3626" s="187" t="str">
        <f t="shared" si="1215"/>
        <v/>
      </c>
      <c r="AK3626" s="187" t="str">
        <f t="shared" si="1216"/>
        <v/>
      </c>
      <c r="AN3626" s="187" t="str">
        <f t="shared" si="1217"/>
        <v/>
      </c>
      <c r="AO3626" s="187" t="str">
        <f t="shared" si="1218"/>
        <v/>
      </c>
      <c r="AP3626" s="187" t="str">
        <f t="shared" si="1219"/>
        <v/>
      </c>
      <c r="AT3626" s="187" t="str">
        <f t="shared" si="1220"/>
        <v/>
      </c>
      <c r="AU3626" s="187" t="str">
        <f t="shared" si="1221"/>
        <v/>
      </c>
      <c r="AV3626" s="187" t="str">
        <f t="shared" si="1222"/>
        <v/>
      </c>
      <c r="AW3626" s="187" t="str">
        <f t="shared" si="1223"/>
        <v/>
      </c>
      <c r="AX3626" s="187" t="str">
        <f t="shared" si="1224"/>
        <v/>
      </c>
      <c r="AY3626" s="187" t="str">
        <f t="shared" si="1205"/>
        <v/>
      </c>
      <c r="AZ3626" s="187" t="str">
        <f t="shared" si="1225"/>
        <v/>
      </c>
      <c r="BA3626" s="187" t="str">
        <f t="shared" si="1207"/>
        <v xml:space="preserve"> </v>
      </c>
      <c r="BB3626" s="187" t="str">
        <f>IFERROR(IF(AW3626="","",VLOOKUP(AW3626,SUSS!R:S,2,FALSE)),AY3626*SUSS!$M$2)</f>
        <v/>
      </c>
      <c r="BC3626" s="187" t="str">
        <f t="shared" si="1206"/>
        <v/>
      </c>
    </row>
    <row r="3627" spans="29:55">
      <c r="AC3627" s="187" t="str">
        <f t="shared" si="1208"/>
        <v/>
      </c>
      <c r="AD3627" s="187" t="str">
        <f t="shared" si="1209"/>
        <v/>
      </c>
      <c r="AE3627" s="187" t="str">
        <f t="shared" si="1210"/>
        <v/>
      </c>
      <c r="AF3627" s="187" t="str">
        <f t="shared" si="1211"/>
        <v/>
      </c>
      <c r="AG3627" s="187" t="str">
        <f t="shared" si="1212"/>
        <v/>
      </c>
      <c r="AH3627" s="187" t="str">
        <f t="shared" si="1213"/>
        <v/>
      </c>
      <c r="AI3627" s="187" t="str">
        <f t="shared" si="1214"/>
        <v/>
      </c>
      <c r="AJ3627" s="187" t="str">
        <f t="shared" si="1215"/>
        <v/>
      </c>
      <c r="AK3627" s="187" t="str">
        <f t="shared" si="1216"/>
        <v/>
      </c>
      <c r="AN3627" s="187" t="str">
        <f t="shared" si="1217"/>
        <v/>
      </c>
      <c r="AO3627" s="187" t="str">
        <f t="shared" si="1218"/>
        <v/>
      </c>
      <c r="AP3627" s="187" t="str">
        <f t="shared" si="1219"/>
        <v/>
      </c>
      <c r="AT3627" s="187" t="str">
        <f t="shared" si="1220"/>
        <v/>
      </c>
      <c r="AU3627" s="187" t="str">
        <f t="shared" si="1221"/>
        <v/>
      </c>
      <c r="AV3627" s="187" t="str">
        <f t="shared" si="1222"/>
        <v/>
      </c>
      <c r="AW3627" s="187" t="str">
        <f t="shared" si="1223"/>
        <v/>
      </c>
      <c r="AX3627" s="187" t="str">
        <f t="shared" si="1224"/>
        <v/>
      </c>
      <c r="AY3627" s="187" t="str">
        <f t="shared" si="1205"/>
        <v/>
      </c>
      <c r="AZ3627" s="187" t="str">
        <f t="shared" si="1225"/>
        <v/>
      </c>
      <c r="BA3627" s="187" t="str">
        <f t="shared" si="1207"/>
        <v xml:space="preserve"> </v>
      </c>
      <c r="BB3627" s="187" t="str">
        <f>IFERROR(IF(AW3627="","",VLOOKUP(AW3627,SUSS!R:S,2,FALSE)),AY3627*SUSS!$M$2)</f>
        <v/>
      </c>
      <c r="BC3627" s="187" t="str">
        <f t="shared" si="1206"/>
        <v/>
      </c>
    </row>
    <row r="3628" spans="29:55">
      <c r="AC3628" s="187" t="str">
        <f t="shared" si="1208"/>
        <v/>
      </c>
      <c r="AD3628" s="187" t="str">
        <f t="shared" si="1209"/>
        <v/>
      </c>
      <c r="AE3628" s="187" t="str">
        <f t="shared" si="1210"/>
        <v/>
      </c>
      <c r="AF3628" s="187" t="str">
        <f t="shared" si="1211"/>
        <v/>
      </c>
      <c r="AG3628" s="187" t="str">
        <f t="shared" si="1212"/>
        <v/>
      </c>
      <c r="AH3628" s="187" t="str">
        <f t="shared" si="1213"/>
        <v/>
      </c>
      <c r="AI3628" s="187" t="str">
        <f t="shared" si="1214"/>
        <v/>
      </c>
      <c r="AJ3628" s="187" t="str">
        <f t="shared" si="1215"/>
        <v/>
      </c>
      <c r="AK3628" s="187" t="str">
        <f t="shared" si="1216"/>
        <v/>
      </c>
      <c r="AN3628" s="187" t="str">
        <f t="shared" si="1217"/>
        <v/>
      </c>
      <c r="AO3628" s="187" t="str">
        <f t="shared" si="1218"/>
        <v/>
      </c>
      <c r="AP3628" s="187" t="str">
        <f t="shared" si="1219"/>
        <v/>
      </c>
      <c r="AT3628" s="187" t="str">
        <f t="shared" si="1220"/>
        <v/>
      </c>
      <c r="AU3628" s="187" t="str">
        <f t="shared" si="1221"/>
        <v/>
      </c>
      <c r="AV3628" s="187" t="str">
        <f t="shared" si="1222"/>
        <v/>
      </c>
      <c r="AW3628" s="187" t="str">
        <f t="shared" si="1223"/>
        <v/>
      </c>
      <c r="AX3628" s="187" t="str">
        <f t="shared" si="1224"/>
        <v/>
      </c>
      <c r="AY3628" s="187" t="str">
        <f t="shared" si="1205"/>
        <v/>
      </c>
      <c r="AZ3628" s="187" t="str">
        <f t="shared" si="1225"/>
        <v/>
      </c>
      <c r="BA3628" s="187" t="str">
        <f t="shared" si="1207"/>
        <v xml:space="preserve"> </v>
      </c>
      <c r="BB3628" s="187" t="str">
        <f>IFERROR(IF(AW3628="","",VLOOKUP(AW3628,SUSS!R:S,2,FALSE)),AY3628*SUSS!$M$2)</f>
        <v/>
      </c>
      <c r="BC3628" s="187" t="str">
        <f t="shared" si="1206"/>
        <v/>
      </c>
    </row>
    <row r="3629" spans="29:55">
      <c r="AC3629" s="187" t="str">
        <f t="shared" si="1208"/>
        <v/>
      </c>
      <c r="AD3629" s="187" t="str">
        <f t="shared" si="1209"/>
        <v/>
      </c>
      <c r="AE3629" s="187" t="str">
        <f t="shared" si="1210"/>
        <v/>
      </c>
      <c r="AF3629" s="187" t="str">
        <f t="shared" si="1211"/>
        <v/>
      </c>
      <c r="AG3629" s="187" t="str">
        <f t="shared" si="1212"/>
        <v/>
      </c>
      <c r="AH3629" s="187" t="str">
        <f t="shared" si="1213"/>
        <v/>
      </c>
      <c r="AI3629" s="187" t="str">
        <f t="shared" si="1214"/>
        <v/>
      </c>
      <c r="AJ3629" s="187" t="str">
        <f t="shared" si="1215"/>
        <v/>
      </c>
      <c r="AK3629" s="187" t="str">
        <f t="shared" si="1216"/>
        <v/>
      </c>
      <c r="AN3629" s="187" t="str">
        <f t="shared" si="1217"/>
        <v/>
      </c>
      <c r="AO3629" s="187" t="str">
        <f t="shared" si="1218"/>
        <v/>
      </c>
      <c r="AP3629" s="187" t="str">
        <f t="shared" si="1219"/>
        <v/>
      </c>
      <c r="AT3629" s="187" t="str">
        <f t="shared" si="1220"/>
        <v/>
      </c>
      <c r="AU3629" s="187" t="str">
        <f t="shared" si="1221"/>
        <v/>
      </c>
      <c r="AV3629" s="187" t="str">
        <f t="shared" si="1222"/>
        <v/>
      </c>
      <c r="AW3629" s="187" t="str">
        <f t="shared" si="1223"/>
        <v/>
      </c>
      <c r="AX3629" s="187" t="str">
        <f t="shared" si="1224"/>
        <v/>
      </c>
      <c r="AY3629" s="187" t="str">
        <f t="shared" si="1205"/>
        <v/>
      </c>
      <c r="AZ3629" s="187" t="str">
        <f t="shared" si="1225"/>
        <v/>
      </c>
      <c r="BA3629" s="187" t="str">
        <f t="shared" si="1207"/>
        <v xml:space="preserve"> </v>
      </c>
      <c r="BB3629" s="187" t="str">
        <f>IFERROR(IF(AW3629="","",VLOOKUP(AW3629,SUSS!R:S,2,FALSE)),AY3629*SUSS!$M$2)</f>
        <v/>
      </c>
      <c r="BC3629" s="187" t="str">
        <f t="shared" si="1206"/>
        <v/>
      </c>
    </row>
    <row r="3630" spans="29:55">
      <c r="AC3630" s="187" t="str">
        <f t="shared" si="1208"/>
        <v/>
      </c>
      <c r="AD3630" s="187" t="str">
        <f t="shared" si="1209"/>
        <v/>
      </c>
      <c r="AE3630" s="187" t="str">
        <f t="shared" si="1210"/>
        <v/>
      </c>
      <c r="AF3630" s="187" t="str">
        <f t="shared" si="1211"/>
        <v/>
      </c>
      <c r="AG3630" s="187" t="str">
        <f t="shared" si="1212"/>
        <v/>
      </c>
      <c r="AH3630" s="187" t="str">
        <f t="shared" si="1213"/>
        <v/>
      </c>
      <c r="AI3630" s="187" t="str">
        <f t="shared" si="1214"/>
        <v/>
      </c>
      <c r="AJ3630" s="187" t="str">
        <f t="shared" si="1215"/>
        <v/>
      </c>
      <c r="AK3630" s="187" t="str">
        <f t="shared" si="1216"/>
        <v/>
      </c>
      <c r="AN3630" s="187" t="str">
        <f t="shared" si="1217"/>
        <v/>
      </c>
      <c r="AO3630" s="187" t="str">
        <f t="shared" si="1218"/>
        <v/>
      </c>
      <c r="AP3630" s="187" t="str">
        <f t="shared" si="1219"/>
        <v/>
      </c>
      <c r="AT3630" s="187" t="str">
        <f t="shared" si="1220"/>
        <v/>
      </c>
      <c r="AU3630" s="187" t="str">
        <f t="shared" si="1221"/>
        <v/>
      </c>
      <c r="AV3630" s="187" t="str">
        <f t="shared" si="1222"/>
        <v/>
      </c>
      <c r="AW3630" s="187" t="str">
        <f t="shared" si="1223"/>
        <v/>
      </c>
      <c r="AX3630" s="187" t="str">
        <f t="shared" si="1224"/>
        <v/>
      </c>
      <c r="AY3630" s="187" t="str">
        <f t="shared" si="1205"/>
        <v/>
      </c>
      <c r="AZ3630" s="187" t="str">
        <f t="shared" si="1225"/>
        <v/>
      </c>
      <c r="BA3630" s="187" t="str">
        <f t="shared" si="1207"/>
        <v xml:space="preserve"> </v>
      </c>
      <c r="BB3630" s="187" t="str">
        <f>IFERROR(IF(AW3630="","",VLOOKUP(AW3630,SUSS!R:S,2,FALSE)),AY3630*SUSS!$M$2)</f>
        <v/>
      </c>
      <c r="BC3630" s="187" t="str">
        <f t="shared" si="1206"/>
        <v/>
      </c>
    </row>
    <row r="3631" spans="29:55">
      <c r="AC3631" s="187" t="str">
        <f t="shared" si="1208"/>
        <v/>
      </c>
      <c r="AD3631" s="187" t="str">
        <f t="shared" si="1209"/>
        <v/>
      </c>
      <c r="AE3631" s="187" t="str">
        <f t="shared" si="1210"/>
        <v/>
      </c>
      <c r="AF3631" s="187" t="str">
        <f t="shared" si="1211"/>
        <v/>
      </c>
      <c r="AG3631" s="187" t="str">
        <f t="shared" si="1212"/>
        <v/>
      </c>
      <c r="AH3631" s="187" t="str">
        <f t="shared" si="1213"/>
        <v/>
      </c>
      <c r="AI3631" s="187" t="str">
        <f t="shared" si="1214"/>
        <v/>
      </c>
      <c r="AJ3631" s="187" t="str">
        <f t="shared" si="1215"/>
        <v/>
      </c>
      <c r="AK3631" s="187" t="str">
        <f t="shared" si="1216"/>
        <v/>
      </c>
      <c r="AN3631" s="187" t="str">
        <f t="shared" si="1217"/>
        <v/>
      </c>
      <c r="AO3631" s="187" t="str">
        <f t="shared" si="1218"/>
        <v/>
      </c>
      <c r="AP3631" s="187" t="str">
        <f t="shared" si="1219"/>
        <v/>
      </c>
      <c r="AT3631" s="187" t="str">
        <f t="shared" si="1220"/>
        <v/>
      </c>
      <c r="AU3631" s="187" t="str">
        <f t="shared" si="1221"/>
        <v/>
      </c>
      <c r="AV3631" s="187" t="str">
        <f t="shared" si="1222"/>
        <v/>
      </c>
      <c r="AW3631" s="187" t="str">
        <f t="shared" si="1223"/>
        <v/>
      </c>
      <c r="AX3631" s="187" t="str">
        <f t="shared" si="1224"/>
        <v/>
      </c>
      <c r="AY3631" s="187" t="str">
        <f t="shared" si="1205"/>
        <v/>
      </c>
      <c r="AZ3631" s="187" t="str">
        <f t="shared" si="1225"/>
        <v/>
      </c>
      <c r="BA3631" s="187" t="str">
        <f t="shared" si="1207"/>
        <v xml:space="preserve"> </v>
      </c>
      <c r="BB3631" s="187" t="str">
        <f>IFERROR(IF(AW3631="","",VLOOKUP(AW3631,SUSS!R:S,2,FALSE)),AY3631*SUSS!$M$2)</f>
        <v/>
      </c>
      <c r="BC3631" s="187" t="str">
        <f t="shared" si="1206"/>
        <v/>
      </c>
    </row>
    <row r="3632" spans="29:55">
      <c r="AC3632" s="187" t="str">
        <f t="shared" si="1208"/>
        <v/>
      </c>
      <c r="AD3632" s="187" t="str">
        <f t="shared" si="1209"/>
        <v/>
      </c>
      <c r="AE3632" s="187" t="str">
        <f t="shared" si="1210"/>
        <v/>
      </c>
      <c r="AF3632" s="187" t="str">
        <f t="shared" si="1211"/>
        <v/>
      </c>
      <c r="AG3632" s="187" t="str">
        <f t="shared" si="1212"/>
        <v/>
      </c>
      <c r="AH3632" s="187" t="str">
        <f t="shared" si="1213"/>
        <v/>
      </c>
      <c r="AI3632" s="187" t="str">
        <f t="shared" si="1214"/>
        <v/>
      </c>
      <c r="AJ3632" s="187" t="str">
        <f t="shared" si="1215"/>
        <v/>
      </c>
      <c r="AK3632" s="187" t="str">
        <f t="shared" si="1216"/>
        <v/>
      </c>
      <c r="AN3632" s="187" t="str">
        <f t="shared" si="1217"/>
        <v/>
      </c>
      <c r="AO3632" s="187" t="str">
        <f t="shared" si="1218"/>
        <v/>
      </c>
      <c r="AP3632" s="187" t="str">
        <f t="shared" si="1219"/>
        <v/>
      </c>
      <c r="AT3632" s="187" t="str">
        <f t="shared" si="1220"/>
        <v/>
      </c>
      <c r="AU3632" s="187" t="str">
        <f t="shared" si="1221"/>
        <v/>
      </c>
      <c r="AV3632" s="187" t="str">
        <f t="shared" si="1222"/>
        <v/>
      </c>
      <c r="AW3632" s="187" t="str">
        <f t="shared" si="1223"/>
        <v/>
      </c>
      <c r="AX3632" s="187" t="str">
        <f t="shared" si="1224"/>
        <v/>
      </c>
      <c r="AY3632" s="187" t="str">
        <f t="shared" si="1205"/>
        <v/>
      </c>
      <c r="AZ3632" s="187" t="str">
        <f t="shared" si="1225"/>
        <v/>
      </c>
      <c r="BA3632" s="187" t="str">
        <f t="shared" si="1207"/>
        <v xml:space="preserve"> </v>
      </c>
      <c r="BB3632" s="187" t="str">
        <f>IFERROR(IF(AW3632="","",VLOOKUP(AW3632,SUSS!R:S,2,FALSE)),AY3632*SUSS!$M$2)</f>
        <v/>
      </c>
      <c r="BC3632" s="187" t="str">
        <f t="shared" si="1206"/>
        <v/>
      </c>
    </row>
    <row r="3633" spans="29:55">
      <c r="AC3633" s="187" t="str">
        <f t="shared" si="1208"/>
        <v/>
      </c>
      <c r="AD3633" s="187" t="str">
        <f t="shared" si="1209"/>
        <v/>
      </c>
      <c r="AE3633" s="187" t="str">
        <f t="shared" si="1210"/>
        <v/>
      </c>
      <c r="AF3633" s="187" t="str">
        <f t="shared" si="1211"/>
        <v/>
      </c>
      <c r="AG3633" s="187" t="str">
        <f t="shared" si="1212"/>
        <v/>
      </c>
      <c r="AH3633" s="187" t="str">
        <f t="shared" si="1213"/>
        <v/>
      </c>
      <c r="AI3633" s="187" t="str">
        <f t="shared" si="1214"/>
        <v/>
      </c>
      <c r="AJ3633" s="187" t="str">
        <f t="shared" si="1215"/>
        <v/>
      </c>
      <c r="AK3633" s="187" t="str">
        <f t="shared" si="1216"/>
        <v/>
      </c>
      <c r="AN3633" s="187" t="str">
        <f t="shared" si="1217"/>
        <v/>
      </c>
      <c r="AO3633" s="187" t="str">
        <f t="shared" si="1218"/>
        <v/>
      </c>
      <c r="AP3633" s="187" t="str">
        <f t="shared" si="1219"/>
        <v/>
      </c>
      <c r="AT3633" s="187" t="str">
        <f t="shared" si="1220"/>
        <v/>
      </c>
      <c r="AU3633" s="187" t="str">
        <f t="shared" si="1221"/>
        <v/>
      </c>
      <c r="AV3633" s="187" t="str">
        <f t="shared" si="1222"/>
        <v/>
      </c>
      <c r="AW3633" s="187" t="str">
        <f t="shared" si="1223"/>
        <v/>
      </c>
      <c r="AX3633" s="187" t="str">
        <f t="shared" si="1224"/>
        <v/>
      </c>
      <c r="AY3633" s="187" t="str">
        <f t="shared" si="1205"/>
        <v/>
      </c>
      <c r="AZ3633" s="187" t="str">
        <f t="shared" si="1225"/>
        <v/>
      </c>
      <c r="BA3633" s="187" t="str">
        <f t="shared" si="1207"/>
        <v xml:space="preserve"> </v>
      </c>
      <c r="BB3633" s="187" t="str">
        <f>IFERROR(IF(AW3633="","",VLOOKUP(AW3633,SUSS!R:S,2,FALSE)),AY3633*SUSS!$M$2)</f>
        <v/>
      </c>
      <c r="BC3633" s="187" t="str">
        <f t="shared" si="1206"/>
        <v/>
      </c>
    </row>
    <row r="3634" spans="29:55">
      <c r="AC3634" s="187" t="str">
        <f t="shared" si="1208"/>
        <v/>
      </c>
      <c r="AD3634" s="187" t="str">
        <f t="shared" si="1209"/>
        <v/>
      </c>
      <c r="AE3634" s="187" t="str">
        <f t="shared" si="1210"/>
        <v/>
      </c>
      <c r="AF3634" s="187" t="str">
        <f t="shared" si="1211"/>
        <v/>
      </c>
      <c r="AG3634" s="187" t="str">
        <f t="shared" si="1212"/>
        <v/>
      </c>
      <c r="AH3634" s="187" t="str">
        <f t="shared" si="1213"/>
        <v/>
      </c>
      <c r="AI3634" s="187" t="str">
        <f t="shared" si="1214"/>
        <v/>
      </c>
      <c r="AJ3634" s="187" t="str">
        <f t="shared" si="1215"/>
        <v/>
      </c>
      <c r="AK3634" s="187" t="str">
        <f t="shared" si="1216"/>
        <v/>
      </c>
      <c r="AN3634" s="187" t="str">
        <f t="shared" si="1217"/>
        <v/>
      </c>
      <c r="AO3634" s="187" t="str">
        <f t="shared" si="1218"/>
        <v/>
      </c>
      <c r="AP3634" s="187" t="str">
        <f t="shared" si="1219"/>
        <v/>
      </c>
      <c r="AT3634" s="187" t="str">
        <f t="shared" si="1220"/>
        <v/>
      </c>
      <c r="AU3634" s="187" t="str">
        <f t="shared" si="1221"/>
        <v/>
      </c>
      <c r="AV3634" s="187" t="str">
        <f t="shared" si="1222"/>
        <v/>
      </c>
      <c r="AW3634" s="187" t="str">
        <f t="shared" si="1223"/>
        <v/>
      </c>
      <c r="AX3634" s="187" t="str">
        <f t="shared" si="1224"/>
        <v/>
      </c>
      <c r="AY3634" s="187" t="str">
        <f t="shared" si="1205"/>
        <v/>
      </c>
      <c r="AZ3634" s="187" t="str">
        <f t="shared" si="1225"/>
        <v/>
      </c>
      <c r="BA3634" s="187" t="str">
        <f t="shared" si="1207"/>
        <v xml:space="preserve"> </v>
      </c>
      <c r="BB3634" s="187" t="str">
        <f>IFERROR(IF(AW3634="","",VLOOKUP(AW3634,SUSS!R:S,2,FALSE)),AY3634*SUSS!$M$2)</f>
        <v/>
      </c>
      <c r="BC3634" s="187" t="str">
        <f t="shared" si="1206"/>
        <v/>
      </c>
    </row>
    <row r="3635" spans="29:55">
      <c r="AC3635" s="187" t="str">
        <f t="shared" si="1208"/>
        <v/>
      </c>
      <c r="AD3635" s="187" t="str">
        <f t="shared" si="1209"/>
        <v/>
      </c>
      <c r="AE3635" s="187" t="str">
        <f t="shared" si="1210"/>
        <v/>
      </c>
      <c r="AF3635" s="187" t="str">
        <f t="shared" si="1211"/>
        <v/>
      </c>
      <c r="AG3635" s="187" t="str">
        <f t="shared" si="1212"/>
        <v/>
      </c>
      <c r="AH3635" s="187" t="str">
        <f t="shared" si="1213"/>
        <v/>
      </c>
      <c r="AI3635" s="187" t="str">
        <f t="shared" si="1214"/>
        <v/>
      </c>
      <c r="AJ3635" s="187" t="str">
        <f t="shared" si="1215"/>
        <v/>
      </c>
      <c r="AK3635" s="187" t="str">
        <f t="shared" si="1216"/>
        <v/>
      </c>
      <c r="AN3635" s="187" t="str">
        <f t="shared" si="1217"/>
        <v/>
      </c>
      <c r="AO3635" s="187" t="str">
        <f t="shared" si="1218"/>
        <v/>
      </c>
      <c r="AP3635" s="187" t="str">
        <f t="shared" si="1219"/>
        <v/>
      </c>
      <c r="AT3635" s="187" t="str">
        <f t="shared" si="1220"/>
        <v/>
      </c>
      <c r="AU3635" s="187" t="str">
        <f t="shared" si="1221"/>
        <v/>
      </c>
      <c r="AV3635" s="187" t="str">
        <f t="shared" si="1222"/>
        <v/>
      </c>
      <c r="AW3635" s="187" t="str">
        <f t="shared" si="1223"/>
        <v/>
      </c>
      <c r="AX3635" s="187" t="str">
        <f t="shared" si="1224"/>
        <v/>
      </c>
      <c r="AY3635" s="187" t="str">
        <f t="shared" si="1205"/>
        <v/>
      </c>
      <c r="AZ3635" s="187" t="str">
        <f t="shared" si="1225"/>
        <v/>
      </c>
      <c r="BA3635" s="187" t="str">
        <f t="shared" si="1207"/>
        <v xml:space="preserve"> </v>
      </c>
      <c r="BB3635" s="187" t="str">
        <f>IFERROR(IF(AW3635="","",VLOOKUP(AW3635,SUSS!R:S,2,FALSE)),AY3635*SUSS!$M$2)</f>
        <v/>
      </c>
      <c r="BC3635" s="187" t="str">
        <f t="shared" si="1206"/>
        <v/>
      </c>
    </row>
    <row r="3636" spans="29:55">
      <c r="AC3636" s="187" t="str">
        <f t="shared" si="1208"/>
        <v/>
      </c>
      <c r="AD3636" s="187" t="str">
        <f t="shared" si="1209"/>
        <v/>
      </c>
      <c r="AE3636" s="187" t="str">
        <f t="shared" si="1210"/>
        <v/>
      </c>
      <c r="AF3636" s="187" t="str">
        <f t="shared" si="1211"/>
        <v/>
      </c>
      <c r="AG3636" s="187" t="str">
        <f t="shared" si="1212"/>
        <v/>
      </c>
      <c r="AH3636" s="187" t="str">
        <f t="shared" si="1213"/>
        <v/>
      </c>
      <c r="AI3636" s="187" t="str">
        <f t="shared" si="1214"/>
        <v/>
      </c>
      <c r="AJ3636" s="187" t="str">
        <f t="shared" si="1215"/>
        <v/>
      </c>
      <c r="AK3636" s="187" t="str">
        <f t="shared" si="1216"/>
        <v/>
      </c>
      <c r="AN3636" s="187" t="str">
        <f t="shared" si="1217"/>
        <v/>
      </c>
      <c r="AO3636" s="187" t="str">
        <f t="shared" si="1218"/>
        <v/>
      </c>
      <c r="AP3636" s="187" t="str">
        <f t="shared" si="1219"/>
        <v/>
      </c>
      <c r="AT3636" s="187" t="str">
        <f t="shared" si="1220"/>
        <v/>
      </c>
      <c r="AU3636" s="187" t="str">
        <f t="shared" si="1221"/>
        <v/>
      </c>
      <c r="AV3636" s="187" t="str">
        <f t="shared" si="1222"/>
        <v/>
      </c>
      <c r="AW3636" s="187" t="str">
        <f t="shared" si="1223"/>
        <v/>
      </c>
      <c r="AX3636" s="187" t="str">
        <f t="shared" si="1224"/>
        <v/>
      </c>
      <c r="AY3636" s="187" t="str">
        <f t="shared" si="1205"/>
        <v/>
      </c>
      <c r="AZ3636" s="187" t="str">
        <f t="shared" si="1225"/>
        <v/>
      </c>
      <c r="BA3636" s="187" t="str">
        <f t="shared" si="1207"/>
        <v xml:space="preserve"> </v>
      </c>
      <c r="BB3636" s="187" t="str">
        <f>IFERROR(IF(AW3636="","",VLOOKUP(AW3636,SUSS!R:S,2,FALSE)),AY3636*SUSS!$M$2)</f>
        <v/>
      </c>
      <c r="BC3636" s="187" t="str">
        <f t="shared" si="1206"/>
        <v/>
      </c>
    </row>
    <row r="3637" spans="29:55">
      <c r="AC3637" s="187" t="str">
        <f t="shared" si="1208"/>
        <v/>
      </c>
      <c r="AD3637" s="187" t="str">
        <f t="shared" si="1209"/>
        <v/>
      </c>
      <c r="AE3637" s="187" t="str">
        <f t="shared" si="1210"/>
        <v/>
      </c>
      <c r="AF3637" s="187" t="str">
        <f t="shared" si="1211"/>
        <v/>
      </c>
      <c r="AG3637" s="187" t="str">
        <f t="shared" si="1212"/>
        <v/>
      </c>
      <c r="AH3637" s="187" t="str">
        <f t="shared" si="1213"/>
        <v/>
      </c>
      <c r="AI3637" s="187" t="str">
        <f t="shared" si="1214"/>
        <v/>
      </c>
      <c r="AJ3637" s="187" t="str">
        <f t="shared" si="1215"/>
        <v/>
      </c>
      <c r="AK3637" s="187" t="str">
        <f t="shared" si="1216"/>
        <v/>
      </c>
      <c r="AN3637" s="187" t="str">
        <f t="shared" si="1217"/>
        <v/>
      </c>
      <c r="AO3637" s="187" t="str">
        <f t="shared" si="1218"/>
        <v/>
      </c>
      <c r="AP3637" s="187" t="str">
        <f t="shared" si="1219"/>
        <v/>
      </c>
      <c r="AT3637" s="187" t="str">
        <f t="shared" si="1220"/>
        <v/>
      </c>
      <c r="AU3637" s="187" t="str">
        <f t="shared" si="1221"/>
        <v/>
      </c>
      <c r="AV3637" s="187" t="str">
        <f t="shared" si="1222"/>
        <v/>
      </c>
      <c r="AW3637" s="187" t="str">
        <f t="shared" si="1223"/>
        <v/>
      </c>
      <c r="AX3637" s="187" t="str">
        <f t="shared" si="1224"/>
        <v/>
      </c>
      <c r="AY3637" s="187" t="str">
        <f t="shared" si="1205"/>
        <v/>
      </c>
      <c r="AZ3637" s="187" t="str">
        <f t="shared" si="1225"/>
        <v/>
      </c>
      <c r="BA3637" s="187" t="str">
        <f t="shared" si="1207"/>
        <v xml:space="preserve"> </v>
      </c>
      <c r="BB3637" s="187" t="str">
        <f>IFERROR(IF(AW3637="","",VLOOKUP(AW3637,SUSS!R:S,2,FALSE)),AY3637*SUSS!$M$2)</f>
        <v/>
      </c>
      <c r="BC3637" s="187" t="str">
        <f t="shared" si="1206"/>
        <v/>
      </c>
    </row>
    <row r="3638" spans="29:55">
      <c r="AC3638" s="187" t="str">
        <f t="shared" si="1208"/>
        <v/>
      </c>
      <c r="AD3638" s="187" t="str">
        <f t="shared" si="1209"/>
        <v/>
      </c>
      <c r="AE3638" s="187" t="str">
        <f t="shared" si="1210"/>
        <v/>
      </c>
      <c r="AF3638" s="187" t="str">
        <f t="shared" si="1211"/>
        <v/>
      </c>
      <c r="AG3638" s="187" t="str">
        <f t="shared" si="1212"/>
        <v/>
      </c>
      <c r="AH3638" s="187" t="str">
        <f t="shared" si="1213"/>
        <v/>
      </c>
      <c r="AI3638" s="187" t="str">
        <f t="shared" si="1214"/>
        <v/>
      </c>
      <c r="AJ3638" s="187" t="str">
        <f t="shared" si="1215"/>
        <v/>
      </c>
      <c r="AK3638" s="187" t="str">
        <f t="shared" si="1216"/>
        <v/>
      </c>
      <c r="AN3638" s="187" t="str">
        <f t="shared" si="1217"/>
        <v/>
      </c>
      <c r="AO3638" s="187" t="str">
        <f t="shared" si="1218"/>
        <v/>
      </c>
      <c r="AP3638" s="187" t="str">
        <f t="shared" si="1219"/>
        <v/>
      </c>
      <c r="AT3638" s="187" t="str">
        <f t="shared" si="1220"/>
        <v/>
      </c>
      <c r="AU3638" s="187" t="str">
        <f t="shared" si="1221"/>
        <v/>
      </c>
      <c r="AV3638" s="187" t="str">
        <f t="shared" si="1222"/>
        <v/>
      </c>
      <c r="AW3638" s="187" t="str">
        <f t="shared" si="1223"/>
        <v/>
      </c>
      <c r="AX3638" s="187" t="str">
        <f t="shared" si="1224"/>
        <v/>
      </c>
      <c r="AY3638" s="187" t="str">
        <f t="shared" si="1205"/>
        <v/>
      </c>
      <c r="AZ3638" s="187" t="str">
        <f t="shared" si="1225"/>
        <v/>
      </c>
      <c r="BA3638" s="187" t="str">
        <f t="shared" si="1207"/>
        <v xml:space="preserve"> </v>
      </c>
      <c r="BB3638" s="187" t="str">
        <f>IFERROR(IF(AW3638="","",VLOOKUP(AW3638,SUSS!R:S,2,FALSE)),AY3638*SUSS!$M$2)</f>
        <v/>
      </c>
      <c r="BC3638" s="187" t="str">
        <f t="shared" si="1206"/>
        <v/>
      </c>
    </row>
    <row r="3639" spans="29:55">
      <c r="AC3639" s="187" t="str">
        <f t="shared" si="1208"/>
        <v/>
      </c>
      <c r="AD3639" s="187" t="str">
        <f t="shared" si="1209"/>
        <v/>
      </c>
      <c r="AE3639" s="187" t="str">
        <f t="shared" si="1210"/>
        <v/>
      </c>
      <c r="AF3639" s="187" t="str">
        <f t="shared" si="1211"/>
        <v/>
      </c>
      <c r="AG3639" s="187" t="str">
        <f t="shared" si="1212"/>
        <v/>
      </c>
      <c r="AH3639" s="187" t="str">
        <f t="shared" si="1213"/>
        <v/>
      </c>
      <c r="AI3639" s="187" t="str">
        <f t="shared" si="1214"/>
        <v/>
      </c>
      <c r="AJ3639" s="187" t="str">
        <f t="shared" si="1215"/>
        <v/>
      </c>
      <c r="AK3639" s="187" t="str">
        <f t="shared" si="1216"/>
        <v/>
      </c>
      <c r="AN3639" s="187" t="str">
        <f t="shared" si="1217"/>
        <v/>
      </c>
      <c r="AO3639" s="187" t="str">
        <f t="shared" si="1218"/>
        <v/>
      </c>
      <c r="AP3639" s="187" t="str">
        <f t="shared" si="1219"/>
        <v/>
      </c>
      <c r="AT3639" s="187" t="str">
        <f t="shared" si="1220"/>
        <v/>
      </c>
      <c r="AU3639" s="187" t="str">
        <f t="shared" si="1221"/>
        <v/>
      </c>
      <c r="AV3639" s="187" t="str">
        <f t="shared" si="1222"/>
        <v/>
      </c>
      <c r="AW3639" s="187" t="str">
        <f t="shared" si="1223"/>
        <v/>
      </c>
      <c r="AX3639" s="187" t="str">
        <f t="shared" si="1224"/>
        <v/>
      </c>
      <c r="AY3639" s="187" t="str">
        <f t="shared" si="1205"/>
        <v/>
      </c>
      <c r="AZ3639" s="187" t="str">
        <f t="shared" si="1225"/>
        <v/>
      </c>
      <c r="BA3639" s="187" t="str">
        <f t="shared" si="1207"/>
        <v xml:space="preserve"> </v>
      </c>
      <c r="BB3639" s="187" t="str">
        <f>IFERROR(IF(AW3639="","",VLOOKUP(AW3639,SUSS!R:S,2,FALSE)),AY3639*SUSS!$M$2)</f>
        <v/>
      </c>
      <c r="BC3639" s="187" t="str">
        <f t="shared" si="1206"/>
        <v/>
      </c>
    </row>
    <row r="3640" spans="29:55">
      <c r="AC3640" s="187" t="str">
        <f t="shared" si="1208"/>
        <v/>
      </c>
      <c r="AD3640" s="187" t="str">
        <f t="shared" si="1209"/>
        <v/>
      </c>
      <c r="AE3640" s="187" t="str">
        <f t="shared" si="1210"/>
        <v/>
      </c>
      <c r="AF3640" s="187" t="str">
        <f t="shared" si="1211"/>
        <v/>
      </c>
      <c r="AG3640" s="187" t="str">
        <f t="shared" si="1212"/>
        <v/>
      </c>
      <c r="AH3640" s="187" t="str">
        <f t="shared" si="1213"/>
        <v/>
      </c>
      <c r="AI3640" s="187" t="str">
        <f t="shared" si="1214"/>
        <v/>
      </c>
      <c r="AJ3640" s="187" t="str">
        <f t="shared" si="1215"/>
        <v/>
      </c>
      <c r="AK3640" s="187" t="str">
        <f t="shared" si="1216"/>
        <v/>
      </c>
      <c r="AN3640" s="187" t="str">
        <f t="shared" si="1217"/>
        <v/>
      </c>
      <c r="AO3640" s="187" t="str">
        <f t="shared" si="1218"/>
        <v/>
      </c>
      <c r="AP3640" s="187" t="str">
        <f t="shared" si="1219"/>
        <v/>
      </c>
      <c r="AT3640" s="187" t="str">
        <f t="shared" si="1220"/>
        <v/>
      </c>
      <c r="AU3640" s="187" t="str">
        <f t="shared" si="1221"/>
        <v/>
      </c>
      <c r="AV3640" s="187" t="str">
        <f t="shared" si="1222"/>
        <v/>
      </c>
      <c r="AW3640" s="187" t="str">
        <f t="shared" si="1223"/>
        <v/>
      </c>
      <c r="AX3640" s="187" t="str">
        <f t="shared" si="1224"/>
        <v/>
      </c>
      <c r="AY3640" s="187" t="str">
        <f t="shared" si="1205"/>
        <v/>
      </c>
      <c r="AZ3640" s="187" t="str">
        <f t="shared" si="1225"/>
        <v/>
      </c>
      <c r="BA3640" s="187" t="str">
        <f t="shared" si="1207"/>
        <v xml:space="preserve"> </v>
      </c>
      <c r="BB3640" s="187" t="str">
        <f>IFERROR(IF(AW3640="","",VLOOKUP(AW3640,SUSS!R:S,2,FALSE)),AY3640*SUSS!$M$2)</f>
        <v/>
      </c>
      <c r="BC3640" s="187" t="str">
        <f t="shared" si="1206"/>
        <v/>
      </c>
    </row>
    <row r="3641" spans="29:55">
      <c r="AC3641" s="187" t="str">
        <f t="shared" si="1208"/>
        <v/>
      </c>
      <c r="AD3641" s="187" t="str">
        <f t="shared" si="1209"/>
        <v/>
      </c>
      <c r="AE3641" s="187" t="str">
        <f t="shared" si="1210"/>
        <v/>
      </c>
      <c r="AF3641" s="187" t="str">
        <f t="shared" si="1211"/>
        <v/>
      </c>
      <c r="AG3641" s="187" t="str">
        <f t="shared" si="1212"/>
        <v/>
      </c>
      <c r="AH3641" s="187" t="str">
        <f t="shared" si="1213"/>
        <v/>
      </c>
      <c r="AI3641" s="187" t="str">
        <f t="shared" si="1214"/>
        <v/>
      </c>
      <c r="AJ3641" s="187" t="str">
        <f t="shared" si="1215"/>
        <v/>
      </c>
      <c r="AK3641" s="187" t="str">
        <f t="shared" si="1216"/>
        <v/>
      </c>
      <c r="AN3641" s="187" t="str">
        <f t="shared" si="1217"/>
        <v/>
      </c>
      <c r="AO3641" s="187" t="str">
        <f t="shared" si="1218"/>
        <v/>
      </c>
      <c r="AP3641" s="187" t="str">
        <f t="shared" si="1219"/>
        <v/>
      </c>
      <c r="AT3641" s="187" t="str">
        <f t="shared" si="1220"/>
        <v/>
      </c>
      <c r="AU3641" s="187" t="str">
        <f t="shared" si="1221"/>
        <v/>
      </c>
      <c r="AV3641" s="187" t="str">
        <f t="shared" si="1222"/>
        <v/>
      </c>
      <c r="AW3641" s="187" t="str">
        <f t="shared" si="1223"/>
        <v/>
      </c>
      <c r="AX3641" s="187" t="str">
        <f t="shared" si="1224"/>
        <v/>
      </c>
      <c r="AY3641" s="187" t="str">
        <f t="shared" si="1205"/>
        <v/>
      </c>
      <c r="AZ3641" s="187" t="str">
        <f t="shared" si="1225"/>
        <v/>
      </c>
      <c r="BA3641" s="187" t="str">
        <f t="shared" si="1207"/>
        <v xml:space="preserve"> </v>
      </c>
      <c r="BB3641" s="187" t="str">
        <f>IFERROR(IF(AW3641="","",VLOOKUP(AW3641,SUSS!R:S,2,FALSE)),AY3641*SUSS!$M$2)</f>
        <v/>
      </c>
      <c r="BC3641" s="187" t="str">
        <f t="shared" si="1206"/>
        <v/>
      </c>
    </row>
    <row r="3642" spans="29:55">
      <c r="AC3642" s="187" t="str">
        <f t="shared" si="1208"/>
        <v/>
      </c>
      <c r="AD3642" s="187" t="str">
        <f t="shared" si="1209"/>
        <v/>
      </c>
      <c r="AE3642" s="187" t="str">
        <f t="shared" si="1210"/>
        <v/>
      </c>
      <c r="AF3642" s="187" t="str">
        <f t="shared" si="1211"/>
        <v/>
      </c>
      <c r="AG3642" s="187" t="str">
        <f t="shared" si="1212"/>
        <v/>
      </c>
      <c r="AH3642" s="187" t="str">
        <f t="shared" si="1213"/>
        <v/>
      </c>
      <c r="AI3642" s="187" t="str">
        <f t="shared" si="1214"/>
        <v/>
      </c>
      <c r="AJ3642" s="187" t="str">
        <f t="shared" si="1215"/>
        <v/>
      </c>
      <c r="AK3642" s="187" t="str">
        <f t="shared" si="1216"/>
        <v/>
      </c>
      <c r="AN3642" s="187" t="str">
        <f t="shared" si="1217"/>
        <v/>
      </c>
      <c r="AO3642" s="187" t="str">
        <f t="shared" si="1218"/>
        <v/>
      </c>
      <c r="AP3642" s="187" t="str">
        <f t="shared" si="1219"/>
        <v/>
      </c>
      <c r="AT3642" s="187" t="str">
        <f t="shared" si="1220"/>
        <v/>
      </c>
      <c r="AU3642" s="187" t="str">
        <f t="shared" si="1221"/>
        <v/>
      </c>
      <c r="AV3642" s="187" t="str">
        <f t="shared" si="1222"/>
        <v/>
      </c>
      <c r="AW3642" s="187" t="str">
        <f t="shared" si="1223"/>
        <v/>
      </c>
      <c r="AX3642" s="187" t="str">
        <f t="shared" si="1224"/>
        <v/>
      </c>
      <c r="AY3642" s="187" t="str">
        <f t="shared" si="1205"/>
        <v/>
      </c>
      <c r="AZ3642" s="187" t="str">
        <f t="shared" si="1225"/>
        <v/>
      </c>
      <c r="BA3642" s="187" t="str">
        <f t="shared" si="1207"/>
        <v xml:space="preserve"> </v>
      </c>
      <c r="BB3642" s="187" t="str">
        <f>IFERROR(IF(AW3642="","",VLOOKUP(AW3642,SUSS!R:S,2,FALSE)),AY3642*SUSS!$M$2)</f>
        <v/>
      </c>
      <c r="BC3642" s="187" t="str">
        <f t="shared" si="1206"/>
        <v/>
      </c>
    </row>
    <row r="3643" spans="29:55">
      <c r="AC3643" s="187" t="str">
        <f t="shared" si="1208"/>
        <v/>
      </c>
      <c r="AD3643" s="187" t="str">
        <f t="shared" si="1209"/>
        <v/>
      </c>
      <c r="AE3643" s="187" t="str">
        <f t="shared" si="1210"/>
        <v/>
      </c>
      <c r="AF3643" s="187" t="str">
        <f t="shared" si="1211"/>
        <v/>
      </c>
      <c r="AG3643" s="187" t="str">
        <f t="shared" si="1212"/>
        <v/>
      </c>
      <c r="AH3643" s="187" t="str">
        <f t="shared" si="1213"/>
        <v/>
      </c>
      <c r="AI3643" s="187" t="str">
        <f t="shared" si="1214"/>
        <v/>
      </c>
      <c r="AJ3643" s="187" t="str">
        <f t="shared" si="1215"/>
        <v/>
      </c>
      <c r="AK3643" s="187" t="str">
        <f t="shared" si="1216"/>
        <v/>
      </c>
      <c r="AN3643" s="187" t="str">
        <f t="shared" si="1217"/>
        <v/>
      </c>
      <c r="AO3643" s="187" t="str">
        <f t="shared" si="1218"/>
        <v/>
      </c>
      <c r="AP3643" s="187" t="str">
        <f t="shared" si="1219"/>
        <v/>
      </c>
      <c r="AT3643" s="187" t="str">
        <f t="shared" si="1220"/>
        <v/>
      </c>
      <c r="AU3643" s="187" t="str">
        <f t="shared" si="1221"/>
        <v/>
      </c>
      <c r="AV3643" s="187" t="str">
        <f t="shared" si="1222"/>
        <v/>
      </c>
      <c r="AW3643" s="187" t="str">
        <f t="shared" si="1223"/>
        <v/>
      </c>
      <c r="AX3643" s="187" t="str">
        <f t="shared" si="1224"/>
        <v/>
      </c>
      <c r="AY3643" s="187" t="str">
        <f t="shared" si="1205"/>
        <v/>
      </c>
      <c r="AZ3643" s="187" t="str">
        <f t="shared" si="1225"/>
        <v/>
      </c>
      <c r="BA3643" s="187" t="str">
        <f t="shared" si="1207"/>
        <v xml:space="preserve"> </v>
      </c>
      <c r="BB3643" s="187" t="str">
        <f>IFERROR(IF(AW3643="","",VLOOKUP(AW3643,SUSS!R:S,2,FALSE)),AY3643*SUSS!$M$2)</f>
        <v/>
      </c>
      <c r="BC3643" s="187" t="str">
        <f t="shared" si="1206"/>
        <v/>
      </c>
    </row>
    <row r="3644" spans="29:55">
      <c r="AC3644" s="187" t="str">
        <f t="shared" si="1208"/>
        <v/>
      </c>
      <c r="AD3644" s="187" t="str">
        <f t="shared" si="1209"/>
        <v/>
      </c>
      <c r="AE3644" s="187" t="str">
        <f t="shared" si="1210"/>
        <v/>
      </c>
      <c r="AF3644" s="187" t="str">
        <f t="shared" si="1211"/>
        <v/>
      </c>
      <c r="AG3644" s="187" t="str">
        <f t="shared" si="1212"/>
        <v/>
      </c>
      <c r="AH3644" s="187" t="str">
        <f t="shared" si="1213"/>
        <v/>
      </c>
      <c r="AI3644" s="187" t="str">
        <f t="shared" si="1214"/>
        <v/>
      </c>
      <c r="AJ3644" s="187" t="str">
        <f t="shared" si="1215"/>
        <v/>
      </c>
      <c r="AK3644" s="187" t="str">
        <f t="shared" si="1216"/>
        <v/>
      </c>
      <c r="AN3644" s="187" t="str">
        <f t="shared" si="1217"/>
        <v/>
      </c>
      <c r="AO3644" s="187" t="str">
        <f t="shared" si="1218"/>
        <v/>
      </c>
      <c r="AP3644" s="187" t="str">
        <f t="shared" si="1219"/>
        <v/>
      </c>
      <c r="AT3644" s="187" t="str">
        <f t="shared" si="1220"/>
        <v/>
      </c>
      <c r="AU3644" s="187" t="str">
        <f t="shared" si="1221"/>
        <v/>
      </c>
      <c r="AV3644" s="187" t="str">
        <f t="shared" si="1222"/>
        <v/>
      </c>
      <c r="AW3644" s="187" t="str">
        <f t="shared" si="1223"/>
        <v/>
      </c>
      <c r="AX3644" s="187" t="str">
        <f t="shared" si="1224"/>
        <v/>
      </c>
      <c r="AY3644" s="187" t="str">
        <f t="shared" si="1205"/>
        <v/>
      </c>
      <c r="AZ3644" s="187" t="str">
        <f t="shared" si="1225"/>
        <v/>
      </c>
      <c r="BA3644" s="187" t="str">
        <f t="shared" si="1207"/>
        <v xml:space="preserve"> </v>
      </c>
      <c r="BB3644" s="187" t="str">
        <f>IFERROR(IF(AW3644="","",VLOOKUP(AW3644,SUSS!R:S,2,FALSE)),AY3644*SUSS!$M$2)</f>
        <v/>
      </c>
      <c r="BC3644" s="187" t="str">
        <f t="shared" si="1206"/>
        <v/>
      </c>
    </row>
    <row r="3645" spans="29:55">
      <c r="AC3645" s="187" t="str">
        <f t="shared" si="1208"/>
        <v/>
      </c>
      <c r="AD3645" s="187" t="str">
        <f t="shared" si="1209"/>
        <v/>
      </c>
      <c r="AE3645" s="187" t="str">
        <f t="shared" si="1210"/>
        <v/>
      </c>
      <c r="AF3645" s="187" t="str">
        <f t="shared" si="1211"/>
        <v/>
      </c>
      <c r="AG3645" s="187" t="str">
        <f t="shared" si="1212"/>
        <v/>
      </c>
      <c r="AH3645" s="187" t="str">
        <f t="shared" si="1213"/>
        <v/>
      </c>
      <c r="AI3645" s="187" t="str">
        <f t="shared" si="1214"/>
        <v/>
      </c>
      <c r="AJ3645" s="187" t="str">
        <f t="shared" si="1215"/>
        <v/>
      </c>
      <c r="AK3645" s="187" t="str">
        <f t="shared" si="1216"/>
        <v/>
      </c>
      <c r="AN3645" s="187" t="str">
        <f t="shared" si="1217"/>
        <v/>
      </c>
      <c r="AO3645" s="187" t="str">
        <f t="shared" si="1218"/>
        <v/>
      </c>
      <c r="AP3645" s="187" t="str">
        <f t="shared" si="1219"/>
        <v/>
      </c>
      <c r="AT3645" s="187" t="str">
        <f t="shared" si="1220"/>
        <v/>
      </c>
      <c r="AU3645" s="187" t="str">
        <f t="shared" si="1221"/>
        <v/>
      </c>
      <c r="AV3645" s="187" t="str">
        <f t="shared" si="1222"/>
        <v/>
      </c>
      <c r="AW3645" s="187" t="str">
        <f t="shared" si="1223"/>
        <v/>
      </c>
      <c r="AX3645" s="187" t="str">
        <f t="shared" si="1224"/>
        <v/>
      </c>
      <c r="AY3645" s="187" t="str">
        <f t="shared" si="1205"/>
        <v/>
      </c>
      <c r="AZ3645" s="187" t="str">
        <f t="shared" si="1225"/>
        <v/>
      </c>
      <c r="BA3645" s="187" t="str">
        <f t="shared" si="1207"/>
        <v xml:space="preserve"> </v>
      </c>
      <c r="BB3645" s="187" t="str">
        <f>IFERROR(IF(AW3645="","",VLOOKUP(AW3645,SUSS!R:S,2,FALSE)),AY3645*SUSS!$M$2)</f>
        <v/>
      </c>
      <c r="BC3645" s="187" t="str">
        <f t="shared" si="1206"/>
        <v/>
      </c>
    </row>
    <row r="3646" spans="29:55">
      <c r="AC3646" s="187" t="str">
        <f t="shared" si="1208"/>
        <v/>
      </c>
      <c r="AD3646" s="187" t="str">
        <f t="shared" si="1209"/>
        <v/>
      </c>
      <c r="AE3646" s="187" t="str">
        <f t="shared" si="1210"/>
        <v/>
      </c>
      <c r="AF3646" s="187" t="str">
        <f t="shared" si="1211"/>
        <v/>
      </c>
      <c r="AG3646" s="187" t="str">
        <f t="shared" si="1212"/>
        <v/>
      </c>
      <c r="AH3646" s="187" t="str">
        <f t="shared" si="1213"/>
        <v/>
      </c>
      <c r="AI3646" s="187" t="str">
        <f t="shared" si="1214"/>
        <v/>
      </c>
      <c r="AJ3646" s="187" t="str">
        <f t="shared" si="1215"/>
        <v/>
      </c>
      <c r="AK3646" s="187" t="str">
        <f t="shared" si="1216"/>
        <v/>
      </c>
      <c r="AN3646" s="187" t="str">
        <f t="shared" si="1217"/>
        <v/>
      </c>
      <c r="AO3646" s="187" t="str">
        <f t="shared" si="1218"/>
        <v/>
      </c>
      <c r="AP3646" s="187" t="str">
        <f t="shared" si="1219"/>
        <v/>
      </c>
      <c r="AT3646" s="187" t="str">
        <f t="shared" si="1220"/>
        <v/>
      </c>
      <c r="AU3646" s="187" t="str">
        <f t="shared" si="1221"/>
        <v/>
      </c>
      <c r="AV3646" s="187" t="str">
        <f t="shared" si="1222"/>
        <v/>
      </c>
      <c r="AW3646" s="187" t="str">
        <f t="shared" si="1223"/>
        <v/>
      </c>
      <c r="AX3646" s="187" t="str">
        <f t="shared" si="1224"/>
        <v/>
      </c>
      <c r="AY3646" s="187" t="str">
        <f t="shared" si="1205"/>
        <v/>
      </c>
      <c r="AZ3646" s="187" t="str">
        <f t="shared" si="1225"/>
        <v/>
      </c>
      <c r="BA3646" s="187" t="str">
        <f t="shared" si="1207"/>
        <v xml:space="preserve"> </v>
      </c>
      <c r="BB3646" s="187" t="str">
        <f>IFERROR(IF(AW3646="","",VLOOKUP(AW3646,SUSS!R:S,2,FALSE)),AY3646*SUSS!$M$2)</f>
        <v/>
      </c>
      <c r="BC3646" s="187" t="str">
        <f t="shared" si="1206"/>
        <v/>
      </c>
    </row>
    <row r="3647" spans="29:55">
      <c r="AC3647" s="187" t="str">
        <f t="shared" si="1208"/>
        <v/>
      </c>
      <c r="AD3647" s="187" t="str">
        <f t="shared" si="1209"/>
        <v/>
      </c>
      <c r="AE3647" s="187" t="str">
        <f t="shared" si="1210"/>
        <v/>
      </c>
      <c r="AF3647" s="187" t="str">
        <f t="shared" si="1211"/>
        <v/>
      </c>
      <c r="AG3647" s="187" t="str">
        <f t="shared" si="1212"/>
        <v/>
      </c>
      <c r="AH3647" s="187" t="str">
        <f t="shared" si="1213"/>
        <v/>
      </c>
      <c r="AI3647" s="187" t="str">
        <f t="shared" si="1214"/>
        <v/>
      </c>
      <c r="AJ3647" s="187" t="str">
        <f t="shared" si="1215"/>
        <v/>
      </c>
      <c r="AK3647" s="187" t="str">
        <f t="shared" si="1216"/>
        <v/>
      </c>
      <c r="AN3647" s="187" t="str">
        <f t="shared" si="1217"/>
        <v/>
      </c>
      <c r="AO3647" s="187" t="str">
        <f t="shared" si="1218"/>
        <v/>
      </c>
      <c r="AP3647" s="187" t="str">
        <f t="shared" si="1219"/>
        <v/>
      </c>
      <c r="AT3647" s="187" t="str">
        <f t="shared" si="1220"/>
        <v/>
      </c>
      <c r="AU3647" s="187" t="str">
        <f t="shared" si="1221"/>
        <v/>
      </c>
      <c r="AV3647" s="187" t="str">
        <f t="shared" si="1222"/>
        <v/>
      </c>
      <c r="AW3647" s="187" t="str">
        <f t="shared" si="1223"/>
        <v/>
      </c>
      <c r="AX3647" s="187" t="str">
        <f t="shared" si="1224"/>
        <v/>
      </c>
      <c r="AY3647" s="187" t="str">
        <f t="shared" si="1205"/>
        <v/>
      </c>
      <c r="AZ3647" s="187" t="str">
        <f t="shared" si="1225"/>
        <v/>
      </c>
      <c r="BA3647" s="187" t="str">
        <f t="shared" si="1207"/>
        <v xml:space="preserve"> </v>
      </c>
      <c r="BB3647" s="187" t="str">
        <f>IFERROR(IF(AW3647="","",VLOOKUP(AW3647,SUSS!R:S,2,FALSE)),AY3647*SUSS!$M$2)</f>
        <v/>
      </c>
      <c r="BC3647" s="187" t="str">
        <f t="shared" si="1206"/>
        <v/>
      </c>
    </row>
    <row r="3648" spans="29:55">
      <c r="AC3648" s="187" t="str">
        <f t="shared" si="1208"/>
        <v/>
      </c>
      <c r="AD3648" s="187" t="str">
        <f t="shared" si="1209"/>
        <v/>
      </c>
      <c r="AE3648" s="187" t="str">
        <f t="shared" si="1210"/>
        <v/>
      </c>
      <c r="AF3648" s="187" t="str">
        <f t="shared" si="1211"/>
        <v/>
      </c>
      <c r="AG3648" s="187" t="str">
        <f t="shared" si="1212"/>
        <v/>
      </c>
      <c r="AH3648" s="187" t="str">
        <f t="shared" si="1213"/>
        <v/>
      </c>
      <c r="AI3648" s="187" t="str">
        <f t="shared" si="1214"/>
        <v/>
      </c>
      <c r="AJ3648" s="187" t="str">
        <f t="shared" si="1215"/>
        <v/>
      </c>
      <c r="AK3648" s="187" t="str">
        <f t="shared" si="1216"/>
        <v/>
      </c>
      <c r="AN3648" s="187" t="str">
        <f t="shared" si="1217"/>
        <v/>
      </c>
      <c r="AO3648" s="187" t="str">
        <f t="shared" si="1218"/>
        <v/>
      </c>
      <c r="AP3648" s="187" t="str">
        <f t="shared" si="1219"/>
        <v/>
      </c>
      <c r="AT3648" s="187" t="str">
        <f t="shared" si="1220"/>
        <v/>
      </c>
      <c r="AU3648" s="187" t="str">
        <f t="shared" si="1221"/>
        <v/>
      </c>
      <c r="AV3648" s="187" t="str">
        <f t="shared" si="1222"/>
        <v/>
      </c>
      <c r="AW3648" s="187" t="str">
        <f t="shared" si="1223"/>
        <v/>
      </c>
      <c r="AX3648" s="187" t="str">
        <f t="shared" si="1224"/>
        <v/>
      </c>
      <c r="AY3648" s="187" t="str">
        <f t="shared" si="1205"/>
        <v/>
      </c>
      <c r="AZ3648" s="187" t="str">
        <f t="shared" si="1225"/>
        <v/>
      </c>
      <c r="BA3648" s="187" t="str">
        <f t="shared" si="1207"/>
        <v xml:space="preserve"> </v>
      </c>
      <c r="BB3648" s="187" t="str">
        <f>IFERROR(IF(AW3648="","",VLOOKUP(AW3648,SUSS!R:S,2,FALSE)),AY3648*SUSS!$M$2)</f>
        <v/>
      </c>
      <c r="BC3648" s="187" t="str">
        <f t="shared" si="1206"/>
        <v/>
      </c>
    </row>
    <row r="3649" spans="29:55">
      <c r="AC3649" s="187" t="str">
        <f t="shared" si="1208"/>
        <v/>
      </c>
      <c r="AD3649" s="187" t="str">
        <f t="shared" si="1209"/>
        <v/>
      </c>
      <c r="AE3649" s="187" t="str">
        <f t="shared" si="1210"/>
        <v/>
      </c>
      <c r="AF3649" s="187" t="str">
        <f t="shared" si="1211"/>
        <v/>
      </c>
      <c r="AG3649" s="187" t="str">
        <f t="shared" si="1212"/>
        <v/>
      </c>
      <c r="AH3649" s="187" t="str">
        <f t="shared" si="1213"/>
        <v/>
      </c>
      <c r="AI3649" s="187" t="str">
        <f t="shared" si="1214"/>
        <v/>
      </c>
      <c r="AJ3649" s="187" t="str">
        <f t="shared" si="1215"/>
        <v/>
      </c>
      <c r="AK3649" s="187" t="str">
        <f t="shared" si="1216"/>
        <v/>
      </c>
      <c r="AN3649" s="187" t="str">
        <f t="shared" si="1217"/>
        <v/>
      </c>
      <c r="AO3649" s="187" t="str">
        <f t="shared" si="1218"/>
        <v/>
      </c>
      <c r="AP3649" s="187" t="str">
        <f t="shared" si="1219"/>
        <v/>
      </c>
      <c r="AT3649" s="187" t="str">
        <f t="shared" si="1220"/>
        <v/>
      </c>
      <c r="AU3649" s="187" t="str">
        <f t="shared" si="1221"/>
        <v/>
      </c>
      <c r="AV3649" s="187" t="str">
        <f t="shared" si="1222"/>
        <v/>
      </c>
      <c r="AW3649" s="187" t="str">
        <f t="shared" si="1223"/>
        <v/>
      </c>
      <c r="AX3649" s="187" t="str">
        <f t="shared" si="1224"/>
        <v/>
      </c>
      <c r="AY3649" s="187" t="str">
        <f t="shared" si="1205"/>
        <v/>
      </c>
      <c r="AZ3649" s="187" t="str">
        <f t="shared" si="1225"/>
        <v/>
      </c>
      <c r="BA3649" s="187" t="str">
        <f t="shared" si="1207"/>
        <v xml:space="preserve"> </v>
      </c>
      <c r="BB3649" s="187" t="str">
        <f>IFERROR(IF(AW3649="","",VLOOKUP(AW3649,SUSS!R:S,2,FALSE)),AY3649*SUSS!$M$2)</f>
        <v/>
      </c>
      <c r="BC3649" s="187" t="str">
        <f t="shared" si="1206"/>
        <v/>
      </c>
    </row>
    <row r="3650" spans="29:55">
      <c r="AC3650" s="187" t="str">
        <f t="shared" si="1208"/>
        <v/>
      </c>
      <c r="AD3650" s="187" t="str">
        <f t="shared" si="1209"/>
        <v/>
      </c>
      <c r="AE3650" s="187" t="str">
        <f t="shared" si="1210"/>
        <v/>
      </c>
      <c r="AF3650" s="187" t="str">
        <f t="shared" si="1211"/>
        <v/>
      </c>
      <c r="AG3650" s="187" t="str">
        <f t="shared" si="1212"/>
        <v/>
      </c>
      <c r="AH3650" s="187" t="str">
        <f t="shared" si="1213"/>
        <v/>
      </c>
      <c r="AI3650" s="187" t="str">
        <f t="shared" si="1214"/>
        <v/>
      </c>
      <c r="AJ3650" s="187" t="str">
        <f t="shared" si="1215"/>
        <v/>
      </c>
      <c r="AK3650" s="187" t="str">
        <f t="shared" si="1216"/>
        <v/>
      </c>
      <c r="AN3650" s="187" t="str">
        <f t="shared" si="1217"/>
        <v/>
      </c>
      <c r="AO3650" s="187" t="str">
        <f t="shared" si="1218"/>
        <v/>
      </c>
      <c r="AP3650" s="187" t="str">
        <f t="shared" si="1219"/>
        <v/>
      </c>
      <c r="AT3650" s="187" t="str">
        <f t="shared" si="1220"/>
        <v/>
      </c>
      <c r="AU3650" s="187" t="str">
        <f t="shared" si="1221"/>
        <v/>
      </c>
      <c r="AV3650" s="187" t="str">
        <f t="shared" si="1222"/>
        <v/>
      </c>
      <c r="AW3650" s="187" t="str">
        <f t="shared" si="1223"/>
        <v/>
      </c>
      <c r="AX3650" s="187" t="str">
        <f t="shared" si="1224"/>
        <v/>
      </c>
      <c r="AY3650" s="187" t="str">
        <f t="shared" si="1205"/>
        <v/>
      </c>
      <c r="AZ3650" s="187" t="str">
        <f t="shared" si="1225"/>
        <v/>
      </c>
      <c r="BA3650" s="187" t="str">
        <f t="shared" si="1207"/>
        <v xml:space="preserve"> </v>
      </c>
      <c r="BB3650" s="187" t="str">
        <f>IFERROR(IF(AW3650="","",VLOOKUP(AW3650,SUSS!R:S,2,FALSE)),AY3650*SUSS!$M$2)</f>
        <v/>
      </c>
      <c r="BC3650" s="187" t="str">
        <f t="shared" si="1206"/>
        <v/>
      </c>
    </row>
    <row r="3651" spans="29:55">
      <c r="AC3651" s="187" t="str">
        <f t="shared" si="1208"/>
        <v/>
      </c>
      <c r="AD3651" s="187" t="str">
        <f t="shared" si="1209"/>
        <v/>
      </c>
      <c r="AE3651" s="187" t="str">
        <f t="shared" si="1210"/>
        <v/>
      </c>
      <c r="AF3651" s="187" t="str">
        <f t="shared" si="1211"/>
        <v/>
      </c>
      <c r="AG3651" s="187" t="str">
        <f t="shared" si="1212"/>
        <v/>
      </c>
      <c r="AH3651" s="187" t="str">
        <f t="shared" si="1213"/>
        <v/>
      </c>
      <c r="AI3651" s="187" t="str">
        <f t="shared" si="1214"/>
        <v/>
      </c>
      <c r="AJ3651" s="187" t="str">
        <f t="shared" si="1215"/>
        <v/>
      </c>
      <c r="AK3651" s="187" t="str">
        <f t="shared" si="1216"/>
        <v/>
      </c>
      <c r="AN3651" s="187" t="str">
        <f t="shared" si="1217"/>
        <v/>
      </c>
      <c r="AO3651" s="187" t="str">
        <f t="shared" si="1218"/>
        <v/>
      </c>
      <c r="AP3651" s="187" t="str">
        <f t="shared" si="1219"/>
        <v/>
      </c>
      <c r="AT3651" s="187" t="str">
        <f t="shared" si="1220"/>
        <v/>
      </c>
      <c r="AU3651" s="187" t="str">
        <f t="shared" si="1221"/>
        <v/>
      </c>
      <c r="AV3651" s="187" t="str">
        <f t="shared" si="1222"/>
        <v/>
      </c>
      <c r="AW3651" s="187" t="str">
        <f t="shared" si="1223"/>
        <v/>
      </c>
      <c r="AX3651" s="187" t="str">
        <f t="shared" si="1224"/>
        <v/>
      </c>
      <c r="AY3651" s="187" t="str">
        <f t="shared" si="1205"/>
        <v/>
      </c>
      <c r="AZ3651" s="187" t="str">
        <f t="shared" si="1225"/>
        <v/>
      </c>
      <c r="BA3651" s="187" t="str">
        <f t="shared" si="1207"/>
        <v xml:space="preserve"> </v>
      </c>
      <c r="BB3651" s="187" t="str">
        <f>IFERROR(IF(AW3651="","",VLOOKUP(AW3651,SUSS!R:S,2,FALSE)),AY3651*SUSS!$M$2)</f>
        <v/>
      </c>
      <c r="BC3651" s="187" t="str">
        <f t="shared" si="1206"/>
        <v/>
      </c>
    </row>
    <row r="3652" spans="29:55">
      <c r="AC3652" s="187" t="str">
        <f t="shared" si="1208"/>
        <v/>
      </c>
      <c r="AD3652" s="187" t="str">
        <f t="shared" si="1209"/>
        <v/>
      </c>
      <c r="AE3652" s="187" t="str">
        <f t="shared" si="1210"/>
        <v/>
      </c>
      <c r="AF3652" s="187" t="str">
        <f t="shared" si="1211"/>
        <v/>
      </c>
      <c r="AG3652" s="187" t="str">
        <f t="shared" si="1212"/>
        <v/>
      </c>
      <c r="AH3652" s="187" t="str">
        <f t="shared" si="1213"/>
        <v/>
      </c>
      <c r="AI3652" s="187" t="str">
        <f t="shared" si="1214"/>
        <v/>
      </c>
      <c r="AJ3652" s="187" t="str">
        <f t="shared" si="1215"/>
        <v/>
      </c>
      <c r="AK3652" s="187" t="str">
        <f t="shared" si="1216"/>
        <v/>
      </c>
      <c r="AN3652" s="187" t="str">
        <f t="shared" si="1217"/>
        <v/>
      </c>
      <c r="AO3652" s="187" t="str">
        <f t="shared" si="1218"/>
        <v/>
      </c>
      <c r="AP3652" s="187" t="str">
        <f t="shared" si="1219"/>
        <v/>
      </c>
      <c r="AT3652" s="187" t="str">
        <f t="shared" si="1220"/>
        <v/>
      </c>
      <c r="AU3652" s="187" t="str">
        <f t="shared" si="1221"/>
        <v/>
      </c>
      <c r="AV3652" s="187" t="str">
        <f t="shared" si="1222"/>
        <v/>
      </c>
      <c r="AW3652" s="187" t="str">
        <f t="shared" si="1223"/>
        <v/>
      </c>
      <c r="AX3652" s="187" t="str">
        <f t="shared" si="1224"/>
        <v/>
      </c>
      <c r="AY3652" s="187" t="str">
        <f t="shared" ref="AY3652:AY3715" si="1226">VLOOKUP(AX3652,AO:AP,2,FALSE)</f>
        <v/>
      </c>
      <c r="AZ3652" s="187" t="str">
        <f t="shared" si="1225"/>
        <v/>
      </c>
      <c r="BA3652" s="187" t="str">
        <f t="shared" si="1207"/>
        <v xml:space="preserve"> </v>
      </c>
      <c r="BB3652" s="187" t="str">
        <f>IFERROR(IF(AW3652="","",VLOOKUP(AW3652,SUSS!R:S,2,FALSE)),AY3652*SUSS!$M$2)</f>
        <v/>
      </c>
      <c r="BC3652" s="187" t="str">
        <f t="shared" si="1206"/>
        <v/>
      </c>
    </row>
    <row r="3653" spans="29:55">
      <c r="AC3653" s="187" t="str">
        <f t="shared" si="1208"/>
        <v/>
      </c>
      <c r="AD3653" s="187" t="str">
        <f t="shared" si="1209"/>
        <v/>
      </c>
      <c r="AE3653" s="187" t="str">
        <f t="shared" si="1210"/>
        <v/>
      </c>
      <c r="AF3653" s="187" t="str">
        <f t="shared" si="1211"/>
        <v/>
      </c>
      <c r="AG3653" s="187" t="str">
        <f t="shared" si="1212"/>
        <v/>
      </c>
      <c r="AH3653" s="187" t="str">
        <f t="shared" si="1213"/>
        <v/>
      </c>
      <c r="AI3653" s="187" t="str">
        <f t="shared" si="1214"/>
        <v/>
      </c>
      <c r="AJ3653" s="187" t="str">
        <f t="shared" si="1215"/>
        <v/>
      </c>
      <c r="AK3653" s="187" t="str">
        <f t="shared" si="1216"/>
        <v/>
      </c>
      <c r="AN3653" s="187" t="str">
        <f t="shared" si="1217"/>
        <v/>
      </c>
      <c r="AO3653" s="187" t="str">
        <f t="shared" si="1218"/>
        <v/>
      </c>
      <c r="AP3653" s="187" t="str">
        <f t="shared" si="1219"/>
        <v/>
      </c>
      <c r="AT3653" s="187" t="str">
        <f t="shared" si="1220"/>
        <v/>
      </c>
      <c r="AU3653" s="187" t="str">
        <f t="shared" si="1221"/>
        <v/>
      </c>
      <c r="AV3653" s="187" t="str">
        <f t="shared" si="1222"/>
        <v/>
      </c>
      <c r="AW3653" s="187" t="str">
        <f t="shared" si="1223"/>
        <v/>
      </c>
      <c r="AX3653" s="187" t="str">
        <f t="shared" si="1224"/>
        <v/>
      </c>
      <c r="AY3653" s="187" t="str">
        <f t="shared" si="1226"/>
        <v/>
      </c>
      <c r="AZ3653" s="187" t="str">
        <f t="shared" si="1225"/>
        <v/>
      </c>
      <c r="BA3653" s="187" t="str">
        <f t="shared" si="1207"/>
        <v xml:space="preserve"> </v>
      </c>
      <c r="BB3653" s="187" t="str">
        <f>IFERROR(IF(AW3653="","",VLOOKUP(AW3653,SUSS!R:S,2,FALSE)),AY3653*SUSS!$M$2)</f>
        <v/>
      </c>
      <c r="BC3653" s="187" t="str">
        <f t="shared" ref="BC3653:BC3716" si="1227">IFERROR(IF(BB3653&lt;&gt;"",AZ3653*BB3653,""),"VER")</f>
        <v/>
      </c>
    </row>
    <row r="3654" spans="29:55">
      <c r="AC3654" s="187" t="str">
        <f t="shared" si="1208"/>
        <v/>
      </c>
      <c r="AD3654" s="187" t="str">
        <f t="shared" si="1209"/>
        <v/>
      </c>
      <c r="AE3654" s="187" t="str">
        <f t="shared" si="1210"/>
        <v/>
      </c>
      <c r="AF3654" s="187" t="str">
        <f t="shared" si="1211"/>
        <v/>
      </c>
      <c r="AG3654" s="187" t="str">
        <f t="shared" si="1212"/>
        <v/>
      </c>
      <c r="AH3654" s="187" t="str">
        <f t="shared" si="1213"/>
        <v/>
      </c>
      <c r="AI3654" s="187" t="str">
        <f t="shared" si="1214"/>
        <v/>
      </c>
      <c r="AJ3654" s="187" t="str">
        <f t="shared" si="1215"/>
        <v/>
      </c>
      <c r="AK3654" s="187" t="str">
        <f t="shared" si="1216"/>
        <v/>
      </c>
      <c r="AN3654" s="187" t="str">
        <f t="shared" si="1217"/>
        <v/>
      </c>
      <c r="AO3654" s="187" t="str">
        <f t="shared" si="1218"/>
        <v/>
      </c>
      <c r="AP3654" s="187" t="str">
        <f t="shared" si="1219"/>
        <v/>
      </c>
      <c r="AT3654" s="187" t="str">
        <f t="shared" si="1220"/>
        <v/>
      </c>
      <c r="AU3654" s="187" t="str">
        <f t="shared" si="1221"/>
        <v/>
      </c>
      <c r="AV3654" s="187" t="str">
        <f t="shared" si="1222"/>
        <v/>
      </c>
      <c r="AW3654" s="187" t="str">
        <f t="shared" si="1223"/>
        <v/>
      </c>
      <c r="AX3654" s="187" t="str">
        <f t="shared" si="1224"/>
        <v/>
      </c>
      <c r="AY3654" s="187" t="str">
        <f t="shared" si="1226"/>
        <v/>
      </c>
      <c r="AZ3654" s="187" t="str">
        <f t="shared" si="1225"/>
        <v/>
      </c>
      <c r="BA3654" s="187" t="str">
        <f t="shared" si="1207"/>
        <v xml:space="preserve"> </v>
      </c>
      <c r="BB3654" s="187" t="str">
        <f>IFERROR(IF(AW3654="","",VLOOKUP(AW3654,SUSS!R:S,2,FALSE)),AY3654*SUSS!$M$2)</f>
        <v/>
      </c>
      <c r="BC3654" s="187" t="str">
        <f t="shared" si="1227"/>
        <v/>
      </c>
    </row>
    <row r="3655" spans="29:55">
      <c r="AC3655" s="187" t="str">
        <f t="shared" si="1208"/>
        <v/>
      </c>
      <c r="AD3655" s="187" t="str">
        <f t="shared" si="1209"/>
        <v/>
      </c>
      <c r="AE3655" s="187" t="str">
        <f t="shared" si="1210"/>
        <v/>
      </c>
      <c r="AF3655" s="187" t="str">
        <f t="shared" si="1211"/>
        <v/>
      </c>
      <c r="AG3655" s="187" t="str">
        <f t="shared" si="1212"/>
        <v/>
      </c>
      <c r="AH3655" s="187" t="str">
        <f t="shared" si="1213"/>
        <v/>
      </c>
      <c r="AI3655" s="187" t="str">
        <f t="shared" si="1214"/>
        <v/>
      </c>
      <c r="AJ3655" s="187" t="str">
        <f t="shared" si="1215"/>
        <v/>
      </c>
      <c r="AK3655" s="187" t="str">
        <f t="shared" si="1216"/>
        <v/>
      </c>
      <c r="AN3655" s="187" t="str">
        <f t="shared" si="1217"/>
        <v/>
      </c>
      <c r="AO3655" s="187" t="str">
        <f t="shared" si="1218"/>
        <v/>
      </c>
      <c r="AP3655" s="187" t="str">
        <f t="shared" si="1219"/>
        <v/>
      </c>
      <c r="AT3655" s="187" t="str">
        <f t="shared" si="1220"/>
        <v/>
      </c>
      <c r="AU3655" s="187" t="str">
        <f t="shared" si="1221"/>
        <v/>
      </c>
      <c r="AV3655" s="187" t="str">
        <f t="shared" si="1222"/>
        <v/>
      </c>
      <c r="AW3655" s="187" t="str">
        <f t="shared" si="1223"/>
        <v/>
      </c>
      <c r="AX3655" s="187" t="str">
        <f t="shared" si="1224"/>
        <v/>
      </c>
      <c r="AY3655" s="187" t="str">
        <f t="shared" si="1226"/>
        <v/>
      </c>
      <c r="AZ3655" s="187" t="str">
        <f t="shared" si="1225"/>
        <v/>
      </c>
      <c r="BA3655" s="187" t="str">
        <f t="shared" si="1207"/>
        <v xml:space="preserve"> </v>
      </c>
      <c r="BB3655" s="187" t="str">
        <f>IFERROR(IF(AW3655="","",VLOOKUP(AW3655,SUSS!R:S,2,FALSE)),AY3655*SUSS!$M$2)</f>
        <v/>
      </c>
      <c r="BC3655" s="187" t="str">
        <f t="shared" si="1227"/>
        <v/>
      </c>
    </row>
    <row r="3656" spans="29:55">
      <c r="AC3656" s="187" t="str">
        <f t="shared" si="1208"/>
        <v/>
      </c>
      <c r="AD3656" s="187" t="str">
        <f t="shared" si="1209"/>
        <v/>
      </c>
      <c r="AE3656" s="187" t="str">
        <f t="shared" si="1210"/>
        <v/>
      </c>
      <c r="AF3656" s="187" t="str">
        <f t="shared" si="1211"/>
        <v/>
      </c>
      <c r="AG3656" s="187" t="str">
        <f t="shared" si="1212"/>
        <v/>
      </c>
      <c r="AH3656" s="187" t="str">
        <f t="shared" si="1213"/>
        <v/>
      </c>
      <c r="AI3656" s="187" t="str">
        <f t="shared" si="1214"/>
        <v/>
      </c>
      <c r="AJ3656" s="187" t="str">
        <f t="shared" si="1215"/>
        <v/>
      </c>
      <c r="AK3656" s="187" t="str">
        <f t="shared" si="1216"/>
        <v/>
      </c>
      <c r="AN3656" s="187" t="str">
        <f t="shared" si="1217"/>
        <v/>
      </c>
      <c r="AO3656" s="187" t="str">
        <f t="shared" si="1218"/>
        <v/>
      </c>
      <c r="AP3656" s="187" t="str">
        <f t="shared" si="1219"/>
        <v/>
      </c>
      <c r="AT3656" s="187" t="str">
        <f t="shared" si="1220"/>
        <v/>
      </c>
      <c r="AU3656" s="187" t="str">
        <f t="shared" si="1221"/>
        <v/>
      </c>
      <c r="AV3656" s="187" t="str">
        <f t="shared" si="1222"/>
        <v/>
      </c>
      <c r="AW3656" s="187" t="str">
        <f t="shared" si="1223"/>
        <v/>
      </c>
      <c r="AX3656" s="187" t="str">
        <f t="shared" si="1224"/>
        <v/>
      </c>
      <c r="AY3656" s="187" t="str">
        <f t="shared" si="1226"/>
        <v/>
      </c>
      <c r="AZ3656" s="187" t="str">
        <f t="shared" si="1225"/>
        <v/>
      </c>
      <c r="BA3656" s="187" t="str">
        <f t="shared" ref="BA3656:BA3719" si="1228">AT3656&amp;" "&amp;AU3656</f>
        <v xml:space="preserve"> </v>
      </c>
      <c r="BB3656" s="187" t="str">
        <f>IFERROR(IF(AW3656="","",VLOOKUP(AW3656,SUSS!R:S,2,FALSE)),AY3656*SUSS!$M$2)</f>
        <v/>
      </c>
      <c r="BC3656" s="187" t="str">
        <f t="shared" si="1227"/>
        <v/>
      </c>
    </row>
    <row r="3657" spans="29:55">
      <c r="AC3657" s="187" t="str">
        <f t="shared" si="1208"/>
        <v/>
      </c>
      <c r="AD3657" s="187" t="str">
        <f t="shared" si="1209"/>
        <v/>
      </c>
      <c r="AE3657" s="187" t="str">
        <f t="shared" si="1210"/>
        <v/>
      </c>
      <c r="AF3657" s="187" t="str">
        <f t="shared" si="1211"/>
        <v/>
      </c>
      <c r="AG3657" s="187" t="str">
        <f t="shared" si="1212"/>
        <v/>
      </c>
      <c r="AH3657" s="187" t="str">
        <f t="shared" si="1213"/>
        <v/>
      </c>
      <c r="AI3657" s="187" t="str">
        <f t="shared" si="1214"/>
        <v/>
      </c>
      <c r="AJ3657" s="187" t="str">
        <f t="shared" si="1215"/>
        <v/>
      </c>
      <c r="AK3657" s="187" t="str">
        <f t="shared" si="1216"/>
        <v/>
      </c>
      <c r="AN3657" s="187" t="str">
        <f t="shared" si="1217"/>
        <v/>
      </c>
      <c r="AO3657" s="187" t="str">
        <f t="shared" si="1218"/>
        <v/>
      </c>
      <c r="AP3657" s="187" t="str">
        <f t="shared" si="1219"/>
        <v/>
      </c>
      <c r="AT3657" s="187" t="str">
        <f t="shared" si="1220"/>
        <v/>
      </c>
      <c r="AU3657" s="187" t="str">
        <f t="shared" si="1221"/>
        <v/>
      </c>
      <c r="AV3657" s="187" t="str">
        <f t="shared" si="1222"/>
        <v/>
      </c>
      <c r="AW3657" s="187" t="str">
        <f t="shared" si="1223"/>
        <v/>
      </c>
      <c r="AX3657" s="187" t="str">
        <f t="shared" si="1224"/>
        <v/>
      </c>
      <c r="AY3657" s="187" t="str">
        <f t="shared" si="1226"/>
        <v/>
      </c>
      <c r="AZ3657" s="187" t="str">
        <f t="shared" si="1225"/>
        <v/>
      </c>
      <c r="BA3657" s="187" t="str">
        <f t="shared" si="1228"/>
        <v xml:space="preserve"> </v>
      </c>
      <c r="BB3657" s="187" t="str">
        <f>IFERROR(IF(AW3657="","",VLOOKUP(AW3657,SUSS!R:S,2,FALSE)),AY3657*SUSS!$M$2)</f>
        <v/>
      </c>
      <c r="BC3657" s="187" t="str">
        <f t="shared" si="1227"/>
        <v/>
      </c>
    </row>
    <row r="3658" spans="29:55">
      <c r="AC3658" s="187" t="str">
        <f t="shared" si="1208"/>
        <v/>
      </c>
      <c r="AD3658" s="187" t="str">
        <f t="shared" si="1209"/>
        <v/>
      </c>
      <c r="AE3658" s="187" t="str">
        <f t="shared" si="1210"/>
        <v/>
      </c>
      <c r="AF3658" s="187" t="str">
        <f t="shared" si="1211"/>
        <v/>
      </c>
      <c r="AG3658" s="187" t="str">
        <f t="shared" si="1212"/>
        <v/>
      </c>
      <c r="AH3658" s="187" t="str">
        <f t="shared" si="1213"/>
        <v/>
      </c>
      <c r="AI3658" s="187" t="str">
        <f t="shared" si="1214"/>
        <v/>
      </c>
      <c r="AJ3658" s="187" t="str">
        <f t="shared" si="1215"/>
        <v/>
      </c>
      <c r="AK3658" s="187" t="str">
        <f t="shared" si="1216"/>
        <v/>
      </c>
      <c r="AN3658" s="187" t="str">
        <f t="shared" si="1217"/>
        <v/>
      </c>
      <c r="AO3658" s="187" t="str">
        <f t="shared" si="1218"/>
        <v/>
      </c>
      <c r="AP3658" s="187" t="str">
        <f t="shared" si="1219"/>
        <v/>
      </c>
      <c r="AT3658" s="187" t="str">
        <f t="shared" si="1220"/>
        <v/>
      </c>
      <c r="AU3658" s="187" t="str">
        <f t="shared" si="1221"/>
        <v/>
      </c>
      <c r="AV3658" s="187" t="str">
        <f t="shared" si="1222"/>
        <v/>
      </c>
      <c r="AW3658" s="187" t="str">
        <f t="shared" si="1223"/>
        <v/>
      </c>
      <c r="AX3658" s="187" t="str">
        <f t="shared" si="1224"/>
        <v/>
      </c>
      <c r="AY3658" s="187" t="str">
        <f t="shared" si="1226"/>
        <v/>
      </c>
      <c r="AZ3658" s="187" t="str">
        <f t="shared" si="1225"/>
        <v/>
      </c>
      <c r="BA3658" s="187" t="str">
        <f t="shared" si="1228"/>
        <v xml:space="preserve"> </v>
      </c>
      <c r="BB3658" s="187" t="str">
        <f>IFERROR(IF(AW3658="","",VLOOKUP(AW3658,SUSS!R:S,2,FALSE)),AY3658*SUSS!$M$2)</f>
        <v/>
      </c>
      <c r="BC3658" s="187" t="str">
        <f t="shared" si="1227"/>
        <v/>
      </c>
    </row>
    <row r="3659" spans="29:55">
      <c r="AC3659" s="187" t="str">
        <f t="shared" si="1208"/>
        <v/>
      </c>
      <c r="AD3659" s="187" t="str">
        <f t="shared" si="1209"/>
        <v/>
      </c>
      <c r="AE3659" s="187" t="str">
        <f t="shared" si="1210"/>
        <v/>
      </c>
      <c r="AF3659" s="187" t="str">
        <f t="shared" si="1211"/>
        <v/>
      </c>
      <c r="AG3659" s="187" t="str">
        <f t="shared" si="1212"/>
        <v/>
      </c>
      <c r="AH3659" s="187" t="str">
        <f t="shared" si="1213"/>
        <v/>
      </c>
      <c r="AI3659" s="187" t="str">
        <f t="shared" si="1214"/>
        <v/>
      </c>
      <c r="AJ3659" s="187" t="str">
        <f t="shared" si="1215"/>
        <v/>
      </c>
      <c r="AK3659" s="187" t="str">
        <f t="shared" si="1216"/>
        <v/>
      </c>
      <c r="AN3659" s="187" t="str">
        <f t="shared" si="1217"/>
        <v/>
      </c>
      <c r="AO3659" s="187" t="str">
        <f t="shared" si="1218"/>
        <v/>
      </c>
      <c r="AP3659" s="187" t="str">
        <f t="shared" si="1219"/>
        <v/>
      </c>
      <c r="AT3659" s="187" t="str">
        <f t="shared" si="1220"/>
        <v/>
      </c>
      <c r="AU3659" s="187" t="str">
        <f t="shared" si="1221"/>
        <v/>
      </c>
      <c r="AV3659" s="187" t="str">
        <f t="shared" si="1222"/>
        <v/>
      </c>
      <c r="AW3659" s="187" t="str">
        <f t="shared" si="1223"/>
        <v/>
      </c>
      <c r="AX3659" s="187" t="str">
        <f t="shared" si="1224"/>
        <v/>
      </c>
      <c r="AY3659" s="187" t="str">
        <f t="shared" si="1226"/>
        <v/>
      </c>
      <c r="AZ3659" s="187" t="str">
        <f t="shared" si="1225"/>
        <v/>
      </c>
      <c r="BA3659" s="187" t="str">
        <f t="shared" si="1228"/>
        <v xml:space="preserve"> </v>
      </c>
      <c r="BB3659" s="187" t="str">
        <f>IFERROR(IF(AW3659="","",VLOOKUP(AW3659,SUSS!R:S,2,FALSE)),AY3659*SUSS!$M$2)</f>
        <v/>
      </c>
      <c r="BC3659" s="187" t="str">
        <f t="shared" si="1227"/>
        <v/>
      </c>
    </row>
    <row r="3660" spans="29:55">
      <c r="AC3660" s="187" t="str">
        <f t="shared" si="1208"/>
        <v/>
      </c>
      <c r="AD3660" s="187" t="str">
        <f t="shared" si="1209"/>
        <v/>
      </c>
      <c r="AE3660" s="187" t="str">
        <f t="shared" si="1210"/>
        <v/>
      </c>
      <c r="AF3660" s="187" t="str">
        <f t="shared" si="1211"/>
        <v/>
      </c>
      <c r="AG3660" s="187" t="str">
        <f t="shared" si="1212"/>
        <v/>
      </c>
      <c r="AH3660" s="187" t="str">
        <f t="shared" si="1213"/>
        <v/>
      </c>
      <c r="AI3660" s="187" t="str">
        <f t="shared" si="1214"/>
        <v/>
      </c>
      <c r="AJ3660" s="187" t="str">
        <f t="shared" si="1215"/>
        <v/>
      </c>
      <c r="AK3660" s="187" t="str">
        <f t="shared" si="1216"/>
        <v/>
      </c>
      <c r="AN3660" s="187" t="str">
        <f t="shared" si="1217"/>
        <v/>
      </c>
      <c r="AO3660" s="187" t="str">
        <f t="shared" si="1218"/>
        <v/>
      </c>
      <c r="AP3660" s="187" t="str">
        <f t="shared" si="1219"/>
        <v/>
      </c>
      <c r="AT3660" s="187" t="str">
        <f t="shared" si="1220"/>
        <v/>
      </c>
      <c r="AU3660" s="187" t="str">
        <f t="shared" si="1221"/>
        <v/>
      </c>
      <c r="AV3660" s="187" t="str">
        <f t="shared" si="1222"/>
        <v/>
      </c>
      <c r="AW3660" s="187" t="str">
        <f t="shared" si="1223"/>
        <v/>
      </c>
      <c r="AX3660" s="187" t="str">
        <f t="shared" si="1224"/>
        <v/>
      </c>
      <c r="AY3660" s="187" t="str">
        <f t="shared" si="1226"/>
        <v/>
      </c>
      <c r="AZ3660" s="187" t="str">
        <f t="shared" si="1225"/>
        <v/>
      </c>
      <c r="BA3660" s="187" t="str">
        <f t="shared" si="1228"/>
        <v xml:space="preserve"> </v>
      </c>
      <c r="BB3660" s="187" t="str">
        <f>IFERROR(IF(AW3660="","",VLOOKUP(AW3660,SUSS!R:S,2,FALSE)),AY3660*SUSS!$M$2)</f>
        <v/>
      </c>
      <c r="BC3660" s="187" t="str">
        <f t="shared" si="1227"/>
        <v/>
      </c>
    </row>
    <row r="3661" spans="29:55">
      <c r="AC3661" s="187" t="str">
        <f t="shared" si="1208"/>
        <v/>
      </c>
      <c r="AD3661" s="187" t="str">
        <f t="shared" si="1209"/>
        <v/>
      </c>
      <c r="AE3661" s="187" t="str">
        <f t="shared" si="1210"/>
        <v/>
      </c>
      <c r="AF3661" s="187" t="str">
        <f t="shared" si="1211"/>
        <v/>
      </c>
      <c r="AG3661" s="187" t="str">
        <f t="shared" si="1212"/>
        <v/>
      </c>
      <c r="AH3661" s="187" t="str">
        <f t="shared" si="1213"/>
        <v/>
      </c>
      <c r="AI3661" s="187" t="str">
        <f t="shared" si="1214"/>
        <v/>
      </c>
      <c r="AJ3661" s="187" t="str">
        <f t="shared" si="1215"/>
        <v/>
      </c>
      <c r="AK3661" s="187" t="str">
        <f t="shared" si="1216"/>
        <v/>
      </c>
      <c r="AN3661" s="187" t="str">
        <f t="shared" si="1217"/>
        <v/>
      </c>
      <c r="AO3661" s="187" t="str">
        <f t="shared" si="1218"/>
        <v/>
      </c>
      <c r="AP3661" s="187" t="str">
        <f t="shared" si="1219"/>
        <v/>
      </c>
      <c r="AT3661" s="187" t="str">
        <f t="shared" si="1220"/>
        <v/>
      </c>
      <c r="AU3661" s="187" t="str">
        <f t="shared" si="1221"/>
        <v/>
      </c>
      <c r="AV3661" s="187" t="str">
        <f t="shared" si="1222"/>
        <v/>
      </c>
      <c r="AW3661" s="187" t="str">
        <f t="shared" si="1223"/>
        <v/>
      </c>
      <c r="AX3661" s="187" t="str">
        <f t="shared" si="1224"/>
        <v/>
      </c>
      <c r="AY3661" s="187" t="str">
        <f t="shared" si="1226"/>
        <v/>
      </c>
      <c r="AZ3661" s="187" t="str">
        <f t="shared" si="1225"/>
        <v/>
      </c>
      <c r="BA3661" s="187" t="str">
        <f t="shared" si="1228"/>
        <v xml:space="preserve"> </v>
      </c>
      <c r="BB3661" s="187" t="str">
        <f>IFERROR(IF(AW3661="","",VLOOKUP(AW3661,SUSS!R:S,2,FALSE)),AY3661*SUSS!$M$2)</f>
        <v/>
      </c>
      <c r="BC3661" s="187" t="str">
        <f t="shared" si="1227"/>
        <v/>
      </c>
    </row>
    <row r="3662" spans="29:55">
      <c r="AC3662" s="187" t="str">
        <f t="shared" si="1208"/>
        <v/>
      </c>
      <c r="AD3662" s="187" t="str">
        <f t="shared" si="1209"/>
        <v/>
      </c>
      <c r="AE3662" s="187" t="str">
        <f t="shared" si="1210"/>
        <v/>
      </c>
      <c r="AF3662" s="187" t="str">
        <f t="shared" si="1211"/>
        <v/>
      </c>
      <c r="AG3662" s="187" t="str">
        <f t="shared" si="1212"/>
        <v/>
      </c>
      <c r="AH3662" s="187" t="str">
        <f t="shared" si="1213"/>
        <v/>
      </c>
      <c r="AI3662" s="187" t="str">
        <f t="shared" si="1214"/>
        <v/>
      </c>
      <c r="AJ3662" s="187" t="str">
        <f t="shared" si="1215"/>
        <v/>
      </c>
      <c r="AK3662" s="187" t="str">
        <f t="shared" si="1216"/>
        <v/>
      </c>
      <c r="AN3662" s="187" t="str">
        <f t="shared" si="1217"/>
        <v/>
      </c>
      <c r="AO3662" s="187" t="str">
        <f t="shared" si="1218"/>
        <v/>
      </c>
      <c r="AP3662" s="187" t="str">
        <f t="shared" si="1219"/>
        <v/>
      </c>
      <c r="AT3662" s="187" t="str">
        <f t="shared" si="1220"/>
        <v/>
      </c>
      <c r="AU3662" s="187" t="str">
        <f t="shared" si="1221"/>
        <v/>
      </c>
      <c r="AV3662" s="187" t="str">
        <f t="shared" si="1222"/>
        <v/>
      </c>
      <c r="AW3662" s="187" t="str">
        <f t="shared" si="1223"/>
        <v/>
      </c>
      <c r="AX3662" s="187" t="str">
        <f t="shared" si="1224"/>
        <v/>
      </c>
      <c r="AY3662" s="187" t="str">
        <f t="shared" si="1226"/>
        <v/>
      </c>
      <c r="AZ3662" s="187" t="str">
        <f t="shared" si="1225"/>
        <v/>
      </c>
      <c r="BA3662" s="187" t="str">
        <f t="shared" si="1228"/>
        <v xml:space="preserve"> </v>
      </c>
      <c r="BB3662" s="187" t="str">
        <f>IFERROR(IF(AW3662="","",VLOOKUP(AW3662,SUSS!R:S,2,FALSE)),AY3662*SUSS!$M$2)</f>
        <v/>
      </c>
      <c r="BC3662" s="187" t="str">
        <f t="shared" si="1227"/>
        <v/>
      </c>
    </row>
    <row r="3663" spans="29:55">
      <c r="AC3663" s="187" t="str">
        <f t="shared" si="1208"/>
        <v/>
      </c>
      <c r="AD3663" s="187" t="str">
        <f t="shared" si="1209"/>
        <v/>
      </c>
      <c r="AE3663" s="187" t="str">
        <f t="shared" si="1210"/>
        <v/>
      </c>
      <c r="AF3663" s="187" t="str">
        <f t="shared" si="1211"/>
        <v/>
      </c>
      <c r="AG3663" s="187" t="str">
        <f t="shared" si="1212"/>
        <v/>
      </c>
      <c r="AH3663" s="187" t="str">
        <f t="shared" si="1213"/>
        <v/>
      </c>
      <c r="AI3663" s="187" t="str">
        <f t="shared" si="1214"/>
        <v/>
      </c>
      <c r="AJ3663" s="187" t="str">
        <f t="shared" si="1215"/>
        <v/>
      </c>
      <c r="AK3663" s="187" t="str">
        <f t="shared" si="1216"/>
        <v/>
      </c>
      <c r="AN3663" s="187" t="str">
        <f t="shared" si="1217"/>
        <v/>
      </c>
      <c r="AO3663" s="187" t="str">
        <f t="shared" si="1218"/>
        <v/>
      </c>
      <c r="AP3663" s="187" t="str">
        <f t="shared" si="1219"/>
        <v/>
      </c>
      <c r="AT3663" s="187" t="str">
        <f t="shared" si="1220"/>
        <v/>
      </c>
      <c r="AU3663" s="187" t="str">
        <f t="shared" si="1221"/>
        <v/>
      </c>
      <c r="AV3663" s="187" t="str">
        <f t="shared" si="1222"/>
        <v/>
      </c>
      <c r="AW3663" s="187" t="str">
        <f t="shared" si="1223"/>
        <v/>
      </c>
      <c r="AX3663" s="187" t="str">
        <f t="shared" si="1224"/>
        <v/>
      </c>
      <c r="AY3663" s="187" t="str">
        <f t="shared" si="1226"/>
        <v/>
      </c>
      <c r="AZ3663" s="187" t="str">
        <f t="shared" si="1225"/>
        <v/>
      </c>
      <c r="BA3663" s="187" t="str">
        <f t="shared" si="1228"/>
        <v xml:space="preserve"> </v>
      </c>
      <c r="BB3663" s="187" t="str">
        <f>IFERROR(IF(AW3663="","",VLOOKUP(AW3663,SUSS!R:S,2,FALSE)),AY3663*SUSS!$M$2)</f>
        <v/>
      </c>
      <c r="BC3663" s="187" t="str">
        <f t="shared" si="1227"/>
        <v/>
      </c>
    </row>
    <row r="3664" spans="29:55">
      <c r="AC3664" s="187" t="str">
        <f t="shared" si="1208"/>
        <v/>
      </c>
      <c r="AD3664" s="187" t="str">
        <f t="shared" si="1209"/>
        <v/>
      </c>
      <c r="AE3664" s="187" t="str">
        <f t="shared" si="1210"/>
        <v/>
      </c>
      <c r="AF3664" s="187" t="str">
        <f t="shared" si="1211"/>
        <v/>
      </c>
      <c r="AG3664" s="187" t="str">
        <f t="shared" si="1212"/>
        <v/>
      </c>
      <c r="AH3664" s="187" t="str">
        <f t="shared" si="1213"/>
        <v/>
      </c>
      <c r="AI3664" s="187" t="str">
        <f t="shared" si="1214"/>
        <v/>
      </c>
      <c r="AJ3664" s="187" t="str">
        <f t="shared" si="1215"/>
        <v/>
      </c>
      <c r="AK3664" s="187" t="str">
        <f t="shared" si="1216"/>
        <v/>
      </c>
      <c r="AN3664" s="187" t="str">
        <f t="shared" si="1217"/>
        <v/>
      </c>
      <c r="AO3664" s="187" t="str">
        <f t="shared" si="1218"/>
        <v/>
      </c>
      <c r="AP3664" s="187" t="str">
        <f t="shared" si="1219"/>
        <v/>
      </c>
      <c r="AT3664" s="187" t="str">
        <f t="shared" si="1220"/>
        <v/>
      </c>
      <c r="AU3664" s="187" t="str">
        <f t="shared" si="1221"/>
        <v/>
      </c>
      <c r="AV3664" s="187" t="str">
        <f t="shared" si="1222"/>
        <v/>
      </c>
      <c r="AW3664" s="187" t="str">
        <f t="shared" si="1223"/>
        <v/>
      </c>
      <c r="AX3664" s="187" t="str">
        <f t="shared" si="1224"/>
        <v/>
      </c>
      <c r="AY3664" s="187" t="str">
        <f t="shared" si="1226"/>
        <v/>
      </c>
      <c r="AZ3664" s="187" t="str">
        <f t="shared" si="1225"/>
        <v/>
      </c>
      <c r="BA3664" s="187" t="str">
        <f t="shared" si="1228"/>
        <v xml:space="preserve"> </v>
      </c>
      <c r="BB3664" s="187" t="str">
        <f>IFERROR(IF(AW3664="","",VLOOKUP(AW3664,SUSS!R:S,2,FALSE)),AY3664*SUSS!$M$2)</f>
        <v/>
      </c>
      <c r="BC3664" s="187" t="str">
        <f t="shared" si="1227"/>
        <v/>
      </c>
    </row>
    <row r="3665" spans="29:55">
      <c r="AC3665" s="187" t="str">
        <f t="shared" si="1208"/>
        <v/>
      </c>
      <c r="AD3665" s="187" t="str">
        <f t="shared" si="1209"/>
        <v/>
      </c>
      <c r="AE3665" s="187" t="str">
        <f t="shared" si="1210"/>
        <v/>
      </c>
      <c r="AF3665" s="187" t="str">
        <f t="shared" si="1211"/>
        <v/>
      </c>
      <c r="AG3665" s="187" t="str">
        <f t="shared" si="1212"/>
        <v/>
      </c>
      <c r="AH3665" s="187" t="str">
        <f t="shared" si="1213"/>
        <v/>
      </c>
      <c r="AI3665" s="187" t="str">
        <f t="shared" si="1214"/>
        <v/>
      </c>
      <c r="AJ3665" s="187" t="str">
        <f t="shared" si="1215"/>
        <v/>
      </c>
      <c r="AK3665" s="187" t="str">
        <f t="shared" si="1216"/>
        <v/>
      </c>
      <c r="AN3665" s="187" t="str">
        <f t="shared" si="1217"/>
        <v/>
      </c>
      <c r="AO3665" s="187" t="str">
        <f t="shared" si="1218"/>
        <v/>
      </c>
      <c r="AP3665" s="187" t="str">
        <f t="shared" si="1219"/>
        <v/>
      </c>
      <c r="AT3665" s="187" t="str">
        <f t="shared" si="1220"/>
        <v/>
      </c>
      <c r="AU3665" s="187" t="str">
        <f t="shared" si="1221"/>
        <v/>
      </c>
      <c r="AV3665" s="187" t="str">
        <f t="shared" si="1222"/>
        <v/>
      </c>
      <c r="AW3665" s="187" t="str">
        <f t="shared" si="1223"/>
        <v/>
      </c>
      <c r="AX3665" s="187" t="str">
        <f t="shared" si="1224"/>
        <v/>
      </c>
      <c r="AY3665" s="187" t="str">
        <f t="shared" si="1226"/>
        <v/>
      </c>
      <c r="AZ3665" s="187" t="str">
        <f t="shared" si="1225"/>
        <v/>
      </c>
      <c r="BA3665" s="187" t="str">
        <f t="shared" si="1228"/>
        <v xml:space="preserve"> </v>
      </c>
      <c r="BB3665" s="187" t="str">
        <f>IFERROR(IF(AW3665="","",VLOOKUP(AW3665,SUSS!R:S,2,FALSE)),AY3665*SUSS!$M$2)</f>
        <v/>
      </c>
      <c r="BC3665" s="187" t="str">
        <f t="shared" si="1227"/>
        <v/>
      </c>
    </row>
    <row r="3666" spans="29:55">
      <c r="AC3666" s="187" t="str">
        <f t="shared" si="1208"/>
        <v/>
      </c>
      <c r="AD3666" s="187" t="str">
        <f t="shared" si="1209"/>
        <v/>
      </c>
      <c r="AE3666" s="187" t="str">
        <f t="shared" si="1210"/>
        <v/>
      </c>
      <c r="AF3666" s="187" t="str">
        <f t="shared" si="1211"/>
        <v/>
      </c>
      <c r="AG3666" s="187" t="str">
        <f t="shared" si="1212"/>
        <v/>
      </c>
      <c r="AH3666" s="187" t="str">
        <f t="shared" si="1213"/>
        <v/>
      </c>
      <c r="AI3666" s="187" t="str">
        <f t="shared" si="1214"/>
        <v/>
      </c>
      <c r="AJ3666" s="187" t="str">
        <f t="shared" si="1215"/>
        <v/>
      </c>
      <c r="AK3666" s="187" t="str">
        <f t="shared" si="1216"/>
        <v/>
      </c>
      <c r="AN3666" s="187" t="str">
        <f t="shared" si="1217"/>
        <v/>
      </c>
      <c r="AO3666" s="187" t="str">
        <f t="shared" si="1218"/>
        <v/>
      </c>
      <c r="AP3666" s="187" t="str">
        <f t="shared" si="1219"/>
        <v/>
      </c>
      <c r="AT3666" s="187" t="str">
        <f t="shared" si="1220"/>
        <v/>
      </c>
      <c r="AU3666" s="187" t="str">
        <f t="shared" si="1221"/>
        <v/>
      </c>
      <c r="AV3666" s="187" t="str">
        <f t="shared" si="1222"/>
        <v/>
      </c>
      <c r="AW3666" s="187" t="str">
        <f t="shared" si="1223"/>
        <v/>
      </c>
      <c r="AX3666" s="187" t="str">
        <f t="shared" si="1224"/>
        <v/>
      </c>
      <c r="AY3666" s="187" t="str">
        <f t="shared" si="1226"/>
        <v/>
      </c>
      <c r="AZ3666" s="187" t="str">
        <f t="shared" si="1225"/>
        <v/>
      </c>
      <c r="BA3666" s="187" t="str">
        <f t="shared" si="1228"/>
        <v xml:space="preserve"> </v>
      </c>
      <c r="BB3666" s="187" t="str">
        <f>IFERROR(IF(AW3666="","",VLOOKUP(AW3666,SUSS!R:S,2,FALSE)),AY3666*SUSS!$M$2)</f>
        <v/>
      </c>
      <c r="BC3666" s="187" t="str">
        <f t="shared" si="1227"/>
        <v/>
      </c>
    </row>
    <row r="3667" spans="29:55">
      <c r="AC3667" s="187" t="str">
        <f t="shared" si="1208"/>
        <v/>
      </c>
      <c r="AD3667" s="187" t="str">
        <f t="shared" si="1209"/>
        <v/>
      </c>
      <c r="AE3667" s="187" t="str">
        <f t="shared" si="1210"/>
        <v/>
      </c>
      <c r="AF3667" s="187" t="str">
        <f t="shared" si="1211"/>
        <v/>
      </c>
      <c r="AG3667" s="187" t="str">
        <f t="shared" si="1212"/>
        <v/>
      </c>
      <c r="AH3667" s="187" t="str">
        <f t="shared" si="1213"/>
        <v/>
      </c>
      <c r="AI3667" s="187" t="str">
        <f t="shared" si="1214"/>
        <v/>
      </c>
      <c r="AJ3667" s="187" t="str">
        <f t="shared" si="1215"/>
        <v/>
      </c>
      <c r="AK3667" s="187" t="str">
        <f t="shared" si="1216"/>
        <v/>
      </c>
      <c r="AN3667" s="187" t="str">
        <f t="shared" si="1217"/>
        <v/>
      </c>
      <c r="AO3667" s="187" t="str">
        <f t="shared" si="1218"/>
        <v/>
      </c>
      <c r="AP3667" s="187" t="str">
        <f t="shared" si="1219"/>
        <v/>
      </c>
      <c r="AT3667" s="187" t="str">
        <f t="shared" si="1220"/>
        <v/>
      </c>
      <c r="AU3667" s="187" t="str">
        <f t="shared" si="1221"/>
        <v/>
      </c>
      <c r="AV3667" s="187" t="str">
        <f t="shared" si="1222"/>
        <v/>
      </c>
      <c r="AW3667" s="187" t="str">
        <f t="shared" si="1223"/>
        <v/>
      </c>
      <c r="AX3667" s="187" t="str">
        <f t="shared" si="1224"/>
        <v/>
      </c>
      <c r="AY3667" s="187" t="str">
        <f t="shared" si="1226"/>
        <v/>
      </c>
      <c r="AZ3667" s="187" t="str">
        <f t="shared" si="1225"/>
        <v/>
      </c>
      <c r="BA3667" s="187" t="str">
        <f t="shared" si="1228"/>
        <v xml:space="preserve"> </v>
      </c>
      <c r="BB3667" s="187" t="str">
        <f>IFERROR(IF(AW3667="","",VLOOKUP(AW3667,SUSS!R:S,2,FALSE)),AY3667*SUSS!$M$2)</f>
        <v/>
      </c>
      <c r="BC3667" s="187" t="str">
        <f t="shared" si="1227"/>
        <v/>
      </c>
    </row>
    <row r="3668" spans="29:55">
      <c r="AC3668" s="187" t="str">
        <f t="shared" si="1208"/>
        <v/>
      </c>
      <c r="AD3668" s="187" t="str">
        <f t="shared" si="1209"/>
        <v/>
      </c>
      <c r="AE3668" s="187" t="str">
        <f t="shared" si="1210"/>
        <v/>
      </c>
      <c r="AF3668" s="187" t="str">
        <f t="shared" si="1211"/>
        <v/>
      </c>
      <c r="AG3668" s="187" t="str">
        <f t="shared" si="1212"/>
        <v/>
      </c>
      <c r="AH3668" s="187" t="str">
        <f t="shared" si="1213"/>
        <v/>
      </c>
      <c r="AI3668" s="187" t="str">
        <f t="shared" si="1214"/>
        <v/>
      </c>
      <c r="AJ3668" s="187" t="str">
        <f t="shared" si="1215"/>
        <v/>
      </c>
      <c r="AK3668" s="187" t="str">
        <f t="shared" si="1216"/>
        <v/>
      </c>
      <c r="AN3668" s="187" t="str">
        <f t="shared" si="1217"/>
        <v/>
      </c>
      <c r="AO3668" s="187" t="str">
        <f t="shared" si="1218"/>
        <v/>
      </c>
      <c r="AP3668" s="187" t="str">
        <f t="shared" si="1219"/>
        <v/>
      </c>
      <c r="AT3668" s="187" t="str">
        <f t="shared" si="1220"/>
        <v/>
      </c>
      <c r="AU3668" s="187" t="str">
        <f t="shared" si="1221"/>
        <v/>
      </c>
      <c r="AV3668" s="187" t="str">
        <f t="shared" si="1222"/>
        <v/>
      </c>
      <c r="AW3668" s="187" t="str">
        <f t="shared" si="1223"/>
        <v/>
      </c>
      <c r="AX3668" s="187" t="str">
        <f t="shared" si="1224"/>
        <v/>
      </c>
      <c r="AY3668" s="187" t="str">
        <f t="shared" si="1226"/>
        <v/>
      </c>
      <c r="AZ3668" s="187" t="str">
        <f t="shared" si="1225"/>
        <v/>
      </c>
      <c r="BA3668" s="187" t="str">
        <f t="shared" si="1228"/>
        <v xml:space="preserve"> </v>
      </c>
      <c r="BB3668" s="187" t="str">
        <f>IFERROR(IF(AW3668="","",VLOOKUP(AW3668,SUSS!R:S,2,FALSE)),AY3668*SUSS!$M$2)</f>
        <v/>
      </c>
      <c r="BC3668" s="187" t="str">
        <f t="shared" si="1227"/>
        <v/>
      </c>
    </row>
    <row r="3669" spans="29:55">
      <c r="AC3669" s="187" t="str">
        <f t="shared" si="1208"/>
        <v/>
      </c>
      <c r="AD3669" s="187" t="str">
        <f t="shared" si="1209"/>
        <v/>
      </c>
      <c r="AE3669" s="187" t="str">
        <f t="shared" si="1210"/>
        <v/>
      </c>
      <c r="AF3669" s="187" t="str">
        <f t="shared" si="1211"/>
        <v/>
      </c>
      <c r="AG3669" s="187" t="str">
        <f t="shared" si="1212"/>
        <v/>
      </c>
      <c r="AH3669" s="187" t="str">
        <f t="shared" si="1213"/>
        <v/>
      </c>
      <c r="AI3669" s="187" t="str">
        <f t="shared" si="1214"/>
        <v/>
      </c>
      <c r="AJ3669" s="187" t="str">
        <f t="shared" si="1215"/>
        <v/>
      </c>
      <c r="AK3669" s="187" t="str">
        <f t="shared" si="1216"/>
        <v/>
      </c>
      <c r="AN3669" s="187" t="str">
        <f t="shared" si="1217"/>
        <v/>
      </c>
      <c r="AO3669" s="187" t="str">
        <f t="shared" si="1218"/>
        <v/>
      </c>
      <c r="AP3669" s="187" t="str">
        <f t="shared" si="1219"/>
        <v/>
      </c>
      <c r="AT3669" s="187" t="str">
        <f t="shared" si="1220"/>
        <v/>
      </c>
      <c r="AU3669" s="187" t="str">
        <f t="shared" si="1221"/>
        <v/>
      </c>
      <c r="AV3669" s="187" t="str">
        <f t="shared" si="1222"/>
        <v/>
      </c>
      <c r="AW3669" s="187" t="str">
        <f t="shared" si="1223"/>
        <v/>
      </c>
      <c r="AX3669" s="187" t="str">
        <f t="shared" si="1224"/>
        <v/>
      </c>
      <c r="AY3669" s="187" t="str">
        <f t="shared" si="1226"/>
        <v/>
      </c>
      <c r="AZ3669" s="187" t="str">
        <f t="shared" si="1225"/>
        <v/>
      </c>
      <c r="BA3669" s="187" t="str">
        <f t="shared" si="1228"/>
        <v xml:space="preserve"> </v>
      </c>
      <c r="BB3669" s="187" t="str">
        <f>IFERROR(IF(AW3669="","",VLOOKUP(AW3669,SUSS!R:S,2,FALSE)),AY3669*SUSS!$M$2)</f>
        <v/>
      </c>
      <c r="BC3669" s="187" t="str">
        <f t="shared" si="1227"/>
        <v/>
      </c>
    </row>
    <row r="3670" spans="29:55">
      <c r="AC3670" s="187" t="str">
        <f t="shared" si="1208"/>
        <v/>
      </c>
      <c r="AD3670" s="187" t="str">
        <f t="shared" si="1209"/>
        <v/>
      </c>
      <c r="AE3670" s="187" t="str">
        <f t="shared" si="1210"/>
        <v/>
      </c>
      <c r="AF3670" s="187" t="str">
        <f t="shared" si="1211"/>
        <v/>
      </c>
      <c r="AG3670" s="187" t="str">
        <f t="shared" si="1212"/>
        <v/>
      </c>
      <c r="AH3670" s="187" t="str">
        <f t="shared" si="1213"/>
        <v/>
      </c>
      <c r="AI3670" s="187" t="str">
        <f t="shared" si="1214"/>
        <v/>
      </c>
      <c r="AJ3670" s="187" t="str">
        <f t="shared" si="1215"/>
        <v/>
      </c>
      <c r="AK3670" s="187" t="str">
        <f t="shared" si="1216"/>
        <v/>
      </c>
      <c r="AN3670" s="187" t="str">
        <f t="shared" si="1217"/>
        <v/>
      </c>
      <c r="AO3670" s="187" t="str">
        <f t="shared" si="1218"/>
        <v/>
      </c>
      <c r="AP3670" s="187" t="str">
        <f t="shared" si="1219"/>
        <v/>
      </c>
      <c r="AT3670" s="187" t="str">
        <f t="shared" si="1220"/>
        <v/>
      </c>
      <c r="AU3670" s="187" t="str">
        <f t="shared" si="1221"/>
        <v/>
      </c>
      <c r="AV3670" s="187" t="str">
        <f t="shared" si="1222"/>
        <v/>
      </c>
      <c r="AW3670" s="187" t="str">
        <f t="shared" si="1223"/>
        <v/>
      </c>
      <c r="AX3670" s="187" t="str">
        <f t="shared" si="1224"/>
        <v/>
      </c>
      <c r="AY3670" s="187" t="str">
        <f t="shared" si="1226"/>
        <v/>
      </c>
      <c r="AZ3670" s="187" t="str">
        <f t="shared" si="1225"/>
        <v/>
      </c>
      <c r="BA3670" s="187" t="str">
        <f t="shared" si="1228"/>
        <v xml:space="preserve"> </v>
      </c>
      <c r="BB3670" s="187" t="str">
        <f>IFERROR(IF(AW3670="","",VLOOKUP(AW3670,SUSS!R:S,2,FALSE)),AY3670*SUSS!$M$2)</f>
        <v/>
      </c>
      <c r="BC3670" s="187" t="str">
        <f t="shared" si="1227"/>
        <v/>
      </c>
    </row>
    <row r="3671" spans="29:55">
      <c r="AC3671" s="187" t="str">
        <f t="shared" si="1208"/>
        <v/>
      </c>
      <c r="AD3671" s="187" t="str">
        <f t="shared" si="1209"/>
        <v/>
      </c>
      <c r="AE3671" s="187" t="str">
        <f t="shared" si="1210"/>
        <v/>
      </c>
      <c r="AF3671" s="187" t="str">
        <f t="shared" si="1211"/>
        <v/>
      </c>
      <c r="AG3671" s="187" t="str">
        <f t="shared" si="1212"/>
        <v/>
      </c>
      <c r="AH3671" s="187" t="str">
        <f t="shared" si="1213"/>
        <v/>
      </c>
      <c r="AI3671" s="187" t="str">
        <f t="shared" si="1214"/>
        <v/>
      </c>
      <c r="AJ3671" s="187" t="str">
        <f t="shared" si="1215"/>
        <v/>
      </c>
      <c r="AK3671" s="187" t="str">
        <f t="shared" si="1216"/>
        <v/>
      </c>
      <c r="AN3671" s="187" t="str">
        <f t="shared" si="1217"/>
        <v/>
      </c>
      <c r="AO3671" s="187" t="str">
        <f t="shared" si="1218"/>
        <v/>
      </c>
      <c r="AP3671" s="187" t="str">
        <f t="shared" si="1219"/>
        <v/>
      </c>
      <c r="AT3671" s="187" t="str">
        <f t="shared" si="1220"/>
        <v/>
      </c>
      <c r="AU3671" s="187" t="str">
        <f t="shared" si="1221"/>
        <v/>
      </c>
      <c r="AV3671" s="187" t="str">
        <f t="shared" si="1222"/>
        <v/>
      </c>
      <c r="AW3671" s="187" t="str">
        <f t="shared" si="1223"/>
        <v/>
      </c>
      <c r="AX3671" s="187" t="str">
        <f t="shared" si="1224"/>
        <v/>
      </c>
      <c r="AY3671" s="187" t="str">
        <f t="shared" si="1226"/>
        <v/>
      </c>
      <c r="AZ3671" s="187" t="str">
        <f t="shared" si="1225"/>
        <v/>
      </c>
      <c r="BA3671" s="187" t="str">
        <f t="shared" si="1228"/>
        <v xml:space="preserve"> </v>
      </c>
      <c r="BB3671" s="187" t="str">
        <f>IFERROR(IF(AW3671="","",VLOOKUP(AW3671,SUSS!R:S,2,FALSE)),AY3671*SUSS!$M$2)</f>
        <v/>
      </c>
      <c r="BC3671" s="187" t="str">
        <f t="shared" si="1227"/>
        <v/>
      </c>
    </row>
    <row r="3672" spans="29:55">
      <c r="AC3672" s="187" t="str">
        <f t="shared" si="1208"/>
        <v/>
      </c>
      <c r="AD3672" s="187" t="str">
        <f t="shared" si="1209"/>
        <v/>
      </c>
      <c r="AE3672" s="187" t="str">
        <f t="shared" si="1210"/>
        <v/>
      </c>
      <c r="AF3672" s="187" t="str">
        <f t="shared" si="1211"/>
        <v/>
      </c>
      <c r="AG3672" s="187" t="str">
        <f t="shared" si="1212"/>
        <v/>
      </c>
      <c r="AH3672" s="187" t="str">
        <f t="shared" si="1213"/>
        <v/>
      </c>
      <c r="AI3672" s="187" t="str">
        <f t="shared" si="1214"/>
        <v/>
      </c>
      <c r="AJ3672" s="187" t="str">
        <f t="shared" si="1215"/>
        <v/>
      </c>
      <c r="AK3672" s="187" t="str">
        <f t="shared" si="1216"/>
        <v/>
      </c>
      <c r="AN3672" s="187" t="str">
        <f t="shared" si="1217"/>
        <v/>
      </c>
      <c r="AO3672" s="187" t="str">
        <f t="shared" si="1218"/>
        <v/>
      </c>
      <c r="AP3672" s="187" t="str">
        <f t="shared" si="1219"/>
        <v/>
      </c>
      <c r="AT3672" s="187" t="str">
        <f t="shared" si="1220"/>
        <v/>
      </c>
      <c r="AU3672" s="187" t="str">
        <f t="shared" si="1221"/>
        <v/>
      </c>
      <c r="AV3672" s="187" t="str">
        <f t="shared" si="1222"/>
        <v/>
      </c>
      <c r="AW3672" s="187" t="str">
        <f t="shared" si="1223"/>
        <v/>
      </c>
      <c r="AX3672" s="187" t="str">
        <f t="shared" si="1224"/>
        <v/>
      </c>
      <c r="AY3672" s="187" t="str">
        <f t="shared" si="1226"/>
        <v/>
      </c>
      <c r="AZ3672" s="187" t="str">
        <f t="shared" si="1225"/>
        <v/>
      </c>
      <c r="BA3672" s="187" t="str">
        <f t="shared" si="1228"/>
        <v xml:space="preserve"> </v>
      </c>
      <c r="BB3672" s="187" t="str">
        <f>IFERROR(IF(AW3672="","",VLOOKUP(AW3672,SUSS!R:S,2,FALSE)),AY3672*SUSS!$M$2)</f>
        <v/>
      </c>
      <c r="BC3672" s="187" t="str">
        <f t="shared" si="1227"/>
        <v/>
      </c>
    </row>
    <row r="3673" spans="29:55">
      <c r="AC3673" s="187" t="str">
        <f t="shared" si="1208"/>
        <v/>
      </c>
      <c r="AD3673" s="187" t="str">
        <f t="shared" si="1209"/>
        <v/>
      </c>
      <c r="AE3673" s="187" t="str">
        <f t="shared" si="1210"/>
        <v/>
      </c>
      <c r="AF3673" s="187" t="str">
        <f t="shared" si="1211"/>
        <v/>
      </c>
      <c r="AG3673" s="187" t="str">
        <f t="shared" si="1212"/>
        <v/>
      </c>
      <c r="AH3673" s="187" t="str">
        <f t="shared" si="1213"/>
        <v/>
      </c>
      <c r="AI3673" s="187" t="str">
        <f t="shared" si="1214"/>
        <v/>
      </c>
      <c r="AJ3673" s="187" t="str">
        <f t="shared" si="1215"/>
        <v/>
      </c>
      <c r="AK3673" s="187" t="str">
        <f t="shared" si="1216"/>
        <v/>
      </c>
      <c r="AN3673" s="187" t="str">
        <f t="shared" si="1217"/>
        <v/>
      </c>
      <c r="AO3673" s="187" t="str">
        <f t="shared" si="1218"/>
        <v/>
      </c>
      <c r="AP3673" s="187" t="str">
        <f t="shared" si="1219"/>
        <v/>
      </c>
      <c r="AT3673" s="187" t="str">
        <f t="shared" si="1220"/>
        <v/>
      </c>
      <c r="AU3673" s="187" t="str">
        <f t="shared" si="1221"/>
        <v/>
      </c>
      <c r="AV3673" s="187" t="str">
        <f t="shared" si="1222"/>
        <v/>
      </c>
      <c r="AW3673" s="187" t="str">
        <f t="shared" si="1223"/>
        <v/>
      </c>
      <c r="AX3673" s="187" t="str">
        <f t="shared" si="1224"/>
        <v/>
      </c>
      <c r="AY3673" s="187" t="str">
        <f t="shared" si="1226"/>
        <v/>
      </c>
      <c r="AZ3673" s="187" t="str">
        <f t="shared" si="1225"/>
        <v/>
      </c>
      <c r="BA3673" s="187" t="str">
        <f t="shared" si="1228"/>
        <v xml:space="preserve"> </v>
      </c>
      <c r="BB3673" s="187" t="str">
        <f>IFERROR(IF(AW3673="","",VLOOKUP(AW3673,SUSS!R:S,2,FALSE)),AY3673*SUSS!$M$2)</f>
        <v/>
      </c>
      <c r="BC3673" s="187" t="str">
        <f t="shared" si="1227"/>
        <v/>
      </c>
    </row>
    <row r="3674" spans="29:55">
      <c r="AC3674" s="187" t="str">
        <f t="shared" si="1208"/>
        <v/>
      </c>
      <c r="AD3674" s="187" t="str">
        <f t="shared" si="1209"/>
        <v/>
      </c>
      <c r="AE3674" s="187" t="str">
        <f t="shared" si="1210"/>
        <v/>
      </c>
      <c r="AF3674" s="187" t="str">
        <f t="shared" si="1211"/>
        <v/>
      </c>
      <c r="AG3674" s="187" t="str">
        <f t="shared" si="1212"/>
        <v/>
      </c>
      <c r="AH3674" s="187" t="str">
        <f t="shared" si="1213"/>
        <v/>
      </c>
      <c r="AI3674" s="187" t="str">
        <f t="shared" si="1214"/>
        <v/>
      </c>
      <c r="AJ3674" s="187" t="str">
        <f t="shared" si="1215"/>
        <v/>
      </c>
      <c r="AK3674" s="187" t="str">
        <f t="shared" si="1216"/>
        <v/>
      </c>
      <c r="AN3674" s="187" t="str">
        <f t="shared" si="1217"/>
        <v/>
      </c>
      <c r="AO3674" s="187" t="str">
        <f t="shared" si="1218"/>
        <v/>
      </c>
      <c r="AP3674" s="187" t="str">
        <f t="shared" si="1219"/>
        <v/>
      </c>
      <c r="AT3674" s="187" t="str">
        <f t="shared" si="1220"/>
        <v/>
      </c>
      <c r="AU3674" s="187" t="str">
        <f t="shared" si="1221"/>
        <v/>
      </c>
      <c r="AV3674" s="187" t="str">
        <f t="shared" si="1222"/>
        <v/>
      </c>
      <c r="AW3674" s="187" t="str">
        <f t="shared" si="1223"/>
        <v/>
      </c>
      <c r="AX3674" s="187" t="str">
        <f t="shared" si="1224"/>
        <v/>
      </c>
      <c r="AY3674" s="187" t="str">
        <f t="shared" si="1226"/>
        <v/>
      </c>
      <c r="AZ3674" s="187" t="str">
        <f t="shared" si="1225"/>
        <v/>
      </c>
      <c r="BA3674" s="187" t="str">
        <f t="shared" si="1228"/>
        <v xml:space="preserve"> </v>
      </c>
      <c r="BB3674" s="187" t="str">
        <f>IFERROR(IF(AW3674="","",VLOOKUP(AW3674,SUSS!R:S,2,FALSE)),AY3674*SUSS!$M$2)</f>
        <v/>
      </c>
      <c r="BC3674" s="187" t="str">
        <f t="shared" si="1227"/>
        <v/>
      </c>
    </row>
    <row r="3675" spans="29:55">
      <c r="AC3675" s="187" t="str">
        <f t="shared" si="1208"/>
        <v/>
      </c>
      <c r="AD3675" s="187" t="str">
        <f t="shared" si="1209"/>
        <v/>
      </c>
      <c r="AE3675" s="187" t="str">
        <f t="shared" si="1210"/>
        <v/>
      </c>
      <c r="AF3675" s="187" t="str">
        <f t="shared" si="1211"/>
        <v/>
      </c>
      <c r="AG3675" s="187" t="str">
        <f t="shared" si="1212"/>
        <v/>
      </c>
      <c r="AH3675" s="187" t="str">
        <f t="shared" si="1213"/>
        <v/>
      </c>
      <c r="AI3675" s="187" t="str">
        <f t="shared" si="1214"/>
        <v/>
      </c>
      <c r="AJ3675" s="187" t="str">
        <f t="shared" si="1215"/>
        <v/>
      </c>
      <c r="AK3675" s="187" t="str">
        <f t="shared" si="1216"/>
        <v/>
      </c>
      <c r="AN3675" s="187" t="str">
        <f t="shared" si="1217"/>
        <v/>
      </c>
      <c r="AO3675" s="187" t="str">
        <f t="shared" si="1218"/>
        <v/>
      </c>
      <c r="AP3675" s="187" t="str">
        <f t="shared" si="1219"/>
        <v/>
      </c>
      <c r="AT3675" s="187" t="str">
        <f t="shared" si="1220"/>
        <v/>
      </c>
      <c r="AU3675" s="187" t="str">
        <f t="shared" si="1221"/>
        <v/>
      </c>
      <c r="AV3675" s="187" t="str">
        <f t="shared" si="1222"/>
        <v/>
      </c>
      <c r="AW3675" s="187" t="str">
        <f t="shared" si="1223"/>
        <v/>
      </c>
      <c r="AX3675" s="187" t="str">
        <f t="shared" si="1224"/>
        <v/>
      </c>
      <c r="AY3675" s="187" t="str">
        <f t="shared" si="1226"/>
        <v/>
      </c>
      <c r="AZ3675" s="187" t="str">
        <f t="shared" si="1225"/>
        <v/>
      </c>
      <c r="BA3675" s="187" t="str">
        <f t="shared" si="1228"/>
        <v xml:space="preserve"> </v>
      </c>
      <c r="BB3675" s="187" t="str">
        <f>IFERROR(IF(AW3675="","",VLOOKUP(AW3675,SUSS!R:S,2,FALSE)),AY3675*SUSS!$M$2)</f>
        <v/>
      </c>
      <c r="BC3675" s="187" t="str">
        <f t="shared" si="1227"/>
        <v/>
      </c>
    </row>
    <row r="3676" spans="29:55">
      <c r="AC3676" s="187" t="str">
        <f t="shared" si="1208"/>
        <v/>
      </c>
      <c r="AD3676" s="187" t="str">
        <f t="shared" si="1209"/>
        <v/>
      </c>
      <c r="AE3676" s="187" t="str">
        <f t="shared" si="1210"/>
        <v/>
      </c>
      <c r="AF3676" s="187" t="str">
        <f t="shared" si="1211"/>
        <v/>
      </c>
      <c r="AG3676" s="187" t="str">
        <f t="shared" si="1212"/>
        <v/>
      </c>
      <c r="AH3676" s="187" t="str">
        <f t="shared" si="1213"/>
        <v/>
      </c>
      <c r="AI3676" s="187" t="str">
        <f t="shared" si="1214"/>
        <v/>
      </c>
      <c r="AJ3676" s="187" t="str">
        <f t="shared" si="1215"/>
        <v/>
      </c>
      <c r="AK3676" s="187" t="str">
        <f t="shared" si="1216"/>
        <v/>
      </c>
      <c r="AN3676" s="187" t="str">
        <f t="shared" si="1217"/>
        <v/>
      </c>
      <c r="AO3676" s="187" t="str">
        <f t="shared" si="1218"/>
        <v/>
      </c>
      <c r="AP3676" s="187" t="str">
        <f t="shared" si="1219"/>
        <v/>
      </c>
      <c r="AT3676" s="187" t="str">
        <f t="shared" si="1220"/>
        <v/>
      </c>
      <c r="AU3676" s="187" t="str">
        <f t="shared" si="1221"/>
        <v/>
      </c>
      <c r="AV3676" s="187" t="str">
        <f t="shared" si="1222"/>
        <v/>
      </c>
      <c r="AW3676" s="187" t="str">
        <f t="shared" si="1223"/>
        <v/>
      </c>
      <c r="AX3676" s="187" t="str">
        <f t="shared" si="1224"/>
        <v/>
      </c>
      <c r="AY3676" s="187" t="str">
        <f t="shared" si="1226"/>
        <v/>
      </c>
      <c r="AZ3676" s="187" t="str">
        <f t="shared" si="1225"/>
        <v/>
      </c>
      <c r="BA3676" s="187" t="str">
        <f t="shared" si="1228"/>
        <v xml:space="preserve"> </v>
      </c>
      <c r="BB3676" s="187" t="str">
        <f>IFERROR(IF(AW3676="","",VLOOKUP(AW3676,SUSS!R:S,2,FALSE)),AY3676*SUSS!$M$2)</f>
        <v/>
      </c>
      <c r="BC3676" s="187" t="str">
        <f t="shared" si="1227"/>
        <v/>
      </c>
    </row>
    <row r="3677" spans="29:55">
      <c r="AC3677" s="187" t="str">
        <f t="shared" si="1208"/>
        <v/>
      </c>
      <c r="AD3677" s="187" t="str">
        <f t="shared" si="1209"/>
        <v/>
      </c>
      <c r="AE3677" s="187" t="str">
        <f t="shared" si="1210"/>
        <v/>
      </c>
      <c r="AF3677" s="187" t="str">
        <f t="shared" si="1211"/>
        <v/>
      </c>
      <c r="AG3677" s="187" t="str">
        <f t="shared" si="1212"/>
        <v/>
      </c>
      <c r="AH3677" s="187" t="str">
        <f t="shared" si="1213"/>
        <v/>
      </c>
      <c r="AI3677" s="187" t="str">
        <f t="shared" si="1214"/>
        <v/>
      </c>
      <c r="AJ3677" s="187" t="str">
        <f t="shared" si="1215"/>
        <v/>
      </c>
      <c r="AK3677" s="187" t="str">
        <f t="shared" si="1216"/>
        <v/>
      </c>
      <c r="AN3677" s="187" t="str">
        <f t="shared" si="1217"/>
        <v/>
      </c>
      <c r="AO3677" s="187" t="str">
        <f t="shared" si="1218"/>
        <v/>
      </c>
      <c r="AP3677" s="187" t="str">
        <f t="shared" si="1219"/>
        <v/>
      </c>
      <c r="AT3677" s="187" t="str">
        <f t="shared" si="1220"/>
        <v/>
      </c>
      <c r="AU3677" s="187" t="str">
        <f t="shared" si="1221"/>
        <v/>
      </c>
      <c r="AV3677" s="187" t="str">
        <f t="shared" si="1222"/>
        <v/>
      </c>
      <c r="AW3677" s="187" t="str">
        <f t="shared" si="1223"/>
        <v/>
      </c>
      <c r="AX3677" s="187" t="str">
        <f t="shared" si="1224"/>
        <v/>
      </c>
      <c r="AY3677" s="187" t="str">
        <f t="shared" si="1226"/>
        <v/>
      </c>
      <c r="AZ3677" s="187" t="str">
        <f t="shared" si="1225"/>
        <v/>
      </c>
      <c r="BA3677" s="187" t="str">
        <f t="shared" si="1228"/>
        <v xml:space="preserve"> </v>
      </c>
      <c r="BB3677" s="187" t="str">
        <f>IFERROR(IF(AW3677="","",VLOOKUP(AW3677,SUSS!R:S,2,FALSE)),AY3677*SUSS!$M$2)</f>
        <v/>
      </c>
      <c r="BC3677" s="187" t="str">
        <f t="shared" si="1227"/>
        <v/>
      </c>
    </row>
    <row r="3678" spans="29:55">
      <c r="AC3678" s="187" t="str">
        <f t="shared" ref="AC3678:AC3741" si="1229">IF($E3678=$AD$1,IF($G3678=$AE$1,A3678,""),"")</f>
        <v/>
      </c>
      <c r="AD3678" s="187" t="str">
        <f t="shared" ref="AD3678:AD3741" si="1230">IF($E3678=$AD$1,IF($G3678=$AE$1,E3678,""),"")</f>
        <v/>
      </c>
      <c r="AE3678" s="187" t="str">
        <f t="shared" ref="AE3678:AE3741" si="1231">IF($E3678=$AD$1,IF($G3678=$AE$1,F3678,""),"")</f>
        <v/>
      </c>
      <c r="AF3678" s="187" t="str">
        <f t="shared" ref="AF3678:AF3741" si="1232">IF($E3678=$AD$1,IF($G3678=$AE$1,G3678,""),"")</f>
        <v/>
      </c>
      <c r="AG3678" s="187" t="str">
        <f t="shared" ref="AG3678:AG3741" si="1233">IF($E3678=$AD$1,IF($G3678=$AE$1,I3678,""),"")</f>
        <v/>
      </c>
      <c r="AH3678" s="187" t="str">
        <f t="shared" ref="AH3678:AH3741" si="1234">IF($E3678=$AD$1,IF($G3678=$AE$1,J3678,""),"")</f>
        <v/>
      </c>
      <c r="AI3678" s="187" t="str">
        <f t="shared" ref="AI3678:AI3741" si="1235">IF($E3678=$AD$1,IF($G3678=$AE$1,K3678,""),"")</f>
        <v/>
      </c>
      <c r="AJ3678" s="187" t="str">
        <f t="shared" ref="AJ3678:AJ3741" si="1236">IF($E3678=$AD$1,IF($G3678=$AE$1,B3678,""),"")</f>
        <v/>
      </c>
      <c r="AK3678" s="187" t="str">
        <f t="shared" ref="AK3678:AK3741" si="1237">IF($E3678=$AD$1,IF($G3678=$AE$1,C3678,""),"")</f>
        <v/>
      </c>
      <c r="AN3678" s="187" t="str">
        <f t="shared" ref="AN3678:AN3741" si="1238">LEFT(AO3678,7)</f>
        <v/>
      </c>
      <c r="AO3678" s="187" t="str">
        <f t="shared" ref="AO3678:AO3741" si="1239">IF(AF3678=$AE$1,AJ3678&amp;"/"&amp;AK3678&amp;" "&amp;AD3678,"")</f>
        <v/>
      </c>
      <c r="AP3678" s="187" t="str">
        <f t="shared" ref="AP3678:AP3741" si="1240">IF(AO3678&lt;&gt;"",AI3678,"")</f>
        <v/>
      </c>
      <c r="AT3678" s="187" t="str">
        <f t="shared" ref="AT3678:AT3741" si="1241">IF($Q3678=$AD$1,N3678,"")</f>
        <v/>
      </c>
      <c r="AU3678" s="187" t="str">
        <f t="shared" ref="AU3678:AU3741" si="1242">IF($Q3678=$AD$1,O3678,"")</f>
        <v/>
      </c>
      <c r="AV3678" s="187" t="str">
        <f t="shared" ref="AV3678:AV3741" si="1243">IF($Q3678=$AD$1,P3678,"")</f>
        <v/>
      </c>
      <c r="AW3678" s="187" t="str">
        <f t="shared" ref="AW3678:AW3741" si="1244">IF($Q3678=$AD$1,T3678,"")</f>
        <v/>
      </c>
      <c r="AX3678" s="187" t="str">
        <f t="shared" ref="AX3678:AX3741" si="1245">IF(AW3678&lt;&gt;"",AW3678&amp;" "&amp;$AD$1,"")</f>
        <v/>
      </c>
      <c r="AY3678" s="187" t="str">
        <f t="shared" si="1226"/>
        <v/>
      </c>
      <c r="AZ3678" s="187" t="str">
        <f t="shared" ref="AZ3678:AZ3741" si="1246">IF(AY3678="","",AV3678/AY3678)</f>
        <v/>
      </c>
      <c r="BA3678" s="187" t="str">
        <f t="shared" si="1228"/>
        <v xml:space="preserve"> </v>
      </c>
      <c r="BB3678" s="187" t="str">
        <f>IFERROR(IF(AW3678="","",VLOOKUP(AW3678,SUSS!R:S,2,FALSE)),AY3678*SUSS!$M$2)</f>
        <v/>
      </c>
      <c r="BC3678" s="187" t="str">
        <f t="shared" si="1227"/>
        <v/>
      </c>
    </row>
    <row r="3679" spans="29:55">
      <c r="AC3679" s="187" t="str">
        <f t="shared" si="1229"/>
        <v/>
      </c>
      <c r="AD3679" s="187" t="str">
        <f t="shared" si="1230"/>
        <v/>
      </c>
      <c r="AE3679" s="187" t="str">
        <f t="shared" si="1231"/>
        <v/>
      </c>
      <c r="AF3679" s="187" t="str">
        <f t="shared" si="1232"/>
        <v/>
      </c>
      <c r="AG3679" s="187" t="str">
        <f t="shared" si="1233"/>
        <v/>
      </c>
      <c r="AH3679" s="187" t="str">
        <f t="shared" si="1234"/>
        <v/>
      </c>
      <c r="AI3679" s="187" t="str">
        <f t="shared" si="1235"/>
        <v/>
      </c>
      <c r="AJ3679" s="187" t="str">
        <f t="shared" si="1236"/>
        <v/>
      </c>
      <c r="AK3679" s="187" t="str">
        <f t="shared" si="1237"/>
        <v/>
      </c>
      <c r="AN3679" s="187" t="str">
        <f t="shared" si="1238"/>
        <v/>
      </c>
      <c r="AO3679" s="187" t="str">
        <f t="shared" si="1239"/>
        <v/>
      </c>
      <c r="AP3679" s="187" t="str">
        <f t="shared" si="1240"/>
        <v/>
      </c>
      <c r="AT3679" s="187" t="str">
        <f t="shared" si="1241"/>
        <v/>
      </c>
      <c r="AU3679" s="187" t="str">
        <f t="shared" si="1242"/>
        <v/>
      </c>
      <c r="AV3679" s="187" t="str">
        <f t="shared" si="1243"/>
        <v/>
      </c>
      <c r="AW3679" s="187" t="str">
        <f t="shared" si="1244"/>
        <v/>
      </c>
      <c r="AX3679" s="187" t="str">
        <f t="shared" si="1245"/>
        <v/>
      </c>
      <c r="AY3679" s="187" t="str">
        <f t="shared" si="1226"/>
        <v/>
      </c>
      <c r="AZ3679" s="187" t="str">
        <f t="shared" si="1246"/>
        <v/>
      </c>
      <c r="BA3679" s="187" t="str">
        <f t="shared" si="1228"/>
        <v xml:space="preserve"> </v>
      </c>
      <c r="BB3679" s="187" t="str">
        <f>IFERROR(IF(AW3679="","",VLOOKUP(AW3679,SUSS!R:S,2,FALSE)),AY3679*SUSS!$M$2)</f>
        <v/>
      </c>
      <c r="BC3679" s="187" t="str">
        <f t="shared" si="1227"/>
        <v/>
      </c>
    </row>
    <row r="3680" spans="29:55">
      <c r="AC3680" s="187" t="str">
        <f t="shared" si="1229"/>
        <v/>
      </c>
      <c r="AD3680" s="187" t="str">
        <f t="shared" si="1230"/>
        <v/>
      </c>
      <c r="AE3680" s="187" t="str">
        <f t="shared" si="1231"/>
        <v/>
      </c>
      <c r="AF3680" s="187" t="str">
        <f t="shared" si="1232"/>
        <v/>
      </c>
      <c r="AG3680" s="187" t="str">
        <f t="shared" si="1233"/>
        <v/>
      </c>
      <c r="AH3680" s="187" t="str">
        <f t="shared" si="1234"/>
        <v/>
      </c>
      <c r="AI3680" s="187" t="str">
        <f t="shared" si="1235"/>
        <v/>
      </c>
      <c r="AJ3680" s="187" t="str">
        <f t="shared" si="1236"/>
        <v/>
      </c>
      <c r="AK3680" s="187" t="str">
        <f t="shared" si="1237"/>
        <v/>
      </c>
      <c r="AN3680" s="187" t="str">
        <f t="shared" si="1238"/>
        <v/>
      </c>
      <c r="AO3680" s="187" t="str">
        <f t="shared" si="1239"/>
        <v/>
      </c>
      <c r="AP3680" s="187" t="str">
        <f t="shared" si="1240"/>
        <v/>
      </c>
      <c r="AT3680" s="187" t="str">
        <f t="shared" si="1241"/>
        <v/>
      </c>
      <c r="AU3680" s="187" t="str">
        <f t="shared" si="1242"/>
        <v/>
      </c>
      <c r="AV3680" s="187" t="str">
        <f t="shared" si="1243"/>
        <v/>
      </c>
      <c r="AW3680" s="187" t="str">
        <f t="shared" si="1244"/>
        <v/>
      </c>
      <c r="AX3680" s="187" t="str">
        <f t="shared" si="1245"/>
        <v/>
      </c>
      <c r="AY3680" s="187" t="str">
        <f t="shared" si="1226"/>
        <v/>
      </c>
      <c r="AZ3680" s="187" t="str">
        <f t="shared" si="1246"/>
        <v/>
      </c>
      <c r="BA3680" s="187" t="str">
        <f t="shared" si="1228"/>
        <v xml:space="preserve"> </v>
      </c>
      <c r="BB3680" s="187" t="str">
        <f>IFERROR(IF(AW3680="","",VLOOKUP(AW3680,SUSS!R:S,2,FALSE)),AY3680*SUSS!$M$2)</f>
        <v/>
      </c>
      <c r="BC3680" s="187" t="str">
        <f t="shared" si="1227"/>
        <v/>
      </c>
    </row>
    <row r="3681" spans="29:55">
      <c r="AC3681" s="187" t="str">
        <f t="shared" si="1229"/>
        <v/>
      </c>
      <c r="AD3681" s="187" t="str">
        <f t="shared" si="1230"/>
        <v/>
      </c>
      <c r="AE3681" s="187" t="str">
        <f t="shared" si="1231"/>
        <v/>
      </c>
      <c r="AF3681" s="187" t="str">
        <f t="shared" si="1232"/>
        <v/>
      </c>
      <c r="AG3681" s="187" t="str">
        <f t="shared" si="1233"/>
        <v/>
      </c>
      <c r="AH3681" s="187" t="str">
        <f t="shared" si="1234"/>
        <v/>
      </c>
      <c r="AI3681" s="187" t="str">
        <f t="shared" si="1235"/>
        <v/>
      </c>
      <c r="AJ3681" s="187" t="str">
        <f t="shared" si="1236"/>
        <v/>
      </c>
      <c r="AK3681" s="187" t="str">
        <f t="shared" si="1237"/>
        <v/>
      </c>
      <c r="AN3681" s="187" t="str">
        <f t="shared" si="1238"/>
        <v/>
      </c>
      <c r="AO3681" s="187" t="str">
        <f t="shared" si="1239"/>
        <v/>
      </c>
      <c r="AP3681" s="187" t="str">
        <f t="shared" si="1240"/>
        <v/>
      </c>
      <c r="AT3681" s="187" t="str">
        <f t="shared" si="1241"/>
        <v/>
      </c>
      <c r="AU3681" s="187" t="str">
        <f t="shared" si="1242"/>
        <v/>
      </c>
      <c r="AV3681" s="187" t="str">
        <f t="shared" si="1243"/>
        <v/>
      </c>
      <c r="AW3681" s="187" t="str">
        <f t="shared" si="1244"/>
        <v/>
      </c>
      <c r="AX3681" s="187" t="str">
        <f t="shared" si="1245"/>
        <v/>
      </c>
      <c r="AY3681" s="187" t="str">
        <f t="shared" si="1226"/>
        <v/>
      </c>
      <c r="AZ3681" s="187" t="str">
        <f t="shared" si="1246"/>
        <v/>
      </c>
      <c r="BA3681" s="187" t="str">
        <f t="shared" si="1228"/>
        <v xml:space="preserve"> </v>
      </c>
      <c r="BB3681" s="187" t="str">
        <f>IFERROR(IF(AW3681="","",VLOOKUP(AW3681,SUSS!R:S,2,FALSE)),AY3681*SUSS!$M$2)</f>
        <v/>
      </c>
      <c r="BC3681" s="187" t="str">
        <f t="shared" si="1227"/>
        <v/>
      </c>
    </row>
    <row r="3682" spans="29:55">
      <c r="AC3682" s="187" t="str">
        <f t="shared" si="1229"/>
        <v/>
      </c>
      <c r="AD3682" s="187" t="str">
        <f t="shared" si="1230"/>
        <v/>
      </c>
      <c r="AE3682" s="187" t="str">
        <f t="shared" si="1231"/>
        <v/>
      </c>
      <c r="AF3682" s="187" t="str">
        <f t="shared" si="1232"/>
        <v/>
      </c>
      <c r="AG3682" s="187" t="str">
        <f t="shared" si="1233"/>
        <v/>
      </c>
      <c r="AH3682" s="187" t="str">
        <f t="shared" si="1234"/>
        <v/>
      </c>
      <c r="AI3682" s="187" t="str">
        <f t="shared" si="1235"/>
        <v/>
      </c>
      <c r="AJ3682" s="187" t="str">
        <f t="shared" si="1236"/>
        <v/>
      </c>
      <c r="AK3682" s="187" t="str">
        <f t="shared" si="1237"/>
        <v/>
      </c>
      <c r="AN3682" s="187" t="str">
        <f t="shared" si="1238"/>
        <v/>
      </c>
      <c r="AO3682" s="187" t="str">
        <f t="shared" si="1239"/>
        <v/>
      </c>
      <c r="AP3682" s="187" t="str">
        <f t="shared" si="1240"/>
        <v/>
      </c>
      <c r="AT3682" s="187" t="str">
        <f t="shared" si="1241"/>
        <v/>
      </c>
      <c r="AU3682" s="187" t="str">
        <f t="shared" si="1242"/>
        <v/>
      </c>
      <c r="AV3682" s="187" t="str">
        <f t="shared" si="1243"/>
        <v/>
      </c>
      <c r="AW3682" s="187" t="str">
        <f t="shared" si="1244"/>
        <v/>
      </c>
      <c r="AX3682" s="187" t="str">
        <f t="shared" si="1245"/>
        <v/>
      </c>
      <c r="AY3682" s="187" t="str">
        <f t="shared" si="1226"/>
        <v/>
      </c>
      <c r="AZ3682" s="187" t="str">
        <f t="shared" si="1246"/>
        <v/>
      </c>
      <c r="BA3682" s="187" t="str">
        <f t="shared" si="1228"/>
        <v xml:space="preserve"> </v>
      </c>
      <c r="BB3682" s="187" t="str">
        <f>IFERROR(IF(AW3682="","",VLOOKUP(AW3682,SUSS!R:S,2,FALSE)),AY3682*SUSS!$M$2)</f>
        <v/>
      </c>
      <c r="BC3682" s="187" t="str">
        <f t="shared" si="1227"/>
        <v/>
      </c>
    </row>
    <row r="3683" spans="29:55">
      <c r="AC3683" s="187" t="str">
        <f t="shared" si="1229"/>
        <v/>
      </c>
      <c r="AD3683" s="187" t="str">
        <f t="shared" si="1230"/>
        <v/>
      </c>
      <c r="AE3683" s="187" t="str">
        <f t="shared" si="1231"/>
        <v/>
      </c>
      <c r="AF3683" s="187" t="str">
        <f t="shared" si="1232"/>
        <v/>
      </c>
      <c r="AG3683" s="187" t="str">
        <f t="shared" si="1233"/>
        <v/>
      </c>
      <c r="AH3683" s="187" t="str">
        <f t="shared" si="1234"/>
        <v/>
      </c>
      <c r="AI3683" s="187" t="str">
        <f t="shared" si="1235"/>
        <v/>
      </c>
      <c r="AJ3683" s="187" t="str">
        <f t="shared" si="1236"/>
        <v/>
      </c>
      <c r="AK3683" s="187" t="str">
        <f t="shared" si="1237"/>
        <v/>
      </c>
      <c r="AN3683" s="187" t="str">
        <f t="shared" si="1238"/>
        <v/>
      </c>
      <c r="AO3683" s="187" t="str">
        <f t="shared" si="1239"/>
        <v/>
      </c>
      <c r="AP3683" s="187" t="str">
        <f t="shared" si="1240"/>
        <v/>
      </c>
      <c r="AT3683" s="187" t="str">
        <f t="shared" si="1241"/>
        <v/>
      </c>
      <c r="AU3683" s="187" t="str">
        <f t="shared" si="1242"/>
        <v/>
      </c>
      <c r="AV3683" s="187" t="str">
        <f t="shared" si="1243"/>
        <v/>
      </c>
      <c r="AW3683" s="187" t="str">
        <f t="shared" si="1244"/>
        <v/>
      </c>
      <c r="AX3683" s="187" t="str">
        <f t="shared" si="1245"/>
        <v/>
      </c>
      <c r="AY3683" s="187" t="str">
        <f t="shared" si="1226"/>
        <v/>
      </c>
      <c r="AZ3683" s="187" t="str">
        <f t="shared" si="1246"/>
        <v/>
      </c>
      <c r="BA3683" s="187" t="str">
        <f t="shared" si="1228"/>
        <v xml:space="preserve"> </v>
      </c>
      <c r="BB3683" s="187" t="str">
        <f>IFERROR(IF(AW3683="","",VLOOKUP(AW3683,SUSS!R:S,2,FALSE)),AY3683*SUSS!$M$2)</f>
        <v/>
      </c>
      <c r="BC3683" s="187" t="str">
        <f t="shared" si="1227"/>
        <v/>
      </c>
    </row>
    <row r="3684" spans="29:55">
      <c r="AC3684" s="187" t="str">
        <f t="shared" si="1229"/>
        <v/>
      </c>
      <c r="AD3684" s="187" t="str">
        <f t="shared" si="1230"/>
        <v/>
      </c>
      <c r="AE3684" s="187" t="str">
        <f t="shared" si="1231"/>
        <v/>
      </c>
      <c r="AF3684" s="187" t="str">
        <f t="shared" si="1232"/>
        <v/>
      </c>
      <c r="AG3684" s="187" t="str">
        <f t="shared" si="1233"/>
        <v/>
      </c>
      <c r="AH3684" s="187" t="str">
        <f t="shared" si="1234"/>
        <v/>
      </c>
      <c r="AI3684" s="187" t="str">
        <f t="shared" si="1235"/>
        <v/>
      </c>
      <c r="AJ3684" s="187" t="str">
        <f t="shared" si="1236"/>
        <v/>
      </c>
      <c r="AK3684" s="187" t="str">
        <f t="shared" si="1237"/>
        <v/>
      </c>
      <c r="AN3684" s="187" t="str">
        <f t="shared" si="1238"/>
        <v/>
      </c>
      <c r="AO3684" s="187" t="str">
        <f t="shared" si="1239"/>
        <v/>
      </c>
      <c r="AP3684" s="187" t="str">
        <f t="shared" si="1240"/>
        <v/>
      </c>
      <c r="AT3684" s="187" t="str">
        <f t="shared" si="1241"/>
        <v/>
      </c>
      <c r="AU3684" s="187" t="str">
        <f t="shared" si="1242"/>
        <v/>
      </c>
      <c r="AV3684" s="187" t="str">
        <f t="shared" si="1243"/>
        <v/>
      </c>
      <c r="AW3684" s="187" t="str">
        <f t="shared" si="1244"/>
        <v/>
      </c>
      <c r="AX3684" s="187" t="str">
        <f t="shared" si="1245"/>
        <v/>
      </c>
      <c r="AY3684" s="187" t="str">
        <f t="shared" si="1226"/>
        <v/>
      </c>
      <c r="AZ3684" s="187" t="str">
        <f t="shared" si="1246"/>
        <v/>
      </c>
      <c r="BA3684" s="187" t="str">
        <f t="shared" si="1228"/>
        <v xml:space="preserve"> </v>
      </c>
      <c r="BB3684" s="187" t="str">
        <f>IFERROR(IF(AW3684="","",VLOOKUP(AW3684,SUSS!R:S,2,FALSE)),AY3684*SUSS!$M$2)</f>
        <v/>
      </c>
      <c r="BC3684" s="187" t="str">
        <f t="shared" si="1227"/>
        <v/>
      </c>
    </row>
    <row r="3685" spans="29:55">
      <c r="AC3685" s="187" t="str">
        <f t="shared" si="1229"/>
        <v/>
      </c>
      <c r="AD3685" s="187" t="str">
        <f t="shared" si="1230"/>
        <v/>
      </c>
      <c r="AE3685" s="187" t="str">
        <f t="shared" si="1231"/>
        <v/>
      </c>
      <c r="AF3685" s="187" t="str">
        <f t="shared" si="1232"/>
        <v/>
      </c>
      <c r="AG3685" s="187" t="str">
        <f t="shared" si="1233"/>
        <v/>
      </c>
      <c r="AH3685" s="187" t="str">
        <f t="shared" si="1234"/>
        <v/>
      </c>
      <c r="AI3685" s="187" t="str">
        <f t="shared" si="1235"/>
        <v/>
      </c>
      <c r="AJ3685" s="187" t="str">
        <f t="shared" si="1236"/>
        <v/>
      </c>
      <c r="AK3685" s="187" t="str">
        <f t="shared" si="1237"/>
        <v/>
      </c>
      <c r="AN3685" s="187" t="str">
        <f t="shared" si="1238"/>
        <v/>
      </c>
      <c r="AO3685" s="187" t="str">
        <f t="shared" si="1239"/>
        <v/>
      </c>
      <c r="AP3685" s="187" t="str">
        <f t="shared" si="1240"/>
        <v/>
      </c>
      <c r="AT3685" s="187" t="str">
        <f t="shared" si="1241"/>
        <v/>
      </c>
      <c r="AU3685" s="187" t="str">
        <f t="shared" si="1242"/>
        <v/>
      </c>
      <c r="AV3685" s="187" t="str">
        <f t="shared" si="1243"/>
        <v/>
      </c>
      <c r="AW3685" s="187" t="str">
        <f t="shared" si="1244"/>
        <v/>
      </c>
      <c r="AX3685" s="187" t="str">
        <f t="shared" si="1245"/>
        <v/>
      </c>
      <c r="AY3685" s="187" t="str">
        <f t="shared" si="1226"/>
        <v/>
      </c>
      <c r="AZ3685" s="187" t="str">
        <f t="shared" si="1246"/>
        <v/>
      </c>
      <c r="BA3685" s="187" t="str">
        <f t="shared" si="1228"/>
        <v xml:space="preserve"> </v>
      </c>
      <c r="BB3685" s="187" t="str">
        <f>IFERROR(IF(AW3685="","",VLOOKUP(AW3685,SUSS!R:S,2,FALSE)),AY3685*SUSS!$M$2)</f>
        <v/>
      </c>
      <c r="BC3685" s="187" t="str">
        <f t="shared" si="1227"/>
        <v/>
      </c>
    </row>
    <row r="3686" spans="29:55">
      <c r="AC3686" s="187" t="str">
        <f t="shared" si="1229"/>
        <v/>
      </c>
      <c r="AD3686" s="187" t="str">
        <f t="shared" si="1230"/>
        <v/>
      </c>
      <c r="AE3686" s="187" t="str">
        <f t="shared" si="1231"/>
        <v/>
      </c>
      <c r="AF3686" s="187" t="str">
        <f t="shared" si="1232"/>
        <v/>
      </c>
      <c r="AG3686" s="187" t="str">
        <f t="shared" si="1233"/>
        <v/>
      </c>
      <c r="AH3686" s="187" t="str">
        <f t="shared" si="1234"/>
        <v/>
      </c>
      <c r="AI3686" s="187" t="str">
        <f t="shared" si="1235"/>
        <v/>
      </c>
      <c r="AJ3686" s="187" t="str">
        <f t="shared" si="1236"/>
        <v/>
      </c>
      <c r="AK3686" s="187" t="str">
        <f t="shared" si="1237"/>
        <v/>
      </c>
      <c r="AN3686" s="187" t="str">
        <f t="shared" si="1238"/>
        <v/>
      </c>
      <c r="AO3686" s="187" t="str">
        <f t="shared" si="1239"/>
        <v/>
      </c>
      <c r="AP3686" s="187" t="str">
        <f t="shared" si="1240"/>
        <v/>
      </c>
      <c r="AT3686" s="187" t="str">
        <f t="shared" si="1241"/>
        <v/>
      </c>
      <c r="AU3686" s="187" t="str">
        <f t="shared" si="1242"/>
        <v/>
      </c>
      <c r="AV3686" s="187" t="str">
        <f t="shared" si="1243"/>
        <v/>
      </c>
      <c r="AW3686" s="187" t="str">
        <f t="shared" si="1244"/>
        <v/>
      </c>
      <c r="AX3686" s="187" t="str">
        <f t="shared" si="1245"/>
        <v/>
      </c>
      <c r="AY3686" s="187" t="str">
        <f t="shared" si="1226"/>
        <v/>
      </c>
      <c r="AZ3686" s="187" t="str">
        <f t="shared" si="1246"/>
        <v/>
      </c>
      <c r="BA3686" s="187" t="str">
        <f t="shared" si="1228"/>
        <v xml:space="preserve"> </v>
      </c>
      <c r="BB3686" s="187" t="str">
        <f>IFERROR(IF(AW3686="","",VLOOKUP(AW3686,SUSS!R:S,2,FALSE)),AY3686*SUSS!$M$2)</f>
        <v/>
      </c>
      <c r="BC3686" s="187" t="str">
        <f t="shared" si="1227"/>
        <v/>
      </c>
    </row>
    <row r="3687" spans="29:55">
      <c r="AC3687" s="187" t="str">
        <f t="shared" si="1229"/>
        <v/>
      </c>
      <c r="AD3687" s="187" t="str">
        <f t="shared" si="1230"/>
        <v/>
      </c>
      <c r="AE3687" s="187" t="str">
        <f t="shared" si="1231"/>
        <v/>
      </c>
      <c r="AF3687" s="187" t="str">
        <f t="shared" si="1232"/>
        <v/>
      </c>
      <c r="AG3687" s="187" t="str">
        <f t="shared" si="1233"/>
        <v/>
      </c>
      <c r="AH3687" s="187" t="str">
        <f t="shared" si="1234"/>
        <v/>
      </c>
      <c r="AI3687" s="187" t="str">
        <f t="shared" si="1235"/>
        <v/>
      </c>
      <c r="AJ3687" s="187" t="str">
        <f t="shared" si="1236"/>
        <v/>
      </c>
      <c r="AK3687" s="187" t="str">
        <f t="shared" si="1237"/>
        <v/>
      </c>
      <c r="AN3687" s="187" t="str">
        <f t="shared" si="1238"/>
        <v/>
      </c>
      <c r="AO3687" s="187" t="str">
        <f t="shared" si="1239"/>
        <v/>
      </c>
      <c r="AP3687" s="187" t="str">
        <f t="shared" si="1240"/>
        <v/>
      </c>
      <c r="AT3687" s="187" t="str">
        <f t="shared" si="1241"/>
        <v/>
      </c>
      <c r="AU3687" s="187" t="str">
        <f t="shared" si="1242"/>
        <v/>
      </c>
      <c r="AV3687" s="187" t="str">
        <f t="shared" si="1243"/>
        <v/>
      </c>
      <c r="AW3687" s="187" t="str">
        <f t="shared" si="1244"/>
        <v/>
      </c>
      <c r="AX3687" s="187" t="str">
        <f t="shared" si="1245"/>
        <v/>
      </c>
      <c r="AY3687" s="187" t="str">
        <f t="shared" si="1226"/>
        <v/>
      </c>
      <c r="AZ3687" s="187" t="str">
        <f t="shared" si="1246"/>
        <v/>
      </c>
      <c r="BA3687" s="187" t="str">
        <f t="shared" si="1228"/>
        <v xml:space="preserve"> </v>
      </c>
      <c r="BB3687" s="187" t="str">
        <f>IFERROR(IF(AW3687="","",VLOOKUP(AW3687,SUSS!R:S,2,FALSE)),AY3687*SUSS!$M$2)</f>
        <v/>
      </c>
      <c r="BC3687" s="187" t="str">
        <f t="shared" si="1227"/>
        <v/>
      </c>
    </row>
    <row r="3688" spans="29:55">
      <c r="AC3688" s="187" t="str">
        <f t="shared" si="1229"/>
        <v/>
      </c>
      <c r="AD3688" s="187" t="str">
        <f t="shared" si="1230"/>
        <v/>
      </c>
      <c r="AE3688" s="187" t="str">
        <f t="shared" si="1231"/>
        <v/>
      </c>
      <c r="AF3688" s="187" t="str">
        <f t="shared" si="1232"/>
        <v/>
      </c>
      <c r="AG3688" s="187" t="str">
        <f t="shared" si="1233"/>
        <v/>
      </c>
      <c r="AH3688" s="187" t="str">
        <f t="shared" si="1234"/>
        <v/>
      </c>
      <c r="AI3688" s="187" t="str">
        <f t="shared" si="1235"/>
        <v/>
      </c>
      <c r="AJ3688" s="187" t="str">
        <f t="shared" si="1236"/>
        <v/>
      </c>
      <c r="AK3688" s="187" t="str">
        <f t="shared" si="1237"/>
        <v/>
      </c>
      <c r="AN3688" s="187" t="str">
        <f t="shared" si="1238"/>
        <v/>
      </c>
      <c r="AO3688" s="187" t="str">
        <f t="shared" si="1239"/>
        <v/>
      </c>
      <c r="AP3688" s="187" t="str">
        <f t="shared" si="1240"/>
        <v/>
      </c>
      <c r="AT3688" s="187" t="str">
        <f t="shared" si="1241"/>
        <v/>
      </c>
      <c r="AU3688" s="187" t="str">
        <f t="shared" si="1242"/>
        <v/>
      </c>
      <c r="AV3688" s="187" t="str">
        <f t="shared" si="1243"/>
        <v/>
      </c>
      <c r="AW3688" s="187" t="str">
        <f t="shared" si="1244"/>
        <v/>
      </c>
      <c r="AX3688" s="187" t="str">
        <f t="shared" si="1245"/>
        <v/>
      </c>
      <c r="AY3688" s="187" t="str">
        <f t="shared" si="1226"/>
        <v/>
      </c>
      <c r="AZ3688" s="187" t="str">
        <f t="shared" si="1246"/>
        <v/>
      </c>
      <c r="BA3688" s="187" t="str">
        <f t="shared" si="1228"/>
        <v xml:space="preserve"> </v>
      </c>
      <c r="BB3688" s="187" t="str">
        <f>IFERROR(IF(AW3688="","",VLOOKUP(AW3688,SUSS!R:S,2,FALSE)),AY3688*SUSS!$M$2)</f>
        <v/>
      </c>
      <c r="BC3688" s="187" t="str">
        <f t="shared" si="1227"/>
        <v/>
      </c>
    </row>
    <row r="3689" spans="29:55">
      <c r="AC3689" s="187" t="str">
        <f t="shared" si="1229"/>
        <v/>
      </c>
      <c r="AD3689" s="187" t="str">
        <f t="shared" si="1230"/>
        <v/>
      </c>
      <c r="AE3689" s="187" t="str">
        <f t="shared" si="1231"/>
        <v/>
      </c>
      <c r="AF3689" s="187" t="str">
        <f t="shared" si="1232"/>
        <v/>
      </c>
      <c r="AG3689" s="187" t="str">
        <f t="shared" si="1233"/>
        <v/>
      </c>
      <c r="AH3689" s="187" t="str">
        <f t="shared" si="1234"/>
        <v/>
      </c>
      <c r="AI3689" s="187" t="str">
        <f t="shared" si="1235"/>
        <v/>
      </c>
      <c r="AJ3689" s="187" t="str">
        <f t="shared" si="1236"/>
        <v/>
      </c>
      <c r="AK3689" s="187" t="str">
        <f t="shared" si="1237"/>
        <v/>
      </c>
      <c r="AN3689" s="187" t="str">
        <f t="shared" si="1238"/>
        <v/>
      </c>
      <c r="AO3689" s="187" t="str">
        <f t="shared" si="1239"/>
        <v/>
      </c>
      <c r="AP3689" s="187" t="str">
        <f t="shared" si="1240"/>
        <v/>
      </c>
      <c r="AT3689" s="187" t="str">
        <f t="shared" si="1241"/>
        <v/>
      </c>
      <c r="AU3689" s="187" t="str">
        <f t="shared" si="1242"/>
        <v/>
      </c>
      <c r="AV3689" s="187" t="str">
        <f t="shared" si="1243"/>
        <v/>
      </c>
      <c r="AW3689" s="187" t="str">
        <f t="shared" si="1244"/>
        <v/>
      </c>
      <c r="AX3689" s="187" t="str">
        <f t="shared" si="1245"/>
        <v/>
      </c>
      <c r="AY3689" s="187" t="str">
        <f t="shared" si="1226"/>
        <v/>
      </c>
      <c r="AZ3689" s="187" t="str">
        <f t="shared" si="1246"/>
        <v/>
      </c>
      <c r="BA3689" s="187" t="str">
        <f t="shared" si="1228"/>
        <v xml:space="preserve"> </v>
      </c>
      <c r="BB3689" s="187" t="str">
        <f>IFERROR(IF(AW3689="","",VLOOKUP(AW3689,SUSS!R:S,2,FALSE)),AY3689*SUSS!$M$2)</f>
        <v/>
      </c>
      <c r="BC3689" s="187" t="str">
        <f t="shared" si="1227"/>
        <v/>
      </c>
    </row>
    <row r="3690" spans="29:55">
      <c r="AC3690" s="187" t="str">
        <f t="shared" si="1229"/>
        <v/>
      </c>
      <c r="AD3690" s="187" t="str">
        <f t="shared" si="1230"/>
        <v/>
      </c>
      <c r="AE3690" s="187" t="str">
        <f t="shared" si="1231"/>
        <v/>
      </c>
      <c r="AF3690" s="187" t="str">
        <f t="shared" si="1232"/>
        <v/>
      </c>
      <c r="AG3690" s="187" t="str">
        <f t="shared" si="1233"/>
        <v/>
      </c>
      <c r="AH3690" s="187" t="str">
        <f t="shared" si="1234"/>
        <v/>
      </c>
      <c r="AI3690" s="187" t="str">
        <f t="shared" si="1235"/>
        <v/>
      </c>
      <c r="AJ3690" s="187" t="str">
        <f t="shared" si="1236"/>
        <v/>
      </c>
      <c r="AK3690" s="187" t="str">
        <f t="shared" si="1237"/>
        <v/>
      </c>
      <c r="AN3690" s="187" t="str">
        <f t="shared" si="1238"/>
        <v/>
      </c>
      <c r="AO3690" s="187" t="str">
        <f t="shared" si="1239"/>
        <v/>
      </c>
      <c r="AP3690" s="187" t="str">
        <f t="shared" si="1240"/>
        <v/>
      </c>
      <c r="AT3690" s="187" t="str">
        <f t="shared" si="1241"/>
        <v/>
      </c>
      <c r="AU3690" s="187" t="str">
        <f t="shared" si="1242"/>
        <v/>
      </c>
      <c r="AV3690" s="187" t="str">
        <f t="shared" si="1243"/>
        <v/>
      </c>
      <c r="AW3690" s="187" t="str">
        <f t="shared" si="1244"/>
        <v/>
      </c>
      <c r="AX3690" s="187" t="str">
        <f t="shared" si="1245"/>
        <v/>
      </c>
      <c r="AY3690" s="187" t="str">
        <f t="shared" si="1226"/>
        <v/>
      </c>
      <c r="AZ3690" s="187" t="str">
        <f t="shared" si="1246"/>
        <v/>
      </c>
      <c r="BA3690" s="187" t="str">
        <f t="shared" si="1228"/>
        <v xml:space="preserve"> </v>
      </c>
      <c r="BB3690" s="187" t="str">
        <f>IFERROR(IF(AW3690="","",VLOOKUP(AW3690,SUSS!R:S,2,FALSE)),AY3690*SUSS!$M$2)</f>
        <v/>
      </c>
      <c r="BC3690" s="187" t="str">
        <f t="shared" si="1227"/>
        <v/>
      </c>
    </row>
    <row r="3691" spans="29:55">
      <c r="AC3691" s="187" t="str">
        <f t="shared" si="1229"/>
        <v/>
      </c>
      <c r="AD3691" s="187" t="str">
        <f t="shared" si="1230"/>
        <v/>
      </c>
      <c r="AE3691" s="187" t="str">
        <f t="shared" si="1231"/>
        <v/>
      </c>
      <c r="AF3691" s="187" t="str">
        <f t="shared" si="1232"/>
        <v/>
      </c>
      <c r="AG3691" s="187" t="str">
        <f t="shared" si="1233"/>
        <v/>
      </c>
      <c r="AH3691" s="187" t="str">
        <f t="shared" si="1234"/>
        <v/>
      </c>
      <c r="AI3691" s="187" t="str">
        <f t="shared" si="1235"/>
        <v/>
      </c>
      <c r="AJ3691" s="187" t="str">
        <f t="shared" si="1236"/>
        <v/>
      </c>
      <c r="AK3691" s="187" t="str">
        <f t="shared" si="1237"/>
        <v/>
      </c>
      <c r="AN3691" s="187" t="str">
        <f t="shared" si="1238"/>
        <v/>
      </c>
      <c r="AO3691" s="187" t="str">
        <f t="shared" si="1239"/>
        <v/>
      </c>
      <c r="AP3691" s="187" t="str">
        <f t="shared" si="1240"/>
        <v/>
      </c>
      <c r="AT3691" s="187" t="str">
        <f t="shared" si="1241"/>
        <v/>
      </c>
      <c r="AU3691" s="187" t="str">
        <f t="shared" si="1242"/>
        <v/>
      </c>
      <c r="AV3691" s="187" t="str">
        <f t="shared" si="1243"/>
        <v/>
      </c>
      <c r="AW3691" s="187" t="str">
        <f t="shared" si="1244"/>
        <v/>
      </c>
      <c r="AX3691" s="187" t="str">
        <f t="shared" si="1245"/>
        <v/>
      </c>
      <c r="AY3691" s="187" t="str">
        <f t="shared" si="1226"/>
        <v/>
      </c>
      <c r="AZ3691" s="187" t="str">
        <f t="shared" si="1246"/>
        <v/>
      </c>
      <c r="BA3691" s="187" t="str">
        <f t="shared" si="1228"/>
        <v xml:space="preserve"> </v>
      </c>
      <c r="BB3691" s="187" t="str">
        <f>IFERROR(IF(AW3691="","",VLOOKUP(AW3691,SUSS!R:S,2,FALSE)),AY3691*SUSS!$M$2)</f>
        <v/>
      </c>
      <c r="BC3691" s="187" t="str">
        <f t="shared" si="1227"/>
        <v/>
      </c>
    </row>
    <row r="3692" spans="29:55">
      <c r="AC3692" s="187" t="str">
        <f t="shared" si="1229"/>
        <v/>
      </c>
      <c r="AD3692" s="187" t="str">
        <f t="shared" si="1230"/>
        <v/>
      </c>
      <c r="AE3692" s="187" t="str">
        <f t="shared" si="1231"/>
        <v/>
      </c>
      <c r="AF3692" s="187" t="str">
        <f t="shared" si="1232"/>
        <v/>
      </c>
      <c r="AG3692" s="187" t="str">
        <f t="shared" si="1233"/>
        <v/>
      </c>
      <c r="AH3692" s="187" t="str">
        <f t="shared" si="1234"/>
        <v/>
      </c>
      <c r="AI3692" s="187" t="str">
        <f t="shared" si="1235"/>
        <v/>
      </c>
      <c r="AJ3692" s="187" t="str">
        <f t="shared" si="1236"/>
        <v/>
      </c>
      <c r="AK3692" s="187" t="str">
        <f t="shared" si="1237"/>
        <v/>
      </c>
      <c r="AN3692" s="187" t="str">
        <f t="shared" si="1238"/>
        <v/>
      </c>
      <c r="AO3692" s="187" t="str">
        <f t="shared" si="1239"/>
        <v/>
      </c>
      <c r="AP3692" s="187" t="str">
        <f t="shared" si="1240"/>
        <v/>
      </c>
      <c r="AT3692" s="187" t="str">
        <f t="shared" si="1241"/>
        <v/>
      </c>
      <c r="AU3692" s="187" t="str">
        <f t="shared" si="1242"/>
        <v/>
      </c>
      <c r="AV3692" s="187" t="str">
        <f t="shared" si="1243"/>
        <v/>
      </c>
      <c r="AW3692" s="187" t="str">
        <f t="shared" si="1244"/>
        <v/>
      </c>
      <c r="AX3692" s="187" t="str">
        <f t="shared" si="1245"/>
        <v/>
      </c>
      <c r="AY3692" s="187" t="str">
        <f t="shared" si="1226"/>
        <v/>
      </c>
      <c r="AZ3692" s="187" t="str">
        <f t="shared" si="1246"/>
        <v/>
      </c>
      <c r="BA3692" s="187" t="str">
        <f t="shared" si="1228"/>
        <v xml:space="preserve"> </v>
      </c>
      <c r="BB3692" s="187" t="str">
        <f>IFERROR(IF(AW3692="","",VLOOKUP(AW3692,SUSS!R:S,2,FALSE)),AY3692*SUSS!$M$2)</f>
        <v/>
      </c>
      <c r="BC3692" s="187" t="str">
        <f t="shared" si="1227"/>
        <v/>
      </c>
    </row>
    <row r="3693" spans="29:55">
      <c r="AC3693" s="187" t="str">
        <f t="shared" si="1229"/>
        <v/>
      </c>
      <c r="AD3693" s="187" t="str">
        <f t="shared" si="1230"/>
        <v/>
      </c>
      <c r="AE3693" s="187" t="str">
        <f t="shared" si="1231"/>
        <v/>
      </c>
      <c r="AF3693" s="187" t="str">
        <f t="shared" si="1232"/>
        <v/>
      </c>
      <c r="AG3693" s="187" t="str">
        <f t="shared" si="1233"/>
        <v/>
      </c>
      <c r="AH3693" s="187" t="str">
        <f t="shared" si="1234"/>
        <v/>
      </c>
      <c r="AI3693" s="187" t="str">
        <f t="shared" si="1235"/>
        <v/>
      </c>
      <c r="AJ3693" s="187" t="str">
        <f t="shared" si="1236"/>
        <v/>
      </c>
      <c r="AK3693" s="187" t="str">
        <f t="shared" si="1237"/>
        <v/>
      </c>
      <c r="AN3693" s="187" t="str">
        <f t="shared" si="1238"/>
        <v/>
      </c>
      <c r="AO3693" s="187" t="str">
        <f t="shared" si="1239"/>
        <v/>
      </c>
      <c r="AP3693" s="187" t="str">
        <f t="shared" si="1240"/>
        <v/>
      </c>
      <c r="AT3693" s="187" t="str">
        <f t="shared" si="1241"/>
        <v/>
      </c>
      <c r="AU3693" s="187" t="str">
        <f t="shared" si="1242"/>
        <v/>
      </c>
      <c r="AV3693" s="187" t="str">
        <f t="shared" si="1243"/>
        <v/>
      </c>
      <c r="AW3693" s="187" t="str">
        <f t="shared" si="1244"/>
        <v/>
      </c>
      <c r="AX3693" s="187" t="str">
        <f t="shared" si="1245"/>
        <v/>
      </c>
      <c r="AY3693" s="187" t="str">
        <f t="shared" si="1226"/>
        <v/>
      </c>
      <c r="AZ3693" s="187" t="str">
        <f t="shared" si="1246"/>
        <v/>
      </c>
      <c r="BA3693" s="187" t="str">
        <f t="shared" si="1228"/>
        <v xml:space="preserve"> </v>
      </c>
      <c r="BB3693" s="187" t="str">
        <f>IFERROR(IF(AW3693="","",VLOOKUP(AW3693,SUSS!R:S,2,FALSE)),AY3693*SUSS!$M$2)</f>
        <v/>
      </c>
      <c r="BC3693" s="187" t="str">
        <f t="shared" si="1227"/>
        <v/>
      </c>
    </row>
    <row r="3694" spans="29:55">
      <c r="AC3694" s="187" t="str">
        <f t="shared" si="1229"/>
        <v/>
      </c>
      <c r="AD3694" s="187" t="str">
        <f t="shared" si="1230"/>
        <v/>
      </c>
      <c r="AE3694" s="187" t="str">
        <f t="shared" si="1231"/>
        <v/>
      </c>
      <c r="AF3694" s="187" t="str">
        <f t="shared" si="1232"/>
        <v/>
      </c>
      <c r="AG3694" s="187" t="str">
        <f t="shared" si="1233"/>
        <v/>
      </c>
      <c r="AH3694" s="187" t="str">
        <f t="shared" si="1234"/>
        <v/>
      </c>
      <c r="AI3694" s="187" t="str">
        <f t="shared" si="1235"/>
        <v/>
      </c>
      <c r="AJ3694" s="187" t="str">
        <f t="shared" si="1236"/>
        <v/>
      </c>
      <c r="AK3694" s="187" t="str">
        <f t="shared" si="1237"/>
        <v/>
      </c>
      <c r="AN3694" s="187" t="str">
        <f t="shared" si="1238"/>
        <v/>
      </c>
      <c r="AO3694" s="187" t="str">
        <f t="shared" si="1239"/>
        <v/>
      </c>
      <c r="AP3694" s="187" t="str">
        <f t="shared" si="1240"/>
        <v/>
      </c>
      <c r="AT3694" s="187" t="str">
        <f t="shared" si="1241"/>
        <v/>
      </c>
      <c r="AU3694" s="187" t="str">
        <f t="shared" si="1242"/>
        <v/>
      </c>
      <c r="AV3694" s="187" t="str">
        <f t="shared" si="1243"/>
        <v/>
      </c>
      <c r="AW3694" s="187" t="str">
        <f t="shared" si="1244"/>
        <v/>
      </c>
      <c r="AX3694" s="187" t="str">
        <f t="shared" si="1245"/>
        <v/>
      </c>
      <c r="AY3694" s="187" t="str">
        <f t="shared" si="1226"/>
        <v/>
      </c>
      <c r="AZ3694" s="187" t="str">
        <f t="shared" si="1246"/>
        <v/>
      </c>
      <c r="BA3694" s="187" t="str">
        <f t="shared" si="1228"/>
        <v xml:space="preserve"> </v>
      </c>
      <c r="BB3694" s="187" t="str">
        <f>IFERROR(IF(AW3694="","",VLOOKUP(AW3694,SUSS!R:S,2,FALSE)),AY3694*SUSS!$M$2)</f>
        <v/>
      </c>
      <c r="BC3694" s="187" t="str">
        <f t="shared" si="1227"/>
        <v/>
      </c>
    </row>
    <row r="3695" spans="29:55">
      <c r="AC3695" s="187" t="str">
        <f t="shared" si="1229"/>
        <v/>
      </c>
      <c r="AD3695" s="187" t="str">
        <f t="shared" si="1230"/>
        <v/>
      </c>
      <c r="AE3695" s="187" t="str">
        <f t="shared" si="1231"/>
        <v/>
      </c>
      <c r="AF3695" s="187" t="str">
        <f t="shared" si="1232"/>
        <v/>
      </c>
      <c r="AG3695" s="187" t="str">
        <f t="shared" si="1233"/>
        <v/>
      </c>
      <c r="AH3695" s="187" t="str">
        <f t="shared" si="1234"/>
        <v/>
      </c>
      <c r="AI3695" s="187" t="str">
        <f t="shared" si="1235"/>
        <v/>
      </c>
      <c r="AJ3695" s="187" t="str">
        <f t="shared" si="1236"/>
        <v/>
      </c>
      <c r="AK3695" s="187" t="str">
        <f t="shared" si="1237"/>
        <v/>
      </c>
      <c r="AN3695" s="187" t="str">
        <f t="shared" si="1238"/>
        <v/>
      </c>
      <c r="AO3695" s="187" t="str">
        <f t="shared" si="1239"/>
        <v/>
      </c>
      <c r="AP3695" s="187" t="str">
        <f t="shared" si="1240"/>
        <v/>
      </c>
      <c r="AT3695" s="187" t="str">
        <f t="shared" si="1241"/>
        <v/>
      </c>
      <c r="AU3695" s="187" t="str">
        <f t="shared" si="1242"/>
        <v/>
      </c>
      <c r="AV3695" s="187" t="str">
        <f t="shared" si="1243"/>
        <v/>
      </c>
      <c r="AW3695" s="187" t="str">
        <f t="shared" si="1244"/>
        <v/>
      </c>
      <c r="AX3695" s="187" t="str">
        <f t="shared" si="1245"/>
        <v/>
      </c>
      <c r="AY3695" s="187" t="str">
        <f t="shared" si="1226"/>
        <v/>
      </c>
      <c r="AZ3695" s="187" t="str">
        <f t="shared" si="1246"/>
        <v/>
      </c>
      <c r="BA3695" s="187" t="str">
        <f t="shared" si="1228"/>
        <v xml:space="preserve"> </v>
      </c>
      <c r="BB3695" s="187" t="str">
        <f>IFERROR(IF(AW3695="","",VLOOKUP(AW3695,SUSS!R:S,2,FALSE)),AY3695*SUSS!$M$2)</f>
        <v/>
      </c>
      <c r="BC3695" s="187" t="str">
        <f t="shared" si="1227"/>
        <v/>
      </c>
    </row>
    <row r="3696" spans="29:55">
      <c r="AC3696" s="187" t="str">
        <f t="shared" si="1229"/>
        <v/>
      </c>
      <c r="AD3696" s="187" t="str">
        <f t="shared" si="1230"/>
        <v/>
      </c>
      <c r="AE3696" s="187" t="str">
        <f t="shared" si="1231"/>
        <v/>
      </c>
      <c r="AF3696" s="187" t="str">
        <f t="shared" si="1232"/>
        <v/>
      </c>
      <c r="AG3696" s="187" t="str">
        <f t="shared" si="1233"/>
        <v/>
      </c>
      <c r="AH3696" s="187" t="str">
        <f t="shared" si="1234"/>
        <v/>
      </c>
      <c r="AI3696" s="187" t="str">
        <f t="shared" si="1235"/>
        <v/>
      </c>
      <c r="AJ3696" s="187" t="str">
        <f t="shared" si="1236"/>
        <v/>
      </c>
      <c r="AK3696" s="187" t="str">
        <f t="shared" si="1237"/>
        <v/>
      </c>
      <c r="AN3696" s="187" t="str">
        <f t="shared" si="1238"/>
        <v/>
      </c>
      <c r="AO3696" s="187" t="str">
        <f t="shared" si="1239"/>
        <v/>
      </c>
      <c r="AP3696" s="187" t="str">
        <f t="shared" si="1240"/>
        <v/>
      </c>
      <c r="AT3696" s="187" t="str">
        <f t="shared" si="1241"/>
        <v/>
      </c>
      <c r="AU3696" s="187" t="str">
        <f t="shared" si="1242"/>
        <v/>
      </c>
      <c r="AV3696" s="187" t="str">
        <f t="shared" si="1243"/>
        <v/>
      </c>
      <c r="AW3696" s="187" t="str">
        <f t="shared" si="1244"/>
        <v/>
      </c>
      <c r="AX3696" s="187" t="str">
        <f t="shared" si="1245"/>
        <v/>
      </c>
      <c r="AY3696" s="187" t="str">
        <f t="shared" si="1226"/>
        <v/>
      </c>
      <c r="AZ3696" s="187" t="str">
        <f t="shared" si="1246"/>
        <v/>
      </c>
      <c r="BA3696" s="187" t="str">
        <f t="shared" si="1228"/>
        <v xml:space="preserve"> </v>
      </c>
      <c r="BB3696" s="187" t="str">
        <f>IFERROR(IF(AW3696="","",VLOOKUP(AW3696,SUSS!R:S,2,FALSE)),AY3696*SUSS!$M$2)</f>
        <v/>
      </c>
      <c r="BC3696" s="187" t="str">
        <f t="shared" si="1227"/>
        <v/>
      </c>
    </row>
    <row r="3697" spans="29:55">
      <c r="AC3697" s="187" t="str">
        <f t="shared" si="1229"/>
        <v/>
      </c>
      <c r="AD3697" s="187" t="str">
        <f t="shared" si="1230"/>
        <v/>
      </c>
      <c r="AE3697" s="187" t="str">
        <f t="shared" si="1231"/>
        <v/>
      </c>
      <c r="AF3697" s="187" t="str">
        <f t="shared" si="1232"/>
        <v/>
      </c>
      <c r="AG3697" s="187" t="str">
        <f t="shared" si="1233"/>
        <v/>
      </c>
      <c r="AH3697" s="187" t="str">
        <f t="shared" si="1234"/>
        <v/>
      </c>
      <c r="AI3697" s="187" t="str">
        <f t="shared" si="1235"/>
        <v/>
      </c>
      <c r="AJ3697" s="187" t="str">
        <f t="shared" si="1236"/>
        <v/>
      </c>
      <c r="AK3697" s="187" t="str">
        <f t="shared" si="1237"/>
        <v/>
      </c>
      <c r="AN3697" s="187" t="str">
        <f t="shared" si="1238"/>
        <v/>
      </c>
      <c r="AO3697" s="187" t="str">
        <f t="shared" si="1239"/>
        <v/>
      </c>
      <c r="AP3697" s="187" t="str">
        <f t="shared" si="1240"/>
        <v/>
      </c>
      <c r="AT3697" s="187" t="str">
        <f t="shared" si="1241"/>
        <v/>
      </c>
      <c r="AU3697" s="187" t="str">
        <f t="shared" si="1242"/>
        <v/>
      </c>
      <c r="AV3697" s="187" t="str">
        <f t="shared" si="1243"/>
        <v/>
      </c>
      <c r="AW3697" s="187" t="str">
        <f t="shared" si="1244"/>
        <v/>
      </c>
      <c r="AX3697" s="187" t="str">
        <f t="shared" si="1245"/>
        <v/>
      </c>
      <c r="AY3697" s="187" t="str">
        <f t="shared" si="1226"/>
        <v/>
      </c>
      <c r="AZ3697" s="187" t="str">
        <f t="shared" si="1246"/>
        <v/>
      </c>
      <c r="BA3697" s="187" t="str">
        <f t="shared" si="1228"/>
        <v xml:space="preserve"> </v>
      </c>
      <c r="BB3697" s="187" t="str">
        <f>IFERROR(IF(AW3697="","",VLOOKUP(AW3697,SUSS!R:S,2,FALSE)),AY3697*SUSS!$M$2)</f>
        <v/>
      </c>
      <c r="BC3697" s="187" t="str">
        <f t="shared" si="1227"/>
        <v/>
      </c>
    </row>
    <row r="3698" spans="29:55">
      <c r="AC3698" s="187" t="str">
        <f t="shared" si="1229"/>
        <v/>
      </c>
      <c r="AD3698" s="187" t="str">
        <f t="shared" si="1230"/>
        <v/>
      </c>
      <c r="AE3698" s="187" t="str">
        <f t="shared" si="1231"/>
        <v/>
      </c>
      <c r="AF3698" s="187" t="str">
        <f t="shared" si="1232"/>
        <v/>
      </c>
      <c r="AG3698" s="187" t="str">
        <f t="shared" si="1233"/>
        <v/>
      </c>
      <c r="AH3698" s="187" t="str">
        <f t="shared" si="1234"/>
        <v/>
      </c>
      <c r="AI3698" s="187" t="str">
        <f t="shared" si="1235"/>
        <v/>
      </c>
      <c r="AJ3698" s="187" t="str">
        <f t="shared" si="1236"/>
        <v/>
      </c>
      <c r="AK3698" s="187" t="str">
        <f t="shared" si="1237"/>
        <v/>
      </c>
      <c r="AN3698" s="187" t="str">
        <f t="shared" si="1238"/>
        <v/>
      </c>
      <c r="AO3698" s="187" t="str">
        <f t="shared" si="1239"/>
        <v/>
      </c>
      <c r="AP3698" s="187" t="str">
        <f t="shared" si="1240"/>
        <v/>
      </c>
      <c r="AT3698" s="187" t="str">
        <f t="shared" si="1241"/>
        <v/>
      </c>
      <c r="AU3698" s="187" t="str">
        <f t="shared" si="1242"/>
        <v/>
      </c>
      <c r="AV3698" s="187" t="str">
        <f t="shared" si="1243"/>
        <v/>
      </c>
      <c r="AW3698" s="187" t="str">
        <f t="shared" si="1244"/>
        <v/>
      </c>
      <c r="AX3698" s="187" t="str">
        <f t="shared" si="1245"/>
        <v/>
      </c>
      <c r="AY3698" s="187" t="str">
        <f t="shared" si="1226"/>
        <v/>
      </c>
      <c r="AZ3698" s="187" t="str">
        <f t="shared" si="1246"/>
        <v/>
      </c>
      <c r="BA3698" s="187" t="str">
        <f t="shared" si="1228"/>
        <v xml:space="preserve"> </v>
      </c>
      <c r="BB3698" s="187" t="str">
        <f>IFERROR(IF(AW3698="","",VLOOKUP(AW3698,SUSS!R:S,2,FALSE)),AY3698*SUSS!$M$2)</f>
        <v/>
      </c>
      <c r="BC3698" s="187" t="str">
        <f t="shared" si="1227"/>
        <v/>
      </c>
    </row>
    <row r="3699" spans="29:55">
      <c r="AC3699" s="187" t="str">
        <f t="shared" si="1229"/>
        <v/>
      </c>
      <c r="AD3699" s="187" t="str">
        <f t="shared" si="1230"/>
        <v/>
      </c>
      <c r="AE3699" s="187" t="str">
        <f t="shared" si="1231"/>
        <v/>
      </c>
      <c r="AF3699" s="187" t="str">
        <f t="shared" si="1232"/>
        <v/>
      </c>
      <c r="AG3699" s="187" t="str">
        <f t="shared" si="1233"/>
        <v/>
      </c>
      <c r="AH3699" s="187" t="str">
        <f t="shared" si="1234"/>
        <v/>
      </c>
      <c r="AI3699" s="187" t="str">
        <f t="shared" si="1235"/>
        <v/>
      </c>
      <c r="AJ3699" s="187" t="str">
        <f t="shared" si="1236"/>
        <v/>
      </c>
      <c r="AK3699" s="187" t="str">
        <f t="shared" si="1237"/>
        <v/>
      </c>
      <c r="AN3699" s="187" t="str">
        <f t="shared" si="1238"/>
        <v/>
      </c>
      <c r="AO3699" s="187" t="str">
        <f t="shared" si="1239"/>
        <v/>
      </c>
      <c r="AP3699" s="187" t="str">
        <f t="shared" si="1240"/>
        <v/>
      </c>
      <c r="AT3699" s="187" t="str">
        <f t="shared" si="1241"/>
        <v/>
      </c>
      <c r="AU3699" s="187" t="str">
        <f t="shared" si="1242"/>
        <v/>
      </c>
      <c r="AV3699" s="187" t="str">
        <f t="shared" si="1243"/>
        <v/>
      </c>
      <c r="AW3699" s="187" t="str">
        <f t="shared" si="1244"/>
        <v/>
      </c>
      <c r="AX3699" s="187" t="str">
        <f t="shared" si="1245"/>
        <v/>
      </c>
      <c r="AY3699" s="187" t="str">
        <f t="shared" si="1226"/>
        <v/>
      </c>
      <c r="AZ3699" s="187" t="str">
        <f t="shared" si="1246"/>
        <v/>
      </c>
      <c r="BA3699" s="187" t="str">
        <f t="shared" si="1228"/>
        <v xml:space="preserve"> </v>
      </c>
      <c r="BB3699" s="187" t="str">
        <f>IFERROR(IF(AW3699="","",VLOOKUP(AW3699,SUSS!R:S,2,FALSE)),AY3699*SUSS!$M$2)</f>
        <v/>
      </c>
      <c r="BC3699" s="187" t="str">
        <f t="shared" si="1227"/>
        <v/>
      </c>
    </row>
    <row r="3700" spans="29:55">
      <c r="AC3700" s="187" t="str">
        <f t="shared" si="1229"/>
        <v/>
      </c>
      <c r="AD3700" s="187" t="str">
        <f t="shared" si="1230"/>
        <v/>
      </c>
      <c r="AE3700" s="187" t="str">
        <f t="shared" si="1231"/>
        <v/>
      </c>
      <c r="AF3700" s="187" t="str">
        <f t="shared" si="1232"/>
        <v/>
      </c>
      <c r="AG3700" s="187" t="str">
        <f t="shared" si="1233"/>
        <v/>
      </c>
      <c r="AH3700" s="187" t="str">
        <f t="shared" si="1234"/>
        <v/>
      </c>
      <c r="AI3700" s="187" t="str">
        <f t="shared" si="1235"/>
        <v/>
      </c>
      <c r="AJ3700" s="187" t="str">
        <f t="shared" si="1236"/>
        <v/>
      </c>
      <c r="AK3700" s="187" t="str">
        <f t="shared" si="1237"/>
        <v/>
      </c>
      <c r="AN3700" s="187" t="str">
        <f t="shared" si="1238"/>
        <v/>
      </c>
      <c r="AO3700" s="187" t="str">
        <f t="shared" si="1239"/>
        <v/>
      </c>
      <c r="AP3700" s="187" t="str">
        <f t="shared" si="1240"/>
        <v/>
      </c>
      <c r="AT3700" s="187" t="str">
        <f t="shared" si="1241"/>
        <v/>
      </c>
      <c r="AU3700" s="187" t="str">
        <f t="shared" si="1242"/>
        <v/>
      </c>
      <c r="AV3700" s="187" t="str">
        <f t="shared" si="1243"/>
        <v/>
      </c>
      <c r="AW3700" s="187" t="str">
        <f t="shared" si="1244"/>
        <v/>
      </c>
      <c r="AX3700" s="187" t="str">
        <f t="shared" si="1245"/>
        <v/>
      </c>
      <c r="AY3700" s="187" t="str">
        <f t="shared" si="1226"/>
        <v/>
      </c>
      <c r="AZ3700" s="187" t="str">
        <f t="shared" si="1246"/>
        <v/>
      </c>
      <c r="BA3700" s="187" t="str">
        <f t="shared" si="1228"/>
        <v xml:space="preserve"> </v>
      </c>
      <c r="BB3700" s="187" t="str">
        <f>IFERROR(IF(AW3700="","",VLOOKUP(AW3700,SUSS!R:S,2,FALSE)),AY3700*SUSS!$M$2)</f>
        <v/>
      </c>
      <c r="BC3700" s="187" t="str">
        <f t="shared" si="1227"/>
        <v/>
      </c>
    </row>
    <row r="3701" spans="29:55">
      <c r="AC3701" s="187" t="str">
        <f t="shared" si="1229"/>
        <v/>
      </c>
      <c r="AD3701" s="187" t="str">
        <f t="shared" si="1230"/>
        <v/>
      </c>
      <c r="AE3701" s="187" t="str">
        <f t="shared" si="1231"/>
        <v/>
      </c>
      <c r="AF3701" s="187" t="str">
        <f t="shared" si="1232"/>
        <v/>
      </c>
      <c r="AG3701" s="187" t="str">
        <f t="shared" si="1233"/>
        <v/>
      </c>
      <c r="AH3701" s="187" t="str">
        <f t="shared" si="1234"/>
        <v/>
      </c>
      <c r="AI3701" s="187" t="str">
        <f t="shared" si="1235"/>
        <v/>
      </c>
      <c r="AJ3701" s="187" t="str">
        <f t="shared" si="1236"/>
        <v/>
      </c>
      <c r="AK3701" s="187" t="str">
        <f t="shared" si="1237"/>
        <v/>
      </c>
      <c r="AN3701" s="187" t="str">
        <f t="shared" si="1238"/>
        <v/>
      </c>
      <c r="AO3701" s="187" t="str">
        <f t="shared" si="1239"/>
        <v/>
      </c>
      <c r="AP3701" s="187" t="str">
        <f t="shared" si="1240"/>
        <v/>
      </c>
      <c r="AT3701" s="187" t="str">
        <f t="shared" si="1241"/>
        <v/>
      </c>
      <c r="AU3701" s="187" t="str">
        <f t="shared" si="1242"/>
        <v/>
      </c>
      <c r="AV3701" s="187" t="str">
        <f t="shared" si="1243"/>
        <v/>
      </c>
      <c r="AW3701" s="187" t="str">
        <f t="shared" si="1244"/>
        <v/>
      </c>
      <c r="AX3701" s="187" t="str">
        <f t="shared" si="1245"/>
        <v/>
      </c>
      <c r="AY3701" s="187" t="str">
        <f t="shared" si="1226"/>
        <v/>
      </c>
      <c r="AZ3701" s="187" t="str">
        <f t="shared" si="1246"/>
        <v/>
      </c>
      <c r="BA3701" s="187" t="str">
        <f t="shared" si="1228"/>
        <v xml:space="preserve"> </v>
      </c>
      <c r="BB3701" s="187" t="str">
        <f>IFERROR(IF(AW3701="","",VLOOKUP(AW3701,SUSS!R:S,2,FALSE)),AY3701*SUSS!$M$2)</f>
        <v/>
      </c>
      <c r="BC3701" s="187" t="str">
        <f t="shared" si="1227"/>
        <v/>
      </c>
    </row>
    <row r="3702" spans="29:55">
      <c r="AC3702" s="187" t="str">
        <f t="shared" si="1229"/>
        <v/>
      </c>
      <c r="AD3702" s="187" t="str">
        <f t="shared" si="1230"/>
        <v/>
      </c>
      <c r="AE3702" s="187" t="str">
        <f t="shared" si="1231"/>
        <v/>
      </c>
      <c r="AF3702" s="187" t="str">
        <f t="shared" si="1232"/>
        <v/>
      </c>
      <c r="AG3702" s="187" t="str">
        <f t="shared" si="1233"/>
        <v/>
      </c>
      <c r="AH3702" s="187" t="str">
        <f t="shared" si="1234"/>
        <v/>
      </c>
      <c r="AI3702" s="187" t="str">
        <f t="shared" si="1235"/>
        <v/>
      </c>
      <c r="AJ3702" s="187" t="str">
        <f t="shared" si="1236"/>
        <v/>
      </c>
      <c r="AK3702" s="187" t="str">
        <f t="shared" si="1237"/>
        <v/>
      </c>
      <c r="AN3702" s="187" t="str">
        <f t="shared" si="1238"/>
        <v/>
      </c>
      <c r="AO3702" s="187" t="str">
        <f t="shared" si="1239"/>
        <v/>
      </c>
      <c r="AP3702" s="187" t="str">
        <f t="shared" si="1240"/>
        <v/>
      </c>
      <c r="AT3702" s="187" t="str">
        <f t="shared" si="1241"/>
        <v/>
      </c>
      <c r="AU3702" s="187" t="str">
        <f t="shared" si="1242"/>
        <v/>
      </c>
      <c r="AV3702" s="187" t="str">
        <f t="shared" si="1243"/>
        <v/>
      </c>
      <c r="AW3702" s="187" t="str">
        <f t="shared" si="1244"/>
        <v/>
      </c>
      <c r="AX3702" s="187" t="str">
        <f t="shared" si="1245"/>
        <v/>
      </c>
      <c r="AY3702" s="187" t="str">
        <f t="shared" si="1226"/>
        <v/>
      </c>
      <c r="AZ3702" s="187" t="str">
        <f t="shared" si="1246"/>
        <v/>
      </c>
      <c r="BA3702" s="187" t="str">
        <f t="shared" si="1228"/>
        <v xml:space="preserve"> </v>
      </c>
      <c r="BB3702" s="187" t="str">
        <f>IFERROR(IF(AW3702="","",VLOOKUP(AW3702,SUSS!R:S,2,FALSE)),AY3702*SUSS!$M$2)</f>
        <v/>
      </c>
      <c r="BC3702" s="187" t="str">
        <f t="shared" si="1227"/>
        <v/>
      </c>
    </row>
    <row r="3703" spans="29:55">
      <c r="AC3703" s="187" t="str">
        <f t="shared" si="1229"/>
        <v/>
      </c>
      <c r="AD3703" s="187" t="str">
        <f t="shared" si="1230"/>
        <v/>
      </c>
      <c r="AE3703" s="187" t="str">
        <f t="shared" si="1231"/>
        <v/>
      </c>
      <c r="AF3703" s="187" t="str">
        <f t="shared" si="1232"/>
        <v/>
      </c>
      <c r="AG3703" s="187" t="str">
        <f t="shared" si="1233"/>
        <v/>
      </c>
      <c r="AH3703" s="187" t="str">
        <f t="shared" si="1234"/>
        <v/>
      </c>
      <c r="AI3703" s="187" t="str">
        <f t="shared" si="1235"/>
        <v/>
      </c>
      <c r="AJ3703" s="187" t="str">
        <f t="shared" si="1236"/>
        <v/>
      </c>
      <c r="AK3703" s="187" t="str">
        <f t="shared" si="1237"/>
        <v/>
      </c>
      <c r="AN3703" s="187" t="str">
        <f t="shared" si="1238"/>
        <v/>
      </c>
      <c r="AO3703" s="187" t="str">
        <f t="shared" si="1239"/>
        <v/>
      </c>
      <c r="AP3703" s="187" t="str">
        <f t="shared" si="1240"/>
        <v/>
      </c>
      <c r="AT3703" s="187" t="str">
        <f t="shared" si="1241"/>
        <v/>
      </c>
      <c r="AU3703" s="187" t="str">
        <f t="shared" si="1242"/>
        <v/>
      </c>
      <c r="AV3703" s="187" t="str">
        <f t="shared" si="1243"/>
        <v/>
      </c>
      <c r="AW3703" s="187" t="str">
        <f t="shared" si="1244"/>
        <v/>
      </c>
      <c r="AX3703" s="187" t="str">
        <f t="shared" si="1245"/>
        <v/>
      </c>
      <c r="AY3703" s="187" t="str">
        <f t="shared" si="1226"/>
        <v/>
      </c>
      <c r="AZ3703" s="187" t="str">
        <f t="shared" si="1246"/>
        <v/>
      </c>
      <c r="BA3703" s="187" t="str">
        <f t="shared" si="1228"/>
        <v xml:space="preserve"> </v>
      </c>
      <c r="BB3703" s="187" t="str">
        <f>IFERROR(IF(AW3703="","",VLOOKUP(AW3703,SUSS!R:S,2,FALSE)),AY3703*SUSS!$M$2)</f>
        <v/>
      </c>
      <c r="BC3703" s="187" t="str">
        <f t="shared" si="1227"/>
        <v/>
      </c>
    </row>
    <row r="3704" spans="29:55">
      <c r="AC3704" s="187" t="str">
        <f t="shared" si="1229"/>
        <v/>
      </c>
      <c r="AD3704" s="187" t="str">
        <f t="shared" si="1230"/>
        <v/>
      </c>
      <c r="AE3704" s="187" t="str">
        <f t="shared" si="1231"/>
        <v/>
      </c>
      <c r="AF3704" s="187" t="str">
        <f t="shared" si="1232"/>
        <v/>
      </c>
      <c r="AG3704" s="187" t="str">
        <f t="shared" si="1233"/>
        <v/>
      </c>
      <c r="AH3704" s="187" t="str">
        <f t="shared" si="1234"/>
        <v/>
      </c>
      <c r="AI3704" s="187" t="str">
        <f t="shared" si="1235"/>
        <v/>
      </c>
      <c r="AJ3704" s="187" t="str">
        <f t="shared" si="1236"/>
        <v/>
      </c>
      <c r="AK3704" s="187" t="str">
        <f t="shared" si="1237"/>
        <v/>
      </c>
      <c r="AN3704" s="187" t="str">
        <f t="shared" si="1238"/>
        <v/>
      </c>
      <c r="AO3704" s="187" t="str">
        <f t="shared" si="1239"/>
        <v/>
      </c>
      <c r="AP3704" s="187" t="str">
        <f t="shared" si="1240"/>
        <v/>
      </c>
      <c r="AT3704" s="187" t="str">
        <f t="shared" si="1241"/>
        <v/>
      </c>
      <c r="AU3704" s="187" t="str">
        <f t="shared" si="1242"/>
        <v/>
      </c>
      <c r="AV3704" s="187" t="str">
        <f t="shared" si="1243"/>
        <v/>
      </c>
      <c r="AW3704" s="187" t="str">
        <f t="shared" si="1244"/>
        <v/>
      </c>
      <c r="AX3704" s="187" t="str">
        <f t="shared" si="1245"/>
        <v/>
      </c>
      <c r="AY3704" s="187" t="str">
        <f t="shared" si="1226"/>
        <v/>
      </c>
      <c r="AZ3704" s="187" t="str">
        <f t="shared" si="1246"/>
        <v/>
      </c>
      <c r="BA3704" s="187" t="str">
        <f t="shared" si="1228"/>
        <v xml:space="preserve"> </v>
      </c>
      <c r="BB3704" s="187" t="str">
        <f>IFERROR(IF(AW3704="","",VLOOKUP(AW3704,SUSS!R:S,2,FALSE)),AY3704*SUSS!$M$2)</f>
        <v/>
      </c>
      <c r="BC3704" s="187" t="str">
        <f t="shared" si="1227"/>
        <v/>
      </c>
    </row>
    <row r="3705" spans="29:55">
      <c r="AC3705" s="187" t="str">
        <f t="shared" si="1229"/>
        <v/>
      </c>
      <c r="AD3705" s="187" t="str">
        <f t="shared" si="1230"/>
        <v/>
      </c>
      <c r="AE3705" s="187" t="str">
        <f t="shared" si="1231"/>
        <v/>
      </c>
      <c r="AF3705" s="187" t="str">
        <f t="shared" si="1232"/>
        <v/>
      </c>
      <c r="AG3705" s="187" t="str">
        <f t="shared" si="1233"/>
        <v/>
      </c>
      <c r="AH3705" s="187" t="str">
        <f t="shared" si="1234"/>
        <v/>
      </c>
      <c r="AI3705" s="187" t="str">
        <f t="shared" si="1235"/>
        <v/>
      </c>
      <c r="AJ3705" s="187" t="str">
        <f t="shared" si="1236"/>
        <v/>
      </c>
      <c r="AK3705" s="187" t="str">
        <f t="shared" si="1237"/>
        <v/>
      </c>
      <c r="AN3705" s="187" t="str">
        <f t="shared" si="1238"/>
        <v/>
      </c>
      <c r="AO3705" s="187" t="str">
        <f t="shared" si="1239"/>
        <v/>
      </c>
      <c r="AP3705" s="187" t="str">
        <f t="shared" si="1240"/>
        <v/>
      </c>
      <c r="AT3705" s="187" t="str">
        <f t="shared" si="1241"/>
        <v/>
      </c>
      <c r="AU3705" s="187" t="str">
        <f t="shared" si="1242"/>
        <v/>
      </c>
      <c r="AV3705" s="187" t="str">
        <f t="shared" si="1243"/>
        <v/>
      </c>
      <c r="AW3705" s="187" t="str">
        <f t="shared" si="1244"/>
        <v/>
      </c>
      <c r="AX3705" s="187" t="str">
        <f t="shared" si="1245"/>
        <v/>
      </c>
      <c r="AY3705" s="187" t="str">
        <f t="shared" si="1226"/>
        <v/>
      </c>
      <c r="AZ3705" s="187" t="str">
        <f t="shared" si="1246"/>
        <v/>
      </c>
      <c r="BA3705" s="187" t="str">
        <f t="shared" si="1228"/>
        <v xml:space="preserve"> </v>
      </c>
      <c r="BB3705" s="187" t="str">
        <f>IFERROR(IF(AW3705="","",VLOOKUP(AW3705,SUSS!R:S,2,FALSE)),AY3705*SUSS!$M$2)</f>
        <v/>
      </c>
      <c r="BC3705" s="187" t="str">
        <f t="shared" si="1227"/>
        <v/>
      </c>
    </row>
    <row r="3706" spans="29:55">
      <c r="AC3706" s="187" t="str">
        <f t="shared" si="1229"/>
        <v/>
      </c>
      <c r="AD3706" s="187" t="str">
        <f t="shared" si="1230"/>
        <v/>
      </c>
      <c r="AE3706" s="187" t="str">
        <f t="shared" si="1231"/>
        <v/>
      </c>
      <c r="AF3706" s="187" t="str">
        <f t="shared" si="1232"/>
        <v/>
      </c>
      <c r="AG3706" s="187" t="str">
        <f t="shared" si="1233"/>
        <v/>
      </c>
      <c r="AH3706" s="187" t="str">
        <f t="shared" si="1234"/>
        <v/>
      </c>
      <c r="AI3706" s="187" t="str">
        <f t="shared" si="1235"/>
        <v/>
      </c>
      <c r="AJ3706" s="187" t="str">
        <f t="shared" si="1236"/>
        <v/>
      </c>
      <c r="AK3706" s="187" t="str">
        <f t="shared" si="1237"/>
        <v/>
      </c>
      <c r="AN3706" s="187" t="str">
        <f t="shared" si="1238"/>
        <v/>
      </c>
      <c r="AO3706" s="187" t="str">
        <f t="shared" si="1239"/>
        <v/>
      </c>
      <c r="AP3706" s="187" t="str">
        <f t="shared" si="1240"/>
        <v/>
      </c>
      <c r="AT3706" s="187" t="str">
        <f t="shared" si="1241"/>
        <v/>
      </c>
      <c r="AU3706" s="187" t="str">
        <f t="shared" si="1242"/>
        <v/>
      </c>
      <c r="AV3706" s="187" t="str">
        <f t="shared" si="1243"/>
        <v/>
      </c>
      <c r="AW3706" s="187" t="str">
        <f t="shared" si="1244"/>
        <v/>
      </c>
      <c r="AX3706" s="187" t="str">
        <f t="shared" si="1245"/>
        <v/>
      </c>
      <c r="AY3706" s="187" t="str">
        <f t="shared" si="1226"/>
        <v/>
      </c>
      <c r="AZ3706" s="187" t="str">
        <f t="shared" si="1246"/>
        <v/>
      </c>
      <c r="BA3706" s="187" t="str">
        <f t="shared" si="1228"/>
        <v xml:space="preserve"> </v>
      </c>
      <c r="BB3706" s="187" t="str">
        <f>IFERROR(IF(AW3706="","",VLOOKUP(AW3706,SUSS!R:S,2,FALSE)),AY3706*SUSS!$M$2)</f>
        <v/>
      </c>
      <c r="BC3706" s="187" t="str">
        <f t="shared" si="1227"/>
        <v/>
      </c>
    </row>
    <row r="3707" spans="29:55">
      <c r="AC3707" s="187" t="str">
        <f t="shared" si="1229"/>
        <v/>
      </c>
      <c r="AD3707" s="187" t="str">
        <f t="shared" si="1230"/>
        <v/>
      </c>
      <c r="AE3707" s="187" t="str">
        <f t="shared" si="1231"/>
        <v/>
      </c>
      <c r="AF3707" s="187" t="str">
        <f t="shared" si="1232"/>
        <v/>
      </c>
      <c r="AG3707" s="187" t="str">
        <f t="shared" si="1233"/>
        <v/>
      </c>
      <c r="AH3707" s="187" t="str">
        <f t="shared" si="1234"/>
        <v/>
      </c>
      <c r="AI3707" s="187" t="str">
        <f t="shared" si="1235"/>
        <v/>
      </c>
      <c r="AJ3707" s="187" t="str">
        <f t="shared" si="1236"/>
        <v/>
      </c>
      <c r="AK3707" s="187" t="str">
        <f t="shared" si="1237"/>
        <v/>
      </c>
      <c r="AN3707" s="187" t="str">
        <f t="shared" si="1238"/>
        <v/>
      </c>
      <c r="AO3707" s="187" t="str">
        <f t="shared" si="1239"/>
        <v/>
      </c>
      <c r="AP3707" s="187" t="str">
        <f t="shared" si="1240"/>
        <v/>
      </c>
      <c r="AT3707" s="187" t="str">
        <f t="shared" si="1241"/>
        <v/>
      </c>
      <c r="AU3707" s="187" t="str">
        <f t="shared" si="1242"/>
        <v/>
      </c>
      <c r="AV3707" s="187" t="str">
        <f t="shared" si="1243"/>
        <v/>
      </c>
      <c r="AW3707" s="187" t="str">
        <f t="shared" si="1244"/>
        <v/>
      </c>
      <c r="AX3707" s="187" t="str">
        <f t="shared" si="1245"/>
        <v/>
      </c>
      <c r="AY3707" s="187" t="str">
        <f t="shared" si="1226"/>
        <v/>
      </c>
      <c r="AZ3707" s="187" t="str">
        <f t="shared" si="1246"/>
        <v/>
      </c>
      <c r="BA3707" s="187" t="str">
        <f t="shared" si="1228"/>
        <v xml:space="preserve"> </v>
      </c>
      <c r="BB3707" s="187" t="str">
        <f>IFERROR(IF(AW3707="","",VLOOKUP(AW3707,SUSS!R:S,2,FALSE)),AY3707*SUSS!$M$2)</f>
        <v/>
      </c>
      <c r="BC3707" s="187" t="str">
        <f t="shared" si="1227"/>
        <v/>
      </c>
    </row>
    <row r="3708" spans="29:55">
      <c r="AC3708" s="187" t="str">
        <f t="shared" si="1229"/>
        <v/>
      </c>
      <c r="AD3708" s="187" t="str">
        <f t="shared" si="1230"/>
        <v/>
      </c>
      <c r="AE3708" s="187" t="str">
        <f t="shared" si="1231"/>
        <v/>
      </c>
      <c r="AF3708" s="187" t="str">
        <f t="shared" si="1232"/>
        <v/>
      </c>
      <c r="AG3708" s="187" t="str">
        <f t="shared" si="1233"/>
        <v/>
      </c>
      <c r="AH3708" s="187" t="str">
        <f t="shared" si="1234"/>
        <v/>
      </c>
      <c r="AI3708" s="187" t="str">
        <f t="shared" si="1235"/>
        <v/>
      </c>
      <c r="AJ3708" s="187" t="str">
        <f t="shared" si="1236"/>
        <v/>
      </c>
      <c r="AK3708" s="187" t="str">
        <f t="shared" si="1237"/>
        <v/>
      </c>
      <c r="AN3708" s="187" t="str">
        <f t="shared" si="1238"/>
        <v/>
      </c>
      <c r="AO3708" s="187" t="str">
        <f t="shared" si="1239"/>
        <v/>
      </c>
      <c r="AP3708" s="187" t="str">
        <f t="shared" si="1240"/>
        <v/>
      </c>
      <c r="AT3708" s="187" t="str">
        <f t="shared" si="1241"/>
        <v/>
      </c>
      <c r="AU3708" s="187" t="str">
        <f t="shared" si="1242"/>
        <v/>
      </c>
      <c r="AV3708" s="187" t="str">
        <f t="shared" si="1243"/>
        <v/>
      </c>
      <c r="AW3708" s="187" t="str">
        <f t="shared" si="1244"/>
        <v/>
      </c>
      <c r="AX3708" s="187" t="str">
        <f t="shared" si="1245"/>
        <v/>
      </c>
      <c r="AY3708" s="187" t="str">
        <f t="shared" si="1226"/>
        <v/>
      </c>
      <c r="AZ3708" s="187" t="str">
        <f t="shared" si="1246"/>
        <v/>
      </c>
      <c r="BA3708" s="187" t="str">
        <f t="shared" si="1228"/>
        <v xml:space="preserve"> </v>
      </c>
      <c r="BB3708" s="187" t="str">
        <f>IFERROR(IF(AW3708="","",VLOOKUP(AW3708,SUSS!R:S,2,FALSE)),AY3708*SUSS!$M$2)</f>
        <v/>
      </c>
      <c r="BC3708" s="187" t="str">
        <f t="shared" si="1227"/>
        <v/>
      </c>
    </row>
    <row r="3709" spans="29:55">
      <c r="AC3709" s="187" t="str">
        <f t="shared" si="1229"/>
        <v/>
      </c>
      <c r="AD3709" s="187" t="str">
        <f t="shared" si="1230"/>
        <v/>
      </c>
      <c r="AE3709" s="187" t="str">
        <f t="shared" si="1231"/>
        <v/>
      </c>
      <c r="AF3709" s="187" t="str">
        <f t="shared" si="1232"/>
        <v/>
      </c>
      <c r="AG3709" s="187" t="str">
        <f t="shared" si="1233"/>
        <v/>
      </c>
      <c r="AH3709" s="187" t="str">
        <f t="shared" si="1234"/>
        <v/>
      </c>
      <c r="AI3709" s="187" t="str">
        <f t="shared" si="1235"/>
        <v/>
      </c>
      <c r="AJ3709" s="187" t="str">
        <f t="shared" si="1236"/>
        <v/>
      </c>
      <c r="AK3709" s="187" t="str">
        <f t="shared" si="1237"/>
        <v/>
      </c>
      <c r="AN3709" s="187" t="str">
        <f t="shared" si="1238"/>
        <v/>
      </c>
      <c r="AO3709" s="187" t="str">
        <f t="shared" si="1239"/>
        <v/>
      </c>
      <c r="AP3709" s="187" t="str">
        <f t="shared" si="1240"/>
        <v/>
      </c>
      <c r="AT3709" s="187" t="str">
        <f t="shared" si="1241"/>
        <v/>
      </c>
      <c r="AU3709" s="187" t="str">
        <f t="shared" si="1242"/>
        <v/>
      </c>
      <c r="AV3709" s="187" t="str">
        <f t="shared" si="1243"/>
        <v/>
      </c>
      <c r="AW3709" s="187" t="str">
        <f t="shared" si="1244"/>
        <v/>
      </c>
      <c r="AX3709" s="187" t="str">
        <f t="shared" si="1245"/>
        <v/>
      </c>
      <c r="AY3709" s="187" t="str">
        <f t="shared" si="1226"/>
        <v/>
      </c>
      <c r="AZ3709" s="187" t="str">
        <f t="shared" si="1246"/>
        <v/>
      </c>
      <c r="BA3709" s="187" t="str">
        <f t="shared" si="1228"/>
        <v xml:space="preserve"> </v>
      </c>
      <c r="BB3709" s="187" t="str">
        <f>IFERROR(IF(AW3709="","",VLOOKUP(AW3709,SUSS!R:S,2,FALSE)),AY3709*SUSS!$M$2)</f>
        <v/>
      </c>
      <c r="BC3709" s="187" t="str">
        <f t="shared" si="1227"/>
        <v/>
      </c>
    </row>
    <row r="3710" spans="29:55">
      <c r="AC3710" s="187" t="str">
        <f t="shared" si="1229"/>
        <v/>
      </c>
      <c r="AD3710" s="187" t="str">
        <f t="shared" si="1230"/>
        <v/>
      </c>
      <c r="AE3710" s="187" t="str">
        <f t="shared" si="1231"/>
        <v/>
      </c>
      <c r="AF3710" s="187" t="str">
        <f t="shared" si="1232"/>
        <v/>
      </c>
      <c r="AG3710" s="187" t="str">
        <f t="shared" si="1233"/>
        <v/>
      </c>
      <c r="AH3710" s="187" t="str">
        <f t="shared" si="1234"/>
        <v/>
      </c>
      <c r="AI3710" s="187" t="str">
        <f t="shared" si="1235"/>
        <v/>
      </c>
      <c r="AJ3710" s="187" t="str">
        <f t="shared" si="1236"/>
        <v/>
      </c>
      <c r="AK3710" s="187" t="str">
        <f t="shared" si="1237"/>
        <v/>
      </c>
      <c r="AN3710" s="187" t="str">
        <f t="shared" si="1238"/>
        <v/>
      </c>
      <c r="AO3710" s="187" t="str">
        <f t="shared" si="1239"/>
        <v/>
      </c>
      <c r="AP3710" s="187" t="str">
        <f t="shared" si="1240"/>
        <v/>
      </c>
      <c r="AT3710" s="187" t="str">
        <f t="shared" si="1241"/>
        <v/>
      </c>
      <c r="AU3710" s="187" t="str">
        <f t="shared" si="1242"/>
        <v/>
      </c>
      <c r="AV3710" s="187" t="str">
        <f t="shared" si="1243"/>
        <v/>
      </c>
      <c r="AW3710" s="187" t="str">
        <f t="shared" si="1244"/>
        <v/>
      </c>
      <c r="AX3710" s="187" t="str">
        <f t="shared" si="1245"/>
        <v/>
      </c>
      <c r="AY3710" s="187" t="str">
        <f t="shared" si="1226"/>
        <v/>
      </c>
      <c r="AZ3710" s="187" t="str">
        <f t="shared" si="1246"/>
        <v/>
      </c>
      <c r="BA3710" s="187" t="str">
        <f t="shared" si="1228"/>
        <v xml:space="preserve"> </v>
      </c>
      <c r="BB3710" s="187" t="str">
        <f>IFERROR(IF(AW3710="","",VLOOKUP(AW3710,SUSS!R:S,2,FALSE)),AY3710*SUSS!$M$2)</f>
        <v/>
      </c>
      <c r="BC3710" s="187" t="str">
        <f t="shared" si="1227"/>
        <v/>
      </c>
    </row>
    <row r="3711" spans="29:55">
      <c r="AC3711" s="187" t="str">
        <f t="shared" si="1229"/>
        <v/>
      </c>
      <c r="AD3711" s="187" t="str">
        <f t="shared" si="1230"/>
        <v/>
      </c>
      <c r="AE3711" s="187" t="str">
        <f t="shared" si="1231"/>
        <v/>
      </c>
      <c r="AF3711" s="187" t="str">
        <f t="shared" si="1232"/>
        <v/>
      </c>
      <c r="AG3711" s="187" t="str">
        <f t="shared" si="1233"/>
        <v/>
      </c>
      <c r="AH3711" s="187" t="str">
        <f t="shared" si="1234"/>
        <v/>
      </c>
      <c r="AI3711" s="187" t="str">
        <f t="shared" si="1235"/>
        <v/>
      </c>
      <c r="AJ3711" s="187" t="str">
        <f t="shared" si="1236"/>
        <v/>
      </c>
      <c r="AK3711" s="187" t="str">
        <f t="shared" si="1237"/>
        <v/>
      </c>
      <c r="AN3711" s="187" t="str">
        <f t="shared" si="1238"/>
        <v/>
      </c>
      <c r="AO3711" s="187" t="str">
        <f t="shared" si="1239"/>
        <v/>
      </c>
      <c r="AP3711" s="187" t="str">
        <f t="shared" si="1240"/>
        <v/>
      </c>
      <c r="AT3711" s="187" t="str">
        <f t="shared" si="1241"/>
        <v/>
      </c>
      <c r="AU3711" s="187" t="str">
        <f t="shared" si="1242"/>
        <v/>
      </c>
      <c r="AV3711" s="187" t="str">
        <f t="shared" si="1243"/>
        <v/>
      </c>
      <c r="AW3711" s="187" t="str">
        <f t="shared" si="1244"/>
        <v/>
      </c>
      <c r="AX3711" s="187" t="str">
        <f t="shared" si="1245"/>
        <v/>
      </c>
      <c r="AY3711" s="187" t="str">
        <f t="shared" si="1226"/>
        <v/>
      </c>
      <c r="AZ3711" s="187" t="str">
        <f t="shared" si="1246"/>
        <v/>
      </c>
      <c r="BA3711" s="187" t="str">
        <f t="shared" si="1228"/>
        <v xml:space="preserve"> </v>
      </c>
      <c r="BB3711" s="187" t="str">
        <f>IFERROR(IF(AW3711="","",VLOOKUP(AW3711,SUSS!R:S,2,FALSE)),AY3711*SUSS!$M$2)</f>
        <v/>
      </c>
      <c r="BC3711" s="187" t="str">
        <f t="shared" si="1227"/>
        <v/>
      </c>
    </row>
    <row r="3712" spans="29:55">
      <c r="AC3712" s="187" t="str">
        <f t="shared" si="1229"/>
        <v/>
      </c>
      <c r="AD3712" s="187" t="str">
        <f t="shared" si="1230"/>
        <v/>
      </c>
      <c r="AE3712" s="187" t="str">
        <f t="shared" si="1231"/>
        <v/>
      </c>
      <c r="AF3712" s="187" t="str">
        <f t="shared" si="1232"/>
        <v/>
      </c>
      <c r="AG3712" s="187" t="str">
        <f t="shared" si="1233"/>
        <v/>
      </c>
      <c r="AH3712" s="187" t="str">
        <f t="shared" si="1234"/>
        <v/>
      </c>
      <c r="AI3712" s="187" t="str">
        <f t="shared" si="1235"/>
        <v/>
      </c>
      <c r="AJ3712" s="187" t="str">
        <f t="shared" si="1236"/>
        <v/>
      </c>
      <c r="AK3712" s="187" t="str">
        <f t="shared" si="1237"/>
        <v/>
      </c>
      <c r="AN3712" s="187" t="str">
        <f t="shared" si="1238"/>
        <v/>
      </c>
      <c r="AO3712" s="187" t="str">
        <f t="shared" si="1239"/>
        <v/>
      </c>
      <c r="AP3712" s="187" t="str">
        <f t="shared" si="1240"/>
        <v/>
      </c>
      <c r="AT3712" s="187" t="str">
        <f t="shared" si="1241"/>
        <v/>
      </c>
      <c r="AU3712" s="187" t="str">
        <f t="shared" si="1242"/>
        <v/>
      </c>
      <c r="AV3712" s="187" t="str">
        <f t="shared" si="1243"/>
        <v/>
      </c>
      <c r="AW3712" s="187" t="str">
        <f t="shared" si="1244"/>
        <v/>
      </c>
      <c r="AX3712" s="187" t="str">
        <f t="shared" si="1245"/>
        <v/>
      </c>
      <c r="AY3712" s="187" t="str">
        <f t="shared" si="1226"/>
        <v/>
      </c>
      <c r="AZ3712" s="187" t="str">
        <f t="shared" si="1246"/>
        <v/>
      </c>
      <c r="BA3712" s="187" t="str">
        <f t="shared" si="1228"/>
        <v xml:space="preserve"> </v>
      </c>
      <c r="BB3712" s="187" t="str">
        <f>IFERROR(IF(AW3712="","",VLOOKUP(AW3712,SUSS!R:S,2,FALSE)),AY3712*SUSS!$M$2)</f>
        <v/>
      </c>
      <c r="BC3712" s="187" t="str">
        <f t="shared" si="1227"/>
        <v/>
      </c>
    </row>
    <row r="3713" spans="29:55">
      <c r="AC3713" s="187" t="str">
        <f t="shared" si="1229"/>
        <v/>
      </c>
      <c r="AD3713" s="187" t="str">
        <f t="shared" si="1230"/>
        <v/>
      </c>
      <c r="AE3713" s="187" t="str">
        <f t="shared" si="1231"/>
        <v/>
      </c>
      <c r="AF3713" s="187" t="str">
        <f t="shared" si="1232"/>
        <v/>
      </c>
      <c r="AG3713" s="187" t="str">
        <f t="shared" si="1233"/>
        <v/>
      </c>
      <c r="AH3713" s="187" t="str">
        <f t="shared" si="1234"/>
        <v/>
      </c>
      <c r="AI3713" s="187" t="str">
        <f t="shared" si="1235"/>
        <v/>
      </c>
      <c r="AJ3713" s="187" t="str">
        <f t="shared" si="1236"/>
        <v/>
      </c>
      <c r="AK3713" s="187" t="str">
        <f t="shared" si="1237"/>
        <v/>
      </c>
      <c r="AN3713" s="187" t="str">
        <f t="shared" si="1238"/>
        <v/>
      </c>
      <c r="AO3713" s="187" t="str">
        <f t="shared" si="1239"/>
        <v/>
      </c>
      <c r="AP3713" s="187" t="str">
        <f t="shared" si="1240"/>
        <v/>
      </c>
      <c r="AT3713" s="187" t="str">
        <f t="shared" si="1241"/>
        <v/>
      </c>
      <c r="AU3713" s="187" t="str">
        <f t="shared" si="1242"/>
        <v/>
      </c>
      <c r="AV3713" s="187" t="str">
        <f t="shared" si="1243"/>
        <v/>
      </c>
      <c r="AW3713" s="187" t="str">
        <f t="shared" si="1244"/>
        <v/>
      </c>
      <c r="AX3713" s="187" t="str">
        <f t="shared" si="1245"/>
        <v/>
      </c>
      <c r="AY3713" s="187" t="str">
        <f t="shared" si="1226"/>
        <v/>
      </c>
      <c r="AZ3713" s="187" t="str">
        <f t="shared" si="1246"/>
        <v/>
      </c>
      <c r="BA3713" s="187" t="str">
        <f t="shared" si="1228"/>
        <v xml:space="preserve"> </v>
      </c>
      <c r="BB3713" s="187" t="str">
        <f>IFERROR(IF(AW3713="","",VLOOKUP(AW3713,SUSS!R:S,2,FALSE)),AY3713*SUSS!$M$2)</f>
        <v/>
      </c>
      <c r="BC3713" s="187" t="str">
        <f t="shared" si="1227"/>
        <v/>
      </c>
    </row>
    <row r="3714" spans="29:55">
      <c r="AC3714" s="187" t="str">
        <f t="shared" si="1229"/>
        <v/>
      </c>
      <c r="AD3714" s="187" t="str">
        <f t="shared" si="1230"/>
        <v/>
      </c>
      <c r="AE3714" s="187" t="str">
        <f t="shared" si="1231"/>
        <v/>
      </c>
      <c r="AF3714" s="187" t="str">
        <f t="shared" si="1232"/>
        <v/>
      </c>
      <c r="AG3714" s="187" t="str">
        <f t="shared" si="1233"/>
        <v/>
      </c>
      <c r="AH3714" s="187" t="str">
        <f t="shared" si="1234"/>
        <v/>
      </c>
      <c r="AI3714" s="187" t="str">
        <f t="shared" si="1235"/>
        <v/>
      </c>
      <c r="AJ3714" s="187" t="str">
        <f t="shared" si="1236"/>
        <v/>
      </c>
      <c r="AK3714" s="187" t="str">
        <f t="shared" si="1237"/>
        <v/>
      </c>
      <c r="AN3714" s="187" t="str">
        <f t="shared" si="1238"/>
        <v/>
      </c>
      <c r="AO3714" s="187" t="str">
        <f t="shared" si="1239"/>
        <v/>
      </c>
      <c r="AP3714" s="187" t="str">
        <f t="shared" si="1240"/>
        <v/>
      </c>
      <c r="AT3714" s="187" t="str">
        <f t="shared" si="1241"/>
        <v/>
      </c>
      <c r="AU3714" s="187" t="str">
        <f t="shared" si="1242"/>
        <v/>
      </c>
      <c r="AV3714" s="187" t="str">
        <f t="shared" si="1243"/>
        <v/>
      </c>
      <c r="AW3714" s="187" t="str">
        <f t="shared" si="1244"/>
        <v/>
      </c>
      <c r="AX3714" s="187" t="str">
        <f t="shared" si="1245"/>
        <v/>
      </c>
      <c r="AY3714" s="187" t="str">
        <f t="shared" si="1226"/>
        <v/>
      </c>
      <c r="AZ3714" s="187" t="str">
        <f t="shared" si="1246"/>
        <v/>
      </c>
      <c r="BA3714" s="187" t="str">
        <f t="shared" si="1228"/>
        <v xml:space="preserve"> </v>
      </c>
      <c r="BB3714" s="187" t="str">
        <f>IFERROR(IF(AW3714="","",VLOOKUP(AW3714,SUSS!R:S,2,FALSE)),AY3714*SUSS!$M$2)</f>
        <v/>
      </c>
      <c r="BC3714" s="187" t="str">
        <f t="shared" si="1227"/>
        <v/>
      </c>
    </row>
    <row r="3715" spans="29:55">
      <c r="AC3715" s="187" t="str">
        <f t="shared" si="1229"/>
        <v/>
      </c>
      <c r="AD3715" s="187" t="str">
        <f t="shared" si="1230"/>
        <v/>
      </c>
      <c r="AE3715" s="187" t="str">
        <f t="shared" si="1231"/>
        <v/>
      </c>
      <c r="AF3715" s="187" t="str">
        <f t="shared" si="1232"/>
        <v/>
      </c>
      <c r="AG3715" s="187" t="str">
        <f t="shared" si="1233"/>
        <v/>
      </c>
      <c r="AH3715" s="187" t="str">
        <f t="shared" si="1234"/>
        <v/>
      </c>
      <c r="AI3715" s="187" t="str">
        <f t="shared" si="1235"/>
        <v/>
      </c>
      <c r="AJ3715" s="187" t="str">
        <f t="shared" si="1236"/>
        <v/>
      </c>
      <c r="AK3715" s="187" t="str">
        <f t="shared" si="1237"/>
        <v/>
      </c>
      <c r="AN3715" s="187" t="str">
        <f t="shared" si="1238"/>
        <v/>
      </c>
      <c r="AO3715" s="187" t="str">
        <f t="shared" si="1239"/>
        <v/>
      </c>
      <c r="AP3715" s="187" t="str">
        <f t="shared" si="1240"/>
        <v/>
      </c>
      <c r="AT3715" s="187" t="str">
        <f t="shared" si="1241"/>
        <v/>
      </c>
      <c r="AU3715" s="187" t="str">
        <f t="shared" si="1242"/>
        <v/>
      </c>
      <c r="AV3715" s="187" t="str">
        <f t="shared" si="1243"/>
        <v/>
      </c>
      <c r="AW3715" s="187" t="str">
        <f t="shared" si="1244"/>
        <v/>
      </c>
      <c r="AX3715" s="187" t="str">
        <f t="shared" si="1245"/>
        <v/>
      </c>
      <c r="AY3715" s="187" t="str">
        <f t="shared" si="1226"/>
        <v/>
      </c>
      <c r="AZ3715" s="187" t="str">
        <f t="shared" si="1246"/>
        <v/>
      </c>
      <c r="BA3715" s="187" t="str">
        <f t="shared" si="1228"/>
        <v xml:space="preserve"> </v>
      </c>
      <c r="BB3715" s="187" t="str">
        <f>IFERROR(IF(AW3715="","",VLOOKUP(AW3715,SUSS!R:S,2,FALSE)),AY3715*SUSS!$M$2)</f>
        <v/>
      </c>
      <c r="BC3715" s="187" t="str">
        <f t="shared" si="1227"/>
        <v/>
      </c>
    </row>
    <row r="3716" spans="29:55">
      <c r="AC3716" s="187" t="str">
        <f t="shared" si="1229"/>
        <v/>
      </c>
      <c r="AD3716" s="187" t="str">
        <f t="shared" si="1230"/>
        <v/>
      </c>
      <c r="AE3716" s="187" t="str">
        <f t="shared" si="1231"/>
        <v/>
      </c>
      <c r="AF3716" s="187" t="str">
        <f t="shared" si="1232"/>
        <v/>
      </c>
      <c r="AG3716" s="187" t="str">
        <f t="shared" si="1233"/>
        <v/>
      </c>
      <c r="AH3716" s="187" t="str">
        <f t="shared" si="1234"/>
        <v/>
      </c>
      <c r="AI3716" s="187" t="str">
        <f t="shared" si="1235"/>
        <v/>
      </c>
      <c r="AJ3716" s="187" t="str">
        <f t="shared" si="1236"/>
        <v/>
      </c>
      <c r="AK3716" s="187" t="str">
        <f t="shared" si="1237"/>
        <v/>
      </c>
      <c r="AN3716" s="187" t="str">
        <f t="shared" si="1238"/>
        <v/>
      </c>
      <c r="AO3716" s="187" t="str">
        <f t="shared" si="1239"/>
        <v/>
      </c>
      <c r="AP3716" s="187" t="str">
        <f t="shared" si="1240"/>
        <v/>
      </c>
      <c r="AT3716" s="187" t="str">
        <f t="shared" si="1241"/>
        <v/>
      </c>
      <c r="AU3716" s="187" t="str">
        <f t="shared" si="1242"/>
        <v/>
      </c>
      <c r="AV3716" s="187" t="str">
        <f t="shared" si="1243"/>
        <v/>
      </c>
      <c r="AW3716" s="187" t="str">
        <f t="shared" si="1244"/>
        <v/>
      </c>
      <c r="AX3716" s="187" t="str">
        <f t="shared" si="1245"/>
        <v/>
      </c>
      <c r="AY3716" s="187" t="str">
        <f t="shared" ref="AY3716:AY3779" si="1247">VLOOKUP(AX3716,AO:AP,2,FALSE)</f>
        <v/>
      </c>
      <c r="AZ3716" s="187" t="str">
        <f t="shared" si="1246"/>
        <v/>
      </c>
      <c r="BA3716" s="187" t="str">
        <f t="shared" si="1228"/>
        <v xml:space="preserve"> </v>
      </c>
      <c r="BB3716" s="187" t="str">
        <f>IFERROR(IF(AW3716="","",VLOOKUP(AW3716,SUSS!R:S,2,FALSE)),AY3716*SUSS!$M$2)</f>
        <v/>
      </c>
      <c r="BC3716" s="187" t="str">
        <f t="shared" si="1227"/>
        <v/>
      </c>
    </row>
    <row r="3717" spans="29:55">
      <c r="AC3717" s="187" t="str">
        <f t="shared" si="1229"/>
        <v/>
      </c>
      <c r="AD3717" s="187" t="str">
        <f t="shared" si="1230"/>
        <v/>
      </c>
      <c r="AE3717" s="187" t="str">
        <f t="shared" si="1231"/>
        <v/>
      </c>
      <c r="AF3717" s="187" t="str">
        <f t="shared" si="1232"/>
        <v/>
      </c>
      <c r="AG3717" s="187" t="str">
        <f t="shared" si="1233"/>
        <v/>
      </c>
      <c r="AH3717" s="187" t="str">
        <f t="shared" si="1234"/>
        <v/>
      </c>
      <c r="AI3717" s="187" t="str">
        <f t="shared" si="1235"/>
        <v/>
      </c>
      <c r="AJ3717" s="187" t="str">
        <f t="shared" si="1236"/>
        <v/>
      </c>
      <c r="AK3717" s="187" t="str">
        <f t="shared" si="1237"/>
        <v/>
      </c>
      <c r="AN3717" s="187" t="str">
        <f t="shared" si="1238"/>
        <v/>
      </c>
      <c r="AO3717" s="187" t="str">
        <f t="shared" si="1239"/>
        <v/>
      </c>
      <c r="AP3717" s="187" t="str">
        <f t="shared" si="1240"/>
        <v/>
      </c>
      <c r="AT3717" s="187" t="str">
        <f t="shared" si="1241"/>
        <v/>
      </c>
      <c r="AU3717" s="187" t="str">
        <f t="shared" si="1242"/>
        <v/>
      </c>
      <c r="AV3717" s="187" t="str">
        <f t="shared" si="1243"/>
        <v/>
      </c>
      <c r="AW3717" s="187" t="str">
        <f t="shared" si="1244"/>
        <v/>
      </c>
      <c r="AX3717" s="187" t="str">
        <f t="shared" si="1245"/>
        <v/>
      </c>
      <c r="AY3717" s="187" t="str">
        <f t="shared" si="1247"/>
        <v/>
      </c>
      <c r="AZ3717" s="187" t="str">
        <f t="shared" si="1246"/>
        <v/>
      </c>
      <c r="BA3717" s="187" t="str">
        <f t="shared" si="1228"/>
        <v xml:space="preserve"> </v>
      </c>
      <c r="BB3717" s="187" t="str">
        <f>IFERROR(IF(AW3717="","",VLOOKUP(AW3717,SUSS!R:S,2,FALSE)),AY3717*SUSS!$M$2)</f>
        <v/>
      </c>
      <c r="BC3717" s="187" t="str">
        <f t="shared" ref="BC3717:BC3780" si="1248">IFERROR(IF(BB3717&lt;&gt;"",AZ3717*BB3717,""),"VER")</f>
        <v/>
      </c>
    </row>
    <row r="3718" spans="29:55">
      <c r="AC3718" s="187" t="str">
        <f t="shared" si="1229"/>
        <v/>
      </c>
      <c r="AD3718" s="187" t="str">
        <f t="shared" si="1230"/>
        <v/>
      </c>
      <c r="AE3718" s="187" t="str">
        <f t="shared" si="1231"/>
        <v/>
      </c>
      <c r="AF3718" s="187" t="str">
        <f t="shared" si="1232"/>
        <v/>
      </c>
      <c r="AG3718" s="187" t="str">
        <f t="shared" si="1233"/>
        <v/>
      </c>
      <c r="AH3718" s="187" t="str">
        <f t="shared" si="1234"/>
        <v/>
      </c>
      <c r="AI3718" s="187" t="str">
        <f t="shared" si="1235"/>
        <v/>
      </c>
      <c r="AJ3718" s="187" t="str">
        <f t="shared" si="1236"/>
        <v/>
      </c>
      <c r="AK3718" s="187" t="str">
        <f t="shared" si="1237"/>
        <v/>
      </c>
      <c r="AN3718" s="187" t="str">
        <f t="shared" si="1238"/>
        <v/>
      </c>
      <c r="AO3718" s="187" t="str">
        <f t="shared" si="1239"/>
        <v/>
      </c>
      <c r="AP3718" s="187" t="str">
        <f t="shared" si="1240"/>
        <v/>
      </c>
      <c r="AT3718" s="187" t="str">
        <f t="shared" si="1241"/>
        <v/>
      </c>
      <c r="AU3718" s="187" t="str">
        <f t="shared" si="1242"/>
        <v/>
      </c>
      <c r="AV3718" s="187" t="str">
        <f t="shared" si="1243"/>
        <v/>
      </c>
      <c r="AW3718" s="187" t="str">
        <f t="shared" si="1244"/>
        <v/>
      </c>
      <c r="AX3718" s="187" t="str">
        <f t="shared" si="1245"/>
        <v/>
      </c>
      <c r="AY3718" s="187" t="str">
        <f t="shared" si="1247"/>
        <v/>
      </c>
      <c r="AZ3718" s="187" t="str">
        <f t="shared" si="1246"/>
        <v/>
      </c>
      <c r="BA3718" s="187" t="str">
        <f t="shared" si="1228"/>
        <v xml:space="preserve"> </v>
      </c>
      <c r="BB3718" s="187" t="str">
        <f>IFERROR(IF(AW3718="","",VLOOKUP(AW3718,SUSS!R:S,2,FALSE)),AY3718*SUSS!$M$2)</f>
        <v/>
      </c>
      <c r="BC3718" s="187" t="str">
        <f t="shared" si="1248"/>
        <v/>
      </c>
    </row>
    <row r="3719" spans="29:55">
      <c r="AC3719" s="187" t="str">
        <f t="shared" si="1229"/>
        <v/>
      </c>
      <c r="AD3719" s="187" t="str">
        <f t="shared" si="1230"/>
        <v/>
      </c>
      <c r="AE3719" s="187" t="str">
        <f t="shared" si="1231"/>
        <v/>
      </c>
      <c r="AF3719" s="187" t="str">
        <f t="shared" si="1232"/>
        <v/>
      </c>
      <c r="AG3719" s="187" t="str">
        <f t="shared" si="1233"/>
        <v/>
      </c>
      <c r="AH3719" s="187" t="str">
        <f t="shared" si="1234"/>
        <v/>
      </c>
      <c r="AI3719" s="187" t="str">
        <f t="shared" si="1235"/>
        <v/>
      </c>
      <c r="AJ3719" s="187" t="str">
        <f t="shared" si="1236"/>
        <v/>
      </c>
      <c r="AK3719" s="187" t="str">
        <f t="shared" si="1237"/>
        <v/>
      </c>
      <c r="AN3719" s="187" t="str">
        <f t="shared" si="1238"/>
        <v/>
      </c>
      <c r="AO3719" s="187" t="str">
        <f t="shared" si="1239"/>
        <v/>
      </c>
      <c r="AP3719" s="187" t="str">
        <f t="shared" si="1240"/>
        <v/>
      </c>
      <c r="AT3719" s="187" t="str">
        <f t="shared" si="1241"/>
        <v/>
      </c>
      <c r="AU3719" s="187" t="str">
        <f t="shared" si="1242"/>
        <v/>
      </c>
      <c r="AV3719" s="187" t="str">
        <f t="shared" si="1243"/>
        <v/>
      </c>
      <c r="AW3719" s="187" t="str">
        <f t="shared" si="1244"/>
        <v/>
      </c>
      <c r="AX3719" s="187" t="str">
        <f t="shared" si="1245"/>
        <v/>
      </c>
      <c r="AY3719" s="187" t="str">
        <f t="shared" si="1247"/>
        <v/>
      </c>
      <c r="AZ3719" s="187" t="str">
        <f t="shared" si="1246"/>
        <v/>
      </c>
      <c r="BA3719" s="187" t="str">
        <f t="shared" si="1228"/>
        <v xml:space="preserve"> </v>
      </c>
      <c r="BB3719" s="187" t="str">
        <f>IFERROR(IF(AW3719="","",VLOOKUP(AW3719,SUSS!R:S,2,FALSE)),AY3719*SUSS!$M$2)</f>
        <v/>
      </c>
      <c r="BC3719" s="187" t="str">
        <f t="shared" si="1248"/>
        <v/>
      </c>
    </row>
    <row r="3720" spans="29:55">
      <c r="AC3720" s="187" t="str">
        <f t="shared" si="1229"/>
        <v/>
      </c>
      <c r="AD3720" s="187" t="str">
        <f t="shared" si="1230"/>
        <v/>
      </c>
      <c r="AE3720" s="187" t="str">
        <f t="shared" si="1231"/>
        <v/>
      </c>
      <c r="AF3720" s="187" t="str">
        <f t="shared" si="1232"/>
        <v/>
      </c>
      <c r="AG3720" s="187" t="str">
        <f t="shared" si="1233"/>
        <v/>
      </c>
      <c r="AH3720" s="187" t="str">
        <f t="shared" si="1234"/>
        <v/>
      </c>
      <c r="AI3720" s="187" t="str">
        <f t="shared" si="1235"/>
        <v/>
      </c>
      <c r="AJ3720" s="187" t="str">
        <f t="shared" si="1236"/>
        <v/>
      </c>
      <c r="AK3720" s="187" t="str">
        <f t="shared" si="1237"/>
        <v/>
      </c>
      <c r="AN3720" s="187" t="str">
        <f t="shared" si="1238"/>
        <v/>
      </c>
      <c r="AO3720" s="187" t="str">
        <f t="shared" si="1239"/>
        <v/>
      </c>
      <c r="AP3720" s="187" t="str">
        <f t="shared" si="1240"/>
        <v/>
      </c>
      <c r="AT3720" s="187" t="str">
        <f t="shared" si="1241"/>
        <v/>
      </c>
      <c r="AU3720" s="187" t="str">
        <f t="shared" si="1242"/>
        <v/>
      </c>
      <c r="AV3720" s="187" t="str">
        <f t="shared" si="1243"/>
        <v/>
      </c>
      <c r="AW3720" s="187" t="str">
        <f t="shared" si="1244"/>
        <v/>
      </c>
      <c r="AX3720" s="187" t="str">
        <f t="shared" si="1245"/>
        <v/>
      </c>
      <c r="AY3720" s="187" t="str">
        <f t="shared" si="1247"/>
        <v/>
      </c>
      <c r="AZ3720" s="187" t="str">
        <f t="shared" si="1246"/>
        <v/>
      </c>
      <c r="BA3720" s="187" t="str">
        <f t="shared" ref="BA3720:BA3783" si="1249">AT3720&amp;" "&amp;AU3720</f>
        <v xml:space="preserve"> </v>
      </c>
      <c r="BB3720" s="187" t="str">
        <f>IFERROR(IF(AW3720="","",VLOOKUP(AW3720,SUSS!R:S,2,FALSE)),AY3720*SUSS!$M$2)</f>
        <v/>
      </c>
      <c r="BC3720" s="187" t="str">
        <f t="shared" si="1248"/>
        <v/>
      </c>
    </row>
    <row r="3721" spans="29:55">
      <c r="AC3721" s="187" t="str">
        <f t="shared" si="1229"/>
        <v/>
      </c>
      <c r="AD3721" s="187" t="str">
        <f t="shared" si="1230"/>
        <v/>
      </c>
      <c r="AE3721" s="187" t="str">
        <f t="shared" si="1231"/>
        <v/>
      </c>
      <c r="AF3721" s="187" t="str">
        <f t="shared" si="1232"/>
        <v/>
      </c>
      <c r="AG3721" s="187" t="str">
        <f t="shared" si="1233"/>
        <v/>
      </c>
      <c r="AH3721" s="187" t="str">
        <f t="shared" si="1234"/>
        <v/>
      </c>
      <c r="AI3721" s="187" t="str">
        <f t="shared" si="1235"/>
        <v/>
      </c>
      <c r="AJ3721" s="187" t="str">
        <f t="shared" si="1236"/>
        <v/>
      </c>
      <c r="AK3721" s="187" t="str">
        <f t="shared" si="1237"/>
        <v/>
      </c>
      <c r="AN3721" s="187" t="str">
        <f t="shared" si="1238"/>
        <v/>
      </c>
      <c r="AO3721" s="187" t="str">
        <f t="shared" si="1239"/>
        <v/>
      </c>
      <c r="AP3721" s="187" t="str">
        <f t="shared" si="1240"/>
        <v/>
      </c>
      <c r="AT3721" s="187" t="str">
        <f t="shared" si="1241"/>
        <v/>
      </c>
      <c r="AU3721" s="187" t="str">
        <f t="shared" si="1242"/>
        <v/>
      </c>
      <c r="AV3721" s="187" t="str">
        <f t="shared" si="1243"/>
        <v/>
      </c>
      <c r="AW3721" s="187" t="str">
        <f t="shared" si="1244"/>
        <v/>
      </c>
      <c r="AX3721" s="187" t="str">
        <f t="shared" si="1245"/>
        <v/>
      </c>
      <c r="AY3721" s="187" t="str">
        <f t="shared" si="1247"/>
        <v/>
      </c>
      <c r="AZ3721" s="187" t="str">
        <f t="shared" si="1246"/>
        <v/>
      </c>
      <c r="BA3721" s="187" t="str">
        <f t="shared" si="1249"/>
        <v xml:space="preserve"> </v>
      </c>
      <c r="BB3721" s="187" t="str">
        <f>IFERROR(IF(AW3721="","",VLOOKUP(AW3721,SUSS!R:S,2,FALSE)),AY3721*SUSS!$M$2)</f>
        <v/>
      </c>
      <c r="BC3721" s="187" t="str">
        <f t="shared" si="1248"/>
        <v/>
      </c>
    </row>
    <row r="3722" spans="29:55">
      <c r="AC3722" s="187" t="str">
        <f t="shared" si="1229"/>
        <v/>
      </c>
      <c r="AD3722" s="187" t="str">
        <f t="shared" si="1230"/>
        <v/>
      </c>
      <c r="AE3722" s="187" t="str">
        <f t="shared" si="1231"/>
        <v/>
      </c>
      <c r="AF3722" s="187" t="str">
        <f t="shared" si="1232"/>
        <v/>
      </c>
      <c r="AG3722" s="187" t="str">
        <f t="shared" si="1233"/>
        <v/>
      </c>
      <c r="AH3722" s="187" t="str">
        <f t="shared" si="1234"/>
        <v/>
      </c>
      <c r="AI3722" s="187" t="str">
        <f t="shared" si="1235"/>
        <v/>
      </c>
      <c r="AJ3722" s="187" t="str">
        <f t="shared" si="1236"/>
        <v/>
      </c>
      <c r="AK3722" s="187" t="str">
        <f t="shared" si="1237"/>
        <v/>
      </c>
      <c r="AN3722" s="187" t="str">
        <f t="shared" si="1238"/>
        <v/>
      </c>
      <c r="AO3722" s="187" t="str">
        <f t="shared" si="1239"/>
        <v/>
      </c>
      <c r="AP3722" s="187" t="str">
        <f t="shared" si="1240"/>
        <v/>
      </c>
      <c r="AT3722" s="187" t="str">
        <f t="shared" si="1241"/>
        <v/>
      </c>
      <c r="AU3722" s="187" t="str">
        <f t="shared" si="1242"/>
        <v/>
      </c>
      <c r="AV3722" s="187" t="str">
        <f t="shared" si="1243"/>
        <v/>
      </c>
      <c r="AW3722" s="187" t="str">
        <f t="shared" si="1244"/>
        <v/>
      </c>
      <c r="AX3722" s="187" t="str">
        <f t="shared" si="1245"/>
        <v/>
      </c>
      <c r="AY3722" s="187" t="str">
        <f t="shared" si="1247"/>
        <v/>
      </c>
      <c r="AZ3722" s="187" t="str">
        <f t="shared" si="1246"/>
        <v/>
      </c>
      <c r="BA3722" s="187" t="str">
        <f t="shared" si="1249"/>
        <v xml:space="preserve"> </v>
      </c>
      <c r="BB3722" s="187" t="str">
        <f>IFERROR(IF(AW3722="","",VLOOKUP(AW3722,SUSS!R:S,2,FALSE)),AY3722*SUSS!$M$2)</f>
        <v/>
      </c>
      <c r="BC3722" s="187" t="str">
        <f t="shared" si="1248"/>
        <v/>
      </c>
    </row>
    <row r="3723" spans="29:55">
      <c r="AC3723" s="187" t="str">
        <f t="shared" si="1229"/>
        <v/>
      </c>
      <c r="AD3723" s="187" t="str">
        <f t="shared" si="1230"/>
        <v/>
      </c>
      <c r="AE3723" s="187" t="str">
        <f t="shared" si="1231"/>
        <v/>
      </c>
      <c r="AF3723" s="187" t="str">
        <f t="shared" si="1232"/>
        <v/>
      </c>
      <c r="AG3723" s="187" t="str">
        <f t="shared" si="1233"/>
        <v/>
      </c>
      <c r="AH3723" s="187" t="str">
        <f t="shared" si="1234"/>
        <v/>
      </c>
      <c r="AI3723" s="187" t="str">
        <f t="shared" si="1235"/>
        <v/>
      </c>
      <c r="AJ3723" s="187" t="str">
        <f t="shared" si="1236"/>
        <v/>
      </c>
      <c r="AK3723" s="187" t="str">
        <f t="shared" si="1237"/>
        <v/>
      </c>
      <c r="AN3723" s="187" t="str">
        <f t="shared" si="1238"/>
        <v/>
      </c>
      <c r="AO3723" s="187" t="str">
        <f t="shared" si="1239"/>
        <v/>
      </c>
      <c r="AP3723" s="187" t="str">
        <f t="shared" si="1240"/>
        <v/>
      </c>
      <c r="AT3723" s="187" t="str">
        <f t="shared" si="1241"/>
        <v/>
      </c>
      <c r="AU3723" s="187" t="str">
        <f t="shared" si="1242"/>
        <v/>
      </c>
      <c r="AV3723" s="187" t="str">
        <f t="shared" si="1243"/>
        <v/>
      </c>
      <c r="AW3723" s="187" t="str">
        <f t="shared" si="1244"/>
        <v/>
      </c>
      <c r="AX3723" s="187" t="str">
        <f t="shared" si="1245"/>
        <v/>
      </c>
      <c r="AY3723" s="187" t="str">
        <f t="shared" si="1247"/>
        <v/>
      </c>
      <c r="AZ3723" s="187" t="str">
        <f t="shared" si="1246"/>
        <v/>
      </c>
      <c r="BA3723" s="187" t="str">
        <f t="shared" si="1249"/>
        <v xml:space="preserve"> </v>
      </c>
      <c r="BB3723" s="187" t="str">
        <f>IFERROR(IF(AW3723="","",VLOOKUP(AW3723,SUSS!R:S,2,FALSE)),AY3723*SUSS!$M$2)</f>
        <v/>
      </c>
      <c r="BC3723" s="187" t="str">
        <f t="shared" si="1248"/>
        <v/>
      </c>
    </row>
    <row r="3724" spans="29:55">
      <c r="AC3724" s="187" t="str">
        <f t="shared" si="1229"/>
        <v/>
      </c>
      <c r="AD3724" s="187" t="str">
        <f t="shared" si="1230"/>
        <v/>
      </c>
      <c r="AE3724" s="187" t="str">
        <f t="shared" si="1231"/>
        <v/>
      </c>
      <c r="AF3724" s="187" t="str">
        <f t="shared" si="1232"/>
        <v/>
      </c>
      <c r="AG3724" s="187" t="str">
        <f t="shared" si="1233"/>
        <v/>
      </c>
      <c r="AH3724" s="187" t="str">
        <f t="shared" si="1234"/>
        <v/>
      </c>
      <c r="AI3724" s="187" t="str">
        <f t="shared" si="1235"/>
        <v/>
      </c>
      <c r="AJ3724" s="187" t="str">
        <f t="shared" si="1236"/>
        <v/>
      </c>
      <c r="AK3724" s="187" t="str">
        <f t="shared" si="1237"/>
        <v/>
      </c>
      <c r="AN3724" s="187" t="str">
        <f t="shared" si="1238"/>
        <v/>
      </c>
      <c r="AO3724" s="187" t="str">
        <f t="shared" si="1239"/>
        <v/>
      </c>
      <c r="AP3724" s="187" t="str">
        <f t="shared" si="1240"/>
        <v/>
      </c>
      <c r="AT3724" s="187" t="str">
        <f t="shared" si="1241"/>
        <v/>
      </c>
      <c r="AU3724" s="187" t="str">
        <f t="shared" si="1242"/>
        <v/>
      </c>
      <c r="AV3724" s="187" t="str">
        <f t="shared" si="1243"/>
        <v/>
      </c>
      <c r="AW3724" s="187" t="str">
        <f t="shared" si="1244"/>
        <v/>
      </c>
      <c r="AX3724" s="187" t="str">
        <f t="shared" si="1245"/>
        <v/>
      </c>
      <c r="AY3724" s="187" t="str">
        <f t="shared" si="1247"/>
        <v/>
      </c>
      <c r="AZ3724" s="187" t="str">
        <f t="shared" si="1246"/>
        <v/>
      </c>
      <c r="BA3724" s="187" t="str">
        <f t="shared" si="1249"/>
        <v xml:space="preserve"> </v>
      </c>
      <c r="BB3724" s="187" t="str">
        <f>IFERROR(IF(AW3724="","",VLOOKUP(AW3724,SUSS!R:S,2,FALSE)),AY3724*SUSS!$M$2)</f>
        <v/>
      </c>
      <c r="BC3724" s="187" t="str">
        <f t="shared" si="1248"/>
        <v/>
      </c>
    </row>
    <row r="3725" spans="29:55">
      <c r="AC3725" s="187" t="str">
        <f t="shared" si="1229"/>
        <v/>
      </c>
      <c r="AD3725" s="187" t="str">
        <f t="shared" si="1230"/>
        <v/>
      </c>
      <c r="AE3725" s="187" t="str">
        <f t="shared" si="1231"/>
        <v/>
      </c>
      <c r="AF3725" s="187" t="str">
        <f t="shared" si="1232"/>
        <v/>
      </c>
      <c r="AG3725" s="187" t="str">
        <f t="shared" si="1233"/>
        <v/>
      </c>
      <c r="AH3725" s="187" t="str">
        <f t="shared" si="1234"/>
        <v/>
      </c>
      <c r="AI3725" s="187" t="str">
        <f t="shared" si="1235"/>
        <v/>
      </c>
      <c r="AJ3725" s="187" t="str">
        <f t="shared" si="1236"/>
        <v/>
      </c>
      <c r="AK3725" s="187" t="str">
        <f t="shared" si="1237"/>
        <v/>
      </c>
      <c r="AN3725" s="187" t="str">
        <f t="shared" si="1238"/>
        <v/>
      </c>
      <c r="AO3725" s="187" t="str">
        <f t="shared" si="1239"/>
        <v/>
      </c>
      <c r="AP3725" s="187" t="str">
        <f t="shared" si="1240"/>
        <v/>
      </c>
      <c r="AT3725" s="187" t="str">
        <f t="shared" si="1241"/>
        <v/>
      </c>
      <c r="AU3725" s="187" t="str">
        <f t="shared" si="1242"/>
        <v/>
      </c>
      <c r="AV3725" s="187" t="str">
        <f t="shared" si="1243"/>
        <v/>
      </c>
      <c r="AW3725" s="187" t="str">
        <f t="shared" si="1244"/>
        <v/>
      </c>
      <c r="AX3725" s="187" t="str">
        <f t="shared" si="1245"/>
        <v/>
      </c>
      <c r="AY3725" s="187" t="str">
        <f t="shared" si="1247"/>
        <v/>
      </c>
      <c r="AZ3725" s="187" t="str">
        <f t="shared" si="1246"/>
        <v/>
      </c>
      <c r="BA3725" s="187" t="str">
        <f t="shared" si="1249"/>
        <v xml:space="preserve"> </v>
      </c>
      <c r="BB3725" s="187" t="str">
        <f>IFERROR(IF(AW3725="","",VLOOKUP(AW3725,SUSS!R:S,2,FALSE)),AY3725*SUSS!$M$2)</f>
        <v/>
      </c>
      <c r="BC3725" s="187" t="str">
        <f t="shared" si="1248"/>
        <v/>
      </c>
    </row>
    <row r="3726" spans="29:55">
      <c r="AC3726" s="187" t="str">
        <f t="shared" si="1229"/>
        <v/>
      </c>
      <c r="AD3726" s="187" t="str">
        <f t="shared" si="1230"/>
        <v/>
      </c>
      <c r="AE3726" s="187" t="str">
        <f t="shared" si="1231"/>
        <v/>
      </c>
      <c r="AF3726" s="187" t="str">
        <f t="shared" si="1232"/>
        <v/>
      </c>
      <c r="AG3726" s="187" t="str">
        <f t="shared" si="1233"/>
        <v/>
      </c>
      <c r="AH3726" s="187" t="str">
        <f t="shared" si="1234"/>
        <v/>
      </c>
      <c r="AI3726" s="187" t="str">
        <f t="shared" si="1235"/>
        <v/>
      </c>
      <c r="AJ3726" s="187" t="str">
        <f t="shared" si="1236"/>
        <v/>
      </c>
      <c r="AK3726" s="187" t="str">
        <f t="shared" si="1237"/>
        <v/>
      </c>
      <c r="AN3726" s="187" t="str">
        <f t="shared" si="1238"/>
        <v/>
      </c>
      <c r="AO3726" s="187" t="str">
        <f t="shared" si="1239"/>
        <v/>
      </c>
      <c r="AP3726" s="187" t="str">
        <f t="shared" si="1240"/>
        <v/>
      </c>
      <c r="AT3726" s="187" t="str">
        <f t="shared" si="1241"/>
        <v/>
      </c>
      <c r="AU3726" s="187" t="str">
        <f t="shared" si="1242"/>
        <v/>
      </c>
      <c r="AV3726" s="187" t="str">
        <f t="shared" si="1243"/>
        <v/>
      </c>
      <c r="AW3726" s="187" t="str">
        <f t="shared" si="1244"/>
        <v/>
      </c>
      <c r="AX3726" s="187" t="str">
        <f t="shared" si="1245"/>
        <v/>
      </c>
      <c r="AY3726" s="187" t="str">
        <f t="shared" si="1247"/>
        <v/>
      </c>
      <c r="AZ3726" s="187" t="str">
        <f t="shared" si="1246"/>
        <v/>
      </c>
      <c r="BA3726" s="187" t="str">
        <f t="shared" si="1249"/>
        <v xml:space="preserve"> </v>
      </c>
      <c r="BB3726" s="187" t="str">
        <f>IFERROR(IF(AW3726="","",VLOOKUP(AW3726,SUSS!R:S,2,FALSE)),AY3726*SUSS!$M$2)</f>
        <v/>
      </c>
      <c r="BC3726" s="187" t="str">
        <f t="shared" si="1248"/>
        <v/>
      </c>
    </row>
    <row r="3727" spans="29:55">
      <c r="AC3727" s="187" t="str">
        <f t="shared" si="1229"/>
        <v/>
      </c>
      <c r="AD3727" s="187" t="str">
        <f t="shared" si="1230"/>
        <v/>
      </c>
      <c r="AE3727" s="187" t="str">
        <f t="shared" si="1231"/>
        <v/>
      </c>
      <c r="AF3727" s="187" t="str">
        <f t="shared" si="1232"/>
        <v/>
      </c>
      <c r="AG3727" s="187" t="str">
        <f t="shared" si="1233"/>
        <v/>
      </c>
      <c r="AH3727" s="187" t="str">
        <f t="shared" si="1234"/>
        <v/>
      </c>
      <c r="AI3727" s="187" t="str">
        <f t="shared" si="1235"/>
        <v/>
      </c>
      <c r="AJ3727" s="187" t="str">
        <f t="shared" si="1236"/>
        <v/>
      </c>
      <c r="AK3727" s="187" t="str">
        <f t="shared" si="1237"/>
        <v/>
      </c>
      <c r="AN3727" s="187" t="str">
        <f t="shared" si="1238"/>
        <v/>
      </c>
      <c r="AO3727" s="187" t="str">
        <f t="shared" si="1239"/>
        <v/>
      </c>
      <c r="AP3727" s="187" t="str">
        <f t="shared" si="1240"/>
        <v/>
      </c>
      <c r="AT3727" s="187" t="str">
        <f t="shared" si="1241"/>
        <v/>
      </c>
      <c r="AU3727" s="187" t="str">
        <f t="shared" si="1242"/>
        <v/>
      </c>
      <c r="AV3727" s="187" t="str">
        <f t="shared" si="1243"/>
        <v/>
      </c>
      <c r="AW3727" s="187" t="str">
        <f t="shared" si="1244"/>
        <v/>
      </c>
      <c r="AX3727" s="187" t="str">
        <f t="shared" si="1245"/>
        <v/>
      </c>
      <c r="AY3727" s="187" t="str">
        <f t="shared" si="1247"/>
        <v/>
      </c>
      <c r="AZ3727" s="187" t="str">
        <f t="shared" si="1246"/>
        <v/>
      </c>
      <c r="BA3727" s="187" t="str">
        <f t="shared" si="1249"/>
        <v xml:space="preserve"> </v>
      </c>
      <c r="BB3727" s="187" t="str">
        <f>IFERROR(IF(AW3727="","",VLOOKUP(AW3727,SUSS!R:S,2,FALSE)),AY3727*SUSS!$M$2)</f>
        <v/>
      </c>
      <c r="BC3727" s="187" t="str">
        <f t="shared" si="1248"/>
        <v/>
      </c>
    </row>
    <row r="3728" spans="29:55">
      <c r="AC3728" s="187" t="str">
        <f t="shared" si="1229"/>
        <v/>
      </c>
      <c r="AD3728" s="187" t="str">
        <f t="shared" si="1230"/>
        <v/>
      </c>
      <c r="AE3728" s="187" t="str">
        <f t="shared" si="1231"/>
        <v/>
      </c>
      <c r="AF3728" s="187" t="str">
        <f t="shared" si="1232"/>
        <v/>
      </c>
      <c r="AG3728" s="187" t="str">
        <f t="shared" si="1233"/>
        <v/>
      </c>
      <c r="AH3728" s="187" t="str">
        <f t="shared" si="1234"/>
        <v/>
      </c>
      <c r="AI3728" s="187" t="str">
        <f t="shared" si="1235"/>
        <v/>
      </c>
      <c r="AJ3728" s="187" t="str">
        <f t="shared" si="1236"/>
        <v/>
      </c>
      <c r="AK3728" s="187" t="str">
        <f t="shared" si="1237"/>
        <v/>
      </c>
      <c r="AN3728" s="187" t="str">
        <f t="shared" si="1238"/>
        <v/>
      </c>
      <c r="AO3728" s="187" t="str">
        <f t="shared" si="1239"/>
        <v/>
      </c>
      <c r="AP3728" s="187" t="str">
        <f t="shared" si="1240"/>
        <v/>
      </c>
      <c r="AT3728" s="187" t="str">
        <f t="shared" si="1241"/>
        <v/>
      </c>
      <c r="AU3728" s="187" t="str">
        <f t="shared" si="1242"/>
        <v/>
      </c>
      <c r="AV3728" s="187" t="str">
        <f t="shared" si="1243"/>
        <v/>
      </c>
      <c r="AW3728" s="187" t="str">
        <f t="shared" si="1244"/>
        <v/>
      </c>
      <c r="AX3728" s="187" t="str">
        <f t="shared" si="1245"/>
        <v/>
      </c>
      <c r="AY3728" s="187" t="str">
        <f t="shared" si="1247"/>
        <v/>
      </c>
      <c r="AZ3728" s="187" t="str">
        <f t="shared" si="1246"/>
        <v/>
      </c>
      <c r="BA3728" s="187" t="str">
        <f t="shared" si="1249"/>
        <v xml:space="preserve"> </v>
      </c>
      <c r="BB3728" s="187" t="str">
        <f>IFERROR(IF(AW3728="","",VLOOKUP(AW3728,SUSS!R:S,2,FALSE)),AY3728*SUSS!$M$2)</f>
        <v/>
      </c>
      <c r="BC3728" s="187" t="str">
        <f t="shared" si="1248"/>
        <v/>
      </c>
    </row>
    <row r="3729" spans="29:55">
      <c r="AC3729" s="187" t="str">
        <f t="shared" si="1229"/>
        <v/>
      </c>
      <c r="AD3729" s="187" t="str">
        <f t="shared" si="1230"/>
        <v/>
      </c>
      <c r="AE3729" s="187" t="str">
        <f t="shared" si="1231"/>
        <v/>
      </c>
      <c r="AF3729" s="187" t="str">
        <f t="shared" si="1232"/>
        <v/>
      </c>
      <c r="AG3729" s="187" t="str">
        <f t="shared" si="1233"/>
        <v/>
      </c>
      <c r="AH3729" s="187" t="str">
        <f t="shared" si="1234"/>
        <v/>
      </c>
      <c r="AI3729" s="187" t="str">
        <f t="shared" si="1235"/>
        <v/>
      </c>
      <c r="AJ3729" s="187" t="str">
        <f t="shared" si="1236"/>
        <v/>
      </c>
      <c r="AK3729" s="187" t="str">
        <f t="shared" si="1237"/>
        <v/>
      </c>
      <c r="AN3729" s="187" t="str">
        <f t="shared" si="1238"/>
        <v/>
      </c>
      <c r="AO3729" s="187" t="str">
        <f t="shared" si="1239"/>
        <v/>
      </c>
      <c r="AP3729" s="187" t="str">
        <f t="shared" si="1240"/>
        <v/>
      </c>
      <c r="AT3729" s="187" t="str">
        <f t="shared" si="1241"/>
        <v/>
      </c>
      <c r="AU3729" s="187" t="str">
        <f t="shared" si="1242"/>
        <v/>
      </c>
      <c r="AV3729" s="187" t="str">
        <f t="shared" si="1243"/>
        <v/>
      </c>
      <c r="AW3729" s="187" t="str">
        <f t="shared" si="1244"/>
        <v/>
      </c>
      <c r="AX3729" s="187" t="str">
        <f t="shared" si="1245"/>
        <v/>
      </c>
      <c r="AY3729" s="187" t="str">
        <f t="shared" si="1247"/>
        <v/>
      </c>
      <c r="AZ3729" s="187" t="str">
        <f t="shared" si="1246"/>
        <v/>
      </c>
      <c r="BA3729" s="187" t="str">
        <f t="shared" si="1249"/>
        <v xml:space="preserve"> </v>
      </c>
      <c r="BB3729" s="187" t="str">
        <f>IFERROR(IF(AW3729="","",VLOOKUP(AW3729,SUSS!R:S,2,FALSE)),AY3729*SUSS!$M$2)</f>
        <v/>
      </c>
      <c r="BC3729" s="187" t="str">
        <f t="shared" si="1248"/>
        <v/>
      </c>
    </row>
    <row r="3730" spans="29:55">
      <c r="AC3730" s="187" t="str">
        <f t="shared" si="1229"/>
        <v/>
      </c>
      <c r="AD3730" s="187" t="str">
        <f t="shared" si="1230"/>
        <v/>
      </c>
      <c r="AE3730" s="187" t="str">
        <f t="shared" si="1231"/>
        <v/>
      </c>
      <c r="AF3730" s="187" t="str">
        <f t="shared" si="1232"/>
        <v/>
      </c>
      <c r="AG3730" s="187" t="str">
        <f t="shared" si="1233"/>
        <v/>
      </c>
      <c r="AH3730" s="187" t="str">
        <f t="shared" si="1234"/>
        <v/>
      </c>
      <c r="AI3730" s="187" t="str">
        <f t="shared" si="1235"/>
        <v/>
      </c>
      <c r="AJ3730" s="187" t="str">
        <f t="shared" si="1236"/>
        <v/>
      </c>
      <c r="AK3730" s="187" t="str">
        <f t="shared" si="1237"/>
        <v/>
      </c>
      <c r="AN3730" s="187" t="str">
        <f t="shared" si="1238"/>
        <v/>
      </c>
      <c r="AO3730" s="187" t="str">
        <f t="shared" si="1239"/>
        <v/>
      </c>
      <c r="AP3730" s="187" t="str">
        <f t="shared" si="1240"/>
        <v/>
      </c>
      <c r="AT3730" s="187" t="str">
        <f t="shared" si="1241"/>
        <v/>
      </c>
      <c r="AU3730" s="187" t="str">
        <f t="shared" si="1242"/>
        <v/>
      </c>
      <c r="AV3730" s="187" t="str">
        <f t="shared" si="1243"/>
        <v/>
      </c>
      <c r="AW3730" s="187" t="str">
        <f t="shared" si="1244"/>
        <v/>
      </c>
      <c r="AX3730" s="187" t="str">
        <f t="shared" si="1245"/>
        <v/>
      </c>
      <c r="AY3730" s="187" t="str">
        <f t="shared" si="1247"/>
        <v/>
      </c>
      <c r="AZ3730" s="187" t="str">
        <f t="shared" si="1246"/>
        <v/>
      </c>
      <c r="BA3730" s="187" t="str">
        <f t="shared" si="1249"/>
        <v xml:space="preserve"> </v>
      </c>
      <c r="BB3730" s="187" t="str">
        <f>IFERROR(IF(AW3730="","",VLOOKUP(AW3730,SUSS!R:S,2,FALSE)),AY3730*SUSS!$M$2)</f>
        <v/>
      </c>
      <c r="BC3730" s="187" t="str">
        <f t="shared" si="1248"/>
        <v/>
      </c>
    </row>
    <row r="3731" spans="29:55">
      <c r="AC3731" s="187" t="str">
        <f t="shared" si="1229"/>
        <v/>
      </c>
      <c r="AD3731" s="187" t="str">
        <f t="shared" si="1230"/>
        <v/>
      </c>
      <c r="AE3731" s="187" t="str">
        <f t="shared" si="1231"/>
        <v/>
      </c>
      <c r="AF3731" s="187" t="str">
        <f t="shared" si="1232"/>
        <v/>
      </c>
      <c r="AG3731" s="187" t="str">
        <f t="shared" si="1233"/>
        <v/>
      </c>
      <c r="AH3731" s="187" t="str">
        <f t="shared" si="1234"/>
        <v/>
      </c>
      <c r="AI3731" s="187" t="str">
        <f t="shared" si="1235"/>
        <v/>
      </c>
      <c r="AJ3731" s="187" t="str">
        <f t="shared" si="1236"/>
        <v/>
      </c>
      <c r="AK3731" s="187" t="str">
        <f t="shared" si="1237"/>
        <v/>
      </c>
      <c r="AN3731" s="187" t="str">
        <f t="shared" si="1238"/>
        <v/>
      </c>
      <c r="AO3731" s="187" t="str">
        <f t="shared" si="1239"/>
        <v/>
      </c>
      <c r="AP3731" s="187" t="str">
        <f t="shared" si="1240"/>
        <v/>
      </c>
      <c r="AT3731" s="187" t="str">
        <f t="shared" si="1241"/>
        <v/>
      </c>
      <c r="AU3731" s="187" t="str">
        <f t="shared" si="1242"/>
        <v/>
      </c>
      <c r="AV3731" s="187" t="str">
        <f t="shared" si="1243"/>
        <v/>
      </c>
      <c r="AW3731" s="187" t="str">
        <f t="shared" si="1244"/>
        <v/>
      </c>
      <c r="AX3731" s="187" t="str">
        <f t="shared" si="1245"/>
        <v/>
      </c>
      <c r="AY3731" s="187" t="str">
        <f t="shared" si="1247"/>
        <v/>
      </c>
      <c r="AZ3731" s="187" t="str">
        <f t="shared" si="1246"/>
        <v/>
      </c>
      <c r="BA3731" s="187" t="str">
        <f t="shared" si="1249"/>
        <v xml:space="preserve"> </v>
      </c>
      <c r="BB3731" s="187" t="str">
        <f>IFERROR(IF(AW3731="","",VLOOKUP(AW3731,SUSS!R:S,2,FALSE)),AY3731*SUSS!$M$2)</f>
        <v/>
      </c>
      <c r="BC3731" s="187" t="str">
        <f t="shared" si="1248"/>
        <v/>
      </c>
    </row>
    <row r="3732" spans="29:55">
      <c r="AC3732" s="187" t="str">
        <f t="shared" si="1229"/>
        <v/>
      </c>
      <c r="AD3732" s="187" t="str">
        <f t="shared" si="1230"/>
        <v/>
      </c>
      <c r="AE3732" s="187" t="str">
        <f t="shared" si="1231"/>
        <v/>
      </c>
      <c r="AF3732" s="187" t="str">
        <f t="shared" si="1232"/>
        <v/>
      </c>
      <c r="AG3732" s="187" t="str">
        <f t="shared" si="1233"/>
        <v/>
      </c>
      <c r="AH3732" s="187" t="str">
        <f t="shared" si="1234"/>
        <v/>
      </c>
      <c r="AI3732" s="187" t="str">
        <f t="shared" si="1235"/>
        <v/>
      </c>
      <c r="AJ3732" s="187" t="str">
        <f t="shared" si="1236"/>
        <v/>
      </c>
      <c r="AK3732" s="187" t="str">
        <f t="shared" si="1237"/>
        <v/>
      </c>
      <c r="AN3732" s="187" t="str">
        <f t="shared" si="1238"/>
        <v/>
      </c>
      <c r="AO3732" s="187" t="str">
        <f t="shared" si="1239"/>
        <v/>
      </c>
      <c r="AP3732" s="187" t="str">
        <f t="shared" si="1240"/>
        <v/>
      </c>
      <c r="AT3732" s="187" t="str">
        <f t="shared" si="1241"/>
        <v/>
      </c>
      <c r="AU3732" s="187" t="str">
        <f t="shared" si="1242"/>
        <v/>
      </c>
      <c r="AV3732" s="187" t="str">
        <f t="shared" si="1243"/>
        <v/>
      </c>
      <c r="AW3732" s="187" t="str">
        <f t="shared" si="1244"/>
        <v/>
      </c>
      <c r="AX3732" s="187" t="str">
        <f t="shared" si="1245"/>
        <v/>
      </c>
      <c r="AY3732" s="187" t="str">
        <f t="shared" si="1247"/>
        <v/>
      </c>
      <c r="AZ3732" s="187" t="str">
        <f t="shared" si="1246"/>
        <v/>
      </c>
      <c r="BA3732" s="187" t="str">
        <f t="shared" si="1249"/>
        <v xml:space="preserve"> </v>
      </c>
      <c r="BB3732" s="187" t="str">
        <f>IFERROR(IF(AW3732="","",VLOOKUP(AW3732,SUSS!R:S,2,FALSE)),AY3732*SUSS!$M$2)</f>
        <v/>
      </c>
      <c r="BC3732" s="187" t="str">
        <f t="shared" si="1248"/>
        <v/>
      </c>
    </row>
    <row r="3733" spans="29:55">
      <c r="AC3733" s="187" t="str">
        <f t="shared" si="1229"/>
        <v/>
      </c>
      <c r="AD3733" s="187" t="str">
        <f t="shared" si="1230"/>
        <v/>
      </c>
      <c r="AE3733" s="187" t="str">
        <f t="shared" si="1231"/>
        <v/>
      </c>
      <c r="AF3733" s="187" t="str">
        <f t="shared" si="1232"/>
        <v/>
      </c>
      <c r="AG3733" s="187" t="str">
        <f t="shared" si="1233"/>
        <v/>
      </c>
      <c r="AH3733" s="187" t="str">
        <f t="shared" si="1234"/>
        <v/>
      </c>
      <c r="AI3733" s="187" t="str">
        <f t="shared" si="1235"/>
        <v/>
      </c>
      <c r="AJ3733" s="187" t="str">
        <f t="shared" si="1236"/>
        <v/>
      </c>
      <c r="AK3733" s="187" t="str">
        <f t="shared" si="1237"/>
        <v/>
      </c>
      <c r="AN3733" s="187" t="str">
        <f t="shared" si="1238"/>
        <v/>
      </c>
      <c r="AO3733" s="187" t="str">
        <f t="shared" si="1239"/>
        <v/>
      </c>
      <c r="AP3733" s="187" t="str">
        <f t="shared" si="1240"/>
        <v/>
      </c>
      <c r="AT3733" s="187" t="str">
        <f t="shared" si="1241"/>
        <v/>
      </c>
      <c r="AU3733" s="187" t="str">
        <f t="shared" si="1242"/>
        <v/>
      </c>
      <c r="AV3733" s="187" t="str">
        <f t="shared" si="1243"/>
        <v/>
      </c>
      <c r="AW3733" s="187" t="str">
        <f t="shared" si="1244"/>
        <v/>
      </c>
      <c r="AX3733" s="187" t="str">
        <f t="shared" si="1245"/>
        <v/>
      </c>
      <c r="AY3733" s="187" t="str">
        <f t="shared" si="1247"/>
        <v/>
      </c>
      <c r="AZ3733" s="187" t="str">
        <f t="shared" si="1246"/>
        <v/>
      </c>
      <c r="BA3733" s="187" t="str">
        <f t="shared" si="1249"/>
        <v xml:space="preserve"> </v>
      </c>
      <c r="BB3733" s="187" t="str">
        <f>IFERROR(IF(AW3733="","",VLOOKUP(AW3733,SUSS!R:S,2,FALSE)),AY3733*SUSS!$M$2)</f>
        <v/>
      </c>
      <c r="BC3733" s="187" t="str">
        <f t="shared" si="1248"/>
        <v/>
      </c>
    </row>
    <row r="3734" spans="29:55">
      <c r="AC3734" s="187" t="str">
        <f t="shared" si="1229"/>
        <v/>
      </c>
      <c r="AD3734" s="187" t="str">
        <f t="shared" si="1230"/>
        <v/>
      </c>
      <c r="AE3734" s="187" t="str">
        <f t="shared" si="1231"/>
        <v/>
      </c>
      <c r="AF3734" s="187" t="str">
        <f t="shared" si="1232"/>
        <v/>
      </c>
      <c r="AG3734" s="187" t="str">
        <f t="shared" si="1233"/>
        <v/>
      </c>
      <c r="AH3734" s="187" t="str">
        <f t="shared" si="1234"/>
        <v/>
      </c>
      <c r="AI3734" s="187" t="str">
        <f t="shared" si="1235"/>
        <v/>
      </c>
      <c r="AJ3734" s="187" t="str">
        <f t="shared" si="1236"/>
        <v/>
      </c>
      <c r="AK3734" s="187" t="str">
        <f t="shared" si="1237"/>
        <v/>
      </c>
      <c r="AN3734" s="187" t="str">
        <f t="shared" si="1238"/>
        <v/>
      </c>
      <c r="AO3734" s="187" t="str">
        <f t="shared" si="1239"/>
        <v/>
      </c>
      <c r="AP3734" s="187" t="str">
        <f t="shared" si="1240"/>
        <v/>
      </c>
      <c r="AT3734" s="187" t="str">
        <f t="shared" si="1241"/>
        <v/>
      </c>
      <c r="AU3734" s="187" t="str">
        <f t="shared" si="1242"/>
        <v/>
      </c>
      <c r="AV3734" s="187" t="str">
        <f t="shared" si="1243"/>
        <v/>
      </c>
      <c r="AW3734" s="187" t="str">
        <f t="shared" si="1244"/>
        <v/>
      </c>
      <c r="AX3734" s="187" t="str">
        <f t="shared" si="1245"/>
        <v/>
      </c>
      <c r="AY3734" s="187" t="str">
        <f t="shared" si="1247"/>
        <v/>
      </c>
      <c r="AZ3734" s="187" t="str">
        <f t="shared" si="1246"/>
        <v/>
      </c>
      <c r="BA3734" s="187" t="str">
        <f t="shared" si="1249"/>
        <v xml:space="preserve"> </v>
      </c>
      <c r="BB3734" s="187" t="str">
        <f>IFERROR(IF(AW3734="","",VLOOKUP(AW3734,SUSS!R:S,2,FALSE)),AY3734*SUSS!$M$2)</f>
        <v/>
      </c>
      <c r="BC3734" s="187" t="str">
        <f t="shared" si="1248"/>
        <v/>
      </c>
    </row>
    <row r="3735" spans="29:55">
      <c r="AC3735" s="187" t="str">
        <f t="shared" si="1229"/>
        <v/>
      </c>
      <c r="AD3735" s="187" t="str">
        <f t="shared" si="1230"/>
        <v/>
      </c>
      <c r="AE3735" s="187" t="str">
        <f t="shared" si="1231"/>
        <v/>
      </c>
      <c r="AF3735" s="187" t="str">
        <f t="shared" si="1232"/>
        <v/>
      </c>
      <c r="AG3735" s="187" t="str">
        <f t="shared" si="1233"/>
        <v/>
      </c>
      <c r="AH3735" s="187" t="str">
        <f t="shared" si="1234"/>
        <v/>
      </c>
      <c r="AI3735" s="187" t="str">
        <f t="shared" si="1235"/>
        <v/>
      </c>
      <c r="AJ3735" s="187" t="str">
        <f t="shared" si="1236"/>
        <v/>
      </c>
      <c r="AK3735" s="187" t="str">
        <f t="shared" si="1237"/>
        <v/>
      </c>
      <c r="AN3735" s="187" t="str">
        <f t="shared" si="1238"/>
        <v/>
      </c>
      <c r="AO3735" s="187" t="str">
        <f t="shared" si="1239"/>
        <v/>
      </c>
      <c r="AP3735" s="187" t="str">
        <f t="shared" si="1240"/>
        <v/>
      </c>
      <c r="AT3735" s="187" t="str">
        <f t="shared" si="1241"/>
        <v/>
      </c>
      <c r="AU3735" s="187" t="str">
        <f t="shared" si="1242"/>
        <v/>
      </c>
      <c r="AV3735" s="187" t="str">
        <f t="shared" si="1243"/>
        <v/>
      </c>
      <c r="AW3735" s="187" t="str">
        <f t="shared" si="1244"/>
        <v/>
      </c>
      <c r="AX3735" s="187" t="str">
        <f t="shared" si="1245"/>
        <v/>
      </c>
      <c r="AY3735" s="187" t="str">
        <f t="shared" si="1247"/>
        <v/>
      </c>
      <c r="AZ3735" s="187" t="str">
        <f t="shared" si="1246"/>
        <v/>
      </c>
      <c r="BA3735" s="187" t="str">
        <f t="shared" si="1249"/>
        <v xml:space="preserve"> </v>
      </c>
      <c r="BB3735" s="187" t="str">
        <f>IFERROR(IF(AW3735="","",VLOOKUP(AW3735,SUSS!R:S,2,FALSE)),AY3735*SUSS!$M$2)</f>
        <v/>
      </c>
      <c r="BC3735" s="187" t="str">
        <f t="shared" si="1248"/>
        <v/>
      </c>
    </row>
    <row r="3736" spans="29:55">
      <c r="AC3736" s="187" t="str">
        <f t="shared" si="1229"/>
        <v/>
      </c>
      <c r="AD3736" s="187" t="str">
        <f t="shared" si="1230"/>
        <v/>
      </c>
      <c r="AE3736" s="187" t="str">
        <f t="shared" si="1231"/>
        <v/>
      </c>
      <c r="AF3736" s="187" t="str">
        <f t="shared" si="1232"/>
        <v/>
      </c>
      <c r="AG3736" s="187" t="str">
        <f t="shared" si="1233"/>
        <v/>
      </c>
      <c r="AH3736" s="187" t="str">
        <f t="shared" si="1234"/>
        <v/>
      </c>
      <c r="AI3736" s="187" t="str">
        <f t="shared" si="1235"/>
        <v/>
      </c>
      <c r="AJ3736" s="187" t="str">
        <f t="shared" si="1236"/>
        <v/>
      </c>
      <c r="AK3736" s="187" t="str">
        <f t="shared" si="1237"/>
        <v/>
      </c>
      <c r="AN3736" s="187" t="str">
        <f t="shared" si="1238"/>
        <v/>
      </c>
      <c r="AO3736" s="187" t="str">
        <f t="shared" si="1239"/>
        <v/>
      </c>
      <c r="AP3736" s="187" t="str">
        <f t="shared" si="1240"/>
        <v/>
      </c>
      <c r="AT3736" s="187" t="str">
        <f t="shared" si="1241"/>
        <v/>
      </c>
      <c r="AU3736" s="187" t="str">
        <f t="shared" si="1242"/>
        <v/>
      </c>
      <c r="AV3736" s="187" t="str">
        <f t="shared" si="1243"/>
        <v/>
      </c>
      <c r="AW3736" s="187" t="str">
        <f t="shared" si="1244"/>
        <v/>
      </c>
      <c r="AX3736" s="187" t="str">
        <f t="shared" si="1245"/>
        <v/>
      </c>
      <c r="AY3736" s="187" t="str">
        <f t="shared" si="1247"/>
        <v/>
      </c>
      <c r="AZ3736" s="187" t="str">
        <f t="shared" si="1246"/>
        <v/>
      </c>
      <c r="BA3736" s="187" t="str">
        <f t="shared" si="1249"/>
        <v xml:space="preserve"> </v>
      </c>
      <c r="BB3736" s="187" t="str">
        <f>IFERROR(IF(AW3736="","",VLOOKUP(AW3736,SUSS!R:S,2,FALSE)),AY3736*SUSS!$M$2)</f>
        <v/>
      </c>
      <c r="BC3736" s="187" t="str">
        <f t="shared" si="1248"/>
        <v/>
      </c>
    </row>
    <row r="3737" spans="29:55">
      <c r="AC3737" s="187" t="str">
        <f t="shared" si="1229"/>
        <v/>
      </c>
      <c r="AD3737" s="187" t="str">
        <f t="shared" si="1230"/>
        <v/>
      </c>
      <c r="AE3737" s="187" t="str">
        <f t="shared" si="1231"/>
        <v/>
      </c>
      <c r="AF3737" s="187" t="str">
        <f t="shared" si="1232"/>
        <v/>
      </c>
      <c r="AG3737" s="187" t="str">
        <f t="shared" si="1233"/>
        <v/>
      </c>
      <c r="AH3737" s="187" t="str">
        <f t="shared" si="1234"/>
        <v/>
      </c>
      <c r="AI3737" s="187" t="str">
        <f t="shared" si="1235"/>
        <v/>
      </c>
      <c r="AJ3737" s="187" t="str">
        <f t="shared" si="1236"/>
        <v/>
      </c>
      <c r="AK3737" s="187" t="str">
        <f t="shared" si="1237"/>
        <v/>
      </c>
      <c r="AN3737" s="187" t="str">
        <f t="shared" si="1238"/>
        <v/>
      </c>
      <c r="AO3737" s="187" t="str">
        <f t="shared" si="1239"/>
        <v/>
      </c>
      <c r="AP3737" s="187" t="str">
        <f t="shared" si="1240"/>
        <v/>
      </c>
      <c r="AT3737" s="187" t="str">
        <f t="shared" si="1241"/>
        <v/>
      </c>
      <c r="AU3737" s="187" t="str">
        <f t="shared" si="1242"/>
        <v/>
      </c>
      <c r="AV3737" s="187" t="str">
        <f t="shared" si="1243"/>
        <v/>
      </c>
      <c r="AW3737" s="187" t="str">
        <f t="shared" si="1244"/>
        <v/>
      </c>
      <c r="AX3737" s="187" t="str">
        <f t="shared" si="1245"/>
        <v/>
      </c>
      <c r="AY3737" s="187" t="str">
        <f t="shared" si="1247"/>
        <v/>
      </c>
      <c r="AZ3737" s="187" t="str">
        <f t="shared" si="1246"/>
        <v/>
      </c>
      <c r="BA3737" s="187" t="str">
        <f t="shared" si="1249"/>
        <v xml:space="preserve"> </v>
      </c>
      <c r="BB3737" s="187" t="str">
        <f>IFERROR(IF(AW3737="","",VLOOKUP(AW3737,SUSS!R:S,2,FALSE)),AY3737*SUSS!$M$2)</f>
        <v/>
      </c>
      <c r="BC3737" s="187" t="str">
        <f t="shared" si="1248"/>
        <v/>
      </c>
    </row>
    <row r="3738" spans="29:55">
      <c r="AC3738" s="187" t="str">
        <f t="shared" si="1229"/>
        <v/>
      </c>
      <c r="AD3738" s="187" t="str">
        <f t="shared" si="1230"/>
        <v/>
      </c>
      <c r="AE3738" s="187" t="str">
        <f t="shared" si="1231"/>
        <v/>
      </c>
      <c r="AF3738" s="187" t="str">
        <f t="shared" si="1232"/>
        <v/>
      </c>
      <c r="AG3738" s="187" t="str">
        <f t="shared" si="1233"/>
        <v/>
      </c>
      <c r="AH3738" s="187" t="str">
        <f t="shared" si="1234"/>
        <v/>
      </c>
      <c r="AI3738" s="187" t="str">
        <f t="shared" si="1235"/>
        <v/>
      </c>
      <c r="AJ3738" s="187" t="str">
        <f t="shared" si="1236"/>
        <v/>
      </c>
      <c r="AK3738" s="187" t="str">
        <f t="shared" si="1237"/>
        <v/>
      </c>
      <c r="AN3738" s="187" t="str">
        <f t="shared" si="1238"/>
        <v/>
      </c>
      <c r="AO3738" s="187" t="str">
        <f t="shared" si="1239"/>
        <v/>
      </c>
      <c r="AP3738" s="187" t="str">
        <f t="shared" si="1240"/>
        <v/>
      </c>
      <c r="AT3738" s="187" t="str">
        <f t="shared" si="1241"/>
        <v/>
      </c>
      <c r="AU3738" s="187" t="str">
        <f t="shared" si="1242"/>
        <v/>
      </c>
      <c r="AV3738" s="187" t="str">
        <f t="shared" si="1243"/>
        <v/>
      </c>
      <c r="AW3738" s="187" t="str">
        <f t="shared" si="1244"/>
        <v/>
      </c>
      <c r="AX3738" s="187" t="str">
        <f t="shared" si="1245"/>
        <v/>
      </c>
      <c r="AY3738" s="187" t="str">
        <f t="shared" si="1247"/>
        <v/>
      </c>
      <c r="AZ3738" s="187" t="str">
        <f t="shared" si="1246"/>
        <v/>
      </c>
      <c r="BA3738" s="187" t="str">
        <f t="shared" si="1249"/>
        <v xml:space="preserve"> </v>
      </c>
      <c r="BB3738" s="187" t="str">
        <f>IFERROR(IF(AW3738="","",VLOOKUP(AW3738,SUSS!R:S,2,FALSE)),AY3738*SUSS!$M$2)</f>
        <v/>
      </c>
      <c r="BC3738" s="187" t="str">
        <f t="shared" si="1248"/>
        <v/>
      </c>
    </row>
    <row r="3739" spans="29:55">
      <c r="AC3739" s="187" t="str">
        <f t="shared" si="1229"/>
        <v/>
      </c>
      <c r="AD3739" s="187" t="str">
        <f t="shared" si="1230"/>
        <v/>
      </c>
      <c r="AE3739" s="187" t="str">
        <f t="shared" si="1231"/>
        <v/>
      </c>
      <c r="AF3739" s="187" t="str">
        <f t="shared" si="1232"/>
        <v/>
      </c>
      <c r="AG3739" s="187" t="str">
        <f t="shared" si="1233"/>
        <v/>
      </c>
      <c r="AH3739" s="187" t="str">
        <f t="shared" si="1234"/>
        <v/>
      </c>
      <c r="AI3739" s="187" t="str">
        <f t="shared" si="1235"/>
        <v/>
      </c>
      <c r="AJ3739" s="187" t="str">
        <f t="shared" si="1236"/>
        <v/>
      </c>
      <c r="AK3739" s="187" t="str">
        <f t="shared" si="1237"/>
        <v/>
      </c>
      <c r="AN3739" s="187" t="str">
        <f t="shared" si="1238"/>
        <v/>
      </c>
      <c r="AO3739" s="187" t="str">
        <f t="shared" si="1239"/>
        <v/>
      </c>
      <c r="AP3739" s="187" t="str">
        <f t="shared" si="1240"/>
        <v/>
      </c>
      <c r="AT3739" s="187" t="str">
        <f t="shared" si="1241"/>
        <v/>
      </c>
      <c r="AU3739" s="187" t="str">
        <f t="shared" si="1242"/>
        <v/>
      </c>
      <c r="AV3739" s="187" t="str">
        <f t="shared" si="1243"/>
        <v/>
      </c>
      <c r="AW3739" s="187" t="str">
        <f t="shared" si="1244"/>
        <v/>
      </c>
      <c r="AX3739" s="187" t="str">
        <f t="shared" si="1245"/>
        <v/>
      </c>
      <c r="AY3739" s="187" t="str">
        <f t="shared" si="1247"/>
        <v/>
      </c>
      <c r="AZ3739" s="187" t="str">
        <f t="shared" si="1246"/>
        <v/>
      </c>
      <c r="BA3739" s="187" t="str">
        <f t="shared" si="1249"/>
        <v xml:space="preserve"> </v>
      </c>
      <c r="BB3739" s="187" t="str">
        <f>IFERROR(IF(AW3739="","",VLOOKUP(AW3739,SUSS!R:S,2,FALSE)),AY3739*SUSS!$M$2)</f>
        <v/>
      </c>
      <c r="BC3739" s="187" t="str">
        <f t="shared" si="1248"/>
        <v/>
      </c>
    </row>
    <row r="3740" spans="29:55">
      <c r="AC3740" s="187" t="str">
        <f t="shared" si="1229"/>
        <v/>
      </c>
      <c r="AD3740" s="187" t="str">
        <f t="shared" si="1230"/>
        <v/>
      </c>
      <c r="AE3740" s="187" t="str">
        <f t="shared" si="1231"/>
        <v/>
      </c>
      <c r="AF3740" s="187" t="str">
        <f t="shared" si="1232"/>
        <v/>
      </c>
      <c r="AG3740" s="187" t="str">
        <f t="shared" si="1233"/>
        <v/>
      </c>
      <c r="AH3740" s="187" t="str">
        <f t="shared" si="1234"/>
        <v/>
      </c>
      <c r="AI3740" s="187" t="str">
        <f t="shared" si="1235"/>
        <v/>
      </c>
      <c r="AJ3740" s="187" t="str">
        <f t="shared" si="1236"/>
        <v/>
      </c>
      <c r="AK3740" s="187" t="str">
        <f t="shared" si="1237"/>
        <v/>
      </c>
      <c r="AN3740" s="187" t="str">
        <f t="shared" si="1238"/>
        <v/>
      </c>
      <c r="AO3740" s="187" t="str">
        <f t="shared" si="1239"/>
        <v/>
      </c>
      <c r="AP3740" s="187" t="str">
        <f t="shared" si="1240"/>
        <v/>
      </c>
      <c r="AT3740" s="187" t="str">
        <f t="shared" si="1241"/>
        <v/>
      </c>
      <c r="AU3740" s="187" t="str">
        <f t="shared" si="1242"/>
        <v/>
      </c>
      <c r="AV3740" s="187" t="str">
        <f t="shared" si="1243"/>
        <v/>
      </c>
      <c r="AW3740" s="187" t="str">
        <f t="shared" si="1244"/>
        <v/>
      </c>
      <c r="AX3740" s="187" t="str">
        <f t="shared" si="1245"/>
        <v/>
      </c>
      <c r="AY3740" s="187" t="str">
        <f t="shared" si="1247"/>
        <v/>
      </c>
      <c r="AZ3740" s="187" t="str">
        <f t="shared" si="1246"/>
        <v/>
      </c>
      <c r="BA3740" s="187" t="str">
        <f t="shared" si="1249"/>
        <v xml:space="preserve"> </v>
      </c>
      <c r="BB3740" s="187" t="str">
        <f>IFERROR(IF(AW3740="","",VLOOKUP(AW3740,SUSS!R:S,2,FALSE)),AY3740*SUSS!$M$2)</f>
        <v/>
      </c>
      <c r="BC3740" s="187" t="str">
        <f t="shared" si="1248"/>
        <v/>
      </c>
    </row>
    <row r="3741" spans="29:55">
      <c r="AC3741" s="187" t="str">
        <f t="shared" si="1229"/>
        <v/>
      </c>
      <c r="AD3741" s="187" t="str">
        <f t="shared" si="1230"/>
        <v/>
      </c>
      <c r="AE3741" s="187" t="str">
        <f t="shared" si="1231"/>
        <v/>
      </c>
      <c r="AF3741" s="187" t="str">
        <f t="shared" si="1232"/>
        <v/>
      </c>
      <c r="AG3741" s="187" t="str">
        <f t="shared" si="1233"/>
        <v/>
      </c>
      <c r="AH3741" s="187" t="str">
        <f t="shared" si="1234"/>
        <v/>
      </c>
      <c r="AI3741" s="187" t="str">
        <f t="shared" si="1235"/>
        <v/>
      </c>
      <c r="AJ3741" s="187" t="str">
        <f t="shared" si="1236"/>
        <v/>
      </c>
      <c r="AK3741" s="187" t="str">
        <f t="shared" si="1237"/>
        <v/>
      </c>
      <c r="AN3741" s="187" t="str">
        <f t="shared" si="1238"/>
        <v/>
      </c>
      <c r="AO3741" s="187" t="str">
        <f t="shared" si="1239"/>
        <v/>
      </c>
      <c r="AP3741" s="187" t="str">
        <f t="shared" si="1240"/>
        <v/>
      </c>
      <c r="AT3741" s="187" t="str">
        <f t="shared" si="1241"/>
        <v/>
      </c>
      <c r="AU3741" s="187" t="str">
        <f t="shared" si="1242"/>
        <v/>
      </c>
      <c r="AV3741" s="187" t="str">
        <f t="shared" si="1243"/>
        <v/>
      </c>
      <c r="AW3741" s="187" t="str">
        <f t="shared" si="1244"/>
        <v/>
      </c>
      <c r="AX3741" s="187" t="str">
        <f t="shared" si="1245"/>
        <v/>
      </c>
      <c r="AY3741" s="187" t="str">
        <f t="shared" si="1247"/>
        <v/>
      </c>
      <c r="AZ3741" s="187" t="str">
        <f t="shared" si="1246"/>
        <v/>
      </c>
      <c r="BA3741" s="187" t="str">
        <f t="shared" si="1249"/>
        <v xml:space="preserve"> </v>
      </c>
      <c r="BB3741" s="187" t="str">
        <f>IFERROR(IF(AW3741="","",VLOOKUP(AW3741,SUSS!R:S,2,FALSE)),AY3741*SUSS!$M$2)</f>
        <v/>
      </c>
      <c r="BC3741" s="187" t="str">
        <f t="shared" si="1248"/>
        <v/>
      </c>
    </row>
    <row r="3742" spans="29:55">
      <c r="AC3742" s="187" t="str">
        <f t="shared" ref="AC3742:AC3805" si="1250">IF($E3742=$AD$1,IF($G3742=$AE$1,A3742,""),"")</f>
        <v/>
      </c>
      <c r="AD3742" s="187" t="str">
        <f t="shared" ref="AD3742:AD3805" si="1251">IF($E3742=$AD$1,IF($G3742=$AE$1,E3742,""),"")</f>
        <v/>
      </c>
      <c r="AE3742" s="187" t="str">
        <f t="shared" ref="AE3742:AE3805" si="1252">IF($E3742=$AD$1,IF($G3742=$AE$1,F3742,""),"")</f>
        <v/>
      </c>
      <c r="AF3742" s="187" t="str">
        <f t="shared" ref="AF3742:AF3805" si="1253">IF($E3742=$AD$1,IF($G3742=$AE$1,G3742,""),"")</f>
        <v/>
      </c>
      <c r="AG3742" s="187" t="str">
        <f t="shared" ref="AG3742:AG3805" si="1254">IF($E3742=$AD$1,IF($G3742=$AE$1,I3742,""),"")</f>
        <v/>
      </c>
      <c r="AH3742" s="187" t="str">
        <f t="shared" ref="AH3742:AH3805" si="1255">IF($E3742=$AD$1,IF($G3742=$AE$1,J3742,""),"")</f>
        <v/>
      </c>
      <c r="AI3742" s="187" t="str">
        <f t="shared" ref="AI3742:AI3805" si="1256">IF($E3742=$AD$1,IF($G3742=$AE$1,K3742,""),"")</f>
        <v/>
      </c>
      <c r="AJ3742" s="187" t="str">
        <f t="shared" ref="AJ3742:AJ3805" si="1257">IF($E3742=$AD$1,IF($G3742=$AE$1,B3742,""),"")</f>
        <v/>
      </c>
      <c r="AK3742" s="187" t="str">
        <f t="shared" ref="AK3742:AK3805" si="1258">IF($E3742=$AD$1,IF($G3742=$AE$1,C3742,""),"")</f>
        <v/>
      </c>
      <c r="AN3742" s="187" t="str">
        <f t="shared" ref="AN3742:AN3805" si="1259">LEFT(AO3742,7)</f>
        <v/>
      </c>
      <c r="AO3742" s="187" t="str">
        <f t="shared" ref="AO3742:AO3805" si="1260">IF(AF3742=$AE$1,AJ3742&amp;"/"&amp;AK3742&amp;" "&amp;AD3742,"")</f>
        <v/>
      </c>
      <c r="AP3742" s="187" t="str">
        <f t="shared" ref="AP3742:AP3805" si="1261">IF(AO3742&lt;&gt;"",AI3742,"")</f>
        <v/>
      </c>
      <c r="AT3742" s="187" t="str">
        <f t="shared" ref="AT3742:AT3805" si="1262">IF($Q3742=$AD$1,N3742,"")</f>
        <v/>
      </c>
      <c r="AU3742" s="187" t="str">
        <f t="shared" ref="AU3742:AU3805" si="1263">IF($Q3742=$AD$1,O3742,"")</f>
        <v/>
      </c>
      <c r="AV3742" s="187" t="str">
        <f t="shared" ref="AV3742:AV3805" si="1264">IF($Q3742=$AD$1,P3742,"")</f>
        <v/>
      </c>
      <c r="AW3742" s="187" t="str">
        <f t="shared" ref="AW3742:AW3805" si="1265">IF($Q3742=$AD$1,T3742,"")</f>
        <v/>
      </c>
      <c r="AX3742" s="187" t="str">
        <f t="shared" ref="AX3742:AX3805" si="1266">IF(AW3742&lt;&gt;"",AW3742&amp;" "&amp;$AD$1,"")</f>
        <v/>
      </c>
      <c r="AY3742" s="187" t="str">
        <f t="shared" si="1247"/>
        <v/>
      </c>
      <c r="AZ3742" s="187" t="str">
        <f t="shared" ref="AZ3742:AZ3805" si="1267">IF(AY3742="","",AV3742/AY3742)</f>
        <v/>
      </c>
      <c r="BA3742" s="187" t="str">
        <f t="shared" si="1249"/>
        <v xml:space="preserve"> </v>
      </c>
      <c r="BB3742" s="187" t="str">
        <f>IFERROR(IF(AW3742="","",VLOOKUP(AW3742,SUSS!R:S,2,FALSE)),AY3742*SUSS!$M$2)</f>
        <v/>
      </c>
      <c r="BC3742" s="187" t="str">
        <f t="shared" si="1248"/>
        <v/>
      </c>
    </row>
    <row r="3743" spans="29:55">
      <c r="AC3743" s="187" t="str">
        <f t="shared" si="1250"/>
        <v/>
      </c>
      <c r="AD3743" s="187" t="str">
        <f t="shared" si="1251"/>
        <v/>
      </c>
      <c r="AE3743" s="187" t="str">
        <f t="shared" si="1252"/>
        <v/>
      </c>
      <c r="AF3743" s="187" t="str">
        <f t="shared" si="1253"/>
        <v/>
      </c>
      <c r="AG3743" s="187" t="str">
        <f t="shared" si="1254"/>
        <v/>
      </c>
      <c r="AH3743" s="187" t="str">
        <f t="shared" si="1255"/>
        <v/>
      </c>
      <c r="AI3743" s="187" t="str">
        <f t="shared" si="1256"/>
        <v/>
      </c>
      <c r="AJ3743" s="187" t="str">
        <f t="shared" si="1257"/>
        <v/>
      </c>
      <c r="AK3743" s="187" t="str">
        <f t="shared" si="1258"/>
        <v/>
      </c>
      <c r="AN3743" s="187" t="str">
        <f t="shared" si="1259"/>
        <v/>
      </c>
      <c r="AO3743" s="187" t="str">
        <f t="shared" si="1260"/>
        <v/>
      </c>
      <c r="AP3743" s="187" t="str">
        <f t="shared" si="1261"/>
        <v/>
      </c>
      <c r="AT3743" s="187" t="str">
        <f t="shared" si="1262"/>
        <v/>
      </c>
      <c r="AU3743" s="187" t="str">
        <f t="shared" si="1263"/>
        <v/>
      </c>
      <c r="AV3743" s="187" t="str">
        <f t="shared" si="1264"/>
        <v/>
      </c>
      <c r="AW3743" s="187" t="str">
        <f t="shared" si="1265"/>
        <v/>
      </c>
      <c r="AX3743" s="187" t="str">
        <f t="shared" si="1266"/>
        <v/>
      </c>
      <c r="AY3743" s="187" t="str">
        <f t="shared" si="1247"/>
        <v/>
      </c>
      <c r="AZ3743" s="187" t="str">
        <f t="shared" si="1267"/>
        <v/>
      </c>
      <c r="BA3743" s="187" t="str">
        <f t="shared" si="1249"/>
        <v xml:space="preserve"> </v>
      </c>
      <c r="BB3743" s="187" t="str">
        <f>IFERROR(IF(AW3743="","",VLOOKUP(AW3743,SUSS!R:S,2,FALSE)),AY3743*SUSS!$M$2)</f>
        <v/>
      </c>
      <c r="BC3743" s="187" t="str">
        <f t="shared" si="1248"/>
        <v/>
      </c>
    </row>
    <row r="3744" spans="29:55">
      <c r="AC3744" s="187" t="str">
        <f t="shared" si="1250"/>
        <v/>
      </c>
      <c r="AD3744" s="187" t="str">
        <f t="shared" si="1251"/>
        <v/>
      </c>
      <c r="AE3744" s="187" t="str">
        <f t="shared" si="1252"/>
        <v/>
      </c>
      <c r="AF3744" s="187" t="str">
        <f t="shared" si="1253"/>
        <v/>
      </c>
      <c r="AG3744" s="187" t="str">
        <f t="shared" si="1254"/>
        <v/>
      </c>
      <c r="AH3744" s="187" t="str">
        <f t="shared" si="1255"/>
        <v/>
      </c>
      <c r="AI3744" s="187" t="str">
        <f t="shared" si="1256"/>
        <v/>
      </c>
      <c r="AJ3744" s="187" t="str">
        <f t="shared" si="1257"/>
        <v/>
      </c>
      <c r="AK3744" s="187" t="str">
        <f t="shared" si="1258"/>
        <v/>
      </c>
      <c r="AN3744" s="187" t="str">
        <f t="shared" si="1259"/>
        <v/>
      </c>
      <c r="AO3744" s="187" t="str">
        <f t="shared" si="1260"/>
        <v/>
      </c>
      <c r="AP3744" s="187" t="str">
        <f t="shared" si="1261"/>
        <v/>
      </c>
      <c r="AT3744" s="187" t="str">
        <f t="shared" si="1262"/>
        <v/>
      </c>
      <c r="AU3744" s="187" t="str">
        <f t="shared" si="1263"/>
        <v/>
      </c>
      <c r="AV3744" s="187" t="str">
        <f t="shared" si="1264"/>
        <v/>
      </c>
      <c r="AW3744" s="187" t="str">
        <f t="shared" si="1265"/>
        <v/>
      </c>
      <c r="AX3744" s="187" t="str">
        <f t="shared" si="1266"/>
        <v/>
      </c>
      <c r="AY3744" s="187" t="str">
        <f t="shared" si="1247"/>
        <v/>
      </c>
      <c r="AZ3744" s="187" t="str">
        <f t="shared" si="1267"/>
        <v/>
      </c>
      <c r="BA3744" s="187" t="str">
        <f t="shared" si="1249"/>
        <v xml:space="preserve"> </v>
      </c>
      <c r="BB3744" s="187" t="str">
        <f>IFERROR(IF(AW3744="","",VLOOKUP(AW3744,SUSS!R:S,2,FALSE)),AY3744*SUSS!$M$2)</f>
        <v/>
      </c>
      <c r="BC3744" s="187" t="str">
        <f t="shared" si="1248"/>
        <v/>
      </c>
    </row>
    <row r="3745" spans="29:55">
      <c r="AC3745" s="187" t="str">
        <f t="shared" si="1250"/>
        <v/>
      </c>
      <c r="AD3745" s="187" t="str">
        <f t="shared" si="1251"/>
        <v/>
      </c>
      <c r="AE3745" s="187" t="str">
        <f t="shared" si="1252"/>
        <v/>
      </c>
      <c r="AF3745" s="187" t="str">
        <f t="shared" si="1253"/>
        <v/>
      </c>
      <c r="AG3745" s="187" t="str">
        <f t="shared" si="1254"/>
        <v/>
      </c>
      <c r="AH3745" s="187" t="str">
        <f t="shared" si="1255"/>
        <v/>
      </c>
      <c r="AI3745" s="187" t="str">
        <f t="shared" si="1256"/>
        <v/>
      </c>
      <c r="AJ3745" s="187" t="str">
        <f t="shared" si="1257"/>
        <v/>
      </c>
      <c r="AK3745" s="187" t="str">
        <f t="shared" si="1258"/>
        <v/>
      </c>
      <c r="AN3745" s="187" t="str">
        <f t="shared" si="1259"/>
        <v/>
      </c>
      <c r="AO3745" s="187" t="str">
        <f t="shared" si="1260"/>
        <v/>
      </c>
      <c r="AP3745" s="187" t="str">
        <f t="shared" si="1261"/>
        <v/>
      </c>
      <c r="AT3745" s="187" t="str">
        <f t="shared" si="1262"/>
        <v/>
      </c>
      <c r="AU3745" s="187" t="str">
        <f t="shared" si="1263"/>
        <v/>
      </c>
      <c r="AV3745" s="187" t="str">
        <f t="shared" si="1264"/>
        <v/>
      </c>
      <c r="AW3745" s="187" t="str">
        <f t="shared" si="1265"/>
        <v/>
      </c>
      <c r="AX3745" s="187" t="str">
        <f t="shared" si="1266"/>
        <v/>
      </c>
      <c r="AY3745" s="187" t="str">
        <f t="shared" si="1247"/>
        <v/>
      </c>
      <c r="AZ3745" s="187" t="str">
        <f t="shared" si="1267"/>
        <v/>
      </c>
      <c r="BA3745" s="187" t="str">
        <f t="shared" si="1249"/>
        <v xml:space="preserve"> </v>
      </c>
      <c r="BB3745" s="187" t="str">
        <f>IFERROR(IF(AW3745="","",VLOOKUP(AW3745,SUSS!R:S,2,FALSE)),AY3745*SUSS!$M$2)</f>
        <v/>
      </c>
      <c r="BC3745" s="187" t="str">
        <f t="shared" si="1248"/>
        <v/>
      </c>
    </row>
    <row r="3746" spans="29:55">
      <c r="AC3746" s="187" t="str">
        <f t="shared" si="1250"/>
        <v/>
      </c>
      <c r="AD3746" s="187" t="str">
        <f t="shared" si="1251"/>
        <v/>
      </c>
      <c r="AE3746" s="187" t="str">
        <f t="shared" si="1252"/>
        <v/>
      </c>
      <c r="AF3746" s="187" t="str">
        <f t="shared" si="1253"/>
        <v/>
      </c>
      <c r="AG3746" s="187" t="str">
        <f t="shared" si="1254"/>
        <v/>
      </c>
      <c r="AH3746" s="187" t="str">
        <f t="shared" si="1255"/>
        <v/>
      </c>
      <c r="AI3746" s="187" t="str">
        <f t="shared" si="1256"/>
        <v/>
      </c>
      <c r="AJ3746" s="187" t="str">
        <f t="shared" si="1257"/>
        <v/>
      </c>
      <c r="AK3746" s="187" t="str">
        <f t="shared" si="1258"/>
        <v/>
      </c>
      <c r="AN3746" s="187" t="str">
        <f t="shared" si="1259"/>
        <v/>
      </c>
      <c r="AO3746" s="187" t="str">
        <f t="shared" si="1260"/>
        <v/>
      </c>
      <c r="AP3746" s="187" t="str">
        <f t="shared" si="1261"/>
        <v/>
      </c>
      <c r="AT3746" s="187" t="str">
        <f t="shared" si="1262"/>
        <v/>
      </c>
      <c r="AU3746" s="187" t="str">
        <f t="shared" si="1263"/>
        <v/>
      </c>
      <c r="AV3746" s="187" t="str">
        <f t="shared" si="1264"/>
        <v/>
      </c>
      <c r="AW3746" s="187" t="str">
        <f t="shared" si="1265"/>
        <v/>
      </c>
      <c r="AX3746" s="187" t="str">
        <f t="shared" si="1266"/>
        <v/>
      </c>
      <c r="AY3746" s="187" t="str">
        <f t="shared" si="1247"/>
        <v/>
      </c>
      <c r="AZ3746" s="187" t="str">
        <f t="shared" si="1267"/>
        <v/>
      </c>
      <c r="BA3746" s="187" t="str">
        <f t="shared" si="1249"/>
        <v xml:space="preserve"> </v>
      </c>
      <c r="BB3746" s="187" t="str">
        <f>IFERROR(IF(AW3746="","",VLOOKUP(AW3746,SUSS!R:S,2,FALSE)),AY3746*SUSS!$M$2)</f>
        <v/>
      </c>
      <c r="BC3746" s="187" t="str">
        <f t="shared" si="1248"/>
        <v/>
      </c>
    </row>
    <row r="3747" spans="29:55">
      <c r="AC3747" s="187" t="str">
        <f t="shared" si="1250"/>
        <v/>
      </c>
      <c r="AD3747" s="187" t="str">
        <f t="shared" si="1251"/>
        <v/>
      </c>
      <c r="AE3747" s="187" t="str">
        <f t="shared" si="1252"/>
        <v/>
      </c>
      <c r="AF3747" s="187" t="str">
        <f t="shared" si="1253"/>
        <v/>
      </c>
      <c r="AG3747" s="187" t="str">
        <f t="shared" si="1254"/>
        <v/>
      </c>
      <c r="AH3747" s="187" t="str">
        <f t="shared" si="1255"/>
        <v/>
      </c>
      <c r="AI3747" s="187" t="str">
        <f t="shared" si="1256"/>
        <v/>
      </c>
      <c r="AJ3747" s="187" t="str">
        <f t="shared" si="1257"/>
        <v/>
      </c>
      <c r="AK3747" s="187" t="str">
        <f t="shared" si="1258"/>
        <v/>
      </c>
      <c r="AN3747" s="187" t="str">
        <f t="shared" si="1259"/>
        <v/>
      </c>
      <c r="AO3747" s="187" t="str">
        <f t="shared" si="1260"/>
        <v/>
      </c>
      <c r="AP3747" s="187" t="str">
        <f t="shared" si="1261"/>
        <v/>
      </c>
      <c r="AT3747" s="187" t="str">
        <f t="shared" si="1262"/>
        <v/>
      </c>
      <c r="AU3747" s="187" t="str">
        <f t="shared" si="1263"/>
        <v/>
      </c>
      <c r="AV3747" s="187" t="str">
        <f t="shared" si="1264"/>
        <v/>
      </c>
      <c r="AW3747" s="187" t="str">
        <f t="shared" si="1265"/>
        <v/>
      </c>
      <c r="AX3747" s="187" t="str">
        <f t="shared" si="1266"/>
        <v/>
      </c>
      <c r="AY3747" s="187" t="str">
        <f t="shared" si="1247"/>
        <v/>
      </c>
      <c r="AZ3747" s="187" t="str">
        <f t="shared" si="1267"/>
        <v/>
      </c>
      <c r="BA3747" s="187" t="str">
        <f t="shared" si="1249"/>
        <v xml:space="preserve"> </v>
      </c>
      <c r="BB3747" s="187" t="str">
        <f>IFERROR(IF(AW3747="","",VLOOKUP(AW3747,SUSS!R:S,2,FALSE)),AY3747*SUSS!$M$2)</f>
        <v/>
      </c>
      <c r="BC3747" s="187" t="str">
        <f t="shared" si="1248"/>
        <v/>
      </c>
    </row>
    <row r="3748" spans="29:55">
      <c r="AC3748" s="187" t="str">
        <f t="shared" si="1250"/>
        <v/>
      </c>
      <c r="AD3748" s="187" t="str">
        <f t="shared" si="1251"/>
        <v/>
      </c>
      <c r="AE3748" s="187" t="str">
        <f t="shared" si="1252"/>
        <v/>
      </c>
      <c r="AF3748" s="187" t="str">
        <f t="shared" si="1253"/>
        <v/>
      </c>
      <c r="AG3748" s="187" t="str">
        <f t="shared" si="1254"/>
        <v/>
      </c>
      <c r="AH3748" s="187" t="str">
        <f t="shared" si="1255"/>
        <v/>
      </c>
      <c r="AI3748" s="187" t="str">
        <f t="shared" si="1256"/>
        <v/>
      </c>
      <c r="AJ3748" s="187" t="str">
        <f t="shared" si="1257"/>
        <v/>
      </c>
      <c r="AK3748" s="187" t="str">
        <f t="shared" si="1258"/>
        <v/>
      </c>
      <c r="AN3748" s="187" t="str">
        <f t="shared" si="1259"/>
        <v/>
      </c>
      <c r="AO3748" s="187" t="str">
        <f t="shared" si="1260"/>
        <v/>
      </c>
      <c r="AP3748" s="187" t="str">
        <f t="shared" si="1261"/>
        <v/>
      </c>
      <c r="AT3748" s="187" t="str">
        <f t="shared" si="1262"/>
        <v/>
      </c>
      <c r="AU3748" s="187" t="str">
        <f t="shared" si="1263"/>
        <v/>
      </c>
      <c r="AV3748" s="187" t="str">
        <f t="shared" si="1264"/>
        <v/>
      </c>
      <c r="AW3748" s="187" t="str">
        <f t="shared" si="1265"/>
        <v/>
      </c>
      <c r="AX3748" s="187" t="str">
        <f t="shared" si="1266"/>
        <v/>
      </c>
      <c r="AY3748" s="187" t="str">
        <f t="shared" si="1247"/>
        <v/>
      </c>
      <c r="AZ3748" s="187" t="str">
        <f t="shared" si="1267"/>
        <v/>
      </c>
      <c r="BA3748" s="187" t="str">
        <f t="shared" si="1249"/>
        <v xml:space="preserve"> </v>
      </c>
      <c r="BB3748" s="187" t="str">
        <f>IFERROR(IF(AW3748="","",VLOOKUP(AW3748,SUSS!R:S,2,FALSE)),AY3748*SUSS!$M$2)</f>
        <v/>
      </c>
      <c r="BC3748" s="187" t="str">
        <f t="shared" si="1248"/>
        <v/>
      </c>
    </row>
    <row r="3749" spans="29:55">
      <c r="AC3749" s="187" t="str">
        <f t="shared" si="1250"/>
        <v/>
      </c>
      <c r="AD3749" s="187" t="str">
        <f t="shared" si="1251"/>
        <v/>
      </c>
      <c r="AE3749" s="187" t="str">
        <f t="shared" si="1252"/>
        <v/>
      </c>
      <c r="AF3749" s="187" t="str">
        <f t="shared" si="1253"/>
        <v/>
      </c>
      <c r="AG3749" s="187" t="str">
        <f t="shared" si="1254"/>
        <v/>
      </c>
      <c r="AH3749" s="187" t="str">
        <f t="shared" si="1255"/>
        <v/>
      </c>
      <c r="AI3749" s="187" t="str">
        <f t="shared" si="1256"/>
        <v/>
      </c>
      <c r="AJ3749" s="187" t="str">
        <f t="shared" si="1257"/>
        <v/>
      </c>
      <c r="AK3749" s="187" t="str">
        <f t="shared" si="1258"/>
        <v/>
      </c>
      <c r="AN3749" s="187" t="str">
        <f t="shared" si="1259"/>
        <v/>
      </c>
      <c r="AO3749" s="187" t="str">
        <f t="shared" si="1260"/>
        <v/>
      </c>
      <c r="AP3749" s="187" t="str">
        <f t="shared" si="1261"/>
        <v/>
      </c>
      <c r="AT3749" s="187" t="str">
        <f t="shared" si="1262"/>
        <v/>
      </c>
      <c r="AU3749" s="187" t="str">
        <f t="shared" si="1263"/>
        <v/>
      </c>
      <c r="AV3749" s="187" t="str">
        <f t="shared" si="1264"/>
        <v/>
      </c>
      <c r="AW3749" s="187" t="str">
        <f t="shared" si="1265"/>
        <v/>
      </c>
      <c r="AX3749" s="187" t="str">
        <f t="shared" si="1266"/>
        <v/>
      </c>
      <c r="AY3749" s="187" t="str">
        <f t="shared" si="1247"/>
        <v/>
      </c>
      <c r="AZ3749" s="187" t="str">
        <f t="shared" si="1267"/>
        <v/>
      </c>
      <c r="BA3749" s="187" t="str">
        <f t="shared" si="1249"/>
        <v xml:space="preserve"> </v>
      </c>
      <c r="BB3749" s="187" t="str">
        <f>IFERROR(IF(AW3749="","",VLOOKUP(AW3749,SUSS!R:S,2,FALSE)),AY3749*SUSS!$M$2)</f>
        <v/>
      </c>
      <c r="BC3749" s="187" t="str">
        <f t="shared" si="1248"/>
        <v/>
      </c>
    </row>
    <row r="3750" spans="29:55">
      <c r="AC3750" s="187" t="str">
        <f t="shared" si="1250"/>
        <v/>
      </c>
      <c r="AD3750" s="187" t="str">
        <f t="shared" si="1251"/>
        <v/>
      </c>
      <c r="AE3750" s="187" t="str">
        <f t="shared" si="1252"/>
        <v/>
      </c>
      <c r="AF3750" s="187" t="str">
        <f t="shared" si="1253"/>
        <v/>
      </c>
      <c r="AG3750" s="187" t="str">
        <f t="shared" si="1254"/>
        <v/>
      </c>
      <c r="AH3750" s="187" t="str">
        <f t="shared" si="1255"/>
        <v/>
      </c>
      <c r="AI3750" s="187" t="str">
        <f t="shared" si="1256"/>
        <v/>
      </c>
      <c r="AJ3750" s="187" t="str">
        <f t="shared" si="1257"/>
        <v/>
      </c>
      <c r="AK3750" s="187" t="str">
        <f t="shared" si="1258"/>
        <v/>
      </c>
      <c r="AN3750" s="187" t="str">
        <f t="shared" si="1259"/>
        <v/>
      </c>
      <c r="AO3750" s="187" t="str">
        <f t="shared" si="1260"/>
        <v/>
      </c>
      <c r="AP3750" s="187" t="str">
        <f t="shared" si="1261"/>
        <v/>
      </c>
      <c r="AT3750" s="187" t="str">
        <f t="shared" si="1262"/>
        <v/>
      </c>
      <c r="AU3750" s="187" t="str">
        <f t="shared" si="1263"/>
        <v/>
      </c>
      <c r="AV3750" s="187" t="str">
        <f t="shared" si="1264"/>
        <v/>
      </c>
      <c r="AW3750" s="187" t="str">
        <f t="shared" si="1265"/>
        <v/>
      </c>
      <c r="AX3750" s="187" t="str">
        <f t="shared" si="1266"/>
        <v/>
      </c>
      <c r="AY3750" s="187" t="str">
        <f t="shared" si="1247"/>
        <v/>
      </c>
      <c r="AZ3750" s="187" t="str">
        <f t="shared" si="1267"/>
        <v/>
      </c>
      <c r="BA3750" s="187" t="str">
        <f t="shared" si="1249"/>
        <v xml:space="preserve"> </v>
      </c>
      <c r="BB3750" s="187" t="str">
        <f>IFERROR(IF(AW3750="","",VLOOKUP(AW3750,SUSS!R:S,2,FALSE)),AY3750*SUSS!$M$2)</f>
        <v/>
      </c>
      <c r="BC3750" s="187" t="str">
        <f t="shared" si="1248"/>
        <v/>
      </c>
    </row>
    <row r="3751" spans="29:55">
      <c r="AC3751" s="187" t="str">
        <f t="shared" si="1250"/>
        <v/>
      </c>
      <c r="AD3751" s="187" t="str">
        <f t="shared" si="1251"/>
        <v/>
      </c>
      <c r="AE3751" s="187" t="str">
        <f t="shared" si="1252"/>
        <v/>
      </c>
      <c r="AF3751" s="187" t="str">
        <f t="shared" si="1253"/>
        <v/>
      </c>
      <c r="AG3751" s="187" t="str">
        <f t="shared" si="1254"/>
        <v/>
      </c>
      <c r="AH3751" s="187" t="str">
        <f t="shared" si="1255"/>
        <v/>
      </c>
      <c r="AI3751" s="187" t="str">
        <f t="shared" si="1256"/>
        <v/>
      </c>
      <c r="AJ3751" s="187" t="str">
        <f t="shared" si="1257"/>
        <v/>
      </c>
      <c r="AK3751" s="187" t="str">
        <f t="shared" si="1258"/>
        <v/>
      </c>
      <c r="AN3751" s="187" t="str">
        <f t="shared" si="1259"/>
        <v/>
      </c>
      <c r="AO3751" s="187" t="str">
        <f t="shared" si="1260"/>
        <v/>
      </c>
      <c r="AP3751" s="187" t="str">
        <f t="shared" si="1261"/>
        <v/>
      </c>
      <c r="AT3751" s="187" t="str">
        <f t="shared" si="1262"/>
        <v/>
      </c>
      <c r="AU3751" s="187" t="str">
        <f t="shared" si="1263"/>
        <v/>
      </c>
      <c r="AV3751" s="187" t="str">
        <f t="shared" si="1264"/>
        <v/>
      </c>
      <c r="AW3751" s="187" t="str">
        <f t="shared" si="1265"/>
        <v/>
      </c>
      <c r="AX3751" s="187" t="str">
        <f t="shared" si="1266"/>
        <v/>
      </c>
      <c r="AY3751" s="187" t="str">
        <f t="shared" si="1247"/>
        <v/>
      </c>
      <c r="AZ3751" s="187" t="str">
        <f t="shared" si="1267"/>
        <v/>
      </c>
      <c r="BA3751" s="187" t="str">
        <f t="shared" si="1249"/>
        <v xml:space="preserve"> </v>
      </c>
      <c r="BB3751" s="187" t="str">
        <f>IFERROR(IF(AW3751="","",VLOOKUP(AW3751,SUSS!R:S,2,FALSE)),AY3751*SUSS!$M$2)</f>
        <v/>
      </c>
      <c r="BC3751" s="187" t="str">
        <f t="shared" si="1248"/>
        <v/>
      </c>
    </row>
    <row r="3752" spans="29:55">
      <c r="AC3752" s="187" t="str">
        <f t="shared" si="1250"/>
        <v/>
      </c>
      <c r="AD3752" s="187" t="str">
        <f t="shared" si="1251"/>
        <v/>
      </c>
      <c r="AE3752" s="187" t="str">
        <f t="shared" si="1252"/>
        <v/>
      </c>
      <c r="AF3752" s="187" t="str">
        <f t="shared" si="1253"/>
        <v/>
      </c>
      <c r="AG3752" s="187" t="str">
        <f t="shared" si="1254"/>
        <v/>
      </c>
      <c r="AH3752" s="187" t="str">
        <f t="shared" si="1255"/>
        <v/>
      </c>
      <c r="AI3752" s="187" t="str">
        <f t="shared" si="1256"/>
        <v/>
      </c>
      <c r="AJ3752" s="187" t="str">
        <f t="shared" si="1257"/>
        <v/>
      </c>
      <c r="AK3752" s="187" t="str">
        <f t="shared" si="1258"/>
        <v/>
      </c>
      <c r="AN3752" s="187" t="str">
        <f t="shared" si="1259"/>
        <v/>
      </c>
      <c r="AO3752" s="187" t="str">
        <f t="shared" si="1260"/>
        <v/>
      </c>
      <c r="AP3752" s="187" t="str">
        <f t="shared" si="1261"/>
        <v/>
      </c>
      <c r="AT3752" s="187" t="str">
        <f t="shared" si="1262"/>
        <v/>
      </c>
      <c r="AU3752" s="187" t="str">
        <f t="shared" si="1263"/>
        <v/>
      </c>
      <c r="AV3752" s="187" t="str">
        <f t="shared" si="1264"/>
        <v/>
      </c>
      <c r="AW3752" s="187" t="str">
        <f t="shared" si="1265"/>
        <v/>
      </c>
      <c r="AX3752" s="187" t="str">
        <f t="shared" si="1266"/>
        <v/>
      </c>
      <c r="AY3752" s="187" t="str">
        <f t="shared" si="1247"/>
        <v/>
      </c>
      <c r="AZ3752" s="187" t="str">
        <f t="shared" si="1267"/>
        <v/>
      </c>
      <c r="BA3752" s="187" t="str">
        <f t="shared" si="1249"/>
        <v xml:space="preserve"> </v>
      </c>
      <c r="BB3752" s="187" t="str">
        <f>IFERROR(IF(AW3752="","",VLOOKUP(AW3752,SUSS!R:S,2,FALSE)),AY3752*SUSS!$M$2)</f>
        <v/>
      </c>
      <c r="BC3752" s="187" t="str">
        <f t="shared" si="1248"/>
        <v/>
      </c>
    </row>
    <row r="3753" spans="29:55">
      <c r="AC3753" s="187" t="str">
        <f t="shared" si="1250"/>
        <v/>
      </c>
      <c r="AD3753" s="187" t="str">
        <f t="shared" si="1251"/>
        <v/>
      </c>
      <c r="AE3753" s="187" t="str">
        <f t="shared" si="1252"/>
        <v/>
      </c>
      <c r="AF3753" s="187" t="str">
        <f t="shared" si="1253"/>
        <v/>
      </c>
      <c r="AG3753" s="187" t="str">
        <f t="shared" si="1254"/>
        <v/>
      </c>
      <c r="AH3753" s="187" t="str">
        <f t="shared" si="1255"/>
        <v/>
      </c>
      <c r="AI3753" s="187" t="str">
        <f t="shared" si="1256"/>
        <v/>
      </c>
      <c r="AJ3753" s="187" t="str">
        <f t="shared" si="1257"/>
        <v/>
      </c>
      <c r="AK3753" s="187" t="str">
        <f t="shared" si="1258"/>
        <v/>
      </c>
      <c r="AN3753" s="187" t="str">
        <f t="shared" si="1259"/>
        <v/>
      </c>
      <c r="AO3753" s="187" t="str">
        <f t="shared" si="1260"/>
        <v/>
      </c>
      <c r="AP3753" s="187" t="str">
        <f t="shared" si="1261"/>
        <v/>
      </c>
      <c r="AT3753" s="187" t="str">
        <f t="shared" si="1262"/>
        <v/>
      </c>
      <c r="AU3753" s="187" t="str">
        <f t="shared" si="1263"/>
        <v/>
      </c>
      <c r="AV3753" s="187" t="str">
        <f t="shared" si="1264"/>
        <v/>
      </c>
      <c r="AW3753" s="187" t="str">
        <f t="shared" si="1265"/>
        <v/>
      </c>
      <c r="AX3753" s="187" t="str">
        <f t="shared" si="1266"/>
        <v/>
      </c>
      <c r="AY3753" s="187" t="str">
        <f t="shared" si="1247"/>
        <v/>
      </c>
      <c r="AZ3753" s="187" t="str">
        <f t="shared" si="1267"/>
        <v/>
      </c>
      <c r="BA3753" s="187" t="str">
        <f t="shared" si="1249"/>
        <v xml:space="preserve"> </v>
      </c>
      <c r="BB3753" s="187" t="str">
        <f>IFERROR(IF(AW3753="","",VLOOKUP(AW3753,SUSS!R:S,2,FALSE)),AY3753*SUSS!$M$2)</f>
        <v/>
      </c>
      <c r="BC3753" s="187" t="str">
        <f t="shared" si="1248"/>
        <v/>
      </c>
    </row>
    <row r="3754" spans="29:55">
      <c r="AC3754" s="187" t="str">
        <f t="shared" si="1250"/>
        <v/>
      </c>
      <c r="AD3754" s="187" t="str">
        <f t="shared" si="1251"/>
        <v/>
      </c>
      <c r="AE3754" s="187" t="str">
        <f t="shared" si="1252"/>
        <v/>
      </c>
      <c r="AF3754" s="187" t="str">
        <f t="shared" si="1253"/>
        <v/>
      </c>
      <c r="AG3754" s="187" t="str">
        <f t="shared" si="1254"/>
        <v/>
      </c>
      <c r="AH3754" s="187" t="str">
        <f t="shared" si="1255"/>
        <v/>
      </c>
      <c r="AI3754" s="187" t="str">
        <f t="shared" si="1256"/>
        <v/>
      </c>
      <c r="AJ3754" s="187" t="str">
        <f t="shared" si="1257"/>
        <v/>
      </c>
      <c r="AK3754" s="187" t="str">
        <f t="shared" si="1258"/>
        <v/>
      </c>
      <c r="AN3754" s="187" t="str">
        <f t="shared" si="1259"/>
        <v/>
      </c>
      <c r="AO3754" s="187" t="str">
        <f t="shared" si="1260"/>
        <v/>
      </c>
      <c r="AP3754" s="187" t="str">
        <f t="shared" si="1261"/>
        <v/>
      </c>
      <c r="AT3754" s="187" t="str">
        <f t="shared" si="1262"/>
        <v/>
      </c>
      <c r="AU3754" s="187" t="str">
        <f t="shared" si="1263"/>
        <v/>
      </c>
      <c r="AV3754" s="187" t="str">
        <f t="shared" si="1264"/>
        <v/>
      </c>
      <c r="AW3754" s="187" t="str">
        <f t="shared" si="1265"/>
        <v/>
      </c>
      <c r="AX3754" s="187" t="str">
        <f t="shared" si="1266"/>
        <v/>
      </c>
      <c r="AY3754" s="187" t="str">
        <f t="shared" si="1247"/>
        <v/>
      </c>
      <c r="AZ3754" s="187" t="str">
        <f t="shared" si="1267"/>
        <v/>
      </c>
      <c r="BA3754" s="187" t="str">
        <f t="shared" si="1249"/>
        <v xml:space="preserve"> </v>
      </c>
      <c r="BB3754" s="187" t="str">
        <f>IFERROR(IF(AW3754="","",VLOOKUP(AW3754,SUSS!R:S,2,FALSE)),AY3754*SUSS!$M$2)</f>
        <v/>
      </c>
      <c r="BC3754" s="187" t="str">
        <f t="shared" si="1248"/>
        <v/>
      </c>
    </row>
    <row r="3755" spans="29:55">
      <c r="AC3755" s="187" t="str">
        <f t="shared" si="1250"/>
        <v/>
      </c>
      <c r="AD3755" s="187" t="str">
        <f t="shared" si="1251"/>
        <v/>
      </c>
      <c r="AE3755" s="187" t="str">
        <f t="shared" si="1252"/>
        <v/>
      </c>
      <c r="AF3755" s="187" t="str">
        <f t="shared" si="1253"/>
        <v/>
      </c>
      <c r="AG3755" s="187" t="str">
        <f t="shared" si="1254"/>
        <v/>
      </c>
      <c r="AH3755" s="187" t="str">
        <f t="shared" si="1255"/>
        <v/>
      </c>
      <c r="AI3755" s="187" t="str">
        <f t="shared" si="1256"/>
        <v/>
      </c>
      <c r="AJ3755" s="187" t="str">
        <f t="shared" si="1257"/>
        <v/>
      </c>
      <c r="AK3755" s="187" t="str">
        <f t="shared" si="1258"/>
        <v/>
      </c>
      <c r="AN3755" s="187" t="str">
        <f t="shared" si="1259"/>
        <v/>
      </c>
      <c r="AO3755" s="187" t="str">
        <f t="shared" si="1260"/>
        <v/>
      </c>
      <c r="AP3755" s="187" t="str">
        <f t="shared" si="1261"/>
        <v/>
      </c>
      <c r="AT3755" s="187" t="str">
        <f t="shared" si="1262"/>
        <v/>
      </c>
      <c r="AU3755" s="187" t="str">
        <f t="shared" si="1263"/>
        <v/>
      </c>
      <c r="AV3755" s="187" t="str">
        <f t="shared" si="1264"/>
        <v/>
      </c>
      <c r="AW3755" s="187" t="str">
        <f t="shared" si="1265"/>
        <v/>
      </c>
      <c r="AX3755" s="187" t="str">
        <f t="shared" si="1266"/>
        <v/>
      </c>
      <c r="AY3755" s="187" t="str">
        <f t="shared" si="1247"/>
        <v/>
      </c>
      <c r="AZ3755" s="187" t="str">
        <f t="shared" si="1267"/>
        <v/>
      </c>
      <c r="BA3755" s="187" t="str">
        <f t="shared" si="1249"/>
        <v xml:space="preserve"> </v>
      </c>
      <c r="BB3755" s="187" t="str">
        <f>IFERROR(IF(AW3755="","",VLOOKUP(AW3755,SUSS!R:S,2,FALSE)),AY3755*SUSS!$M$2)</f>
        <v/>
      </c>
      <c r="BC3755" s="187" t="str">
        <f t="shared" si="1248"/>
        <v/>
      </c>
    </row>
    <row r="3756" spans="29:55">
      <c r="AC3756" s="187" t="str">
        <f t="shared" si="1250"/>
        <v/>
      </c>
      <c r="AD3756" s="187" t="str">
        <f t="shared" si="1251"/>
        <v/>
      </c>
      <c r="AE3756" s="187" t="str">
        <f t="shared" si="1252"/>
        <v/>
      </c>
      <c r="AF3756" s="187" t="str">
        <f t="shared" si="1253"/>
        <v/>
      </c>
      <c r="AG3756" s="187" t="str">
        <f t="shared" si="1254"/>
        <v/>
      </c>
      <c r="AH3756" s="187" t="str">
        <f t="shared" si="1255"/>
        <v/>
      </c>
      <c r="AI3756" s="187" t="str">
        <f t="shared" si="1256"/>
        <v/>
      </c>
      <c r="AJ3756" s="187" t="str">
        <f t="shared" si="1257"/>
        <v/>
      </c>
      <c r="AK3756" s="187" t="str">
        <f t="shared" si="1258"/>
        <v/>
      </c>
      <c r="AN3756" s="187" t="str">
        <f t="shared" si="1259"/>
        <v/>
      </c>
      <c r="AO3756" s="187" t="str">
        <f t="shared" si="1260"/>
        <v/>
      </c>
      <c r="AP3756" s="187" t="str">
        <f t="shared" si="1261"/>
        <v/>
      </c>
      <c r="AT3756" s="187" t="str">
        <f t="shared" si="1262"/>
        <v/>
      </c>
      <c r="AU3756" s="187" t="str">
        <f t="shared" si="1263"/>
        <v/>
      </c>
      <c r="AV3756" s="187" t="str">
        <f t="shared" si="1264"/>
        <v/>
      </c>
      <c r="AW3756" s="187" t="str">
        <f t="shared" si="1265"/>
        <v/>
      </c>
      <c r="AX3756" s="187" t="str">
        <f t="shared" si="1266"/>
        <v/>
      </c>
      <c r="AY3756" s="187" t="str">
        <f t="shared" si="1247"/>
        <v/>
      </c>
      <c r="AZ3756" s="187" t="str">
        <f t="shared" si="1267"/>
        <v/>
      </c>
      <c r="BA3756" s="187" t="str">
        <f t="shared" si="1249"/>
        <v xml:space="preserve"> </v>
      </c>
      <c r="BB3756" s="187" t="str">
        <f>IFERROR(IF(AW3756="","",VLOOKUP(AW3756,SUSS!R:S,2,FALSE)),AY3756*SUSS!$M$2)</f>
        <v/>
      </c>
      <c r="BC3756" s="187" t="str">
        <f t="shared" si="1248"/>
        <v/>
      </c>
    </row>
    <row r="3757" spans="29:55">
      <c r="AC3757" s="187" t="str">
        <f t="shared" si="1250"/>
        <v/>
      </c>
      <c r="AD3757" s="187" t="str">
        <f t="shared" si="1251"/>
        <v/>
      </c>
      <c r="AE3757" s="187" t="str">
        <f t="shared" si="1252"/>
        <v/>
      </c>
      <c r="AF3757" s="187" t="str">
        <f t="shared" si="1253"/>
        <v/>
      </c>
      <c r="AG3757" s="187" t="str">
        <f t="shared" si="1254"/>
        <v/>
      </c>
      <c r="AH3757" s="187" t="str">
        <f t="shared" si="1255"/>
        <v/>
      </c>
      <c r="AI3757" s="187" t="str">
        <f t="shared" si="1256"/>
        <v/>
      </c>
      <c r="AJ3757" s="187" t="str">
        <f t="shared" si="1257"/>
        <v/>
      </c>
      <c r="AK3757" s="187" t="str">
        <f t="shared" si="1258"/>
        <v/>
      </c>
      <c r="AN3757" s="187" t="str">
        <f t="shared" si="1259"/>
        <v/>
      </c>
      <c r="AO3757" s="187" t="str">
        <f t="shared" si="1260"/>
        <v/>
      </c>
      <c r="AP3757" s="187" t="str">
        <f t="shared" si="1261"/>
        <v/>
      </c>
      <c r="AT3757" s="187" t="str">
        <f t="shared" si="1262"/>
        <v/>
      </c>
      <c r="AU3757" s="187" t="str">
        <f t="shared" si="1263"/>
        <v/>
      </c>
      <c r="AV3757" s="187" t="str">
        <f t="shared" si="1264"/>
        <v/>
      </c>
      <c r="AW3757" s="187" t="str">
        <f t="shared" si="1265"/>
        <v/>
      </c>
      <c r="AX3757" s="187" t="str">
        <f t="shared" si="1266"/>
        <v/>
      </c>
      <c r="AY3757" s="187" t="str">
        <f t="shared" si="1247"/>
        <v/>
      </c>
      <c r="AZ3757" s="187" t="str">
        <f t="shared" si="1267"/>
        <v/>
      </c>
      <c r="BA3757" s="187" t="str">
        <f t="shared" si="1249"/>
        <v xml:space="preserve"> </v>
      </c>
      <c r="BB3757" s="187" t="str">
        <f>IFERROR(IF(AW3757="","",VLOOKUP(AW3757,SUSS!R:S,2,FALSE)),AY3757*SUSS!$M$2)</f>
        <v/>
      </c>
      <c r="BC3757" s="187" t="str">
        <f t="shared" si="1248"/>
        <v/>
      </c>
    </row>
    <row r="3758" spans="29:55">
      <c r="AC3758" s="187" t="str">
        <f t="shared" si="1250"/>
        <v/>
      </c>
      <c r="AD3758" s="187" t="str">
        <f t="shared" si="1251"/>
        <v/>
      </c>
      <c r="AE3758" s="187" t="str">
        <f t="shared" si="1252"/>
        <v/>
      </c>
      <c r="AF3758" s="187" t="str">
        <f t="shared" si="1253"/>
        <v/>
      </c>
      <c r="AG3758" s="187" t="str">
        <f t="shared" si="1254"/>
        <v/>
      </c>
      <c r="AH3758" s="187" t="str">
        <f t="shared" si="1255"/>
        <v/>
      </c>
      <c r="AI3758" s="187" t="str">
        <f t="shared" si="1256"/>
        <v/>
      </c>
      <c r="AJ3758" s="187" t="str">
        <f t="shared" si="1257"/>
        <v/>
      </c>
      <c r="AK3758" s="187" t="str">
        <f t="shared" si="1258"/>
        <v/>
      </c>
      <c r="AN3758" s="187" t="str">
        <f t="shared" si="1259"/>
        <v/>
      </c>
      <c r="AO3758" s="187" t="str">
        <f t="shared" si="1260"/>
        <v/>
      </c>
      <c r="AP3758" s="187" t="str">
        <f t="shared" si="1261"/>
        <v/>
      </c>
      <c r="AT3758" s="187" t="str">
        <f t="shared" si="1262"/>
        <v/>
      </c>
      <c r="AU3758" s="187" t="str">
        <f t="shared" si="1263"/>
        <v/>
      </c>
      <c r="AV3758" s="187" t="str">
        <f t="shared" si="1264"/>
        <v/>
      </c>
      <c r="AW3758" s="187" t="str">
        <f t="shared" si="1265"/>
        <v/>
      </c>
      <c r="AX3758" s="187" t="str">
        <f t="shared" si="1266"/>
        <v/>
      </c>
      <c r="AY3758" s="187" t="str">
        <f t="shared" si="1247"/>
        <v/>
      </c>
      <c r="AZ3758" s="187" t="str">
        <f t="shared" si="1267"/>
        <v/>
      </c>
      <c r="BA3758" s="187" t="str">
        <f t="shared" si="1249"/>
        <v xml:space="preserve"> </v>
      </c>
      <c r="BB3758" s="187" t="str">
        <f>IFERROR(IF(AW3758="","",VLOOKUP(AW3758,SUSS!R:S,2,FALSE)),AY3758*SUSS!$M$2)</f>
        <v/>
      </c>
      <c r="BC3758" s="187" t="str">
        <f t="shared" si="1248"/>
        <v/>
      </c>
    </row>
    <row r="3759" spans="29:55">
      <c r="AC3759" s="187" t="str">
        <f t="shared" si="1250"/>
        <v/>
      </c>
      <c r="AD3759" s="187" t="str">
        <f t="shared" si="1251"/>
        <v/>
      </c>
      <c r="AE3759" s="187" t="str">
        <f t="shared" si="1252"/>
        <v/>
      </c>
      <c r="AF3759" s="187" t="str">
        <f t="shared" si="1253"/>
        <v/>
      </c>
      <c r="AG3759" s="187" t="str">
        <f t="shared" si="1254"/>
        <v/>
      </c>
      <c r="AH3759" s="187" t="str">
        <f t="shared" si="1255"/>
        <v/>
      </c>
      <c r="AI3759" s="187" t="str">
        <f t="shared" si="1256"/>
        <v/>
      </c>
      <c r="AJ3759" s="187" t="str">
        <f t="shared" si="1257"/>
        <v/>
      </c>
      <c r="AK3759" s="187" t="str">
        <f t="shared" si="1258"/>
        <v/>
      </c>
      <c r="AN3759" s="187" t="str">
        <f t="shared" si="1259"/>
        <v/>
      </c>
      <c r="AO3759" s="187" t="str">
        <f t="shared" si="1260"/>
        <v/>
      </c>
      <c r="AP3759" s="187" t="str">
        <f t="shared" si="1261"/>
        <v/>
      </c>
      <c r="AT3759" s="187" t="str">
        <f t="shared" si="1262"/>
        <v/>
      </c>
      <c r="AU3759" s="187" t="str">
        <f t="shared" si="1263"/>
        <v/>
      </c>
      <c r="AV3759" s="187" t="str">
        <f t="shared" si="1264"/>
        <v/>
      </c>
      <c r="AW3759" s="187" t="str">
        <f t="shared" si="1265"/>
        <v/>
      </c>
      <c r="AX3759" s="187" t="str">
        <f t="shared" si="1266"/>
        <v/>
      </c>
      <c r="AY3759" s="187" t="str">
        <f t="shared" si="1247"/>
        <v/>
      </c>
      <c r="AZ3759" s="187" t="str">
        <f t="shared" si="1267"/>
        <v/>
      </c>
      <c r="BA3759" s="187" t="str">
        <f t="shared" si="1249"/>
        <v xml:space="preserve"> </v>
      </c>
      <c r="BB3759" s="187" t="str">
        <f>IFERROR(IF(AW3759="","",VLOOKUP(AW3759,SUSS!R:S,2,FALSE)),AY3759*SUSS!$M$2)</f>
        <v/>
      </c>
      <c r="BC3759" s="187" t="str">
        <f t="shared" si="1248"/>
        <v/>
      </c>
    </row>
    <row r="3760" spans="29:55">
      <c r="AC3760" s="187" t="str">
        <f t="shared" si="1250"/>
        <v/>
      </c>
      <c r="AD3760" s="187" t="str">
        <f t="shared" si="1251"/>
        <v/>
      </c>
      <c r="AE3760" s="187" t="str">
        <f t="shared" si="1252"/>
        <v/>
      </c>
      <c r="AF3760" s="187" t="str">
        <f t="shared" si="1253"/>
        <v/>
      </c>
      <c r="AG3760" s="187" t="str">
        <f t="shared" si="1254"/>
        <v/>
      </c>
      <c r="AH3760" s="187" t="str">
        <f t="shared" si="1255"/>
        <v/>
      </c>
      <c r="AI3760" s="187" t="str">
        <f t="shared" si="1256"/>
        <v/>
      </c>
      <c r="AJ3760" s="187" t="str">
        <f t="shared" si="1257"/>
        <v/>
      </c>
      <c r="AK3760" s="187" t="str">
        <f t="shared" si="1258"/>
        <v/>
      </c>
      <c r="AN3760" s="187" t="str">
        <f t="shared" si="1259"/>
        <v/>
      </c>
      <c r="AO3760" s="187" t="str">
        <f t="shared" si="1260"/>
        <v/>
      </c>
      <c r="AP3760" s="187" t="str">
        <f t="shared" si="1261"/>
        <v/>
      </c>
      <c r="AT3760" s="187" t="str">
        <f t="shared" si="1262"/>
        <v/>
      </c>
      <c r="AU3760" s="187" t="str">
        <f t="shared" si="1263"/>
        <v/>
      </c>
      <c r="AV3760" s="187" t="str">
        <f t="shared" si="1264"/>
        <v/>
      </c>
      <c r="AW3760" s="187" t="str">
        <f t="shared" si="1265"/>
        <v/>
      </c>
      <c r="AX3760" s="187" t="str">
        <f t="shared" si="1266"/>
        <v/>
      </c>
      <c r="AY3760" s="187" t="str">
        <f t="shared" si="1247"/>
        <v/>
      </c>
      <c r="AZ3760" s="187" t="str">
        <f t="shared" si="1267"/>
        <v/>
      </c>
      <c r="BA3760" s="187" t="str">
        <f t="shared" si="1249"/>
        <v xml:space="preserve"> </v>
      </c>
      <c r="BB3760" s="187" t="str">
        <f>IFERROR(IF(AW3760="","",VLOOKUP(AW3760,SUSS!R:S,2,FALSE)),AY3760*SUSS!$M$2)</f>
        <v/>
      </c>
      <c r="BC3760" s="187" t="str">
        <f t="shared" si="1248"/>
        <v/>
      </c>
    </row>
    <row r="3761" spans="29:55">
      <c r="AC3761" s="187" t="str">
        <f t="shared" si="1250"/>
        <v/>
      </c>
      <c r="AD3761" s="187" t="str">
        <f t="shared" si="1251"/>
        <v/>
      </c>
      <c r="AE3761" s="187" t="str">
        <f t="shared" si="1252"/>
        <v/>
      </c>
      <c r="AF3761" s="187" t="str">
        <f t="shared" si="1253"/>
        <v/>
      </c>
      <c r="AG3761" s="187" t="str">
        <f t="shared" si="1254"/>
        <v/>
      </c>
      <c r="AH3761" s="187" t="str">
        <f t="shared" si="1255"/>
        <v/>
      </c>
      <c r="AI3761" s="187" t="str">
        <f t="shared" si="1256"/>
        <v/>
      </c>
      <c r="AJ3761" s="187" t="str">
        <f t="shared" si="1257"/>
        <v/>
      </c>
      <c r="AK3761" s="187" t="str">
        <f t="shared" si="1258"/>
        <v/>
      </c>
      <c r="AN3761" s="187" t="str">
        <f t="shared" si="1259"/>
        <v/>
      </c>
      <c r="AO3761" s="187" t="str">
        <f t="shared" si="1260"/>
        <v/>
      </c>
      <c r="AP3761" s="187" t="str">
        <f t="shared" si="1261"/>
        <v/>
      </c>
      <c r="AT3761" s="187" t="str">
        <f t="shared" si="1262"/>
        <v/>
      </c>
      <c r="AU3761" s="187" t="str">
        <f t="shared" si="1263"/>
        <v/>
      </c>
      <c r="AV3761" s="187" t="str">
        <f t="shared" si="1264"/>
        <v/>
      </c>
      <c r="AW3761" s="187" t="str">
        <f t="shared" si="1265"/>
        <v/>
      </c>
      <c r="AX3761" s="187" t="str">
        <f t="shared" si="1266"/>
        <v/>
      </c>
      <c r="AY3761" s="187" t="str">
        <f t="shared" si="1247"/>
        <v/>
      </c>
      <c r="AZ3761" s="187" t="str">
        <f t="shared" si="1267"/>
        <v/>
      </c>
      <c r="BA3761" s="187" t="str">
        <f t="shared" si="1249"/>
        <v xml:space="preserve"> </v>
      </c>
      <c r="BB3761" s="187" t="str">
        <f>IFERROR(IF(AW3761="","",VLOOKUP(AW3761,SUSS!R:S,2,FALSE)),AY3761*SUSS!$M$2)</f>
        <v/>
      </c>
      <c r="BC3761" s="187" t="str">
        <f t="shared" si="1248"/>
        <v/>
      </c>
    </row>
    <row r="3762" spans="29:55">
      <c r="AC3762" s="187" t="str">
        <f t="shared" si="1250"/>
        <v/>
      </c>
      <c r="AD3762" s="187" t="str">
        <f t="shared" si="1251"/>
        <v/>
      </c>
      <c r="AE3762" s="187" t="str">
        <f t="shared" si="1252"/>
        <v/>
      </c>
      <c r="AF3762" s="187" t="str">
        <f t="shared" si="1253"/>
        <v/>
      </c>
      <c r="AG3762" s="187" t="str">
        <f t="shared" si="1254"/>
        <v/>
      </c>
      <c r="AH3762" s="187" t="str">
        <f t="shared" si="1255"/>
        <v/>
      </c>
      <c r="AI3762" s="187" t="str">
        <f t="shared" si="1256"/>
        <v/>
      </c>
      <c r="AJ3762" s="187" t="str">
        <f t="shared" si="1257"/>
        <v/>
      </c>
      <c r="AK3762" s="187" t="str">
        <f t="shared" si="1258"/>
        <v/>
      </c>
      <c r="AN3762" s="187" t="str">
        <f t="shared" si="1259"/>
        <v/>
      </c>
      <c r="AO3762" s="187" t="str">
        <f t="shared" si="1260"/>
        <v/>
      </c>
      <c r="AP3762" s="187" t="str">
        <f t="shared" si="1261"/>
        <v/>
      </c>
      <c r="AT3762" s="187" t="str">
        <f t="shared" si="1262"/>
        <v/>
      </c>
      <c r="AU3762" s="187" t="str">
        <f t="shared" si="1263"/>
        <v/>
      </c>
      <c r="AV3762" s="187" t="str">
        <f t="shared" si="1264"/>
        <v/>
      </c>
      <c r="AW3762" s="187" t="str">
        <f t="shared" si="1265"/>
        <v/>
      </c>
      <c r="AX3762" s="187" t="str">
        <f t="shared" si="1266"/>
        <v/>
      </c>
      <c r="AY3762" s="187" t="str">
        <f t="shared" si="1247"/>
        <v/>
      </c>
      <c r="AZ3762" s="187" t="str">
        <f t="shared" si="1267"/>
        <v/>
      </c>
      <c r="BA3762" s="187" t="str">
        <f t="shared" si="1249"/>
        <v xml:space="preserve"> </v>
      </c>
      <c r="BB3762" s="187" t="str">
        <f>IFERROR(IF(AW3762="","",VLOOKUP(AW3762,SUSS!R:S,2,FALSE)),AY3762*SUSS!$M$2)</f>
        <v/>
      </c>
      <c r="BC3762" s="187" t="str">
        <f t="shared" si="1248"/>
        <v/>
      </c>
    </row>
    <row r="3763" spans="29:55">
      <c r="AC3763" s="187" t="str">
        <f t="shared" si="1250"/>
        <v/>
      </c>
      <c r="AD3763" s="187" t="str">
        <f t="shared" si="1251"/>
        <v/>
      </c>
      <c r="AE3763" s="187" t="str">
        <f t="shared" si="1252"/>
        <v/>
      </c>
      <c r="AF3763" s="187" t="str">
        <f t="shared" si="1253"/>
        <v/>
      </c>
      <c r="AG3763" s="187" t="str">
        <f t="shared" si="1254"/>
        <v/>
      </c>
      <c r="AH3763" s="187" t="str">
        <f t="shared" si="1255"/>
        <v/>
      </c>
      <c r="AI3763" s="187" t="str">
        <f t="shared" si="1256"/>
        <v/>
      </c>
      <c r="AJ3763" s="187" t="str">
        <f t="shared" si="1257"/>
        <v/>
      </c>
      <c r="AK3763" s="187" t="str">
        <f t="shared" si="1258"/>
        <v/>
      </c>
      <c r="AN3763" s="187" t="str">
        <f t="shared" si="1259"/>
        <v/>
      </c>
      <c r="AO3763" s="187" t="str">
        <f t="shared" si="1260"/>
        <v/>
      </c>
      <c r="AP3763" s="187" t="str">
        <f t="shared" si="1261"/>
        <v/>
      </c>
      <c r="AT3763" s="187" t="str">
        <f t="shared" si="1262"/>
        <v/>
      </c>
      <c r="AU3763" s="187" t="str">
        <f t="shared" si="1263"/>
        <v/>
      </c>
      <c r="AV3763" s="187" t="str">
        <f t="shared" si="1264"/>
        <v/>
      </c>
      <c r="AW3763" s="187" t="str">
        <f t="shared" si="1265"/>
        <v/>
      </c>
      <c r="AX3763" s="187" t="str">
        <f t="shared" si="1266"/>
        <v/>
      </c>
      <c r="AY3763" s="187" t="str">
        <f t="shared" si="1247"/>
        <v/>
      </c>
      <c r="AZ3763" s="187" t="str">
        <f t="shared" si="1267"/>
        <v/>
      </c>
      <c r="BA3763" s="187" t="str">
        <f t="shared" si="1249"/>
        <v xml:space="preserve"> </v>
      </c>
      <c r="BB3763" s="187" t="str">
        <f>IFERROR(IF(AW3763="","",VLOOKUP(AW3763,SUSS!R:S,2,FALSE)),AY3763*SUSS!$M$2)</f>
        <v/>
      </c>
      <c r="BC3763" s="187" t="str">
        <f t="shared" si="1248"/>
        <v/>
      </c>
    </row>
    <row r="3764" spans="29:55">
      <c r="AC3764" s="187" t="str">
        <f t="shared" si="1250"/>
        <v/>
      </c>
      <c r="AD3764" s="187" t="str">
        <f t="shared" si="1251"/>
        <v/>
      </c>
      <c r="AE3764" s="187" t="str">
        <f t="shared" si="1252"/>
        <v/>
      </c>
      <c r="AF3764" s="187" t="str">
        <f t="shared" si="1253"/>
        <v/>
      </c>
      <c r="AG3764" s="187" t="str">
        <f t="shared" si="1254"/>
        <v/>
      </c>
      <c r="AH3764" s="187" t="str">
        <f t="shared" si="1255"/>
        <v/>
      </c>
      <c r="AI3764" s="187" t="str">
        <f t="shared" si="1256"/>
        <v/>
      </c>
      <c r="AJ3764" s="187" t="str">
        <f t="shared" si="1257"/>
        <v/>
      </c>
      <c r="AK3764" s="187" t="str">
        <f t="shared" si="1258"/>
        <v/>
      </c>
      <c r="AN3764" s="187" t="str">
        <f t="shared" si="1259"/>
        <v/>
      </c>
      <c r="AO3764" s="187" t="str">
        <f t="shared" si="1260"/>
        <v/>
      </c>
      <c r="AP3764" s="187" t="str">
        <f t="shared" si="1261"/>
        <v/>
      </c>
      <c r="AT3764" s="187" t="str">
        <f t="shared" si="1262"/>
        <v/>
      </c>
      <c r="AU3764" s="187" t="str">
        <f t="shared" si="1263"/>
        <v/>
      </c>
      <c r="AV3764" s="187" t="str">
        <f t="shared" si="1264"/>
        <v/>
      </c>
      <c r="AW3764" s="187" t="str">
        <f t="shared" si="1265"/>
        <v/>
      </c>
      <c r="AX3764" s="187" t="str">
        <f t="shared" si="1266"/>
        <v/>
      </c>
      <c r="AY3764" s="187" t="str">
        <f t="shared" si="1247"/>
        <v/>
      </c>
      <c r="AZ3764" s="187" t="str">
        <f t="shared" si="1267"/>
        <v/>
      </c>
      <c r="BA3764" s="187" t="str">
        <f t="shared" si="1249"/>
        <v xml:space="preserve"> </v>
      </c>
      <c r="BB3764" s="187" t="str">
        <f>IFERROR(IF(AW3764="","",VLOOKUP(AW3764,SUSS!R:S,2,FALSE)),AY3764*SUSS!$M$2)</f>
        <v/>
      </c>
      <c r="BC3764" s="187" t="str">
        <f t="shared" si="1248"/>
        <v/>
      </c>
    </row>
    <row r="3765" spans="29:55">
      <c r="AC3765" s="187" t="str">
        <f t="shared" si="1250"/>
        <v/>
      </c>
      <c r="AD3765" s="187" t="str">
        <f t="shared" si="1251"/>
        <v/>
      </c>
      <c r="AE3765" s="187" t="str">
        <f t="shared" si="1252"/>
        <v/>
      </c>
      <c r="AF3765" s="187" t="str">
        <f t="shared" si="1253"/>
        <v/>
      </c>
      <c r="AG3765" s="187" t="str">
        <f t="shared" si="1254"/>
        <v/>
      </c>
      <c r="AH3765" s="187" t="str">
        <f t="shared" si="1255"/>
        <v/>
      </c>
      <c r="AI3765" s="187" t="str">
        <f t="shared" si="1256"/>
        <v/>
      </c>
      <c r="AJ3765" s="187" t="str">
        <f t="shared" si="1257"/>
        <v/>
      </c>
      <c r="AK3765" s="187" t="str">
        <f t="shared" si="1258"/>
        <v/>
      </c>
      <c r="AN3765" s="187" t="str">
        <f t="shared" si="1259"/>
        <v/>
      </c>
      <c r="AO3765" s="187" t="str">
        <f t="shared" si="1260"/>
        <v/>
      </c>
      <c r="AP3765" s="187" t="str">
        <f t="shared" si="1261"/>
        <v/>
      </c>
      <c r="AT3765" s="187" t="str">
        <f t="shared" si="1262"/>
        <v/>
      </c>
      <c r="AU3765" s="187" t="str">
        <f t="shared" si="1263"/>
        <v/>
      </c>
      <c r="AV3765" s="187" t="str">
        <f t="shared" si="1264"/>
        <v/>
      </c>
      <c r="AW3765" s="187" t="str">
        <f t="shared" si="1265"/>
        <v/>
      </c>
      <c r="AX3765" s="187" t="str">
        <f t="shared" si="1266"/>
        <v/>
      </c>
      <c r="AY3765" s="187" t="str">
        <f t="shared" si="1247"/>
        <v/>
      </c>
      <c r="AZ3765" s="187" t="str">
        <f t="shared" si="1267"/>
        <v/>
      </c>
      <c r="BA3765" s="187" t="str">
        <f t="shared" si="1249"/>
        <v xml:space="preserve"> </v>
      </c>
      <c r="BB3765" s="187" t="str">
        <f>IFERROR(IF(AW3765="","",VLOOKUP(AW3765,SUSS!R:S,2,FALSE)),AY3765*SUSS!$M$2)</f>
        <v/>
      </c>
      <c r="BC3765" s="187" t="str">
        <f t="shared" si="1248"/>
        <v/>
      </c>
    </row>
    <row r="3766" spans="29:55">
      <c r="AC3766" s="187" t="str">
        <f t="shared" si="1250"/>
        <v/>
      </c>
      <c r="AD3766" s="187" t="str">
        <f t="shared" si="1251"/>
        <v/>
      </c>
      <c r="AE3766" s="187" t="str">
        <f t="shared" si="1252"/>
        <v/>
      </c>
      <c r="AF3766" s="187" t="str">
        <f t="shared" si="1253"/>
        <v/>
      </c>
      <c r="AG3766" s="187" t="str">
        <f t="shared" si="1254"/>
        <v/>
      </c>
      <c r="AH3766" s="187" t="str">
        <f t="shared" si="1255"/>
        <v/>
      </c>
      <c r="AI3766" s="187" t="str">
        <f t="shared" si="1256"/>
        <v/>
      </c>
      <c r="AJ3766" s="187" t="str">
        <f t="shared" si="1257"/>
        <v/>
      </c>
      <c r="AK3766" s="187" t="str">
        <f t="shared" si="1258"/>
        <v/>
      </c>
      <c r="AN3766" s="187" t="str">
        <f t="shared" si="1259"/>
        <v/>
      </c>
      <c r="AO3766" s="187" t="str">
        <f t="shared" si="1260"/>
        <v/>
      </c>
      <c r="AP3766" s="187" t="str">
        <f t="shared" si="1261"/>
        <v/>
      </c>
      <c r="AT3766" s="187" t="str">
        <f t="shared" si="1262"/>
        <v/>
      </c>
      <c r="AU3766" s="187" t="str">
        <f t="shared" si="1263"/>
        <v/>
      </c>
      <c r="AV3766" s="187" t="str">
        <f t="shared" si="1264"/>
        <v/>
      </c>
      <c r="AW3766" s="187" t="str">
        <f t="shared" si="1265"/>
        <v/>
      </c>
      <c r="AX3766" s="187" t="str">
        <f t="shared" si="1266"/>
        <v/>
      </c>
      <c r="AY3766" s="187" t="str">
        <f t="shared" si="1247"/>
        <v/>
      </c>
      <c r="AZ3766" s="187" t="str">
        <f t="shared" si="1267"/>
        <v/>
      </c>
      <c r="BA3766" s="187" t="str">
        <f t="shared" si="1249"/>
        <v xml:space="preserve"> </v>
      </c>
      <c r="BB3766" s="187" t="str">
        <f>IFERROR(IF(AW3766="","",VLOOKUP(AW3766,SUSS!R:S,2,FALSE)),AY3766*SUSS!$M$2)</f>
        <v/>
      </c>
      <c r="BC3766" s="187" t="str">
        <f t="shared" si="1248"/>
        <v/>
      </c>
    </row>
    <row r="3767" spans="29:55">
      <c r="AC3767" s="187" t="str">
        <f t="shared" si="1250"/>
        <v/>
      </c>
      <c r="AD3767" s="187" t="str">
        <f t="shared" si="1251"/>
        <v/>
      </c>
      <c r="AE3767" s="187" t="str">
        <f t="shared" si="1252"/>
        <v/>
      </c>
      <c r="AF3767" s="187" t="str">
        <f t="shared" si="1253"/>
        <v/>
      </c>
      <c r="AG3767" s="187" t="str">
        <f t="shared" si="1254"/>
        <v/>
      </c>
      <c r="AH3767" s="187" t="str">
        <f t="shared" si="1255"/>
        <v/>
      </c>
      <c r="AI3767" s="187" t="str">
        <f t="shared" si="1256"/>
        <v/>
      </c>
      <c r="AJ3767" s="187" t="str">
        <f t="shared" si="1257"/>
        <v/>
      </c>
      <c r="AK3767" s="187" t="str">
        <f t="shared" si="1258"/>
        <v/>
      </c>
      <c r="AN3767" s="187" t="str">
        <f t="shared" si="1259"/>
        <v/>
      </c>
      <c r="AO3767" s="187" t="str">
        <f t="shared" si="1260"/>
        <v/>
      </c>
      <c r="AP3767" s="187" t="str">
        <f t="shared" si="1261"/>
        <v/>
      </c>
      <c r="AT3767" s="187" t="str">
        <f t="shared" si="1262"/>
        <v/>
      </c>
      <c r="AU3767" s="187" t="str">
        <f t="shared" si="1263"/>
        <v/>
      </c>
      <c r="AV3767" s="187" t="str">
        <f t="shared" si="1264"/>
        <v/>
      </c>
      <c r="AW3767" s="187" t="str">
        <f t="shared" si="1265"/>
        <v/>
      </c>
      <c r="AX3767" s="187" t="str">
        <f t="shared" si="1266"/>
        <v/>
      </c>
      <c r="AY3767" s="187" t="str">
        <f t="shared" si="1247"/>
        <v/>
      </c>
      <c r="AZ3767" s="187" t="str">
        <f t="shared" si="1267"/>
        <v/>
      </c>
      <c r="BA3767" s="187" t="str">
        <f t="shared" si="1249"/>
        <v xml:space="preserve"> </v>
      </c>
      <c r="BB3767" s="187" t="str">
        <f>IFERROR(IF(AW3767="","",VLOOKUP(AW3767,SUSS!R:S,2,FALSE)),AY3767*SUSS!$M$2)</f>
        <v/>
      </c>
      <c r="BC3767" s="187" t="str">
        <f t="shared" si="1248"/>
        <v/>
      </c>
    </row>
    <row r="3768" spans="29:55">
      <c r="AC3768" s="187" t="str">
        <f t="shared" si="1250"/>
        <v/>
      </c>
      <c r="AD3768" s="187" t="str">
        <f t="shared" si="1251"/>
        <v/>
      </c>
      <c r="AE3768" s="187" t="str">
        <f t="shared" si="1252"/>
        <v/>
      </c>
      <c r="AF3768" s="187" t="str">
        <f t="shared" si="1253"/>
        <v/>
      </c>
      <c r="AG3768" s="187" t="str">
        <f t="shared" si="1254"/>
        <v/>
      </c>
      <c r="AH3768" s="187" t="str">
        <f t="shared" si="1255"/>
        <v/>
      </c>
      <c r="AI3768" s="187" t="str">
        <f t="shared" si="1256"/>
        <v/>
      </c>
      <c r="AJ3768" s="187" t="str">
        <f t="shared" si="1257"/>
        <v/>
      </c>
      <c r="AK3768" s="187" t="str">
        <f t="shared" si="1258"/>
        <v/>
      </c>
      <c r="AN3768" s="187" t="str">
        <f t="shared" si="1259"/>
        <v/>
      </c>
      <c r="AO3768" s="187" t="str">
        <f t="shared" si="1260"/>
        <v/>
      </c>
      <c r="AP3768" s="187" t="str">
        <f t="shared" si="1261"/>
        <v/>
      </c>
      <c r="AT3768" s="187" t="str">
        <f t="shared" si="1262"/>
        <v/>
      </c>
      <c r="AU3768" s="187" t="str">
        <f t="shared" si="1263"/>
        <v/>
      </c>
      <c r="AV3768" s="187" t="str">
        <f t="shared" si="1264"/>
        <v/>
      </c>
      <c r="AW3768" s="187" t="str">
        <f t="shared" si="1265"/>
        <v/>
      </c>
      <c r="AX3768" s="187" t="str">
        <f t="shared" si="1266"/>
        <v/>
      </c>
      <c r="AY3768" s="187" t="str">
        <f t="shared" si="1247"/>
        <v/>
      </c>
      <c r="AZ3768" s="187" t="str">
        <f t="shared" si="1267"/>
        <v/>
      </c>
      <c r="BA3768" s="187" t="str">
        <f t="shared" si="1249"/>
        <v xml:space="preserve"> </v>
      </c>
      <c r="BB3768" s="187" t="str">
        <f>IFERROR(IF(AW3768="","",VLOOKUP(AW3768,SUSS!R:S,2,FALSE)),AY3768*SUSS!$M$2)</f>
        <v/>
      </c>
      <c r="BC3768" s="187" t="str">
        <f t="shared" si="1248"/>
        <v/>
      </c>
    </row>
    <row r="3769" spans="29:55">
      <c r="AC3769" s="187" t="str">
        <f t="shared" si="1250"/>
        <v/>
      </c>
      <c r="AD3769" s="187" t="str">
        <f t="shared" si="1251"/>
        <v/>
      </c>
      <c r="AE3769" s="187" t="str">
        <f t="shared" si="1252"/>
        <v/>
      </c>
      <c r="AF3769" s="187" t="str">
        <f t="shared" si="1253"/>
        <v/>
      </c>
      <c r="AG3769" s="187" t="str">
        <f t="shared" si="1254"/>
        <v/>
      </c>
      <c r="AH3769" s="187" t="str">
        <f t="shared" si="1255"/>
        <v/>
      </c>
      <c r="AI3769" s="187" t="str">
        <f t="shared" si="1256"/>
        <v/>
      </c>
      <c r="AJ3769" s="187" t="str">
        <f t="shared" si="1257"/>
        <v/>
      </c>
      <c r="AK3769" s="187" t="str">
        <f t="shared" si="1258"/>
        <v/>
      </c>
      <c r="AN3769" s="187" t="str">
        <f t="shared" si="1259"/>
        <v/>
      </c>
      <c r="AO3769" s="187" t="str">
        <f t="shared" si="1260"/>
        <v/>
      </c>
      <c r="AP3769" s="187" t="str">
        <f t="shared" si="1261"/>
        <v/>
      </c>
      <c r="AT3769" s="187" t="str">
        <f t="shared" si="1262"/>
        <v/>
      </c>
      <c r="AU3769" s="187" t="str">
        <f t="shared" si="1263"/>
        <v/>
      </c>
      <c r="AV3769" s="187" t="str">
        <f t="shared" si="1264"/>
        <v/>
      </c>
      <c r="AW3769" s="187" t="str">
        <f t="shared" si="1265"/>
        <v/>
      </c>
      <c r="AX3769" s="187" t="str">
        <f t="shared" si="1266"/>
        <v/>
      </c>
      <c r="AY3769" s="187" t="str">
        <f t="shared" si="1247"/>
        <v/>
      </c>
      <c r="AZ3769" s="187" t="str">
        <f t="shared" si="1267"/>
        <v/>
      </c>
      <c r="BA3769" s="187" t="str">
        <f t="shared" si="1249"/>
        <v xml:space="preserve"> </v>
      </c>
      <c r="BB3769" s="187" t="str">
        <f>IFERROR(IF(AW3769="","",VLOOKUP(AW3769,SUSS!R:S,2,FALSE)),AY3769*SUSS!$M$2)</f>
        <v/>
      </c>
      <c r="BC3769" s="187" t="str">
        <f t="shared" si="1248"/>
        <v/>
      </c>
    </row>
    <row r="3770" spans="29:55">
      <c r="AC3770" s="187" t="str">
        <f t="shared" si="1250"/>
        <v/>
      </c>
      <c r="AD3770" s="187" t="str">
        <f t="shared" si="1251"/>
        <v/>
      </c>
      <c r="AE3770" s="187" t="str">
        <f t="shared" si="1252"/>
        <v/>
      </c>
      <c r="AF3770" s="187" t="str">
        <f t="shared" si="1253"/>
        <v/>
      </c>
      <c r="AG3770" s="187" t="str">
        <f t="shared" si="1254"/>
        <v/>
      </c>
      <c r="AH3770" s="187" t="str">
        <f t="shared" si="1255"/>
        <v/>
      </c>
      <c r="AI3770" s="187" t="str">
        <f t="shared" si="1256"/>
        <v/>
      </c>
      <c r="AJ3770" s="187" t="str">
        <f t="shared" si="1257"/>
        <v/>
      </c>
      <c r="AK3770" s="187" t="str">
        <f t="shared" si="1258"/>
        <v/>
      </c>
      <c r="AN3770" s="187" t="str">
        <f t="shared" si="1259"/>
        <v/>
      </c>
      <c r="AO3770" s="187" t="str">
        <f t="shared" si="1260"/>
        <v/>
      </c>
      <c r="AP3770" s="187" t="str">
        <f t="shared" si="1261"/>
        <v/>
      </c>
      <c r="AT3770" s="187" t="str">
        <f t="shared" si="1262"/>
        <v/>
      </c>
      <c r="AU3770" s="187" t="str">
        <f t="shared" si="1263"/>
        <v/>
      </c>
      <c r="AV3770" s="187" t="str">
        <f t="shared" si="1264"/>
        <v/>
      </c>
      <c r="AW3770" s="187" t="str">
        <f t="shared" si="1265"/>
        <v/>
      </c>
      <c r="AX3770" s="187" t="str">
        <f t="shared" si="1266"/>
        <v/>
      </c>
      <c r="AY3770" s="187" t="str">
        <f t="shared" si="1247"/>
        <v/>
      </c>
      <c r="AZ3770" s="187" t="str">
        <f t="shared" si="1267"/>
        <v/>
      </c>
      <c r="BA3770" s="187" t="str">
        <f t="shared" si="1249"/>
        <v xml:space="preserve"> </v>
      </c>
      <c r="BB3770" s="187" t="str">
        <f>IFERROR(IF(AW3770="","",VLOOKUP(AW3770,SUSS!R:S,2,FALSE)),AY3770*SUSS!$M$2)</f>
        <v/>
      </c>
      <c r="BC3770" s="187" t="str">
        <f t="shared" si="1248"/>
        <v/>
      </c>
    </row>
    <row r="3771" spans="29:55">
      <c r="AC3771" s="187" t="str">
        <f t="shared" si="1250"/>
        <v/>
      </c>
      <c r="AD3771" s="187" t="str">
        <f t="shared" si="1251"/>
        <v/>
      </c>
      <c r="AE3771" s="187" t="str">
        <f t="shared" si="1252"/>
        <v/>
      </c>
      <c r="AF3771" s="187" t="str">
        <f t="shared" si="1253"/>
        <v/>
      </c>
      <c r="AG3771" s="187" t="str">
        <f t="shared" si="1254"/>
        <v/>
      </c>
      <c r="AH3771" s="187" t="str">
        <f t="shared" si="1255"/>
        <v/>
      </c>
      <c r="AI3771" s="187" t="str">
        <f t="shared" si="1256"/>
        <v/>
      </c>
      <c r="AJ3771" s="187" t="str">
        <f t="shared" si="1257"/>
        <v/>
      </c>
      <c r="AK3771" s="187" t="str">
        <f t="shared" si="1258"/>
        <v/>
      </c>
      <c r="AN3771" s="187" t="str">
        <f t="shared" si="1259"/>
        <v/>
      </c>
      <c r="AO3771" s="187" t="str">
        <f t="shared" si="1260"/>
        <v/>
      </c>
      <c r="AP3771" s="187" t="str">
        <f t="shared" si="1261"/>
        <v/>
      </c>
      <c r="AT3771" s="187" t="str">
        <f t="shared" si="1262"/>
        <v/>
      </c>
      <c r="AU3771" s="187" t="str">
        <f t="shared" si="1263"/>
        <v/>
      </c>
      <c r="AV3771" s="187" t="str">
        <f t="shared" si="1264"/>
        <v/>
      </c>
      <c r="AW3771" s="187" t="str">
        <f t="shared" si="1265"/>
        <v/>
      </c>
      <c r="AX3771" s="187" t="str">
        <f t="shared" si="1266"/>
        <v/>
      </c>
      <c r="AY3771" s="187" t="str">
        <f t="shared" si="1247"/>
        <v/>
      </c>
      <c r="AZ3771" s="187" t="str">
        <f t="shared" si="1267"/>
        <v/>
      </c>
      <c r="BA3771" s="187" t="str">
        <f t="shared" si="1249"/>
        <v xml:space="preserve"> </v>
      </c>
      <c r="BB3771" s="187" t="str">
        <f>IFERROR(IF(AW3771="","",VLOOKUP(AW3771,SUSS!R:S,2,FALSE)),AY3771*SUSS!$M$2)</f>
        <v/>
      </c>
      <c r="BC3771" s="187" t="str">
        <f t="shared" si="1248"/>
        <v/>
      </c>
    </row>
    <row r="3772" spans="29:55">
      <c r="AC3772" s="187" t="str">
        <f t="shared" si="1250"/>
        <v/>
      </c>
      <c r="AD3772" s="187" t="str">
        <f t="shared" si="1251"/>
        <v/>
      </c>
      <c r="AE3772" s="187" t="str">
        <f t="shared" si="1252"/>
        <v/>
      </c>
      <c r="AF3772" s="187" t="str">
        <f t="shared" si="1253"/>
        <v/>
      </c>
      <c r="AG3772" s="187" t="str">
        <f t="shared" si="1254"/>
        <v/>
      </c>
      <c r="AH3772" s="187" t="str">
        <f t="shared" si="1255"/>
        <v/>
      </c>
      <c r="AI3772" s="187" t="str">
        <f t="shared" si="1256"/>
        <v/>
      </c>
      <c r="AJ3772" s="187" t="str">
        <f t="shared" si="1257"/>
        <v/>
      </c>
      <c r="AK3772" s="187" t="str">
        <f t="shared" si="1258"/>
        <v/>
      </c>
      <c r="AN3772" s="187" t="str">
        <f t="shared" si="1259"/>
        <v/>
      </c>
      <c r="AO3772" s="187" t="str">
        <f t="shared" si="1260"/>
        <v/>
      </c>
      <c r="AP3772" s="187" t="str">
        <f t="shared" si="1261"/>
        <v/>
      </c>
      <c r="AT3772" s="187" t="str">
        <f t="shared" si="1262"/>
        <v/>
      </c>
      <c r="AU3772" s="187" t="str">
        <f t="shared" si="1263"/>
        <v/>
      </c>
      <c r="AV3772" s="187" t="str">
        <f t="shared" si="1264"/>
        <v/>
      </c>
      <c r="AW3772" s="187" t="str">
        <f t="shared" si="1265"/>
        <v/>
      </c>
      <c r="AX3772" s="187" t="str">
        <f t="shared" si="1266"/>
        <v/>
      </c>
      <c r="AY3772" s="187" t="str">
        <f t="shared" si="1247"/>
        <v/>
      </c>
      <c r="AZ3772" s="187" t="str">
        <f t="shared" si="1267"/>
        <v/>
      </c>
      <c r="BA3772" s="187" t="str">
        <f t="shared" si="1249"/>
        <v xml:space="preserve"> </v>
      </c>
      <c r="BB3772" s="187" t="str">
        <f>IFERROR(IF(AW3772="","",VLOOKUP(AW3772,SUSS!R:S,2,FALSE)),AY3772*SUSS!$M$2)</f>
        <v/>
      </c>
      <c r="BC3772" s="187" t="str">
        <f t="shared" si="1248"/>
        <v/>
      </c>
    </row>
    <row r="3773" spans="29:55">
      <c r="AC3773" s="187" t="str">
        <f t="shared" si="1250"/>
        <v/>
      </c>
      <c r="AD3773" s="187" t="str">
        <f t="shared" si="1251"/>
        <v/>
      </c>
      <c r="AE3773" s="187" t="str">
        <f t="shared" si="1252"/>
        <v/>
      </c>
      <c r="AF3773" s="187" t="str">
        <f t="shared" si="1253"/>
        <v/>
      </c>
      <c r="AG3773" s="187" t="str">
        <f t="shared" si="1254"/>
        <v/>
      </c>
      <c r="AH3773" s="187" t="str">
        <f t="shared" si="1255"/>
        <v/>
      </c>
      <c r="AI3773" s="187" t="str">
        <f t="shared" si="1256"/>
        <v/>
      </c>
      <c r="AJ3773" s="187" t="str">
        <f t="shared" si="1257"/>
        <v/>
      </c>
      <c r="AK3773" s="187" t="str">
        <f t="shared" si="1258"/>
        <v/>
      </c>
      <c r="AN3773" s="187" t="str">
        <f t="shared" si="1259"/>
        <v/>
      </c>
      <c r="AO3773" s="187" t="str">
        <f t="shared" si="1260"/>
        <v/>
      </c>
      <c r="AP3773" s="187" t="str">
        <f t="shared" si="1261"/>
        <v/>
      </c>
      <c r="AT3773" s="187" t="str">
        <f t="shared" si="1262"/>
        <v/>
      </c>
      <c r="AU3773" s="187" t="str">
        <f t="shared" si="1263"/>
        <v/>
      </c>
      <c r="AV3773" s="187" t="str">
        <f t="shared" si="1264"/>
        <v/>
      </c>
      <c r="AW3773" s="187" t="str">
        <f t="shared" si="1265"/>
        <v/>
      </c>
      <c r="AX3773" s="187" t="str">
        <f t="shared" si="1266"/>
        <v/>
      </c>
      <c r="AY3773" s="187" t="str">
        <f t="shared" si="1247"/>
        <v/>
      </c>
      <c r="AZ3773" s="187" t="str">
        <f t="shared" si="1267"/>
        <v/>
      </c>
      <c r="BA3773" s="187" t="str">
        <f t="shared" si="1249"/>
        <v xml:space="preserve"> </v>
      </c>
      <c r="BB3773" s="187" t="str">
        <f>IFERROR(IF(AW3773="","",VLOOKUP(AW3773,SUSS!R:S,2,FALSE)),AY3773*SUSS!$M$2)</f>
        <v/>
      </c>
      <c r="BC3773" s="187" t="str">
        <f t="shared" si="1248"/>
        <v/>
      </c>
    </row>
    <row r="3774" spans="29:55">
      <c r="AC3774" s="187" t="str">
        <f t="shared" si="1250"/>
        <v/>
      </c>
      <c r="AD3774" s="187" t="str">
        <f t="shared" si="1251"/>
        <v/>
      </c>
      <c r="AE3774" s="187" t="str">
        <f t="shared" si="1252"/>
        <v/>
      </c>
      <c r="AF3774" s="187" t="str">
        <f t="shared" si="1253"/>
        <v/>
      </c>
      <c r="AG3774" s="187" t="str">
        <f t="shared" si="1254"/>
        <v/>
      </c>
      <c r="AH3774" s="187" t="str">
        <f t="shared" si="1255"/>
        <v/>
      </c>
      <c r="AI3774" s="187" t="str">
        <f t="shared" si="1256"/>
        <v/>
      </c>
      <c r="AJ3774" s="187" t="str">
        <f t="shared" si="1257"/>
        <v/>
      </c>
      <c r="AK3774" s="187" t="str">
        <f t="shared" si="1258"/>
        <v/>
      </c>
      <c r="AN3774" s="187" t="str">
        <f t="shared" si="1259"/>
        <v/>
      </c>
      <c r="AO3774" s="187" t="str">
        <f t="shared" si="1260"/>
        <v/>
      </c>
      <c r="AP3774" s="187" t="str">
        <f t="shared" si="1261"/>
        <v/>
      </c>
      <c r="AT3774" s="187" t="str">
        <f t="shared" si="1262"/>
        <v/>
      </c>
      <c r="AU3774" s="187" t="str">
        <f t="shared" si="1263"/>
        <v/>
      </c>
      <c r="AV3774" s="187" t="str">
        <f t="shared" si="1264"/>
        <v/>
      </c>
      <c r="AW3774" s="187" t="str">
        <f t="shared" si="1265"/>
        <v/>
      </c>
      <c r="AX3774" s="187" t="str">
        <f t="shared" si="1266"/>
        <v/>
      </c>
      <c r="AY3774" s="187" t="str">
        <f t="shared" si="1247"/>
        <v/>
      </c>
      <c r="AZ3774" s="187" t="str">
        <f t="shared" si="1267"/>
        <v/>
      </c>
      <c r="BA3774" s="187" t="str">
        <f t="shared" si="1249"/>
        <v xml:space="preserve"> </v>
      </c>
      <c r="BB3774" s="187" t="str">
        <f>IFERROR(IF(AW3774="","",VLOOKUP(AW3774,SUSS!R:S,2,FALSE)),AY3774*SUSS!$M$2)</f>
        <v/>
      </c>
      <c r="BC3774" s="187" t="str">
        <f t="shared" si="1248"/>
        <v/>
      </c>
    </row>
    <row r="3775" spans="29:55">
      <c r="AC3775" s="187" t="str">
        <f t="shared" si="1250"/>
        <v/>
      </c>
      <c r="AD3775" s="187" t="str">
        <f t="shared" si="1251"/>
        <v/>
      </c>
      <c r="AE3775" s="187" t="str">
        <f t="shared" si="1252"/>
        <v/>
      </c>
      <c r="AF3775" s="187" t="str">
        <f t="shared" si="1253"/>
        <v/>
      </c>
      <c r="AG3775" s="187" t="str">
        <f t="shared" si="1254"/>
        <v/>
      </c>
      <c r="AH3775" s="187" t="str">
        <f t="shared" si="1255"/>
        <v/>
      </c>
      <c r="AI3775" s="187" t="str">
        <f t="shared" si="1256"/>
        <v/>
      </c>
      <c r="AJ3775" s="187" t="str">
        <f t="shared" si="1257"/>
        <v/>
      </c>
      <c r="AK3775" s="187" t="str">
        <f t="shared" si="1258"/>
        <v/>
      </c>
      <c r="AN3775" s="187" t="str">
        <f t="shared" si="1259"/>
        <v/>
      </c>
      <c r="AO3775" s="187" t="str">
        <f t="shared" si="1260"/>
        <v/>
      </c>
      <c r="AP3775" s="187" t="str">
        <f t="shared" si="1261"/>
        <v/>
      </c>
      <c r="AT3775" s="187" t="str">
        <f t="shared" si="1262"/>
        <v/>
      </c>
      <c r="AU3775" s="187" t="str">
        <f t="shared" si="1263"/>
        <v/>
      </c>
      <c r="AV3775" s="187" t="str">
        <f t="shared" si="1264"/>
        <v/>
      </c>
      <c r="AW3775" s="187" t="str">
        <f t="shared" si="1265"/>
        <v/>
      </c>
      <c r="AX3775" s="187" t="str">
        <f t="shared" si="1266"/>
        <v/>
      </c>
      <c r="AY3775" s="187" t="str">
        <f t="shared" si="1247"/>
        <v/>
      </c>
      <c r="AZ3775" s="187" t="str">
        <f t="shared" si="1267"/>
        <v/>
      </c>
      <c r="BA3775" s="187" t="str">
        <f t="shared" si="1249"/>
        <v xml:space="preserve"> </v>
      </c>
      <c r="BB3775" s="187" t="str">
        <f>IFERROR(IF(AW3775="","",VLOOKUP(AW3775,SUSS!R:S,2,FALSE)),AY3775*SUSS!$M$2)</f>
        <v/>
      </c>
      <c r="BC3775" s="187" t="str">
        <f t="shared" si="1248"/>
        <v/>
      </c>
    </row>
    <row r="3776" spans="29:55">
      <c r="AC3776" s="187" t="str">
        <f t="shared" si="1250"/>
        <v/>
      </c>
      <c r="AD3776" s="187" t="str">
        <f t="shared" si="1251"/>
        <v/>
      </c>
      <c r="AE3776" s="187" t="str">
        <f t="shared" si="1252"/>
        <v/>
      </c>
      <c r="AF3776" s="187" t="str">
        <f t="shared" si="1253"/>
        <v/>
      </c>
      <c r="AG3776" s="187" t="str">
        <f t="shared" si="1254"/>
        <v/>
      </c>
      <c r="AH3776" s="187" t="str">
        <f t="shared" si="1255"/>
        <v/>
      </c>
      <c r="AI3776" s="187" t="str">
        <f t="shared" si="1256"/>
        <v/>
      </c>
      <c r="AJ3776" s="187" t="str">
        <f t="shared" si="1257"/>
        <v/>
      </c>
      <c r="AK3776" s="187" t="str">
        <f t="shared" si="1258"/>
        <v/>
      </c>
      <c r="AN3776" s="187" t="str">
        <f t="shared" si="1259"/>
        <v/>
      </c>
      <c r="AO3776" s="187" t="str">
        <f t="shared" si="1260"/>
        <v/>
      </c>
      <c r="AP3776" s="187" t="str">
        <f t="shared" si="1261"/>
        <v/>
      </c>
      <c r="AT3776" s="187" t="str">
        <f t="shared" si="1262"/>
        <v/>
      </c>
      <c r="AU3776" s="187" t="str">
        <f t="shared" si="1263"/>
        <v/>
      </c>
      <c r="AV3776" s="187" t="str">
        <f t="shared" si="1264"/>
        <v/>
      </c>
      <c r="AW3776" s="187" t="str">
        <f t="shared" si="1265"/>
        <v/>
      </c>
      <c r="AX3776" s="187" t="str">
        <f t="shared" si="1266"/>
        <v/>
      </c>
      <c r="AY3776" s="187" t="str">
        <f t="shared" si="1247"/>
        <v/>
      </c>
      <c r="AZ3776" s="187" t="str">
        <f t="shared" si="1267"/>
        <v/>
      </c>
      <c r="BA3776" s="187" t="str">
        <f t="shared" si="1249"/>
        <v xml:space="preserve"> </v>
      </c>
      <c r="BB3776" s="187" t="str">
        <f>IFERROR(IF(AW3776="","",VLOOKUP(AW3776,SUSS!R:S,2,FALSE)),AY3776*SUSS!$M$2)</f>
        <v/>
      </c>
      <c r="BC3776" s="187" t="str">
        <f t="shared" si="1248"/>
        <v/>
      </c>
    </row>
    <row r="3777" spans="29:55">
      <c r="AC3777" s="187" t="str">
        <f t="shared" si="1250"/>
        <v/>
      </c>
      <c r="AD3777" s="187" t="str">
        <f t="shared" si="1251"/>
        <v/>
      </c>
      <c r="AE3777" s="187" t="str">
        <f t="shared" si="1252"/>
        <v/>
      </c>
      <c r="AF3777" s="187" t="str">
        <f t="shared" si="1253"/>
        <v/>
      </c>
      <c r="AG3777" s="187" t="str">
        <f t="shared" si="1254"/>
        <v/>
      </c>
      <c r="AH3777" s="187" t="str">
        <f t="shared" si="1255"/>
        <v/>
      </c>
      <c r="AI3777" s="187" t="str">
        <f t="shared" si="1256"/>
        <v/>
      </c>
      <c r="AJ3777" s="187" t="str">
        <f t="shared" si="1257"/>
        <v/>
      </c>
      <c r="AK3777" s="187" t="str">
        <f t="shared" si="1258"/>
        <v/>
      </c>
      <c r="AN3777" s="187" t="str">
        <f t="shared" si="1259"/>
        <v/>
      </c>
      <c r="AO3777" s="187" t="str">
        <f t="shared" si="1260"/>
        <v/>
      </c>
      <c r="AP3777" s="187" t="str">
        <f t="shared" si="1261"/>
        <v/>
      </c>
      <c r="AT3777" s="187" t="str">
        <f t="shared" si="1262"/>
        <v/>
      </c>
      <c r="AU3777" s="187" t="str">
        <f t="shared" si="1263"/>
        <v/>
      </c>
      <c r="AV3777" s="187" t="str">
        <f t="shared" si="1264"/>
        <v/>
      </c>
      <c r="AW3777" s="187" t="str">
        <f t="shared" si="1265"/>
        <v/>
      </c>
      <c r="AX3777" s="187" t="str">
        <f t="shared" si="1266"/>
        <v/>
      </c>
      <c r="AY3777" s="187" t="str">
        <f t="shared" si="1247"/>
        <v/>
      </c>
      <c r="AZ3777" s="187" t="str">
        <f t="shared" si="1267"/>
        <v/>
      </c>
      <c r="BA3777" s="187" t="str">
        <f t="shared" si="1249"/>
        <v xml:space="preserve"> </v>
      </c>
      <c r="BB3777" s="187" t="str">
        <f>IFERROR(IF(AW3777="","",VLOOKUP(AW3777,SUSS!R:S,2,FALSE)),AY3777*SUSS!$M$2)</f>
        <v/>
      </c>
      <c r="BC3777" s="187" t="str">
        <f t="shared" si="1248"/>
        <v/>
      </c>
    </row>
    <row r="3778" spans="29:55">
      <c r="AC3778" s="187" t="str">
        <f t="shared" si="1250"/>
        <v/>
      </c>
      <c r="AD3778" s="187" t="str">
        <f t="shared" si="1251"/>
        <v/>
      </c>
      <c r="AE3778" s="187" t="str">
        <f t="shared" si="1252"/>
        <v/>
      </c>
      <c r="AF3778" s="187" t="str">
        <f t="shared" si="1253"/>
        <v/>
      </c>
      <c r="AG3778" s="187" t="str">
        <f t="shared" si="1254"/>
        <v/>
      </c>
      <c r="AH3778" s="187" t="str">
        <f t="shared" si="1255"/>
        <v/>
      </c>
      <c r="AI3778" s="187" t="str">
        <f t="shared" si="1256"/>
        <v/>
      </c>
      <c r="AJ3778" s="187" t="str">
        <f t="shared" si="1257"/>
        <v/>
      </c>
      <c r="AK3778" s="187" t="str">
        <f t="shared" si="1258"/>
        <v/>
      </c>
      <c r="AN3778" s="187" t="str">
        <f t="shared" si="1259"/>
        <v/>
      </c>
      <c r="AO3778" s="187" t="str">
        <f t="shared" si="1260"/>
        <v/>
      </c>
      <c r="AP3778" s="187" t="str">
        <f t="shared" si="1261"/>
        <v/>
      </c>
      <c r="AT3778" s="187" t="str">
        <f t="shared" si="1262"/>
        <v/>
      </c>
      <c r="AU3778" s="187" t="str">
        <f t="shared" si="1263"/>
        <v/>
      </c>
      <c r="AV3778" s="187" t="str">
        <f t="shared" si="1264"/>
        <v/>
      </c>
      <c r="AW3778" s="187" t="str">
        <f t="shared" si="1265"/>
        <v/>
      </c>
      <c r="AX3778" s="187" t="str">
        <f t="shared" si="1266"/>
        <v/>
      </c>
      <c r="AY3778" s="187" t="str">
        <f t="shared" si="1247"/>
        <v/>
      </c>
      <c r="AZ3778" s="187" t="str">
        <f t="shared" si="1267"/>
        <v/>
      </c>
      <c r="BA3778" s="187" t="str">
        <f t="shared" si="1249"/>
        <v xml:space="preserve"> </v>
      </c>
      <c r="BB3778" s="187" t="str">
        <f>IFERROR(IF(AW3778="","",VLOOKUP(AW3778,SUSS!R:S,2,FALSE)),AY3778*SUSS!$M$2)</f>
        <v/>
      </c>
      <c r="BC3778" s="187" t="str">
        <f t="shared" si="1248"/>
        <v/>
      </c>
    </row>
    <row r="3779" spans="29:55">
      <c r="AC3779" s="187" t="str">
        <f t="shared" si="1250"/>
        <v/>
      </c>
      <c r="AD3779" s="187" t="str">
        <f t="shared" si="1251"/>
        <v/>
      </c>
      <c r="AE3779" s="187" t="str">
        <f t="shared" si="1252"/>
        <v/>
      </c>
      <c r="AF3779" s="187" t="str">
        <f t="shared" si="1253"/>
        <v/>
      </c>
      <c r="AG3779" s="187" t="str">
        <f t="shared" si="1254"/>
        <v/>
      </c>
      <c r="AH3779" s="187" t="str">
        <f t="shared" si="1255"/>
        <v/>
      </c>
      <c r="AI3779" s="187" t="str">
        <f t="shared" si="1256"/>
        <v/>
      </c>
      <c r="AJ3779" s="187" t="str">
        <f t="shared" si="1257"/>
        <v/>
      </c>
      <c r="AK3779" s="187" t="str">
        <f t="shared" si="1258"/>
        <v/>
      </c>
      <c r="AN3779" s="187" t="str">
        <f t="shared" si="1259"/>
        <v/>
      </c>
      <c r="AO3779" s="187" t="str">
        <f t="shared" si="1260"/>
        <v/>
      </c>
      <c r="AP3779" s="187" t="str">
        <f t="shared" si="1261"/>
        <v/>
      </c>
      <c r="AT3779" s="187" t="str">
        <f t="shared" si="1262"/>
        <v/>
      </c>
      <c r="AU3779" s="187" t="str">
        <f t="shared" si="1263"/>
        <v/>
      </c>
      <c r="AV3779" s="187" t="str">
        <f t="shared" si="1264"/>
        <v/>
      </c>
      <c r="AW3779" s="187" t="str">
        <f t="shared" si="1265"/>
        <v/>
      </c>
      <c r="AX3779" s="187" t="str">
        <f t="shared" si="1266"/>
        <v/>
      </c>
      <c r="AY3779" s="187" t="str">
        <f t="shared" si="1247"/>
        <v/>
      </c>
      <c r="AZ3779" s="187" t="str">
        <f t="shared" si="1267"/>
        <v/>
      </c>
      <c r="BA3779" s="187" t="str">
        <f t="shared" si="1249"/>
        <v xml:space="preserve"> </v>
      </c>
      <c r="BB3779" s="187" t="str">
        <f>IFERROR(IF(AW3779="","",VLOOKUP(AW3779,SUSS!R:S,2,FALSE)),AY3779*SUSS!$M$2)</f>
        <v/>
      </c>
      <c r="BC3779" s="187" t="str">
        <f t="shared" si="1248"/>
        <v/>
      </c>
    </row>
    <row r="3780" spans="29:55">
      <c r="AC3780" s="187" t="str">
        <f t="shared" si="1250"/>
        <v/>
      </c>
      <c r="AD3780" s="187" t="str">
        <f t="shared" si="1251"/>
        <v/>
      </c>
      <c r="AE3780" s="187" t="str">
        <f t="shared" si="1252"/>
        <v/>
      </c>
      <c r="AF3780" s="187" t="str">
        <f t="shared" si="1253"/>
        <v/>
      </c>
      <c r="AG3780" s="187" t="str">
        <f t="shared" si="1254"/>
        <v/>
      </c>
      <c r="AH3780" s="187" t="str">
        <f t="shared" si="1255"/>
        <v/>
      </c>
      <c r="AI3780" s="187" t="str">
        <f t="shared" si="1256"/>
        <v/>
      </c>
      <c r="AJ3780" s="187" t="str">
        <f t="shared" si="1257"/>
        <v/>
      </c>
      <c r="AK3780" s="187" t="str">
        <f t="shared" si="1258"/>
        <v/>
      </c>
      <c r="AN3780" s="187" t="str">
        <f t="shared" si="1259"/>
        <v/>
      </c>
      <c r="AO3780" s="187" t="str">
        <f t="shared" si="1260"/>
        <v/>
      </c>
      <c r="AP3780" s="187" t="str">
        <f t="shared" si="1261"/>
        <v/>
      </c>
      <c r="AT3780" s="187" t="str">
        <f t="shared" si="1262"/>
        <v/>
      </c>
      <c r="AU3780" s="187" t="str">
        <f t="shared" si="1263"/>
        <v/>
      </c>
      <c r="AV3780" s="187" t="str">
        <f t="shared" si="1264"/>
        <v/>
      </c>
      <c r="AW3780" s="187" t="str">
        <f t="shared" si="1265"/>
        <v/>
      </c>
      <c r="AX3780" s="187" t="str">
        <f t="shared" si="1266"/>
        <v/>
      </c>
      <c r="AY3780" s="187" t="str">
        <f t="shared" ref="AY3780:AY3843" si="1268">VLOOKUP(AX3780,AO:AP,2,FALSE)</f>
        <v/>
      </c>
      <c r="AZ3780" s="187" t="str">
        <f t="shared" si="1267"/>
        <v/>
      </c>
      <c r="BA3780" s="187" t="str">
        <f t="shared" si="1249"/>
        <v xml:space="preserve"> </v>
      </c>
      <c r="BB3780" s="187" t="str">
        <f>IFERROR(IF(AW3780="","",VLOOKUP(AW3780,SUSS!R:S,2,FALSE)),AY3780*SUSS!$M$2)</f>
        <v/>
      </c>
      <c r="BC3780" s="187" t="str">
        <f t="shared" si="1248"/>
        <v/>
      </c>
    </row>
    <row r="3781" spans="29:55">
      <c r="AC3781" s="187" t="str">
        <f t="shared" si="1250"/>
        <v/>
      </c>
      <c r="AD3781" s="187" t="str">
        <f t="shared" si="1251"/>
        <v/>
      </c>
      <c r="AE3781" s="187" t="str">
        <f t="shared" si="1252"/>
        <v/>
      </c>
      <c r="AF3781" s="187" t="str">
        <f t="shared" si="1253"/>
        <v/>
      </c>
      <c r="AG3781" s="187" t="str">
        <f t="shared" si="1254"/>
        <v/>
      </c>
      <c r="AH3781" s="187" t="str">
        <f t="shared" si="1255"/>
        <v/>
      </c>
      <c r="AI3781" s="187" t="str">
        <f t="shared" si="1256"/>
        <v/>
      </c>
      <c r="AJ3781" s="187" t="str">
        <f t="shared" si="1257"/>
        <v/>
      </c>
      <c r="AK3781" s="187" t="str">
        <f t="shared" si="1258"/>
        <v/>
      </c>
      <c r="AN3781" s="187" t="str">
        <f t="shared" si="1259"/>
        <v/>
      </c>
      <c r="AO3781" s="187" t="str">
        <f t="shared" si="1260"/>
        <v/>
      </c>
      <c r="AP3781" s="187" t="str">
        <f t="shared" si="1261"/>
        <v/>
      </c>
      <c r="AT3781" s="187" t="str">
        <f t="shared" si="1262"/>
        <v/>
      </c>
      <c r="AU3781" s="187" t="str">
        <f t="shared" si="1263"/>
        <v/>
      </c>
      <c r="AV3781" s="187" t="str">
        <f t="shared" si="1264"/>
        <v/>
      </c>
      <c r="AW3781" s="187" t="str">
        <f t="shared" si="1265"/>
        <v/>
      </c>
      <c r="AX3781" s="187" t="str">
        <f t="shared" si="1266"/>
        <v/>
      </c>
      <c r="AY3781" s="187" t="str">
        <f t="shared" si="1268"/>
        <v/>
      </c>
      <c r="AZ3781" s="187" t="str">
        <f t="shared" si="1267"/>
        <v/>
      </c>
      <c r="BA3781" s="187" t="str">
        <f t="shared" si="1249"/>
        <v xml:space="preserve"> </v>
      </c>
      <c r="BB3781" s="187" t="str">
        <f>IFERROR(IF(AW3781="","",VLOOKUP(AW3781,SUSS!R:S,2,FALSE)),AY3781*SUSS!$M$2)</f>
        <v/>
      </c>
      <c r="BC3781" s="187" t="str">
        <f t="shared" ref="BC3781:BC3844" si="1269">IFERROR(IF(BB3781&lt;&gt;"",AZ3781*BB3781,""),"VER")</f>
        <v/>
      </c>
    </row>
    <row r="3782" spans="29:55">
      <c r="AC3782" s="187" t="str">
        <f t="shared" si="1250"/>
        <v/>
      </c>
      <c r="AD3782" s="187" t="str">
        <f t="shared" si="1251"/>
        <v/>
      </c>
      <c r="AE3782" s="187" t="str">
        <f t="shared" si="1252"/>
        <v/>
      </c>
      <c r="AF3782" s="187" t="str">
        <f t="shared" si="1253"/>
        <v/>
      </c>
      <c r="AG3782" s="187" t="str">
        <f t="shared" si="1254"/>
        <v/>
      </c>
      <c r="AH3782" s="187" t="str">
        <f t="shared" si="1255"/>
        <v/>
      </c>
      <c r="AI3782" s="187" t="str">
        <f t="shared" si="1256"/>
        <v/>
      </c>
      <c r="AJ3782" s="187" t="str">
        <f t="shared" si="1257"/>
        <v/>
      </c>
      <c r="AK3782" s="187" t="str">
        <f t="shared" si="1258"/>
        <v/>
      </c>
      <c r="AN3782" s="187" t="str">
        <f t="shared" si="1259"/>
        <v/>
      </c>
      <c r="AO3782" s="187" t="str">
        <f t="shared" si="1260"/>
        <v/>
      </c>
      <c r="AP3782" s="187" t="str">
        <f t="shared" si="1261"/>
        <v/>
      </c>
      <c r="AT3782" s="187" t="str">
        <f t="shared" si="1262"/>
        <v/>
      </c>
      <c r="AU3782" s="187" t="str">
        <f t="shared" si="1263"/>
        <v/>
      </c>
      <c r="AV3782" s="187" t="str">
        <f t="shared" si="1264"/>
        <v/>
      </c>
      <c r="AW3782" s="187" t="str">
        <f t="shared" si="1265"/>
        <v/>
      </c>
      <c r="AX3782" s="187" t="str">
        <f t="shared" si="1266"/>
        <v/>
      </c>
      <c r="AY3782" s="187" t="str">
        <f t="shared" si="1268"/>
        <v/>
      </c>
      <c r="AZ3782" s="187" t="str">
        <f t="shared" si="1267"/>
        <v/>
      </c>
      <c r="BA3782" s="187" t="str">
        <f t="shared" si="1249"/>
        <v xml:space="preserve"> </v>
      </c>
      <c r="BB3782" s="187" t="str">
        <f>IFERROR(IF(AW3782="","",VLOOKUP(AW3782,SUSS!R:S,2,FALSE)),AY3782*SUSS!$M$2)</f>
        <v/>
      </c>
      <c r="BC3782" s="187" t="str">
        <f t="shared" si="1269"/>
        <v/>
      </c>
    </row>
    <row r="3783" spans="29:55">
      <c r="AC3783" s="187" t="str">
        <f t="shared" si="1250"/>
        <v/>
      </c>
      <c r="AD3783" s="187" t="str">
        <f t="shared" si="1251"/>
        <v/>
      </c>
      <c r="AE3783" s="187" t="str">
        <f t="shared" si="1252"/>
        <v/>
      </c>
      <c r="AF3783" s="187" t="str">
        <f t="shared" si="1253"/>
        <v/>
      </c>
      <c r="AG3783" s="187" t="str">
        <f t="shared" si="1254"/>
        <v/>
      </c>
      <c r="AH3783" s="187" t="str">
        <f t="shared" si="1255"/>
        <v/>
      </c>
      <c r="AI3783" s="187" t="str">
        <f t="shared" si="1256"/>
        <v/>
      </c>
      <c r="AJ3783" s="187" t="str">
        <f t="shared" si="1257"/>
        <v/>
      </c>
      <c r="AK3783" s="187" t="str">
        <f t="shared" si="1258"/>
        <v/>
      </c>
      <c r="AN3783" s="187" t="str">
        <f t="shared" si="1259"/>
        <v/>
      </c>
      <c r="AO3783" s="187" t="str">
        <f t="shared" si="1260"/>
        <v/>
      </c>
      <c r="AP3783" s="187" t="str">
        <f t="shared" si="1261"/>
        <v/>
      </c>
      <c r="AT3783" s="187" t="str">
        <f t="shared" si="1262"/>
        <v/>
      </c>
      <c r="AU3783" s="187" t="str">
        <f t="shared" si="1263"/>
        <v/>
      </c>
      <c r="AV3783" s="187" t="str">
        <f t="shared" si="1264"/>
        <v/>
      </c>
      <c r="AW3783" s="187" t="str">
        <f t="shared" si="1265"/>
        <v/>
      </c>
      <c r="AX3783" s="187" t="str">
        <f t="shared" si="1266"/>
        <v/>
      </c>
      <c r="AY3783" s="187" t="str">
        <f t="shared" si="1268"/>
        <v/>
      </c>
      <c r="AZ3783" s="187" t="str">
        <f t="shared" si="1267"/>
        <v/>
      </c>
      <c r="BA3783" s="187" t="str">
        <f t="shared" si="1249"/>
        <v xml:space="preserve"> </v>
      </c>
      <c r="BB3783" s="187" t="str">
        <f>IFERROR(IF(AW3783="","",VLOOKUP(AW3783,SUSS!R:S,2,FALSE)),AY3783*SUSS!$M$2)</f>
        <v/>
      </c>
      <c r="BC3783" s="187" t="str">
        <f t="shared" si="1269"/>
        <v/>
      </c>
    </row>
    <row r="3784" spans="29:55">
      <c r="AC3784" s="187" t="str">
        <f t="shared" si="1250"/>
        <v/>
      </c>
      <c r="AD3784" s="187" t="str">
        <f t="shared" si="1251"/>
        <v/>
      </c>
      <c r="AE3784" s="187" t="str">
        <f t="shared" si="1252"/>
        <v/>
      </c>
      <c r="AF3784" s="187" t="str">
        <f t="shared" si="1253"/>
        <v/>
      </c>
      <c r="AG3784" s="187" t="str">
        <f t="shared" si="1254"/>
        <v/>
      </c>
      <c r="AH3784" s="187" t="str">
        <f t="shared" si="1255"/>
        <v/>
      </c>
      <c r="AI3784" s="187" t="str">
        <f t="shared" si="1256"/>
        <v/>
      </c>
      <c r="AJ3784" s="187" t="str">
        <f t="shared" si="1257"/>
        <v/>
      </c>
      <c r="AK3784" s="187" t="str">
        <f t="shared" si="1258"/>
        <v/>
      </c>
      <c r="AN3784" s="187" t="str">
        <f t="shared" si="1259"/>
        <v/>
      </c>
      <c r="AO3784" s="187" t="str">
        <f t="shared" si="1260"/>
        <v/>
      </c>
      <c r="AP3784" s="187" t="str">
        <f t="shared" si="1261"/>
        <v/>
      </c>
      <c r="AT3784" s="187" t="str">
        <f t="shared" si="1262"/>
        <v/>
      </c>
      <c r="AU3784" s="187" t="str">
        <f t="shared" si="1263"/>
        <v/>
      </c>
      <c r="AV3784" s="187" t="str">
        <f t="shared" si="1264"/>
        <v/>
      </c>
      <c r="AW3784" s="187" t="str">
        <f t="shared" si="1265"/>
        <v/>
      </c>
      <c r="AX3784" s="187" t="str">
        <f t="shared" si="1266"/>
        <v/>
      </c>
      <c r="AY3784" s="187" t="str">
        <f t="shared" si="1268"/>
        <v/>
      </c>
      <c r="AZ3784" s="187" t="str">
        <f t="shared" si="1267"/>
        <v/>
      </c>
      <c r="BA3784" s="187" t="str">
        <f t="shared" ref="BA3784:BA3847" si="1270">AT3784&amp;" "&amp;AU3784</f>
        <v xml:space="preserve"> </v>
      </c>
      <c r="BB3784" s="187" t="str">
        <f>IFERROR(IF(AW3784="","",VLOOKUP(AW3784,SUSS!R:S,2,FALSE)),AY3784*SUSS!$M$2)</f>
        <v/>
      </c>
      <c r="BC3784" s="187" t="str">
        <f t="shared" si="1269"/>
        <v/>
      </c>
    </row>
    <row r="3785" spans="29:55">
      <c r="AC3785" s="187" t="str">
        <f t="shared" si="1250"/>
        <v/>
      </c>
      <c r="AD3785" s="187" t="str">
        <f t="shared" si="1251"/>
        <v/>
      </c>
      <c r="AE3785" s="187" t="str">
        <f t="shared" si="1252"/>
        <v/>
      </c>
      <c r="AF3785" s="187" t="str">
        <f t="shared" si="1253"/>
        <v/>
      </c>
      <c r="AG3785" s="187" t="str">
        <f t="shared" si="1254"/>
        <v/>
      </c>
      <c r="AH3785" s="187" t="str">
        <f t="shared" si="1255"/>
        <v/>
      </c>
      <c r="AI3785" s="187" t="str">
        <f t="shared" si="1256"/>
        <v/>
      </c>
      <c r="AJ3785" s="187" t="str">
        <f t="shared" si="1257"/>
        <v/>
      </c>
      <c r="AK3785" s="187" t="str">
        <f t="shared" si="1258"/>
        <v/>
      </c>
      <c r="AN3785" s="187" t="str">
        <f t="shared" si="1259"/>
        <v/>
      </c>
      <c r="AO3785" s="187" t="str">
        <f t="shared" si="1260"/>
        <v/>
      </c>
      <c r="AP3785" s="187" t="str">
        <f t="shared" si="1261"/>
        <v/>
      </c>
      <c r="AT3785" s="187" t="str">
        <f t="shared" si="1262"/>
        <v/>
      </c>
      <c r="AU3785" s="187" t="str">
        <f t="shared" si="1263"/>
        <v/>
      </c>
      <c r="AV3785" s="187" t="str">
        <f t="shared" si="1264"/>
        <v/>
      </c>
      <c r="AW3785" s="187" t="str">
        <f t="shared" si="1265"/>
        <v/>
      </c>
      <c r="AX3785" s="187" t="str">
        <f t="shared" si="1266"/>
        <v/>
      </c>
      <c r="AY3785" s="187" t="str">
        <f t="shared" si="1268"/>
        <v/>
      </c>
      <c r="AZ3785" s="187" t="str">
        <f t="shared" si="1267"/>
        <v/>
      </c>
      <c r="BA3785" s="187" t="str">
        <f t="shared" si="1270"/>
        <v xml:space="preserve"> </v>
      </c>
      <c r="BB3785" s="187" t="str">
        <f>IFERROR(IF(AW3785="","",VLOOKUP(AW3785,SUSS!R:S,2,FALSE)),AY3785*SUSS!$M$2)</f>
        <v/>
      </c>
      <c r="BC3785" s="187" t="str">
        <f t="shared" si="1269"/>
        <v/>
      </c>
    </row>
    <row r="3786" spans="29:55">
      <c r="AC3786" s="187" t="str">
        <f t="shared" si="1250"/>
        <v/>
      </c>
      <c r="AD3786" s="187" t="str">
        <f t="shared" si="1251"/>
        <v/>
      </c>
      <c r="AE3786" s="187" t="str">
        <f t="shared" si="1252"/>
        <v/>
      </c>
      <c r="AF3786" s="187" t="str">
        <f t="shared" si="1253"/>
        <v/>
      </c>
      <c r="AG3786" s="187" t="str">
        <f t="shared" si="1254"/>
        <v/>
      </c>
      <c r="AH3786" s="187" t="str">
        <f t="shared" si="1255"/>
        <v/>
      </c>
      <c r="AI3786" s="187" t="str">
        <f t="shared" si="1256"/>
        <v/>
      </c>
      <c r="AJ3786" s="187" t="str">
        <f t="shared" si="1257"/>
        <v/>
      </c>
      <c r="AK3786" s="187" t="str">
        <f t="shared" si="1258"/>
        <v/>
      </c>
      <c r="AN3786" s="187" t="str">
        <f t="shared" si="1259"/>
        <v/>
      </c>
      <c r="AO3786" s="187" t="str">
        <f t="shared" si="1260"/>
        <v/>
      </c>
      <c r="AP3786" s="187" t="str">
        <f t="shared" si="1261"/>
        <v/>
      </c>
      <c r="AT3786" s="187" t="str">
        <f t="shared" si="1262"/>
        <v/>
      </c>
      <c r="AU3786" s="187" t="str">
        <f t="shared" si="1263"/>
        <v/>
      </c>
      <c r="AV3786" s="187" t="str">
        <f t="shared" si="1264"/>
        <v/>
      </c>
      <c r="AW3786" s="187" t="str">
        <f t="shared" si="1265"/>
        <v/>
      </c>
      <c r="AX3786" s="187" t="str">
        <f t="shared" si="1266"/>
        <v/>
      </c>
      <c r="AY3786" s="187" t="str">
        <f t="shared" si="1268"/>
        <v/>
      </c>
      <c r="AZ3786" s="187" t="str">
        <f t="shared" si="1267"/>
        <v/>
      </c>
      <c r="BA3786" s="187" t="str">
        <f t="shared" si="1270"/>
        <v xml:space="preserve"> </v>
      </c>
      <c r="BB3786" s="187" t="str">
        <f>IFERROR(IF(AW3786="","",VLOOKUP(AW3786,SUSS!R:S,2,FALSE)),AY3786*SUSS!$M$2)</f>
        <v/>
      </c>
      <c r="BC3786" s="187" t="str">
        <f t="shared" si="1269"/>
        <v/>
      </c>
    </row>
    <row r="3787" spans="29:55">
      <c r="AC3787" s="187" t="str">
        <f t="shared" si="1250"/>
        <v/>
      </c>
      <c r="AD3787" s="187" t="str">
        <f t="shared" si="1251"/>
        <v/>
      </c>
      <c r="AE3787" s="187" t="str">
        <f t="shared" si="1252"/>
        <v/>
      </c>
      <c r="AF3787" s="187" t="str">
        <f t="shared" si="1253"/>
        <v/>
      </c>
      <c r="AG3787" s="187" t="str">
        <f t="shared" si="1254"/>
        <v/>
      </c>
      <c r="AH3787" s="187" t="str">
        <f t="shared" si="1255"/>
        <v/>
      </c>
      <c r="AI3787" s="187" t="str">
        <f t="shared" si="1256"/>
        <v/>
      </c>
      <c r="AJ3787" s="187" t="str">
        <f t="shared" si="1257"/>
        <v/>
      </c>
      <c r="AK3787" s="187" t="str">
        <f t="shared" si="1258"/>
        <v/>
      </c>
      <c r="AN3787" s="187" t="str">
        <f t="shared" si="1259"/>
        <v/>
      </c>
      <c r="AO3787" s="187" t="str">
        <f t="shared" si="1260"/>
        <v/>
      </c>
      <c r="AP3787" s="187" t="str">
        <f t="shared" si="1261"/>
        <v/>
      </c>
      <c r="AT3787" s="187" t="str">
        <f t="shared" si="1262"/>
        <v/>
      </c>
      <c r="AU3787" s="187" t="str">
        <f t="shared" si="1263"/>
        <v/>
      </c>
      <c r="AV3787" s="187" t="str">
        <f t="shared" si="1264"/>
        <v/>
      </c>
      <c r="AW3787" s="187" t="str">
        <f t="shared" si="1265"/>
        <v/>
      </c>
      <c r="AX3787" s="187" t="str">
        <f t="shared" si="1266"/>
        <v/>
      </c>
      <c r="AY3787" s="187" t="str">
        <f t="shared" si="1268"/>
        <v/>
      </c>
      <c r="AZ3787" s="187" t="str">
        <f t="shared" si="1267"/>
        <v/>
      </c>
      <c r="BA3787" s="187" t="str">
        <f t="shared" si="1270"/>
        <v xml:space="preserve"> </v>
      </c>
      <c r="BB3787" s="187" t="str">
        <f>IFERROR(IF(AW3787="","",VLOOKUP(AW3787,SUSS!R:S,2,FALSE)),AY3787*SUSS!$M$2)</f>
        <v/>
      </c>
      <c r="BC3787" s="187" t="str">
        <f t="shared" si="1269"/>
        <v/>
      </c>
    </row>
    <row r="3788" spans="29:55">
      <c r="AC3788" s="187" t="str">
        <f t="shared" si="1250"/>
        <v/>
      </c>
      <c r="AD3788" s="187" t="str">
        <f t="shared" si="1251"/>
        <v/>
      </c>
      <c r="AE3788" s="187" t="str">
        <f t="shared" si="1252"/>
        <v/>
      </c>
      <c r="AF3788" s="187" t="str">
        <f t="shared" si="1253"/>
        <v/>
      </c>
      <c r="AG3788" s="187" t="str">
        <f t="shared" si="1254"/>
        <v/>
      </c>
      <c r="AH3788" s="187" t="str">
        <f t="shared" si="1255"/>
        <v/>
      </c>
      <c r="AI3788" s="187" t="str">
        <f t="shared" si="1256"/>
        <v/>
      </c>
      <c r="AJ3788" s="187" t="str">
        <f t="shared" si="1257"/>
        <v/>
      </c>
      <c r="AK3788" s="187" t="str">
        <f t="shared" si="1258"/>
        <v/>
      </c>
      <c r="AN3788" s="187" t="str">
        <f t="shared" si="1259"/>
        <v/>
      </c>
      <c r="AO3788" s="187" t="str">
        <f t="shared" si="1260"/>
        <v/>
      </c>
      <c r="AP3788" s="187" t="str">
        <f t="shared" si="1261"/>
        <v/>
      </c>
      <c r="AT3788" s="187" t="str">
        <f t="shared" si="1262"/>
        <v/>
      </c>
      <c r="AU3788" s="187" t="str">
        <f t="shared" si="1263"/>
        <v/>
      </c>
      <c r="AV3788" s="187" t="str">
        <f t="shared" si="1264"/>
        <v/>
      </c>
      <c r="AW3788" s="187" t="str">
        <f t="shared" si="1265"/>
        <v/>
      </c>
      <c r="AX3788" s="187" t="str">
        <f t="shared" si="1266"/>
        <v/>
      </c>
      <c r="AY3788" s="187" t="str">
        <f t="shared" si="1268"/>
        <v/>
      </c>
      <c r="AZ3788" s="187" t="str">
        <f t="shared" si="1267"/>
        <v/>
      </c>
      <c r="BA3788" s="187" t="str">
        <f t="shared" si="1270"/>
        <v xml:space="preserve"> </v>
      </c>
      <c r="BB3788" s="187" t="str">
        <f>IFERROR(IF(AW3788="","",VLOOKUP(AW3788,SUSS!R:S,2,FALSE)),AY3788*SUSS!$M$2)</f>
        <v/>
      </c>
      <c r="BC3788" s="187" t="str">
        <f t="shared" si="1269"/>
        <v/>
      </c>
    </row>
    <row r="3789" spans="29:55">
      <c r="AC3789" s="187" t="str">
        <f t="shared" si="1250"/>
        <v/>
      </c>
      <c r="AD3789" s="187" t="str">
        <f t="shared" si="1251"/>
        <v/>
      </c>
      <c r="AE3789" s="187" t="str">
        <f t="shared" si="1252"/>
        <v/>
      </c>
      <c r="AF3789" s="187" t="str">
        <f t="shared" si="1253"/>
        <v/>
      </c>
      <c r="AG3789" s="187" t="str">
        <f t="shared" si="1254"/>
        <v/>
      </c>
      <c r="AH3789" s="187" t="str">
        <f t="shared" si="1255"/>
        <v/>
      </c>
      <c r="AI3789" s="187" t="str">
        <f t="shared" si="1256"/>
        <v/>
      </c>
      <c r="AJ3789" s="187" t="str">
        <f t="shared" si="1257"/>
        <v/>
      </c>
      <c r="AK3789" s="187" t="str">
        <f t="shared" si="1258"/>
        <v/>
      </c>
      <c r="AN3789" s="187" t="str">
        <f t="shared" si="1259"/>
        <v/>
      </c>
      <c r="AO3789" s="187" t="str">
        <f t="shared" si="1260"/>
        <v/>
      </c>
      <c r="AP3789" s="187" t="str">
        <f t="shared" si="1261"/>
        <v/>
      </c>
      <c r="AT3789" s="187" t="str">
        <f t="shared" si="1262"/>
        <v/>
      </c>
      <c r="AU3789" s="187" t="str">
        <f t="shared" si="1263"/>
        <v/>
      </c>
      <c r="AV3789" s="187" t="str">
        <f t="shared" si="1264"/>
        <v/>
      </c>
      <c r="AW3789" s="187" t="str">
        <f t="shared" si="1265"/>
        <v/>
      </c>
      <c r="AX3789" s="187" t="str">
        <f t="shared" si="1266"/>
        <v/>
      </c>
      <c r="AY3789" s="187" t="str">
        <f t="shared" si="1268"/>
        <v/>
      </c>
      <c r="AZ3789" s="187" t="str">
        <f t="shared" si="1267"/>
        <v/>
      </c>
      <c r="BA3789" s="187" t="str">
        <f t="shared" si="1270"/>
        <v xml:space="preserve"> </v>
      </c>
      <c r="BB3789" s="187" t="str">
        <f>IFERROR(IF(AW3789="","",VLOOKUP(AW3789,SUSS!R:S,2,FALSE)),AY3789*SUSS!$M$2)</f>
        <v/>
      </c>
      <c r="BC3789" s="187" t="str">
        <f t="shared" si="1269"/>
        <v/>
      </c>
    </row>
    <row r="3790" spans="29:55">
      <c r="AC3790" s="187" t="str">
        <f t="shared" si="1250"/>
        <v/>
      </c>
      <c r="AD3790" s="187" t="str">
        <f t="shared" si="1251"/>
        <v/>
      </c>
      <c r="AE3790" s="187" t="str">
        <f t="shared" si="1252"/>
        <v/>
      </c>
      <c r="AF3790" s="187" t="str">
        <f t="shared" si="1253"/>
        <v/>
      </c>
      <c r="AG3790" s="187" t="str">
        <f t="shared" si="1254"/>
        <v/>
      </c>
      <c r="AH3790" s="187" t="str">
        <f t="shared" si="1255"/>
        <v/>
      </c>
      <c r="AI3790" s="187" t="str">
        <f t="shared" si="1256"/>
        <v/>
      </c>
      <c r="AJ3790" s="187" t="str">
        <f t="shared" si="1257"/>
        <v/>
      </c>
      <c r="AK3790" s="187" t="str">
        <f t="shared" si="1258"/>
        <v/>
      </c>
      <c r="AN3790" s="187" t="str">
        <f t="shared" si="1259"/>
        <v/>
      </c>
      <c r="AO3790" s="187" t="str">
        <f t="shared" si="1260"/>
        <v/>
      </c>
      <c r="AP3790" s="187" t="str">
        <f t="shared" si="1261"/>
        <v/>
      </c>
      <c r="AT3790" s="187" t="str">
        <f t="shared" si="1262"/>
        <v/>
      </c>
      <c r="AU3790" s="187" t="str">
        <f t="shared" si="1263"/>
        <v/>
      </c>
      <c r="AV3790" s="187" t="str">
        <f t="shared" si="1264"/>
        <v/>
      </c>
      <c r="AW3790" s="187" t="str">
        <f t="shared" si="1265"/>
        <v/>
      </c>
      <c r="AX3790" s="187" t="str">
        <f t="shared" si="1266"/>
        <v/>
      </c>
      <c r="AY3790" s="187" t="str">
        <f t="shared" si="1268"/>
        <v/>
      </c>
      <c r="AZ3790" s="187" t="str">
        <f t="shared" si="1267"/>
        <v/>
      </c>
      <c r="BA3790" s="187" t="str">
        <f t="shared" si="1270"/>
        <v xml:space="preserve"> </v>
      </c>
      <c r="BB3790" s="187" t="str">
        <f>IFERROR(IF(AW3790="","",VLOOKUP(AW3790,SUSS!R:S,2,FALSE)),AY3790*SUSS!$M$2)</f>
        <v/>
      </c>
      <c r="BC3790" s="187" t="str">
        <f t="shared" si="1269"/>
        <v/>
      </c>
    </row>
    <row r="3791" spans="29:55">
      <c r="AC3791" s="187" t="str">
        <f t="shared" si="1250"/>
        <v/>
      </c>
      <c r="AD3791" s="187" t="str">
        <f t="shared" si="1251"/>
        <v/>
      </c>
      <c r="AE3791" s="187" t="str">
        <f t="shared" si="1252"/>
        <v/>
      </c>
      <c r="AF3791" s="187" t="str">
        <f t="shared" si="1253"/>
        <v/>
      </c>
      <c r="AG3791" s="187" t="str">
        <f t="shared" si="1254"/>
        <v/>
      </c>
      <c r="AH3791" s="187" t="str">
        <f t="shared" si="1255"/>
        <v/>
      </c>
      <c r="AI3791" s="187" t="str">
        <f t="shared" si="1256"/>
        <v/>
      </c>
      <c r="AJ3791" s="187" t="str">
        <f t="shared" si="1257"/>
        <v/>
      </c>
      <c r="AK3791" s="187" t="str">
        <f t="shared" si="1258"/>
        <v/>
      </c>
      <c r="AN3791" s="187" t="str">
        <f t="shared" si="1259"/>
        <v/>
      </c>
      <c r="AO3791" s="187" t="str">
        <f t="shared" si="1260"/>
        <v/>
      </c>
      <c r="AP3791" s="187" t="str">
        <f t="shared" si="1261"/>
        <v/>
      </c>
      <c r="AT3791" s="187" t="str">
        <f t="shared" si="1262"/>
        <v/>
      </c>
      <c r="AU3791" s="187" t="str">
        <f t="shared" si="1263"/>
        <v/>
      </c>
      <c r="AV3791" s="187" t="str">
        <f t="shared" si="1264"/>
        <v/>
      </c>
      <c r="AW3791" s="187" t="str">
        <f t="shared" si="1265"/>
        <v/>
      </c>
      <c r="AX3791" s="187" t="str">
        <f t="shared" si="1266"/>
        <v/>
      </c>
      <c r="AY3791" s="187" t="str">
        <f t="shared" si="1268"/>
        <v/>
      </c>
      <c r="AZ3791" s="187" t="str">
        <f t="shared" si="1267"/>
        <v/>
      </c>
      <c r="BA3791" s="187" t="str">
        <f t="shared" si="1270"/>
        <v xml:space="preserve"> </v>
      </c>
      <c r="BB3791" s="187" t="str">
        <f>IFERROR(IF(AW3791="","",VLOOKUP(AW3791,SUSS!R:S,2,FALSE)),AY3791*SUSS!$M$2)</f>
        <v/>
      </c>
      <c r="BC3791" s="187" t="str">
        <f t="shared" si="1269"/>
        <v/>
      </c>
    </row>
    <row r="3792" spans="29:55">
      <c r="AC3792" s="187" t="str">
        <f t="shared" si="1250"/>
        <v/>
      </c>
      <c r="AD3792" s="187" t="str">
        <f t="shared" si="1251"/>
        <v/>
      </c>
      <c r="AE3792" s="187" t="str">
        <f t="shared" si="1252"/>
        <v/>
      </c>
      <c r="AF3792" s="187" t="str">
        <f t="shared" si="1253"/>
        <v/>
      </c>
      <c r="AG3792" s="187" t="str">
        <f t="shared" si="1254"/>
        <v/>
      </c>
      <c r="AH3792" s="187" t="str">
        <f t="shared" si="1255"/>
        <v/>
      </c>
      <c r="AI3792" s="187" t="str">
        <f t="shared" si="1256"/>
        <v/>
      </c>
      <c r="AJ3792" s="187" t="str">
        <f t="shared" si="1257"/>
        <v/>
      </c>
      <c r="AK3792" s="187" t="str">
        <f t="shared" si="1258"/>
        <v/>
      </c>
      <c r="AN3792" s="187" t="str">
        <f t="shared" si="1259"/>
        <v/>
      </c>
      <c r="AO3792" s="187" t="str">
        <f t="shared" si="1260"/>
        <v/>
      </c>
      <c r="AP3792" s="187" t="str">
        <f t="shared" si="1261"/>
        <v/>
      </c>
      <c r="AT3792" s="187" t="str">
        <f t="shared" si="1262"/>
        <v/>
      </c>
      <c r="AU3792" s="187" t="str">
        <f t="shared" si="1263"/>
        <v/>
      </c>
      <c r="AV3792" s="187" t="str">
        <f t="shared" si="1264"/>
        <v/>
      </c>
      <c r="AW3792" s="187" t="str">
        <f t="shared" si="1265"/>
        <v/>
      </c>
      <c r="AX3792" s="187" t="str">
        <f t="shared" si="1266"/>
        <v/>
      </c>
      <c r="AY3792" s="187" t="str">
        <f t="shared" si="1268"/>
        <v/>
      </c>
      <c r="AZ3792" s="187" t="str">
        <f t="shared" si="1267"/>
        <v/>
      </c>
      <c r="BA3792" s="187" t="str">
        <f t="shared" si="1270"/>
        <v xml:space="preserve"> </v>
      </c>
      <c r="BB3792" s="187" t="str">
        <f>IFERROR(IF(AW3792="","",VLOOKUP(AW3792,SUSS!R:S,2,FALSE)),AY3792*SUSS!$M$2)</f>
        <v/>
      </c>
      <c r="BC3792" s="187" t="str">
        <f t="shared" si="1269"/>
        <v/>
      </c>
    </row>
    <row r="3793" spans="29:55">
      <c r="AC3793" s="187" t="str">
        <f t="shared" si="1250"/>
        <v/>
      </c>
      <c r="AD3793" s="187" t="str">
        <f t="shared" si="1251"/>
        <v/>
      </c>
      <c r="AE3793" s="187" t="str">
        <f t="shared" si="1252"/>
        <v/>
      </c>
      <c r="AF3793" s="187" t="str">
        <f t="shared" si="1253"/>
        <v/>
      </c>
      <c r="AG3793" s="187" t="str">
        <f t="shared" si="1254"/>
        <v/>
      </c>
      <c r="AH3793" s="187" t="str">
        <f t="shared" si="1255"/>
        <v/>
      </c>
      <c r="AI3793" s="187" t="str">
        <f t="shared" si="1256"/>
        <v/>
      </c>
      <c r="AJ3793" s="187" t="str">
        <f t="shared" si="1257"/>
        <v/>
      </c>
      <c r="AK3793" s="187" t="str">
        <f t="shared" si="1258"/>
        <v/>
      </c>
      <c r="AN3793" s="187" t="str">
        <f t="shared" si="1259"/>
        <v/>
      </c>
      <c r="AO3793" s="187" t="str">
        <f t="shared" si="1260"/>
        <v/>
      </c>
      <c r="AP3793" s="187" t="str">
        <f t="shared" si="1261"/>
        <v/>
      </c>
      <c r="AT3793" s="187" t="str">
        <f t="shared" si="1262"/>
        <v/>
      </c>
      <c r="AU3793" s="187" t="str">
        <f t="shared" si="1263"/>
        <v/>
      </c>
      <c r="AV3793" s="187" t="str">
        <f t="shared" si="1264"/>
        <v/>
      </c>
      <c r="AW3793" s="187" t="str">
        <f t="shared" si="1265"/>
        <v/>
      </c>
      <c r="AX3793" s="187" t="str">
        <f t="shared" si="1266"/>
        <v/>
      </c>
      <c r="AY3793" s="187" t="str">
        <f t="shared" si="1268"/>
        <v/>
      </c>
      <c r="AZ3793" s="187" t="str">
        <f t="shared" si="1267"/>
        <v/>
      </c>
      <c r="BA3793" s="187" t="str">
        <f t="shared" si="1270"/>
        <v xml:space="preserve"> </v>
      </c>
      <c r="BB3793" s="187" t="str">
        <f>IFERROR(IF(AW3793="","",VLOOKUP(AW3793,SUSS!R:S,2,FALSE)),AY3793*SUSS!$M$2)</f>
        <v/>
      </c>
      <c r="BC3793" s="187" t="str">
        <f t="shared" si="1269"/>
        <v/>
      </c>
    </row>
    <row r="3794" spans="29:55">
      <c r="AC3794" s="187" t="str">
        <f t="shared" si="1250"/>
        <v/>
      </c>
      <c r="AD3794" s="187" t="str">
        <f t="shared" si="1251"/>
        <v/>
      </c>
      <c r="AE3794" s="187" t="str">
        <f t="shared" si="1252"/>
        <v/>
      </c>
      <c r="AF3794" s="187" t="str">
        <f t="shared" si="1253"/>
        <v/>
      </c>
      <c r="AG3794" s="187" t="str">
        <f t="shared" si="1254"/>
        <v/>
      </c>
      <c r="AH3794" s="187" t="str">
        <f t="shared" si="1255"/>
        <v/>
      </c>
      <c r="AI3794" s="187" t="str">
        <f t="shared" si="1256"/>
        <v/>
      </c>
      <c r="AJ3794" s="187" t="str">
        <f t="shared" si="1257"/>
        <v/>
      </c>
      <c r="AK3794" s="187" t="str">
        <f t="shared" si="1258"/>
        <v/>
      </c>
      <c r="AN3794" s="187" t="str">
        <f t="shared" si="1259"/>
        <v/>
      </c>
      <c r="AO3794" s="187" t="str">
        <f t="shared" si="1260"/>
        <v/>
      </c>
      <c r="AP3794" s="187" t="str">
        <f t="shared" si="1261"/>
        <v/>
      </c>
      <c r="AT3794" s="187" t="str">
        <f t="shared" si="1262"/>
        <v/>
      </c>
      <c r="AU3794" s="187" t="str">
        <f t="shared" si="1263"/>
        <v/>
      </c>
      <c r="AV3794" s="187" t="str">
        <f t="shared" si="1264"/>
        <v/>
      </c>
      <c r="AW3794" s="187" t="str">
        <f t="shared" si="1265"/>
        <v/>
      </c>
      <c r="AX3794" s="187" t="str">
        <f t="shared" si="1266"/>
        <v/>
      </c>
      <c r="AY3794" s="187" t="str">
        <f t="shared" si="1268"/>
        <v/>
      </c>
      <c r="AZ3794" s="187" t="str">
        <f t="shared" si="1267"/>
        <v/>
      </c>
      <c r="BA3794" s="187" t="str">
        <f t="shared" si="1270"/>
        <v xml:space="preserve"> </v>
      </c>
      <c r="BB3794" s="187" t="str">
        <f>IFERROR(IF(AW3794="","",VLOOKUP(AW3794,SUSS!R:S,2,FALSE)),AY3794*SUSS!$M$2)</f>
        <v/>
      </c>
      <c r="BC3794" s="187" t="str">
        <f t="shared" si="1269"/>
        <v/>
      </c>
    </row>
    <row r="3795" spans="29:55">
      <c r="AC3795" s="187" t="str">
        <f t="shared" si="1250"/>
        <v/>
      </c>
      <c r="AD3795" s="187" t="str">
        <f t="shared" si="1251"/>
        <v/>
      </c>
      <c r="AE3795" s="187" t="str">
        <f t="shared" si="1252"/>
        <v/>
      </c>
      <c r="AF3795" s="187" t="str">
        <f t="shared" si="1253"/>
        <v/>
      </c>
      <c r="AG3795" s="187" t="str">
        <f t="shared" si="1254"/>
        <v/>
      </c>
      <c r="AH3795" s="187" t="str">
        <f t="shared" si="1255"/>
        <v/>
      </c>
      <c r="AI3795" s="187" t="str">
        <f t="shared" si="1256"/>
        <v/>
      </c>
      <c r="AJ3795" s="187" t="str">
        <f t="shared" si="1257"/>
        <v/>
      </c>
      <c r="AK3795" s="187" t="str">
        <f t="shared" si="1258"/>
        <v/>
      </c>
      <c r="AN3795" s="187" t="str">
        <f t="shared" si="1259"/>
        <v/>
      </c>
      <c r="AO3795" s="187" t="str">
        <f t="shared" si="1260"/>
        <v/>
      </c>
      <c r="AP3795" s="187" t="str">
        <f t="shared" si="1261"/>
        <v/>
      </c>
      <c r="AT3795" s="187" t="str">
        <f t="shared" si="1262"/>
        <v/>
      </c>
      <c r="AU3795" s="187" t="str">
        <f t="shared" si="1263"/>
        <v/>
      </c>
      <c r="AV3795" s="187" t="str">
        <f t="shared" si="1264"/>
        <v/>
      </c>
      <c r="AW3795" s="187" t="str">
        <f t="shared" si="1265"/>
        <v/>
      </c>
      <c r="AX3795" s="187" t="str">
        <f t="shared" si="1266"/>
        <v/>
      </c>
      <c r="AY3795" s="187" t="str">
        <f t="shared" si="1268"/>
        <v/>
      </c>
      <c r="AZ3795" s="187" t="str">
        <f t="shared" si="1267"/>
        <v/>
      </c>
      <c r="BA3795" s="187" t="str">
        <f t="shared" si="1270"/>
        <v xml:space="preserve"> </v>
      </c>
      <c r="BB3795" s="187" t="str">
        <f>IFERROR(IF(AW3795="","",VLOOKUP(AW3795,SUSS!R:S,2,FALSE)),AY3795*SUSS!$M$2)</f>
        <v/>
      </c>
      <c r="BC3795" s="187" t="str">
        <f t="shared" si="1269"/>
        <v/>
      </c>
    </row>
    <row r="3796" spans="29:55">
      <c r="AC3796" s="187" t="str">
        <f t="shared" si="1250"/>
        <v/>
      </c>
      <c r="AD3796" s="187" t="str">
        <f t="shared" si="1251"/>
        <v/>
      </c>
      <c r="AE3796" s="187" t="str">
        <f t="shared" si="1252"/>
        <v/>
      </c>
      <c r="AF3796" s="187" t="str">
        <f t="shared" si="1253"/>
        <v/>
      </c>
      <c r="AG3796" s="187" t="str">
        <f t="shared" si="1254"/>
        <v/>
      </c>
      <c r="AH3796" s="187" t="str">
        <f t="shared" si="1255"/>
        <v/>
      </c>
      <c r="AI3796" s="187" t="str">
        <f t="shared" si="1256"/>
        <v/>
      </c>
      <c r="AJ3796" s="187" t="str">
        <f t="shared" si="1257"/>
        <v/>
      </c>
      <c r="AK3796" s="187" t="str">
        <f t="shared" si="1258"/>
        <v/>
      </c>
      <c r="AN3796" s="187" t="str">
        <f t="shared" si="1259"/>
        <v/>
      </c>
      <c r="AO3796" s="187" t="str">
        <f t="shared" si="1260"/>
        <v/>
      </c>
      <c r="AP3796" s="187" t="str">
        <f t="shared" si="1261"/>
        <v/>
      </c>
      <c r="AT3796" s="187" t="str">
        <f t="shared" si="1262"/>
        <v/>
      </c>
      <c r="AU3796" s="187" t="str">
        <f t="shared" si="1263"/>
        <v/>
      </c>
      <c r="AV3796" s="187" t="str">
        <f t="shared" si="1264"/>
        <v/>
      </c>
      <c r="AW3796" s="187" t="str">
        <f t="shared" si="1265"/>
        <v/>
      </c>
      <c r="AX3796" s="187" t="str">
        <f t="shared" si="1266"/>
        <v/>
      </c>
      <c r="AY3796" s="187" t="str">
        <f t="shared" si="1268"/>
        <v/>
      </c>
      <c r="AZ3796" s="187" t="str">
        <f t="shared" si="1267"/>
        <v/>
      </c>
      <c r="BA3796" s="187" t="str">
        <f t="shared" si="1270"/>
        <v xml:space="preserve"> </v>
      </c>
      <c r="BB3796" s="187" t="str">
        <f>IFERROR(IF(AW3796="","",VLOOKUP(AW3796,SUSS!R:S,2,FALSE)),AY3796*SUSS!$M$2)</f>
        <v/>
      </c>
      <c r="BC3796" s="187" t="str">
        <f t="shared" si="1269"/>
        <v/>
      </c>
    </row>
    <row r="3797" spans="29:55">
      <c r="AC3797" s="187" t="str">
        <f t="shared" si="1250"/>
        <v/>
      </c>
      <c r="AD3797" s="187" t="str">
        <f t="shared" si="1251"/>
        <v/>
      </c>
      <c r="AE3797" s="187" t="str">
        <f t="shared" si="1252"/>
        <v/>
      </c>
      <c r="AF3797" s="187" t="str">
        <f t="shared" si="1253"/>
        <v/>
      </c>
      <c r="AG3797" s="187" t="str">
        <f t="shared" si="1254"/>
        <v/>
      </c>
      <c r="AH3797" s="187" t="str">
        <f t="shared" si="1255"/>
        <v/>
      </c>
      <c r="AI3797" s="187" t="str">
        <f t="shared" si="1256"/>
        <v/>
      </c>
      <c r="AJ3797" s="187" t="str">
        <f t="shared" si="1257"/>
        <v/>
      </c>
      <c r="AK3797" s="187" t="str">
        <f t="shared" si="1258"/>
        <v/>
      </c>
      <c r="AN3797" s="187" t="str">
        <f t="shared" si="1259"/>
        <v/>
      </c>
      <c r="AO3797" s="187" t="str">
        <f t="shared" si="1260"/>
        <v/>
      </c>
      <c r="AP3797" s="187" t="str">
        <f t="shared" si="1261"/>
        <v/>
      </c>
      <c r="AT3797" s="187" t="str">
        <f t="shared" si="1262"/>
        <v/>
      </c>
      <c r="AU3797" s="187" t="str">
        <f t="shared" si="1263"/>
        <v/>
      </c>
      <c r="AV3797" s="187" t="str">
        <f t="shared" si="1264"/>
        <v/>
      </c>
      <c r="AW3797" s="187" t="str">
        <f t="shared" si="1265"/>
        <v/>
      </c>
      <c r="AX3797" s="187" t="str">
        <f t="shared" si="1266"/>
        <v/>
      </c>
      <c r="AY3797" s="187" t="str">
        <f t="shared" si="1268"/>
        <v/>
      </c>
      <c r="AZ3797" s="187" t="str">
        <f t="shared" si="1267"/>
        <v/>
      </c>
      <c r="BA3797" s="187" t="str">
        <f t="shared" si="1270"/>
        <v xml:space="preserve"> </v>
      </c>
      <c r="BB3797" s="187" t="str">
        <f>IFERROR(IF(AW3797="","",VLOOKUP(AW3797,SUSS!R:S,2,FALSE)),AY3797*SUSS!$M$2)</f>
        <v/>
      </c>
      <c r="BC3797" s="187" t="str">
        <f t="shared" si="1269"/>
        <v/>
      </c>
    </row>
    <row r="3798" spans="29:55">
      <c r="AC3798" s="187" t="str">
        <f t="shared" si="1250"/>
        <v/>
      </c>
      <c r="AD3798" s="187" t="str">
        <f t="shared" si="1251"/>
        <v/>
      </c>
      <c r="AE3798" s="187" t="str">
        <f t="shared" si="1252"/>
        <v/>
      </c>
      <c r="AF3798" s="187" t="str">
        <f t="shared" si="1253"/>
        <v/>
      </c>
      <c r="AG3798" s="187" t="str">
        <f t="shared" si="1254"/>
        <v/>
      </c>
      <c r="AH3798" s="187" t="str">
        <f t="shared" si="1255"/>
        <v/>
      </c>
      <c r="AI3798" s="187" t="str">
        <f t="shared" si="1256"/>
        <v/>
      </c>
      <c r="AJ3798" s="187" t="str">
        <f t="shared" si="1257"/>
        <v/>
      </c>
      <c r="AK3798" s="187" t="str">
        <f t="shared" si="1258"/>
        <v/>
      </c>
      <c r="AN3798" s="187" t="str">
        <f t="shared" si="1259"/>
        <v/>
      </c>
      <c r="AO3798" s="187" t="str">
        <f t="shared" si="1260"/>
        <v/>
      </c>
      <c r="AP3798" s="187" t="str">
        <f t="shared" si="1261"/>
        <v/>
      </c>
      <c r="AT3798" s="187" t="str">
        <f t="shared" si="1262"/>
        <v/>
      </c>
      <c r="AU3798" s="187" t="str">
        <f t="shared" si="1263"/>
        <v/>
      </c>
      <c r="AV3798" s="187" t="str">
        <f t="shared" si="1264"/>
        <v/>
      </c>
      <c r="AW3798" s="187" t="str">
        <f t="shared" si="1265"/>
        <v/>
      </c>
      <c r="AX3798" s="187" t="str">
        <f t="shared" si="1266"/>
        <v/>
      </c>
      <c r="AY3798" s="187" t="str">
        <f t="shared" si="1268"/>
        <v/>
      </c>
      <c r="AZ3798" s="187" t="str">
        <f t="shared" si="1267"/>
        <v/>
      </c>
      <c r="BA3798" s="187" t="str">
        <f t="shared" si="1270"/>
        <v xml:space="preserve"> </v>
      </c>
      <c r="BB3798" s="187" t="str">
        <f>IFERROR(IF(AW3798="","",VLOOKUP(AW3798,SUSS!R:S,2,FALSE)),AY3798*SUSS!$M$2)</f>
        <v/>
      </c>
      <c r="BC3798" s="187" t="str">
        <f t="shared" si="1269"/>
        <v/>
      </c>
    </row>
    <row r="3799" spans="29:55">
      <c r="AC3799" s="187" t="str">
        <f t="shared" si="1250"/>
        <v/>
      </c>
      <c r="AD3799" s="187" t="str">
        <f t="shared" si="1251"/>
        <v/>
      </c>
      <c r="AE3799" s="187" t="str">
        <f t="shared" si="1252"/>
        <v/>
      </c>
      <c r="AF3799" s="187" t="str">
        <f t="shared" si="1253"/>
        <v/>
      </c>
      <c r="AG3799" s="187" t="str">
        <f t="shared" si="1254"/>
        <v/>
      </c>
      <c r="AH3799" s="187" t="str">
        <f t="shared" si="1255"/>
        <v/>
      </c>
      <c r="AI3799" s="187" t="str">
        <f t="shared" si="1256"/>
        <v/>
      </c>
      <c r="AJ3799" s="187" t="str">
        <f t="shared" si="1257"/>
        <v/>
      </c>
      <c r="AK3799" s="187" t="str">
        <f t="shared" si="1258"/>
        <v/>
      </c>
      <c r="AN3799" s="187" t="str">
        <f t="shared" si="1259"/>
        <v/>
      </c>
      <c r="AO3799" s="187" t="str">
        <f t="shared" si="1260"/>
        <v/>
      </c>
      <c r="AP3799" s="187" t="str">
        <f t="shared" si="1261"/>
        <v/>
      </c>
      <c r="AT3799" s="187" t="str">
        <f t="shared" si="1262"/>
        <v/>
      </c>
      <c r="AU3799" s="187" t="str">
        <f t="shared" si="1263"/>
        <v/>
      </c>
      <c r="AV3799" s="187" t="str">
        <f t="shared" si="1264"/>
        <v/>
      </c>
      <c r="AW3799" s="187" t="str">
        <f t="shared" si="1265"/>
        <v/>
      </c>
      <c r="AX3799" s="187" t="str">
        <f t="shared" si="1266"/>
        <v/>
      </c>
      <c r="AY3799" s="187" t="str">
        <f t="shared" si="1268"/>
        <v/>
      </c>
      <c r="AZ3799" s="187" t="str">
        <f t="shared" si="1267"/>
        <v/>
      </c>
      <c r="BA3799" s="187" t="str">
        <f t="shared" si="1270"/>
        <v xml:space="preserve"> </v>
      </c>
      <c r="BB3799" s="187" t="str">
        <f>IFERROR(IF(AW3799="","",VLOOKUP(AW3799,SUSS!R:S,2,FALSE)),AY3799*SUSS!$M$2)</f>
        <v/>
      </c>
      <c r="BC3799" s="187" t="str">
        <f t="shared" si="1269"/>
        <v/>
      </c>
    </row>
    <row r="3800" spans="29:55">
      <c r="AC3800" s="187" t="str">
        <f t="shared" si="1250"/>
        <v/>
      </c>
      <c r="AD3800" s="187" t="str">
        <f t="shared" si="1251"/>
        <v/>
      </c>
      <c r="AE3800" s="187" t="str">
        <f t="shared" si="1252"/>
        <v/>
      </c>
      <c r="AF3800" s="187" t="str">
        <f t="shared" si="1253"/>
        <v/>
      </c>
      <c r="AG3800" s="187" t="str">
        <f t="shared" si="1254"/>
        <v/>
      </c>
      <c r="AH3800" s="187" t="str">
        <f t="shared" si="1255"/>
        <v/>
      </c>
      <c r="AI3800" s="187" t="str">
        <f t="shared" si="1256"/>
        <v/>
      </c>
      <c r="AJ3800" s="187" t="str">
        <f t="shared" si="1257"/>
        <v/>
      </c>
      <c r="AK3800" s="187" t="str">
        <f t="shared" si="1258"/>
        <v/>
      </c>
      <c r="AN3800" s="187" t="str">
        <f t="shared" si="1259"/>
        <v/>
      </c>
      <c r="AO3800" s="187" t="str">
        <f t="shared" si="1260"/>
        <v/>
      </c>
      <c r="AP3800" s="187" t="str">
        <f t="shared" si="1261"/>
        <v/>
      </c>
      <c r="AT3800" s="187" t="str">
        <f t="shared" si="1262"/>
        <v/>
      </c>
      <c r="AU3800" s="187" t="str">
        <f t="shared" si="1263"/>
        <v/>
      </c>
      <c r="AV3800" s="187" t="str">
        <f t="shared" si="1264"/>
        <v/>
      </c>
      <c r="AW3800" s="187" t="str">
        <f t="shared" si="1265"/>
        <v/>
      </c>
      <c r="AX3800" s="187" t="str">
        <f t="shared" si="1266"/>
        <v/>
      </c>
      <c r="AY3800" s="187" t="str">
        <f t="shared" si="1268"/>
        <v/>
      </c>
      <c r="AZ3800" s="187" t="str">
        <f t="shared" si="1267"/>
        <v/>
      </c>
      <c r="BA3800" s="187" t="str">
        <f t="shared" si="1270"/>
        <v xml:space="preserve"> </v>
      </c>
      <c r="BB3800" s="187" t="str">
        <f>IFERROR(IF(AW3800="","",VLOOKUP(AW3800,SUSS!R:S,2,FALSE)),AY3800*SUSS!$M$2)</f>
        <v/>
      </c>
      <c r="BC3800" s="187" t="str">
        <f t="shared" si="1269"/>
        <v/>
      </c>
    </row>
    <row r="3801" spans="29:55">
      <c r="AC3801" s="187" t="str">
        <f t="shared" si="1250"/>
        <v/>
      </c>
      <c r="AD3801" s="187" t="str">
        <f t="shared" si="1251"/>
        <v/>
      </c>
      <c r="AE3801" s="187" t="str">
        <f t="shared" si="1252"/>
        <v/>
      </c>
      <c r="AF3801" s="187" t="str">
        <f t="shared" si="1253"/>
        <v/>
      </c>
      <c r="AG3801" s="187" t="str">
        <f t="shared" si="1254"/>
        <v/>
      </c>
      <c r="AH3801" s="187" t="str">
        <f t="shared" si="1255"/>
        <v/>
      </c>
      <c r="AI3801" s="187" t="str">
        <f t="shared" si="1256"/>
        <v/>
      </c>
      <c r="AJ3801" s="187" t="str">
        <f t="shared" si="1257"/>
        <v/>
      </c>
      <c r="AK3801" s="187" t="str">
        <f t="shared" si="1258"/>
        <v/>
      </c>
      <c r="AN3801" s="187" t="str">
        <f t="shared" si="1259"/>
        <v/>
      </c>
      <c r="AO3801" s="187" t="str">
        <f t="shared" si="1260"/>
        <v/>
      </c>
      <c r="AP3801" s="187" t="str">
        <f t="shared" si="1261"/>
        <v/>
      </c>
      <c r="AT3801" s="187" t="str">
        <f t="shared" si="1262"/>
        <v/>
      </c>
      <c r="AU3801" s="187" t="str">
        <f t="shared" si="1263"/>
        <v/>
      </c>
      <c r="AV3801" s="187" t="str">
        <f t="shared" si="1264"/>
        <v/>
      </c>
      <c r="AW3801" s="187" t="str">
        <f t="shared" si="1265"/>
        <v/>
      </c>
      <c r="AX3801" s="187" t="str">
        <f t="shared" si="1266"/>
        <v/>
      </c>
      <c r="AY3801" s="187" t="str">
        <f t="shared" si="1268"/>
        <v/>
      </c>
      <c r="AZ3801" s="187" t="str">
        <f t="shared" si="1267"/>
        <v/>
      </c>
      <c r="BA3801" s="187" t="str">
        <f t="shared" si="1270"/>
        <v xml:space="preserve"> </v>
      </c>
      <c r="BB3801" s="187" t="str">
        <f>IFERROR(IF(AW3801="","",VLOOKUP(AW3801,SUSS!R:S,2,FALSE)),AY3801*SUSS!$M$2)</f>
        <v/>
      </c>
      <c r="BC3801" s="187" t="str">
        <f t="shared" si="1269"/>
        <v/>
      </c>
    </row>
    <row r="3802" spans="29:55">
      <c r="AC3802" s="187" t="str">
        <f t="shared" si="1250"/>
        <v/>
      </c>
      <c r="AD3802" s="187" t="str">
        <f t="shared" si="1251"/>
        <v/>
      </c>
      <c r="AE3802" s="187" t="str">
        <f t="shared" si="1252"/>
        <v/>
      </c>
      <c r="AF3802" s="187" t="str">
        <f t="shared" si="1253"/>
        <v/>
      </c>
      <c r="AG3802" s="187" t="str">
        <f t="shared" si="1254"/>
        <v/>
      </c>
      <c r="AH3802" s="187" t="str">
        <f t="shared" si="1255"/>
        <v/>
      </c>
      <c r="AI3802" s="187" t="str">
        <f t="shared" si="1256"/>
        <v/>
      </c>
      <c r="AJ3802" s="187" t="str">
        <f t="shared" si="1257"/>
        <v/>
      </c>
      <c r="AK3802" s="187" t="str">
        <f t="shared" si="1258"/>
        <v/>
      </c>
      <c r="AN3802" s="187" t="str">
        <f t="shared" si="1259"/>
        <v/>
      </c>
      <c r="AO3802" s="187" t="str">
        <f t="shared" si="1260"/>
        <v/>
      </c>
      <c r="AP3802" s="187" t="str">
        <f t="shared" si="1261"/>
        <v/>
      </c>
      <c r="AT3802" s="187" t="str">
        <f t="shared" si="1262"/>
        <v/>
      </c>
      <c r="AU3802" s="187" t="str">
        <f t="shared" si="1263"/>
        <v/>
      </c>
      <c r="AV3802" s="187" t="str">
        <f t="shared" si="1264"/>
        <v/>
      </c>
      <c r="AW3802" s="187" t="str">
        <f t="shared" si="1265"/>
        <v/>
      </c>
      <c r="AX3802" s="187" t="str">
        <f t="shared" si="1266"/>
        <v/>
      </c>
      <c r="AY3802" s="187" t="str">
        <f t="shared" si="1268"/>
        <v/>
      </c>
      <c r="AZ3802" s="187" t="str">
        <f t="shared" si="1267"/>
        <v/>
      </c>
      <c r="BA3802" s="187" t="str">
        <f t="shared" si="1270"/>
        <v xml:space="preserve"> </v>
      </c>
      <c r="BB3802" s="187" t="str">
        <f>IFERROR(IF(AW3802="","",VLOOKUP(AW3802,SUSS!R:S,2,FALSE)),AY3802*SUSS!$M$2)</f>
        <v/>
      </c>
      <c r="BC3802" s="187" t="str">
        <f t="shared" si="1269"/>
        <v/>
      </c>
    </row>
    <row r="3803" spans="29:55">
      <c r="AC3803" s="187" t="str">
        <f t="shared" si="1250"/>
        <v/>
      </c>
      <c r="AD3803" s="187" t="str">
        <f t="shared" si="1251"/>
        <v/>
      </c>
      <c r="AE3803" s="187" t="str">
        <f t="shared" si="1252"/>
        <v/>
      </c>
      <c r="AF3803" s="187" t="str">
        <f t="shared" si="1253"/>
        <v/>
      </c>
      <c r="AG3803" s="187" t="str">
        <f t="shared" si="1254"/>
        <v/>
      </c>
      <c r="AH3803" s="187" t="str">
        <f t="shared" si="1255"/>
        <v/>
      </c>
      <c r="AI3803" s="187" t="str">
        <f t="shared" si="1256"/>
        <v/>
      </c>
      <c r="AJ3803" s="187" t="str">
        <f t="shared" si="1257"/>
        <v/>
      </c>
      <c r="AK3803" s="187" t="str">
        <f t="shared" si="1258"/>
        <v/>
      </c>
      <c r="AN3803" s="187" t="str">
        <f t="shared" si="1259"/>
        <v/>
      </c>
      <c r="AO3803" s="187" t="str">
        <f t="shared" si="1260"/>
        <v/>
      </c>
      <c r="AP3803" s="187" t="str">
        <f t="shared" si="1261"/>
        <v/>
      </c>
      <c r="AT3803" s="187" t="str">
        <f t="shared" si="1262"/>
        <v/>
      </c>
      <c r="AU3803" s="187" t="str">
        <f t="shared" si="1263"/>
        <v/>
      </c>
      <c r="AV3803" s="187" t="str">
        <f t="shared" si="1264"/>
        <v/>
      </c>
      <c r="AW3803" s="187" t="str">
        <f t="shared" si="1265"/>
        <v/>
      </c>
      <c r="AX3803" s="187" t="str">
        <f t="shared" si="1266"/>
        <v/>
      </c>
      <c r="AY3803" s="187" t="str">
        <f t="shared" si="1268"/>
        <v/>
      </c>
      <c r="AZ3803" s="187" t="str">
        <f t="shared" si="1267"/>
        <v/>
      </c>
      <c r="BA3803" s="187" t="str">
        <f t="shared" si="1270"/>
        <v xml:space="preserve"> </v>
      </c>
      <c r="BB3803" s="187" t="str">
        <f>IFERROR(IF(AW3803="","",VLOOKUP(AW3803,SUSS!R:S,2,FALSE)),AY3803*SUSS!$M$2)</f>
        <v/>
      </c>
      <c r="BC3803" s="187" t="str">
        <f t="shared" si="1269"/>
        <v/>
      </c>
    </row>
    <row r="3804" spans="29:55">
      <c r="AC3804" s="187" t="str">
        <f t="shared" si="1250"/>
        <v/>
      </c>
      <c r="AD3804" s="187" t="str">
        <f t="shared" si="1251"/>
        <v/>
      </c>
      <c r="AE3804" s="187" t="str">
        <f t="shared" si="1252"/>
        <v/>
      </c>
      <c r="AF3804" s="187" t="str">
        <f t="shared" si="1253"/>
        <v/>
      </c>
      <c r="AG3804" s="187" t="str">
        <f t="shared" si="1254"/>
        <v/>
      </c>
      <c r="AH3804" s="187" t="str">
        <f t="shared" si="1255"/>
        <v/>
      </c>
      <c r="AI3804" s="187" t="str">
        <f t="shared" si="1256"/>
        <v/>
      </c>
      <c r="AJ3804" s="187" t="str">
        <f t="shared" si="1257"/>
        <v/>
      </c>
      <c r="AK3804" s="187" t="str">
        <f t="shared" si="1258"/>
        <v/>
      </c>
      <c r="AN3804" s="187" t="str">
        <f t="shared" si="1259"/>
        <v/>
      </c>
      <c r="AO3804" s="187" t="str">
        <f t="shared" si="1260"/>
        <v/>
      </c>
      <c r="AP3804" s="187" t="str">
        <f t="shared" si="1261"/>
        <v/>
      </c>
      <c r="AT3804" s="187" t="str">
        <f t="shared" si="1262"/>
        <v/>
      </c>
      <c r="AU3804" s="187" t="str">
        <f t="shared" si="1263"/>
        <v/>
      </c>
      <c r="AV3804" s="187" t="str">
        <f t="shared" si="1264"/>
        <v/>
      </c>
      <c r="AW3804" s="187" t="str">
        <f t="shared" si="1265"/>
        <v/>
      </c>
      <c r="AX3804" s="187" t="str">
        <f t="shared" si="1266"/>
        <v/>
      </c>
      <c r="AY3804" s="187" t="str">
        <f t="shared" si="1268"/>
        <v/>
      </c>
      <c r="AZ3804" s="187" t="str">
        <f t="shared" si="1267"/>
        <v/>
      </c>
      <c r="BA3804" s="187" t="str">
        <f t="shared" si="1270"/>
        <v xml:space="preserve"> </v>
      </c>
      <c r="BB3804" s="187" t="str">
        <f>IFERROR(IF(AW3804="","",VLOOKUP(AW3804,SUSS!R:S,2,FALSE)),AY3804*SUSS!$M$2)</f>
        <v/>
      </c>
      <c r="BC3804" s="187" t="str">
        <f t="shared" si="1269"/>
        <v/>
      </c>
    </row>
    <row r="3805" spans="29:55">
      <c r="AC3805" s="187" t="str">
        <f t="shared" si="1250"/>
        <v/>
      </c>
      <c r="AD3805" s="187" t="str">
        <f t="shared" si="1251"/>
        <v/>
      </c>
      <c r="AE3805" s="187" t="str">
        <f t="shared" si="1252"/>
        <v/>
      </c>
      <c r="AF3805" s="187" t="str">
        <f t="shared" si="1253"/>
        <v/>
      </c>
      <c r="AG3805" s="187" t="str">
        <f t="shared" si="1254"/>
        <v/>
      </c>
      <c r="AH3805" s="187" t="str">
        <f t="shared" si="1255"/>
        <v/>
      </c>
      <c r="AI3805" s="187" t="str">
        <f t="shared" si="1256"/>
        <v/>
      </c>
      <c r="AJ3805" s="187" t="str">
        <f t="shared" si="1257"/>
        <v/>
      </c>
      <c r="AK3805" s="187" t="str">
        <f t="shared" si="1258"/>
        <v/>
      </c>
      <c r="AN3805" s="187" t="str">
        <f t="shared" si="1259"/>
        <v/>
      </c>
      <c r="AO3805" s="187" t="str">
        <f t="shared" si="1260"/>
        <v/>
      </c>
      <c r="AP3805" s="187" t="str">
        <f t="shared" si="1261"/>
        <v/>
      </c>
      <c r="AT3805" s="187" t="str">
        <f t="shared" si="1262"/>
        <v/>
      </c>
      <c r="AU3805" s="187" t="str">
        <f t="shared" si="1263"/>
        <v/>
      </c>
      <c r="AV3805" s="187" t="str">
        <f t="shared" si="1264"/>
        <v/>
      </c>
      <c r="AW3805" s="187" t="str">
        <f t="shared" si="1265"/>
        <v/>
      </c>
      <c r="AX3805" s="187" t="str">
        <f t="shared" si="1266"/>
        <v/>
      </c>
      <c r="AY3805" s="187" t="str">
        <f t="shared" si="1268"/>
        <v/>
      </c>
      <c r="AZ3805" s="187" t="str">
        <f t="shared" si="1267"/>
        <v/>
      </c>
      <c r="BA3805" s="187" t="str">
        <f t="shared" si="1270"/>
        <v xml:space="preserve"> </v>
      </c>
      <c r="BB3805" s="187" t="str">
        <f>IFERROR(IF(AW3805="","",VLOOKUP(AW3805,SUSS!R:S,2,FALSE)),AY3805*SUSS!$M$2)</f>
        <v/>
      </c>
      <c r="BC3805" s="187" t="str">
        <f t="shared" si="1269"/>
        <v/>
      </c>
    </row>
    <row r="3806" spans="29:55">
      <c r="AC3806" s="187" t="str">
        <f t="shared" ref="AC3806:AC3869" si="1271">IF($E3806=$AD$1,IF($G3806=$AE$1,A3806,""),"")</f>
        <v/>
      </c>
      <c r="AD3806" s="187" t="str">
        <f t="shared" ref="AD3806:AD3869" si="1272">IF($E3806=$AD$1,IF($G3806=$AE$1,E3806,""),"")</f>
        <v/>
      </c>
      <c r="AE3806" s="187" t="str">
        <f t="shared" ref="AE3806:AE3869" si="1273">IF($E3806=$AD$1,IF($G3806=$AE$1,F3806,""),"")</f>
        <v/>
      </c>
      <c r="AF3806" s="187" t="str">
        <f t="shared" ref="AF3806:AF3869" si="1274">IF($E3806=$AD$1,IF($G3806=$AE$1,G3806,""),"")</f>
        <v/>
      </c>
      <c r="AG3806" s="187" t="str">
        <f t="shared" ref="AG3806:AG3869" si="1275">IF($E3806=$AD$1,IF($G3806=$AE$1,I3806,""),"")</f>
        <v/>
      </c>
      <c r="AH3806" s="187" t="str">
        <f t="shared" ref="AH3806:AH3869" si="1276">IF($E3806=$AD$1,IF($G3806=$AE$1,J3806,""),"")</f>
        <v/>
      </c>
      <c r="AI3806" s="187" t="str">
        <f t="shared" ref="AI3806:AI3869" si="1277">IF($E3806=$AD$1,IF($G3806=$AE$1,K3806,""),"")</f>
        <v/>
      </c>
      <c r="AJ3806" s="187" t="str">
        <f t="shared" ref="AJ3806:AJ3869" si="1278">IF($E3806=$AD$1,IF($G3806=$AE$1,B3806,""),"")</f>
        <v/>
      </c>
      <c r="AK3806" s="187" t="str">
        <f t="shared" ref="AK3806:AK3869" si="1279">IF($E3806=$AD$1,IF($G3806=$AE$1,C3806,""),"")</f>
        <v/>
      </c>
      <c r="AN3806" s="187" t="str">
        <f t="shared" ref="AN3806:AN3869" si="1280">LEFT(AO3806,7)</f>
        <v/>
      </c>
      <c r="AO3806" s="187" t="str">
        <f t="shared" ref="AO3806:AO3869" si="1281">IF(AF3806=$AE$1,AJ3806&amp;"/"&amp;AK3806&amp;" "&amp;AD3806,"")</f>
        <v/>
      </c>
      <c r="AP3806" s="187" t="str">
        <f t="shared" ref="AP3806:AP3869" si="1282">IF(AO3806&lt;&gt;"",AI3806,"")</f>
        <v/>
      </c>
      <c r="AT3806" s="187" t="str">
        <f t="shared" ref="AT3806:AT3869" si="1283">IF($Q3806=$AD$1,N3806,"")</f>
        <v/>
      </c>
      <c r="AU3806" s="187" t="str">
        <f t="shared" ref="AU3806:AU3869" si="1284">IF($Q3806=$AD$1,O3806,"")</f>
        <v/>
      </c>
      <c r="AV3806" s="187" t="str">
        <f t="shared" ref="AV3806:AV3869" si="1285">IF($Q3806=$AD$1,P3806,"")</f>
        <v/>
      </c>
      <c r="AW3806" s="187" t="str">
        <f t="shared" ref="AW3806:AW3869" si="1286">IF($Q3806=$AD$1,T3806,"")</f>
        <v/>
      </c>
      <c r="AX3806" s="187" t="str">
        <f t="shared" ref="AX3806:AX3869" si="1287">IF(AW3806&lt;&gt;"",AW3806&amp;" "&amp;$AD$1,"")</f>
        <v/>
      </c>
      <c r="AY3806" s="187" t="str">
        <f t="shared" si="1268"/>
        <v/>
      </c>
      <c r="AZ3806" s="187" t="str">
        <f t="shared" ref="AZ3806:AZ3869" si="1288">IF(AY3806="","",AV3806/AY3806)</f>
        <v/>
      </c>
      <c r="BA3806" s="187" t="str">
        <f t="shared" si="1270"/>
        <v xml:space="preserve"> </v>
      </c>
      <c r="BB3806" s="187" t="str">
        <f>IFERROR(IF(AW3806="","",VLOOKUP(AW3806,SUSS!R:S,2,FALSE)),AY3806*SUSS!$M$2)</f>
        <v/>
      </c>
      <c r="BC3806" s="187" t="str">
        <f t="shared" si="1269"/>
        <v/>
      </c>
    </row>
    <row r="3807" spans="29:55">
      <c r="AC3807" s="187" t="str">
        <f t="shared" si="1271"/>
        <v/>
      </c>
      <c r="AD3807" s="187" t="str">
        <f t="shared" si="1272"/>
        <v/>
      </c>
      <c r="AE3807" s="187" t="str">
        <f t="shared" si="1273"/>
        <v/>
      </c>
      <c r="AF3807" s="187" t="str">
        <f t="shared" si="1274"/>
        <v/>
      </c>
      <c r="AG3807" s="187" t="str">
        <f t="shared" si="1275"/>
        <v/>
      </c>
      <c r="AH3807" s="187" t="str">
        <f t="shared" si="1276"/>
        <v/>
      </c>
      <c r="AI3807" s="187" t="str">
        <f t="shared" si="1277"/>
        <v/>
      </c>
      <c r="AJ3807" s="187" t="str">
        <f t="shared" si="1278"/>
        <v/>
      </c>
      <c r="AK3807" s="187" t="str">
        <f t="shared" si="1279"/>
        <v/>
      </c>
      <c r="AN3807" s="187" t="str">
        <f t="shared" si="1280"/>
        <v/>
      </c>
      <c r="AO3807" s="187" t="str">
        <f t="shared" si="1281"/>
        <v/>
      </c>
      <c r="AP3807" s="187" t="str">
        <f t="shared" si="1282"/>
        <v/>
      </c>
      <c r="AT3807" s="187" t="str">
        <f t="shared" si="1283"/>
        <v/>
      </c>
      <c r="AU3807" s="187" t="str">
        <f t="shared" si="1284"/>
        <v/>
      </c>
      <c r="AV3807" s="187" t="str">
        <f t="shared" si="1285"/>
        <v/>
      </c>
      <c r="AW3807" s="187" t="str">
        <f t="shared" si="1286"/>
        <v/>
      </c>
      <c r="AX3807" s="187" t="str">
        <f t="shared" si="1287"/>
        <v/>
      </c>
      <c r="AY3807" s="187" t="str">
        <f t="shared" si="1268"/>
        <v/>
      </c>
      <c r="AZ3807" s="187" t="str">
        <f t="shared" si="1288"/>
        <v/>
      </c>
      <c r="BA3807" s="187" t="str">
        <f t="shared" si="1270"/>
        <v xml:space="preserve"> </v>
      </c>
      <c r="BB3807" s="187" t="str">
        <f>IFERROR(IF(AW3807="","",VLOOKUP(AW3807,SUSS!R:S,2,FALSE)),AY3807*SUSS!$M$2)</f>
        <v/>
      </c>
      <c r="BC3807" s="187" t="str">
        <f t="shared" si="1269"/>
        <v/>
      </c>
    </row>
    <row r="3808" spans="29:55">
      <c r="AC3808" s="187" t="str">
        <f t="shared" si="1271"/>
        <v/>
      </c>
      <c r="AD3808" s="187" t="str">
        <f t="shared" si="1272"/>
        <v/>
      </c>
      <c r="AE3808" s="187" t="str">
        <f t="shared" si="1273"/>
        <v/>
      </c>
      <c r="AF3808" s="187" t="str">
        <f t="shared" si="1274"/>
        <v/>
      </c>
      <c r="AG3808" s="187" t="str">
        <f t="shared" si="1275"/>
        <v/>
      </c>
      <c r="AH3808" s="187" t="str">
        <f t="shared" si="1276"/>
        <v/>
      </c>
      <c r="AI3808" s="187" t="str">
        <f t="shared" si="1277"/>
        <v/>
      </c>
      <c r="AJ3808" s="187" t="str">
        <f t="shared" si="1278"/>
        <v/>
      </c>
      <c r="AK3808" s="187" t="str">
        <f t="shared" si="1279"/>
        <v/>
      </c>
      <c r="AN3808" s="187" t="str">
        <f t="shared" si="1280"/>
        <v/>
      </c>
      <c r="AO3808" s="187" t="str">
        <f t="shared" si="1281"/>
        <v/>
      </c>
      <c r="AP3808" s="187" t="str">
        <f t="shared" si="1282"/>
        <v/>
      </c>
      <c r="AT3808" s="187" t="str">
        <f t="shared" si="1283"/>
        <v/>
      </c>
      <c r="AU3808" s="187" t="str">
        <f t="shared" si="1284"/>
        <v/>
      </c>
      <c r="AV3808" s="187" t="str">
        <f t="shared" si="1285"/>
        <v/>
      </c>
      <c r="AW3808" s="187" t="str">
        <f t="shared" si="1286"/>
        <v/>
      </c>
      <c r="AX3808" s="187" t="str">
        <f t="shared" si="1287"/>
        <v/>
      </c>
      <c r="AY3808" s="187" t="str">
        <f t="shared" si="1268"/>
        <v/>
      </c>
      <c r="AZ3808" s="187" t="str">
        <f t="shared" si="1288"/>
        <v/>
      </c>
      <c r="BA3808" s="187" t="str">
        <f t="shared" si="1270"/>
        <v xml:space="preserve"> </v>
      </c>
      <c r="BB3808" s="187" t="str">
        <f>IFERROR(IF(AW3808="","",VLOOKUP(AW3808,SUSS!R:S,2,FALSE)),AY3808*SUSS!$M$2)</f>
        <v/>
      </c>
      <c r="BC3808" s="187" t="str">
        <f t="shared" si="1269"/>
        <v/>
      </c>
    </row>
    <row r="3809" spans="29:55">
      <c r="AC3809" s="187" t="str">
        <f t="shared" si="1271"/>
        <v/>
      </c>
      <c r="AD3809" s="187" t="str">
        <f t="shared" si="1272"/>
        <v/>
      </c>
      <c r="AE3809" s="187" t="str">
        <f t="shared" si="1273"/>
        <v/>
      </c>
      <c r="AF3809" s="187" t="str">
        <f t="shared" si="1274"/>
        <v/>
      </c>
      <c r="AG3809" s="187" t="str">
        <f t="shared" si="1275"/>
        <v/>
      </c>
      <c r="AH3809" s="187" t="str">
        <f t="shared" si="1276"/>
        <v/>
      </c>
      <c r="AI3809" s="187" t="str">
        <f t="shared" si="1277"/>
        <v/>
      </c>
      <c r="AJ3809" s="187" t="str">
        <f t="shared" si="1278"/>
        <v/>
      </c>
      <c r="AK3809" s="187" t="str">
        <f t="shared" si="1279"/>
        <v/>
      </c>
      <c r="AN3809" s="187" t="str">
        <f t="shared" si="1280"/>
        <v/>
      </c>
      <c r="AO3809" s="187" t="str">
        <f t="shared" si="1281"/>
        <v/>
      </c>
      <c r="AP3809" s="187" t="str">
        <f t="shared" si="1282"/>
        <v/>
      </c>
      <c r="AT3809" s="187" t="str">
        <f t="shared" si="1283"/>
        <v/>
      </c>
      <c r="AU3809" s="187" t="str">
        <f t="shared" si="1284"/>
        <v/>
      </c>
      <c r="AV3809" s="187" t="str">
        <f t="shared" si="1285"/>
        <v/>
      </c>
      <c r="AW3809" s="187" t="str">
        <f t="shared" si="1286"/>
        <v/>
      </c>
      <c r="AX3809" s="187" t="str">
        <f t="shared" si="1287"/>
        <v/>
      </c>
      <c r="AY3809" s="187" t="str">
        <f t="shared" si="1268"/>
        <v/>
      </c>
      <c r="AZ3809" s="187" t="str">
        <f t="shared" si="1288"/>
        <v/>
      </c>
      <c r="BA3809" s="187" t="str">
        <f t="shared" si="1270"/>
        <v xml:space="preserve"> </v>
      </c>
      <c r="BB3809" s="187" t="str">
        <f>IFERROR(IF(AW3809="","",VLOOKUP(AW3809,SUSS!R:S,2,FALSE)),AY3809*SUSS!$M$2)</f>
        <v/>
      </c>
      <c r="BC3809" s="187" t="str">
        <f t="shared" si="1269"/>
        <v/>
      </c>
    </row>
    <row r="3810" spans="29:55">
      <c r="AC3810" s="187" t="str">
        <f t="shared" si="1271"/>
        <v/>
      </c>
      <c r="AD3810" s="187" t="str">
        <f t="shared" si="1272"/>
        <v/>
      </c>
      <c r="AE3810" s="187" t="str">
        <f t="shared" si="1273"/>
        <v/>
      </c>
      <c r="AF3810" s="187" t="str">
        <f t="shared" si="1274"/>
        <v/>
      </c>
      <c r="AG3810" s="187" t="str">
        <f t="shared" si="1275"/>
        <v/>
      </c>
      <c r="AH3810" s="187" t="str">
        <f t="shared" si="1276"/>
        <v/>
      </c>
      <c r="AI3810" s="187" t="str">
        <f t="shared" si="1277"/>
        <v/>
      </c>
      <c r="AJ3810" s="187" t="str">
        <f t="shared" si="1278"/>
        <v/>
      </c>
      <c r="AK3810" s="187" t="str">
        <f t="shared" si="1279"/>
        <v/>
      </c>
      <c r="AN3810" s="187" t="str">
        <f t="shared" si="1280"/>
        <v/>
      </c>
      <c r="AO3810" s="187" t="str">
        <f t="shared" si="1281"/>
        <v/>
      </c>
      <c r="AP3810" s="187" t="str">
        <f t="shared" si="1282"/>
        <v/>
      </c>
      <c r="AT3810" s="187" t="str">
        <f t="shared" si="1283"/>
        <v/>
      </c>
      <c r="AU3810" s="187" t="str">
        <f t="shared" si="1284"/>
        <v/>
      </c>
      <c r="AV3810" s="187" t="str">
        <f t="shared" si="1285"/>
        <v/>
      </c>
      <c r="AW3810" s="187" t="str">
        <f t="shared" si="1286"/>
        <v/>
      </c>
      <c r="AX3810" s="187" t="str">
        <f t="shared" si="1287"/>
        <v/>
      </c>
      <c r="AY3810" s="187" t="str">
        <f t="shared" si="1268"/>
        <v/>
      </c>
      <c r="AZ3810" s="187" t="str">
        <f t="shared" si="1288"/>
        <v/>
      </c>
      <c r="BA3810" s="187" t="str">
        <f t="shared" si="1270"/>
        <v xml:space="preserve"> </v>
      </c>
      <c r="BB3810" s="187" t="str">
        <f>IFERROR(IF(AW3810="","",VLOOKUP(AW3810,SUSS!R:S,2,FALSE)),AY3810*SUSS!$M$2)</f>
        <v/>
      </c>
      <c r="BC3810" s="187" t="str">
        <f t="shared" si="1269"/>
        <v/>
      </c>
    </row>
    <row r="3811" spans="29:55">
      <c r="AC3811" s="187" t="str">
        <f t="shared" si="1271"/>
        <v/>
      </c>
      <c r="AD3811" s="187" t="str">
        <f t="shared" si="1272"/>
        <v/>
      </c>
      <c r="AE3811" s="187" t="str">
        <f t="shared" si="1273"/>
        <v/>
      </c>
      <c r="AF3811" s="187" t="str">
        <f t="shared" si="1274"/>
        <v/>
      </c>
      <c r="AG3811" s="187" t="str">
        <f t="shared" si="1275"/>
        <v/>
      </c>
      <c r="AH3811" s="187" t="str">
        <f t="shared" si="1276"/>
        <v/>
      </c>
      <c r="AI3811" s="187" t="str">
        <f t="shared" si="1277"/>
        <v/>
      </c>
      <c r="AJ3811" s="187" t="str">
        <f t="shared" si="1278"/>
        <v/>
      </c>
      <c r="AK3811" s="187" t="str">
        <f t="shared" si="1279"/>
        <v/>
      </c>
      <c r="AN3811" s="187" t="str">
        <f t="shared" si="1280"/>
        <v/>
      </c>
      <c r="AO3811" s="187" t="str">
        <f t="shared" si="1281"/>
        <v/>
      </c>
      <c r="AP3811" s="187" t="str">
        <f t="shared" si="1282"/>
        <v/>
      </c>
      <c r="AT3811" s="187" t="str">
        <f t="shared" si="1283"/>
        <v/>
      </c>
      <c r="AU3811" s="187" t="str">
        <f t="shared" si="1284"/>
        <v/>
      </c>
      <c r="AV3811" s="187" t="str">
        <f t="shared" si="1285"/>
        <v/>
      </c>
      <c r="AW3811" s="187" t="str">
        <f t="shared" si="1286"/>
        <v/>
      </c>
      <c r="AX3811" s="187" t="str">
        <f t="shared" si="1287"/>
        <v/>
      </c>
      <c r="AY3811" s="187" t="str">
        <f t="shared" si="1268"/>
        <v/>
      </c>
      <c r="AZ3811" s="187" t="str">
        <f t="shared" si="1288"/>
        <v/>
      </c>
      <c r="BA3811" s="187" t="str">
        <f t="shared" si="1270"/>
        <v xml:space="preserve"> </v>
      </c>
      <c r="BB3811" s="187" t="str">
        <f>IFERROR(IF(AW3811="","",VLOOKUP(AW3811,SUSS!R:S,2,FALSE)),AY3811*SUSS!$M$2)</f>
        <v/>
      </c>
      <c r="BC3811" s="187" t="str">
        <f t="shared" si="1269"/>
        <v/>
      </c>
    </row>
    <row r="3812" spans="29:55">
      <c r="AC3812" s="187" t="str">
        <f t="shared" si="1271"/>
        <v/>
      </c>
      <c r="AD3812" s="187" t="str">
        <f t="shared" si="1272"/>
        <v/>
      </c>
      <c r="AE3812" s="187" t="str">
        <f t="shared" si="1273"/>
        <v/>
      </c>
      <c r="AF3812" s="187" t="str">
        <f t="shared" si="1274"/>
        <v/>
      </c>
      <c r="AG3812" s="187" t="str">
        <f t="shared" si="1275"/>
        <v/>
      </c>
      <c r="AH3812" s="187" t="str">
        <f t="shared" si="1276"/>
        <v/>
      </c>
      <c r="AI3812" s="187" t="str">
        <f t="shared" si="1277"/>
        <v/>
      </c>
      <c r="AJ3812" s="187" t="str">
        <f t="shared" si="1278"/>
        <v/>
      </c>
      <c r="AK3812" s="187" t="str">
        <f t="shared" si="1279"/>
        <v/>
      </c>
      <c r="AN3812" s="187" t="str">
        <f t="shared" si="1280"/>
        <v/>
      </c>
      <c r="AO3812" s="187" t="str">
        <f t="shared" si="1281"/>
        <v/>
      </c>
      <c r="AP3812" s="187" t="str">
        <f t="shared" si="1282"/>
        <v/>
      </c>
      <c r="AT3812" s="187" t="str">
        <f t="shared" si="1283"/>
        <v/>
      </c>
      <c r="AU3812" s="187" t="str">
        <f t="shared" si="1284"/>
        <v/>
      </c>
      <c r="AV3812" s="187" t="str">
        <f t="shared" si="1285"/>
        <v/>
      </c>
      <c r="AW3812" s="187" t="str">
        <f t="shared" si="1286"/>
        <v/>
      </c>
      <c r="AX3812" s="187" t="str">
        <f t="shared" si="1287"/>
        <v/>
      </c>
      <c r="AY3812" s="187" t="str">
        <f t="shared" si="1268"/>
        <v/>
      </c>
      <c r="AZ3812" s="187" t="str">
        <f t="shared" si="1288"/>
        <v/>
      </c>
      <c r="BA3812" s="187" t="str">
        <f t="shared" si="1270"/>
        <v xml:space="preserve"> </v>
      </c>
      <c r="BB3812" s="187" t="str">
        <f>IFERROR(IF(AW3812="","",VLOOKUP(AW3812,SUSS!R:S,2,FALSE)),AY3812*SUSS!$M$2)</f>
        <v/>
      </c>
      <c r="BC3812" s="187" t="str">
        <f t="shared" si="1269"/>
        <v/>
      </c>
    </row>
    <row r="3813" spans="29:55">
      <c r="AC3813" s="187" t="str">
        <f t="shared" si="1271"/>
        <v/>
      </c>
      <c r="AD3813" s="187" t="str">
        <f t="shared" si="1272"/>
        <v/>
      </c>
      <c r="AE3813" s="187" t="str">
        <f t="shared" si="1273"/>
        <v/>
      </c>
      <c r="AF3813" s="187" t="str">
        <f t="shared" si="1274"/>
        <v/>
      </c>
      <c r="AG3813" s="187" t="str">
        <f t="shared" si="1275"/>
        <v/>
      </c>
      <c r="AH3813" s="187" t="str">
        <f t="shared" si="1276"/>
        <v/>
      </c>
      <c r="AI3813" s="187" t="str">
        <f t="shared" si="1277"/>
        <v/>
      </c>
      <c r="AJ3813" s="187" t="str">
        <f t="shared" si="1278"/>
        <v/>
      </c>
      <c r="AK3813" s="187" t="str">
        <f t="shared" si="1279"/>
        <v/>
      </c>
      <c r="AN3813" s="187" t="str">
        <f t="shared" si="1280"/>
        <v/>
      </c>
      <c r="AO3813" s="187" t="str">
        <f t="shared" si="1281"/>
        <v/>
      </c>
      <c r="AP3813" s="187" t="str">
        <f t="shared" si="1282"/>
        <v/>
      </c>
      <c r="AT3813" s="187" t="str">
        <f t="shared" si="1283"/>
        <v/>
      </c>
      <c r="AU3813" s="187" t="str">
        <f t="shared" si="1284"/>
        <v/>
      </c>
      <c r="AV3813" s="187" t="str">
        <f t="shared" si="1285"/>
        <v/>
      </c>
      <c r="AW3813" s="187" t="str">
        <f t="shared" si="1286"/>
        <v/>
      </c>
      <c r="AX3813" s="187" t="str">
        <f t="shared" si="1287"/>
        <v/>
      </c>
      <c r="AY3813" s="187" t="str">
        <f t="shared" si="1268"/>
        <v/>
      </c>
      <c r="AZ3813" s="187" t="str">
        <f t="shared" si="1288"/>
        <v/>
      </c>
      <c r="BA3813" s="187" t="str">
        <f t="shared" si="1270"/>
        <v xml:space="preserve"> </v>
      </c>
      <c r="BB3813" s="187" t="str">
        <f>IFERROR(IF(AW3813="","",VLOOKUP(AW3813,SUSS!R:S,2,FALSE)),AY3813*SUSS!$M$2)</f>
        <v/>
      </c>
      <c r="BC3813" s="187" t="str">
        <f t="shared" si="1269"/>
        <v/>
      </c>
    </row>
    <row r="3814" spans="29:55">
      <c r="AC3814" s="187" t="str">
        <f t="shared" si="1271"/>
        <v/>
      </c>
      <c r="AD3814" s="187" t="str">
        <f t="shared" si="1272"/>
        <v/>
      </c>
      <c r="AE3814" s="187" t="str">
        <f t="shared" si="1273"/>
        <v/>
      </c>
      <c r="AF3814" s="187" t="str">
        <f t="shared" si="1274"/>
        <v/>
      </c>
      <c r="AG3814" s="187" t="str">
        <f t="shared" si="1275"/>
        <v/>
      </c>
      <c r="AH3814" s="187" t="str">
        <f t="shared" si="1276"/>
        <v/>
      </c>
      <c r="AI3814" s="187" t="str">
        <f t="shared" si="1277"/>
        <v/>
      </c>
      <c r="AJ3814" s="187" t="str">
        <f t="shared" si="1278"/>
        <v/>
      </c>
      <c r="AK3814" s="187" t="str">
        <f t="shared" si="1279"/>
        <v/>
      </c>
      <c r="AN3814" s="187" t="str">
        <f t="shared" si="1280"/>
        <v/>
      </c>
      <c r="AO3814" s="187" t="str">
        <f t="shared" si="1281"/>
        <v/>
      </c>
      <c r="AP3814" s="187" t="str">
        <f t="shared" si="1282"/>
        <v/>
      </c>
      <c r="AT3814" s="187" t="str">
        <f t="shared" si="1283"/>
        <v/>
      </c>
      <c r="AU3814" s="187" t="str">
        <f t="shared" si="1284"/>
        <v/>
      </c>
      <c r="AV3814" s="187" t="str">
        <f t="shared" si="1285"/>
        <v/>
      </c>
      <c r="AW3814" s="187" t="str">
        <f t="shared" si="1286"/>
        <v/>
      </c>
      <c r="AX3814" s="187" t="str">
        <f t="shared" si="1287"/>
        <v/>
      </c>
      <c r="AY3814" s="187" t="str">
        <f t="shared" si="1268"/>
        <v/>
      </c>
      <c r="AZ3814" s="187" t="str">
        <f t="shared" si="1288"/>
        <v/>
      </c>
      <c r="BA3814" s="187" t="str">
        <f t="shared" si="1270"/>
        <v xml:space="preserve"> </v>
      </c>
      <c r="BB3814" s="187" t="str">
        <f>IFERROR(IF(AW3814="","",VLOOKUP(AW3814,SUSS!R:S,2,FALSE)),AY3814*SUSS!$M$2)</f>
        <v/>
      </c>
      <c r="BC3814" s="187" t="str">
        <f t="shared" si="1269"/>
        <v/>
      </c>
    </row>
    <row r="3815" spans="29:55">
      <c r="AC3815" s="187" t="str">
        <f t="shared" si="1271"/>
        <v/>
      </c>
      <c r="AD3815" s="187" t="str">
        <f t="shared" si="1272"/>
        <v/>
      </c>
      <c r="AE3815" s="187" t="str">
        <f t="shared" si="1273"/>
        <v/>
      </c>
      <c r="AF3815" s="187" t="str">
        <f t="shared" si="1274"/>
        <v/>
      </c>
      <c r="AG3815" s="187" t="str">
        <f t="shared" si="1275"/>
        <v/>
      </c>
      <c r="AH3815" s="187" t="str">
        <f t="shared" si="1276"/>
        <v/>
      </c>
      <c r="AI3815" s="187" t="str">
        <f t="shared" si="1277"/>
        <v/>
      </c>
      <c r="AJ3815" s="187" t="str">
        <f t="shared" si="1278"/>
        <v/>
      </c>
      <c r="AK3815" s="187" t="str">
        <f t="shared" si="1279"/>
        <v/>
      </c>
      <c r="AN3815" s="187" t="str">
        <f t="shared" si="1280"/>
        <v/>
      </c>
      <c r="AO3815" s="187" t="str">
        <f t="shared" si="1281"/>
        <v/>
      </c>
      <c r="AP3815" s="187" t="str">
        <f t="shared" si="1282"/>
        <v/>
      </c>
      <c r="AT3815" s="187" t="str">
        <f t="shared" si="1283"/>
        <v/>
      </c>
      <c r="AU3815" s="187" t="str">
        <f t="shared" si="1284"/>
        <v/>
      </c>
      <c r="AV3815" s="187" t="str">
        <f t="shared" si="1285"/>
        <v/>
      </c>
      <c r="AW3815" s="187" t="str">
        <f t="shared" si="1286"/>
        <v/>
      </c>
      <c r="AX3815" s="187" t="str">
        <f t="shared" si="1287"/>
        <v/>
      </c>
      <c r="AY3815" s="187" t="str">
        <f t="shared" si="1268"/>
        <v/>
      </c>
      <c r="AZ3815" s="187" t="str">
        <f t="shared" si="1288"/>
        <v/>
      </c>
      <c r="BA3815" s="187" t="str">
        <f t="shared" si="1270"/>
        <v xml:space="preserve"> </v>
      </c>
      <c r="BB3815" s="187" t="str">
        <f>IFERROR(IF(AW3815="","",VLOOKUP(AW3815,SUSS!R:S,2,FALSE)),AY3815*SUSS!$M$2)</f>
        <v/>
      </c>
      <c r="BC3815" s="187" t="str">
        <f t="shared" si="1269"/>
        <v/>
      </c>
    </row>
    <row r="3816" spans="29:55">
      <c r="AC3816" s="187" t="str">
        <f t="shared" si="1271"/>
        <v/>
      </c>
      <c r="AD3816" s="187" t="str">
        <f t="shared" si="1272"/>
        <v/>
      </c>
      <c r="AE3816" s="187" t="str">
        <f t="shared" si="1273"/>
        <v/>
      </c>
      <c r="AF3816" s="187" t="str">
        <f t="shared" si="1274"/>
        <v/>
      </c>
      <c r="AG3816" s="187" t="str">
        <f t="shared" si="1275"/>
        <v/>
      </c>
      <c r="AH3816" s="187" t="str">
        <f t="shared" si="1276"/>
        <v/>
      </c>
      <c r="AI3816" s="187" t="str">
        <f t="shared" si="1277"/>
        <v/>
      </c>
      <c r="AJ3816" s="187" t="str">
        <f t="shared" si="1278"/>
        <v/>
      </c>
      <c r="AK3816" s="187" t="str">
        <f t="shared" si="1279"/>
        <v/>
      </c>
      <c r="AN3816" s="187" t="str">
        <f t="shared" si="1280"/>
        <v/>
      </c>
      <c r="AO3816" s="187" t="str">
        <f t="shared" si="1281"/>
        <v/>
      </c>
      <c r="AP3816" s="187" t="str">
        <f t="shared" si="1282"/>
        <v/>
      </c>
      <c r="AT3816" s="187" t="str">
        <f t="shared" si="1283"/>
        <v/>
      </c>
      <c r="AU3816" s="187" t="str">
        <f t="shared" si="1284"/>
        <v/>
      </c>
      <c r="AV3816" s="187" t="str">
        <f t="shared" si="1285"/>
        <v/>
      </c>
      <c r="AW3816" s="187" t="str">
        <f t="shared" si="1286"/>
        <v/>
      </c>
      <c r="AX3816" s="187" t="str">
        <f t="shared" si="1287"/>
        <v/>
      </c>
      <c r="AY3816" s="187" t="str">
        <f t="shared" si="1268"/>
        <v/>
      </c>
      <c r="AZ3816" s="187" t="str">
        <f t="shared" si="1288"/>
        <v/>
      </c>
      <c r="BA3816" s="187" t="str">
        <f t="shared" si="1270"/>
        <v xml:space="preserve"> </v>
      </c>
      <c r="BB3816" s="187" t="str">
        <f>IFERROR(IF(AW3816="","",VLOOKUP(AW3816,SUSS!R:S,2,FALSE)),AY3816*SUSS!$M$2)</f>
        <v/>
      </c>
      <c r="BC3816" s="187" t="str">
        <f t="shared" si="1269"/>
        <v/>
      </c>
    </row>
    <row r="3817" spans="29:55">
      <c r="AC3817" s="187" t="str">
        <f t="shared" si="1271"/>
        <v/>
      </c>
      <c r="AD3817" s="187" t="str">
        <f t="shared" si="1272"/>
        <v/>
      </c>
      <c r="AE3817" s="187" t="str">
        <f t="shared" si="1273"/>
        <v/>
      </c>
      <c r="AF3817" s="187" t="str">
        <f t="shared" si="1274"/>
        <v/>
      </c>
      <c r="AG3817" s="187" t="str">
        <f t="shared" si="1275"/>
        <v/>
      </c>
      <c r="AH3817" s="187" t="str">
        <f t="shared" si="1276"/>
        <v/>
      </c>
      <c r="AI3817" s="187" t="str">
        <f t="shared" si="1277"/>
        <v/>
      </c>
      <c r="AJ3817" s="187" t="str">
        <f t="shared" si="1278"/>
        <v/>
      </c>
      <c r="AK3817" s="187" t="str">
        <f t="shared" si="1279"/>
        <v/>
      </c>
      <c r="AN3817" s="187" t="str">
        <f t="shared" si="1280"/>
        <v/>
      </c>
      <c r="AO3817" s="187" t="str">
        <f t="shared" si="1281"/>
        <v/>
      </c>
      <c r="AP3817" s="187" t="str">
        <f t="shared" si="1282"/>
        <v/>
      </c>
      <c r="AT3817" s="187" t="str">
        <f t="shared" si="1283"/>
        <v/>
      </c>
      <c r="AU3817" s="187" t="str">
        <f t="shared" si="1284"/>
        <v/>
      </c>
      <c r="AV3817" s="187" t="str">
        <f t="shared" si="1285"/>
        <v/>
      </c>
      <c r="AW3817" s="187" t="str">
        <f t="shared" si="1286"/>
        <v/>
      </c>
      <c r="AX3817" s="187" t="str">
        <f t="shared" si="1287"/>
        <v/>
      </c>
      <c r="AY3817" s="187" t="str">
        <f t="shared" si="1268"/>
        <v/>
      </c>
      <c r="AZ3817" s="187" t="str">
        <f t="shared" si="1288"/>
        <v/>
      </c>
      <c r="BA3817" s="187" t="str">
        <f t="shared" si="1270"/>
        <v xml:space="preserve"> </v>
      </c>
      <c r="BB3817" s="187" t="str">
        <f>IFERROR(IF(AW3817="","",VLOOKUP(AW3817,SUSS!R:S,2,FALSE)),AY3817*SUSS!$M$2)</f>
        <v/>
      </c>
      <c r="BC3817" s="187" t="str">
        <f t="shared" si="1269"/>
        <v/>
      </c>
    </row>
    <row r="3818" spans="29:55">
      <c r="AC3818" s="187" t="str">
        <f t="shared" si="1271"/>
        <v/>
      </c>
      <c r="AD3818" s="187" t="str">
        <f t="shared" si="1272"/>
        <v/>
      </c>
      <c r="AE3818" s="187" t="str">
        <f t="shared" si="1273"/>
        <v/>
      </c>
      <c r="AF3818" s="187" t="str">
        <f t="shared" si="1274"/>
        <v/>
      </c>
      <c r="AG3818" s="187" t="str">
        <f t="shared" si="1275"/>
        <v/>
      </c>
      <c r="AH3818" s="187" t="str">
        <f t="shared" si="1276"/>
        <v/>
      </c>
      <c r="AI3818" s="187" t="str">
        <f t="shared" si="1277"/>
        <v/>
      </c>
      <c r="AJ3818" s="187" t="str">
        <f t="shared" si="1278"/>
        <v/>
      </c>
      <c r="AK3818" s="187" t="str">
        <f t="shared" si="1279"/>
        <v/>
      </c>
      <c r="AN3818" s="187" t="str">
        <f t="shared" si="1280"/>
        <v/>
      </c>
      <c r="AO3818" s="187" t="str">
        <f t="shared" si="1281"/>
        <v/>
      </c>
      <c r="AP3818" s="187" t="str">
        <f t="shared" si="1282"/>
        <v/>
      </c>
      <c r="AT3818" s="187" t="str">
        <f t="shared" si="1283"/>
        <v/>
      </c>
      <c r="AU3818" s="187" t="str">
        <f t="shared" si="1284"/>
        <v/>
      </c>
      <c r="AV3818" s="187" t="str">
        <f t="shared" si="1285"/>
        <v/>
      </c>
      <c r="AW3818" s="187" t="str">
        <f t="shared" si="1286"/>
        <v/>
      </c>
      <c r="AX3818" s="187" t="str">
        <f t="shared" si="1287"/>
        <v/>
      </c>
      <c r="AY3818" s="187" t="str">
        <f t="shared" si="1268"/>
        <v/>
      </c>
      <c r="AZ3818" s="187" t="str">
        <f t="shared" si="1288"/>
        <v/>
      </c>
      <c r="BA3818" s="187" t="str">
        <f t="shared" si="1270"/>
        <v xml:space="preserve"> </v>
      </c>
      <c r="BB3818" s="187" t="str">
        <f>IFERROR(IF(AW3818="","",VLOOKUP(AW3818,SUSS!R:S,2,FALSE)),AY3818*SUSS!$M$2)</f>
        <v/>
      </c>
      <c r="BC3818" s="187" t="str">
        <f t="shared" si="1269"/>
        <v/>
      </c>
    </row>
    <row r="3819" spans="29:55">
      <c r="AC3819" s="187" t="str">
        <f t="shared" si="1271"/>
        <v/>
      </c>
      <c r="AD3819" s="187" t="str">
        <f t="shared" si="1272"/>
        <v/>
      </c>
      <c r="AE3819" s="187" t="str">
        <f t="shared" si="1273"/>
        <v/>
      </c>
      <c r="AF3819" s="187" t="str">
        <f t="shared" si="1274"/>
        <v/>
      </c>
      <c r="AG3819" s="187" t="str">
        <f t="shared" si="1275"/>
        <v/>
      </c>
      <c r="AH3819" s="187" t="str">
        <f t="shared" si="1276"/>
        <v/>
      </c>
      <c r="AI3819" s="187" t="str">
        <f t="shared" si="1277"/>
        <v/>
      </c>
      <c r="AJ3819" s="187" t="str">
        <f t="shared" si="1278"/>
        <v/>
      </c>
      <c r="AK3819" s="187" t="str">
        <f t="shared" si="1279"/>
        <v/>
      </c>
      <c r="AN3819" s="187" t="str">
        <f t="shared" si="1280"/>
        <v/>
      </c>
      <c r="AO3819" s="187" t="str">
        <f t="shared" si="1281"/>
        <v/>
      </c>
      <c r="AP3819" s="187" t="str">
        <f t="shared" si="1282"/>
        <v/>
      </c>
      <c r="AT3819" s="187" t="str">
        <f t="shared" si="1283"/>
        <v/>
      </c>
      <c r="AU3819" s="187" t="str">
        <f t="shared" si="1284"/>
        <v/>
      </c>
      <c r="AV3819" s="187" t="str">
        <f t="shared" si="1285"/>
        <v/>
      </c>
      <c r="AW3819" s="187" t="str">
        <f t="shared" si="1286"/>
        <v/>
      </c>
      <c r="AX3819" s="187" t="str">
        <f t="shared" si="1287"/>
        <v/>
      </c>
      <c r="AY3819" s="187" t="str">
        <f t="shared" si="1268"/>
        <v/>
      </c>
      <c r="AZ3819" s="187" t="str">
        <f t="shared" si="1288"/>
        <v/>
      </c>
      <c r="BA3819" s="187" t="str">
        <f t="shared" si="1270"/>
        <v xml:space="preserve"> </v>
      </c>
      <c r="BB3819" s="187" t="str">
        <f>IFERROR(IF(AW3819="","",VLOOKUP(AW3819,SUSS!R:S,2,FALSE)),AY3819*SUSS!$M$2)</f>
        <v/>
      </c>
      <c r="BC3819" s="187" t="str">
        <f t="shared" si="1269"/>
        <v/>
      </c>
    </row>
    <row r="3820" spans="29:55">
      <c r="AC3820" s="187" t="str">
        <f t="shared" si="1271"/>
        <v/>
      </c>
      <c r="AD3820" s="187" t="str">
        <f t="shared" si="1272"/>
        <v/>
      </c>
      <c r="AE3820" s="187" t="str">
        <f t="shared" si="1273"/>
        <v/>
      </c>
      <c r="AF3820" s="187" t="str">
        <f t="shared" si="1274"/>
        <v/>
      </c>
      <c r="AG3820" s="187" t="str">
        <f t="shared" si="1275"/>
        <v/>
      </c>
      <c r="AH3820" s="187" t="str">
        <f t="shared" si="1276"/>
        <v/>
      </c>
      <c r="AI3820" s="187" t="str">
        <f t="shared" si="1277"/>
        <v/>
      </c>
      <c r="AJ3820" s="187" t="str">
        <f t="shared" si="1278"/>
        <v/>
      </c>
      <c r="AK3820" s="187" t="str">
        <f t="shared" si="1279"/>
        <v/>
      </c>
      <c r="AN3820" s="187" t="str">
        <f t="shared" si="1280"/>
        <v/>
      </c>
      <c r="AO3820" s="187" t="str">
        <f t="shared" si="1281"/>
        <v/>
      </c>
      <c r="AP3820" s="187" t="str">
        <f t="shared" si="1282"/>
        <v/>
      </c>
      <c r="AT3820" s="187" t="str">
        <f t="shared" si="1283"/>
        <v/>
      </c>
      <c r="AU3820" s="187" t="str">
        <f t="shared" si="1284"/>
        <v/>
      </c>
      <c r="AV3820" s="187" t="str">
        <f t="shared" si="1285"/>
        <v/>
      </c>
      <c r="AW3820" s="187" t="str">
        <f t="shared" si="1286"/>
        <v/>
      </c>
      <c r="AX3820" s="187" t="str">
        <f t="shared" si="1287"/>
        <v/>
      </c>
      <c r="AY3820" s="187" t="str">
        <f t="shared" si="1268"/>
        <v/>
      </c>
      <c r="AZ3820" s="187" t="str">
        <f t="shared" si="1288"/>
        <v/>
      </c>
      <c r="BA3820" s="187" t="str">
        <f t="shared" si="1270"/>
        <v xml:space="preserve"> </v>
      </c>
      <c r="BB3820" s="187" t="str">
        <f>IFERROR(IF(AW3820="","",VLOOKUP(AW3820,SUSS!R:S,2,FALSE)),AY3820*SUSS!$M$2)</f>
        <v/>
      </c>
      <c r="BC3820" s="187" t="str">
        <f t="shared" si="1269"/>
        <v/>
      </c>
    </row>
    <row r="3821" spans="29:55">
      <c r="AC3821" s="187" t="str">
        <f t="shared" si="1271"/>
        <v/>
      </c>
      <c r="AD3821" s="187" t="str">
        <f t="shared" si="1272"/>
        <v/>
      </c>
      <c r="AE3821" s="187" t="str">
        <f t="shared" si="1273"/>
        <v/>
      </c>
      <c r="AF3821" s="187" t="str">
        <f t="shared" si="1274"/>
        <v/>
      </c>
      <c r="AG3821" s="187" t="str">
        <f t="shared" si="1275"/>
        <v/>
      </c>
      <c r="AH3821" s="187" t="str">
        <f t="shared" si="1276"/>
        <v/>
      </c>
      <c r="AI3821" s="187" t="str">
        <f t="shared" si="1277"/>
        <v/>
      </c>
      <c r="AJ3821" s="187" t="str">
        <f t="shared" si="1278"/>
        <v/>
      </c>
      <c r="AK3821" s="187" t="str">
        <f t="shared" si="1279"/>
        <v/>
      </c>
      <c r="AN3821" s="187" t="str">
        <f t="shared" si="1280"/>
        <v/>
      </c>
      <c r="AO3821" s="187" t="str">
        <f t="shared" si="1281"/>
        <v/>
      </c>
      <c r="AP3821" s="187" t="str">
        <f t="shared" si="1282"/>
        <v/>
      </c>
      <c r="AT3821" s="187" t="str">
        <f t="shared" si="1283"/>
        <v/>
      </c>
      <c r="AU3821" s="187" t="str">
        <f t="shared" si="1284"/>
        <v/>
      </c>
      <c r="AV3821" s="187" t="str">
        <f t="shared" si="1285"/>
        <v/>
      </c>
      <c r="AW3821" s="187" t="str">
        <f t="shared" si="1286"/>
        <v/>
      </c>
      <c r="AX3821" s="187" t="str">
        <f t="shared" si="1287"/>
        <v/>
      </c>
      <c r="AY3821" s="187" t="str">
        <f t="shared" si="1268"/>
        <v/>
      </c>
      <c r="AZ3821" s="187" t="str">
        <f t="shared" si="1288"/>
        <v/>
      </c>
      <c r="BA3821" s="187" t="str">
        <f t="shared" si="1270"/>
        <v xml:space="preserve"> </v>
      </c>
      <c r="BB3821" s="187" t="str">
        <f>IFERROR(IF(AW3821="","",VLOOKUP(AW3821,SUSS!R:S,2,FALSE)),AY3821*SUSS!$M$2)</f>
        <v/>
      </c>
      <c r="BC3821" s="187" t="str">
        <f t="shared" si="1269"/>
        <v/>
      </c>
    </row>
    <row r="3822" spans="29:55">
      <c r="AC3822" s="187" t="str">
        <f t="shared" si="1271"/>
        <v/>
      </c>
      <c r="AD3822" s="187" t="str">
        <f t="shared" si="1272"/>
        <v/>
      </c>
      <c r="AE3822" s="187" t="str">
        <f t="shared" si="1273"/>
        <v/>
      </c>
      <c r="AF3822" s="187" t="str">
        <f t="shared" si="1274"/>
        <v/>
      </c>
      <c r="AG3822" s="187" t="str">
        <f t="shared" si="1275"/>
        <v/>
      </c>
      <c r="AH3822" s="187" t="str">
        <f t="shared" si="1276"/>
        <v/>
      </c>
      <c r="AI3822" s="187" t="str">
        <f t="shared" si="1277"/>
        <v/>
      </c>
      <c r="AJ3822" s="187" t="str">
        <f t="shared" si="1278"/>
        <v/>
      </c>
      <c r="AK3822" s="187" t="str">
        <f t="shared" si="1279"/>
        <v/>
      </c>
      <c r="AN3822" s="187" t="str">
        <f t="shared" si="1280"/>
        <v/>
      </c>
      <c r="AO3822" s="187" t="str">
        <f t="shared" si="1281"/>
        <v/>
      </c>
      <c r="AP3822" s="187" t="str">
        <f t="shared" si="1282"/>
        <v/>
      </c>
      <c r="AT3822" s="187" t="str">
        <f t="shared" si="1283"/>
        <v/>
      </c>
      <c r="AU3822" s="187" t="str">
        <f t="shared" si="1284"/>
        <v/>
      </c>
      <c r="AV3822" s="187" t="str">
        <f t="shared" si="1285"/>
        <v/>
      </c>
      <c r="AW3822" s="187" t="str">
        <f t="shared" si="1286"/>
        <v/>
      </c>
      <c r="AX3822" s="187" t="str">
        <f t="shared" si="1287"/>
        <v/>
      </c>
      <c r="AY3822" s="187" t="str">
        <f t="shared" si="1268"/>
        <v/>
      </c>
      <c r="AZ3822" s="187" t="str">
        <f t="shared" si="1288"/>
        <v/>
      </c>
      <c r="BA3822" s="187" t="str">
        <f t="shared" si="1270"/>
        <v xml:space="preserve"> </v>
      </c>
      <c r="BB3822" s="187" t="str">
        <f>IFERROR(IF(AW3822="","",VLOOKUP(AW3822,SUSS!R:S,2,FALSE)),AY3822*SUSS!$M$2)</f>
        <v/>
      </c>
      <c r="BC3822" s="187" t="str">
        <f t="shared" si="1269"/>
        <v/>
      </c>
    </row>
    <row r="3823" spans="29:55">
      <c r="AC3823" s="187" t="str">
        <f t="shared" si="1271"/>
        <v/>
      </c>
      <c r="AD3823" s="187" t="str">
        <f t="shared" si="1272"/>
        <v/>
      </c>
      <c r="AE3823" s="187" t="str">
        <f t="shared" si="1273"/>
        <v/>
      </c>
      <c r="AF3823" s="187" t="str">
        <f t="shared" si="1274"/>
        <v/>
      </c>
      <c r="AG3823" s="187" t="str">
        <f t="shared" si="1275"/>
        <v/>
      </c>
      <c r="AH3823" s="187" t="str">
        <f t="shared" si="1276"/>
        <v/>
      </c>
      <c r="AI3823" s="187" t="str">
        <f t="shared" si="1277"/>
        <v/>
      </c>
      <c r="AJ3823" s="187" t="str">
        <f t="shared" si="1278"/>
        <v/>
      </c>
      <c r="AK3823" s="187" t="str">
        <f t="shared" si="1279"/>
        <v/>
      </c>
      <c r="AN3823" s="187" t="str">
        <f t="shared" si="1280"/>
        <v/>
      </c>
      <c r="AO3823" s="187" t="str">
        <f t="shared" si="1281"/>
        <v/>
      </c>
      <c r="AP3823" s="187" t="str">
        <f t="shared" si="1282"/>
        <v/>
      </c>
      <c r="AT3823" s="187" t="str">
        <f t="shared" si="1283"/>
        <v/>
      </c>
      <c r="AU3823" s="187" t="str">
        <f t="shared" si="1284"/>
        <v/>
      </c>
      <c r="AV3823" s="187" t="str">
        <f t="shared" si="1285"/>
        <v/>
      </c>
      <c r="AW3823" s="187" t="str">
        <f t="shared" si="1286"/>
        <v/>
      </c>
      <c r="AX3823" s="187" t="str">
        <f t="shared" si="1287"/>
        <v/>
      </c>
      <c r="AY3823" s="187" t="str">
        <f t="shared" si="1268"/>
        <v/>
      </c>
      <c r="AZ3823" s="187" t="str">
        <f t="shared" si="1288"/>
        <v/>
      </c>
      <c r="BA3823" s="187" t="str">
        <f t="shared" si="1270"/>
        <v xml:space="preserve"> </v>
      </c>
      <c r="BB3823" s="187" t="str">
        <f>IFERROR(IF(AW3823="","",VLOOKUP(AW3823,SUSS!R:S,2,FALSE)),AY3823*SUSS!$M$2)</f>
        <v/>
      </c>
      <c r="BC3823" s="187" t="str">
        <f t="shared" si="1269"/>
        <v/>
      </c>
    </row>
    <row r="3824" spans="29:55">
      <c r="AC3824" s="187" t="str">
        <f t="shared" si="1271"/>
        <v/>
      </c>
      <c r="AD3824" s="187" t="str">
        <f t="shared" si="1272"/>
        <v/>
      </c>
      <c r="AE3824" s="187" t="str">
        <f t="shared" si="1273"/>
        <v/>
      </c>
      <c r="AF3824" s="187" t="str">
        <f t="shared" si="1274"/>
        <v/>
      </c>
      <c r="AG3824" s="187" t="str">
        <f t="shared" si="1275"/>
        <v/>
      </c>
      <c r="AH3824" s="187" t="str">
        <f t="shared" si="1276"/>
        <v/>
      </c>
      <c r="AI3824" s="187" t="str">
        <f t="shared" si="1277"/>
        <v/>
      </c>
      <c r="AJ3824" s="187" t="str">
        <f t="shared" si="1278"/>
        <v/>
      </c>
      <c r="AK3824" s="187" t="str">
        <f t="shared" si="1279"/>
        <v/>
      </c>
      <c r="AN3824" s="187" t="str">
        <f t="shared" si="1280"/>
        <v/>
      </c>
      <c r="AO3824" s="187" t="str">
        <f t="shared" si="1281"/>
        <v/>
      </c>
      <c r="AP3824" s="187" t="str">
        <f t="shared" si="1282"/>
        <v/>
      </c>
      <c r="AT3824" s="187" t="str">
        <f t="shared" si="1283"/>
        <v/>
      </c>
      <c r="AU3824" s="187" t="str">
        <f t="shared" si="1284"/>
        <v/>
      </c>
      <c r="AV3824" s="187" t="str">
        <f t="shared" si="1285"/>
        <v/>
      </c>
      <c r="AW3824" s="187" t="str">
        <f t="shared" si="1286"/>
        <v/>
      </c>
      <c r="AX3824" s="187" t="str">
        <f t="shared" si="1287"/>
        <v/>
      </c>
      <c r="AY3824" s="187" t="str">
        <f t="shared" si="1268"/>
        <v/>
      </c>
      <c r="AZ3824" s="187" t="str">
        <f t="shared" si="1288"/>
        <v/>
      </c>
      <c r="BA3824" s="187" t="str">
        <f t="shared" si="1270"/>
        <v xml:space="preserve"> </v>
      </c>
      <c r="BB3824" s="187" t="str">
        <f>IFERROR(IF(AW3824="","",VLOOKUP(AW3824,SUSS!R:S,2,FALSE)),AY3824*SUSS!$M$2)</f>
        <v/>
      </c>
      <c r="BC3824" s="187" t="str">
        <f t="shared" si="1269"/>
        <v/>
      </c>
    </row>
    <row r="3825" spans="29:55">
      <c r="AC3825" s="187" t="str">
        <f t="shared" si="1271"/>
        <v/>
      </c>
      <c r="AD3825" s="187" t="str">
        <f t="shared" si="1272"/>
        <v/>
      </c>
      <c r="AE3825" s="187" t="str">
        <f t="shared" si="1273"/>
        <v/>
      </c>
      <c r="AF3825" s="187" t="str">
        <f t="shared" si="1274"/>
        <v/>
      </c>
      <c r="AG3825" s="187" t="str">
        <f t="shared" si="1275"/>
        <v/>
      </c>
      <c r="AH3825" s="187" t="str">
        <f t="shared" si="1276"/>
        <v/>
      </c>
      <c r="AI3825" s="187" t="str">
        <f t="shared" si="1277"/>
        <v/>
      </c>
      <c r="AJ3825" s="187" t="str">
        <f t="shared" si="1278"/>
        <v/>
      </c>
      <c r="AK3825" s="187" t="str">
        <f t="shared" si="1279"/>
        <v/>
      </c>
      <c r="AN3825" s="187" t="str">
        <f t="shared" si="1280"/>
        <v/>
      </c>
      <c r="AO3825" s="187" t="str">
        <f t="shared" si="1281"/>
        <v/>
      </c>
      <c r="AP3825" s="187" t="str">
        <f t="shared" si="1282"/>
        <v/>
      </c>
      <c r="AT3825" s="187" t="str">
        <f t="shared" si="1283"/>
        <v/>
      </c>
      <c r="AU3825" s="187" t="str">
        <f t="shared" si="1284"/>
        <v/>
      </c>
      <c r="AV3825" s="187" t="str">
        <f t="shared" si="1285"/>
        <v/>
      </c>
      <c r="AW3825" s="187" t="str">
        <f t="shared" si="1286"/>
        <v/>
      </c>
      <c r="AX3825" s="187" t="str">
        <f t="shared" si="1287"/>
        <v/>
      </c>
      <c r="AY3825" s="187" t="str">
        <f t="shared" si="1268"/>
        <v/>
      </c>
      <c r="AZ3825" s="187" t="str">
        <f t="shared" si="1288"/>
        <v/>
      </c>
      <c r="BA3825" s="187" t="str">
        <f t="shared" si="1270"/>
        <v xml:space="preserve"> </v>
      </c>
      <c r="BB3825" s="187" t="str">
        <f>IFERROR(IF(AW3825="","",VLOOKUP(AW3825,SUSS!R:S,2,FALSE)),AY3825*SUSS!$M$2)</f>
        <v/>
      </c>
      <c r="BC3825" s="187" t="str">
        <f t="shared" si="1269"/>
        <v/>
      </c>
    </row>
    <row r="3826" spans="29:55">
      <c r="AC3826" s="187" t="str">
        <f t="shared" si="1271"/>
        <v/>
      </c>
      <c r="AD3826" s="187" t="str">
        <f t="shared" si="1272"/>
        <v/>
      </c>
      <c r="AE3826" s="187" t="str">
        <f t="shared" si="1273"/>
        <v/>
      </c>
      <c r="AF3826" s="187" t="str">
        <f t="shared" si="1274"/>
        <v/>
      </c>
      <c r="AG3826" s="187" t="str">
        <f t="shared" si="1275"/>
        <v/>
      </c>
      <c r="AH3826" s="187" t="str">
        <f t="shared" si="1276"/>
        <v/>
      </c>
      <c r="AI3826" s="187" t="str">
        <f t="shared" si="1277"/>
        <v/>
      </c>
      <c r="AJ3826" s="187" t="str">
        <f t="shared" si="1278"/>
        <v/>
      </c>
      <c r="AK3826" s="187" t="str">
        <f t="shared" si="1279"/>
        <v/>
      </c>
      <c r="AN3826" s="187" t="str">
        <f t="shared" si="1280"/>
        <v/>
      </c>
      <c r="AO3826" s="187" t="str">
        <f t="shared" si="1281"/>
        <v/>
      </c>
      <c r="AP3826" s="187" t="str">
        <f t="shared" si="1282"/>
        <v/>
      </c>
      <c r="AT3826" s="187" t="str">
        <f t="shared" si="1283"/>
        <v/>
      </c>
      <c r="AU3826" s="187" t="str">
        <f t="shared" si="1284"/>
        <v/>
      </c>
      <c r="AV3826" s="187" t="str">
        <f t="shared" si="1285"/>
        <v/>
      </c>
      <c r="AW3826" s="187" t="str">
        <f t="shared" si="1286"/>
        <v/>
      </c>
      <c r="AX3826" s="187" t="str">
        <f t="shared" si="1287"/>
        <v/>
      </c>
      <c r="AY3826" s="187" t="str">
        <f t="shared" si="1268"/>
        <v/>
      </c>
      <c r="AZ3826" s="187" t="str">
        <f t="shared" si="1288"/>
        <v/>
      </c>
      <c r="BA3826" s="187" t="str">
        <f t="shared" si="1270"/>
        <v xml:space="preserve"> </v>
      </c>
      <c r="BB3826" s="187" t="str">
        <f>IFERROR(IF(AW3826="","",VLOOKUP(AW3826,SUSS!R:S,2,FALSE)),AY3826*SUSS!$M$2)</f>
        <v/>
      </c>
      <c r="BC3826" s="187" t="str">
        <f t="shared" si="1269"/>
        <v/>
      </c>
    </row>
    <row r="3827" spans="29:55">
      <c r="AC3827" s="187" t="str">
        <f t="shared" si="1271"/>
        <v/>
      </c>
      <c r="AD3827" s="187" t="str">
        <f t="shared" si="1272"/>
        <v/>
      </c>
      <c r="AE3827" s="187" t="str">
        <f t="shared" si="1273"/>
        <v/>
      </c>
      <c r="AF3827" s="187" t="str">
        <f t="shared" si="1274"/>
        <v/>
      </c>
      <c r="AG3827" s="187" t="str">
        <f t="shared" si="1275"/>
        <v/>
      </c>
      <c r="AH3827" s="187" t="str">
        <f t="shared" si="1276"/>
        <v/>
      </c>
      <c r="AI3827" s="187" t="str">
        <f t="shared" si="1277"/>
        <v/>
      </c>
      <c r="AJ3827" s="187" t="str">
        <f t="shared" si="1278"/>
        <v/>
      </c>
      <c r="AK3827" s="187" t="str">
        <f t="shared" si="1279"/>
        <v/>
      </c>
      <c r="AN3827" s="187" t="str">
        <f t="shared" si="1280"/>
        <v/>
      </c>
      <c r="AO3827" s="187" t="str">
        <f t="shared" si="1281"/>
        <v/>
      </c>
      <c r="AP3827" s="187" t="str">
        <f t="shared" si="1282"/>
        <v/>
      </c>
      <c r="AT3827" s="187" t="str">
        <f t="shared" si="1283"/>
        <v/>
      </c>
      <c r="AU3827" s="187" t="str">
        <f t="shared" si="1284"/>
        <v/>
      </c>
      <c r="AV3827" s="187" t="str">
        <f t="shared" si="1285"/>
        <v/>
      </c>
      <c r="AW3827" s="187" t="str">
        <f t="shared" si="1286"/>
        <v/>
      </c>
      <c r="AX3827" s="187" t="str">
        <f t="shared" si="1287"/>
        <v/>
      </c>
      <c r="AY3827" s="187" t="str">
        <f t="shared" si="1268"/>
        <v/>
      </c>
      <c r="AZ3827" s="187" t="str">
        <f t="shared" si="1288"/>
        <v/>
      </c>
      <c r="BA3827" s="187" t="str">
        <f t="shared" si="1270"/>
        <v xml:space="preserve"> </v>
      </c>
      <c r="BB3827" s="187" t="str">
        <f>IFERROR(IF(AW3827="","",VLOOKUP(AW3827,SUSS!R:S,2,FALSE)),AY3827*SUSS!$M$2)</f>
        <v/>
      </c>
      <c r="BC3827" s="187" t="str">
        <f t="shared" si="1269"/>
        <v/>
      </c>
    </row>
    <row r="3828" spans="29:55">
      <c r="AC3828" s="187" t="str">
        <f t="shared" si="1271"/>
        <v/>
      </c>
      <c r="AD3828" s="187" t="str">
        <f t="shared" si="1272"/>
        <v/>
      </c>
      <c r="AE3828" s="187" t="str">
        <f t="shared" si="1273"/>
        <v/>
      </c>
      <c r="AF3828" s="187" t="str">
        <f t="shared" si="1274"/>
        <v/>
      </c>
      <c r="AG3828" s="187" t="str">
        <f t="shared" si="1275"/>
        <v/>
      </c>
      <c r="AH3828" s="187" t="str">
        <f t="shared" si="1276"/>
        <v/>
      </c>
      <c r="AI3828" s="187" t="str">
        <f t="shared" si="1277"/>
        <v/>
      </c>
      <c r="AJ3828" s="187" t="str">
        <f t="shared" si="1278"/>
        <v/>
      </c>
      <c r="AK3828" s="187" t="str">
        <f t="shared" si="1279"/>
        <v/>
      </c>
      <c r="AN3828" s="187" t="str">
        <f t="shared" si="1280"/>
        <v/>
      </c>
      <c r="AO3828" s="187" t="str">
        <f t="shared" si="1281"/>
        <v/>
      </c>
      <c r="AP3828" s="187" t="str">
        <f t="shared" si="1282"/>
        <v/>
      </c>
      <c r="AT3828" s="187" t="str">
        <f t="shared" si="1283"/>
        <v/>
      </c>
      <c r="AU3828" s="187" t="str">
        <f t="shared" si="1284"/>
        <v/>
      </c>
      <c r="AV3828" s="187" t="str">
        <f t="shared" si="1285"/>
        <v/>
      </c>
      <c r="AW3828" s="187" t="str">
        <f t="shared" si="1286"/>
        <v/>
      </c>
      <c r="AX3828" s="187" t="str">
        <f t="shared" si="1287"/>
        <v/>
      </c>
      <c r="AY3828" s="187" t="str">
        <f t="shared" si="1268"/>
        <v/>
      </c>
      <c r="AZ3828" s="187" t="str">
        <f t="shared" si="1288"/>
        <v/>
      </c>
      <c r="BA3828" s="187" t="str">
        <f t="shared" si="1270"/>
        <v xml:space="preserve"> </v>
      </c>
      <c r="BB3828" s="187" t="str">
        <f>IFERROR(IF(AW3828="","",VLOOKUP(AW3828,SUSS!R:S,2,FALSE)),AY3828*SUSS!$M$2)</f>
        <v/>
      </c>
      <c r="BC3828" s="187" t="str">
        <f t="shared" si="1269"/>
        <v/>
      </c>
    </row>
    <row r="3829" spans="29:55">
      <c r="AC3829" s="187" t="str">
        <f t="shared" si="1271"/>
        <v/>
      </c>
      <c r="AD3829" s="187" t="str">
        <f t="shared" si="1272"/>
        <v/>
      </c>
      <c r="AE3829" s="187" t="str">
        <f t="shared" si="1273"/>
        <v/>
      </c>
      <c r="AF3829" s="187" t="str">
        <f t="shared" si="1274"/>
        <v/>
      </c>
      <c r="AG3829" s="187" t="str">
        <f t="shared" si="1275"/>
        <v/>
      </c>
      <c r="AH3829" s="187" t="str">
        <f t="shared" si="1276"/>
        <v/>
      </c>
      <c r="AI3829" s="187" t="str">
        <f t="shared" si="1277"/>
        <v/>
      </c>
      <c r="AJ3829" s="187" t="str">
        <f t="shared" si="1278"/>
        <v/>
      </c>
      <c r="AK3829" s="187" t="str">
        <f t="shared" si="1279"/>
        <v/>
      </c>
      <c r="AN3829" s="187" t="str">
        <f t="shared" si="1280"/>
        <v/>
      </c>
      <c r="AO3829" s="187" t="str">
        <f t="shared" si="1281"/>
        <v/>
      </c>
      <c r="AP3829" s="187" t="str">
        <f t="shared" si="1282"/>
        <v/>
      </c>
      <c r="AT3829" s="187" t="str">
        <f t="shared" si="1283"/>
        <v/>
      </c>
      <c r="AU3829" s="187" t="str">
        <f t="shared" si="1284"/>
        <v/>
      </c>
      <c r="AV3829" s="187" t="str">
        <f t="shared" si="1285"/>
        <v/>
      </c>
      <c r="AW3829" s="187" t="str">
        <f t="shared" si="1286"/>
        <v/>
      </c>
      <c r="AX3829" s="187" t="str">
        <f t="shared" si="1287"/>
        <v/>
      </c>
      <c r="AY3829" s="187" t="str">
        <f t="shared" si="1268"/>
        <v/>
      </c>
      <c r="AZ3829" s="187" t="str">
        <f t="shared" si="1288"/>
        <v/>
      </c>
      <c r="BA3829" s="187" t="str">
        <f t="shared" si="1270"/>
        <v xml:space="preserve"> </v>
      </c>
      <c r="BB3829" s="187" t="str">
        <f>IFERROR(IF(AW3829="","",VLOOKUP(AW3829,SUSS!R:S,2,FALSE)),AY3829*SUSS!$M$2)</f>
        <v/>
      </c>
      <c r="BC3829" s="187" t="str">
        <f t="shared" si="1269"/>
        <v/>
      </c>
    </row>
    <row r="3830" spans="29:55">
      <c r="AC3830" s="187" t="str">
        <f t="shared" si="1271"/>
        <v/>
      </c>
      <c r="AD3830" s="187" t="str">
        <f t="shared" si="1272"/>
        <v/>
      </c>
      <c r="AE3830" s="187" t="str">
        <f t="shared" si="1273"/>
        <v/>
      </c>
      <c r="AF3830" s="187" t="str">
        <f t="shared" si="1274"/>
        <v/>
      </c>
      <c r="AG3830" s="187" t="str">
        <f t="shared" si="1275"/>
        <v/>
      </c>
      <c r="AH3830" s="187" t="str">
        <f t="shared" si="1276"/>
        <v/>
      </c>
      <c r="AI3830" s="187" t="str">
        <f t="shared" si="1277"/>
        <v/>
      </c>
      <c r="AJ3830" s="187" t="str">
        <f t="shared" si="1278"/>
        <v/>
      </c>
      <c r="AK3830" s="187" t="str">
        <f t="shared" si="1279"/>
        <v/>
      </c>
      <c r="AN3830" s="187" t="str">
        <f t="shared" si="1280"/>
        <v/>
      </c>
      <c r="AO3830" s="187" t="str">
        <f t="shared" si="1281"/>
        <v/>
      </c>
      <c r="AP3830" s="187" t="str">
        <f t="shared" si="1282"/>
        <v/>
      </c>
      <c r="AT3830" s="187" t="str">
        <f t="shared" si="1283"/>
        <v/>
      </c>
      <c r="AU3830" s="187" t="str">
        <f t="shared" si="1284"/>
        <v/>
      </c>
      <c r="AV3830" s="187" t="str">
        <f t="shared" si="1285"/>
        <v/>
      </c>
      <c r="AW3830" s="187" t="str">
        <f t="shared" si="1286"/>
        <v/>
      </c>
      <c r="AX3830" s="187" t="str">
        <f t="shared" si="1287"/>
        <v/>
      </c>
      <c r="AY3830" s="187" t="str">
        <f t="shared" si="1268"/>
        <v/>
      </c>
      <c r="AZ3830" s="187" t="str">
        <f t="shared" si="1288"/>
        <v/>
      </c>
      <c r="BA3830" s="187" t="str">
        <f t="shared" si="1270"/>
        <v xml:space="preserve"> </v>
      </c>
      <c r="BB3830" s="187" t="str">
        <f>IFERROR(IF(AW3830="","",VLOOKUP(AW3830,SUSS!R:S,2,FALSE)),AY3830*SUSS!$M$2)</f>
        <v/>
      </c>
      <c r="BC3830" s="187" t="str">
        <f t="shared" si="1269"/>
        <v/>
      </c>
    </row>
    <row r="3831" spans="29:55">
      <c r="AC3831" s="187" t="str">
        <f t="shared" si="1271"/>
        <v/>
      </c>
      <c r="AD3831" s="187" t="str">
        <f t="shared" si="1272"/>
        <v/>
      </c>
      <c r="AE3831" s="187" t="str">
        <f t="shared" si="1273"/>
        <v/>
      </c>
      <c r="AF3831" s="187" t="str">
        <f t="shared" si="1274"/>
        <v/>
      </c>
      <c r="AG3831" s="187" t="str">
        <f t="shared" si="1275"/>
        <v/>
      </c>
      <c r="AH3831" s="187" t="str">
        <f t="shared" si="1276"/>
        <v/>
      </c>
      <c r="AI3831" s="187" t="str">
        <f t="shared" si="1277"/>
        <v/>
      </c>
      <c r="AJ3831" s="187" t="str">
        <f t="shared" si="1278"/>
        <v/>
      </c>
      <c r="AK3831" s="187" t="str">
        <f t="shared" si="1279"/>
        <v/>
      </c>
      <c r="AN3831" s="187" t="str">
        <f t="shared" si="1280"/>
        <v/>
      </c>
      <c r="AO3831" s="187" t="str">
        <f t="shared" si="1281"/>
        <v/>
      </c>
      <c r="AP3831" s="187" t="str">
        <f t="shared" si="1282"/>
        <v/>
      </c>
      <c r="AT3831" s="187" t="str">
        <f t="shared" si="1283"/>
        <v/>
      </c>
      <c r="AU3831" s="187" t="str">
        <f t="shared" si="1284"/>
        <v/>
      </c>
      <c r="AV3831" s="187" t="str">
        <f t="shared" si="1285"/>
        <v/>
      </c>
      <c r="AW3831" s="187" t="str">
        <f t="shared" si="1286"/>
        <v/>
      </c>
      <c r="AX3831" s="187" t="str">
        <f t="shared" si="1287"/>
        <v/>
      </c>
      <c r="AY3831" s="187" t="str">
        <f t="shared" si="1268"/>
        <v/>
      </c>
      <c r="AZ3831" s="187" t="str">
        <f t="shared" si="1288"/>
        <v/>
      </c>
      <c r="BA3831" s="187" t="str">
        <f t="shared" si="1270"/>
        <v xml:space="preserve"> </v>
      </c>
      <c r="BB3831" s="187" t="str">
        <f>IFERROR(IF(AW3831="","",VLOOKUP(AW3831,SUSS!R:S,2,FALSE)),AY3831*SUSS!$M$2)</f>
        <v/>
      </c>
      <c r="BC3831" s="187" t="str">
        <f t="shared" si="1269"/>
        <v/>
      </c>
    </row>
    <row r="3832" spans="29:55">
      <c r="AC3832" s="187" t="str">
        <f t="shared" si="1271"/>
        <v/>
      </c>
      <c r="AD3832" s="187" t="str">
        <f t="shared" si="1272"/>
        <v/>
      </c>
      <c r="AE3832" s="187" t="str">
        <f t="shared" si="1273"/>
        <v/>
      </c>
      <c r="AF3832" s="187" t="str">
        <f t="shared" si="1274"/>
        <v/>
      </c>
      <c r="AG3832" s="187" t="str">
        <f t="shared" si="1275"/>
        <v/>
      </c>
      <c r="AH3832" s="187" t="str">
        <f t="shared" si="1276"/>
        <v/>
      </c>
      <c r="AI3832" s="187" t="str">
        <f t="shared" si="1277"/>
        <v/>
      </c>
      <c r="AJ3832" s="187" t="str">
        <f t="shared" si="1278"/>
        <v/>
      </c>
      <c r="AK3832" s="187" t="str">
        <f t="shared" si="1279"/>
        <v/>
      </c>
      <c r="AN3832" s="187" t="str">
        <f t="shared" si="1280"/>
        <v/>
      </c>
      <c r="AO3832" s="187" t="str">
        <f t="shared" si="1281"/>
        <v/>
      </c>
      <c r="AP3832" s="187" t="str">
        <f t="shared" si="1282"/>
        <v/>
      </c>
      <c r="AT3832" s="187" t="str">
        <f t="shared" si="1283"/>
        <v/>
      </c>
      <c r="AU3832" s="187" t="str">
        <f t="shared" si="1284"/>
        <v/>
      </c>
      <c r="AV3832" s="187" t="str">
        <f t="shared" si="1285"/>
        <v/>
      </c>
      <c r="AW3832" s="187" t="str">
        <f t="shared" si="1286"/>
        <v/>
      </c>
      <c r="AX3832" s="187" t="str">
        <f t="shared" si="1287"/>
        <v/>
      </c>
      <c r="AY3832" s="187" t="str">
        <f t="shared" si="1268"/>
        <v/>
      </c>
      <c r="AZ3832" s="187" t="str">
        <f t="shared" si="1288"/>
        <v/>
      </c>
      <c r="BA3832" s="187" t="str">
        <f t="shared" si="1270"/>
        <v xml:space="preserve"> </v>
      </c>
      <c r="BB3832" s="187" t="str">
        <f>IFERROR(IF(AW3832="","",VLOOKUP(AW3832,SUSS!R:S,2,FALSE)),AY3832*SUSS!$M$2)</f>
        <v/>
      </c>
      <c r="BC3832" s="187" t="str">
        <f t="shared" si="1269"/>
        <v/>
      </c>
    </row>
    <row r="3833" spans="29:55">
      <c r="AC3833" s="187" t="str">
        <f t="shared" si="1271"/>
        <v/>
      </c>
      <c r="AD3833" s="187" t="str">
        <f t="shared" si="1272"/>
        <v/>
      </c>
      <c r="AE3833" s="187" t="str">
        <f t="shared" si="1273"/>
        <v/>
      </c>
      <c r="AF3833" s="187" t="str">
        <f t="shared" si="1274"/>
        <v/>
      </c>
      <c r="AG3833" s="187" t="str">
        <f t="shared" si="1275"/>
        <v/>
      </c>
      <c r="AH3833" s="187" t="str">
        <f t="shared" si="1276"/>
        <v/>
      </c>
      <c r="AI3833" s="187" t="str">
        <f t="shared" si="1277"/>
        <v/>
      </c>
      <c r="AJ3833" s="187" t="str">
        <f t="shared" si="1278"/>
        <v/>
      </c>
      <c r="AK3833" s="187" t="str">
        <f t="shared" si="1279"/>
        <v/>
      </c>
      <c r="AN3833" s="187" t="str">
        <f t="shared" si="1280"/>
        <v/>
      </c>
      <c r="AO3833" s="187" t="str">
        <f t="shared" si="1281"/>
        <v/>
      </c>
      <c r="AP3833" s="187" t="str">
        <f t="shared" si="1282"/>
        <v/>
      </c>
      <c r="AT3833" s="187" t="str">
        <f t="shared" si="1283"/>
        <v/>
      </c>
      <c r="AU3833" s="187" t="str">
        <f t="shared" si="1284"/>
        <v/>
      </c>
      <c r="AV3833" s="187" t="str">
        <f t="shared" si="1285"/>
        <v/>
      </c>
      <c r="AW3833" s="187" t="str">
        <f t="shared" si="1286"/>
        <v/>
      </c>
      <c r="AX3833" s="187" t="str">
        <f t="shared" si="1287"/>
        <v/>
      </c>
      <c r="AY3833" s="187" t="str">
        <f t="shared" si="1268"/>
        <v/>
      </c>
      <c r="AZ3833" s="187" t="str">
        <f t="shared" si="1288"/>
        <v/>
      </c>
      <c r="BA3833" s="187" t="str">
        <f t="shared" si="1270"/>
        <v xml:space="preserve"> </v>
      </c>
      <c r="BB3833" s="187" t="str">
        <f>IFERROR(IF(AW3833="","",VLOOKUP(AW3833,SUSS!R:S,2,FALSE)),AY3833*SUSS!$M$2)</f>
        <v/>
      </c>
      <c r="BC3833" s="187" t="str">
        <f t="shared" si="1269"/>
        <v/>
      </c>
    </row>
    <row r="3834" spans="29:55">
      <c r="AC3834" s="187" t="str">
        <f t="shared" si="1271"/>
        <v/>
      </c>
      <c r="AD3834" s="187" t="str">
        <f t="shared" si="1272"/>
        <v/>
      </c>
      <c r="AE3834" s="187" t="str">
        <f t="shared" si="1273"/>
        <v/>
      </c>
      <c r="AF3834" s="187" t="str">
        <f t="shared" si="1274"/>
        <v/>
      </c>
      <c r="AG3834" s="187" t="str">
        <f t="shared" si="1275"/>
        <v/>
      </c>
      <c r="AH3834" s="187" t="str">
        <f t="shared" si="1276"/>
        <v/>
      </c>
      <c r="AI3834" s="187" t="str">
        <f t="shared" si="1277"/>
        <v/>
      </c>
      <c r="AJ3834" s="187" t="str">
        <f t="shared" si="1278"/>
        <v/>
      </c>
      <c r="AK3834" s="187" t="str">
        <f t="shared" si="1279"/>
        <v/>
      </c>
      <c r="AN3834" s="187" t="str">
        <f t="shared" si="1280"/>
        <v/>
      </c>
      <c r="AO3834" s="187" t="str">
        <f t="shared" si="1281"/>
        <v/>
      </c>
      <c r="AP3834" s="187" t="str">
        <f t="shared" si="1282"/>
        <v/>
      </c>
      <c r="AT3834" s="187" t="str">
        <f t="shared" si="1283"/>
        <v/>
      </c>
      <c r="AU3834" s="187" t="str">
        <f t="shared" si="1284"/>
        <v/>
      </c>
      <c r="AV3834" s="187" t="str">
        <f t="shared" si="1285"/>
        <v/>
      </c>
      <c r="AW3834" s="187" t="str">
        <f t="shared" si="1286"/>
        <v/>
      </c>
      <c r="AX3834" s="187" t="str">
        <f t="shared" si="1287"/>
        <v/>
      </c>
      <c r="AY3834" s="187" t="str">
        <f t="shared" si="1268"/>
        <v/>
      </c>
      <c r="AZ3834" s="187" t="str">
        <f t="shared" si="1288"/>
        <v/>
      </c>
      <c r="BA3834" s="187" t="str">
        <f t="shared" si="1270"/>
        <v xml:space="preserve"> </v>
      </c>
      <c r="BB3834" s="187" t="str">
        <f>IFERROR(IF(AW3834="","",VLOOKUP(AW3834,SUSS!R:S,2,FALSE)),AY3834*SUSS!$M$2)</f>
        <v/>
      </c>
      <c r="BC3834" s="187" t="str">
        <f t="shared" si="1269"/>
        <v/>
      </c>
    </row>
    <row r="3835" spans="29:55">
      <c r="AC3835" s="187" t="str">
        <f t="shared" si="1271"/>
        <v/>
      </c>
      <c r="AD3835" s="187" t="str">
        <f t="shared" si="1272"/>
        <v/>
      </c>
      <c r="AE3835" s="187" t="str">
        <f t="shared" si="1273"/>
        <v/>
      </c>
      <c r="AF3835" s="187" t="str">
        <f t="shared" si="1274"/>
        <v/>
      </c>
      <c r="AG3835" s="187" t="str">
        <f t="shared" si="1275"/>
        <v/>
      </c>
      <c r="AH3835" s="187" t="str">
        <f t="shared" si="1276"/>
        <v/>
      </c>
      <c r="AI3835" s="187" t="str">
        <f t="shared" si="1277"/>
        <v/>
      </c>
      <c r="AJ3835" s="187" t="str">
        <f t="shared" si="1278"/>
        <v/>
      </c>
      <c r="AK3835" s="187" t="str">
        <f t="shared" si="1279"/>
        <v/>
      </c>
      <c r="AN3835" s="187" t="str">
        <f t="shared" si="1280"/>
        <v/>
      </c>
      <c r="AO3835" s="187" t="str">
        <f t="shared" si="1281"/>
        <v/>
      </c>
      <c r="AP3835" s="187" t="str">
        <f t="shared" si="1282"/>
        <v/>
      </c>
      <c r="AT3835" s="187" t="str">
        <f t="shared" si="1283"/>
        <v/>
      </c>
      <c r="AU3835" s="187" t="str">
        <f t="shared" si="1284"/>
        <v/>
      </c>
      <c r="AV3835" s="187" t="str">
        <f t="shared" si="1285"/>
        <v/>
      </c>
      <c r="AW3835" s="187" t="str">
        <f t="shared" si="1286"/>
        <v/>
      </c>
      <c r="AX3835" s="187" t="str">
        <f t="shared" si="1287"/>
        <v/>
      </c>
      <c r="AY3835" s="187" t="str">
        <f t="shared" si="1268"/>
        <v/>
      </c>
      <c r="AZ3835" s="187" t="str">
        <f t="shared" si="1288"/>
        <v/>
      </c>
      <c r="BA3835" s="187" t="str">
        <f t="shared" si="1270"/>
        <v xml:space="preserve"> </v>
      </c>
      <c r="BB3835" s="187" t="str">
        <f>IFERROR(IF(AW3835="","",VLOOKUP(AW3835,SUSS!R:S,2,FALSE)),AY3835*SUSS!$M$2)</f>
        <v/>
      </c>
      <c r="BC3835" s="187" t="str">
        <f t="shared" si="1269"/>
        <v/>
      </c>
    </row>
    <row r="3836" spans="29:55">
      <c r="AC3836" s="187" t="str">
        <f t="shared" si="1271"/>
        <v/>
      </c>
      <c r="AD3836" s="187" t="str">
        <f t="shared" si="1272"/>
        <v/>
      </c>
      <c r="AE3836" s="187" t="str">
        <f t="shared" si="1273"/>
        <v/>
      </c>
      <c r="AF3836" s="187" t="str">
        <f t="shared" si="1274"/>
        <v/>
      </c>
      <c r="AG3836" s="187" t="str">
        <f t="shared" si="1275"/>
        <v/>
      </c>
      <c r="AH3836" s="187" t="str">
        <f t="shared" si="1276"/>
        <v/>
      </c>
      <c r="AI3836" s="187" t="str">
        <f t="shared" si="1277"/>
        <v/>
      </c>
      <c r="AJ3836" s="187" t="str">
        <f t="shared" si="1278"/>
        <v/>
      </c>
      <c r="AK3836" s="187" t="str">
        <f t="shared" si="1279"/>
        <v/>
      </c>
      <c r="AN3836" s="187" t="str">
        <f t="shared" si="1280"/>
        <v/>
      </c>
      <c r="AO3836" s="187" t="str">
        <f t="shared" si="1281"/>
        <v/>
      </c>
      <c r="AP3836" s="187" t="str">
        <f t="shared" si="1282"/>
        <v/>
      </c>
      <c r="AT3836" s="187" t="str">
        <f t="shared" si="1283"/>
        <v/>
      </c>
      <c r="AU3836" s="187" t="str">
        <f t="shared" si="1284"/>
        <v/>
      </c>
      <c r="AV3836" s="187" t="str">
        <f t="shared" si="1285"/>
        <v/>
      </c>
      <c r="AW3836" s="187" t="str">
        <f t="shared" si="1286"/>
        <v/>
      </c>
      <c r="AX3836" s="187" t="str">
        <f t="shared" si="1287"/>
        <v/>
      </c>
      <c r="AY3836" s="187" t="str">
        <f t="shared" si="1268"/>
        <v/>
      </c>
      <c r="AZ3836" s="187" t="str">
        <f t="shared" si="1288"/>
        <v/>
      </c>
      <c r="BA3836" s="187" t="str">
        <f t="shared" si="1270"/>
        <v xml:space="preserve"> </v>
      </c>
      <c r="BB3836" s="187" t="str">
        <f>IFERROR(IF(AW3836="","",VLOOKUP(AW3836,SUSS!R:S,2,FALSE)),AY3836*SUSS!$M$2)</f>
        <v/>
      </c>
      <c r="BC3836" s="187" t="str">
        <f t="shared" si="1269"/>
        <v/>
      </c>
    </row>
    <row r="3837" spans="29:55">
      <c r="AC3837" s="187" t="str">
        <f t="shared" si="1271"/>
        <v/>
      </c>
      <c r="AD3837" s="187" t="str">
        <f t="shared" si="1272"/>
        <v/>
      </c>
      <c r="AE3837" s="187" t="str">
        <f t="shared" si="1273"/>
        <v/>
      </c>
      <c r="AF3837" s="187" t="str">
        <f t="shared" si="1274"/>
        <v/>
      </c>
      <c r="AG3837" s="187" t="str">
        <f t="shared" si="1275"/>
        <v/>
      </c>
      <c r="AH3837" s="187" t="str">
        <f t="shared" si="1276"/>
        <v/>
      </c>
      <c r="AI3837" s="187" t="str">
        <f t="shared" si="1277"/>
        <v/>
      </c>
      <c r="AJ3837" s="187" t="str">
        <f t="shared" si="1278"/>
        <v/>
      </c>
      <c r="AK3837" s="187" t="str">
        <f t="shared" si="1279"/>
        <v/>
      </c>
      <c r="AN3837" s="187" t="str">
        <f t="shared" si="1280"/>
        <v/>
      </c>
      <c r="AO3837" s="187" t="str">
        <f t="shared" si="1281"/>
        <v/>
      </c>
      <c r="AP3837" s="187" t="str">
        <f t="shared" si="1282"/>
        <v/>
      </c>
      <c r="AT3837" s="187" t="str">
        <f t="shared" si="1283"/>
        <v/>
      </c>
      <c r="AU3837" s="187" t="str">
        <f t="shared" si="1284"/>
        <v/>
      </c>
      <c r="AV3837" s="187" t="str">
        <f t="shared" si="1285"/>
        <v/>
      </c>
      <c r="AW3837" s="187" t="str">
        <f t="shared" si="1286"/>
        <v/>
      </c>
      <c r="AX3837" s="187" t="str">
        <f t="shared" si="1287"/>
        <v/>
      </c>
      <c r="AY3837" s="187" t="str">
        <f t="shared" si="1268"/>
        <v/>
      </c>
      <c r="AZ3837" s="187" t="str">
        <f t="shared" si="1288"/>
        <v/>
      </c>
      <c r="BA3837" s="187" t="str">
        <f t="shared" si="1270"/>
        <v xml:space="preserve"> </v>
      </c>
      <c r="BB3837" s="187" t="str">
        <f>IFERROR(IF(AW3837="","",VLOOKUP(AW3837,SUSS!R:S,2,FALSE)),AY3837*SUSS!$M$2)</f>
        <v/>
      </c>
      <c r="BC3837" s="187" t="str">
        <f t="shared" si="1269"/>
        <v/>
      </c>
    </row>
    <row r="3838" spans="29:55">
      <c r="AC3838" s="187" t="str">
        <f t="shared" si="1271"/>
        <v/>
      </c>
      <c r="AD3838" s="187" t="str">
        <f t="shared" si="1272"/>
        <v/>
      </c>
      <c r="AE3838" s="187" t="str">
        <f t="shared" si="1273"/>
        <v/>
      </c>
      <c r="AF3838" s="187" t="str">
        <f t="shared" si="1274"/>
        <v/>
      </c>
      <c r="AG3838" s="187" t="str">
        <f t="shared" si="1275"/>
        <v/>
      </c>
      <c r="AH3838" s="187" t="str">
        <f t="shared" si="1276"/>
        <v/>
      </c>
      <c r="AI3838" s="187" t="str">
        <f t="shared" si="1277"/>
        <v/>
      </c>
      <c r="AJ3838" s="187" t="str">
        <f t="shared" si="1278"/>
        <v/>
      </c>
      <c r="AK3838" s="187" t="str">
        <f t="shared" si="1279"/>
        <v/>
      </c>
      <c r="AN3838" s="187" t="str">
        <f t="shared" si="1280"/>
        <v/>
      </c>
      <c r="AO3838" s="187" t="str">
        <f t="shared" si="1281"/>
        <v/>
      </c>
      <c r="AP3838" s="187" t="str">
        <f t="shared" si="1282"/>
        <v/>
      </c>
      <c r="AT3838" s="187" t="str">
        <f t="shared" si="1283"/>
        <v/>
      </c>
      <c r="AU3838" s="187" t="str">
        <f t="shared" si="1284"/>
        <v/>
      </c>
      <c r="AV3838" s="187" t="str">
        <f t="shared" si="1285"/>
        <v/>
      </c>
      <c r="AW3838" s="187" t="str">
        <f t="shared" si="1286"/>
        <v/>
      </c>
      <c r="AX3838" s="187" t="str">
        <f t="shared" si="1287"/>
        <v/>
      </c>
      <c r="AY3838" s="187" t="str">
        <f t="shared" si="1268"/>
        <v/>
      </c>
      <c r="AZ3838" s="187" t="str">
        <f t="shared" si="1288"/>
        <v/>
      </c>
      <c r="BA3838" s="187" t="str">
        <f t="shared" si="1270"/>
        <v xml:space="preserve"> </v>
      </c>
      <c r="BB3838" s="187" t="str">
        <f>IFERROR(IF(AW3838="","",VLOOKUP(AW3838,SUSS!R:S,2,FALSE)),AY3838*SUSS!$M$2)</f>
        <v/>
      </c>
      <c r="BC3838" s="187" t="str">
        <f t="shared" si="1269"/>
        <v/>
      </c>
    </row>
    <row r="3839" spans="29:55">
      <c r="AC3839" s="187" t="str">
        <f t="shared" si="1271"/>
        <v/>
      </c>
      <c r="AD3839" s="187" t="str">
        <f t="shared" si="1272"/>
        <v/>
      </c>
      <c r="AE3839" s="187" t="str">
        <f t="shared" si="1273"/>
        <v/>
      </c>
      <c r="AF3839" s="187" t="str">
        <f t="shared" si="1274"/>
        <v/>
      </c>
      <c r="AG3839" s="187" t="str">
        <f t="shared" si="1275"/>
        <v/>
      </c>
      <c r="AH3839" s="187" t="str">
        <f t="shared" si="1276"/>
        <v/>
      </c>
      <c r="AI3839" s="187" t="str">
        <f t="shared" si="1277"/>
        <v/>
      </c>
      <c r="AJ3839" s="187" t="str">
        <f t="shared" si="1278"/>
        <v/>
      </c>
      <c r="AK3839" s="187" t="str">
        <f t="shared" si="1279"/>
        <v/>
      </c>
      <c r="AN3839" s="187" t="str">
        <f t="shared" si="1280"/>
        <v/>
      </c>
      <c r="AO3839" s="187" t="str">
        <f t="shared" si="1281"/>
        <v/>
      </c>
      <c r="AP3839" s="187" t="str">
        <f t="shared" si="1282"/>
        <v/>
      </c>
      <c r="AT3839" s="187" t="str">
        <f t="shared" si="1283"/>
        <v/>
      </c>
      <c r="AU3839" s="187" t="str">
        <f t="shared" si="1284"/>
        <v/>
      </c>
      <c r="AV3839" s="187" t="str">
        <f t="shared" si="1285"/>
        <v/>
      </c>
      <c r="AW3839" s="187" t="str">
        <f t="shared" si="1286"/>
        <v/>
      </c>
      <c r="AX3839" s="187" t="str">
        <f t="shared" si="1287"/>
        <v/>
      </c>
      <c r="AY3839" s="187" t="str">
        <f t="shared" si="1268"/>
        <v/>
      </c>
      <c r="AZ3839" s="187" t="str">
        <f t="shared" si="1288"/>
        <v/>
      </c>
      <c r="BA3839" s="187" t="str">
        <f t="shared" si="1270"/>
        <v xml:space="preserve"> </v>
      </c>
      <c r="BB3839" s="187" t="str">
        <f>IFERROR(IF(AW3839="","",VLOOKUP(AW3839,SUSS!R:S,2,FALSE)),AY3839*SUSS!$M$2)</f>
        <v/>
      </c>
      <c r="BC3839" s="187" t="str">
        <f t="shared" si="1269"/>
        <v/>
      </c>
    </row>
    <row r="3840" spans="29:55">
      <c r="AC3840" s="187" t="str">
        <f t="shared" si="1271"/>
        <v/>
      </c>
      <c r="AD3840" s="187" t="str">
        <f t="shared" si="1272"/>
        <v/>
      </c>
      <c r="AE3840" s="187" t="str">
        <f t="shared" si="1273"/>
        <v/>
      </c>
      <c r="AF3840" s="187" t="str">
        <f t="shared" si="1274"/>
        <v/>
      </c>
      <c r="AG3840" s="187" t="str">
        <f t="shared" si="1275"/>
        <v/>
      </c>
      <c r="AH3840" s="187" t="str">
        <f t="shared" si="1276"/>
        <v/>
      </c>
      <c r="AI3840" s="187" t="str">
        <f t="shared" si="1277"/>
        <v/>
      </c>
      <c r="AJ3840" s="187" t="str">
        <f t="shared" si="1278"/>
        <v/>
      </c>
      <c r="AK3840" s="187" t="str">
        <f t="shared" si="1279"/>
        <v/>
      </c>
      <c r="AN3840" s="187" t="str">
        <f t="shared" si="1280"/>
        <v/>
      </c>
      <c r="AO3840" s="187" t="str">
        <f t="shared" si="1281"/>
        <v/>
      </c>
      <c r="AP3840" s="187" t="str">
        <f t="shared" si="1282"/>
        <v/>
      </c>
      <c r="AT3840" s="187" t="str">
        <f t="shared" si="1283"/>
        <v/>
      </c>
      <c r="AU3840" s="187" t="str">
        <f t="shared" si="1284"/>
        <v/>
      </c>
      <c r="AV3840" s="187" t="str">
        <f t="shared" si="1285"/>
        <v/>
      </c>
      <c r="AW3840" s="187" t="str">
        <f t="shared" si="1286"/>
        <v/>
      </c>
      <c r="AX3840" s="187" t="str">
        <f t="shared" si="1287"/>
        <v/>
      </c>
      <c r="AY3840" s="187" t="str">
        <f t="shared" si="1268"/>
        <v/>
      </c>
      <c r="AZ3840" s="187" t="str">
        <f t="shared" si="1288"/>
        <v/>
      </c>
      <c r="BA3840" s="187" t="str">
        <f t="shared" si="1270"/>
        <v xml:space="preserve"> </v>
      </c>
      <c r="BB3840" s="187" t="str">
        <f>IFERROR(IF(AW3840="","",VLOOKUP(AW3840,SUSS!R:S,2,FALSE)),AY3840*SUSS!$M$2)</f>
        <v/>
      </c>
      <c r="BC3840" s="187" t="str">
        <f t="shared" si="1269"/>
        <v/>
      </c>
    </row>
    <row r="3841" spans="29:55">
      <c r="AC3841" s="187" t="str">
        <f t="shared" si="1271"/>
        <v/>
      </c>
      <c r="AD3841" s="187" t="str">
        <f t="shared" si="1272"/>
        <v/>
      </c>
      <c r="AE3841" s="187" t="str">
        <f t="shared" si="1273"/>
        <v/>
      </c>
      <c r="AF3841" s="187" t="str">
        <f t="shared" si="1274"/>
        <v/>
      </c>
      <c r="AG3841" s="187" t="str">
        <f t="shared" si="1275"/>
        <v/>
      </c>
      <c r="AH3841" s="187" t="str">
        <f t="shared" si="1276"/>
        <v/>
      </c>
      <c r="AI3841" s="187" t="str">
        <f t="shared" si="1277"/>
        <v/>
      </c>
      <c r="AJ3841" s="187" t="str">
        <f t="shared" si="1278"/>
        <v/>
      </c>
      <c r="AK3841" s="187" t="str">
        <f t="shared" si="1279"/>
        <v/>
      </c>
      <c r="AN3841" s="187" t="str">
        <f t="shared" si="1280"/>
        <v/>
      </c>
      <c r="AO3841" s="187" t="str">
        <f t="shared" si="1281"/>
        <v/>
      </c>
      <c r="AP3841" s="187" t="str">
        <f t="shared" si="1282"/>
        <v/>
      </c>
      <c r="AT3841" s="187" t="str">
        <f t="shared" si="1283"/>
        <v/>
      </c>
      <c r="AU3841" s="187" t="str">
        <f t="shared" si="1284"/>
        <v/>
      </c>
      <c r="AV3841" s="187" t="str">
        <f t="shared" si="1285"/>
        <v/>
      </c>
      <c r="AW3841" s="187" t="str">
        <f t="shared" si="1286"/>
        <v/>
      </c>
      <c r="AX3841" s="187" t="str">
        <f t="shared" si="1287"/>
        <v/>
      </c>
      <c r="AY3841" s="187" t="str">
        <f t="shared" si="1268"/>
        <v/>
      </c>
      <c r="AZ3841" s="187" t="str">
        <f t="shared" si="1288"/>
        <v/>
      </c>
      <c r="BA3841" s="187" t="str">
        <f t="shared" si="1270"/>
        <v xml:space="preserve"> </v>
      </c>
      <c r="BB3841" s="187" t="str">
        <f>IFERROR(IF(AW3841="","",VLOOKUP(AW3841,SUSS!R:S,2,FALSE)),AY3841*SUSS!$M$2)</f>
        <v/>
      </c>
      <c r="BC3841" s="187" t="str">
        <f t="shared" si="1269"/>
        <v/>
      </c>
    </row>
    <row r="3842" spans="29:55">
      <c r="AC3842" s="187" t="str">
        <f t="shared" si="1271"/>
        <v/>
      </c>
      <c r="AD3842" s="187" t="str">
        <f t="shared" si="1272"/>
        <v/>
      </c>
      <c r="AE3842" s="187" t="str">
        <f t="shared" si="1273"/>
        <v/>
      </c>
      <c r="AF3842" s="187" t="str">
        <f t="shared" si="1274"/>
        <v/>
      </c>
      <c r="AG3842" s="187" t="str">
        <f t="shared" si="1275"/>
        <v/>
      </c>
      <c r="AH3842" s="187" t="str">
        <f t="shared" si="1276"/>
        <v/>
      </c>
      <c r="AI3842" s="187" t="str">
        <f t="shared" si="1277"/>
        <v/>
      </c>
      <c r="AJ3842" s="187" t="str">
        <f t="shared" si="1278"/>
        <v/>
      </c>
      <c r="AK3842" s="187" t="str">
        <f t="shared" si="1279"/>
        <v/>
      </c>
      <c r="AN3842" s="187" t="str">
        <f t="shared" si="1280"/>
        <v/>
      </c>
      <c r="AO3842" s="187" t="str">
        <f t="shared" si="1281"/>
        <v/>
      </c>
      <c r="AP3842" s="187" t="str">
        <f t="shared" si="1282"/>
        <v/>
      </c>
      <c r="AT3842" s="187" t="str">
        <f t="shared" si="1283"/>
        <v/>
      </c>
      <c r="AU3842" s="187" t="str">
        <f t="shared" si="1284"/>
        <v/>
      </c>
      <c r="AV3842" s="187" t="str">
        <f t="shared" si="1285"/>
        <v/>
      </c>
      <c r="AW3842" s="187" t="str">
        <f t="shared" si="1286"/>
        <v/>
      </c>
      <c r="AX3842" s="187" t="str">
        <f t="shared" si="1287"/>
        <v/>
      </c>
      <c r="AY3842" s="187" t="str">
        <f t="shared" si="1268"/>
        <v/>
      </c>
      <c r="AZ3842" s="187" t="str">
        <f t="shared" si="1288"/>
        <v/>
      </c>
      <c r="BA3842" s="187" t="str">
        <f t="shared" si="1270"/>
        <v xml:space="preserve"> </v>
      </c>
      <c r="BB3842" s="187" t="str">
        <f>IFERROR(IF(AW3842="","",VLOOKUP(AW3842,SUSS!R:S,2,FALSE)),AY3842*SUSS!$M$2)</f>
        <v/>
      </c>
      <c r="BC3842" s="187" t="str">
        <f t="shared" si="1269"/>
        <v/>
      </c>
    </row>
    <row r="3843" spans="29:55">
      <c r="AC3843" s="187" t="str">
        <f t="shared" si="1271"/>
        <v/>
      </c>
      <c r="AD3843" s="187" t="str">
        <f t="shared" si="1272"/>
        <v/>
      </c>
      <c r="AE3843" s="187" t="str">
        <f t="shared" si="1273"/>
        <v/>
      </c>
      <c r="AF3843" s="187" t="str">
        <f t="shared" si="1274"/>
        <v/>
      </c>
      <c r="AG3843" s="187" t="str">
        <f t="shared" si="1275"/>
        <v/>
      </c>
      <c r="AH3843" s="187" t="str">
        <f t="shared" si="1276"/>
        <v/>
      </c>
      <c r="AI3843" s="187" t="str">
        <f t="shared" si="1277"/>
        <v/>
      </c>
      <c r="AJ3843" s="187" t="str">
        <f t="shared" si="1278"/>
        <v/>
      </c>
      <c r="AK3843" s="187" t="str">
        <f t="shared" si="1279"/>
        <v/>
      </c>
      <c r="AN3843" s="187" t="str">
        <f t="shared" si="1280"/>
        <v/>
      </c>
      <c r="AO3843" s="187" t="str">
        <f t="shared" si="1281"/>
        <v/>
      </c>
      <c r="AP3843" s="187" t="str">
        <f t="shared" si="1282"/>
        <v/>
      </c>
      <c r="AT3843" s="187" t="str">
        <f t="shared" si="1283"/>
        <v/>
      </c>
      <c r="AU3843" s="187" t="str">
        <f t="shared" si="1284"/>
        <v/>
      </c>
      <c r="AV3843" s="187" t="str">
        <f t="shared" si="1285"/>
        <v/>
      </c>
      <c r="AW3843" s="187" t="str">
        <f t="shared" si="1286"/>
        <v/>
      </c>
      <c r="AX3843" s="187" t="str">
        <f t="shared" si="1287"/>
        <v/>
      </c>
      <c r="AY3843" s="187" t="str">
        <f t="shared" si="1268"/>
        <v/>
      </c>
      <c r="AZ3843" s="187" t="str">
        <f t="shared" si="1288"/>
        <v/>
      </c>
      <c r="BA3843" s="187" t="str">
        <f t="shared" si="1270"/>
        <v xml:space="preserve"> </v>
      </c>
      <c r="BB3843" s="187" t="str">
        <f>IFERROR(IF(AW3843="","",VLOOKUP(AW3843,SUSS!R:S,2,FALSE)),AY3843*SUSS!$M$2)</f>
        <v/>
      </c>
      <c r="BC3843" s="187" t="str">
        <f t="shared" si="1269"/>
        <v/>
      </c>
    </row>
    <row r="3844" spans="29:55">
      <c r="AC3844" s="187" t="str">
        <f t="shared" si="1271"/>
        <v/>
      </c>
      <c r="AD3844" s="187" t="str">
        <f t="shared" si="1272"/>
        <v/>
      </c>
      <c r="AE3844" s="187" t="str">
        <f t="shared" si="1273"/>
        <v/>
      </c>
      <c r="AF3844" s="187" t="str">
        <f t="shared" si="1274"/>
        <v/>
      </c>
      <c r="AG3844" s="187" t="str">
        <f t="shared" si="1275"/>
        <v/>
      </c>
      <c r="AH3844" s="187" t="str">
        <f t="shared" si="1276"/>
        <v/>
      </c>
      <c r="AI3844" s="187" t="str">
        <f t="shared" si="1277"/>
        <v/>
      </c>
      <c r="AJ3844" s="187" t="str">
        <f t="shared" si="1278"/>
        <v/>
      </c>
      <c r="AK3844" s="187" t="str">
        <f t="shared" si="1279"/>
        <v/>
      </c>
      <c r="AN3844" s="187" t="str">
        <f t="shared" si="1280"/>
        <v/>
      </c>
      <c r="AO3844" s="187" t="str">
        <f t="shared" si="1281"/>
        <v/>
      </c>
      <c r="AP3844" s="187" t="str">
        <f t="shared" si="1282"/>
        <v/>
      </c>
      <c r="AT3844" s="187" t="str">
        <f t="shared" si="1283"/>
        <v/>
      </c>
      <c r="AU3844" s="187" t="str">
        <f t="shared" si="1284"/>
        <v/>
      </c>
      <c r="AV3844" s="187" t="str">
        <f t="shared" si="1285"/>
        <v/>
      </c>
      <c r="AW3844" s="187" t="str">
        <f t="shared" si="1286"/>
        <v/>
      </c>
      <c r="AX3844" s="187" t="str">
        <f t="shared" si="1287"/>
        <v/>
      </c>
      <c r="AY3844" s="187" t="str">
        <f t="shared" ref="AY3844:AY3907" si="1289">VLOOKUP(AX3844,AO:AP,2,FALSE)</f>
        <v/>
      </c>
      <c r="AZ3844" s="187" t="str">
        <f t="shared" si="1288"/>
        <v/>
      </c>
      <c r="BA3844" s="187" t="str">
        <f t="shared" si="1270"/>
        <v xml:space="preserve"> </v>
      </c>
      <c r="BB3844" s="187" t="str">
        <f>IFERROR(IF(AW3844="","",VLOOKUP(AW3844,SUSS!R:S,2,FALSE)),AY3844*SUSS!$M$2)</f>
        <v/>
      </c>
      <c r="BC3844" s="187" t="str">
        <f t="shared" si="1269"/>
        <v/>
      </c>
    </row>
    <row r="3845" spans="29:55">
      <c r="AC3845" s="187" t="str">
        <f t="shared" si="1271"/>
        <v/>
      </c>
      <c r="AD3845" s="187" t="str">
        <f t="shared" si="1272"/>
        <v/>
      </c>
      <c r="AE3845" s="187" t="str">
        <f t="shared" si="1273"/>
        <v/>
      </c>
      <c r="AF3845" s="187" t="str">
        <f t="shared" si="1274"/>
        <v/>
      </c>
      <c r="AG3845" s="187" t="str">
        <f t="shared" si="1275"/>
        <v/>
      </c>
      <c r="AH3845" s="187" t="str">
        <f t="shared" si="1276"/>
        <v/>
      </c>
      <c r="AI3845" s="187" t="str">
        <f t="shared" si="1277"/>
        <v/>
      </c>
      <c r="AJ3845" s="187" t="str">
        <f t="shared" si="1278"/>
        <v/>
      </c>
      <c r="AK3845" s="187" t="str">
        <f t="shared" si="1279"/>
        <v/>
      </c>
      <c r="AN3845" s="187" t="str">
        <f t="shared" si="1280"/>
        <v/>
      </c>
      <c r="AO3845" s="187" t="str">
        <f t="shared" si="1281"/>
        <v/>
      </c>
      <c r="AP3845" s="187" t="str">
        <f t="shared" si="1282"/>
        <v/>
      </c>
      <c r="AT3845" s="187" t="str">
        <f t="shared" si="1283"/>
        <v/>
      </c>
      <c r="AU3845" s="187" t="str">
        <f t="shared" si="1284"/>
        <v/>
      </c>
      <c r="AV3845" s="187" t="str">
        <f t="shared" si="1285"/>
        <v/>
      </c>
      <c r="AW3845" s="187" t="str">
        <f t="shared" si="1286"/>
        <v/>
      </c>
      <c r="AX3845" s="187" t="str">
        <f t="shared" si="1287"/>
        <v/>
      </c>
      <c r="AY3845" s="187" t="str">
        <f t="shared" si="1289"/>
        <v/>
      </c>
      <c r="AZ3845" s="187" t="str">
        <f t="shared" si="1288"/>
        <v/>
      </c>
      <c r="BA3845" s="187" t="str">
        <f t="shared" si="1270"/>
        <v xml:space="preserve"> </v>
      </c>
      <c r="BB3845" s="187" t="str">
        <f>IFERROR(IF(AW3845="","",VLOOKUP(AW3845,SUSS!R:S,2,FALSE)),AY3845*SUSS!$M$2)</f>
        <v/>
      </c>
      <c r="BC3845" s="187" t="str">
        <f t="shared" ref="BC3845:BC3908" si="1290">IFERROR(IF(BB3845&lt;&gt;"",AZ3845*BB3845,""),"VER")</f>
        <v/>
      </c>
    </row>
    <row r="3846" spans="29:55">
      <c r="AC3846" s="187" t="str">
        <f t="shared" si="1271"/>
        <v/>
      </c>
      <c r="AD3846" s="187" t="str">
        <f t="shared" si="1272"/>
        <v/>
      </c>
      <c r="AE3846" s="187" t="str">
        <f t="shared" si="1273"/>
        <v/>
      </c>
      <c r="AF3846" s="187" t="str">
        <f t="shared" si="1274"/>
        <v/>
      </c>
      <c r="AG3846" s="187" t="str">
        <f t="shared" si="1275"/>
        <v/>
      </c>
      <c r="AH3846" s="187" t="str">
        <f t="shared" si="1276"/>
        <v/>
      </c>
      <c r="AI3846" s="187" t="str">
        <f t="shared" si="1277"/>
        <v/>
      </c>
      <c r="AJ3846" s="187" t="str">
        <f t="shared" si="1278"/>
        <v/>
      </c>
      <c r="AK3846" s="187" t="str">
        <f t="shared" si="1279"/>
        <v/>
      </c>
      <c r="AN3846" s="187" t="str">
        <f t="shared" si="1280"/>
        <v/>
      </c>
      <c r="AO3846" s="187" t="str">
        <f t="shared" si="1281"/>
        <v/>
      </c>
      <c r="AP3846" s="187" t="str">
        <f t="shared" si="1282"/>
        <v/>
      </c>
      <c r="AT3846" s="187" t="str">
        <f t="shared" si="1283"/>
        <v/>
      </c>
      <c r="AU3846" s="187" t="str">
        <f t="shared" si="1284"/>
        <v/>
      </c>
      <c r="AV3846" s="187" t="str">
        <f t="shared" si="1285"/>
        <v/>
      </c>
      <c r="AW3846" s="187" t="str">
        <f t="shared" si="1286"/>
        <v/>
      </c>
      <c r="AX3846" s="187" t="str">
        <f t="shared" si="1287"/>
        <v/>
      </c>
      <c r="AY3846" s="187" t="str">
        <f t="shared" si="1289"/>
        <v/>
      </c>
      <c r="AZ3846" s="187" t="str">
        <f t="shared" si="1288"/>
        <v/>
      </c>
      <c r="BA3846" s="187" t="str">
        <f t="shared" si="1270"/>
        <v xml:space="preserve"> </v>
      </c>
      <c r="BB3846" s="187" t="str">
        <f>IFERROR(IF(AW3846="","",VLOOKUP(AW3846,SUSS!R:S,2,FALSE)),AY3846*SUSS!$M$2)</f>
        <v/>
      </c>
      <c r="BC3846" s="187" t="str">
        <f t="shared" si="1290"/>
        <v/>
      </c>
    </row>
    <row r="3847" spans="29:55">
      <c r="AC3847" s="187" t="str">
        <f t="shared" si="1271"/>
        <v/>
      </c>
      <c r="AD3847" s="187" t="str">
        <f t="shared" si="1272"/>
        <v/>
      </c>
      <c r="AE3847" s="187" t="str">
        <f t="shared" si="1273"/>
        <v/>
      </c>
      <c r="AF3847" s="187" t="str">
        <f t="shared" si="1274"/>
        <v/>
      </c>
      <c r="AG3847" s="187" t="str">
        <f t="shared" si="1275"/>
        <v/>
      </c>
      <c r="AH3847" s="187" t="str">
        <f t="shared" si="1276"/>
        <v/>
      </c>
      <c r="AI3847" s="187" t="str">
        <f t="shared" si="1277"/>
        <v/>
      </c>
      <c r="AJ3847" s="187" t="str">
        <f t="shared" si="1278"/>
        <v/>
      </c>
      <c r="AK3847" s="187" t="str">
        <f t="shared" si="1279"/>
        <v/>
      </c>
      <c r="AN3847" s="187" t="str">
        <f t="shared" si="1280"/>
        <v/>
      </c>
      <c r="AO3847" s="187" t="str">
        <f t="shared" si="1281"/>
        <v/>
      </c>
      <c r="AP3847" s="187" t="str">
        <f t="shared" si="1282"/>
        <v/>
      </c>
      <c r="AT3847" s="187" t="str">
        <f t="shared" si="1283"/>
        <v/>
      </c>
      <c r="AU3847" s="187" t="str">
        <f t="shared" si="1284"/>
        <v/>
      </c>
      <c r="AV3847" s="187" t="str">
        <f t="shared" si="1285"/>
        <v/>
      </c>
      <c r="AW3847" s="187" t="str">
        <f t="shared" si="1286"/>
        <v/>
      </c>
      <c r="AX3847" s="187" t="str">
        <f t="shared" si="1287"/>
        <v/>
      </c>
      <c r="AY3847" s="187" t="str">
        <f t="shared" si="1289"/>
        <v/>
      </c>
      <c r="AZ3847" s="187" t="str">
        <f t="shared" si="1288"/>
        <v/>
      </c>
      <c r="BA3847" s="187" t="str">
        <f t="shared" si="1270"/>
        <v xml:space="preserve"> </v>
      </c>
      <c r="BB3847" s="187" t="str">
        <f>IFERROR(IF(AW3847="","",VLOOKUP(AW3847,SUSS!R:S,2,FALSE)),AY3847*SUSS!$M$2)</f>
        <v/>
      </c>
      <c r="BC3847" s="187" t="str">
        <f t="shared" si="1290"/>
        <v/>
      </c>
    </row>
    <row r="3848" spans="29:55">
      <c r="AC3848" s="187" t="str">
        <f t="shared" si="1271"/>
        <v/>
      </c>
      <c r="AD3848" s="187" t="str">
        <f t="shared" si="1272"/>
        <v/>
      </c>
      <c r="AE3848" s="187" t="str">
        <f t="shared" si="1273"/>
        <v/>
      </c>
      <c r="AF3848" s="187" t="str">
        <f t="shared" si="1274"/>
        <v/>
      </c>
      <c r="AG3848" s="187" t="str">
        <f t="shared" si="1275"/>
        <v/>
      </c>
      <c r="AH3848" s="187" t="str">
        <f t="shared" si="1276"/>
        <v/>
      </c>
      <c r="AI3848" s="187" t="str">
        <f t="shared" si="1277"/>
        <v/>
      </c>
      <c r="AJ3848" s="187" t="str">
        <f t="shared" si="1278"/>
        <v/>
      </c>
      <c r="AK3848" s="187" t="str">
        <f t="shared" si="1279"/>
        <v/>
      </c>
      <c r="AN3848" s="187" t="str">
        <f t="shared" si="1280"/>
        <v/>
      </c>
      <c r="AO3848" s="187" t="str">
        <f t="shared" si="1281"/>
        <v/>
      </c>
      <c r="AP3848" s="187" t="str">
        <f t="shared" si="1282"/>
        <v/>
      </c>
      <c r="AT3848" s="187" t="str">
        <f t="shared" si="1283"/>
        <v/>
      </c>
      <c r="AU3848" s="187" t="str">
        <f t="shared" si="1284"/>
        <v/>
      </c>
      <c r="AV3848" s="187" t="str">
        <f t="shared" si="1285"/>
        <v/>
      </c>
      <c r="AW3848" s="187" t="str">
        <f t="shared" si="1286"/>
        <v/>
      </c>
      <c r="AX3848" s="187" t="str">
        <f t="shared" si="1287"/>
        <v/>
      </c>
      <c r="AY3848" s="187" t="str">
        <f t="shared" si="1289"/>
        <v/>
      </c>
      <c r="AZ3848" s="187" t="str">
        <f t="shared" si="1288"/>
        <v/>
      </c>
      <c r="BA3848" s="187" t="str">
        <f t="shared" ref="BA3848:BA3911" si="1291">AT3848&amp;" "&amp;AU3848</f>
        <v xml:space="preserve"> </v>
      </c>
      <c r="BB3848" s="187" t="str">
        <f>IFERROR(IF(AW3848="","",VLOOKUP(AW3848,SUSS!R:S,2,FALSE)),AY3848*SUSS!$M$2)</f>
        <v/>
      </c>
      <c r="BC3848" s="187" t="str">
        <f t="shared" si="1290"/>
        <v/>
      </c>
    </row>
    <row r="3849" spans="29:55">
      <c r="AC3849" s="187" t="str">
        <f t="shared" si="1271"/>
        <v/>
      </c>
      <c r="AD3849" s="187" t="str">
        <f t="shared" si="1272"/>
        <v/>
      </c>
      <c r="AE3849" s="187" t="str">
        <f t="shared" si="1273"/>
        <v/>
      </c>
      <c r="AF3849" s="187" t="str">
        <f t="shared" si="1274"/>
        <v/>
      </c>
      <c r="AG3849" s="187" t="str">
        <f t="shared" si="1275"/>
        <v/>
      </c>
      <c r="AH3849" s="187" t="str">
        <f t="shared" si="1276"/>
        <v/>
      </c>
      <c r="AI3849" s="187" t="str">
        <f t="shared" si="1277"/>
        <v/>
      </c>
      <c r="AJ3849" s="187" t="str">
        <f t="shared" si="1278"/>
        <v/>
      </c>
      <c r="AK3849" s="187" t="str">
        <f t="shared" si="1279"/>
        <v/>
      </c>
      <c r="AN3849" s="187" t="str">
        <f t="shared" si="1280"/>
        <v/>
      </c>
      <c r="AO3849" s="187" t="str">
        <f t="shared" si="1281"/>
        <v/>
      </c>
      <c r="AP3849" s="187" t="str">
        <f t="shared" si="1282"/>
        <v/>
      </c>
      <c r="AT3849" s="187" t="str">
        <f t="shared" si="1283"/>
        <v/>
      </c>
      <c r="AU3849" s="187" t="str">
        <f t="shared" si="1284"/>
        <v/>
      </c>
      <c r="AV3849" s="187" t="str">
        <f t="shared" si="1285"/>
        <v/>
      </c>
      <c r="AW3849" s="187" t="str">
        <f t="shared" si="1286"/>
        <v/>
      </c>
      <c r="AX3849" s="187" t="str">
        <f t="shared" si="1287"/>
        <v/>
      </c>
      <c r="AY3849" s="187" t="str">
        <f t="shared" si="1289"/>
        <v/>
      </c>
      <c r="AZ3849" s="187" t="str">
        <f t="shared" si="1288"/>
        <v/>
      </c>
      <c r="BA3849" s="187" t="str">
        <f t="shared" si="1291"/>
        <v xml:space="preserve"> </v>
      </c>
      <c r="BB3849" s="187" t="str">
        <f>IFERROR(IF(AW3849="","",VLOOKUP(AW3849,SUSS!R:S,2,FALSE)),AY3849*SUSS!$M$2)</f>
        <v/>
      </c>
      <c r="BC3849" s="187" t="str">
        <f t="shared" si="1290"/>
        <v/>
      </c>
    </row>
    <row r="3850" spans="29:55">
      <c r="AC3850" s="187" t="str">
        <f t="shared" si="1271"/>
        <v/>
      </c>
      <c r="AD3850" s="187" t="str">
        <f t="shared" si="1272"/>
        <v/>
      </c>
      <c r="AE3850" s="187" t="str">
        <f t="shared" si="1273"/>
        <v/>
      </c>
      <c r="AF3850" s="187" t="str">
        <f t="shared" si="1274"/>
        <v/>
      </c>
      <c r="AG3850" s="187" t="str">
        <f t="shared" si="1275"/>
        <v/>
      </c>
      <c r="AH3850" s="187" t="str">
        <f t="shared" si="1276"/>
        <v/>
      </c>
      <c r="AI3850" s="187" t="str">
        <f t="shared" si="1277"/>
        <v/>
      </c>
      <c r="AJ3850" s="187" t="str">
        <f t="shared" si="1278"/>
        <v/>
      </c>
      <c r="AK3850" s="187" t="str">
        <f t="shared" si="1279"/>
        <v/>
      </c>
      <c r="AN3850" s="187" t="str">
        <f t="shared" si="1280"/>
        <v/>
      </c>
      <c r="AO3850" s="187" t="str">
        <f t="shared" si="1281"/>
        <v/>
      </c>
      <c r="AP3850" s="187" t="str">
        <f t="shared" si="1282"/>
        <v/>
      </c>
      <c r="AT3850" s="187" t="str">
        <f t="shared" si="1283"/>
        <v/>
      </c>
      <c r="AU3850" s="187" t="str">
        <f t="shared" si="1284"/>
        <v/>
      </c>
      <c r="AV3850" s="187" t="str">
        <f t="shared" si="1285"/>
        <v/>
      </c>
      <c r="AW3850" s="187" t="str">
        <f t="shared" si="1286"/>
        <v/>
      </c>
      <c r="AX3850" s="187" t="str">
        <f t="shared" si="1287"/>
        <v/>
      </c>
      <c r="AY3850" s="187" t="str">
        <f t="shared" si="1289"/>
        <v/>
      </c>
      <c r="AZ3850" s="187" t="str">
        <f t="shared" si="1288"/>
        <v/>
      </c>
      <c r="BA3850" s="187" t="str">
        <f t="shared" si="1291"/>
        <v xml:space="preserve"> </v>
      </c>
      <c r="BB3850" s="187" t="str">
        <f>IFERROR(IF(AW3850="","",VLOOKUP(AW3850,SUSS!R:S,2,FALSE)),AY3850*SUSS!$M$2)</f>
        <v/>
      </c>
      <c r="BC3850" s="187" t="str">
        <f t="shared" si="1290"/>
        <v/>
      </c>
    </row>
    <row r="3851" spans="29:55">
      <c r="AC3851" s="187" t="str">
        <f t="shared" si="1271"/>
        <v/>
      </c>
      <c r="AD3851" s="187" t="str">
        <f t="shared" si="1272"/>
        <v/>
      </c>
      <c r="AE3851" s="187" t="str">
        <f t="shared" si="1273"/>
        <v/>
      </c>
      <c r="AF3851" s="187" t="str">
        <f t="shared" si="1274"/>
        <v/>
      </c>
      <c r="AG3851" s="187" t="str">
        <f t="shared" si="1275"/>
        <v/>
      </c>
      <c r="AH3851" s="187" t="str">
        <f t="shared" si="1276"/>
        <v/>
      </c>
      <c r="AI3851" s="187" t="str">
        <f t="shared" si="1277"/>
        <v/>
      </c>
      <c r="AJ3851" s="187" t="str">
        <f t="shared" si="1278"/>
        <v/>
      </c>
      <c r="AK3851" s="187" t="str">
        <f t="shared" si="1279"/>
        <v/>
      </c>
      <c r="AN3851" s="187" t="str">
        <f t="shared" si="1280"/>
        <v/>
      </c>
      <c r="AO3851" s="187" t="str">
        <f t="shared" si="1281"/>
        <v/>
      </c>
      <c r="AP3851" s="187" t="str">
        <f t="shared" si="1282"/>
        <v/>
      </c>
      <c r="AT3851" s="187" t="str">
        <f t="shared" si="1283"/>
        <v/>
      </c>
      <c r="AU3851" s="187" t="str">
        <f t="shared" si="1284"/>
        <v/>
      </c>
      <c r="AV3851" s="187" t="str">
        <f t="shared" si="1285"/>
        <v/>
      </c>
      <c r="AW3851" s="187" t="str">
        <f t="shared" si="1286"/>
        <v/>
      </c>
      <c r="AX3851" s="187" t="str">
        <f t="shared" si="1287"/>
        <v/>
      </c>
      <c r="AY3851" s="187" t="str">
        <f t="shared" si="1289"/>
        <v/>
      </c>
      <c r="AZ3851" s="187" t="str">
        <f t="shared" si="1288"/>
        <v/>
      </c>
      <c r="BA3851" s="187" t="str">
        <f t="shared" si="1291"/>
        <v xml:space="preserve"> </v>
      </c>
      <c r="BB3851" s="187" t="str">
        <f>IFERROR(IF(AW3851="","",VLOOKUP(AW3851,SUSS!R:S,2,FALSE)),AY3851*SUSS!$M$2)</f>
        <v/>
      </c>
      <c r="BC3851" s="187" t="str">
        <f t="shared" si="1290"/>
        <v/>
      </c>
    </row>
    <row r="3852" spans="29:55">
      <c r="AC3852" s="187" t="str">
        <f t="shared" si="1271"/>
        <v/>
      </c>
      <c r="AD3852" s="187" t="str">
        <f t="shared" si="1272"/>
        <v/>
      </c>
      <c r="AE3852" s="187" t="str">
        <f t="shared" si="1273"/>
        <v/>
      </c>
      <c r="AF3852" s="187" t="str">
        <f t="shared" si="1274"/>
        <v/>
      </c>
      <c r="AG3852" s="187" t="str">
        <f t="shared" si="1275"/>
        <v/>
      </c>
      <c r="AH3852" s="187" t="str">
        <f t="shared" si="1276"/>
        <v/>
      </c>
      <c r="AI3852" s="187" t="str">
        <f t="shared" si="1277"/>
        <v/>
      </c>
      <c r="AJ3852" s="187" t="str">
        <f t="shared" si="1278"/>
        <v/>
      </c>
      <c r="AK3852" s="187" t="str">
        <f t="shared" si="1279"/>
        <v/>
      </c>
      <c r="AN3852" s="187" t="str">
        <f t="shared" si="1280"/>
        <v/>
      </c>
      <c r="AO3852" s="187" t="str">
        <f t="shared" si="1281"/>
        <v/>
      </c>
      <c r="AP3852" s="187" t="str">
        <f t="shared" si="1282"/>
        <v/>
      </c>
      <c r="AT3852" s="187" t="str">
        <f t="shared" si="1283"/>
        <v/>
      </c>
      <c r="AU3852" s="187" t="str">
        <f t="shared" si="1284"/>
        <v/>
      </c>
      <c r="AV3852" s="187" t="str">
        <f t="shared" si="1285"/>
        <v/>
      </c>
      <c r="AW3852" s="187" t="str">
        <f t="shared" si="1286"/>
        <v/>
      </c>
      <c r="AX3852" s="187" t="str">
        <f t="shared" si="1287"/>
        <v/>
      </c>
      <c r="AY3852" s="187" t="str">
        <f t="shared" si="1289"/>
        <v/>
      </c>
      <c r="AZ3852" s="187" t="str">
        <f t="shared" si="1288"/>
        <v/>
      </c>
      <c r="BA3852" s="187" t="str">
        <f t="shared" si="1291"/>
        <v xml:space="preserve"> </v>
      </c>
      <c r="BB3852" s="187" t="str">
        <f>IFERROR(IF(AW3852="","",VLOOKUP(AW3852,SUSS!R:S,2,FALSE)),AY3852*SUSS!$M$2)</f>
        <v/>
      </c>
      <c r="BC3852" s="187" t="str">
        <f t="shared" si="1290"/>
        <v/>
      </c>
    </row>
    <row r="3853" spans="29:55">
      <c r="AC3853" s="187" t="str">
        <f t="shared" si="1271"/>
        <v/>
      </c>
      <c r="AD3853" s="187" t="str">
        <f t="shared" si="1272"/>
        <v/>
      </c>
      <c r="AE3853" s="187" t="str">
        <f t="shared" si="1273"/>
        <v/>
      </c>
      <c r="AF3853" s="187" t="str">
        <f t="shared" si="1274"/>
        <v/>
      </c>
      <c r="AG3853" s="187" t="str">
        <f t="shared" si="1275"/>
        <v/>
      </c>
      <c r="AH3853" s="187" t="str">
        <f t="shared" si="1276"/>
        <v/>
      </c>
      <c r="AI3853" s="187" t="str">
        <f t="shared" si="1277"/>
        <v/>
      </c>
      <c r="AJ3853" s="187" t="str">
        <f t="shared" si="1278"/>
        <v/>
      </c>
      <c r="AK3853" s="187" t="str">
        <f t="shared" si="1279"/>
        <v/>
      </c>
      <c r="AN3853" s="187" t="str">
        <f t="shared" si="1280"/>
        <v/>
      </c>
      <c r="AO3853" s="187" t="str">
        <f t="shared" si="1281"/>
        <v/>
      </c>
      <c r="AP3853" s="187" t="str">
        <f t="shared" si="1282"/>
        <v/>
      </c>
      <c r="AT3853" s="187" t="str">
        <f t="shared" si="1283"/>
        <v/>
      </c>
      <c r="AU3853" s="187" t="str">
        <f t="shared" si="1284"/>
        <v/>
      </c>
      <c r="AV3853" s="187" t="str">
        <f t="shared" si="1285"/>
        <v/>
      </c>
      <c r="AW3853" s="187" t="str">
        <f t="shared" si="1286"/>
        <v/>
      </c>
      <c r="AX3853" s="187" t="str">
        <f t="shared" si="1287"/>
        <v/>
      </c>
      <c r="AY3853" s="187" t="str">
        <f t="shared" si="1289"/>
        <v/>
      </c>
      <c r="AZ3853" s="187" t="str">
        <f t="shared" si="1288"/>
        <v/>
      </c>
      <c r="BA3853" s="187" t="str">
        <f t="shared" si="1291"/>
        <v xml:space="preserve"> </v>
      </c>
      <c r="BB3853" s="187" t="str">
        <f>IFERROR(IF(AW3853="","",VLOOKUP(AW3853,SUSS!R:S,2,FALSE)),AY3853*SUSS!$M$2)</f>
        <v/>
      </c>
      <c r="BC3853" s="187" t="str">
        <f t="shared" si="1290"/>
        <v/>
      </c>
    </row>
    <row r="3854" spans="29:55">
      <c r="AC3854" s="187" t="str">
        <f t="shared" si="1271"/>
        <v/>
      </c>
      <c r="AD3854" s="187" t="str">
        <f t="shared" si="1272"/>
        <v/>
      </c>
      <c r="AE3854" s="187" t="str">
        <f t="shared" si="1273"/>
        <v/>
      </c>
      <c r="AF3854" s="187" t="str">
        <f t="shared" si="1274"/>
        <v/>
      </c>
      <c r="AG3854" s="187" t="str">
        <f t="shared" si="1275"/>
        <v/>
      </c>
      <c r="AH3854" s="187" t="str">
        <f t="shared" si="1276"/>
        <v/>
      </c>
      <c r="AI3854" s="187" t="str">
        <f t="shared" si="1277"/>
        <v/>
      </c>
      <c r="AJ3854" s="187" t="str">
        <f t="shared" si="1278"/>
        <v/>
      </c>
      <c r="AK3854" s="187" t="str">
        <f t="shared" si="1279"/>
        <v/>
      </c>
      <c r="AN3854" s="187" t="str">
        <f t="shared" si="1280"/>
        <v/>
      </c>
      <c r="AO3854" s="187" t="str">
        <f t="shared" si="1281"/>
        <v/>
      </c>
      <c r="AP3854" s="187" t="str">
        <f t="shared" si="1282"/>
        <v/>
      </c>
      <c r="AT3854" s="187" t="str">
        <f t="shared" si="1283"/>
        <v/>
      </c>
      <c r="AU3854" s="187" t="str">
        <f t="shared" si="1284"/>
        <v/>
      </c>
      <c r="AV3854" s="187" t="str">
        <f t="shared" si="1285"/>
        <v/>
      </c>
      <c r="AW3854" s="187" t="str">
        <f t="shared" si="1286"/>
        <v/>
      </c>
      <c r="AX3854" s="187" t="str">
        <f t="shared" si="1287"/>
        <v/>
      </c>
      <c r="AY3854" s="187" t="str">
        <f t="shared" si="1289"/>
        <v/>
      </c>
      <c r="AZ3854" s="187" t="str">
        <f t="shared" si="1288"/>
        <v/>
      </c>
      <c r="BA3854" s="187" t="str">
        <f t="shared" si="1291"/>
        <v xml:space="preserve"> </v>
      </c>
      <c r="BB3854" s="187" t="str">
        <f>IFERROR(IF(AW3854="","",VLOOKUP(AW3854,SUSS!R:S,2,FALSE)),AY3854*SUSS!$M$2)</f>
        <v/>
      </c>
      <c r="BC3854" s="187" t="str">
        <f t="shared" si="1290"/>
        <v/>
      </c>
    </row>
    <row r="3855" spans="29:55">
      <c r="AC3855" s="187" t="str">
        <f t="shared" si="1271"/>
        <v/>
      </c>
      <c r="AD3855" s="187" t="str">
        <f t="shared" si="1272"/>
        <v/>
      </c>
      <c r="AE3855" s="187" t="str">
        <f t="shared" si="1273"/>
        <v/>
      </c>
      <c r="AF3855" s="187" t="str">
        <f t="shared" si="1274"/>
        <v/>
      </c>
      <c r="AG3855" s="187" t="str">
        <f t="shared" si="1275"/>
        <v/>
      </c>
      <c r="AH3855" s="187" t="str">
        <f t="shared" si="1276"/>
        <v/>
      </c>
      <c r="AI3855" s="187" t="str">
        <f t="shared" si="1277"/>
        <v/>
      </c>
      <c r="AJ3855" s="187" t="str">
        <f t="shared" si="1278"/>
        <v/>
      </c>
      <c r="AK3855" s="187" t="str">
        <f t="shared" si="1279"/>
        <v/>
      </c>
      <c r="AN3855" s="187" t="str">
        <f t="shared" si="1280"/>
        <v/>
      </c>
      <c r="AO3855" s="187" t="str">
        <f t="shared" si="1281"/>
        <v/>
      </c>
      <c r="AP3855" s="187" t="str">
        <f t="shared" si="1282"/>
        <v/>
      </c>
      <c r="AT3855" s="187" t="str">
        <f t="shared" si="1283"/>
        <v/>
      </c>
      <c r="AU3855" s="187" t="str">
        <f t="shared" si="1284"/>
        <v/>
      </c>
      <c r="AV3855" s="187" t="str">
        <f t="shared" si="1285"/>
        <v/>
      </c>
      <c r="AW3855" s="187" t="str">
        <f t="shared" si="1286"/>
        <v/>
      </c>
      <c r="AX3855" s="187" t="str">
        <f t="shared" si="1287"/>
        <v/>
      </c>
      <c r="AY3855" s="187" t="str">
        <f t="shared" si="1289"/>
        <v/>
      </c>
      <c r="AZ3855" s="187" t="str">
        <f t="shared" si="1288"/>
        <v/>
      </c>
      <c r="BA3855" s="187" t="str">
        <f t="shared" si="1291"/>
        <v xml:space="preserve"> </v>
      </c>
      <c r="BB3855" s="187" t="str">
        <f>IFERROR(IF(AW3855="","",VLOOKUP(AW3855,SUSS!R:S,2,FALSE)),AY3855*SUSS!$M$2)</f>
        <v/>
      </c>
      <c r="BC3855" s="187" t="str">
        <f t="shared" si="1290"/>
        <v/>
      </c>
    </row>
    <row r="3856" spans="29:55">
      <c r="AC3856" s="187" t="str">
        <f t="shared" si="1271"/>
        <v/>
      </c>
      <c r="AD3856" s="187" t="str">
        <f t="shared" si="1272"/>
        <v/>
      </c>
      <c r="AE3856" s="187" t="str">
        <f t="shared" si="1273"/>
        <v/>
      </c>
      <c r="AF3856" s="187" t="str">
        <f t="shared" si="1274"/>
        <v/>
      </c>
      <c r="AG3856" s="187" t="str">
        <f t="shared" si="1275"/>
        <v/>
      </c>
      <c r="AH3856" s="187" t="str">
        <f t="shared" si="1276"/>
        <v/>
      </c>
      <c r="AI3856" s="187" t="str">
        <f t="shared" si="1277"/>
        <v/>
      </c>
      <c r="AJ3856" s="187" t="str">
        <f t="shared" si="1278"/>
        <v/>
      </c>
      <c r="AK3856" s="187" t="str">
        <f t="shared" si="1279"/>
        <v/>
      </c>
      <c r="AN3856" s="187" t="str">
        <f t="shared" si="1280"/>
        <v/>
      </c>
      <c r="AO3856" s="187" t="str">
        <f t="shared" si="1281"/>
        <v/>
      </c>
      <c r="AP3856" s="187" t="str">
        <f t="shared" si="1282"/>
        <v/>
      </c>
      <c r="AT3856" s="187" t="str">
        <f t="shared" si="1283"/>
        <v/>
      </c>
      <c r="AU3856" s="187" t="str">
        <f t="shared" si="1284"/>
        <v/>
      </c>
      <c r="AV3856" s="187" t="str">
        <f t="shared" si="1285"/>
        <v/>
      </c>
      <c r="AW3856" s="187" t="str">
        <f t="shared" si="1286"/>
        <v/>
      </c>
      <c r="AX3856" s="187" t="str">
        <f t="shared" si="1287"/>
        <v/>
      </c>
      <c r="AY3856" s="187" t="str">
        <f t="shared" si="1289"/>
        <v/>
      </c>
      <c r="AZ3856" s="187" t="str">
        <f t="shared" si="1288"/>
        <v/>
      </c>
      <c r="BA3856" s="187" t="str">
        <f t="shared" si="1291"/>
        <v xml:space="preserve"> </v>
      </c>
      <c r="BB3856" s="187" t="str">
        <f>IFERROR(IF(AW3856="","",VLOOKUP(AW3856,SUSS!R:S,2,FALSE)),AY3856*SUSS!$M$2)</f>
        <v/>
      </c>
      <c r="BC3856" s="187" t="str">
        <f t="shared" si="1290"/>
        <v/>
      </c>
    </row>
    <row r="3857" spans="29:55">
      <c r="AC3857" s="187" t="str">
        <f t="shared" si="1271"/>
        <v/>
      </c>
      <c r="AD3857" s="187" t="str">
        <f t="shared" si="1272"/>
        <v/>
      </c>
      <c r="AE3857" s="187" t="str">
        <f t="shared" si="1273"/>
        <v/>
      </c>
      <c r="AF3857" s="187" t="str">
        <f t="shared" si="1274"/>
        <v/>
      </c>
      <c r="AG3857" s="187" t="str">
        <f t="shared" si="1275"/>
        <v/>
      </c>
      <c r="AH3857" s="187" t="str">
        <f t="shared" si="1276"/>
        <v/>
      </c>
      <c r="AI3857" s="187" t="str">
        <f t="shared" si="1277"/>
        <v/>
      </c>
      <c r="AJ3857" s="187" t="str">
        <f t="shared" si="1278"/>
        <v/>
      </c>
      <c r="AK3857" s="187" t="str">
        <f t="shared" si="1279"/>
        <v/>
      </c>
      <c r="AN3857" s="187" t="str">
        <f t="shared" si="1280"/>
        <v/>
      </c>
      <c r="AO3857" s="187" t="str">
        <f t="shared" si="1281"/>
        <v/>
      </c>
      <c r="AP3857" s="187" t="str">
        <f t="shared" si="1282"/>
        <v/>
      </c>
      <c r="AT3857" s="187" t="str">
        <f t="shared" si="1283"/>
        <v/>
      </c>
      <c r="AU3857" s="187" t="str">
        <f t="shared" si="1284"/>
        <v/>
      </c>
      <c r="AV3857" s="187" t="str">
        <f t="shared" si="1285"/>
        <v/>
      </c>
      <c r="AW3857" s="187" t="str">
        <f t="shared" si="1286"/>
        <v/>
      </c>
      <c r="AX3857" s="187" t="str">
        <f t="shared" si="1287"/>
        <v/>
      </c>
      <c r="AY3857" s="187" t="str">
        <f t="shared" si="1289"/>
        <v/>
      </c>
      <c r="AZ3857" s="187" t="str">
        <f t="shared" si="1288"/>
        <v/>
      </c>
      <c r="BA3857" s="187" t="str">
        <f t="shared" si="1291"/>
        <v xml:space="preserve"> </v>
      </c>
      <c r="BB3857" s="187" t="str">
        <f>IFERROR(IF(AW3857="","",VLOOKUP(AW3857,SUSS!R:S,2,FALSE)),AY3857*SUSS!$M$2)</f>
        <v/>
      </c>
      <c r="BC3857" s="187" t="str">
        <f t="shared" si="1290"/>
        <v/>
      </c>
    </row>
    <row r="3858" spans="29:55">
      <c r="AC3858" s="187" t="str">
        <f t="shared" si="1271"/>
        <v/>
      </c>
      <c r="AD3858" s="187" t="str">
        <f t="shared" si="1272"/>
        <v/>
      </c>
      <c r="AE3858" s="187" t="str">
        <f t="shared" si="1273"/>
        <v/>
      </c>
      <c r="AF3858" s="187" t="str">
        <f t="shared" si="1274"/>
        <v/>
      </c>
      <c r="AG3858" s="187" t="str">
        <f t="shared" si="1275"/>
        <v/>
      </c>
      <c r="AH3858" s="187" t="str">
        <f t="shared" si="1276"/>
        <v/>
      </c>
      <c r="AI3858" s="187" t="str">
        <f t="shared" si="1277"/>
        <v/>
      </c>
      <c r="AJ3858" s="187" t="str">
        <f t="shared" si="1278"/>
        <v/>
      </c>
      <c r="AK3858" s="187" t="str">
        <f t="shared" si="1279"/>
        <v/>
      </c>
      <c r="AN3858" s="187" t="str">
        <f t="shared" si="1280"/>
        <v/>
      </c>
      <c r="AO3858" s="187" t="str">
        <f t="shared" si="1281"/>
        <v/>
      </c>
      <c r="AP3858" s="187" t="str">
        <f t="shared" si="1282"/>
        <v/>
      </c>
      <c r="AT3858" s="187" t="str">
        <f t="shared" si="1283"/>
        <v/>
      </c>
      <c r="AU3858" s="187" t="str">
        <f t="shared" si="1284"/>
        <v/>
      </c>
      <c r="AV3858" s="187" t="str">
        <f t="shared" si="1285"/>
        <v/>
      </c>
      <c r="AW3858" s="187" t="str">
        <f t="shared" si="1286"/>
        <v/>
      </c>
      <c r="AX3858" s="187" t="str">
        <f t="shared" si="1287"/>
        <v/>
      </c>
      <c r="AY3858" s="187" t="str">
        <f t="shared" si="1289"/>
        <v/>
      </c>
      <c r="AZ3858" s="187" t="str">
        <f t="shared" si="1288"/>
        <v/>
      </c>
      <c r="BA3858" s="187" t="str">
        <f t="shared" si="1291"/>
        <v xml:space="preserve"> </v>
      </c>
      <c r="BB3858" s="187" t="str">
        <f>IFERROR(IF(AW3858="","",VLOOKUP(AW3858,SUSS!R:S,2,FALSE)),AY3858*SUSS!$M$2)</f>
        <v/>
      </c>
      <c r="BC3858" s="187" t="str">
        <f t="shared" si="1290"/>
        <v/>
      </c>
    </row>
    <row r="3859" spans="29:55">
      <c r="AC3859" s="187" t="str">
        <f t="shared" si="1271"/>
        <v/>
      </c>
      <c r="AD3859" s="187" t="str">
        <f t="shared" si="1272"/>
        <v/>
      </c>
      <c r="AE3859" s="187" t="str">
        <f t="shared" si="1273"/>
        <v/>
      </c>
      <c r="AF3859" s="187" t="str">
        <f t="shared" si="1274"/>
        <v/>
      </c>
      <c r="AG3859" s="187" t="str">
        <f t="shared" si="1275"/>
        <v/>
      </c>
      <c r="AH3859" s="187" t="str">
        <f t="shared" si="1276"/>
        <v/>
      </c>
      <c r="AI3859" s="187" t="str">
        <f t="shared" si="1277"/>
        <v/>
      </c>
      <c r="AJ3859" s="187" t="str">
        <f t="shared" si="1278"/>
        <v/>
      </c>
      <c r="AK3859" s="187" t="str">
        <f t="shared" si="1279"/>
        <v/>
      </c>
      <c r="AN3859" s="187" t="str">
        <f t="shared" si="1280"/>
        <v/>
      </c>
      <c r="AO3859" s="187" t="str">
        <f t="shared" si="1281"/>
        <v/>
      </c>
      <c r="AP3859" s="187" t="str">
        <f t="shared" si="1282"/>
        <v/>
      </c>
      <c r="AT3859" s="187" t="str">
        <f t="shared" si="1283"/>
        <v/>
      </c>
      <c r="AU3859" s="187" t="str">
        <f t="shared" si="1284"/>
        <v/>
      </c>
      <c r="AV3859" s="187" t="str">
        <f t="shared" si="1285"/>
        <v/>
      </c>
      <c r="AW3859" s="187" t="str">
        <f t="shared" si="1286"/>
        <v/>
      </c>
      <c r="AX3859" s="187" t="str">
        <f t="shared" si="1287"/>
        <v/>
      </c>
      <c r="AY3859" s="187" t="str">
        <f t="shared" si="1289"/>
        <v/>
      </c>
      <c r="AZ3859" s="187" t="str">
        <f t="shared" si="1288"/>
        <v/>
      </c>
      <c r="BA3859" s="187" t="str">
        <f t="shared" si="1291"/>
        <v xml:space="preserve"> </v>
      </c>
      <c r="BB3859" s="187" t="str">
        <f>IFERROR(IF(AW3859="","",VLOOKUP(AW3859,SUSS!R:S,2,FALSE)),AY3859*SUSS!$M$2)</f>
        <v/>
      </c>
      <c r="BC3859" s="187" t="str">
        <f t="shared" si="1290"/>
        <v/>
      </c>
    </row>
    <row r="3860" spans="29:55">
      <c r="AC3860" s="187" t="str">
        <f t="shared" si="1271"/>
        <v/>
      </c>
      <c r="AD3860" s="187" t="str">
        <f t="shared" si="1272"/>
        <v/>
      </c>
      <c r="AE3860" s="187" t="str">
        <f t="shared" si="1273"/>
        <v/>
      </c>
      <c r="AF3860" s="187" t="str">
        <f t="shared" si="1274"/>
        <v/>
      </c>
      <c r="AG3860" s="187" t="str">
        <f t="shared" si="1275"/>
        <v/>
      </c>
      <c r="AH3860" s="187" t="str">
        <f t="shared" si="1276"/>
        <v/>
      </c>
      <c r="AI3860" s="187" t="str">
        <f t="shared" si="1277"/>
        <v/>
      </c>
      <c r="AJ3860" s="187" t="str">
        <f t="shared" si="1278"/>
        <v/>
      </c>
      <c r="AK3860" s="187" t="str">
        <f t="shared" si="1279"/>
        <v/>
      </c>
      <c r="AN3860" s="187" t="str">
        <f t="shared" si="1280"/>
        <v/>
      </c>
      <c r="AO3860" s="187" t="str">
        <f t="shared" si="1281"/>
        <v/>
      </c>
      <c r="AP3860" s="187" t="str">
        <f t="shared" si="1282"/>
        <v/>
      </c>
      <c r="AT3860" s="187" t="str">
        <f t="shared" si="1283"/>
        <v/>
      </c>
      <c r="AU3860" s="187" t="str">
        <f t="shared" si="1284"/>
        <v/>
      </c>
      <c r="AV3860" s="187" t="str">
        <f t="shared" si="1285"/>
        <v/>
      </c>
      <c r="AW3860" s="187" t="str">
        <f t="shared" si="1286"/>
        <v/>
      </c>
      <c r="AX3860" s="187" t="str">
        <f t="shared" si="1287"/>
        <v/>
      </c>
      <c r="AY3860" s="187" t="str">
        <f t="shared" si="1289"/>
        <v/>
      </c>
      <c r="AZ3860" s="187" t="str">
        <f t="shared" si="1288"/>
        <v/>
      </c>
      <c r="BA3860" s="187" t="str">
        <f t="shared" si="1291"/>
        <v xml:space="preserve"> </v>
      </c>
      <c r="BB3860" s="187" t="str">
        <f>IFERROR(IF(AW3860="","",VLOOKUP(AW3860,SUSS!R:S,2,FALSE)),AY3860*SUSS!$M$2)</f>
        <v/>
      </c>
      <c r="BC3860" s="187" t="str">
        <f t="shared" si="1290"/>
        <v/>
      </c>
    </row>
    <row r="3861" spans="29:55">
      <c r="AC3861" s="187" t="str">
        <f t="shared" si="1271"/>
        <v/>
      </c>
      <c r="AD3861" s="187" t="str">
        <f t="shared" si="1272"/>
        <v/>
      </c>
      <c r="AE3861" s="187" t="str">
        <f t="shared" si="1273"/>
        <v/>
      </c>
      <c r="AF3861" s="187" t="str">
        <f t="shared" si="1274"/>
        <v/>
      </c>
      <c r="AG3861" s="187" t="str">
        <f t="shared" si="1275"/>
        <v/>
      </c>
      <c r="AH3861" s="187" t="str">
        <f t="shared" si="1276"/>
        <v/>
      </c>
      <c r="AI3861" s="187" t="str">
        <f t="shared" si="1277"/>
        <v/>
      </c>
      <c r="AJ3861" s="187" t="str">
        <f t="shared" si="1278"/>
        <v/>
      </c>
      <c r="AK3861" s="187" t="str">
        <f t="shared" si="1279"/>
        <v/>
      </c>
      <c r="AN3861" s="187" t="str">
        <f t="shared" si="1280"/>
        <v/>
      </c>
      <c r="AO3861" s="187" t="str">
        <f t="shared" si="1281"/>
        <v/>
      </c>
      <c r="AP3861" s="187" t="str">
        <f t="shared" si="1282"/>
        <v/>
      </c>
      <c r="AT3861" s="187" t="str">
        <f t="shared" si="1283"/>
        <v/>
      </c>
      <c r="AU3861" s="187" t="str">
        <f t="shared" si="1284"/>
        <v/>
      </c>
      <c r="AV3861" s="187" t="str">
        <f t="shared" si="1285"/>
        <v/>
      </c>
      <c r="AW3861" s="187" t="str">
        <f t="shared" si="1286"/>
        <v/>
      </c>
      <c r="AX3861" s="187" t="str">
        <f t="shared" si="1287"/>
        <v/>
      </c>
      <c r="AY3861" s="187" t="str">
        <f t="shared" si="1289"/>
        <v/>
      </c>
      <c r="AZ3861" s="187" t="str">
        <f t="shared" si="1288"/>
        <v/>
      </c>
      <c r="BA3861" s="187" t="str">
        <f t="shared" si="1291"/>
        <v xml:space="preserve"> </v>
      </c>
      <c r="BB3861" s="187" t="str">
        <f>IFERROR(IF(AW3861="","",VLOOKUP(AW3861,SUSS!R:S,2,FALSE)),AY3861*SUSS!$M$2)</f>
        <v/>
      </c>
      <c r="BC3861" s="187" t="str">
        <f t="shared" si="1290"/>
        <v/>
      </c>
    </row>
    <row r="3862" spans="29:55">
      <c r="AC3862" s="187" t="str">
        <f t="shared" si="1271"/>
        <v/>
      </c>
      <c r="AD3862" s="187" t="str">
        <f t="shared" si="1272"/>
        <v/>
      </c>
      <c r="AE3862" s="187" t="str">
        <f t="shared" si="1273"/>
        <v/>
      </c>
      <c r="AF3862" s="187" t="str">
        <f t="shared" si="1274"/>
        <v/>
      </c>
      <c r="AG3862" s="187" t="str">
        <f t="shared" si="1275"/>
        <v/>
      </c>
      <c r="AH3862" s="187" t="str">
        <f t="shared" si="1276"/>
        <v/>
      </c>
      <c r="AI3862" s="187" t="str">
        <f t="shared" si="1277"/>
        <v/>
      </c>
      <c r="AJ3862" s="187" t="str">
        <f t="shared" si="1278"/>
        <v/>
      </c>
      <c r="AK3862" s="187" t="str">
        <f t="shared" si="1279"/>
        <v/>
      </c>
      <c r="AN3862" s="187" t="str">
        <f t="shared" si="1280"/>
        <v/>
      </c>
      <c r="AO3862" s="187" t="str">
        <f t="shared" si="1281"/>
        <v/>
      </c>
      <c r="AP3862" s="187" t="str">
        <f t="shared" si="1282"/>
        <v/>
      </c>
      <c r="AT3862" s="187" t="str">
        <f t="shared" si="1283"/>
        <v/>
      </c>
      <c r="AU3862" s="187" t="str">
        <f t="shared" si="1284"/>
        <v/>
      </c>
      <c r="AV3862" s="187" t="str">
        <f t="shared" si="1285"/>
        <v/>
      </c>
      <c r="AW3862" s="187" t="str">
        <f t="shared" si="1286"/>
        <v/>
      </c>
      <c r="AX3862" s="187" t="str">
        <f t="shared" si="1287"/>
        <v/>
      </c>
      <c r="AY3862" s="187" t="str">
        <f t="shared" si="1289"/>
        <v/>
      </c>
      <c r="AZ3862" s="187" t="str">
        <f t="shared" si="1288"/>
        <v/>
      </c>
      <c r="BA3862" s="187" t="str">
        <f t="shared" si="1291"/>
        <v xml:space="preserve"> </v>
      </c>
      <c r="BB3862" s="187" t="str">
        <f>IFERROR(IF(AW3862="","",VLOOKUP(AW3862,SUSS!R:S,2,FALSE)),AY3862*SUSS!$M$2)</f>
        <v/>
      </c>
      <c r="BC3862" s="187" t="str">
        <f t="shared" si="1290"/>
        <v/>
      </c>
    </row>
    <row r="3863" spans="29:55">
      <c r="AC3863" s="187" t="str">
        <f t="shared" si="1271"/>
        <v/>
      </c>
      <c r="AD3863" s="187" t="str">
        <f t="shared" si="1272"/>
        <v/>
      </c>
      <c r="AE3863" s="187" t="str">
        <f t="shared" si="1273"/>
        <v/>
      </c>
      <c r="AF3863" s="187" t="str">
        <f t="shared" si="1274"/>
        <v/>
      </c>
      <c r="AG3863" s="187" t="str">
        <f t="shared" si="1275"/>
        <v/>
      </c>
      <c r="AH3863" s="187" t="str">
        <f t="shared" si="1276"/>
        <v/>
      </c>
      <c r="AI3863" s="187" t="str">
        <f t="shared" si="1277"/>
        <v/>
      </c>
      <c r="AJ3863" s="187" t="str">
        <f t="shared" si="1278"/>
        <v/>
      </c>
      <c r="AK3863" s="187" t="str">
        <f t="shared" si="1279"/>
        <v/>
      </c>
      <c r="AN3863" s="187" t="str">
        <f t="shared" si="1280"/>
        <v/>
      </c>
      <c r="AO3863" s="187" t="str">
        <f t="shared" si="1281"/>
        <v/>
      </c>
      <c r="AP3863" s="187" t="str">
        <f t="shared" si="1282"/>
        <v/>
      </c>
      <c r="AT3863" s="187" t="str">
        <f t="shared" si="1283"/>
        <v/>
      </c>
      <c r="AU3863" s="187" t="str">
        <f t="shared" si="1284"/>
        <v/>
      </c>
      <c r="AV3863" s="187" t="str">
        <f t="shared" si="1285"/>
        <v/>
      </c>
      <c r="AW3863" s="187" t="str">
        <f t="shared" si="1286"/>
        <v/>
      </c>
      <c r="AX3863" s="187" t="str">
        <f t="shared" si="1287"/>
        <v/>
      </c>
      <c r="AY3863" s="187" t="str">
        <f t="shared" si="1289"/>
        <v/>
      </c>
      <c r="AZ3863" s="187" t="str">
        <f t="shared" si="1288"/>
        <v/>
      </c>
      <c r="BA3863" s="187" t="str">
        <f t="shared" si="1291"/>
        <v xml:space="preserve"> </v>
      </c>
      <c r="BB3863" s="187" t="str">
        <f>IFERROR(IF(AW3863="","",VLOOKUP(AW3863,SUSS!R:S,2,FALSE)),AY3863*SUSS!$M$2)</f>
        <v/>
      </c>
      <c r="BC3863" s="187" t="str">
        <f t="shared" si="1290"/>
        <v/>
      </c>
    </row>
    <row r="3864" spans="29:55">
      <c r="AC3864" s="187" t="str">
        <f t="shared" si="1271"/>
        <v/>
      </c>
      <c r="AD3864" s="187" t="str">
        <f t="shared" si="1272"/>
        <v/>
      </c>
      <c r="AE3864" s="187" t="str">
        <f t="shared" si="1273"/>
        <v/>
      </c>
      <c r="AF3864" s="187" t="str">
        <f t="shared" si="1274"/>
        <v/>
      </c>
      <c r="AG3864" s="187" t="str">
        <f t="shared" si="1275"/>
        <v/>
      </c>
      <c r="AH3864" s="187" t="str">
        <f t="shared" si="1276"/>
        <v/>
      </c>
      <c r="AI3864" s="187" t="str">
        <f t="shared" si="1277"/>
        <v/>
      </c>
      <c r="AJ3864" s="187" t="str">
        <f t="shared" si="1278"/>
        <v/>
      </c>
      <c r="AK3864" s="187" t="str">
        <f t="shared" si="1279"/>
        <v/>
      </c>
      <c r="AN3864" s="187" t="str">
        <f t="shared" si="1280"/>
        <v/>
      </c>
      <c r="AO3864" s="187" t="str">
        <f t="shared" si="1281"/>
        <v/>
      </c>
      <c r="AP3864" s="187" t="str">
        <f t="shared" si="1282"/>
        <v/>
      </c>
      <c r="AT3864" s="187" t="str">
        <f t="shared" si="1283"/>
        <v/>
      </c>
      <c r="AU3864" s="187" t="str">
        <f t="shared" si="1284"/>
        <v/>
      </c>
      <c r="AV3864" s="187" t="str">
        <f t="shared" si="1285"/>
        <v/>
      </c>
      <c r="AW3864" s="187" t="str">
        <f t="shared" si="1286"/>
        <v/>
      </c>
      <c r="AX3864" s="187" t="str">
        <f t="shared" si="1287"/>
        <v/>
      </c>
      <c r="AY3864" s="187" t="str">
        <f t="shared" si="1289"/>
        <v/>
      </c>
      <c r="AZ3864" s="187" t="str">
        <f t="shared" si="1288"/>
        <v/>
      </c>
      <c r="BA3864" s="187" t="str">
        <f t="shared" si="1291"/>
        <v xml:space="preserve"> </v>
      </c>
      <c r="BB3864" s="187" t="str">
        <f>IFERROR(IF(AW3864="","",VLOOKUP(AW3864,SUSS!R:S,2,FALSE)),AY3864*SUSS!$M$2)</f>
        <v/>
      </c>
      <c r="BC3864" s="187" t="str">
        <f t="shared" si="1290"/>
        <v/>
      </c>
    </row>
    <row r="3865" spans="29:55">
      <c r="AC3865" s="187" t="str">
        <f t="shared" si="1271"/>
        <v/>
      </c>
      <c r="AD3865" s="187" t="str">
        <f t="shared" si="1272"/>
        <v/>
      </c>
      <c r="AE3865" s="187" t="str">
        <f t="shared" si="1273"/>
        <v/>
      </c>
      <c r="AF3865" s="187" t="str">
        <f t="shared" si="1274"/>
        <v/>
      </c>
      <c r="AG3865" s="187" t="str">
        <f t="shared" si="1275"/>
        <v/>
      </c>
      <c r="AH3865" s="187" t="str">
        <f t="shared" si="1276"/>
        <v/>
      </c>
      <c r="AI3865" s="187" t="str">
        <f t="shared" si="1277"/>
        <v/>
      </c>
      <c r="AJ3865" s="187" t="str">
        <f t="shared" si="1278"/>
        <v/>
      </c>
      <c r="AK3865" s="187" t="str">
        <f t="shared" si="1279"/>
        <v/>
      </c>
      <c r="AN3865" s="187" t="str">
        <f t="shared" si="1280"/>
        <v/>
      </c>
      <c r="AO3865" s="187" t="str">
        <f t="shared" si="1281"/>
        <v/>
      </c>
      <c r="AP3865" s="187" t="str">
        <f t="shared" si="1282"/>
        <v/>
      </c>
      <c r="AT3865" s="187" t="str">
        <f t="shared" si="1283"/>
        <v/>
      </c>
      <c r="AU3865" s="187" t="str">
        <f t="shared" si="1284"/>
        <v/>
      </c>
      <c r="AV3865" s="187" t="str">
        <f t="shared" si="1285"/>
        <v/>
      </c>
      <c r="AW3865" s="187" t="str">
        <f t="shared" si="1286"/>
        <v/>
      </c>
      <c r="AX3865" s="187" t="str">
        <f t="shared" si="1287"/>
        <v/>
      </c>
      <c r="AY3865" s="187" t="str">
        <f t="shared" si="1289"/>
        <v/>
      </c>
      <c r="AZ3865" s="187" t="str">
        <f t="shared" si="1288"/>
        <v/>
      </c>
      <c r="BA3865" s="187" t="str">
        <f t="shared" si="1291"/>
        <v xml:space="preserve"> </v>
      </c>
      <c r="BB3865" s="187" t="str">
        <f>IFERROR(IF(AW3865="","",VLOOKUP(AW3865,SUSS!R:S,2,FALSE)),AY3865*SUSS!$M$2)</f>
        <v/>
      </c>
      <c r="BC3865" s="187" t="str">
        <f t="shared" si="1290"/>
        <v/>
      </c>
    </row>
    <row r="3866" spans="29:55">
      <c r="AC3866" s="187" t="str">
        <f t="shared" si="1271"/>
        <v/>
      </c>
      <c r="AD3866" s="187" t="str">
        <f t="shared" si="1272"/>
        <v/>
      </c>
      <c r="AE3866" s="187" t="str">
        <f t="shared" si="1273"/>
        <v/>
      </c>
      <c r="AF3866" s="187" t="str">
        <f t="shared" si="1274"/>
        <v/>
      </c>
      <c r="AG3866" s="187" t="str">
        <f t="shared" si="1275"/>
        <v/>
      </c>
      <c r="AH3866" s="187" t="str">
        <f t="shared" si="1276"/>
        <v/>
      </c>
      <c r="AI3866" s="187" t="str">
        <f t="shared" si="1277"/>
        <v/>
      </c>
      <c r="AJ3866" s="187" t="str">
        <f t="shared" si="1278"/>
        <v/>
      </c>
      <c r="AK3866" s="187" t="str">
        <f t="shared" si="1279"/>
        <v/>
      </c>
      <c r="AN3866" s="187" t="str">
        <f t="shared" si="1280"/>
        <v/>
      </c>
      <c r="AO3866" s="187" t="str">
        <f t="shared" si="1281"/>
        <v/>
      </c>
      <c r="AP3866" s="187" t="str">
        <f t="shared" si="1282"/>
        <v/>
      </c>
      <c r="AT3866" s="187" t="str">
        <f t="shared" si="1283"/>
        <v/>
      </c>
      <c r="AU3866" s="187" t="str">
        <f t="shared" si="1284"/>
        <v/>
      </c>
      <c r="AV3866" s="187" t="str">
        <f t="shared" si="1285"/>
        <v/>
      </c>
      <c r="AW3866" s="187" t="str">
        <f t="shared" si="1286"/>
        <v/>
      </c>
      <c r="AX3866" s="187" t="str">
        <f t="shared" si="1287"/>
        <v/>
      </c>
      <c r="AY3866" s="187" t="str">
        <f t="shared" si="1289"/>
        <v/>
      </c>
      <c r="AZ3866" s="187" t="str">
        <f t="shared" si="1288"/>
        <v/>
      </c>
      <c r="BA3866" s="187" t="str">
        <f t="shared" si="1291"/>
        <v xml:space="preserve"> </v>
      </c>
      <c r="BB3866" s="187" t="str">
        <f>IFERROR(IF(AW3866="","",VLOOKUP(AW3866,SUSS!R:S,2,FALSE)),AY3866*SUSS!$M$2)</f>
        <v/>
      </c>
      <c r="BC3866" s="187" t="str">
        <f t="shared" si="1290"/>
        <v/>
      </c>
    </row>
    <row r="3867" spans="29:55">
      <c r="AC3867" s="187" t="str">
        <f t="shared" si="1271"/>
        <v/>
      </c>
      <c r="AD3867" s="187" t="str">
        <f t="shared" si="1272"/>
        <v/>
      </c>
      <c r="AE3867" s="187" t="str">
        <f t="shared" si="1273"/>
        <v/>
      </c>
      <c r="AF3867" s="187" t="str">
        <f t="shared" si="1274"/>
        <v/>
      </c>
      <c r="AG3867" s="187" t="str">
        <f t="shared" si="1275"/>
        <v/>
      </c>
      <c r="AH3867" s="187" t="str">
        <f t="shared" si="1276"/>
        <v/>
      </c>
      <c r="AI3867" s="187" t="str">
        <f t="shared" si="1277"/>
        <v/>
      </c>
      <c r="AJ3867" s="187" t="str">
        <f t="shared" si="1278"/>
        <v/>
      </c>
      <c r="AK3867" s="187" t="str">
        <f t="shared" si="1279"/>
        <v/>
      </c>
      <c r="AN3867" s="187" t="str">
        <f t="shared" si="1280"/>
        <v/>
      </c>
      <c r="AO3867" s="187" t="str">
        <f t="shared" si="1281"/>
        <v/>
      </c>
      <c r="AP3867" s="187" t="str">
        <f t="shared" si="1282"/>
        <v/>
      </c>
      <c r="AT3867" s="187" t="str">
        <f t="shared" si="1283"/>
        <v/>
      </c>
      <c r="AU3867" s="187" t="str">
        <f t="shared" si="1284"/>
        <v/>
      </c>
      <c r="AV3867" s="187" t="str">
        <f t="shared" si="1285"/>
        <v/>
      </c>
      <c r="AW3867" s="187" t="str">
        <f t="shared" si="1286"/>
        <v/>
      </c>
      <c r="AX3867" s="187" t="str">
        <f t="shared" si="1287"/>
        <v/>
      </c>
      <c r="AY3867" s="187" t="str">
        <f t="shared" si="1289"/>
        <v/>
      </c>
      <c r="AZ3867" s="187" t="str">
        <f t="shared" si="1288"/>
        <v/>
      </c>
      <c r="BA3867" s="187" t="str">
        <f t="shared" si="1291"/>
        <v xml:space="preserve"> </v>
      </c>
      <c r="BB3867" s="187" t="str">
        <f>IFERROR(IF(AW3867="","",VLOOKUP(AW3867,SUSS!R:S,2,FALSE)),AY3867*SUSS!$M$2)</f>
        <v/>
      </c>
      <c r="BC3867" s="187" t="str">
        <f t="shared" si="1290"/>
        <v/>
      </c>
    </row>
    <row r="3868" spans="29:55">
      <c r="AC3868" s="187" t="str">
        <f t="shared" si="1271"/>
        <v/>
      </c>
      <c r="AD3868" s="187" t="str">
        <f t="shared" si="1272"/>
        <v/>
      </c>
      <c r="AE3868" s="187" t="str">
        <f t="shared" si="1273"/>
        <v/>
      </c>
      <c r="AF3868" s="187" t="str">
        <f t="shared" si="1274"/>
        <v/>
      </c>
      <c r="AG3868" s="187" t="str">
        <f t="shared" si="1275"/>
        <v/>
      </c>
      <c r="AH3868" s="187" t="str">
        <f t="shared" si="1276"/>
        <v/>
      </c>
      <c r="AI3868" s="187" t="str">
        <f t="shared" si="1277"/>
        <v/>
      </c>
      <c r="AJ3868" s="187" t="str">
        <f t="shared" si="1278"/>
        <v/>
      </c>
      <c r="AK3868" s="187" t="str">
        <f t="shared" si="1279"/>
        <v/>
      </c>
      <c r="AN3868" s="187" t="str">
        <f t="shared" si="1280"/>
        <v/>
      </c>
      <c r="AO3868" s="187" t="str">
        <f t="shared" si="1281"/>
        <v/>
      </c>
      <c r="AP3868" s="187" t="str">
        <f t="shared" si="1282"/>
        <v/>
      </c>
      <c r="AT3868" s="187" t="str">
        <f t="shared" si="1283"/>
        <v/>
      </c>
      <c r="AU3868" s="187" t="str">
        <f t="shared" si="1284"/>
        <v/>
      </c>
      <c r="AV3868" s="187" t="str">
        <f t="shared" si="1285"/>
        <v/>
      </c>
      <c r="AW3868" s="187" t="str">
        <f t="shared" si="1286"/>
        <v/>
      </c>
      <c r="AX3868" s="187" t="str">
        <f t="shared" si="1287"/>
        <v/>
      </c>
      <c r="AY3868" s="187" t="str">
        <f t="shared" si="1289"/>
        <v/>
      </c>
      <c r="AZ3868" s="187" t="str">
        <f t="shared" si="1288"/>
        <v/>
      </c>
      <c r="BA3868" s="187" t="str">
        <f t="shared" si="1291"/>
        <v xml:space="preserve"> </v>
      </c>
      <c r="BB3868" s="187" t="str">
        <f>IFERROR(IF(AW3868="","",VLOOKUP(AW3868,SUSS!R:S,2,FALSE)),AY3868*SUSS!$M$2)</f>
        <v/>
      </c>
      <c r="BC3868" s="187" t="str">
        <f t="shared" si="1290"/>
        <v/>
      </c>
    </row>
    <row r="3869" spans="29:55">
      <c r="AC3869" s="187" t="str">
        <f t="shared" si="1271"/>
        <v/>
      </c>
      <c r="AD3869" s="187" t="str">
        <f t="shared" si="1272"/>
        <v/>
      </c>
      <c r="AE3869" s="187" t="str">
        <f t="shared" si="1273"/>
        <v/>
      </c>
      <c r="AF3869" s="187" t="str">
        <f t="shared" si="1274"/>
        <v/>
      </c>
      <c r="AG3869" s="187" t="str">
        <f t="shared" si="1275"/>
        <v/>
      </c>
      <c r="AH3869" s="187" t="str">
        <f t="shared" si="1276"/>
        <v/>
      </c>
      <c r="AI3869" s="187" t="str">
        <f t="shared" si="1277"/>
        <v/>
      </c>
      <c r="AJ3869" s="187" t="str">
        <f t="shared" si="1278"/>
        <v/>
      </c>
      <c r="AK3869" s="187" t="str">
        <f t="shared" si="1279"/>
        <v/>
      </c>
      <c r="AN3869" s="187" t="str">
        <f t="shared" si="1280"/>
        <v/>
      </c>
      <c r="AO3869" s="187" t="str">
        <f t="shared" si="1281"/>
        <v/>
      </c>
      <c r="AP3869" s="187" t="str">
        <f t="shared" si="1282"/>
        <v/>
      </c>
      <c r="AT3869" s="187" t="str">
        <f t="shared" si="1283"/>
        <v/>
      </c>
      <c r="AU3869" s="187" t="str">
        <f t="shared" si="1284"/>
        <v/>
      </c>
      <c r="AV3869" s="187" t="str">
        <f t="shared" si="1285"/>
        <v/>
      </c>
      <c r="AW3869" s="187" t="str">
        <f t="shared" si="1286"/>
        <v/>
      </c>
      <c r="AX3869" s="187" t="str">
        <f t="shared" si="1287"/>
        <v/>
      </c>
      <c r="AY3869" s="187" t="str">
        <f t="shared" si="1289"/>
        <v/>
      </c>
      <c r="AZ3869" s="187" t="str">
        <f t="shared" si="1288"/>
        <v/>
      </c>
      <c r="BA3869" s="187" t="str">
        <f t="shared" si="1291"/>
        <v xml:space="preserve"> </v>
      </c>
      <c r="BB3869" s="187" t="str">
        <f>IFERROR(IF(AW3869="","",VLOOKUP(AW3869,SUSS!R:S,2,FALSE)),AY3869*SUSS!$M$2)</f>
        <v/>
      </c>
      <c r="BC3869" s="187" t="str">
        <f t="shared" si="1290"/>
        <v/>
      </c>
    </row>
    <row r="3870" spans="29:55">
      <c r="AC3870" s="187" t="str">
        <f t="shared" ref="AC3870:AC3933" si="1292">IF($E3870=$AD$1,IF($G3870=$AE$1,A3870,""),"")</f>
        <v/>
      </c>
      <c r="AD3870" s="187" t="str">
        <f t="shared" ref="AD3870:AD3933" si="1293">IF($E3870=$AD$1,IF($G3870=$AE$1,E3870,""),"")</f>
        <v/>
      </c>
      <c r="AE3870" s="187" t="str">
        <f t="shared" ref="AE3870:AE3933" si="1294">IF($E3870=$AD$1,IF($G3870=$AE$1,F3870,""),"")</f>
        <v/>
      </c>
      <c r="AF3870" s="187" t="str">
        <f t="shared" ref="AF3870:AF3933" si="1295">IF($E3870=$AD$1,IF($G3870=$AE$1,G3870,""),"")</f>
        <v/>
      </c>
      <c r="AG3870" s="187" t="str">
        <f t="shared" ref="AG3870:AG3933" si="1296">IF($E3870=$AD$1,IF($G3870=$AE$1,I3870,""),"")</f>
        <v/>
      </c>
      <c r="AH3870" s="187" t="str">
        <f t="shared" ref="AH3870:AH3933" si="1297">IF($E3870=$AD$1,IF($G3870=$AE$1,J3870,""),"")</f>
        <v/>
      </c>
      <c r="AI3870" s="187" t="str">
        <f t="shared" ref="AI3870:AI3933" si="1298">IF($E3870=$AD$1,IF($G3870=$AE$1,K3870,""),"")</f>
        <v/>
      </c>
      <c r="AJ3870" s="187" t="str">
        <f t="shared" ref="AJ3870:AJ3933" si="1299">IF($E3870=$AD$1,IF($G3870=$AE$1,B3870,""),"")</f>
        <v/>
      </c>
      <c r="AK3870" s="187" t="str">
        <f t="shared" ref="AK3870:AK3933" si="1300">IF($E3870=$AD$1,IF($G3870=$AE$1,C3870,""),"")</f>
        <v/>
      </c>
      <c r="AN3870" s="187" t="str">
        <f t="shared" ref="AN3870:AN3933" si="1301">LEFT(AO3870,7)</f>
        <v/>
      </c>
      <c r="AO3870" s="187" t="str">
        <f t="shared" ref="AO3870:AO3933" si="1302">IF(AF3870=$AE$1,AJ3870&amp;"/"&amp;AK3870&amp;" "&amp;AD3870,"")</f>
        <v/>
      </c>
      <c r="AP3870" s="187" t="str">
        <f t="shared" ref="AP3870:AP3933" si="1303">IF(AO3870&lt;&gt;"",AI3870,"")</f>
        <v/>
      </c>
      <c r="AT3870" s="187" t="str">
        <f t="shared" ref="AT3870:AT3933" si="1304">IF($Q3870=$AD$1,N3870,"")</f>
        <v/>
      </c>
      <c r="AU3870" s="187" t="str">
        <f t="shared" ref="AU3870:AU3933" si="1305">IF($Q3870=$AD$1,O3870,"")</f>
        <v/>
      </c>
      <c r="AV3870" s="187" t="str">
        <f t="shared" ref="AV3870:AV3933" si="1306">IF($Q3870=$AD$1,P3870,"")</f>
        <v/>
      </c>
      <c r="AW3870" s="187" t="str">
        <f t="shared" ref="AW3870:AW3933" si="1307">IF($Q3870=$AD$1,T3870,"")</f>
        <v/>
      </c>
      <c r="AX3870" s="187" t="str">
        <f t="shared" ref="AX3870:AX3933" si="1308">IF(AW3870&lt;&gt;"",AW3870&amp;" "&amp;$AD$1,"")</f>
        <v/>
      </c>
      <c r="AY3870" s="187" t="str">
        <f t="shared" si="1289"/>
        <v/>
      </c>
      <c r="AZ3870" s="187" t="str">
        <f t="shared" ref="AZ3870:AZ3933" si="1309">IF(AY3870="","",AV3870/AY3870)</f>
        <v/>
      </c>
      <c r="BA3870" s="187" t="str">
        <f t="shared" si="1291"/>
        <v xml:space="preserve"> </v>
      </c>
      <c r="BB3870" s="187" t="str">
        <f>IFERROR(IF(AW3870="","",VLOOKUP(AW3870,SUSS!R:S,2,FALSE)),AY3870*SUSS!$M$2)</f>
        <v/>
      </c>
      <c r="BC3870" s="187" t="str">
        <f t="shared" si="1290"/>
        <v/>
      </c>
    </row>
    <row r="3871" spans="29:55">
      <c r="AC3871" s="187" t="str">
        <f t="shared" si="1292"/>
        <v/>
      </c>
      <c r="AD3871" s="187" t="str">
        <f t="shared" si="1293"/>
        <v/>
      </c>
      <c r="AE3871" s="187" t="str">
        <f t="shared" si="1294"/>
        <v/>
      </c>
      <c r="AF3871" s="187" t="str">
        <f t="shared" si="1295"/>
        <v/>
      </c>
      <c r="AG3871" s="187" t="str">
        <f t="shared" si="1296"/>
        <v/>
      </c>
      <c r="AH3871" s="187" t="str">
        <f t="shared" si="1297"/>
        <v/>
      </c>
      <c r="AI3871" s="187" t="str">
        <f t="shared" si="1298"/>
        <v/>
      </c>
      <c r="AJ3871" s="187" t="str">
        <f t="shared" si="1299"/>
        <v/>
      </c>
      <c r="AK3871" s="187" t="str">
        <f t="shared" si="1300"/>
        <v/>
      </c>
      <c r="AN3871" s="187" t="str">
        <f t="shared" si="1301"/>
        <v/>
      </c>
      <c r="AO3871" s="187" t="str">
        <f t="shared" si="1302"/>
        <v/>
      </c>
      <c r="AP3871" s="187" t="str">
        <f t="shared" si="1303"/>
        <v/>
      </c>
      <c r="AT3871" s="187" t="str">
        <f t="shared" si="1304"/>
        <v/>
      </c>
      <c r="AU3871" s="187" t="str">
        <f t="shared" si="1305"/>
        <v/>
      </c>
      <c r="AV3871" s="187" t="str">
        <f t="shared" si="1306"/>
        <v/>
      </c>
      <c r="AW3871" s="187" t="str">
        <f t="shared" si="1307"/>
        <v/>
      </c>
      <c r="AX3871" s="187" t="str">
        <f t="shared" si="1308"/>
        <v/>
      </c>
      <c r="AY3871" s="187" t="str">
        <f t="shared" si="1289"/>
        <v/>
      </c>
      <c r="AZ3871" s="187" t="str">
        <f t="shared" si="1309"/>
        <v/>
      </c>
      <c r="BA3871" s="187" t="str">
        <f t="shared" si="1291"/>
        <v xml:space="preserve"> </v>
      </c>
      <c r="BB3871" s="187" t="str">
        <f>IFERROR(IF(AW3871="","",VLOOKUP(AW3871,SUSS!R:S,2,FALSE)),AY3871*SUSS!$M$2)</f>
        <v/>
      </c>
      <c r="BC3871" s="187" t="str">
        <f t="shared" si="1290"/>
        <v/>
      </c>
    </row>
    <row r="3872" spans="29:55">
      <c r="AC3872" s="187" t="str">
        <f t="shared" si="1292"/>
        <v/>
      </c>
      <c r="AD3872" s="187" t="str">
        <f t="shared" si="1293"/>
        <v/>
      </c>
      <c r="AE3872" s="187" t="str">
        <f t="shared" si="1294"/>
        <v/>
      </c>
      <c r="AF3872" s="187" t="str">
        <f t="shared" si="1295"/>
        <v/>
      </c>
      <c r="AG3872" s="187" t="str">
        <f t="shared" si="1296"/>
        <v/>
      </c>
      <c r="AH3872" s="187" t="str">
        <f t="shared" si="1297"/>
        <v/>
      </c>
      <c r="AI3872" s="187" t="str">
        <f t="shared" si="1298"/>
        <v/>
      </c>
      <c r="AJ3872" s="187" t="str">
        <f t="shared" si="1299"/>
        <v/>
      </c>
      <c r="AK3872" s="187" t="str">
        <f t="shared" si="1300"/>
        <v/>
      </c>
      <c r="AN3872" s="187" t="str">
        <f t="shared" si="1301"/>
        <v/>
      </c>
      <c r="AO3872" s="187" t="str">
        <f t="shared" si="1302"/>
        <v/>
      </c>
      <c r="AP3872" s="187" t="str">
        <f t="shared" si="1303"/>
        <v/>
      </c>
      <c r="AT3872" s="187" t="str">
        <f t="shared" si="1304"/>
        <v/>
      </c>
      <c r="AU3872" s="187" t="str">
        <f t="shared" si="1305"/>
        <v/>
      </c>
      <c r="AV3872" s="187" t="str">
        <f t="shared" si="1306"/>
        <v/>
      </c>
      <c r="AW3872" s="187" t="str">
        <f t="shared" si="1307"/>
        <v/>
      </c>
      <c r="AX3872" s="187" t="str">
        <f t="shared" si="1308"/>
        <v/>
      </c>
      <c r="AY3872" s="187" t="str">
        <f t="shared" si="1289"/>
        <v/>
      </c>
      <c r="AZ3872" s="187" t="str">
        <f t="shared" si="1309"/>
        <v/>
      </c>
      <c r="BA3872" s="187" t="str">
        <f t="shared" si="1291"/>
        <v xml:space="preserve"> </v>
      </c>
      <c r="BB3872" s="187" t="str">
        <f>IFERROR(IF(AW3872="","",VLOOKUP(AW3872,SUSS!R:S,2,FALSE)),AY3872*SUSS!$M$2)</f>
        <v/>
      </c>
      <c r="BC3872" s="187" t="str">
        <f t="shared" si="1290"/>
        <v/>
      </c>
    </row>
    <row r="3873" spans="29:55">
      <c r="AC3873" s="187" t="str">
        <f t="shared" si="1292"/>
        <v/>
      </c>
      <c r="AD3873" s="187" t="str">
        <f t="shared" si="1293"/>
        <v/>
      </c>
      <c r="AE3873" s="187" t="str">
        <f t="shared" si="1294"/>
        <v/>
      </c>
      <c r="AF3873" s="187" t="str">
        <f t="shared" si="1295"/>
        <v/>
      </c>
      <c r="AG3873" s="187" t="str">
        <f t="shared" si="1296"/>
        <v/>
      </c>
      <c r="AH3873" s="187" t="str">
        <f t="shared" si="1297"/>
        <v/>
      </c>
      <c r="AI3873" s="187" t="str">
        <f t="shared" si="1298"/>
        <v/>
      </c>
      <c r="AJ3873" s="187" t="str">
        <f t="shared" si="1299"/>
        <v/>
      </c>
      <c r="AK3873" s="187" t="str">
        <f t="shared" si="1300"/>
        <v/>
      </c>
      <c r="AN3873" s="187" t="str">
        <f t="shared" si="1301"/>
        <v/>
      </c>
      <c r="AO3873" s="187" t="str">
        <f t="shared" si="1302"/>
        <v/>
      </c>
      <c r="AP3873" s="187" t="str">
        <f t="shared" si="1303"/>
        <v/>
      </c>
      <c r="AT3873" s="187" t="str">
        <f t="shared" si="1304"/>
        <v/>
      </c>
      <c r="AU3873" s="187" t="str">
        <f t="shared" si="1305"/>
        <v/>
      </c>
      <c r="AV3873" s="187" t="str">
        <f t="shared" si="1306"/>
        <v/>
      </c>
      <c r="AW3873" s="187" t="str">
        <f t="shared" si="1307"/>
        <v/>
      </c>
      <c r="AX3873" s="187" t="str">
        <f t="shared" si="1308"/>
        <v/>
      </c>
      <c r="AY3873" s="187" t="str">
        <f t="shared" si="1289"/>
        <v/>
      </c>
      <c r="AZ3873" s="187" t="str">
        <f t="shared" si="1309"/>
        <v/>
      </c>
      <c r="BA3873" s="187" t="str">
        <f t="shared" si="1291"/>
        <v xml:space="preserve"> </v>
      </c>
      <c r="BB3873" s="187" t="str">
        <f>IFERROR(IF(AW3873="","",VLOOKUP(AW3873,SUSS!R:S,2,FALSE)),AY3873*SUSS!$M$2)</f>
        <v/>
      </c>
      <c r="BC3873" s="187" t="str">
        <f t="shared" si="1290"/>
        <v/>
      </c>
    </row>
    <row r="3874" spans="29:55">
      <c r="AC3874" s="187" t="str">
        <f t="shared" si="1292"/>
        <v/>
      </c>
      <c r="AD3874" s="187" t="str">
        <f t="shared" si="1293"/>
        <v/>
      </c>
      <c r="AE3874" s="187" t="str">
        <f t="shared" si="1294"/>
        <v/>
      </c>
      <c r="AF3874" s="187" t="str">
        <f t="shared" si="1295"/>
        <v/>
      </c>
      <c r="AG3874" s="187" t="str">
        <f t="shared" si="1296"/>
        <v/>
      </c>
      <c r="AH3874" s="187" t="str">
        <f t="shared" si="1297"/>
        <v/>
      </c>
      <c r="AI3874" s="187" t="str">
        <f t="shared" si="1298"/>
        <v/>
      </c>
      <c r="AJ3874" s="187" t="str">
        <f t="shared" si="1299"/>
        <v/>
      </c>
      <c r="AK3874" s="187" t="str">
        <f t="shared" si="1300"/>
        <v/>
      </c>
      <c r="AN3874" s="187" t="str">
        <f t="shared" si="1301"/>
        <v/>
      </c>
      <c r="AO3874" s="187" t="str">
        <f t="shared" si="1302"/>
        <v/>
      </c>
      <c r="AP3874" s="187" t="str">
        <f t="shared" si="1303"/>
        <v/>
      </c>
      <c r="AT3874" s="187" t="str">
        <f t="shared" si="1304"/>
        <v/>
      </c>
      <c r="AU3874" s="187" t="str">
        <f t="shared" si="1305"/>
        <v/>
      </c>
      <c r="AV3874" s="187" t="str">
        <f t="shared" si="1306"/>
        <v/>
      </c>
      <c r="AW3874" s="187" t="str">
        <f t="shared" si="1307"/>
        <v/>
      </c>
      <c r="AX3874" s="187" t="str">
        <f t="shared" si="1308"/>
        <v/>
      </c>
      <c r="AY3874" s="187" t="str">
        <f t="shared" si="1289"/>
        <v/>
      </c>
      <c r="AZ3874" s="187" t="str">
        <f t="shared" si="1309"/>
        <v/>
      </c>
      <c r="BA3874" s="187" t="str">
        <f t="shared" si="1291"/>
        <v xml:space="preserve"> </v>
      </c>
      <c r="BB3874" s="187" t="str">
        <f>IFERROR(IF(AW3874="","",VLOOKUP(AW3874,SUSS!R:S,2,FALSE)),AY3874*SUSS!$M$2)</f>
        <v/>
      </c>
      <c r="BC3874" s="187" t="str">
        <f t="shared" si="1290"/>
        <v/>
      </c>
    </row>
    <row r="3875" spans="29:55">
      <c r="AC3875" s="187" t="str">
        <f t="shared" si="1292"/>
        <v/>
      </c>
      <c r="AD3875" s="187" t="str">
        <f t="shared" si="1293"/>
        <v/>
      </c>
      <c r="AE3875" s="187" t="str">
        <f t="shared" si="1294"/>
        <v/>
      </c>
      <c r="AF3875" s="187" t="str">
        <f t="shared" si="1295"/>
        <v/>
      </c>
      <c r="AG3875" s="187" t="str">
        <f t="shared" si="1296"/>
        <v/>
      </c>
      <c r="AH3875" s="187" t="str">
        <f t="shared" si="1297"/>
        <v/>
      </c>
      <c r="AI3875" s="187" t="str">
        <f t="shared" si="1298"/>
        <v/>
      </c>
      <c r="AJ3875" s="187" t="str">
        <f t="shared" si="1299"/>
        <v/>
      </c>
      <c r="AK3875" s="187" t="str">
        <f t="shared" si="1300"/>
        <v/>
      </c>
      <c r="AN3875" s="187" t="str">
        <f t="shared" si="1301"/>
        <v/>
      </c>
      <c r="AO3875" s="187" t="str">
        <f t="shared" si="1302"/>
        <v/>
      </c>
      <c r="AP3875" s="187" t="str">
        <f t="shared" si="1303"/>
        <v/>
      </c>
      <c r="AT3875" s="187" t="str">
        <f t="shared" si="1304"/>
        <v/>
      </c>
      <c r="AU3875" s="187" t="str">
        <f t="shared" si="1305"/>
        <v/>
      </c>
      <c r="AV3875" s="187" t="str">
        <f t="shared" si="1306"/>
        <v/>
      </c>
      <c r="AW3875" s="187" t="str">
        <f t="shared" si="1307"/>
        <v/>
      </c>
      <c r="AX3875" s="187" t="str">
        <f t="shared" si="1308"/>
        <v/>
      </c>
      <c r="AY3875" s="187" t="str">
        <f t="shared" si="1289"/>
        <v/>
      </c>
      <c r="AZ3875" s="187" t="str">
        <f t="shared" si="1309"/>
        <v/>
      </c>
      <c r="BA3875" s="187" t="str">
        <f t="shared" si="1291"/>
        <v xml:space="preserve"> </v>
      </c>
      <c r="BB3875" s="187" t="str">
        <f>IFERROR(IF(AW3875="","",VLOOKUP(AW3875,SUSS!R:S,2,FALSE)),AY3875*SUSS!$M$2)</f>
        <v/>
      </c>
      <c r="BC3875" s="187" t="str">
        <f t="shared" si="1290"/>
        <v/>
      </c>
    </row>
    <row r="3876" spans="29:55">
      <c r="AC3876" s="187" t="str">
        <f t="shared" si="1292"/>
        <v/>
      </c>
      <c r="AD3876" s="187" t="str">
        <f t="shared" si="1293"/>
        <v/>
      </c>
      <c r="AE3876" s="187" t="str">
        <f t="shared" si="1294"/>
        <v/>
      </c>
      <c r="AF3876" s="187" t="str">
        <f t="shared" si="1295"/>
        <v/>
      </c>
      <c r="AG3876" s="187" t="str">
        <f t="shared" si="1296"/>
        <v/>
      </c>
      <c r="AH3876" s="187" t="str">
        <f t="shared" si="1297"/>
        <v/>
      </c>
      <c r="AI3876" s="187" t="str">
        <f t="shared" si="1298"/>
        <v/>
      </c>
      <c r="AJ3876" s="187" t="str">
        <f t="shared" si="1299"/>
        <v/>
      </c>
      <c r="AK3876" s="187" t="str">
        <f t="shared" si="1300"/>
        <v/>
      </c>
      <c r="AN3876" s="187" t="str">
        <f t="shared" si="1301"/>
        <v/>
      </c>
      <c r="AO3876" s="187" t="str">
        <f t="shared" si="1302"/>
        <v/>
      </c>
      <c r="AP3876" s="187" t="str">
        <f t="shared" si="1303"/>
        <v/>
      </c>
      <c r="AT3876" s="187" t="str">
        <f t="shared" si="1304"/>
        <v/>
      </c>
      <c r="AU3876" s="187" t="str">
        <f t="shared" si="1305"/>
        <v/>
      </c>
      <c r="AV3876" s="187" t="str">
        <f t="shared" si="1306"/>
        <v/>
      </c>
      <c r="AW3876" s="187" t="str">
        <f t="shared" si="1307"/>
        <v/>
      </c>
      <c r="AX3876" s="187" t="str">
        <f t="shared" si="1308"/>
        <v/>
      </c>
      <c r="AY3876" s="187" t="str">
        <f t="shared" si="1289"/>
        <v/>
      </c>
      <c r="AZ3876" s="187" t="str">
        <f t="shared" si="1309"/>
        <v/>
      </c>
      <c r="BA3876" s="187" t="str">
        <f t="shared" si="1291"/>
        <v xml:space="preserve"> </v>
      </c>
      <c r="BB3876" s="187" t="str">
        <f>IFERROR(IF(AW3876="","",VLOOKUP(AW3876,SUSS!R:S,2,FALSE)),AY3876*SUSS!$M$2)</f>
        <v/>
      </c>
      <c r="BC3876" s="187" t="str">
        <f t="shared" si="1290"/>
        <v/>
      </c>
    </row>
    <row r="3877" spans="29:55">
      <c r="AC3877" s="187" t="str">
        <f t="shared" si="1292"/>
        <v/>
      </c>
      <c r="AD3877" s="187" t="str">
        <f t="shared" si="1293"/>
        <v/>
      </c>
      <c r="AE3877" s="187" t="str">
        <f t="shared" si="1294"/>
        <v/>
      </c>
      <c r="AF3877" s="187" t="str">
        <f t="shared" si="1295"/>
        <v/>
      </c>
      <c r="AG3877" s="187" t="str">
        <f t="shared" si="1296"/>
        <v/>
      </c>
      <c r="AH3877" s="187" t="str">
        <f t="shared" si="1297"/>
        <v/>
      </c>
      <c r="AI3877" s="187" t="str">
        <f t="shared" si="1298"/>
        <v/>
      </c>
      <c r="AJ3877" s="187" t="str">
        <f t="shared" si="1299"/>
        <v/>
      </c>
      <c r="AK3877" s="187" t="str">
        <f t="shared" si="1300"/>
        <v/>
      </c>
      <c r="AN3877" s="187" t="str">
        <f t="shared" si="1301"/>
        <v/>
      </c>
      <c r="AO3877" s="187" t="str">
        <f t="shared" si="1302"/>
        <v/>
      </c>
      <c r="AP3877" s="187" t="str">
        <f t="shared" si="1303"/>
        <v/>
      </c>
      <c r="AT3877" s="187" t="str">
        <f t="shared" si="1304"/>
        <v/>
      </c>
      <c r="AU3877" s="187" t="str">
        <f t="shared" si="1305"/>
        <v/>
      </c>
      <c r="AV3877" s="187" t="str">
        <f t="shared" si="1306"/>
        <v/>
      </c>
      <c r="AW3877" s="187" t="str">
        <f t="shared" si="1307"/>
        <v/>
      </c>
      <c r="AX3877" s="187" t="str">
        <f t="shared" si="1308"/>
        <v/>
      </c>
      <c r="AY3877" s="187" t="str">
        <f t="shared" si="1289"/>
        <v/>
      </c>
      <c r="AZ3877" s="187" t="str">
        <f t="shared" si="1309"/>
        <v/>
      </c>
      <c r="BA3877" s="187" t="str">
        <f t="shared" si="1291"/>
        <v xml:space="preserve"> </v>
      </c>
      <c r="BB3877" s="187" t="str">
        <f>IFERROR(IF(AW3877="","",VLOOKUP(AW3877,SUSS!R:S,2,FALSE)),AY3877*SUSS!$M$2)</f>
        <v/>
      </c>
      <c r="BC3877" s="187" t="str">
        <f t="shared" si="1290"/>
        <v/>
      </c>
    </row>
    <row r="3878" spans="29:55">
      <c r="AC3878" s="187" t="str">
        <f t="shared" si="1292"/>
        <v/>
      </c>
      <c r="AD3878" s="187" t="str">
        <f t="shared" si="1293"/>
        <v/>
      </c>
      <c r="AE3878" s="187" t="str">
        <f t="shared" si="1294"/>
        <v/>
      </c>
      <c r="AF3878" s="187" t="str">
        <f t="shared" si="1295"/>
        <v/>
      </c>
      <c r="AG3878" s="187" t="str">
        <f t="shared" si="1296"/>
        <v/>
      </c>
      <c r="AH3878" s="187" t="str">
        <f t="shared" si="1297"/>
        <v/>
      </c>
      <c r="AI3878" s="187" t="str">
        <f t="shared" si="1298"/>
        <v/>
      </c>
      <c r="AJ3878" s="187" t="str">
        <f t="shared" si="1299"/>
        <v/>
      </c>
      <c r="AK3878" s="187" t="str">
        <f t="shared" si="1300"/>
        <v/>
      </c>
      <c r="AN3878" s="187" t="str">
        <f t="shared" si="1301"/>
        <v/>
      </c>
      <c r="AO3878" s="187" t="str">
        <f t="shared" si="1302"/>
        <v/>
      </c>
      <c r="AP3878" s="187" t="str">
        <f t="shared" si="1303"/>
        <v/>
      </c>
      <c r="AT3878" s="187" t="str">
        <f t="shared" si="1304"/>
        <v/>
      </c>
      <c r="AU3878" s="187" t="str">
        <f t="shared" si="1305"/>
        <v/>
      </c>
      <c r="AV3878" s="187" t="str">
        <f t="shared" si="1306"/>
        <v/>
      </c>
      <c r="AW3878" s="187" t="str">
        <f t="shared" si="1307"/>
        <v/>
      </c>
      <c r="AX3878" s="187" t="str">
        <f t="shared" si="1308"/>
        <v/>
      </c>
      <c r="AY3878" s="187" t="str">
        <f t="shared" si="1289"/>
        <v/>
      </c>
      <c r="AZ3878" s="187" t="str">
        <f t="shared" si="1309"/>
        <v/>
      </c>
      <c r="BA3878" s="187" t="str">
        <f t="shared" si="1291"/>
        <v xml:space="preserve"> </v>
      </c>
      <c r="BB3878" s="187" t="str">
        <f>IFERROR(IF(AW3878="","",VLOOKUP(AW3878,SUSS!R:S,2,FALSE)),AY3878*SUSS!$M$2)</f>
        <v/>
      </c>
      <c r="BC3878" s="187" t="str">
        <f t="shared" si="1290"/>
        <v/>
      </c>
    </row>
    <row r="3879" spans="29:55">
      <c r="AC3879" s="187" t="str">
        <f t="shared" si="1292"/>
        <v/>
      </c>
      <c r="AD3879" s="187" t="str">
        <f t="shared" si="1293"/>
        <v/>
      </c>
      <c r="AE3879" s="187" t="str">
        <f t="shared" si="1294"/>
        <v/>
      </c>
      <c r="AF3879" s="187" t="str">
        <f t="shared" si="1295"/>
        <v/>
      </c>
      <c r="AG3879" s="187" t="str">
        <f t="shared" si="1296"/>
        <v/>
      </c>
      <c r="AH3879" s="187" t="str">
        <f t="shared" si="1297"/>
        <v/>
      </c>
      <c r="AI3879" s="187" t="str">
        <f t="shared" si="1298"/>
        <v/>
      </c>
      <c r="AJ3879" s="187" t="str">
        <f t="shared" si="1299"/>
        <v/>
      </c>
      <c r="AK3879" s="187" t="str">
        <f t="shared" si="1300"/>
        <v/>
      </c>
      <c r="AN3879" s="187" t="str">
        <f t="shared" si="1301"/>
        <v/>
      </c>
      <c r="AO3879" s="187" t="str">
        <f t="shared" si="1302"/>
        <v/>
      </c>
      <c r="AP3879" s="187" t="str">
        <f t="shared" si="1303"/>
        <v/>
      </c>
      <c r="AT3879" s="187" t="str">
        <f t="shared" si="1304"/>
        <v/>
      </c>
      <c r="AU3879" s="187" t="str">
        <f t="shared" si="1305"/>
        <v/>
      </c>
      <c r="AV3879" s="187" t="str">
        <f t="shared" si="1306"/>
        <v/>
      </c>
      <c r="AW3879" s="187" t="str">
        <f t="shared" si="1307"/>
        <v/>
      </c>
      <c r="AX3879" s="187" t="str">
        <f t="shared" si="1308"/>
        <v/>
      </c>
      <c r="AY3879" s="187" t="str">
        <f t="shared" si="1289"/>
        <v/>
      </c>
      <c r="AZ3879" s="187" t="str">
        <f t="shared" si="1309"/>
        <v/>
      </c>
      <c r="BA3879" s="187" t="str">
        <f t="shared" si="1291"/>
        <v xml:space="preserve"> </v>
      </c>
      <c r="BB3879" s="187" t="str">
        <f>IFERROR(IF(AW3879="","",VLOOKUP(AW3879,SUSS!R:S,2,FALSE)),AY3879*SUSS!$M$2)</f>
        <v/>
      </c>
      <c r="BC3879" s="187" t="str">
        <f t="shared" si="1290"/>
        <v/>
      </c>
    </row>
    <row r="3880" spans="29:55">
      <c r="AC3880" s="187" t="str">
        <f t="shared" si="1292"/>
        <v/>
      </c>
      <c r="AD3880" s="187" t="str">
        <f t="shared" si="1293"/>
        <v/>
      </c>
      <c r="AE3880" s="187" t="str">
        <f t="shared" si="1294"/>
        <v/>
      </c>
      <c r="AF3880" s="187" t="str">
        <f t="shared" si="1295"/>
        <v/>
      </c>
      <c r="AG3880" s="187" t="str">
        <f t="shared" si="1296"/>
        <v/>
      </c>
      <c r="AH3880" s="187" t="str">
        <f t="shared" si="1297"/>
        <v/>
      </c>
      <c r="AI3880" s="187" t="str">
        <f t="shared" si="1298"/>
        <v/>
      </c>
      <c r="AJ3880" s="187" t="str">
        <f t="shared" si="1299"/>
        <v/>
      </c>
      <c r="AK3880" s="187" t="str">
        <f t="shared" si="1300"/>
        <v/>
      </c>
      <c r="AN3880" s="187" t="str">
        <f t="shared" si="1301"/>
        <v/>
      </c>
      <c r="AO3880" s="187" t="str">
        <f t="shared" si="1302"/>
        <v/>
      </c>
      <c r="AP3880" s="187" t="str">
        <f t="shared" si="1303"/>
        <v/>
      </c>
      <c r="AT3880" s="187" t="str">
        <f t="shared" si="1304"/>
        <v/>
      </c>
      <c r="AU3880" s="187" t="str">
        <f t="shared" si="1305"/>
        <v/>
      </c>
      <c r="AV3880" s="187" t="str">
        <f t="shared" si="1306"/>
        <v/>
      </c>
      <c r="AW3880" s="187" t="str">
        <f t="shared" si="1307"/>
        <v/>
      </c>
      <c r="AX3880" s="187" t="str">
        <f t="shared" si="1308"/>
        <v/>
      </c>
      <c r="AY3880" s="187" t="str">
        <f t="shared" si="1289"/>
        <v/>
      </c>
      <c r="AZ3880" s="187" t="str">
        <f t="shared" si="1309"/>
        <v/>
      </c>
      <c r="BA3880" s="187" t="str">
        <f t="shared" si="1291"/>
        <v xml:space="preserve"> </v>
      </c>
      <c r="BB3880" s="187" t="str">
        <f>IFERROR(IF(AW3880="","",VLOOKUP(AW3880,SUSS!R:S,2,FALSE)),AY3880*SUSS!$M$2)</f>
        <v/>
      </c>
      <c r="BC3880" s="187" t="str">
        <f t="shared" si="1290"/>
        <v/>
      </c>
    </row>
    <row r="3881" spans="29:55">
      <c r="AC3881" s="187" t="str">
        <f t="shared" si="1292"/>
        <v/>
      </c>
      <c r="AD3881" s="187" t="str">
        <f t="shared" si="1293"/>
        <v/>
      </c>
      <c r="AE3881" s="187" t="str">
        <f t="shared" si="1294"/>
        <v/>
      </c>
      <c r="AF3881" s="187" t="str">
        <f t="shared" si="1295"/>
        <v/>
      </c>
      <c r="AG3881" s="187" t="str">
        <f t="shared" si="1296"/>
        <v/>
      </c>
      <c r="AH3881" s="187" t="str">
        <f t="shared" si="1297"/>
        <v/>
      </c>
      <c r="AI3881" s="187" t="str">
        <f t="shared" si="1298"/>
        <v/>
      </c>
      <c r="AJ3881" s="187" t="str">
        <f t="shared" si="1299"/>
        <v/>
      </c>
      <c r="AK3881" s="187" t="str">
        <f t="shared" si="1300"/>
        <v/>
      </c>
      <c r="AN3881" s="187" t="str">
        <f t="shared" si="1301"/>
        <v/>
      </c>
      <c r="AO3881" s="187" t="str">
        <f t="shared" si="1302"/>
        <v/>
      </c>
      <c r="AP3881" s="187" t="str">
        <f t="shared" si="1303"/>
        <v/>
      </c>
      <c r="AT3881" s="187" t="str">
        <f t="shared" si="1304"/>
        <v/>
      </c>
      <c r="AU3881" s="187" t="str">
        <f t="shared" si="1305"/>
        <v/>
      </c>
      <c r="AV3881" s="187" t="str">
        <f t="shared" si="1306"/>
        <v/>
      </c>
      <c r="AW3881" s="187" t="str">
        <f t="shared" si="1307"/>
        <v/>
      </c>
      <c r="AX3881" s="187" t="str">
        <f t="shared" si="1308"/>
        <v/>
      </c>
      <c r="AY3881" s="187" t="str">
        <f t="shared" si="1289"/>
        <v/>
      </c>
      <c r="AZ3881" s="187" t="str">
        <f t="shared" si="1309"/>
        <v/>
      </c>
      <c r="BA3881" s="187" t="str">
        <f t="shared" si="1291"/>
        <v xml:space="preserve"> </v>
      </c>
      <c r="BB3881" s="187" t="str">
        <f>IFERROR(IF(AW3881="","",VLOOKUP(AW3881,SUSS!R:S,2,FALSE)),AY3881*SUSS!$M$2)</f>
        <v/>
      </c>
      <c r="BC3881" s="187" t="str">
        <f t="shared" si="1290"/>
        <v/>
      </c>
    </row>
    <row r="3882" spans="29:55">
      <c r="AC3882" s="187" t="str">
        <f t="shared" si="1292"/>
        <v/>
      </c>
      <c r="AD3882" s="187" t="str">
        <f t="shared" si="1293"/>
        <v/>
      </c>
      <c r="AE3882" s="187" t="str">
        <f t="shared" si="1294"/>
        <v/>
      </c>
      <c r="AF3882" s="187" t="str">
        <f t="shared" si="1295"/>
        <v/>
      </c>
      <c r="AG3882" s="187" t="str">
        <f t="shared" si="1296"/>
        <v/>
      </c>
      <c r="AH3882" s="187" t="str">
        <f t="shared" si="1297"/>
        <v/>
      </c>
      <c r="AI3882" s="187" t="str">
        <f t="shared" si="1298"/>
        <v/>
      </c>
      <c r="AJ3882" s="187" t="str">
        <f t="shared" si="1299"/>
        <v/>
      </c>
      <c r="AK3882" s="187" t="str">
        <f t="shared" si="1300"/>
        <v/>
      </c>
      <c r="AN3882" s="187" t="str">
        <f t="shared" si="1301"/>
        <v/>
      </c>
      <c r="AO3882" s="187" t="str">
        <f t="shared" si="1302"/>
        <v/>
      </c>
      <c r="AP3882" s="187" t="str">
        <f t="shared" si="1303"/>
        <v/>
      </c>
      <c r="AT3882" s="187" t="str">
        <f t="shared" si="1304"/>
        <v/>
      </c>
      <c r="AU3882" s="187" t="str">
        <f t="shared" si="1305"/>
        <v/>
      </c>
      <c r="AV3882" s="187" t="str">
        <f t="shared" si="1306"/>
        <v/>
      </c>
      <c r="AW3882" s="187" t="str">
        <f t="shared" si="1307"/>
        <v/>
      </c>
      <c r="AX3882" s="187" t="str">
        <f t="shared" si="1308"/>
        <v/>
      </c>
      <c r="AY3882" s="187" t="str">
        <f t="shared" si="1289"/>
        <v/>
      </c>
      <c r="AZ3882" s="187" t="str">
        <f t="shared" si="1309"/>
        <v/>
      </c>
      <c r="BA3882" s="187" t="str">
        <f t="shared" si="1291"/>
        <v xml:space="preserve"> </v>
      </c>
      <c r="BB3882" s="187" t="str">
        <f>IFERROR(IF(AW3882="","",VLOOKUP(AW3882,SUSS!R:S,2,FALSE)),AY3882*SUSS!$M$2)</f>
        <v/>
      </c>
      <c r="BC3882" s="187" t="str">
        <f t="shared" si="1290"/>
        <v/>
      </c>
    </row>
    <row r="3883" spans="29:55">
      <c r="AC3883" s="187" t="str">
        <f t="shared" si="1292"/>
        <v/>
      </c>
      <c r="AD3883" s="187" t="str">
        <f t="shared" si="1293"/>
        <v/>
      </c>
      <c r="AE3883" s="187" t="str">
        <f t="shared" si="1294"/>
        <v/>
      </c>
      <c r="AF3883" s="187" t="str">
        <f t="shared" si="1295"/>
        <v/>
      </c>
      <c r="AG3883" s="187" t="str">
        <f t="shared" si="1296"/>
        <v/>
      </c>
      <c r="AH3883" s="187" t="str">
        <f t="shared" si="1297"/>
        <v/>
      </c>
      <c r="AI3883" s="187" t="str">
        <f t="shared" si="1298"/>
        <v/>
      </c>
      <c r="AJ3883" s="187" t="str">
        <f t="shared" si="1299"/>
        <v/>
      </c>
      <c r="AK3883" s="187" t="str">
        <f t="shared" si="1300"/>
        <v/>
      </c>
      <c r="AN3883" s="187" t="str">
        <f t="shared" si="1301"/>
        <v/>
      </c>
      <c r="AO3883" s="187" t="str">
        <f t="shared" si="1302"/>
        <v/>
      </c>
      <c r="AP3883" s="187" t="str">
        <f t="shared" si="1303"/>
        <v/>
      </c>
      <c r="AT3883" s="187" t="str">
        <f t="shared" si="1304"/>
        <v/>
      </c>
      <c r="AU3883" s="187" t="str">
        <f t="shared" si="1305"/>
        <v/>
      </c>
      <c r="AV3883" s="187" t="str">
        <f t="shared" si="1306"/>
        <v/>
      </c>
      <c r="AW3883" s="187" t="str">
        <f t="shared" si="1307"/>
        <v/>
      </c>
      <c r="AX3883" s="187" t="str">
        <f t="shared" si="1308"/>
        <v/>
      </c>
      <c r="AY3883" s="187" t="str">
        <f t="shared" si="1289"/>
        <v/>
      </c>
      <c r="AZ3883" s="187" t="str">
        <f t="shared" si="1309"/>
        <v/>
      </c>
      <c r="BA3883" s="187" t="str">
        <f t="shared" si="1291"/>
        <v xml:space="preserve"> </v>
      </c>
      <c r="BB3883" s="187" t="str">
        <f>IFERROR(IF(AW3883="","",VLOOKUP(AW3883,SUSS!R:S,2,FALSE)),AY3883*SUSS!$M$2)</f>
        <v/>
      </c>
      <c r="BC3883" s="187" t="str">
        <f t="shared" si="1290"/>
        <v/>
      </c>
    </row>
    <row r="3884" spans="29:55">
      <c r="AC3884" s="187" t="str">
        <f t="shared" si="1292"/>
        <v/>
      </c>
      <c r="AD3884" s="187" t="str">
        <f t="shared" si="1293"/>
        <v/>
      </c>
      <c r="AE3884" s="187" t="str">
        <f t="shared" si="1294"/>
        <v/>
      </c>
      <c r="AF3884" s="187" t="str">
        <f t="shared" si="1295"/>
        <v/>
      </c>
      <c r="AG3884" s="187" t="str">
        <f t="shared" si="1296"/>
        <v/>
      </c>
      <c r="AH3884" s="187" t="str">
        <f t="shared" si="1297"/>
        <v/>
      </c>
      <c r="AI3884" s="187" t="str">
        <f t="shared" si="1298"/>
        <v/>
      </c>
      <c r="AJ3884" s="187" t="str">
        <f t="shared" si="1299"/>
        <v/>
      </c>
      <c r="AK3884" s="187" t="str">
        <f t="shared" si="1300"/>
        <v/>
      </c>
      <c r="AN3884" s="187" t="str">
        <f t="shared" si="1301"/>
        <v/>
      </c>
      <c r="AO3884" s="187" t="str">
        <f t="shared" si="1302"/>
        <v/>
      </c>
      <c r="AP3884" s="187" t="str">
        <f t="shared" si="1303"/>
        <v/>
      </c>
      <c r="AT3884" s="187" t="str">
        <f t="shared" si="1304"/>
        <v/>
      </c>
      <c r="AU3884" s="187" t="str">
        <f t="shared" si="1305"/>
        <v/>
      </c>
      <c r="AV3884" s="187" t="str">
        <f t="shared" si="1306"/>
        <v/>
      </c>
      <c r="AW3884" s="187" t="str">
        <f t="shared" si="1307"/>
        <v/>
      </c>
      <c r="AX3884" s="187" t="str">
        <f t="shared" si="1308"/>
        <v/>
      </c>
      <c r="AY3884" s="187" t="str">
        <f t="shared" si="1289"/>
        <v/>
      </c>
      <c r="AZ3884" s="187" t="str">
        <f t="shared" si="1309"/>
        <v/>
      </c>
      <c r="BA3884" s="187" t="str">
        <f t="shared" si="1291"/>
        <v xml:space="preserve"> </v>
      </c>
      <c r="BB3884" s="187" t="str">
        <f>IFERROR(IF(AW3884="","",VLOOKUP(AW3884,SUSS!R:S,2,FALSE)),AY3884*SUSS!$M$2)</f>
        <v/>
      </c>
      <c r="BC3884" s="187" t="str">
        <f t="shared" si="1290"/>
        <v/>
      </c>
    </row>
    <row r="3885" spans="29:55">
      <c r="AC3885" s="187" t="str">
        <f t="shared" si="1292"/>
        <v/>
      </c>
      <c r="AD3885" s="187" t="str">
        <f t="shared" si="1293"/>
        <v/>
      </c>
      <c r="AE3885" s="187" t="str">
        <f t="shared" si="1294"/>
        <v/>
      </c>
      <c r="AF3885" s="187" t="str">
        <f t="shared" si="1295"/>
        <v/>
      </c>
      <c r="AG3885" s="187" t="str">
        <f t="shared" si="1296"/>
        <v/>
      </c>
      <c r="AH3885" s="187" t="str">
        <f t="shared" si="1297"/>
        <v/>
      </c>
      <c r="AI3885" s="187" t="str">
        <f t="shared" si="1298"/>
        <v/>
      </c>
      <c r="AJ3885" s="187" t="str">
        <f t="shared" si="1299"/>
        <v/>
      </c>
      <c r="AK3885" s="187" t="str">
        <f t="shared" si="1300"/>
        <v/>
      </c>
      <c r="AN3885" s="187" t="str">
        <f t="shared" si="1301"/>
        <v/>
      </c>
      <c r="AO3885" s="187" t="str">
        <f t="shared" si="1302"/>
        <v/>
      </c>
      <c r="AP3885" s="187" t="str">
        <f t="shared" si="1303"/>
        <v/>
      </c>
      <c r="AT3885" s="187" t="str">
        <f t="shared" si="1304"/>
        <v/>
      </c>
      <c r="AU3885" s="187" t="str">
        <f t="shared" si="1305"/>
        <v/>
      </c>
      <c r="AV3885" s="187" t="str">
        <f t="shared" si="1306"/>
        <v/>
      </c>
      <c r="AW3885" s="187" t="str">
        <f t="shared" si="1307"/>
        <v/>
      </c>
      <c r="AX3885" s="187" t="str">
        <f t="shared" si="1308"/>
        <v/>
      </c>
      <c r="AY3885" s="187" t="str">
        <f t="shared" si="1289"/>
        <v/>
      </c>
      <c r="AZ3885" s="187" t="str">
        <f t="shared" si="1309"/>
        <v/>
      </c>
      <c r="BA3885" s="187" t="str">
        <f t="shared" si="1291"/>
        <v xml:space="preserve"> </v>
      </c>
      <c r="BB3885" s="187" t="str">
        <f>IFERROR(IF(AW3885="","",VLOOKUP(AW3885,SUSS!R:S,2,FALSE)),AY3885*SUSS!$M$2)</f>
        <v/>
      </c>
      <c r="BC3885" s="187" t="str">
        <f t="shared" si="1290"/>
        <v/>
      </c>
    </row>
    <row r="3886" spans="29:55">
      <c r="AC3886" s="187" t="str">
        <f t="shared" si="1292"/>
        <v/>
      </c>
      <c r="AD3886" s="187" t="str">
        <f t="shared" si="1293"/>
        <v/>
      </c>
      <c r="AE3886" s="187" t="str">
        <f t="shared" si="1294"/>
        <v/>
      </c>
      <c r="AF3886" s="187" t="str">
        <f t="shared" si="1295"/>
        <v/>
      </c>
      <c r="AG3886" s="187" t="str">
        <f t="shared" si="1296"/>
        <v/>
      </c>
      <c r="AH3886" s="187" t="str">
        <f t="shared" si="1297"/>
        <v/>
      </c>
      <c r="AI3886" s="187" t="str">
        <f t="shared" si="1298"/>
        <v/>
      </c>
      <c r="AJ3886" s="187" t="str">
        <f t="shared" si="1299"/>
        <v/>
      </c>
      <c r="AK3886" s="187" t="str">
        <f t="shared" si="1300"/>
        <v/>
      </c>
      <c r="AN3886" s="187" t="str">
        <f t="shared" si="1301"/>
        <v/>
      </c>
      <c r="AO3886" s="187" t="str">
        <f t="shared" si="1302"/>
        <v/>
      </c>
      <c r="AP3886" s="187" t="str">
        <f t="shared" si="1303"/>
        <v/>
      </c>
      <c r="AT3886" s="187" t="str">
        <f t="shared" si="1304"/>
        <v/>
      </c>
      <c r="AU3886" s="187" t="str">
        <f t="shared" si="1305"/>
        <v/>
      </c>
      <c r="AV3886" s="187" t="str">
        <f t="shared" si="1306"/>
        <v/>
      </c>
      <c r="AW3886" s="187" t="str">
        <f t="shared" si="1307"/>
        <v/>
      </c>
      <c r="AX3886" s="187" t="str">
        <f t="shared" si="1308"/>
        <v/>
      </c>
      <c r="AY3886" s="187" t="str">
        <f t="shared" si="1289"/>
        <v/>
      </c>
      <c r="AZ3886" s="187" t="str">
        <f t="shared" si="1309"/>
        <v/>
      </c>
      <c r="BA3886" s="187" t="str">
        <f t="shared" si="1291"/>
        <v xml:space="preserve"> </v>
      </c>
      <c r="BB3886" s="187" t="str">
        <f>IFERROR(IF(AW3886="","",VLOOKUP(AW3886,SUSS!R:S,2,FALSE)),AY3886*SUSS!$M$2)</f>
        <v/>
      </c>
      <c r="BC3886" s="187" t="str">
        <f t="shared" si="1290"/>
        <v/>
      </c>
    </row>
    <row r="3887" spans="29:55">
      <c r="AC3887" s="187" t="str">
        <f t="shared" si="1292"/>
        <v/>
      </c>
      <c r="AD3887" s="187" t="str">
        <f t="shared" si="1293"/>
        <v/>
      </c>
      <c r="AE3887" s="187" t="str">
        <f t="shared" si="1294"/>
        <v/>
      </c>
      <c r="AF3887" s="187" t="str">
        <f t="shared" si="1295"/>
        <v/>
      </c>
      <c r="AG3887" s="187" t="str">
        <f t="shared" si="1296"/>
        <v/>
      </c>
      <c r="AH3887" s="187" t="str">
        <f t="shared" si="1297"/>
        <v/>
      </c>
      <c r="AI3887" s="187" t="str">
        <f t="shared" si="1298"/>
        <v/>
      </c>
      <c r="AJ3887" s="187" t="str">
        <f t="shared" si="1299"/>
        <v/>
      </c>
      <c r="AK3887" s="187" t="str">
        <f t="shared" si="1300"/>
        <v/>
      </c>
      <c r="AN3887" s="187" t="str">
        <f t="shared" si="1301"/>
        <v/>
      </c>
      <c r="AO3887" s="187" t="str">
        <f t="shared" si="1302"/>
        <v/>
      </c>
      <c r="AP3887" s="187" t="str">
        <f t="shared" si="1303"/>
        <v/>
      </c>
      <c r="AT3887" s="187" t="str">
        <f t="shared" si="1304"/>
        <v/>
      </c>
      <c r="AU3887" s="187" t="str">
        <f t="shared" si="1305"/>
        <v/>
      </c>
      <c r="AV3887" s="187" t="str">
        <f t="shared" si="1306"/>
        <v/>
      </c>
      <c r="AW3887" s="187" t="str">
        <f t="shared" si="1307"/>
        <v/>
      </c>
      <c r="AX3887" s="187" t="str">
        <f t="shared" si="1308"/>
        <v/>
      </c>
      <c r="AY3887" s="187" t="str">
        <f t="shared" si="1289"/>
        <v/>
      </c>
      <c r="AZ3887" s="187" t="str">
        <f t="shared" si="1309"/>
        <v/>
      </c>
      <c r="BA3887" s="187" t="str">
        <f t="shared" si="1291"/>
        <v xml:space="preserve"> </v>
      </c>
      <c r="BB3887" s="187" t="str">
        <f>IFERROR(IF(AW3887="","",VLOOKUP(AW3887,SUSS!R:S,2,FALSE)),AY3887*SUSS!$M$2)</f>
        <v/>
      </c>
      <c r="BC3887" s="187" t="str">
        <f t="shared" si="1290"/>
        <v/>
      </c>
    </row>
    <row r="3888" spans="29:55">
      <c r="AC3888" s="187" t="str">
        <f t="shared" si="1292"/>
        <v/>
      </c>
      <c r="AD3888" s="187" t="str">
        <f t="shared" si="1293"/>
        <v/>
      </c>
      <c r="AE3888" s="187" t="str">
        <f t="shared" si="1294"/>
        <v/>
      </c>
      <c r="AF3888" s="187" t="str">
        <f t="shared" si="1295"/>
        <v/>
      </c>
      <c r="AG3888" s="187" t="str">
        <f t="shared" si="1296"/>
        <v/>
      </c>
      <c r="AH3888" s="187" t="str">
        <f t="shared" si="1297"/>
        <v/>
      </c>
      <c r="AI3888" s="187" t="str">
        <f t="shared" si="1298"/>
        <v/>
      </c>
      <c r="AJ3888" s="187" t="str">
        <f t="shared" si="1299"/>
        <v/>
      </c>
      <c r="AK3888" s="187" t="str">
        <f t="shared" si="1300"/>
        <v/>
      </c>
      <c r="AN3888" s="187" t="str">
        <f t="shared" si="1301"/>
        <v/>
      </c>
      <c r="AO3888" s="187" t="str">
        <f t="shared" si="1302"/>
        <v/>
      </c>
      <c r="AP3888" s="187" t="str">
        <f t="shared" si="1303"/>
        <v/>
      </c>
      <c r="AT3888" s="187" t="str">
        <f t="shared" si="1304"/>
        <v/>
      </c>
      <c r="AU3888" s="187" t="str">
        <f t="shared" si="1305"/>
        <v/>
      </c>
      <c r="AV3888" s="187" t="str">
        <f t="shared" si="1306"/>
        <v/>
      </c>
      <c r="AW3888" s="187" t="str">
        <f t="shared" si="1307"/>
        <v/>
      </c>
      <c r="AX3888" s="187" t="str">
        <f t="shared" si="1308"/>
        <v/>
      </c>
      <c r="AY3888" s="187" t="str">
        <f t="shared" si="1289"/>
        <v/>
      </c>
      <c r="AZ3888" s="187" t="str">
        <f t="shared" si="1309"/>
        <v/>
      </c>
      <c r="BA3888" s="187" t="str">
        <f t="shared" si="1291"/>
        <v xml:space="preserve"> </v>
      </c>
      <c r="BB3888" s="187" t="str">
        <f>IFERROR(IF(AW3888="","",VLOOKUP(AW3888,SUSS!R:S,2,FALSE)),AY3888*SUSS!$M$2)</f>
        <v/>
      </c>
      <c r="BC3888" s="187" t="str">
        <f t="shared" si="1290"/>
        <v/>
      </c>
    </row>
    <row r="3889" spans="29:55">
      <c r="AC3889" s="187" t="str">
        <f t="shared" si="1292"/>
        <v/>
      </c>
      <c r="AD3889" s="187" t="str">
        <f t="shared" si="1293"/>
        <v/>
      </c>
      <c r="AE3889" s="187" t="str">
        <f t="shared" si="1294"/>
        <v/>
      </c>
      <c r="AF3889" s="187" t="str">
        <f t="shared" si="1295"/>
        <v/>
      </c>
      <c r="AG3889" s="187" t="str">
        <f t="shared" si="1296"/>
        <v/>
      </c>
      <c r="AH3889" s="187" t="str">
        <f t="shared" si="1297"/>
        <v/>
      </c>
      <c r="AI3889" s="187" t="str">
        <f t="shared" si="1298"/>
        <v/>
      </c>
      <c r="AJ3889" s="187" t="str">
        <f t="shared" si="1299"/>
        <v/>
      </c>
      <c r="AK3889" s="187" t="str">
        <f t="shared" si="1300"/>
        <v/>
      </c>
      <c r="AN3889" s="187" t="str">
        <f t="shared" si="1301"/>
        <v/>
      </c>
      <c r="AO3889" s="187" t="str">
        <f t="shared" si="1302"/>
        <v/>
      </c>
      <c r="AP3889" s="187" t="str">
        <f t="shared" si="1303"/>
        <v/>
      </c>
      <c r="AT3889" s="187" t="str">
        <f t="shared" si="1304"/>
        <v/>
      </c>
      <c r="AU3889" s="187" t="str">
        <f t="shared" si="1305"/>
        <v/>
      </c>
      <c r="AV3889" s="187" t="str">
        <f t="shared" si="1306"/>
        <v/>
      </c>
      <c r="AW3889" s="187" t="str">
        <f t="shared" si="1307"/>
        <v/>
      </c>
      <c r="AX3889" s="187" t="str">
        <f t="shared" si="1308"/>
        <v/>
      </c>
      <c r="AY3889" s="187" t="str">
        <f t="shared" si="1289"/>
        <v/>
      </c>
      <c r="AZ3889" s="187" t="str">
        <f t="shared" si="1309"/>
        <v/>
      </c>
      <c r="BA3889" s="187" t="str">
        <f t="shared" si="1291"/>
        <v xml:space="preserve"> </v>
      </c>
      <c r="BB3889" s="187" t="str">
        <f>IFERROR(IF(AW3889="","",VLOOKUP(AW3889,SUSS!R:S,2,FALSE)),AY3889*SUSS!$M$2)</f>
        <v/>
      </c>
      <c r="BC3889" s="187" t="str">
        <f t="shared" si="1290"/>
        <v/>
      </c>
    </row>
    <row r="3890" spans="29:55">
      <c r="AC3890" s="187" t="str">
        <f t="shared" si="1292"/>
        <v/>
      </c>
      <c r="AD3890" s="187" t="str">
        <f t="shared" si="1293"/>
        <v/>
      </c>
      <c r="AE3890" s="187" t="str">
        <f t="shared" si="1294"/>
        <v/>
      </c>
      <c r="AF3890" s="187" t="str">
        <f t="shared" si="1295"/>
        <v/>
      </c>
      <c r="AG3890" s="187" t="str">
        <f t="shared" si="1296"/>
        <v/>
      </c>
      <c r="AH3890" s="187" t="str">
        <f t="shared" si="1297"/>
        <v/>
      </c>
      <c r="AI3890" s="187" t="str">
        <f t="shared" si="1298"/>
        <v/>
      </c>
      <c r="AJ3890" s="187" t="str">
        <f t="shared" si="1299"/>
        <v/>
      </c>
      <c r="AK3890" s="187" t="str">
        <f t="shared" si="1300"/>
        <v/>
      </c>
      <c r="AN3890" s="187" t="str">
        <f t="shared" si="1301"/>
        <v/>
      </c>
      <c r="AO3890" s="187" t="str">
        <f t="shared" si="1302"/>
        <v/>
      </c>
      <c r="AP3890" s="187" t="str">
        <f t="shared" si="1303"/>
        <v/>
      </c>
      <c r="AT3890" s="187" t="str">
        <f t="shared" si="1304"/>
        <v/>
      </c>
      <c r="AU3890" s="187" t="str">
        <f t="shared" si="1305"/>
        <v/>
      </c>
      <c r="AV3890" s="187" t="str">
        <f t="shared" si="1306"/>
        <v/>
      </c>
      <c r="AW3890" s="187" t="str">
        <f t="shared" si="1307"/>
        <v/>
      </c>
      <c r="AX3890" s="187" t="str">
        <f t="shared" si="1308"/>
        <v/>
      </c>
      <c r="AY3890" s="187" t="str">
        <f t="shared" si="1289"/>
        <v/>
      </c>
      <c r="AZ3890" s="187" t="str">
        <f t="shared" si="1309"/>
        <v/>
      </c>
      <c r="BA3890" s="187" t="str">
        <f t="shared" si="1291"/>
        <v xml:space="preserve"> </v>
      </c>
      <c r="BB3890" s="187" t="str">
        <f>IFERROR(IF(AW3890="","",VLOOKUP(AW3890,SUSS!R:S,2,FALSE)),AY3890*SUSS!$M$2)</f>
        <v/>
      </c>
      <c r="BC3890" s="187" t="str">
        <f t="shared" si="1290"/>
        <v/>
      </c>
    </row>
    <row r="3891" spans="29:55">
      <c r="AC3891" s="187" t="str">
        <f t="shared" si="1292"/>
        <v/>
      </c>
      <c r="AD3891" s="187" t="str">
        <f t="shared" si="1293"/>
        <v/>
      </c>
      <c r="AE3891" s="187" t="str">
        <f t="shared" si="1294"/>
        <v/>
      </c>
      <c r="AF3891" s="187" t="str">
        <f t="shared" si="1295"/>
        <v/>
      </c>
      <c r="AG3891" s="187" t="str">
        <f t="shared" si="1296"/>
        <v/>
      </c>
      <c r="AH3891" s="187" t="str">
        <f t="shared" si="1297"/>
        <v/>
      </c>
      <c r="AI3891" s="187" t="str">
        <f t="shared" si="1298"/>
        <v/>
      </c>
      <c r="AJ3891" s="187" t="str">
        <f t="shared" si="1299"/>
        <v/>
      </c>
      <c r="AK3891" s="187" t="str">
        <f t="shared" si="1300"/>
        <v/>
      </c>
      <c r="AN3891" s="187" t="str">
        <f t="shared" si="1301"/>
        <v/>
      </c>
      <c r="AO3891" s="187" t="str">
        <f t="shared" si="1302"/>
        <v/>
      </c>
      <c r="AP3891" s="187" t="str">
        <f t="shared" si="1303"/>
        <v/>
      </c>
      <c r="AT3891" s="187" t="str">
        <f t="shared" si="1304"/>
        <v/>
      </c>
      <c r="AU3891" s="187" t="str">
        <f t="shared" si="1305"/>
        <v/>
      </c>
      <c r="AV3891" s="187" t="str">
        <f t="shared" si="1306"/>
        <v/>
      </c>
      <c r="AW3891" s="187" t="str">
        <f t="shared" si="1307"/>
        <v/>
      </c>
      <c r="AX3891" s="187" t="str">
        <f t="shared" si="1308"/>
        <v/>
      </c>
      <c r="AY3891" s="187" t="str">
        <f t="shared" si="1289"/>
        <v/>
      </c>
      <c r="AZ3891" s="187" t="str">
        <f t="shared" si="1309"/>
        <v/>
      </c>
      <c r="BA3891" s="187" t="str">
        <f t="shared" si="1291"/>
        <v xml:space="preserve"> </v>
      </c>
      <c r="BB3891" s="187" t="str">
        <f>IFERROR(IF(AW3891="","",VLOOKUP(AW3891,SUSS!R:S,2,FALSE)),AY3891*SUSS!$M$2)</f>
        <v/>
      </c>
      <c r="BC3891" s="187" t="str">
        <f t="shared" si="1290"/>
        <v/>
      </c>
    </row>
    <row r="3892" spans="29:55">
      <c r="AC3892" s="187" t="str">
        <f t="shared" si="1292"/>
        <v/>
      </c>
      <c r="AD3892" s="187" t="str">
        <f t="shared" si="1293"/>
        <v/>
      </c>
      <c r="AE3892" s="187" t="str">
        <f t="shared" si="1294"/>
        <v/>
      </c>
      <c r="AF3892" s="187" t="str">
        <f t="shared" si="1295"/>
        <v/>
      </c>
      <c r="AG3892" s="187" t="str">
        <f t="shared" si="1296"/>
        <v/>
      </c>
      <c r="AH3892" s="187" t="str">
        <f t="shared" si="1297"/>
        <v/>
      </c>
      <c r="AI3892" s="187" t="str">
        <f t="shared" si="1298"/>
        <v/>
      </c>
      <c r="AJ3892" s="187" t="str">
        <f t="shared" si="1299"/>
        <v/>
      </c>
      <c r="AK3892" s="187" t="str">
        <f t="shared" si="1300"/>
        <v/>
      </c>
      <c r="AN3892" s="187" t="str">
        <f t="shared" si="1301"/>
        <v/>
      </c>
      <c r="AO3892" s="187" t="str">
        <f t="shared" si="1302"/>
        <v/>
      </c>
      <c r="AP3892" s="187" t="str">
        <f t="shared" si="1303"/>
        <v/>
      </c>
      <c r="AT3892" s="187" t="str">
        <f t="shared" si="1304"/>
        <v/>
      </c>
      <c r="AU3892" s="187" t="str">
        <f t="shared" si="1305"/>
        <v/>
      </c>
      <c r="AV3892" s="187" t="str">
        <f t="shared" si="1306"/>
        <v/>
      </c>
      <c r="AW3892" s="187" t="str">
        <f t="shared" si="1307"/>
        <v/>
      </c>
      <c r="AX3892" s="187" t="str">
        <f t="shared" si="1308"/>
        <v/>
      </c>
      <c r="AY3892" s="187" t="str">
        <f t="shared" si="1289"/>
        <v/>
      </c>
      <c r="AZ3892" s="187" t="str">
        <f t="shared" si="1309"/>
        <v/>
      </c>
      <c r="BA3892" s="187" t="str">
        <f t="shared" si="1291"/>
        <v xml:space="preserve"> </v>
      </c>
      <c r="BB3892" s="187" t="str">
        <f>IFERROR(IF(AW3892="","",VLOOKUP(AW3892,SUSS!R:S,2,FALSE)),AY3892*SUSS!$M$2)</f>
        <v/>
      </c>
      <c r="BC3892" s="187" t="str">
        <f t="shared" si="1290"/>
        <v/>
      </c>
    </row>
    <row r="3893" spans="29:55">
      <c r="AC3893" s="187" t="str">
        <f t="shared" si="1292"/>
        <v/>
      </c>
      <c r="AD3893" s="187" t="str">
        <f t="shared" si="1293"/>
        <v/>
      </c>
      <c r="AE3893" s="187" t="str">
        <f t="shared" si="1294"/>
        <v/>
      </c>
      <c r="AF3893" s="187" t="str">
        <f t="shared" si="1295"/>
        <v/>
      </c>
      <c r="AG3893" s="187" t="str">
        <f t="shared" si="1296"/>
        <v/>
      </c>
      <c r="AH3893" s="187" t="str">
        <f t="shared" si="1297"/>
        <v/>
      </c>
      <c r="AI3893" s="187" t="str">
        <f t="shared" si="1298"/>
        <v/>
      </c>
      <c r="AJ3893" s="187" t="str">
        <f t="shared" si="1299"/>
        <v/>
      </c>
      <c r="AK3893" s="187" t="str">
        <f t="shared" si="1300"/>
        <v/>
      </c>
      <c r="AN3893" s="187" t="str">
        <f t="shared" si="1301"/>
        <v/>
      </c>
      <c r="AO3893" s="187" t="str">
        <f t="shared" si="1302"/>
        <v/>
      </c>
      <c r="AP3893" s="187" t="str">
        <f t="shared" si="1303"/>
        <v/>
      </c>
      <c r="AT3893" s="187" t="str">
        <f t="shared" si="1304"/>
        <v/>
      </c>
      <c r="AU3893" s="187" t="str">
        <f t="shared" si="1305"/>
        <v/>
      </c>
      <c r="AV3893" s="187" t="str">
        <f t="shared" si="1306"/>
        <v/>
      </c>
      <c r="AW3893" s="187" t="str">
        <f t="shared" si="1307"/>
        <v/>
      </c>
      <c r="AX3893" s="187" t="str">
        <f t="shared" si="1308"/>
        <v/>
      </c>
      <c r="AY3893" s="187" t="str">
        <f t="shared" si="1289"/>
        <v/>
      </c>
      <c r="AZ3893" s="187" t="str">
        <f t="shared" si="1309"/>
        <v/>
      </c>
      <c r="BA3893" s="187" t="str">
        <f t="shared" si="1291"/>
        <v xml:space="preserve"> </v>
      </c>
      <c r="BB3893" s="187" t="str">
        <f>IFERROR(IF(AW3893="","",VLOOKUP(AW3893,SUSS!R:S,2,FALSE)),AY3893*SUSS!$M$2)</f>
        <v/>
      </c>
      <c r="BC3893" s="187" t="str">
        <f t="shared" si="1290"/>
        <v/>
      </c>
    </row>
    <row r="3894" spans="29:55">
      <c r="AC3894" s="187" t="str">
        <f t="shared" si="1292"/>
        <v/>
      </c>
      <c r="AD3894" s="187" t="str">
        <f t="shared" si="1293"/>
        <v/>
      </c>
      <c r="AE3894" s="187" t="str">
        <f t="shared" si="1294"/>
        <v/>
      </c>
      <c r="AF3894" s="187" t="str">
        <f t="shared" si="1295"/>
        <v/>
      </c>
      <c r="AG3894" s="187" t="str">
        <f t="shared" si="1296"/>
        <v/>
      </c>
      <c r="AH3894" s="187" t="str">
        <f t="shared" si="1297"/>
        <v/>
      </c>
      <c r="AI3894" s="187" t="str">
        <f t="shared" si="1298"/>
        <v/>
      </c>
      <c r="AJ3894" s="187" t="str">
        <f t="shared" si="1299"/>
        <v/>
      </c>
      <c r="AK3894" s="187" t="str">
        <f t="shared" si="1300"/>
        <v/>
      </c>
      <c r="AN3894" s="187" t="str">
        <f t="shared" si="1301"/>
        <v/>
      </c>
      <c r="AO3894" s="187" t="str">
        <f t="shared" si="1302"/>
        <v/>
      </c>
      <c r="AP3894" s="187" t="str">
        <f t="shared" si="1303"/>
        <v/>
      </c>
      <c r="AT3894" s="187" t="str">
        <f t="shared" si="1304"/>
        <v/>
      </c>
      <c r="AU3894" s="187" t="str">
        <f t="shared" si="1305"/>
        <v/>
      </c>
      <c r="AV3894" s="187" t="str">
        <f t="shared" si="1306"/>
        <v/>
      </c>
      <c r="AW3894" s="187" t="str">
        <f t="shared" si="1307"/>
        <v/>
      </c>
      <c r="AX3894" s="187" t="str">
        <f t="shared" si="1308"/>
        <v/>
      </c>
      <c r="AY3894" s="187" t="str">
        <f t="shared" si="1289"/>
        <v/>
      </c>
      <c r="AZ3894" s="187" t="str">
        <f t="shared" si="1309"/>
        <v/>
      </c>
      <c r="BA3894" s="187" t="str">
        <f t="shared" si="1291"/>
        <v xml:space="preserve"> </v>
      </c>
      <c r="BB3894" s="187" t="str">
        <f>IFERROR(IF(AW3894="","",VLOOKUP(AW3894,SUSS!R:S,2,FALSE)),AY3894*SUSS!$M$2)</f>
        <v/>
      </c>
      <c r="BC3894" s="187" t="str">
        <f t="shared" si="1290"/>
        <v/>
      </c>
    </row>
    <row r="3895" spans="29:55">
      <c r="AC3895" s="187" t="str">
        <f t="shared" si="1292"/>
        <v/>
      </c>
      <c r="AD3895" s="187" t="str">
        <f t="shared" si="1293"/>
        <v/>
      </c>
      <c r="AE3895" s="187" t="str">
        <f t="shared" si="1294"/>
        <v/>
      </c>
      <c r="AF3895" s="187" t="str">
        <f t="shared" si="1295"/>
        <v/>
      </c>
      <c r="AG3895" s="187" t="str">
        <f t="shared" si="1296"/>
        <v/>
      </c>
      <c r="AH3895" s="187" t="str">
        <f t="shared" si="1297"/>
        <v/>
      </c>
      <c r="AI3895" s="187" t="str">
        <f t="shared" si="1298"/>
        <v/>
      </c>
      <c r="AJ3895" s="187" t="str">
        <f t="shared" si="1299"/>
        <v/>
      </c>
      <c r="AK3895" s="187" t="str">
        <f t="shared" si="1300"/>
        <v/>
      </c>
      <c r="AN3895" s="187" t="str">
        <f t="shared" si="1301"/>
        <v/>
      </c>
      <c r="AO3895" s="187" t="str">
        <f t="shared" si="1302"/>
        <v/>
      </c>
      <c r="AP3895" s="187" t="str">
        <f t="shared" si="1303"/>
        <v/>
      </c>
      <c r="AT3895" s="187" t="str">
        <f t="shared" si="1304"/>
        <v/>
      </c>
      <c r="AU3895" s="187" t="str">
        <f t="shared" si="1305"/>
        <v/>
      </c>
      <c r="AV3895" s="187" t="str">
        <f t="shared" si="1306"/>
        <v/>
      </c>
      <c r="AW3895" s="187" t="str">
        <f t="shared" si="1307"/>
        <v/>
      </c>
      <c r="AX3895" s="187" t="str">
        <f t="shared" si="1308"/>
        <v/>
      </c>
      <c r="AY3895" s="187" t="str">
        <f t="shared" si="1289"/>
        <v/>
      </c>
      <c r="AZ3895" s="187" t="str">
        <f t="shared" si="1309"/>
        <v/>
      </c>
      <c r="BA3895" s="187" t="str">
        <f t="shared" si="1291"/>
        <v xml:space="preserve"> </v>
      </c>
      <c r="BB3895" s="187" t="str">
        <f>IFERROR(IF(AW3895="","",VLOOKUP(AW3895,SUSS!R:S,2,FALSE)),AY3895*SUSS!$M$2)</f>
        <v/>
      </c>
      <c r="BC3895" s="187" t="str">
        <f t="shared" si="1290"/>
        <v/>
      </c>
    </row>
    <row r="3896" spans="29:55">
      <c r="AC3896" s="187" t="str">
        <f t="shared" si="1292"/>
        <v/>
      </c>
      <c r="AD3896" s="187" t="str">
        <f t="shared" si="1293"/>
        <v/>
      </c>
      <c r="AE3896" s="187" t="str">
        <f t="shared" si="1294"/>
        <v/>
      </c>
      <c r="AF3896" s="187" t="str">
        <f t="shared" si="1295"/>
        <v/>
      </c>
      <c r="AG3896" s="187" t="str">
        <f t="shared" si="1296"/>
        <v/>
      </c>
      <c r="AH3896" s="187" t="str">
        <f t="shared" si="1297"/>
        <v/>
      </c>
      <c r="AI3896" s="187" t="str">
        <f t="shared" si="1298"/>
        <v/>
      </c>
      <c r="AJ3896" s="187" t="str">
        <f t="shared" si="1299"/>
        <v/>
      </c>
      <c r="AK3896" s="187" t="str">
        <f t="shared" si="1300"/>
        <v/>
      </c>
      <c r="AN3896" s="187" t="str">
        <f t="shared" si="1301"/>
        <v/>
      </c>
      <c r="AO3896" s="187" t="str">
        <f t="shared" si="1302"/>
        <v/>
      </c>
      <c r="AP3896" s="187" t="str">
        <f t="shared" si="1303"/>
        <v/>
      </c>
      <c r="AT3896" s="187" t="str">
        <f t="shared" si="1304"/>
        <v/>
      </c>
      <c r="AU3896" s="187" t="str">
        <f t="shared" si="1305"/>
        <v/>
      </c>
      <c r="AV3896" s="187" t="str">
        <f t="shared" si="1306"/>
        <v/>
      </c>
      <c r="AW3896" s="187" t="str">
        <f t="shared" si="1307"/>
        <v/>
      </c>
      <c r="AX3896" s="187" t="str">
        <f t="shared" si="1308"/>
        <v/>
      </c>
      <c r="AY3896" s="187" t="str">
        <f t="shared" si="1289"/>
        <v/>
      </c>
      <c r="AZ3896" s="187" t="str">
        <f t="shared" si="1309"/>
        <v/>
      </c>
      <c r="BA3896" s="187" t="str">
        <f t="shared" si="1291"/>
        <v xml:space="preserve"> </v>
      </c>
      <c r="BB3896" s="187" t="str">
        <f>IFERROR(IF(AW3896="","",VLOOKUP(AW3896,SUSS!R:S,2,FALSE)),AY3896*SUSS!$M$2)</f>
        <v/>
      </c>
      <c r="BC3896" s="187" t="str">
        <f t="shared" si="1290"/>
        <v/>
      </c>
    </row>
    <row r="3897" spans="29:55">
      <c r="AC3897" s="187" t="str">
        <f t="shared" si="1292"/>
        <v/>
      </c>
      <c r="AD3897" s="187" t="str">
        <f t="shared" si="1293"/>
        <v/>
      </c>
      <c r="AE3897" s="187" t="str">
        <f t="shared" si="1294"/>
        <v/>
      </c>
      <c r="AF3897" s="187" t="str">
        <f t="shared" si="1295"/>
        <v/>
      </c>
      <c r="AG3897" s="187" t="str">
        <f t="shared" si="1296"/>
        <v/>
      </c>
      <c r="AH3897" s="187" t="str">
        <f t="shared" si="1297"/>
        <v/>
      </c>
      <c r="AI3897" s="187" t="str">
        <f t="shared" si="1298"/>
        <v/>
      </c>
      <c r="AJ3897" s="187" t="str">
        <f t="shared" si="1299"/>
        <v/>
      </c>
      <c r="AK3897" s="187" t="str">
        <f t="shared" si="1300"/>
        <v/>
      </c>
      <c r="AN3897" s="187" t="str">
        <f t="shared" si="1301"/>
        <v/>
      </c>
      <c r="AO3897" s="187" t="str">
        <f t="shared" si="1302"/>
        <v/>
      </c>
      <c r="AP3897" s="187" t="str">
        <f t="shared" si="1303"/>
        <v/>
      </c>
      <c r="AT3897" s="187" t="str">
        <f t="shared" si="1304"/>
        <v/>
      </c>
      <c r="AU3897" s="187" t="str">
        <f t="shared" si="1305"/>
        <v/>
      </c>
      <c r="AV3897" s="187" t="str">
        <f t="shared" si="1306"/>
        <v/>
      </c>
      <c r="AW3897" s="187" t="str">
        <f t="shared" si="1307"/>
        <v/>
      </c>
      <c r="AX3897" s="187" t="str">
        <f t="shared" si="1308"/>
        <v/>
      </c>
      <c r="AY3897" s="187" t="str">
        <f t="shared" si="1289"/>
        <v/>
      </c>
      <c r="AZ3897" s="187" t="str">
        <f t="shared" si="1309"/>
        <v/>
      </c>
      <c r="BA3897" s="187" t="str">
        <f t="shared" si="1291"/>
        <v xml:space="preserve"> </v>
      </c>
      <c r="BB3897" s="187" t="str">
        <f>IFERROR(IF(AW3897="","",VLOOKUP(AW3897,SUSS!R:S,2,FALSE)),AY3897*SUSS!$M$2)</f>
        <v/>
      </c>
      <c r="BC3897" s="187" t="str">
        <f t="shared" si="1290"/>
        <v/>
      </c>
    </row>
    <row r="3898" spans="29:55">
      <c r="AC3898" s="187" t="str">
        <f t="shared" si="1292"/>
        <v/>
      </c>
      <c r="AD3898" s="187" t="str">
        <f t="shared" si="1293"/>
        <v/>
      </c>
      <c r="AE3898" s="187" t="str">
        <f t="shared" si="1294"/>
        <v/>
      </c>
      <c r="AF3898" s="187" t="str">
        <f t="shared" si="1295"/>
        <v/>
      </c>
      <c r="AG3898" s="187" t="str">
        <f t="shared" si="1296"/>
        <v/>
      </c>
      <c r="AH3898" s="187" t="str">
        <f t="shared" si="1297"/>
        <v/>
      </c>
      <c r="AI3898" s="187" t="str">
        <f t="shared" si="1298"/>
        <v/>
      </c>
      <c r="AJ3898" s="187" t="str">
        <f t="shared" si="1299"/>
        <v/>
      </c>
      <c r="AK3898" s="187" t="str">
        <f t="shared" si="1300"/>
        <v/>
      </c>
      <c r="AN3898" s="187" t="str">
        <f t="shared" si="1301"/>
        <v/>
      </c>
      <c r="AO3898" s="187" t="str">
        <f t="shared" si="1302"/>
        <v/>
      </c>
      <c r="AP3898" s="187" t="str">
        <f t="shared" si="1303"/>
        <v/>
      </c>
      <c r="AT3898" s="187" t="str">
        <f t="shared" si="1304"/>
        <v/>
      </c>
      <c r="AU3898" s="187" t="str">
        <f t="shared" si="1305"/>
        <v/>
      </c>
      <c r="AV3898" s="187" t="str">
        <f t="shared" si="1306"/>
        <v/>
      </c>
      <c r="AW3898" s="187" t="str">
        <f t="shared" si="1307"/>
        <v/>
      </c>
      <c r="AX3898" s="187" t="str">
        <f t="shared" si="1308"/>
        <v/>
      </c>
      <c r="AY3898" s="187" t="str">
        <f t="shared" si="1289"/>
        <v/>
      </c>
      <c r="AZ3898" s="187" t="str">
        <f t="shared" si="1309"/>
        <v/>
      </c>
      <c r="BA3898" s="187" t="str">
        <f t="shared" si="1291"/>
        <v xml:space="preserve"> </v>
      </c>
      <c r="BB3898" s="187" t="str">
        <f>IFERROR(IF(AW3898="","",VLOOKUP(AW3898,SUSS!R:S,2,FALSE)),AY3898*SUSS!$M$2)</f>
        <v/>
      </c>
      <c r="BC3898" s="187" t="str">
        <f t="shared" si="1290"/>
        <v/>
      </c>
    </row>
    <row r="3899" spans="29:55">
      <c r="AC3899" s="187" t="str">
        <f t="shared" si="1292"/>
        <v/>
      </c>
      <c r="AD3899" s="187" t="str">
        <f t="shared" si="1293"/>
        <v/>
      </c>
      <c r="AE3899" s="187" t="str">
        <f t="shared" si="1294"/>
        <v/>
      </c>
      <c r="AF3899" s="187" t="str">
        <f t="shared" si="1295"/>
        <v/>
      </c>
      <c r="AG3899" s="187" t="str">
        <f t="shared" si="1296"/>
        <v/>
      </c>
      <c r="AH3899" s="187" t="str">
        <f t="shared" si="1297"/>
        <v/>
      </c>
      <c r="AI3899" s="187" t="str">
        <f t="shared" si="1298"/>
        <v/>
      </c>
      <c r="AJ3899" s="187" t="str">
        <f t="shared" si="1299"/>
        <v/>
      </c>
      <c r="AK3899" s="187" t="str">
        <f t="shared" si="1300"/>
        <v/>
      </c>
      <c r="AN3899" s="187" t="str">
        <f t="shared" si="1301"/>
        <v/>
      </c>
      <c r="AO3899" s="187" t="str">
        <f t="shared" si="1302"/>
        <v/>
      </c>
      <c r="AP3899" s="187" t="str">
        <f t="shared" si="1303"/>
        <v/>
      </c>
      <c r="AT3899" s="187" t="str">
        <f t="shared" si="1304"/>
        <v/>
      </c>
      <c r="AU3899" s="187" t="str">
        <f t="shared" si="1305"/>
        <v/>
      </c>
      <c r="AV3899" s="187" t="str">
        <f t="shared" si="1306"/>
        <v/>
      </c>
      <c r="AW3899" s="187" t="str">
        <f t="shared" si="1307"/>
        <v/>
      </c>
      <c r="AX3899" s="187" t="str">
        <f t="shared" si="1308"/>
        <v/>
      </c>
      <c r="AY3899" s="187" t="str">
        <f t="shared" si="1289"/>
        <v/>
      </c>
      <c r="AZ3899" s="187" t="str">
        <f t="shared" si="1309"/>
        <v/>
      </c>
      <c r="BA3899" s="187" t="str">
        <f t="shared" si="1291"/>
        <v xml:space="preserve"> </v>
      </c>
      <c r="BB3899" s="187" t="str">
        <f>IFERROR(IF(AW3899="","",VLOOKUP(AW3899,SUSS!R:S,2,FALSE)),AY3899*SUSS!$M$2)</f>
        <v/>
      </c>
      <c r="BC3899" s="187" t="str">
        <f t="shared" si="1290"/>
        <v/>
      </c>
    </row>
    <row r="3900" spans="29:55">
      <c r="AC3900" s="187" t="str">
        <f t="shared" si="1292"/>
        <v/>
      </c>
      <c r="AD3900" s="187" t="str">
        <f t="shared" si="1293"/>
        <v/>
      </c>
      <c r="AE3900" s="187" t="str">
        <f t="shared" si="1294"/>
        <v/>
      </c>
      <c r="AF3900" s="187" t="str">
        <f t="shared" si="1295"/>
        <v/>
      </c>
      <c r="AG3900" s="187" t="str">
        <f t="shared" si="1296"/>
        <v/>
      </c>
      <c r="AH3900" s="187" t="str">
        <f t="shared" si="1297"/>
        <v/>
      </c>
      <c r="AI3900" s="187" t="str">
        <f t="shared" si="1298"/>
        <v/>
      </c>
      <c r="AJ3900" s="187" t="str">
        <f t="shared" si="1299"/>
        <v/>
      </c>
      <c r="AK3900" s="187" t="str">
        <f t="shared" si="1300"/>
        <v/>
      </c>
      <c r="AN3900" s="187" t="str">
        <f t="shared" si="1301"/>
        <v/>
      </c>
      <c r="AO3900" s="187" t="str">
        <f t="shared" si="1302"/>
        <v/>
      </c>
      <c r="AP3900" s="187" t="str">
        <f t="shared" si="1303"/>
        <v/>
      </c>
      <c r="AT3900" s="187" t="str">
        <f t="shared" si="1304"/>
        <v/>
      </c>
      <c r="AU3900" s="187" t="str">
        <f t="shared" si="1305"/>
        <v/>
      </c>
      <c r="AV3900" s="187" t="str">
        <f t="shared" si="1306"/>
        <v/>
      </c>
      <c r="AW3900" s="187" t="str">
        <f t="shared" si="1307"/>
        <v/>
      </c>
      <c r="AX3900" s="187" t="str">
        <f t="shared" si="1308"/>
        <v/>
      </c>
      <c r="AY3900" s="187" t="str">
        <f t="shared" si="1289"/>
        <v/>
      </c>
      <c r="AZ3900" s="187" t="str">
        <f t="shared" si="1309"/>
        <v/>
      </c>
      <c r="BA3900" s="187" t="str">
        <f t="shared" si="1291"/>
        <v xml:space="preserve"> </v>
      </c>
      <c r="BB3900" s="187" t="str">
        <f>IFERROR(IF(AW3900="","",VLOOKUP(AW3900,SUSS!R:S,2,FALSE)),AY3900*SUSS!$M$2)</f>
        <v/>
      </c>
      <c r="BC3900" s="187" t="str">
        <f t="shared" si="1290"/>
        <v/>
      </c>
    </row>
    <row r="3901" spans="29:55">
      <c r="AC3901" s="187" t="str">
        <f t="shared" si="1292"/>
        <v/>
      </c>
      <c r="AD3901" s="187" t="str">
        <f t="shared" si="1293"/>
        <v/>
      </c>
      <c r="AE3901" s="187" t="str">
        <f t="shared" si="1294"/>
        <v/>
      </c>
      <c r="AF3901" s="187" t="str">
        <f t="shared" si="1295"/>
        <v/>
      </c>
      <c r="AG3901" s="187" t="str">
        <f t="shared" si="1296"/>
        <v/>
      </c>
      <c r="AH3901" s="187" t="str">
        <f t="shared" si="1297"/>
        <v/>
      </c>
      <c r="AI3901" s="187" t="str">
        <f t="shared" si="1298"/>
        <v/>
      </c>
      <c r="AJ3901" s="187" t="str">
        <f t="shared" si="1299"/>
        <v/>
      </c>
      <c r="AK3901" s="187" t="str">
        <f t="shared" si="1300"/>
        <v/>
      </c>
      <c r="AN3901" s="187" t="str">
        <f t="shared" si="1301"/>
        <v/>
      </c>
      <c r="AO3901" s="187" t="str">
        <f t="shared" si="1302"/>
        <v/>
      </c>
      <c r="AP3901" s="187" t="str">
        <f t="shared" si="1303"/>
        <v/>
      </c>
      <c r="AT3901" s="187" t="str">
        <f t="shared" si="1304"/>
        <v/>
      </c>
      <c r="AU3901" s="187" t="str">
        <f t="shared" si="1305"/>
        <v/>
      </c>
      <c r="AV3901" s="187" t="str">
        <f t="shared" si="1306"/>
        <v/>
      </c>
      <c r="AW3901" s="187" t="str">
        <f t="shared" si="1307"/>
        <v/>
      </c>
      <c r="AX3901" s="187" t="str">
        <f t="shared" si="1308"/>
        <v/>
      </c>
      <c r="AY3901" s="187" t="str">
        <f t="shared" si="1289"/>
        <v/>
      </c>
      <c r="AZ3901" s="187" t="str">
        <f t="shared" si="1309"/>
        <v/>
      </c>
      <c r="BA3901" s="187" t="str">
        <f t="shared" si="1291"/>
        <v xml:space="preserve"> </v>
      </c>
      <c r="BB3901" s="187" t="str">
        <f>IFERROR(IF(AW3901="","",VLOOKUP(AW3901,SUSS!R:S,2,FALSE)),AY3901*SUSS!$M$2)</f>
        <v/>
      </c>
      <c r="BC3901" s="187" t="str">
        <f t="shared" si="1290"/>
        <v/>
      </c>
    </row>
    <row r="3902" spans="29:55">
      <c r="AC3902" s="187" t="str">
        <f t="shared" si="1292"/>
        <v/>
      </c>
      <c r="AD3902" s="187" t="str">
        <f t="shared" si="1293"/>
        <v/>
      </c>
      <c r="AE3902" s="187" t="str">
        <f t="shared" si="1294"/>
        <v/>
      </c>
      <c r="AF3902" s="187" t="str">
        <f t="shared" si="1295"/>
        <v/>
      </c>
      <c r="AG3902" s="187" t="str">
        <f t="shared" si="1296"/>
        <v/>
      </c>
      <c r="AH3902" s="187" t="str">
        <f t="shared" si="1297"/>
        <v/>
      </c>
      <c r="AI3902" s="187" t="str">
        <f t="shared" si="1298"/>
        <v/>
      </c>
      <c r="AJ3902" s="187" t="str">
        <f t="shared" si="1299"/>
        <v/>
      </c>
      <c r="AK3902" s="187" t="str">
        <f t="shared" si="1300"/>
        <v/>
      </c>
      <c r="AN3902" s="187" t="str">
        <f t="shared" si="1301"/>
        <v/>
      </c>
      <c r="AO3902" s="187" t="str">
        <f t="shared" si="1302"/>
        <v/>
      </c>
      <c r="AP3902" s="187" t="str">
        <f t="shared" si="1303"/>
        <v/>
      </c>
      <c r="AT3902" s="187" t="str">
        <f t="shared" si="1304"/>
        <v/>
      </c>
      <c r="AU3902" s="187" t="str">
        <f t="shared" si="1305"/>
        <v/>
      </c>
      <c r="AV3902" s="187" t="str">
        <f t="shared" si="1306"/>
        <v/>
      </c>
      <c r="AW3902" s="187" t="str">
        <f t="shared" si="1307"/>
        <v/>
      </c>
      <c r="AX3902" s="187" t="str">
        <f t="shared" si="1308"/>
        <v/>
      </c>
      <c r="AY3902" s="187" t="str">
        <f t="shared" si="1289"/>
        <v/>
      </c>
      <c r="AZ3902" s="187" t="str">
        <f t="shared" si="1309"/>
        <v/>
      </c>
      <c r="BA3902" s="187" t="str">
        <f t="shared" si="1291"/>
        <v xml:space="preserve"> </v>
      </c>
      <c r="BB3902" s="187" t="str">
        <f>IFERROR(IF(AW3902="","",VLOOKUP(AW3902,SUSS!R:S,2,FALSE)),AY3902*SUSS!$M$2)</f>
        <v/>
      </c>
      <c r="BC3902" s="187" t="str">
        <f t="shared" si="1290"/>
        <v/>
      </c>
    </row>
    <row r="3903" spans="29:55">
      <c r="AC3903" s="187" t="str">
        <f t="shared" si="1292"/>
        <v/>
      </c>
      <c r="AD3903" s="187" t="str">
        <f t="shared" si="1293"/>
        <v/>
      </c>
      <c r="AE3903" s="187" t="str">
        <f t="shared" si="1294"/>
        <v/>
      </c>
      <c r="AF3903" s="187" t="str">
        <f t="shared" si="1295"/>
        <v/>
      </c>
      <c r="AG3903" s="187" t="str">
        <f t="shared" si="1296"/>
        <v/>
      </c>
      <c r="AH3903" s="187" t="str">
        <f t="shared" si="1297"/>
        <v/>
      </c>
      <c r="AI3903" s="187" t="str">
        <f t="shared" si="1298"/>
        <v/>
      </c>
      <c r="AJ3903" s="187" t="str">
        <f t="shared" si="1299"/>
        <v/>
      </c>
      <c r="AK3903" s="187" t="str">
        <f t="shared" si="1300"/>
        <v/>
      </c>
      <c r="AN3903" s="187" t="str">
        <f t="shared" si="1301"/>
        <v/>
      </c>
      <c r="AO3903" s="187" t="str">
        <f t="shared" si="1302"/>
        <v/>
      </c>
      <c r="AP3903" s="187" t="str">
        <f t="shared" si="1303"/>
        <v/>
      </c>
      <c r="AT3903" s="187" t="str">
        <f t="shared" si="1304"/>
        <v/>
      </c>
      <c r="AU3903" s="187" t="str">
        <f t="shared" si="1305"/>
        <v/>
      </c>
      <c r="AV3903" s="187" t="str">
        <f t="shared" si="1306"/>
        <v/>
      </c>
      <c r="AW3903" s="187" t="str">
        <f t="shared" si="1307"/>
        <v/>
      </c>
      <c r="AX3903" s="187" t="str">
        <f t="shared" si="1308"/>
        <v/>
      </c>
      <c r="AY3903" s="187" t="str">
        <f t="shared" si="1289"/>
        <v/>
      </c>
      <c r="AZ3903" s="187" t="str">
        <f t="shared" si="1309"/>
        <v/>
      </c>
      <c r="BA3903" s="187" t="str">
        <f t="shared" si="1291"/>
        <v xml:space="preserve"> </v>
      </c>
      <c r="BB3903" s="187" t="str">
        <f>IFERROR(IF(AW3903="","",VLOOKUP(AW3903,SUSS!R:S,2,FALSE)),AY3903*SUSS!$M$2)</f>
        <v/>
      </c>
      <c r="BC3903" s="187" t="str">
        <f t="shared" si="1290"/>
        <v/>
      </c>
    </row>
    <row r="3904" spans="29:55">
      <c r="AC3904" s="187" t="str">
        <f t="shared" si="1292"/>
        <v/>
      </c>
      <c r="AD3904" s="187" t="str">
        <f t="shared" si="1293"/>
        <v/>
      </c>
      <c r="AE3904" s="187" t="str">
        <f t="shared" si="1294"/>
        <v/>
      </c>
      <c r="AF3904" s="187" t="str">
        <f t="shared" si="1295"/>
        <v/>
      </c>
      <c r="AG3904" s="187" t="str">
        <f t="shared" si="1296"/>
        <v/>
      </c>
      <c r="AH3904" s="187" t="str">
        <f t="shared" si="1297"/>
        <v/>
      </c>
      <c r="AI3904" s="187" t="str">
        <f t="shared" si="1298"/>
        <v/>
      </c>
      <c r="AJ3904" s="187" t="str">
        <f t="shared" si="1299"/>
        <v/>
      </c>
      <c r="AK3904" s="187" t="str">
        <f t="shared" si="1300"/>
        <v/>
      </c>
      <c r="AN3904" s="187" t="str">
        <f t="shared" si="1301"/>
        <v/>
      </c>
      <c r="AO3904" s="187" t="str">
        <f t="shared" si="1302"/>
        <v/>
      </c>
      <c r="AP3904" s="187" t="str">
        <f t="shared" si="1303"/>
        <v/>
      </c>
      <c r="AT3904" s="187" t="str">
        <f t="shared" si="1304"/>
        <v/>
      </c>
      <c r="AU3904" s="187" t="str">
        <f t="shared" si="1305"/>
        <v/>
      </c>
      <c r="AV3904" s="187" t="str">
        <f t="shared" si="1306"/>
        <v/>
      </c>
      <c r="AW3904" s="187" t="str">
        <f t="shared" si="1307"/>
        <v/>
      </c>
      <c r="AX3904" s="187" t="str">
        <f t="shared" si="1308"/>
        <v/>
      </c>
      <c r="AY3904" s="187" t="str">
        <f t="shared" si="1289"/>
        <v/>
      </c>
      <c r="AZ3904" s="187" t="str">
        <f t="shared" si="1309"/>
        <v/>
      </c>
      <c r="BA3904" s="187" t="str">
        <f t="shared" si="1291"/>
        <v xml:space="preserve"> </v>
      </c>
      <c r="BB3904" s="187" t="str">
        <f>IFERROR(IF(AW3904="","",VLOOKUP(AW3904,SUSS!R:S,2,FALSE)),AY3904*SUSS!$M$2)</f>
        <v/>
      </c>
      <c r="BC3904" s="187" t="str">
        <f t="shared" si="1290"/>
        <v/>
      </c>
    </row>
    <row r="3905" spans="29:55">
      <c r="AC3905" s="187" t="str">
        <f t="shared" si="1292"/>
        <v/>
      </c>
      <c r="AD3905" s="187" t="str">
        <f t="shared" si="1293"/>
        <v/>
      </c>
      <c r="AE3905" s="187" t="str">
        <f t="shared" si="1294"/>
        <v/>
      </c>
      <c r="AF3905" s="187" t="str">
        <f t="shared" si="1295"/>
        <v/>
      </c>
      <c r="AG3905" s="187" t="str">
        <f t="shared" si="1296"/>
        <v/>
      </c>
      <c r="AH3905" s="187" t="str">
        <f t="shared" si="1297"/>
        <v/>
      </c>
      <c r="AI3905" s="187" t="str">
        <f t="shared" si="1298"/>
        <v/>
      </c>
      <c r="AJ3905" s="187" t="str">
        <f t="shared" si="1299"/>
        <v/>
      </c>
      <c r="AK3905" s="187" t="str">
        <f t="shared" si="1300"/>
        <v/>
      </c>
      <c r="AN3905" s="187" t="str">
        <f t="shared" si="1301"/>
        <v/>
      </c>
      <c r="AO3905" s="187" t="str">
        <f t="shared" si="1302"/>
        <v/>
      </c>
      <c r="AP3905" s="187" t="str">
        <f t="shared" si="1303"/>
        <v/>
      </c>
      <c r="AT3905" s="187" t="str">
        <f t="shared" si="1304"/>
        <v/>
      </c>
      <c r="AU3905" s="187" t="str">
        <f t="shared" si="1305"/>
        <v/>
      </c>
      <c r="AV3905" s="187" t="str">
        <f t="shared" si="1306"/>
        <v/>
      </c>
      <c r="AW3905" s="187" t="str">
        <f t="shared" si="1307"/>
        <v/>
      </c>
      <c r="AX3905" s="187" t="str">
        <f t="shared" si="1308"/>
        <v/>
      </c>
      <c r="AY3905" s="187" t="str">
        <f t="shared" si="1289"/>
        <v/>
      </c>
      <c r="AZ3905" s="187" t="str">
        <f t="shared" si="1309"/>
        <v/>
      </c>
      <c r="BA3905" s="187" t="str">
        <f t="shared" si="1291"/>
        <v xml:space="preserve"> </v>
      </c>
      <c r="BB3905" s="187" t="str">
        <f>IFERROR(IF(AW3905="","",VLOOKUP(AW3905,SUSS!R:S,2,FALSE)),AY3905*SUSS!$M$2)</f>
        <v/>
      </c>
      <c r="BC3905" s="187" t="str">
        <f t="shared" si="1290"/>
        <v/>
      </c>
    </row>
    <row r="3906" spans="29:55">
      <c r="AC3906" s="187" t="str">
        <f t="shared" si="1292"/>
        <v/>
      </c>
      <c r="AD3906" s="187" t="str">
        <f t="shared" si="1293"/>
        <v/>
      </c>
      <c r="AE3906" s="187" t="str">
        <f t="shared" si="1294"/>
        <v/>
      </c>
      <c r="AF3906" s="187" t="str">
        <f t="shared" si="1295"/>
        <v/>
      </c>
      <c r="AG3906" s="187" t="str">
        <f t="shared" si="1296"/>
        <v/>
      </c>
      <c r="AH3906" s="187" t="str">
        <f t="shared" si="1297"/>
        <v/>
      </c>
      <c r="AI3906" s="187" t="str">
        <f t="shared" si="1298"/>
        <v/>
      </c>
      <c r="AJ3906" s="187" t="str">
        <f t="shared" si="1299"/>
        <v/>
      </c>
      <c r="AK3906" s="187" t="str">
        <f t="shared" si="1300"/>
        <v/>
      </c>
      <c r="AN3906" s="187" t="str">
        <f t="shared" si="1301"/>
        <v/>
      </c>
      <c r="AO3906" s="187" t="str">
        <f t="shared" si="1302"/>
        <v/>
      </c>
      <c r="AP3906" s="187" t="str">
        <f t="shared" si="1303"/>
        <v/>
      </c>
      <c r="AT3906" s="187" t="str">
        <f t="shared" si="1304"/>
        <v/>
      </c>
      <c r="AU3906" s="187" t="str">
        <f t="shared" si="1305"/>
        <v/>
      </c>
      <c r="AV3906" s="187" t="str">
        <f t="shared" si="1306"/>
        <v/>
      </c>
      <c r="AW3906" s="187" t="str">
        <f t="shared" si="1307"/>
        <v/>
      </c>
      <c r="AX3906" s="187" t="str">
        <f t="shared" si="1308"/>
        <v/>
      </c>
      <c r="AY3906" s="187" t="str">
        <f t="shared" si="1289"/>
        <v/>
      </c>
      <c r="AZ3906" s="187" t="str">
        <f t="shared" si="1309"/>
        <v/>
      </c>
      <c r="BA3906" s="187" t="str">
        <f t="shared" si="1291"/>
        <v xml:space="preserve"> </v>
      </c>
      <c r="BB3906" s="187" t="str">
        <f>IFERROR(IF(AW3906="","",VLOOKUP(AW3906,SUSS!R:S,2,FALSE)),AY3906*SUSS!$M$2)</f>
        <v/>
      </c>
      <c r="BC3906" s="187" t="str">
        <f t="shared" si="1290"/>
        <v/>
      </c>
    </row>
    <row r="3907" spans="29:55">
      <c r="AC3907" s="187" t="str">
        <f t="shared" si="1292"/>
        <v/>
      </c>
      <c r="AD3907" s="187" t="str">
        <f t="shared" si="1293"/>
        <v/>
      </c>
      <c r="AE3907" s="187" t="str">
        <f t="shared" si="1294"/>
        <v/>
      </c>
      <c r="AF3907" s="187" t="str">
        <f t="shared" si="1295"/>
        <v/>
      </c>
      <c r="AG3907" s="187" t="str">
        <f t="shared" si="1296"/>
        <v/>
      </c>
      <c r="AH3907" s="187" t="str">
        <f t="shared" si="1297"/>
        <v/>
      </c>
      <c r="AI3907" s="187" t="str">
        <f t="shared" si="1298"/>
        <v/>
      </c>
      <c r="AJ3907" s="187" t="str">
        <f t="shared" si="1299"/>
        <v/>
      </c>
      <c r="AK3907" s="187" t="str">
        <f t="shared" si="1300"/>
        <v/>
      </c>
      <c r="AN3907" s="187" t="str">
        <f t="shared" si="1301"/>
        <v/>
      </c>
      <c r="AO3907" s="187" t="str">
        <f t="shared" si="1302"/>
        <v/>
      </c>
      <c r="AP3907" s="187" t="str">
        <f t="shared" si="1303"/>
        <v/>
      </c>
      <c r="AT3907" s="187" t="str">
        <f t="shared" si="1304"/>
        <v/>
      </c>
      <c r="AU3907" s="187" t="str">
        <f t="shared" si="1305"/>
        <v/>
      </c>
      <c r="AV3907" s="187" t="str">
        <f t="shared" si="1306"/>
        <v/>
      </c>
      <c r="AW3907" s="187" t="str">
        <f t="shared" si="1307"/>
        <v/>
      </c>
      <c r="AX3907" s="187" t="str">
        <f t="shared" si="1308"/>
        <v/>
      </c>
      <c r="AY3907" s="187" t="str">
        <f t="shared" si="1289"/>
        <v/>
      </c>
      <c r="AZ3907" s="187" t="str">
        <f t="shared" si="1309"/>
        <v/>
      </c>
      <c r="BA3907" s="187" t="str">
        <f t="shared" si="1291"/>
        <v xml:space="preserve"> </v>
      </c>
      <c r="BB3907" s="187" t="str">
        <f>IFERROR(IF(AW3907="","",VLOOKUP(AW3907,SUSS!R:S,2,FALSE)),AY3907*SUSS!$M$2)</f>
        <v/>
      </c>
      <c r="BC3907" s="187" t="str">
        <f t="shared" si="1290"/>
        <v/>
      </c>
    </row>
    <row r="3908" spans="29:55">
      <c r="AC3908" s="187" t="str">
        <f t="shared" si="1292"/>
        <v/>
      </c>
      <c r="AD3908" s="187" t="str">
        <f t="shared" si="1293"/>
        <v/>
      </c>
      <c r="AE3908" s="187" t="str">
        <f t="shared" si="1294"/>
        <v/>
      </c>
      <c r="AF3908" s="187" t="str">
        <f t="shared" si="1295"/>
        <v/>
      </c>
      <c r="AG3908" s="187" t="str">
        <f t="shared" si="1296"/>
        <v/>
      </c>
      <c r="AH3908" s="187" t="str">
        <f t="shared" si="1297"/>
        <v/>
      </c>
      <c r="AI3908" s="187" t="str">
        <f t="shared" si="1298"/>
        <v/>
      </c>
      <c r="AJ3908" s="187" t="str">
        <f t="shared" si="1299"/>
        <v/>
      </c>
      <c r="AK3908" s="187" t="str">
        <f t="shared" si="1300"/>
        <v/>
      </c>
      <c r="AN3908" s="187" t="str">
        <f t="shared" si="1301"/>
        <v/>
      </c>
      <c r="AO3908" s="187" t="str">
        <f t="shared" si="1302"/>
        <v/>
      </c>
      <c r="AP3908" s="187" t="str">
        <f t="shared" si="1303"/>
        <v/>
      </c>
      <c r="AT3908" s="187" t="str">
        <f t="shared" si="1304"/>
        <v/>
      </c>
      <c r="AU3908" s="187" t="str">
        <f t="shared" si="1305"/>
        <v/>
      </c>
      <c r="AV3908" s="187" t="str">
        <f t="shared" si="1306"/>
        <v/>
      </c>
      <c r="AW3908" s="187" t="str">
        <f t="shared" si="1307"/>
        <v/>
      </c>
      <c r="AX3908" s="187" t="str">
        <f t="shared" si="1308"/>
        <v/>
      </c>
      <c r="AY3908" s="187" t="str">
        <f t="shared" ref="AY3908:AY3971" si="1310">VLOOKUP(AX3908,AO:AP,2,FALSE)</f>
        <v/>
      </c>
      <c r="AZ3908" s="187" t="str">
        <f t="shared" si="1309"/>
        <v/>
      </c>
      <c r="BA3908" s="187" t="str">
        <f t="shared" si="1291"/>
        <v xml:space="preserve"> </v>
      </c>
      <c r="BB3908" s="187" t="str">
        <f>IFERROR(IF(AW3908="","",VLOOKUP(AW3908,SUSS!R:S,2,FALSE)),AY3908*SUSS!$M$2)</f>
        <v/>
      </c>
      <c r="BC3908" s="187" t="str">
        <f t="shared" si="1290"/>
        <v/>
      </c>
    </row>
    <row r="3909" spans="29:55">
      <c r="AC3909" s="187" t="str">
        <f t="shared" si="1292"/>
        <v/>
      </c>
      <c r="AD3909" s="187" t="str">
        <f t="shared" si="1293"/>
        <v/>
      </c>
      <c r="AE3909" s="187" t="str">
        <f t="shared" si="1294"/>
        <v/>
      </c>
      <c r="AF3909" s="187" t="str">
        <f t="shared" si="1295"/>
        <v/>
      </c>
      <c r="AG3909" s="187" t="str">
        <f t="shared" si="1296"/>
        <v/>
      </c>
      <c r="AH3909" s="187" t="str">
        <f t="shared" si="1297"/>
        <v/>
      </c>
      <c r="AI3909" s="187" t="str">
        <f t="shared" si="1298"/>
        <v/>
      </c>
      <c r="AJ3909" s="187" t="str">
        <f t="shared" si="1299"/>
        <v/>
      </c>
      <c r="AK3909" s="187" t="str">
        <f t="shared" si="1300"/>
        <v/>
      </c>
      <c r="AN3909" s="187" t="str">
        <f t="shared" si="1301"/>
        <v/>
      </c>
      <c r="AO3909" s="187" t="str">
        <f t="shared" si="1302"/>
        <v/>
      </c>
      <c r="AP3909" s="187" t="str">
        <f t="shared" si="1303"/>
        <v/>
      </c>
      <c r="AT3909" s="187" t="str">
        <f t="shared" si="1304"/>
        <v/>
      </c>
      <c r="AU3909" s="187" t="str">
        <f t="shared" si="1305"/>
        <v/>
      </c>
      <c r="AV3909" s="187" t="str">
        <f t="shared" si="1306"/>
        <v/>
      </c>
      <c r="AW3909" s="187" t="str">
        <f t="shared" si="1307"/>
        <v/>
      </c>
      <c r="AX3909" s="187" t="str">
        <f t="shared" si="1308"/>
        <v/>
      </c>
      <c r="AY3909" s="187" t="str">
        <f t="shared" si="1310"/>
        <v/>
      </c>
      <c r="AZ3909" s="187" t="str">
        <f t="shared" si="1309"/>
        <v/>
      </c>
      <c r="BA3909" s="187" t="str">
        <f t="shared" si="1291"/>
        <v xml:space="preserve"> </v>
      </c>
      <c r="BB3909" s="187" t="str">
        <f>IFERROR(IF(AW3909="","",VLOOKUP(AW3909,SUSS!R:S,2,FALSE)),AY3909*SUSS!$M$2)</f>
        <v/>
      </c>
      <c r="BC3909" s="187" t="str">
        <f t="shared" ref="BC3909:BC3972" si="1311">IFERROR(IF(BB3909&lt;&gt;"",AZ3909*BB3909,""),"VER")</f>
        <v/>
      </c>
    </row>
    <row r="3910" spans="29:55">
      <c r="AC3910" s="187" t="str">
        <f t="shared" si="1292"/>
        <v/>
      </c>
      <c r="AD3910" s="187" t="str">
        <f t="shared" si="1293"/>
        <v/>
      </c>
      <c r="AE3910" s="187" t="str">
        <f t="shared" si="1294"/>
        <v/>
      </c>
      <c r="AF3910" s="187" t="str">
        <f t="shared" si="1295"/>
        <v/>
      </c>
      <c r="AG3910" s="187" t="str">
        <f t="shared" si="1296"/>
        <v/>
      </c>
      <c r="AH3910" s="187" t="str">
        <f t="shared" si="1297"/>
        <v/>
      </c>
      <c r="AI3910" s="187" t="str">
        <f t="shared" si="1298"/>
        <v/>
      </c>
      <c r="AJ3910" s="187" t="str">
        <f t="shared" si="1299"/>
        <v/>
      </c>
      <c r="AK3910" s="187" t="str">
        <f t="shared" si="1300"/>
        <v/>
      </c>
      <c r="AN3910" s="187" t="str">
        <f t="shared" si="1301"/>
        <v/>
      </c>
      <c r="AO3910" s="187" t="str">
        <f t="shared" si="1302"/>
        <v/>
      </c>
      <c r="AP3910" s="187" t="str">
        <f t="shared" si="1303"/>
        <v/>
      </c>
      <c r="AT3910" s="187" t="str">
        <f t="shared" si="1304"/>
        <v/>
      </c>
      <c r="AU3910" s="187" t="str">
        <f t="shared" si="1305"/>
        <v/>
      </c>
      <c r="AV3910" s="187" t="str">
        <f t="shared" si="1306"/>
        <v/>
      </c>
      <c r="AW3910" s="187" t="str">
        <f t="shared" si="1307"/>
        <v/>
      </c>
      <c r="AX3910" s="187" t="str">
        <f t="shared" si="1308"/>
        <v/>
      </c>
      <c r="AY3910" s="187" t="str">
        <f t="shared" si="1310"/>
        <v/>
      </c>
      <c r="AZ3910" s="187" t="str">
        <f t="shared" si="1309"/>
        <v/>
      </c>
      <c r="BA3910" s="187" t="str">
        <f t="shared" si="1291"/>
        <v xml:space="preserve"> </v>
      </c>
      <c r="BB3910" s="187" t="str">
        <f>IFERROR(IF(AW3910="","",VLOOKUP(AW3910,SUSS!R:S,2,FALSE)),AY3910*SUSS!$M$2)</f>
        <v/>
      </c>
      <c r="BC3910" s="187" t="str">
        <f t="shared" si="1311"/>
        <v/>
      </c>
    </row>
    <row r="3911" spans="29:55">
      <c r="AC3911" s="187" t="str">
        <f t="shared" si="1292"/>
        <v/>
      </c>
      <c r="AD3911" s="187" t="str">
        <f t="shared" si="1293"/>
        <v/>
      </c>
      <c r="AE3911" s="187" t="str">
        <f t="shared" si="1294"/>
        <v/>
      </c>
      <c r="AF3911" s="187" t="str">
        <f t="shared" si="1295"/>
        <v/>
      </c>
      <c r="AG3911" s="187" t="str">
        <f t="shared" si="1296"/>
        <v/>
      </c>
      <c r="AH3911" s="187" t="str">
        <f t="shared" si="1297"/>
        <v/>
      </c>
      <c r="AI3911" s="187" t="str">
        <f t="shared" si="1298"/>
        <v/>
      </c>
      <c r="AJ3911" s="187" t="str">
        <f t="shared" si="1299"/>
        <v/>
      </c>
      <c r="AK3911" s="187" t="str">
        <f t="shared" si="1300"/>
        <v/>
      </c>
      <c r="AN3911" s="187" t="str">
        <f t="shared" si="1301"/>
        <v/>
      </c>
      <c r="AO3911" s="187" t="str">
        <f t="shared" si="1302"/>
        <v/>
      </c>
      <c r="AP3911" s="187" t="str">
        <f t="shared" si="1303"/>
        <v/>
      </c>
      <c r="AT3911" s="187" t="str">
        <f t="shared" si="1304"/>
        <v/>
      </c>
      <c r="AU3911" s="187" t="str">
        <f t="shared" si="1305"/>
        <v/>
      </c>
      <c r="AV3911" s="187" t="str">
        <f t="shared" si="1306"/>
        <v/>
      </c>
      <c r="AW3911" s="187" t="str">
        <f t="shared" si="1307"/>
        <v/>
      </c>
      <c r="AX3911" s="187" t="str">
        <f t="shared" si="1308"/>
        <v/>
      </c>
      <c r="AY3911" s="187" t="str">
        <f t="shared" si="1310"/>
        <v/>
      </c>
      <c r="AZ3911" s="187" t="str">
        <f t="shared" si="1309"/>
        <v/>
      </c>
      <c r="BA3911" s="187" t="str">
        <f t="shared" si="1291"/>
        <v xml:space="preserve"> </v>
      </c>
      <c r="BB3911" s="187" t="str">
        <f>IFERROR(IF(AW3911="","",VLOOKUP(AW3911,SUSS!R:S,2,FALSE)),AY3911*SUSS!$M$2)</f>
        <v/>
      </c>
      <c r="BC3911" s="187" t="str">
        <f t="shared" si="1311"/>
        <v/>
      </c>
    </row>
    <row r="3912" spans="29:55">
      <c r="AC3912" s="187" t="str">
        <f t="shared" si="1292"/>
        <v/>
      </c>
      <c r="AD3912" s="187" t="str">
        <f t="shared" si="1293"/>
        <v/>
      </c>
      <c r="AE3912" s="187" t="str">
        <f t="shared" si="1294"/>
        <v/>
      </c>
      <c r="AF3912" s="187" t="str">
        <f t="shared" si="1295"/>
        <v/>
      </c>
      <c r="AG3912" s="187" t="str">
        <f t="shared" si="1296"/>
        <v/>
      </c>
      <c r="AH3912" s="187" t="str">
        <f t="shared" si="1297"/>
        <v/>
      </c>
      <c r="AI3912" s="187" t="str">
        <f t="shared" si="1298"/>
        <v/>
      </c>
      <c r="AJ3912" s="187" t="str">
        <f t="shared" si="1299"/>
        <v/>
      </c>
      <c r="AK3912" s="187" t="str">
        <f t="shared" si="1300"/>
        <v/>
      </c>
      <c r="AN3912" s="187" t="str">
        <f t="shared" si="1301"/>
        <v/>
      </c>
      <c r="AO3912" s="187" t="str">
        <f t="shared" si="1302"/>
        <v/>
      </c>
      <c r="AP3912" s="187" t="str">
        <f t="shared" si="1303"/>
        <v/>
      </c>
      <c r="AT3912" s="187" t="str">
        <f t="shared" si="1304"/>
        <v/>
      </c>
      <c r="AU3912" s="187" t="str">
        <f t="shared" si="1305"/>
        <v/>
      </c>
      <c r="AV3912" s="187" t="str">
        <f t="shared" si="1306"/>
        <v/>
      </c>
      <c r="AW3912" s="187" t="str">
        <f t="shared" si="1307"/>
        <v/>
      </c>
      <c r="AX3912" s="187" t="str">
        <f t="shared" si="1308"/>
        <v/>
      </c>
      <c r="AY3912" s="187" t="str">
        <f t="shared" si="1310"/>
        <v/>
      </c>
      <c r="AZ3912" s="187" t="str">
        <f t="shared" si="1309"/>
        <v/>
      </c>
      <c r="BA3912" s="187" t="str">
        <f t="shared" ref="BA3912:BA3975" si="1312">AT3912&amp;" "&amp;AU3912</f>
        <v xml:space="preserve"> </v>
      </c>
      <c r="BB3912" s="187" t="str">
        <f>IFERROR(IF(AW3912="","",VLOOKUP(AW3912,SUSS!R:S,2,FALSE)),AY3912*SUSS!$M$2)</f>
        <v/>
      </c>
      <c r="BC3912" s="187" t="str">
        <f t="shared" si="1311"/>
        <v/>
      </c>
    </row>
    <row r="3913" spans="29:55">
      <c r="AC3913" s="187" t="str">
        <f t="shared" si="1292"/>
        <v/>
      </c>
      <c r="AD3913" s="187" t="str">
        <f t="shared" si="1293"/>
        <v/>
      </c>
      <c r="AE3913" s="187" t="str">
        <f t="shared" si="1294"/>
        <v/>
      </c>
      <c r="AF3913" s="187" t="str">
        <f t="shared" si="1295"/>
        <v/>
      </c>
      <c r="AG3913" s="187" t="str">
        <f t="shared" si="1296"/>
        <v/>
      </c>
      <c r="AH3913" s="187" t="str">
        <f t="shared" si="1297"/>
        <v/>
      </c>
      <c r="AI3913" s="187" t="str">
        <f t="shared" si="1298"/>
        <v/>
      </c>
      <c r="AJ3913" s="187" t="str">
        <f t="shared" si="1299"/>
        <v/>
      </c>
      <c r="AK3913" s="187" t="str">
        <f t="shared" si="1300"/>
        <v/>
      </c>
      <c r="AN3913" s="187" t="str">
        <f t="shared" si="1301"/>
        <v/>
      </c>
      <c r="AO3913" s="187" t="str">
        <f t="shared" si="1302"/>
        <v/>
      </c>
      <c r="AP3913" s="187" t="str">
        <f t="shared" si="1303"/>
        <v/>
      </c>
      <c r="AT3913" s="187" t="str">
        <f t="shared" si="1304"/>
        <v/>
      </c>
      <c r="AU3913" s="187" t="str">
        <f t="shared" si="1305"/>
        <v/>
      </c>
      <c r="AV3913" s="187" t="str">
        <f t="shared" si="1306"/>
        <v/>
      </c>
      <c r="AW3913" s="187" t="str">
        <f t="shared" si="1307"/>
        <v/>
      </c>
      <c r="AX3913" s="187" t="str">
        <f t="shared" si="1308"/>
        <v/>
      </c>
      <c r="AY3913" s="187" t="str">
        <f t="shared" si="1310"/>
        <v/>
      </c>
      <c r="AZ3913" s="187" t="str">
        <f t="shared" si="1309"/>
        <v/>
      </c>
      <c r="BA3913" s="187" t="str">
        <f t="shared" si="1312"/>
        <v xml:space="preserve"> </v>
      </c>
      <c r="BB3913" s="187" t="str">
        <f>IFERROR(IF(AW3913="","",VLOOKUP(AW3913,SUSS!R:S,2,FALSE)),AY3913*SUSS!$M$2)</f>
        <v/>
      </c>
      <c r="BC3913" s="187" t="str">
        <f t="shared" si="1311"/>
        <v/>
      </c>
    </row>
    <row r="3914" spans="29:55">
      <c r="AC3914" s="187" t="str">
        <f t="shared" si="1292"/>
        <v/>
      </c>
      <c r="AD3914" s="187" t="str">
        <f t="shared" si="1293"/>
        <v/>
      </c>
      <c r="AE3914" s="187" t="str">
        <f t="shared" si="1294"/>
        <v/>
      </c>
      <c r="AF3914" s="187" t="str">
        <f t="shared" si="1295"/>
        <v/>
      </c>
      <c r="AG3914" s="187" t="str">
        <f t="shared" si="1296"/>
        <v/>
      </c>
      <c r="AH3914" s="187" t="str">
        <f t="shared" si="1297"/>
        <v/>
      </c>
      <c r="AI3914" s="187" t="str">
        <f t="shared" si="1298"/>
        <v/>
      </c>
      <c r="AJ3914" s="187" t="str">
        <f t="shared" si="1299"/>
        <v/>
      </c>
      <c r="AK3914" s="187" t="str">
        <f t="shared" si="1300"/>
        <v/>
      </c>
      <c r="AN3914" s="187" t="str">
        <f t="shared" si="1301"/>
        <v/>
      </c>
      <c r="AO3914" s="187" t="str">
        <f t="shared" si="1302"/>
        <v/>
      </c>
      <c r="AP3914" s="187" t="str">
        <f t="shared" si="1303"/>
        <v/>
      </c>
      <c r="AT3914" s="187" t="str">
        <f t="shared" si="1304"/>
        <v/>
      </c>
      <c r="AU3914" s="187" t="str">
        <f t="shared" si="1305"/>
        <v/>
      </c>
      <c r="AV3914" s="187" t="str">
        <f t="shared" si="1306"/>
        <v/>
      </c>
      <c r="AW3914" s="187" t="str">
        <f t="shared" si="1307"/>
        <v/>
      </c>
      <c r="AX3914" s="187" t="str">
        <f t="shared" si="1308"/>
        <v/>
      </c>
      <c r="AY3914" s="187" t="str">
        <f t="shared" si="1310"/>
        <v/>
      </c>
      <c r="AZ3914" s="187" t="str">
        <f t="shared" si="1309"/>
        <v/>
      </c>
      <c r="BA3914" s="187" t="str">
        <f t="shared" si="1312"/>
        <v xml:space="preserve"> </v>
      </c>
      <c r="BB3914" s="187" t="str">
        <f>IFERROR(IF(AW3914="","",VLOOKUP(AW3914,SUSS!R:S,2,FALSE)),AY3914*SUSS!$M$2)</f>
        <v/>
      </c>
      <c r="BC3914" s="187" t="str">
        <f t="shared" si="1311"/>
        <v/>
      </c>
    </row>
    <row r="3915" spans="29:55">
      <c r="AC3915" s="187" t="str">
        <f t="shared" si="1292"/>
        <v/>
      </c>
      <c r="AD3915" s="187" t="str">
        <f t="shared" si="1293"/>
        <v/>
      </c>
      <c r="AE3915" s="187" t="str">
        <f t="shared" si="1294"/>
        <v/>
      </c>
      <c r="AF3915" s="187" t="str">
        <f t="shared" si="1295"/>
        <v/>
      </c>
      <c r="AG3915" s="187" t="str">
        <f t="shared" si="1296"/>
        <v/>
      </c>
      <c r="AH3915" s="187" t="str">
        <f t="shared" si="1297"/>
        <v/>
      </c>
      <c r="AI3915" s="187" t="str">
        <f t="shared" si="1298"/>
        <v/>
      </c>
      <c r="AJ3915" s="187" t="str">
        <f t="shared" si="1299"/>
        <v/>
      </c>
      <c r="AK3915" s="187" t="str">
        <f t="shared" si="1300"/>
        <v/>
      </c>
      <c r="AN3915" s="187" t="str">
        <f t="shared" si="1301"/>
        <v/>
      </c>
      <c r="AO3915" s="187" t="str">
        <f t="shared" si="1302"/>
        <v/>
      </c>
      <c r="AP3915" s="187" t="str">
        <f t="shared" si="1303"/>
        <v/>
      </c>
      <c r="AT3915" s="187" t="str">
        <f t="shared" si="1304"/>
        <v/>
      </c>
      <c r="AU3915" s="187" t="str">
        <f t="shared" si="1305"/>
        <v/>
      </c>
      <c r="AV3915" s="187" t="str">
        <f t="shared" si="1306"/>
        <v/>
      </c>
      <c r="AW3915" s="187" t="str">
        <f t="shared" si="1307"/>
        <v/>
      </c>
      <c r="AX3915" s="187" t="str">
        <f t="shared" si="1308"/>
        <v/>
      </c>
      <c r="AY3915" s="187" t="str">
        <f t="shared" si="1310"/>
        <v/>
      </c>
      <c r="AZ3915" s="187" t="str">
        <f t="shared" si="1309"/>
        <v/>
      </c>
      <c r="BA3915" s="187" t="str">
        <f t="shared" si="1312"/>
        <v xml:space="preserve"> </v>
      </c>
      <c r="BB3915" s="187" t="str">
        <f>IFERROR(IF(AW3915="","",VLOOKUP(AW3915,SUSS!R:S,2,FALSE)),AY3915*SUSS!$M$2)</f>
        <v/>
      </c>
      <c r="BC3915" s="187" t="str">
        <f t="shared" si="1311"/>
        <v/>
      </c>
    </row>
    <row r="3916" spans="29:55">
      <c r="AC3916" s="187" t="str">
        <f t="shared" si="1292"/>
        <v/>
      </c>
      <c r="AD3916" s="187" t="str">
        <f t="shared" si="1293"/>
        <v/>
      </c>
      <c r="AE3916" s="187" t="str">
        <f t="shared" si="1294"/>
        <v/>
      </c>
      <c r="AF3916" s="187" t="str">
        <f t="shared" si="1295"/>
        <v/>
      </c>
      <c r="AG3916" s="187" t="str">
        <f t="shared" si="1296"/>
        <v/>
      </c>
      <c r="AH3916" s="187" t="str">
        <f t="shared" si="1297"/>
        <v/>
      </c>
      <c r="AI3916" s="187" t="str">
        <f t="shared" si="1298"/>
        <v/>
      </c>
      <c r="AJ3916" s="187" t="str">
        <f t="shared" si="1299"/>
        <v/>
      </c>
      <c r="AK3916" s="187" t="str">
        <f t="shared" si="1300"/>
        <v/>
      </c>
      <c r="AN3916" s="187" t="str">
        <f t="shared" si="1301"/>
        <v/>
      </c>
      <c r="AO3916" s="187" t="str">
        <f t="shared" si="1302"/>
        <v/>
      </c>
      <c r="AP3916" s="187" t="str">
        <f t="shared" si="1303"/>
        <v/>
      </c>
      <c r="AT3916" s="187" t="str">
        <f t="shared" si="1304"/>
        <v/>
      </c>
      <c r="AU3916" s="187" t="str">
        <f t="shared" si="1305"/>
        <v/>
      </c>
      <c r="AV3916" s="187" t="str">
        <f t="shared" si="1306"/>
        <v/>
      </c>
      <c r="AW3916" s="187" t="str">
        <f t="shared" si="1307"/>
        <v/>
      </c>
      <c r="AX3916" s="187" t="str">
        <f t="shared" si="1308"/>
        <v/>
      </c>
      <c r="AY3916" s="187" t="str">
        <f t="shared" si="1310"/>
        <v/>
      </c>
      <c r="AZ3916" s="187" t="str">
        <f t="shared" si="1309"/>
        <v/>
      </c>
      <c r="BA3916" s="187" t="str">
        <f t="shared" si="1312"/>
        <v xml:space="preserve"> </v>
      </c>
      <c r="BB3916" s="187" t="str">
        <f>IFERROR(IF(AW3916="","",VLOOKUP(AW3916,SUSS!R:S,2,FALSE)),AY3916*SUSS!$M$2)</f>
        <v/>
      </c>
      <c r="BC3916" s="187" t="str">
        <f t="shared" si="1311"/>
        <v/>
      </c>
    </row>
    <row r="3917" spans="29:55">
      <c r="AC3917" s="187" t="str">
        <f t="shared" si="1292"/>
        <v/>
      </c>
      <c r="AD3917" s="187" t="str">
        <f t="shared" si="1293"/>
        <v/>
      </c>
      <c r="AE3917" s="187" t="str">
        <f t="shared" si="1294"/>
        <v/>
      </c>
      <c r="AF3917" s="187" t="str">
        <f t="shared" si="1295"/>
        <v/>
      </c>
      <c r="AG3917" s="187" t="str">
        <f t="shared" si="1296"/>
        <v/>
      </c>
      <c r="AH3917" s="187" t="str">
        <f t="shared" si="1297"/>
        <v/>
      </c>
      <c r="AI3917" s="187" t="str">
        <f t="shared" si="1298"/>
        <v/>
      </c>
      <c r="AJ3917" s="187" t="str">
        <f t="shared" si="1299"/>
        <v/>
      </c>
      <c r="AK3917" s="187" t="str">
        <f t="shared" si="1300"/>
        <v/>
      </c>
      <c r="AN3917" s="187" t="str">
        <f t="shared" si="1301"/>
        <v/>
      </c>
      <c r="AO3917" s="187" t="str">
        <f t="shared" si="1302"/>
        <v/>
      </c>
      <c r="AP3917" s="187" t="str">
        <f t="shared" si="1303"/>
        <v/>
      </c>
      <c r="AT3917" s="187" t="str">
        <f t="shared" si="1304"/>
        <v/>
      </c>
      <c r="AU3917" s="187" t="str">
        <f t="shared" si="1305"/>
        <v/>
      </c>
      <c r="AV3917" s="187" t="str">
        <f t="shared" si="1306"/>
        <v/>
      </c>
      <c r="AW3917" s="187" t="str">
        <f t="shared" si="1307"/>
        <v/>
      </c>
      <c r="AX3917" s="187" t="str">
        <f t="shared" si="1308"/>
        <v/>
      </c>
      <c r="AY3917" s="187" t="str">
        <f t="shared" si="1310"/>
        <v/>
      </c>
      <c r="AZ3917" s="187" t="str">
        <f t="shared" si="1309"/>
        <v/>
      </c>
      <c r="BA3917" s="187" t="str">
        <f t="shared" si="1312"/>
        <v xml:space="preserve"> </v>
      </c>
      <c r="BB3917" s="187" t="str">
        <f>IFERROR(IF(AW3917="","",VLOOKUP(AW3917,SUSS!R:S,2,FALSE)),AY3917*SUSS!$M$2)</f>
        <v/>
      </c>
      <c r="BC3917" s="187" t="str">
        <f t="shared" si="1311"/>
        <v/>
      </c>
    </row>
    <row r="3918" spans="29:55">
      <c r="AC3918" s="187" t="str">
        <f t="shared" si="1292"/>
        <v/>
      </c>
      <c r="AD3918" s="187" t="str">
        <f t="shared" si="1293"/>
        <v/>
      </c>
      <c r="AE3918" s="187" t="str">
        <f t="shared" si="1294"/>
        <v/>
      </c>
      <c r="AF3918" s="187" t="str">
        <f t="shared" si="1295"/>
        <v/>
      </c>
      <c r="AG3918" s="187" t="str">
        <f t="shared" si="1296"/>
        <v/>
      </c>
      <c r="AH3918" s="187" t="str">
        <f t="shared" si="1297"/>
        <v/>
      </c>
      <c r="AI3918" s="187" t="str">
        <f t="shared" si="1298"/>
        <v/>
      </c>
      <c r="AJ3918" s="187" t="str">
        <f t="shared" si="1299"/>
        <v/>
      </c>
      <c r="AK3918" s="187" t="str">
        <f t="shared" si="1300"/>
        <v/>
      </c>
      <c r="AN3918" s="187" t="str">
        <f t="shared" si="1301"/>
        <v/>
      </c>
      <c r="AO3918" s="187" t="str">
        <f t="shared" si="1302"/>
        <v/>
      </c>
      <c r="AP3918" s="187" t="str">
        <f t="shared" si="1303"/>
        <v/>
      </c>
      <c r="AT3918" s="187" t="str">
        <f t="shared" si="1304"/>
        <v/>
      </c>
      <c r="AU3918" s="187" t="str">
        <f t="shared" si="1305"/>
        <v/>
      </c>
      <c r="AV3918" s="187" t="str">
        <f t="shared" si="1306"/>
        <v/>
      </c>
      <c r="AW3918" s="187" t="str">
        <f t="shared" si="1307"/>
        <v/>
      </c>
      <c r="AX3918" s="187" t="str">
        <f t="shared" si="1308"/>
        <v/>
      </c>
      <c r="AY3918" s="187" t="str">
        <f t="shared" si="1310"/>
        <v/>
      </c>
      <c r="AZ3918" s="187" t="str">
        <f t="shared" si="1309"/>
        <v/>
      </c>
      <c r="BA3918" s="187" t="str">
        <f t="shared" si="1312"/>
        <v xml:space="preserve"> </v>
      </c>
      <c r="BB3918" s="187" t="str">
        <f>IFERROR(IF(AW3918="","",VLOOKUP(AW3918,SUSS!R:S,2,FALSE)),AY3918*SUSS!$M$2)</f>
        <v/>
      </c>
      <c r="BC3918" s="187" t="str">
        <f t="shared" si="1311"/>
        <v/>
      </c>
    </row>
    <row r="3919" spans="29:55">
      <c r="AC3919" s="187" t="str">
        <f t="shared" si="1292"/>
        <v/>
      </c>
      <c r="AD3919" s="187" t="str">
        <f t="shared" si="1293"/>
        <v/>
      </c>
      <c r="AE3919" s="187" t="str">
        <f t="shared" si="1294"/>
        <v/>
      </c>
      <c r="AF3919" s="187" t="str">
        <f t="shared" si="1295"/>
        <v/>
      </c>
      <c r="AG3919" s="187" t="str">
        <f t="shared" si="1296"/>
        <v/>
      </c>
      <c r="AH3919" s="187" t="str">
        <f t="shared" si="1297"/>
        <v/>
      </c>
      <c r="AI3919" s="187" t="str">
        <f t="shared" si="1298"/>
        <v/>
      </c>
      <c r="AJ3919" s="187" t="str">
        <f t="shared" si="1299"/>
        <v/>
      </c>
      <c r="AK3919" s="187" t="str">
        <f t="shared" si="1300"/>
        <v/>
      </c>
      <c r="AN3919" s="187" t="str">
        <f t="shared" si="1301"/>
        <v/>
      </c>
      <c r="AO3919" s="187" t="str">
        <f t="shared" si="1302"/>
        <v/>
      </c>
      <c r="AP3919" s="187" t="str">
        <f t="shared" si="1303"/>
        <v/>
      </c>
      <c r="AT3919" s="187" t="str">
        <f t="shared" si="1304"/>
        <v/>
      </c>
      <c r="AU3919" s="187" t="str">
        <f t="shared" si="1305"/>
        <v/>
      </c>
      <c r="AV3919" s="187" t="str">
        <f t="shared" si="1306"/>
        <v/>
      </c>
      <c r="AW3919" s="187" t="str">
        <f t="shared" si="1307"/>
        <v/>
      </c>
      <c r="AX3919" s="187" t="str">
        <f t="shared" si="1308"/>
        <v/>
      </c>
      <c r="AY3919" s="187" t="str">
        <f t="shared" si="1310"/>
        <v/>
      </c>
      <c r="AZ3919" s="187" t="str">
        <f t="shared" si="1309"/>
        <v/>
      </c>
      <c r="BA3919" s="187" t="str">
        <f t="shared" si="1312"/>
        <v xml:space="preserve"> </v>
      </c>
      <c r="BB3919" s="187" t="str">
        <f>IFERROR(IF(AW3919="","",VLOOKUP(AW3919,SUSS!R:S,2,FALSE)),AY3919*SUSS!$M$2)</f>
        <v/>
      </c>
      <c r="BC3919" s="187" t="str">
        <f t="shared" si="1311"/>
        <v/>
      </c>
    </row>
    <row r="3920" spans="29:55">
      <c r="AC3920" s="187" t="str">
        <f t="shared" si="1292"/>
        <v/>
      </c>
      <c r="AD3920" s="187" t="str">
        <f t="shared" si="1293"/>
        <v/>
      </c>
      <c r="AE3920" s="187" t="str">
        <f t="shared" si="1294"/>
        <v/>
      </c>
      <c r="AF3920" s="187" t="str">
        <f t="shared" si="1295"/>
        <v/>
      </c>
      <c r="AG3920" s="187" t="str">
        <f t="shared" si="1296"/>
        <v/>
      </c>
      <c r="AH3920" s="187" t="str">
        <f t="shared" si="1297"/>
        <v/>
      </c>
      <c r="AI3920" s="187" t="str">
        <f t="shared" si="1298"/>
        <v/>
      </c>
      <c r="AJ3920" s="187" t="str">
        <f t="shared" si="1299"/>
        <v/>
      </c>
      <c r="AK3920" s="187" t="str">
        <f t="shared" si="1300"/>
        <v/>
      </c>
      <c r="AN3920" s="187" t="str">
        <f t="shared" si="1301"/>
        <v/>
      </c>
      <c r="AO3920" s="187" t="str">
        <f t="shared" si="1302"/>
        <v/>
      </c>
      <c r="AP3920" s="187" t="str">
        <f t="shared" si="1303"/>
        <v/>
      </c>
      <c r="AT3920" s="187" t="str">
        <f t="shared" si="1304"/>
        <v/>
      </c>
      <c r="AU3920" s="187" t="str">
        <f t="shared" si="1305"/>
        <v/>
      </c>
      <c r="AV3920" s="187" t="str">
        <f t="shared" si="1306"/>
        <v/>
      </c>
      <c r="AW3920" s="187" t="str">
        <f t="shared" si="1307"/>
        <v/>
      </c>
      <c r="AX3920" s="187" t="str">
        <f t="shared" si="1308"/>
        <v/>
      </c>
      <c r="AY3920" s="187" t="str">
        <f t="shared" si="1310"/>
        <v/>
      </c>
      <c r="AZ3920" s="187" t="str">
        <f t="shared" si="1309"/>
        <v/>
      </c>
      <c r="BA3920" s="187" t="str">
        <f t="shared" si="1312"/>
        <v xml:space="preserve"> </v>
      </c>
      <c r="BB3920" s="187" t="str">
        <f>IFERROR(IF(AW3920="","",VLOOKUP(AW3920,SUSS!R:S,2,FALSE)),AY3920*SUSS!$M$2)</f>
        <v/>
      </c>
      <c r="BC3920" s="187" t="str">
        <f t="shared" si="1311"/>
        <v/>
      </c>
    </row>
    <row r="3921" spans="29:55">
      <c r="AC3921" s="187" t="str">
        <f t="shared" si="1292"/>
        <v/>
      </c>
      <c r="AD3921" s="187" t="str">
        <f t="shared" si="1293"/>
        <v/>
      </c>
      <c r="AE3921" s="187" t="str">
        <f t="shared" si="1294"/>
        <v/>
      </c>
      <c r="AF3921" s="187" t="str">
        <f t="shared" si="1295"/>
        <v/>
      </c>
      <c r="AG3921" s="187" t="str">
        <f t="shared" si="1296"/>
        <v/>
      </c>
      <c r="AH3921" s="187" t="str">
        <f t="shared" si="1297"/>
        <v/>
      </c>
      <c r="AI3921" s="187" t="str">
        <f t="shared" si="1298"/>
        <v/>
      </c>
      <c r="AJ3921" s="187" t="str">
        <f t="shared" si="1299"/>
        <v/>
      </c>
      <c r="AK3921" s="187" t="str">
        <f t="shared" si="1300"/>
        <v/>
      </c>
      <c r="AN3921" s="187" t="str">
        <f t="shared" si="1301"/>
        <v/>
      </c>
      <c r="AO3921" s="187" t="str">
        <f t="shared" si="1302"/>
        <v/>
      </c>
      <c r="AP3921" s="187" t="str">
        <f t="shared" si="1303"/>
        <v/>
      </c>
      <c r="AT3921" s="187" t="str">
        <f t="shared" si="1304"/>
        <v/>
      </c>
      <c r="AU3921" s="187" t="str">
        <f t="shared" si="1305"/>
        <v/>
      </c>
      <c r="AV3921" s="187" t="str">
        <f t="shared" si="1306"/>
        <v/>
      </c>
      <c r="AW3921" s="187" t="str">
        <f t="shared" si="1307"/>
        <v/>
      </c>
      <c r="AX3921" s="187" t="str">
        <f t="shared" si="1308"/>
        <v/>
      </c>
      <c r="AY3921" s="187" t="str">
        <f t="shared" si="1310"/>
        <v/>
      </c>
      <c r="AZ3921" s="187" t="str">
        <f t="shared" si="1309"/>
        <v/>
      </c>
      <c r="BA3921" s="187" t="str">
        <f t="shared" si="1312"/>
        <v xml:space="preserve"> </v>
      </c>
      <c r="BB3921" s="187" t="str">
        <f>IFERROR(IF(AW3921="","",VLOOKUP(AW3921,SUSS!R:S,2,FALSE)),AY3921*SUSS!$M$2)</f>
        <v/>
      </c>
      <c r="BC3921" s="187" t="str">
        <f t="shared" si="1311"/>
        <v/>
      </c>
    </row>
    <row r="3922" spans="29:55">
      <c r="AC3922" s="187" t="str">
        <f t="shared" si="1292"/>
        <v/>
      </c>
      <c r="AD3922" s="187" t="str">
        <f t="shared" si="1293"/>
        <v/>
      </c>
      <c r="AE3922" s="187" t="str">
        <f t="shared" si="1294"/>
        <v/>
      </c>
      <c r="AF3922" s="187" t="str">
        <f t="shared" si="1295"/>
        <v/>
      </c>
      <c r="AG3922" s="187" t="str">
        <f t="shared" si="1296"/>
        <v/>
      </c>
      <c r="AH3922" s="187" t="str">
        <f t="shared" si="1297"/>
        <v/>
      </c>
      <c r="AI3922" s="187" t="str">
        <f t="shared" si="1298"/>
        <v/>
      </c>
      <c r="AJ3922" s="187" t="str">
        <f t="shared" si="1299"/>
        <v/>
      </c>
      <c r="AK3922" s="187" t="str">
        <f t="shared" si="1300"/>
        <v/>
      </c>
      <c r="AN3922" s="187" t="str">
        <f t="shared" si="1301"/>
        <v/>
      </c>
      <c r="AO3922" s="187" t="str">
        <f t="shared" si="1302"/>
        <v/>
      </c>
      <c r="AP3922" s="187" t="str">
        <f t="shared" si="1303"/>
        <v/>
      </c>
      <c r="AT3922" s="187" t="str">
        <f t="shared" si="1304"/>
        <v/>
      </c>
      <c r="AU3922" s="187" t="str">
        <f t="shared" si="1305"/>
        <v/>
      </c>
      <c r="AV3922" s="187" t="str">
        <f t="shared" si="1306"/>
        <v/>
      </c>
      <c r="AW3922" s="187" t="str">
        <f t="shared" si="1307"/>
        <v/>
      </c>
      <c r="AX3922" s="187" t="str">
        <f t="shared" si="1308"/>
        <v/>
      </c>
      <c r="AY3922" s="187" t="str">
        <f t="shared" si="1310"/>
        <v/>
      </c>
      <c r="AZ3922" s="187" t="str">
        <f t="shared" si="1309"/>
        <v/>
      </c>
      <c r="BA3922" s="187" t="str">
        <f t="shared" si="1312"/>
        <v xml:space="preserve"> </v>
      </c>
      <c r="BB3922" s="187" t="str">
        <f>IFERROR(IF(AW3922="","",VLOOKUP(AW3922,SUSS!R:S,2,FALSE)),AY3922*SUSS!$M$2)</f>
        <v/>
      </c>
      <c r="BC3922" s="187" t="str">
        <f t="shared" si="1311"/>
        <v/>
      </c>
    </row>
    <row r="3923" spans="29:55">
      <c r="AC3923" s="187" t="str">
        <f t="shared" si="1292"/>
        <v/>
      </c>
      <c r="AD3923" s="187" t="str">
        <f t="shared" si="1293"/>
        <v/>
      </c>
      <c r="AE3923" s="187" t="str">
        <f t="shared" si="1294"/>
        <v/>
      </c>
      <c r="AF3923" s="187" t="str">
        <f t="shared" si="1295"/>
        <v/>
      </c>
      <c r="AG3923" s="187" t="str">
        <f t="shared" si="1296"/>
        <v/>
      </c>
      <c r="AH3923" s="187" t="str">
        <f t="shared" si="1297"/>
        <v/>
      </c>
      <c r="AI3923" s="187" t="str">
        <f t="shared" si="1298"/>
        <v/>
      </c>
      <c r="AJ3923" s="187" t="str">
        <f t="shared" si="1299"/>
        <v/>
      </c>
      <c r="AK3923" s="187" t="str">
        <f t="shared" si="1300"/>
        <v/>
      </c>
      <c r="AN3923" s="187" t="str">
        <f t="shared" si="1301"/>
        <v/>
      </c>
      <c r="AO3923" s="187" t="str">
        <f t="shared" si="1302"/>
        <v/>
      </c>
      <c r="AP3923" s="187" t="str">
        <f t="shared" si="1303"/>
        <v/>
      </c>
      <c r="AT3923" s="187" t="str">
        <f t="shared" si="1304"/>
        <v/>
      </c>
      <c r="AU3923" s="187" t="str">
        <f t="shared" si="1305"/>
        <v/>
      </c>
      <c r="AV3923" s="187" t="str">
        <f t="shared" si="1306"/>
        <v/>
      </c>
      <c r="AW3923" s="187" t="str">
        <f t="shared" si="1307"/>
        <v/>
      </c>
      <c r="AX3923" s="187" t="str">
        <f t="shared" si="1308"/>
        <v/>
      </c>
      <c r="AY3923" s="187" t="str">
        <f t="shared" si="1310"/>
        <v/>
      </c>
      <c r="AZ3923" s="187" t="str">
        <f t="shared" si="1309"/>
        <v/>
      </c>
      <c r="BA3923" s="187" t="str">
        <f t="shared" si="1312"/>
        <v xml:space="preserve"> </v>
      </c>
      <c r="BB3923" s="187" t="str">
        <f>IFERROR(IF(AW3923="","",VLOOKUP(AW3923,SUSS!R:S,2,FALSE)),AY3923*SUSS!$M$2)</f>
        <v/>
      </c>
      <c r="BC3923" s="187" t="str">
        <f t="shared" si="1311"/>
        <v/>
      </c>
    </row>
    <row r="3924" spans="29:55">
      <c r="AC3924" s="187" t="str">
        <f t="shared" si="1292"/>
        <v/>
      </c>
      <c r="AD3924" s="187" t="str">
        <f t="shared" si="1293"/>
        <v/>
      </c>
      <c r="AE3924" s="187" t="str">
        <f t="shared" si="1294"/>
        <v/>
      </c>
      <c r="AF3924" s="187" t="str">
        <f t="shared" si="1295"/>
        <v/>
      </c>
      <c r="AG3924" s="187" t="str">
        <f t="shared" si="1296"/>
        <v/>
      </c>
      <c r="AH3924" s="187" t="str">
        <f t="shared" si="1297"/>
        <v/>
      </c>
      <c r="AI3924" s="187" t="str">
        <f t="shared" si="1298"/>
        <v/>
      </c>
      <c r="AJ3924" s="187" t="str">
        <f t="shared" si="1299"/>
        <v/>
      </c>
      <c r="AK3924" s="187" t="str">
        <f t="shared" si="1300"/>
        <v/>
      </c>
      <c r="AN3924" s="187" t="str">
        <f t="shared" si="1301"/>
        <v/>
      </c>
      <c r="AO3924" s="187" t="str">
        <f t="shared" si="1302"/>
        <v/>
      </c>
      <c r="AP3924" s="187" t="str">
        <f t="shared" si="1303"/>
        <v/>
      </c>
      <c r="AT3924" s="187" t="str">
        <f t="shared" si="1304"/>
        <v/>
      </c>
      <c r="AU3924" s="187" t="str">
        <f t="shared" si="1305"/>
        <v/>
      </c>
      <c r="AV3924" s="187" t="str">
        <f t="shared" si="1306"/>
        <v/>
      </c>
      <c r="AW3924" s="187" t="str">
        <f t="shared" si="1307"/>
        <v/>
      </c>
      <c r="AX3924" s="187" t="str">
        <f t="shared" si="1308"/>
        <v/>
      </c>
      <c r="AY3924" s="187" t="str">
        <f t="shared" si="1310"/>
        <v/>
      </c>
      <c r="AZ3924" s="187" t="str">
        <f t="shared" si="1309"/>
        <v/>
      </c>
      <c r="BA3924" s="187" t="str">
        <f t="shared" si="1312"/>
        <v xml:space="preserve"> </v>
      </c>
      <c r="BB3924" s="187" t="str">
        <f>IFERROR(IF(AW3924="","",VLOOKUP(AW3924,SUSS!R:S,2,FALSE)),AY3924*SUSS!$M$2)</f>
        <v/>
      </c>
      <c r="BC3924" s="187" t="str">
        <f t="shared" si="1311"/>
        <v/>
      </c>
    </row>
    <row r="3925" spans="29:55">
      <c r="AC3925" s="187" t="str">
        <f t="shared" si="1292"/>
        <v/>
      </c>
      <c r="AD3925" s="187" t="str">
        <f t="shared" si="1293"/>
        <v/>
      </c>
      <c r="AE3925" s="187" t="str">
        <f t="shared" si="1294"/>
        <v/>
      </c>
      <c r="AF3925" s="187" t="str">
        <f t="shared" si="1295"/>
        <v/>
      </c>
      <c r="AG3925" s="187" t="str">
        <f t="shared" si="1296"/>
        <v/>
      </c>
      <c r="AH3925" s="187" t="str">
        <f t="shared" si="1297"/>
        <v/>
      </c>
      <c r="AI3925" s="187" t="str">
        <f t="shared" si="1298"/>
        <v/>
      </c>
      <c r="AJ3925" s="187" t="str">
        <f t="shared" si="1299"/>
        <v/>
      </c>
      <c r="AK3925" s="187" t="str">
        <f t="shared" si="1300"/>
        <v/>
      </c>
      <c r="AN3925" s="187" t="str">
        <f t="shared" si="1301"/>
        <v/>
      </c>
      <c r="AO3925" s="187" t="str">
        <f t="shared" si="1302"/>
        <v/>
      </c>
      <c r="AP3925" s="187" t="str">
        <f t="shared" si="1303"/>
        <v/>
      </c>
      <c r="AT3925" s="187" t="str">
        <f t="shared" si="1304"/>
        <v/>
      </c>
      <c r="AU3925" s="187" t="str">
        <f t="shared" si="1305"/>
        <v/>
      </c>
      <c r="AV3925" s="187" t="str">
        <f t="shared" si="1306"/>
        <v/>
      </c>
      <c r="AW3925" s="187" t="str">
        <f t="shared" si="1307"/>
        <v/>
      </c>
      <c r="AX3925" s="187" t="str">
        <f t="shared" si="1308"/>
        <v/>
      </c>
      <c r="AY3925" s="187" t="str">
        <f t="shared" si="1310"/>
        <v/>
      </c>
      <c r="AZ3925" s="187" t="str">
        <f t="shared" si="1309"/>
        <v/>
      </c>
      <c r="BA3925" s="187" t="str">
        <f t="shared" si="1312"/>
        <v xml:space="preserve"> </v>
      </c>
      <c r="BB3925" s="187" t="str">
        <f>IFERROR(IF(AW3925="","",VLOOKUP(AW3925,SUSS!R:S,2,FALSE)),AY3925*SUSS!$M$2)</f>
        <v/>
      </c>
      <c r="BC3925" s="187" t="str">
        <f t="shared" si="1311"/>
        <v/>
      </c>
    </row>
    <row r="3926" spans="29:55">
      <c r="AC3926" s="187" t="str">
        <f t="shared" si="1292"/>
        <v/>
      </c>
      <c r="AD3926" s="187" t="str">
        <f t="shared" si="1293"/>
        <v/>
      </c>
      <c r="AE3926" s="187" t="str">
        <f t="shared" si="1294"/>
        <v/>
      </c>
      <c r="AF3926" s="187" t="str">
        <f t="shared" si="1295"/>
        <v/>
      </c>
      <c r="AG3926" s="187" t="str">
        <f t="shared" si="1296"/>
        <v/>
      </c>
      <c r="AH3926" s="187" t="str">
        <f t="shared" si="1297"/>
        <v/>
      </c>
      <c r="AI3926" s="187" t="str">
        <f t="shared" si="1298"/>
        <v/>
      </c>
      <c r="AJ3926" s="187" t="str">
        <f t="shared" si="1299"/>
        <v/>
      </c>
      <c r="AK3926" s="187" t="str">
        <f t="shared" si="1300"/>
        <v/>
      </c>
      <c r="AN3926" s="187" t="str">
        <f t="shared" si="1301"/>
        <v/>
      </c>
      <c r="AO3926" s="187" t="str">
        <f t="shared" si="1302"/>
        <v/>
      </c>
      <c r="AP3926" s="187" t="str">
        <f t="shared" si="1303"/>
        <v/>
      </c>
      <c r="AT3926" s="187" t="str">
        <f t="shared" si="1304"/>
        <v/>
      </c>
      <c r="AU3926" s="187" t="str">
        <f t="shared" si="1305"/>
        <v/>
      </c>
      <c r="AV3926" s="187" t="str">
        <f t="shared" si="1306"/>
        <v/>
      </c>
      <c r="AW3926" s="187" t="str">
        <f t="shared" si="1307"/>
        <v/>
      </c>
      <c r="AX3926" s="187" t="str">
        <f t="shared" si="1308"/>
        <v/>
      </c>
      <c r="AY3926" s="187" t="str">
        <f t="shared" si="1310"/>
        <v/>
      </c>
      <c r="AZ3926" s="187" t="str">
        <f t="shared" si="1309"/>
        <v/>
      </c>
      <c r="BA3926" s="187" t="str">
        <f t="shared" si="1312"/>
        <v xml:space="preserve"> </v>
      </c>
      <c r="BB3926" s="187" t="str">
        <f>IFERROR(IF(AW3926="","",VLOOKUP(AW3926,SUSS!R:S,2,FALSE)),AY3926*SUSS!$M$2)</f>
        <v/>
      </c>
      <c r="BC3926" s="187" t="str">
        <f t="shared" si="1311"/>
        <v/>
      </c>
    </row>
    <row r="3927" spans="29:55">
      <c r="AC3927" s="187" t="str">
        <f t="shared" si="1292"/>
        <v/>
      </c>
      <c r="AD3927" s="187" t="str">
        <f t="shared" si="1293"/>
        <v/>
      </c>
      <c r="AE3927" s="187" t="str">
        <f t="shared" si="1294"/>
        <v/>
      </c>
      <c r="AF3927" s="187" t="str">
        <f t="shared" si="1295"/>
        <v/>
      </c>
      <c r="AG3927" s="187" t="str">
        <f t="shared" si="1296"/>
        <v/>
      </c>
      <c r="AH3927" s="187" t="str">
        <f t="shared" si="1297"/>
        <v/>
      </c>
      <c r="AI3927" s="187" t="str">
        <f t="shared" si="1298"/>
        <v/>
      </c>
      <c r="AJ3927" s="187" t="str">
        <f t="shared" si="1299"/>
        <v/>
      </c>
      <c r="AK3927" s="187" t="str">
        <f t="shared" si="1300"/>
        <v/>
      </c>
      <c r="AN3927" s="187" t="str">
        <f t="shared" si="1301"/>
        <v/>
      </c>
      <c r="AO3927" s="187" t="str">
        <f t="shared" si="1302"/>
        <v/>
      </c>
      <c r="AP3927" s="187" t="str">
        <f t="shared" si="1303"/>
        <v/>
      </c>
      <c r="AT3927" s="187" t="str">
        <f t="shared" si="1304"/>
        <v/>
      </c>
      <c r="AU3927" s="187" t="str">
        <f t="shared" si="1305"/>
        <v/>
      </c>
      <c r="AV3927" s="187" t="str">
        <f t="shared" si="1306"/>
        <v/>
      </c>
      <c r="AW3927" s="187" t="str">
        <f t="shared" si="1307"/>
        <v/>
      </c>
      <c r="AX3927" s="187" t="str">
        <f t="shared" si="1308"/>
        <v/>
      </c>
      <c r="AY3927" s="187" t="str">
        <f t="shared" si="1310"/>
        <v/>
      </c>
      <c r="AZ3927" s="187" t="str">
        <f t="shared" si="1309"/>
        <v/>
      </c>
      <c r="BA3927" s="187" t="str">
        <f t="shared" si="1312"/>
        <v xml:space="preserve"> </v>
      </c>
      <c r="BB3927" s="187" t="str">
        <f>IFERROR(IF(AW3927="","",VLOOKUP(AW3927,SUSS!R:S,2,FALSE)),AY3927*SUSS!$M$2)</f>
        <v/>
      </c>
      <c r="BC3927" s="187" t="str">
        <f t="shared" si="1311"/>
        <v/>
      </c>
    </row>
    <row r="3928" spans="29:55">
      <c r="AC3928" s="187" t="str">
        <f t="shared" si="1292"/>
        <v/>
      </c>
      <c r="AD3928" s="187" t="str">
        <f t="shared" si="1293"/>
        <v/>
      </c>
      <c r="AE3928" s="187" t="str">
        <f t="shared" si="1294"/>
        <v/>
      </c>
      <c r="AF3928" s="187" t="str">
        <f t="shared" si="1295"/>
        <v/>
      </c>
      <c r="AG3928" s="187" t="str">
        <f t="shared" si="1296"/>
        <v/>
      </c>
      <c r="AH3928" s="187" t="str">
        <f t="shared" si="1297"/>
        <v/>
      </c>
      <c r="AI3928" s="187" t="str">
        <f t="shared" si="1298"/>
        <v/>
      </c>
      <c r="AJ3928" s="187" t="str">
        <f t="shared" si="1299"/>
        <v/>
      </c>
      <c r="AK3928" s="187" t="str">
        <f t="shared" si="1300"/>
        <v/>
      </c>
      <c r="AN3928" s="187" t="str">
        <f t="shared" si="1301"/>
        <v/>
      </c>
      <c r="AO3928" s="187" t="str">
        <f t="shared" si="1302"/>
        <v/>
      </c>
      <c r="AP3928" s="187" t="str">
        <f t="shared" si="1303"/>
        <v/>
      </c>
      <c r="AT3928" s="187" t="str">
        <f t="shared" si="1304"/>
        <v/>
      </c>
      <c r="AU3928" s="187" t="str">
        <f t="shared" si="1305"/>
        <v/>
      </c>
      <c r="AV3928" s="187" t="str">
        <f t="shared" si="1306"/>
        <v/>
      </c>
      <c r="AW3928" s="187" t="str">
        <f t="shared" si="1307"/>
        <v/>
      </c>
      <c r="AX3928" s="187" t="str">
        <f t="shared" si="1308"/>
        <v/>
      </c>
      <c r="AY3928" s="187" t="str">
        <f t="shared" si="1310"/>
        <v/>
      </c>
      <c r="AZ3928" s="187" t="str">
        <f t="shared" si="1309"/>
        <v/>
      </c>
      <c r="BA3928" s="187" t="str">
        <f t="shared" si="1312"/>
        <v xml:space="preserve"> </v>
      </c>
      <c r="BB3928" s="187" t="str">
        <f>IFERROR(IF(AW3928="","",VLOOKUP(AW3928,SUSS!R:S,2,FALSE)),AY3928*SUSS!$M$2)</f>
        <v/>
      </c>
      <c r="BC3928" s="187" t="str">
        <f t="shared" si="1311"/>
        <v/>
      </c>
    </row>
    <row r="3929" spans="29:55">
      <c r="AC3929" s="187" t="str">
        <f t="shared" si="1292"/>
        <v/>
      </c>
      <c r="AD3929" s="187" t="str">
        <f t="shared" si="1293"/>
        <v/>
      </c>
      <c r="AE3929" s="187" t="str">
        <f t="shared" si="1294"/>
        <v/>
      </c>
      <c r="AF3929" s="187" t="str">
        <f t="shared" si="1295"/>
        <v/>
      </c>
      <c r="AG3929" s="187" t="str">
        <f t="shared" si="1296"/>
        <v/>
      </c>
      <c r="AH3929" s="187" t="str">
        <f t="shared" si="1297"/>
        <v/>
      </c>
      <c r="AI3929" s="187" t="str">
        <f t="shared" si="1298"/>
        <v/>
      </c>
      <c r="AJ3929" s="187" t="str">
        <f t="shared" si="1299"/>
        <v/>
      </c>
      <c r="AK3929" s="187" t="str">
        <f t="shared" si="1300"/>
        <v/>
      </c>
      <c r="AN3929" s="187" t="str">
        <f t="shared" si="1301"/>
        <v/>
      </c>
      <c r="AO3929" s="187" t="str">
        <f t="shared" si="1302"/>
        <v/>
      </c>
      <c r="AP3929" s="187" t="str">
        <f t="shared" si="1303"/>
        <v/>
      </c>
      <c r="AT3929" s="187" t="str">
        <f t="shared" si="1304"/>
        <v/>
      </c>
      <c r="AU3929" s="187" t="str">
        <f t="shared" si="1305"/>
        <v/>
      </c>
      <c r="AV3929" s="187" t="str">
        <f t="shared" si="1306"/>
        <v/>
      </c>
      <c r="AW3929" s="187" t="str">
        <f t="shared" si="1307"/>
        <v/>
      </c>
      <c r="AX3929" s="187" t="str">
        <f t="shared" si="1308"/>
        <v/>
      </c>
      <c r="AY3929" s="187" t="str">
        <f t="shared" si="1310"/>
        <v/>
      </c>
      <c r="AZ3929" s="187" t="str">
        <f t="shared" si="1309"/>
        <v/>
      </c>
      <c r="BA3929" s="187" t="str">
        <f t="shared" si="1312"/>
        <v xml:space="preserve"> </v>
      </c>
      <c r="BB3929" s="187" t="str">
        <f>IFERROR(IF(AW3929="","",VLOOKUP(AW3929,SUSS!R:S,2,FALSE)),AY3929*SUSS!$M$2)</f>
        <v/>
      </c>
      <c r="BC3929" s="187" t="str">
        <f t="shared" si="1311"/>
        <v/>
      </c>
    </row>
    <row r="3930" spans="29:55">
      <c r="AC3930" s="187" t="str">
        <f t="shared" si="1292"/>
        <v/>
      </c>
      <c r="AD3930" s="187" t="str">
        <f t="shared" si="1293"/>
        <v/>
      </c>
      <c r="AE3930" s="187" t="str">
        <f t="shared" si="1294"/>
        <v/>
      </c>
      <c r="AF3930" s="187" t="str">
        <f t="shared" si="1295"/>
        <v/>
      </c>
      <c r="AG3930" s="187" t="str">
        <f t="shared" si="1296"/>
        <v/>
      </c>
      <c r="AH3930" s="187" t="str">
        <f t="shared" si="1297"/>
        <v/>
      </c>
      <c r="AI3930" s="187" t="str">
        <f t="shared" si="1298"/>
        <v/>
      </c>
      <c r="AJ3930" s="187" t="str">
        <f t="shared" si="1299"/>
        <v/>
      </c>
      <c r="AK3930" s="187" t="str">
        <f t="shared" si="1300"/>
        <v/>
      </c>
      <c r="AN3930" s="187" t="str">
        <f t="shared" si="1301"/>
        <v/>
      </c>
      <c r="AO3930" s="187" t="str">
        <f t="shared" si="1302"/>
        <v/>
      </c>
      <c r="AP3930" s="187" t="str">
        <f t="shared" si="1303"/>
        <v/>
      </c>
      <c r="AT3930" s="187" t="str">
        <f t="shared" si="1304"/>
        <v/>
      </c>
      <c r="AU3930" s="187" t="str">
        <f t="shared" si="1305"/>
        <v/>
      </c>
      <c r="AV3930" s="187" t="str">
        <f t="shared" si="1306"/>
        <v/>
      </c>
      <c r="AW3930" s="187" t="str">
        <f t="shared" si="1307"/>
        <v/>
      </c>
      <c r="AX3930" s="187" t="str">
        <f t="shared" si="1308"/>
        <v/>
      </c>
      <c r="AY3930" s="187" t="str">
        <f t="shared" si="1310"/>
        <v/>
      </c>
      <c r="AZ3930" s="187" t="str">
        <f t="shared" si="1309"/>
        <v/>
      </c>
      <c r="BA3930" s="187" t="str">
        <f t="shared" si="1312"/>
        <v xml:space="preserve"> </v>
      </c>
      <c r="BB3930" s="187" t="str">
        <f>IFERROR(IF(AW3930="","",VLOOKUP(AW3930,SUSS!R:S,2,FALSE)),AY3930*SUSS!$M$2)</f>
        <v/>
      </c>
      <c r="BC3930" s="187" t="str">
        <f t="shared" si="1311"/>
        <v/>
      </c>
    </row>
    <row r="3931" spans="29:55">
      <c r="AC3931" s="187" t="str">
        <f t="shared" si="1292"/>
        <v/>
      </c>
      <c r="AD3931" s="187" t="str">
        <f t="shared" si="1293"/>
        <v/>
      </c>
      <c r="AE3931" s="187" t="str">
        <f t="shared" si="1294"/>
        <v/>
      </c>
      <c r="AF3931" s="187" t="str">
        <f t="shared" si="1295"/>
        <v/>
      </c>
      <c r="AG3931" s="187" t="str">
        <f t="shared" si="1296"/>
        <v/>
      </c>
      <c r="AH3931" s="187" t="str">
        <f t="shared" si="1297"/>
        <v/>
      </c>
      <c r="AI3931" s="187" t="str">
        <f t="shared" si="1298"/>
        <v/>
      </c>
      <c r="AJ3931" s="187" t="str">
        <f t="shared" si="1299"/>
        <v/>
      </c>
      <c r="AK3931" s="187" t="str">
        <f t="shared" si="1300"/>
        <v/>
      </c>
      <c r="AN3931" s="187" t="str">
        <f t="shared" si="1301"/>
        <v/>
      </c>
      <c r="AO3931" s="187" t="str">
        <f t="shared" si="1302"/>
        <v/>
      </c>
      <c r="AP3931" s="187" t="str">
        <f t="shared" si="1303"/>
        <v/>
      </c>
      <c r="AT3931" s="187" t="str">
        <f t="shared" si="1304"/>
        <v/>
      </c>
      <c r="AU3931" s="187" t="str">
        <f t="shared" si="1305"/>
        <v/>
      </c>
      <c r="AV3931" s="187" t="str">
        <f t="shared" si="1306"/>
        <v/>
      </c>
      <c r="AW3931" s="187" t="str">
        <f t="shared" si="1307"/>
        <v/>
      </c>
      <c r="AX3931" s="187" t="str">
        <f t="shared" si="1308"/>
        <v/>
      </c>
      <c r="AY3931" s="187" t="str">
        <f t="shared" si="1310"/>
        <v/>
      </c>
      <c r="AZ3931" s="187" t="str">
        <f t="shared" si="1309"/>
        <v/>
      </c>
      <c r="BA3931" s="187" t="str">
        <f t="shared" si="1312"/>
        <v xml:space="preserve"> </v>
      </c>
      <c r="BB3931" s="187" t="str">
        <f>IFERROR(IF(AW3931="","",VLOOKUP(AW3931,SUSS!R:S,2,FALSE)),AY3931*SUSS!$M$2)</f>
        <v/>
      </c>
      <c r="BC3931" s="187" t="str">
        <f t="shared" si="1311"/>
        <v/>
      </c>
    </row>
    <row r="3932" spans="29:55">
      <c r="AC3932" s="187" t="str">
        <f t="shared" si="1292"/>
        <v/>
      </c>
      <c r="AD3932" s="187" t="str">
        <f t="shared" si="1293"/>
        <v/>
      </c>
      <c r="AE3932" s="187" t="str">
        <f t="shared" si="1294"/>
        <v/>
      </c>
      <c r="AF3932" s="187" t="str">
        <f t="shared" si="1295"/>
        <v/>
      </c>
      <c r="AG3932" s="187" t="str">
        <f t="shared" si="1296"/>
        <v/>
      </c>
      <c r="AH3932" s="187" t="str">
        <f t="shared" si="1297"/>
        <v/>
      </c>
      <c r="AI3932" s="187" t="str">
        <f t="shared" si="1298"/>
        <v/>
      </c>
      <c r="AJ3932" s="187" t="str">
        <f t="shared" si="1299"/>
        <v/>
      </c>
      <c r="AK3932" s="187" t="str">
        <f t="shared" si="1300"/>
        <v/>
      </c>
      <c r="AN3932" s="187" t="str">
        <f t="shared" si="1301"/>
        <v/>
      </c>
      <c r="AO3932" s="187" t="str">
        <f t="shared" si="1302"/>
        <v/>
      </c>
      <c r="AP3932" s="187" t="str">
        <f t="shared" si="1303"/>
        <v/>
      </c>
      <c r="AT3932" s="187" t="str">
        <f t="shared" si="1304"/>
        <v/>
      </c>
      <c r="AU3932" s="187" t="str">
        <f t="shared" si="1305"/>
        <v/>
      </c>
      <c r="AV3932" s="187" t="str">
        <f t="shared" si="1306"/>
        <v/>
      </c>
      <c r="AW3932" s="187" t="str">
        <f t="shared" si="1307"/>
        <v/>
      </c>
      <c r="AX3932" s="187" t="str">
        <f t="shared" si="1308"/>
        <v/>
      </c>
      <c r="AY3932" s="187" t="str">
        <f t="shared" si="1310"/>
        <v/>
      </c>
      <c r="AZ3932" s="187" t="str">
        <f t="shared" si="1309"/>
        <v/>
      </c>
      <c r="BA3932" s="187" t="str">
        <f t="shared" si="1312"/>
        <v xml:space="preserve"> </v>
      </c>
      <c r="BB3932" s="187" t="str">
        <f>IFERROR(IF(AW3932="","",VLOOKUP(AW3932,SUSS!R:S,2,FALSE)),AY3932*SUSS!$M$2)</f>
        <v/>
      </c>
      <c r="BC3932" s="187" t="str">
        <f t="shared" si="1311"/>
        <v/>
      </c>
    </row>
    <row r="3933" spans="29:55">
      <c r="AC3933" s="187" t="str">
        <f t="shared" si="1292"/>
        <v/>
      </c>
      <c r="AD3933" s="187" t="str">
        <f t="shared" si="1293"/>
        <v/>
      </c>
      <c r="AE3933" s="187" t="str">
        <f t="shared" si="1294"/>
        <v/>
      </c>
      <c r="AF3933" s="187" t="str">
        <f t="shared" si="1295"/>
        <v/>
      </c>
      <c r="AG3933" s="187" t="str">
        <f t="shared" si="1296"/>
        <v/>
      </c>
      <c r="AH3933" s="187" t="str">
        <f t="shared" si="1297"/>
        <v/>
      </c>
      <c r="AI3933" s="187" t="str">
        <f t="shared" si="1298"/>
        <v/>
      </c>
      <c r="AJ3933" s="187" t="str">
        <f t="shared" si="1299"/>
        <v/>
      </c>
      <c r="AK3933" s="187" t="str">
        <f t="shared" si="1300"/>
        <v/>
      </c>
      <c r="AN3933" s="187" t="str">
        <f t="shared" si="1301"/>
        <v/>
      </c>
      <c r="AO3933" s="187" t="str">
        <f t="shared" si="1302"/>
        <v/>
      </c>
      <c r="AP3933" s="187" t="str">
        <f t="shared" si="1303"/>
        <v/>
      </c>
      <c r="AT3933" s="187" t="str">
        <f t="shared" si="1304"/>
        <v/>
      </c>
      <c r="AU3933" s="187" t="str">
        <f t="shared" si="1305"/>
        <v/>
      </c>
      <c r="AV3933" s="187" t="str">
        <f t="shared" si="1306"/>
        <v/>
      </c>
      <c r="AW3933" s="187" t="str">
        <f t="shared" si="1307"/>
        <v/>
      </c>
      <c r="AX3933" s="187" t="str">
        <f t="shared" si="1308"/>
        <v/>
      </c>
      <c r="AY3933" s="187" t="str">
        <f t="shared" si="1310"/>
        <v/>
      </c>
      <c r="AZ3933" s="187" t="str">
        <f t="shared" si="1309"/>
        <v/>
      </c>
      <c r="BA3933" s="187" t="str">
        <f t="shared" si="1312"/>
        <v xml:space="preserve"> </v>
      </c>
      <c r="BB3933" s="187" t="str">
        <f>IFERROR(IF(AW3933="","",VLOOKUP(AW3933,SUSS!R:S,2,FALSE)),AY3933*SUSS!$M$2)</f>
        <v/>
      </c>
      <c r="BC3933" s="187" t="str">
        <f t="shared" si="1311"/>
        <v/>
      </c>
    </row>
    <row r="3934" spans="29:55">
      <c r="AC3934" s="187" t="str">
        <f t="shared" ref="AC3934:AC3997" si="1313">IF($E3934=$AD$1,IF($G3934=$AE$1,A3934,""),"")</f>
        <v/>
      </c>
      <c r="AD3934" s="187" t="str">
        <f t="shared" ref="AD3934:AD3997" si="1314">IF($E3934=$AD$1,IF($G3934=$AE$1,E3934,""),"")</f>
        <v/>
      </c>
      <c r="AE3934" s="187" t="str">
        <f t="shared" ref="AE3934:AE3997" si="1315">IF($E3934=$AD$1,IF($G3934=$AE$1,F3934,""),"")</f>
        <v/>
      </c>
      <c r="AF3934" s="187" t="str">
        <f t="shared" ref="AF3934:AF3997" si="1316">IF($E3934=$AD$1,IF($G3934=$AE$1,G3934,""),"")</f>
        <v/>
      </c>
      <c r="AG3934" s="187" t="str">
        <f t="shared" ref="AG3934:AG3997" si="1317">IF($E3934=$AD$1,IF($G3934=$AE$1,I3934,""),"")</f>
        <v/>
      </c>
      <c r="AH3934" s="187" t="str">
        <f t="shared" ref="AH3934:AH3997" si="1318">IF($E3934=$AD$1,IF($G3934=$AE$1,J3934,""),"")</f>
        <v/>
      </c>
      <c r="AI3934" s="187" t="str">
        <f t="shared" ref="AI3934:AI3997" si="1319">IF($E3934=$AD$1,IF($G3934=$AE$1,K3934,""),"")</f>
        <v/>
      </c>
      <c r="AJ3934" s="187" t="str">
        <f t="shared" ref="AJ3934:AJ3997" si="1320">IF($E3934=$AD$1,IF($G3934=$AE$1,B3934,""),"")</f>
        <v/>
      </c>
      <c r="AK3934" s="187" t="str">
        <f t="shared" ref="AK3934:AK3997" si="1321">IF($E3934=$AD$1,IF($G3934=$AE$1,C3934,""),"")</f>
        <v/>
      </c>
      <c r="AN3934" s="187" t="str">
        <f t="shared" ref="AN3934:AN3997" si="1322">LEFT(AO3934,7)</f>
        <v/>
      </c>
      <c r="AO3934" s="187" t="str">
        <f t="shared" ref="AO3934:AO3997" si="1323">IF(AF3934=$AE$1,AJ3934&amp;"/"&amp;AK3934&amp;" "&amp;AD3934,"")</f>
        <v/>
      </c>
      <c r="AP3934" s="187" t="str">
        <f t="shared" ref="AP3934:AP3997" si="1324">IF(AO3934&lt;&gt;"",AI3934,"")</f>
        <v/>
      </c>
      <c r="AT3934" s="187" t="str">
        <f t="shared" ref="AT3934:AT3997" si="1325">IF($Q3934=$AD$1,N3934,"")</f>
        <v/>
      </c>
      <c r="AU3934" s="187" t="str">
        <f t="shared" ref="AU3934:AU3997" si="1326">IF($Q3934=$AD$1,O3934,"")</f>
        <v/>
      </c>
      <c r="AV3934" s="187" t="str">
        <f t="shared" ref="AV3934:AV3997" si="1327">IF($Q3934=$AD$1,P3934,"")</f>
        <v/>
      </c>
      <c r="AW3934" s="187" t="str">
        <f t="shared" ref="AW3934:AW3997" si="1328">IF($Q3934=$AD$1,T3934,"")</f>
        <v/>
      </c>
      <c r="AX3934" s="187" t="str">
        <f t="shared" ref="AX3934:AX3997" si="1329">IF(AW3934&lt;&gt;"",AW3934&amp;" "&amp;$AD$1,"")</f>
        <v/>
      </c>
      <c r="AY3934" s="187" t="str">
        <f t="shared" si="1310"/>
        <v/>
      </c>
      <c r="AZ3934" s="187" t="str">
        <f t="shared" ref="AZ3934:AZ3997" si="1330">IF(AY3934="","",AV3934/AY3934)</f>
        <v/>
      </c>
      <c r="BA3934" s="187" t="str">
        <f t="shared" si="1312"/>
        <v xml:space="preserve"> </v>
      </c>
      <c r="BB3934" s="187" t="str">
        <f>IFERROR(IF(AW3934="","",VLOOKUP(AW3934,SUSS!R:S,2,FALSE)),AY3934*SUSS!$M$2)</f>
        <v/>
      </c>
      <c r="BC3934" s="187" t="str">
        <f t="shared" si="1311"/>
        <v/>
      </c>
    </row>
    <row r="3935" spans="29:55">
      <c r="AC3935" s="187" t="str">
        <f t="shared" si="1313"/>
        <v/>
      </c>
      <c r="AD3935" s="187" t="str">
        <f t="shared" si="1314"/>
        <v/>
      </c>
      <c r="AE3935" s="187" t="str">
        <f t="shared" si="1315"/>
        <v/>
      </c>
      <c r="AF3935" s="187" t="str">
        <f t="shared" si="1316"/>
        <v/>
      </c>
      <c r="AG3935" s="187" t="str">
        <f t="shared" si="1317"/>
        <v/>
      </c>
      <c r="AH3935" s="187" t="str">
        <f t="shared" si="1318"/>
        <v/>
      </c>
      <c r="AI3935" s="187" t="str">
        <f t="shared" si="1319"/>
        <v/>
      </c>
      <c r="AJ3935" s="187" t="str">
        <f t="shared" si="1320"/>
        <v/>
      </c>
      <c r="AK3935" s="187" t="str">
        <f t="shared" si="1321"/>
        <v/>
      </c>
      <c r="AN3935" s="187" t="str">
        <f t="shared" si="1322"/>
        <v/>
      </c>
      <c r="AO3935" s="187" t="str">
        <f t="shared" si="1323"/>
        <v/>
      </c>
      <c r="AP3935" s="187" t="str">
        <f t="shared" si="1324"/>
        <v/>
      </c>
      <c r="AT3935" s="187" t="str">
        <f t="shared" si="1325"/>
        <v/>
      </c>
      <c r="AU3935" s="187" t="str">
        <f t="shared" si="1326"/>
        <v/>
      </c>
      <c r="AV3935" s="187" t="str">
        <f t="shared" si="1327"/>
        <v/>
      </c>
      <c r="AW3935" s="187" t="str">
        <f t="shared" si="1328"/>
        <v/>
      </c>
      <c r="AX3935" s="187" t="str">
        <f t="shared" si="1329"/>
        <v/>
      </c>
      <c r="AY3935" s="187" t="str">
        <f t="shared" si="1310"/>
        <v/>
      </c>
      <c r="AZ3935" s="187" t="str">
        <f t="shared" si="1330"/>
        <v/>
      </c>
      <c r="BA3935" s="187" t="str">
        <f t="shared" si="1312"/>
        <v xml:space="preserve"> </v>
      </c>
      <c r="BB3935" s="187" t="str">
        <f>IFERROR(IF(AW3935="","",VLOOKUP(AW3935,SUSS!R:S,2,FALSE)),AY3935*SUSS!$M$2)</f>
        <v/>
      </c>
      <c r="BC3935" s="187" t="str">
        <f t="shared" si="1311"/>
        <v/>
      </c>
    </row>
    <row r="3936" spans="29:55">
      <c r="AC3936" s="187" t="str">
        <f t="shared" si="1313"/>
        <v/>
      </c>
      <c r="AD3936" s="187" t="str">
        <f t="shared" si="1314"/>
        <v/>
      </c>
      <c r="AE3936" s="187" t="str">
        <f t="shared" si="1315"/>
        <v/>
      </c>
      <c r="AF3936" s="187" t="str">
        <f t="shared" si="1316"/>
        <v/>
      </c>
      <c r="AG3936" s="187" t="str">
        <f t="shared" si="1317"/>
        <v/>
      </c>
      <c r="AH3936" s="187" t="str">
        <f t="shared" si="1318"/>
        <v/>
      </c>
      <c r="AI3936" s="187" t="str">
        <f t="shared" si="1319"/>
        <v/>
      </c>
      <c r="AJ3936" s="187" t="str">
        <f t="shared" si="1320"/>
        <v/>
      </c>
      <c r="AK3936" s="187" t="str">
        <f t="shared" si="1321"/>
        <v/>
      </c>
      <c r="AN3936" s="187" t="str">
        <f t="shared" si="1322"/>
        <v/>
      </c>
      <c r="AO3936" s="187" t="str">
        <f t="shared" si="1323"/>
        <v/>
      </c>
      <c r="AP3936" s="187" t="str">
        <f t="shared" si="1324"/>
        <v/>
      </c>
      <c r="AT3936" s="187" t="str">
        <f t="shared" si="1325"/>
        <v/>
      </c>
      <c r="AU3936" s="187" t="str">
        <f t="shared" si="1326"/>
        <v/>
      </c>
      <c r="AV3936" s="187" t="str">
        <f t="shared" si="1327"/>
        <v/>
      </c>
      <c r="AW3936" s="187" t="str">
        <f t="shared" si="1328"/>
        <v/>
      </c>
      <c r="AX3936" s="187" t="str">
        <f t="shared" si="1329"/>
        <v/>
      </c>
      <c r="AY3936" s="187" t="str">
        <f t="shared" si="1310"/>
        <v/>
      </c>
      <c r="AZ3936" s="187" t="str">
        <f t="shared" si="1330"/>
        <v/>
      </c>
      <c r="BA3936" s="187" t="str">
        <f t="shared" si="1312"/>
        <v xml:space="preserve"> </v>
      </c>
      <c r="BB3936" s="187" t="str">
        <f>IFERROR(IF(AW3936="","",VLOOKUP(AW3936,SUSS!R:S,2,FALSE)),AY3936*SUSS!$M$2)</f>
        <v/>
      </c>
      <c r="BC3936" s="187" t="str">
        <f t="shared" si="1311"/>
        <v/>
      </c>
    </row>
    <row r="3937" spans="29:55">
      <c r="AC3937" s="187" t="str">
        <f t="shared" si="1313"/>
        <v/>
      </c>
      <c r="AD3937" s="187" t="str">
        <f t="shared" si="1314"/>
        <v/>
      </c>
      <c r="AE3937" s="187" t="str">
        <f t="shared" si="1315"/>
        <v/>
      </c>
      <c r="AF3937" s="187" t="str">
        <f t="shared" si="1316"/>
        <v/>
      </c>
      <c r="AG3937" s="187" t="str">
        <f t="shared" si="1317"/>
        <v/>
      </c>
      <c r="AH3937" s="187" t="str">
        <f t="shared" si="1318"/>
        <v/>
      </c>
      <c r="AI3937" s="187" t="str">
        <f t="shared" si="1319"/>
        <v/>
      </c>
      <c r="AJ3937" s="187" t="str">
        <f t="shared" si="1320"/>
        <v/>
      </c>
      <c r="AK3937" s="187" t="str">
        <f t="shared" si="1321"/>
        <v/>
      </c>
      <c r="AN3937" s="187" t="str">
        <f t="shared" si="1322"/>
        <v/>
      </c>
      <c r="AO3937" s="187" t="str">
        <f t="shared" si="1323"/>
        <v/>
      </c>
      <c r="AP3937" s="187" t="str">
        <f t="shared" si="1324"/>
        <v/>
      </c>
      <c r="AT3937" s="187" t="str">
        <f t="shared" si="1325"/>
        <v/>
      </c>
      <c r="AU3937" s="187" t="str">
        <f t="shared" si="1326"/>
        <v/>
      </c>
      <c r="AV3937" s="187" t="str">
        <f t="shared" si="1327"/>
        <v/>
      </c>
      <c r="AW3937" s="187" t="str">
        <f t="shared" si="1328"/>
        <v/>
      </c>
      <c r="AX3937" s="187" t="str">
        <f t="shared" si="1329"/>
        <v/>
      </c>
      <c r="AY3937" s="187" t="str">
        <f t="shared" si="1310"/>
        <v/>
      </c>
      <c r="AZ3937" s="187" t="str">
        <f t="shared" si="1330"/>
        <v/>
      </c>
      <c r="BA3937" s="187" t="str">
        <f t="shared" si="1312"/>
        <v xml:space="preserve"> </v>
      </c>
      <c r="BB3937" s="187" t="str">
        <f>IFERROR(IF(AW3937="","",VLOOKUP(AW3937,SUSS!R:S,2,FALSE)),AY3937*SUSS!$M$2)</f>
        <v/>
      </c>
      <c r="BC3937" s="187" t="str">
        <f t="shared" si="1311"/>
        <v/>
      </c>
    </row>
    <row r="3938" spans="29:55">
      <c r="AC3938" s="187" t="str">
        <f t="shared" si="1313"/>
        <v/>
      </c>
      <c r="AD3938" s="187" t="str">
        <f t="shared" si="1314"/>
        <v/>
      </c>
      <c r="AE3938" s="187" t="str">
        <f t="shared" si="1315"/>
        <v/>
      </c>
      <c r="AF3938" s="187" t="str">
        <f t="shared" si="1316"/>
        <v/>
      </c>
      <c r="AG3938" s="187" t="str">
        <f t="shared" si="1317"/>
        <v/>
      </c>
      <c r="AH3938" s="187" t="str">
        <f t="shared" si="1318"/>
        <v/>
      </c>
      <c r="AI3938" s="187" t="str">
        <f t="shared" si="1319"/>
        <v/>
      </c>
      <c r="AJ3938" s="187" t="str">
        <f t="shared" si="1320"/>
        <v/>
      </c>
      <c r="AK3938" s="187" t="str">
        <f t="shared" si="1321"/>
        <v/>
      </c>
      <c r="AN3938" s="187" t="str">
        <f t="shared" si="1322"/>
        <v/>
      </c>
      <c r="AO3938" s="187" t="str">
        <f t="shared" si="1323"/>
        <v/>
      </c>
      <c r="AP3938" s="187" t="str">
        <f t="shared" si="1324"/>
        <v/>
      </c>
      <c r="AT3938" s="187" t="str">
        <f t="shared" si="1325"/>
        <v/>
      </c>
      <c r="AU3938" s="187" t="str">
        <f t="shared" si="1326"/>
        <v/>
      </c>
      <c r="AV3938" s="187" t="str">
        <f t="shared" si="1327"/>
        <v/>
      </c>
      <c r="AW3938" s="187" t="str">
        <f t="shared" si="1328"/>
        <v/>
      </c>
      <c r="AX3938" s="187" t="str">
        <f t="shared" si="1329"/>
        <v/>
      </c>
      <c r="AY3938" s="187" t="str">
        <f t="shared" si="1310"/>
        <v/>
      </c>
      <c r="AZ3938" s="187" t="str">
        <f t="shared" si="1330"/>
        <v/>
      </c>
      <c r="BA3938" s="187" t="str">
        <f t="shared" si="1312"/>
        <v xml:space="preserve"> </v>
      </c>
      <c r="BB3938" s="187" t="str">
        <f>IFERROR(IF(AW3938="","",VLOOKUP(AW3938,SUSS!R:S,2,FALSE)),AY3938*SUSS!$M$2)</f>
        <v/>
      </c>
      <c r="BC3938" s="187" t="str">
        <f t="shared" si="1311"/>
        <v/>
      </c>
    </row>
    <row r="3939" spans="29:55">
      <c r="AC3939" s="187" t="str">
        <f t="shared" si="1313"/>
        <v/>
      </c>
      <c r="AD3939" s="187" t="str">
        <f t="shared" si="1314"/>
        <v/>
      </c>
      <c r="AE3939" s="187" t="str">
        <f t="shared" si="1315"/>
        <v/>
      </c>
      <c r="AF3939" s="187" t="str">
        <f t="shared" si="1316"/>
        <v/>
      </c>
      <c r="AG3939" s="187" t="str">
        <f t="shared" si="1317"/>
        <v/>
      </c>
      <c r="AH3939" s="187" t="str">
        <f t="shared" si="1318"/>
        <v/>
      </c>
      <c r="AI3939" s="187" t="str">
        <f t="shared" si="1319"/>
        <v/>
      </c>
      <c r="AJ3939" s="187" t="str">
        <f t="shared" si="1320"/>
        <v/>
      </c>
      <c r="AK3939" s="187" t="str">
        <f t="shared" si="1321"/>
        <v/>
      </c>
      <c r="AN3939" s="187" t="str">
        <f t="shared" si="1322"/>
        <v/>
      </c>
      <c r="AO3939" s="187" t="str">
        <f t="shared" si="1323"/>
        <v/>
      </c>
      <c r="AP3939" s="187" t="str">
        <f t="shared" si="1324"/>
        <v/>
      </c>
      <c r="AT3939" s="187" t="str">
        <f t="shared" si="1325"/>
        <v/>
      </c>
      <c r="AU3939" s="187" t="str">
        <f t="shared" si="1326"/>
        <v/>
      </c>
      <c r="AV3939" s="187" t="str">
        <f t="shared" si="1327"/>
        <v/>
      </c>
      <c r="AW3939" s="187" t="str">
        <f t="shared" si="1328"/>
        <v/>
      </c>
      <c r="AX3939" s="187" t="str">
        <f t="shared" si="1329"/>
        <v/>
      </c>
      <c r="AY3939" s="187" t="str">
        <f t="shared" si="1310"/>
        <v/>
      </c>
      <c r="AZ3939" s="187" t="str">
        <f t="shared" si="1330"/>
        <v/>
      </c>
      <c r="BA3939" s="187" t="str">
        <f t="shared" si="1312"/>
        <v xml:space="preserve"> </v>
      </c>
      <c r="BB3939" s="187" t="str">
        <f>IFERROR(IF(AW3939="","",VLOOKUP(AW3939,SUSS!R:S,2,FALSE)),AY3939*SUSS!$M$2)</f>
        <v/>
      </c>
      <c r="BC3939" s="187" t="str">
        <f t="shared" si="1311"/>
        <v/>
      </c>
    </row>
    <row r="3940" spans="29:55">
      <c r="AC3940" s="187" t="str">
        <f t="shared" si="1313"/>
        <v/>
      </c>
      <c r="AD3940" s="187" t="str">
        <f t="shared" si="1314"/>
        <v/>
      </c>
      <c r="AE3940" s="187" t="str">
        <f t="shared" si="1315"/>
        <v/>
      </c>
      <c r="AF3940" s="187" t="str">
        <f t="shared" si="1316"/>
        <v/>
      </c>
      <c r="AG3940" s="187" t="str">
        <f t="shared" si="1317"/>
        <v/>
      </c>
      <c r="AH3940" s="187" t="str">
        <f t="shared" si="1318"/>
        <v/>
      </c>
      <c r="AI3940" s="187" t="str">
        <f t="shared" si="1319"/>
        <v/>
      </c>
      <c r="AJ3940" s="187" t="str">
        <f t="shared" si="1320"/>
        <v/>
      </c>
      <c r="AK3940" s="187" t="str">
        <f t="shared" si="1321"/>
        <v/>
      </c>
      <c r="AN3940" s="187" t="str">
        <f t="shared" si="1322"/>
        <v/>
      </c>
      <c r="AO3940" s="187" t="str">
        <f t="shared" si="1323"/>
        <v/>
      </c>
      <c r="AP3940" s="187" t="str">
        <f t="shared" si="1324"/>
        <v/>
      </c>
      <c r="AT3940" s="187" t="str">
        <f t="shared" si="1325"/>
        <v/>
      </c>
      <c r="AU3940" s="187" t="str">
        <f t="shared" si="1326"/>
        <v/>
      </c>
      <c r="AV3940" s="187" t="str">
        <f t="shared" si="1327"/>
        <v/>
      </c>
      <c r="AW3940" s="187" t="str">
        <f t="shared" si="1328"/>
        <v/>
      </c>
      <c r="AX3940" s="187" t="str">
        <f t="shared" si="1329"/>
        <v/>
      </c>
      <c r="AY3940" s="187" t="str">
        <f t="shared" si="1310"/>
        <v/>
      </c>
      <c r="AZ3940" s="187" t="str">
        <f t="shared" si="1330"/>
        <v/>
      </c>
      <c r="BA3940" s="187" t="str">
        <f t="shared" si="1312"/>
        <v xml:space="preserve"> </v>
      </c>
      <c r="BB3940" s="187" t="str">
        <f>IFERROR(IF(AW3940="","",VLOOKUP(AW3940,SUSS!R:S,2,FALSE)),AY3940*SUSS!$M$2)</f>
        <v/>
      </c>
      <c r="BC3940" s="187" t="str">
        <f t="shared" si="1311"/>
        <v/>
      </c>
    </row>
    <row r="3941" spans="29:55">
      <c r="AC3941" s="187" t="str">
        <f t="shared" si="1313"/>
        <v/>
      </c>
      <c r="AD3941" s="187" t="str">
        <f t="shared" si="1314"/>
        <v/>
      </c>
      <c r="AE3941" s="187" t="str">
        <f t="shared" si="1315"/>
        <v/>
      </c>
      <c r="AF3941" s="187" t="str">
        <f t="shared" si="1316"/>
        <v/>
      </c>
      <c r="AG3941" s="187" t="str">
        <f t="shared" si="1317"/>
        <v/>
      </c>
      <c r="AH3941" s="187" t="str">
        <f t="shared" si="1318"/>
        <v/>
      </c>
      <c r="AI3941" s="187" t="str">
        <f t="shared" si="1319"/>
        <v/>
      </c>
      <c r="AJ3941" s="187" t="str">
        <f t="shared" si="1320"/>
        <v/>
      </c>
      <c r="AK3941" s="187" t="str">
        <f t="shared" si="1321"/>
        <v/>
      </c>
      <c r="AN3941" s="187" t="str">
        <f t="shared" si="1322"/>
        <v/>
      </c>
      <c r="AO3941" s="187" t="str">
        <f t="shared" si="1323"/>
        <v/>
      </c>
      <c r="AP3941" s="187" t="str">
        <f t="shared" si="1324"/>
        <v/>
      </c>
      <c r="AT3941" s="187" t="str">
        <f t="shared" si="1325"/>
        <v/>
      </c>
      <c r="AU3941" s="187" t="str">
        <f t="shared" si="1326"/>
        <v/>
      </c>
      <c r="AV3941" s="187" t="str">
        <f t="shared" si="1327"/>
        <v/>
      </c>
      <c r="AW3941" s="187" t="str">
        <f t="shared" si="1328"/>
        <v/>
      </c>
      <c r="AX3941" s="187" t="str">
        <f t="shared" si="1329"/>
        <v/>
      </c>
      <c r="AY3941" s="187" t="str">
        <f t="shared" si="1310"/>
        <v/>
      </c>
      <c r="AZ3941" s="187" t="str">
        <f t="shared" si="1330"/>
        <v/>
      </c>
      <c r="BA3941" s="187" t="str">
        <f t="shared" si="1312"/>
        <v xml:space="preserve"> </v>
      </c>
      <c r="BB3941" s="187" t="str">
        <f>IFERROR(IF(AW3941="","",VLOOKUP(AW3941,SUSS!R:S,2,FALSE)),AY3941*SUSS!$M$2)</f>
        <v/>
      </c>
      <c r="BC3941" s="187" t="str">
        <f t="shared" si="1311"/>
        <v/>
      </c>
    </row>
    <row r="3942" spans="29:55">
      <c r="AC3942" s="187" t="str">
        <f t="shared" si="1313"/>
        <v/>
      </c>
      <c r="AD3942" s="187" t="str">
        <f t="shared" si="1314"/>
        <v/>
      </c>
      <c r="AE3942" s="187" t="str">
        <f t="shared" si="1315"/>
        <v/>
      </c>
      <c r="AF3942" s="187" t="str">
        <f t="shared" si="1316"/>
        <v/>
      </c>
      <c r="AG3942" s="187" t="str">
        <f t="shared" si="1317"/>
        <v/>
      </c>
      <c r="AH3942" s="187" t="str">
        <f t="shared" si="1318"/>
        <v/>
      </c>
      <c r="AI3942" s="187" t="str">
        <f t="shared" si="1319"/>
        <v/>
      </c>
      <c r="AJ3942" s="187" t="str">
        <f t="shared" si="1320"/>
        <v/>
      </c>
      <c r="AK3942" s="187" t="str">
        <f t="shared" si="1321"/>
        <v/>
      </c>
      <c r="AN3942" s="187" t="str">
        <f t="shared" si="1322"/>
        <v/>
      </c>
      <c r="AO3942" s="187" t="str">
        <f t="shared" si="1323"/>
        <v/>
      </c>
      <c r="AP3942" s="187" t="str">
        <f t="shared" si="1324"/>
        <v/>
      </c>
      <c r="AT3942" s="187" t="str">
        <f t="shared" si="1325"/>
        <v/>
      </c>
      <c r="AU3942" s="187" t="str">
        <f t="shared" si="1326"/>
        <v/>
      </c>
      <c r="AV3942" s="187" t="str">
        <f t="shared" si="1327"/>
        <v/>
      </c>
      <c r="AW3942" s="187" t="str">
        <f t="shared" si="1328"/>
        <v/>
      </c>
      <c r="AX3942" s="187" t="str">
        <f t="shared" si="1329"/>
        <v/>
      </c>
      <c r="AY3942" s="187" t="str">
        <f t="shared" si="1310"/>
        <v/>
      </c>
      <c r="AZ3942" s="187" t="str">
        <f t="shared" si="1330"/>
        <v/>
      </c>
      <c r="BA3942" s="187" t="str">
        <f t="shared" si="1312"/>
        <v xml:space="preserve"> </v>
      </c>
      <c r="BB3942" s="187" t="str">
        <f>IFERROR(IF(AW3942="","",VLOOKUP(AW3942,SUSS!R:S,2,FALSE)),AY3942*SUSS!$M$2)</f>
        <v/>
      </c>
      <c r="BC3942" s="187" t="str">
        <f t="shared" si="1311"/>
        <v/>
      </c>
    </row>
    <row r="3943" spans="29:55">
      <c r="AC3943" s="187" t="str">
        <f t="shared" si="1313"/>
        <v/>
      </c>
      <c r="AD3943" s="187" t="str">
        <f t="shared" si="1314"/>
        <v/>
      </c>
      <c r="AE3943" s="187" t="str">
        <f t="shared" si="1315"/>
        <v/>
      </c>
      <c r="AF3943" s="187" t="str">
        <f t="shared" si="1316"/>
        <v/>
      </c>
      <c r="AG3943" s="187" t="str">
        <f t="shared" si="1317"/>
        <v/>
      </c>
      <c r="AH3943" s="187" t="str">
        <f t="shared" si="1318"/>
        <v/>
      </c>
      <c r="AI3943" s="187" t="str">
        <f t="shared" si="1319"/>
        <v/>
      </c>
      <c r="AJ3943" s="187" t="str">
        <f t="shared" si="1320"/>
        <v/>
      </c>
      <c r="AK3943" s="187" t="str">
        <f t="shared" si="1321"/>
        <v/>
      </c>
      <c r="AN3943" s="187" t="str">
        <f t="shared" si="1322"/>
        <v/>
      </c>
      <c r="AO3943" s="187" t="str">
        <f t="shared" si="1323"/>
        <v/>
      </c>
      <c r="AP3943" s="187" t="str">
        <f t="shared" si="1324"/>
        <v/>
      </c>
      <c r="AT3943" s="187" t="str">
        <f t="shared" si="1325"/>
        <v/>
      </c>
      <c r="AU3943" s="187" t="str">
        <f t="shared" si="1326"/>
        <v/>
      </c>
      <c r="AV3943" s="187" t="str">
        <f t="shared" si="1327"/>
        <v/>
      </c>
      <c r="AW3943" s="187" t="str">
        <f t="shared" si="1328"/>
        <v/>
      </c>
      <c r="AX3943" s="187" t="str">
        <f t="shared" si="1329"/>
        <v/>
      </c>
      <c r="AY3943" s="187" t="str">
        <f t="shared" si="1310"/>
        <v/>
      </c>
      <c r="AZ3943" s="187" t="str">
        <f t="shared" si="1330"/>
        <v/>
      </c>
      <c r="BA3943" s="187" t="str">
        <f t="shared" si="1312"/>
        <v xml:space="preserve"> </v>
      </c>
      <c r="BB3943" s="187" t="str">
        <f>IFERROR(IF(AW3943="","",VLOOKUP(AW3943,SUSS!R:S,2,FALSE)),AY3943*SUSS!$M$2)</f>
        <v/>
      </c>
      <c r="BC3943" s="187" t="str">
        <f t="shared" si="1311"/>
        <v/>
      </c>
    </row>
    <row r="3944" spans="29:55">
      <c r="AC3944" s="187" t="str">
        <f t="shared" si="1313"/>
        <v/>
      </c>
      <c r="AD3944" s="187" t="str">
        <f t="shared" si="1314"/>
        <v/>
      </c>
      <c r="AE3944" s="187" t="str">
        <f t="shared" si="1315"/>
        <v/>
      </c>
      <c r="AF3944" s="187" t="str">
        <f t="shared" si="1316"/>
        <v/>
      </c>
      <c r="AG3944" s="187" t="str">
        <f t="shared" si="1317"/>
        <v/>
      </c>
      <c r="AH3944" s="187" t="str">
        <f t="shared" si="1318"/>
        <v/>
      </c>
      <c r="AI3944" s="187" t="str">
        <f t="shared" si="1319"/>
        <v/>
      </c>
      <c r="AJ3944" s="187" t="str">
        <f t="shared" si="1320"/>
        <v/>
      </c>
      <c r="AK3944" s="187" t="str">
        <f t="shared" si="1321"/>
        <v/>
      </c>
      <c r="AN3944" s="187" t="str">
        <f t="shared" si="1322"/>
        <v/>
      </c>
      <c r="AO3944" s="187" t="str">
        <f t="shared" si="1323"/>
        <v/>
      </c>
      <c r="AP3944" s="187" t="str">
        <f t="shared" si="1324"/>
        <v/>
      </c>
      <c r="AT3944" s="187" t="str">
        <f t="shared" si="1325"/>
        <v/>
      </c>
      <c r="AU3944" s="187" t="str">
        <f t="shared" si="1326"/>
        <v/>
      </c>
      <c r="AV3944" s="187" t="str">
        <f t="shared" si="1327"/>
        <v/>
      </c>
      <c r="AW3944" s="187" t="str">
        <f t="shared" si="1328"/>
        <v/>
      </c>
      <c r="AX3944" s="187" t="str">
        <f t="shared" si="1329"/>
        <v/>
      </c>
      <c r="AY3944" s="187" t="str">
        <f t="shared" si="1310"/>
        <v/>
      </c>
      <c r="AZ3944" s="187" t="str">
        <f t="shared" si="1330"/>
        <v/>
      </c>
      <c r="BA3944" s="187" t="str">
        <f t="shared" si="1312"/>
        <v xml:space="preserve"> </v>
      </c>
      <c r="BB3944" s="187" t="str">
        <f>IFERROR(IF(AW3944="","",VLOOKUP(AW3944,SUSS!R:S,2,FALSE)),AY3944*SUSS!$M$2)</f>
        <v/>
      </c>
      <c r="BC3944" s="187" t="str">
        <f t="shared" si="1311"/>
        <v/>
      </c>
    </row>
    <row r="3945" spans="29:55">
      <c r="AC3945" s="187" t="str">
        <f t="shared" si="1313"/>
        <v/>
      </c>
      <c r="AD3945" s="187" t="str">
        <f t="shared" si="1314"/>
        <v/>
      </c>
      <c r="AE3945" s="187" t="str">
        <f t="shared" si="1315"/>
        <v/>
      </c>
      <c r="AF3945" s="187" t="str">
        <f t="shared" si="1316"/>
        <v/>
      </c>
      <c r="AG3945" s="187" t="str">
        <f t="shared" si="1317"/>
        <v/>
      </c>
      <c r="AH3945" s="187" t="str">
        <f t="shared" si="1318"/>
        <v/>
      </c>
      <c r="AI3945" s="187" t="str">
        <f t="shared" si="1319"/>
        <v/>
      </c>
      <c r="AJ3945" s="187" t="str">
        <f t="shared" si="1320"/>
        <v/>
      </c>
      <c r="AK3945" s="187" t="str">
        <f t="shared" si="1321"/>
        <v/>
      </c>
      <c r="AN3945" s="187" t="str">
        <f t="shared" si="1322"/>
        <v/>
      </c>
      <c r="AO3945" s="187" t="str">
        <f t="shared" si="1323"/>
        <v/>
      </c>
      <c r="AP3945" s="187" t="str">
        <f t="shared" si="1324"/>
        <v/>
      </c>
      <c r="AT3945" s="187" t="str">
        <f t="shared" si="1325"/>
        <v/>
      </c>
      <c r="AU3945" s="187" t="str">
        <f t="shared" si="1326"/>
        <v/>
      </c>
      <c r="AV3945" s="187" t="str">
        <f t="shared" si="1327"/>
        <v/>
      </c>
      <c r="AW3945" s="187" t="str">
        <f t="shared" si="1328"/>
        <v/>
      </c>
      <c r="AX3945" s="187" t="str">
        <f t="shared" si="1329"/>
        <v/>
      </c>
      <c r="AY3945" s="187" t="str">
        <f t="shared" si="1310"/>
        <v/>
      </c>
      <c r="AZ3945" s="187" t="str">
        <f t="shared" si="1330"/>
        <v/>
      </c>
      <c r="BA3945" s="187" t="str">
        <f t="shared" si="1312"/>
        <v xml:space="preserve"> </v>
      </c>
      <c r="BB3945" s="187" t="str">
        <f>IFERROR(IF(AW3945="","",VLOOKUP(AW3945,SUSS!R:S,2,FALSE)),AY3945*SUSS!$M$2)</f>
        <v/>
      </c>
      <c r="BC3945" s="187" t="str">
        <f t="shared" si="1311"/>
        <v/>
      </c>
    </row>
    <row r="3946" spans="29:55">
      <c r="AC3946" s="187" t="str">
        <f t="shared" si="1313"/>
        <v/>
      </c>
      <c r="AD3946" s="187" t="str">
        <f t="shared" si="1314"/>
        <v/>
      </c>
      <c r="AE3946" s="187" t="str">
        <f t="shared" si="1315"/>
        <v/>
      </c>
      <c r="AF3946" s="187" t="str">
        <f t="shared" si="1316"/>
        <v/>
      </c>
      <c r="AG3946" s="187" t="str">
        <f t="shared" si="1317"/>
        <v/>
      </c>
      <c r="AH3946" s="187" t="str">
        <f t="shared" si="1318"/>
        <v/>
      </c>
      <c r="AI3946" s="187" t="str">
        <f t="shared" si="1319"/>
        <v/>
      </c>
      <c r="AJ3946" s="187" t="str">
        <f t="shared" si="1320"/>
        <v/>
      </c>
      <c r="AK3946" s="187" t="str">
        <f t="shared" si="1321"/>
        <v/>
      </c>
      <c r="AN3946" s="187" t="str">
        <f t="shared" si="1322"/>
        <v/>
      </c>
      <c r="AO3946" s="187" t="str">
        <f t="shared" si="1323"/>
        <v/>
      </c>
      <c r="AP3946" s="187" t="str">
        <f t="shared" si="1324"/>
        <v/>
      </c>
      <c r="AT3946" s="187" t="str">
        <f t="shared" si="1325"/>
        <v/>
      </c>
      <c r="AU3946" s="187" t="str">
        <f t="shared" si="1326"/>
        <v/>
      </c>
      <c r="AV3946" s="187" t="str">
        <f t="shared" si="1327"/>
        <v/>
      </c>
      <c r="AW3946" s="187" t="str">
        <f t="shared" si="1328"/>
        <v/>
      </c>
      <c r="AX3946" s="187" t="str">
        <f t="shared" si="1329"/>
        <v/>
      </c>
      <c r="AY3946" s="187" t="str">
        <f t="shared" si="1310"/>
        <v/>
      </c>
      <c r="AZ3946" s="187" t="str">
        <f t="shared" si="1330"/>
        <v/>
      </c>
      <c r="BA3946" s="187" t="str">
        <f t="shared" si="1312"/>
        <v xml:space="preserve"> </v>
      </c>
      <c r="BB3946" s="187" t="str">
        <f>IFERROR(IF(AW3946="","",VLOOKUP(AW3946,SUSS!R:S,2,FALSE)),AY3946*SUSS!$M$2)</f>
        <v/>
      </c>
      <c r="BC3946" s="187" t="str">
        <f t="shared" si="1311"/>
        <v/>
      </c>
    </row>
    <row r="3947" spans="29:55">
      <c r="AC3947" s="187" t="str">
        <f t="shared" si="1313"/>
        <v/>
      </c>
      <c r="AD3947" s="187" t="str">
        <f t="shared" si="1314"/>
        <v/>
      </c>
      <c r="AE3947" s="187" t="str">
        <f t="shared" si="1315"/>
        <v/>
      </c>
      <c r="AF3947" s="187" t="str">
        <f t="shared" si="1316"/>
        <v/>
      </c>
      <c r="AG3947" s="187" t="str">
        <f t="shared" si="1317"/>
        <v/>
      </c>
      <c r="AH3947" s="187" t="str">
        <f t="shared" si="1318"/>
        <v/>
      </c>
      <c r="AI3947" s="187" t="str">
        <f t="shared" si="1319"/>
        <v/>
      </c>
      <c r="AJ3947" s="187" t="str">
        <f t="shared" si="1320"/>
        <v/>
      </c>
      <c r="AK3947" s="187" t="str">
        <f t="shared" si="1321"/>
        <v/>
      </c>
      <c r="AN3947" s="187" t="str">
        <f t="shared" si="1322"/>
        <v/>
      </c>
      <c r="AO3947" s="187" t="str">
        <f t="shared" si="1323"/>
        <v/>
      </c>
      <c r="AP3947" s="187" t="str">
        <f t="shared" si="1324"/>
        <v/>
      </c>
      <c r="AT3947" s="187" t="str">
        <f t="shared" si="1325"/>
        <v/>
      </c>
      <c r="AU3947" s="187" t="str">
        <f t="shared" si="1326"/>
        <v/>
      </c>
      <c r="AV3947" s="187" t="str">
        <f t="shared" si="1327"/>
        <v/>
      </c>
      <c r="AW3947" s="187" t="str">
        <f t="shared" si="1328"/>
        <v/>
      </c>
      <c r="AX3947" s="187" t="str">
        <f t="shared" si="1329"/>
        <v/>
      </c>
      <c r="AY3947" s="187" t="str">
        <f t="shared" si="1310"/>
        <v/>
      </c>
      <c r="AZ3947" s="187" t="str">
        <f t="shared" si="1330"/>
        <v/>
      </c>
      <c r="BA3947" s="187" t="str">
        <f t="shared" si="1312"/>
        <v xml:space="preserve"> </v>
      </c>
      <c r="BB3947" s="187" t="str">
        <f>IFERROR(IF(AW3947="","",VLOOKUP(AW3947,SUSS!R:S,2,FALSE)),AY3947*SUSS!$M$2)</f>
        <v/>
      </c>
      <c r="BC3947" s="187" t="str">
        <f t="shared" si="1311"/>
        <v/>
      </c>
    </row>
    <row r="3948" spans="29:55">
      <c r="AC3948" s="187" t="str">
        <f t="shared" si="1313"/>
        <v/>
      </c>
      <c r="AD3948" s="187" t="str">
        <f t="shared" si="1314"/>
        <v/>
      </c>
      <c r="AE3948" s="187" t="str">
        <f t="shared" si="1315"/>
        <v/>
      </c>
      <c r="AF3948" s="187" t="str">
        <f t="shared" si="1316"/>
        <v/>
      </c>
      <c r="AG3948" s="187" t="str">
        <f t="shared" si="1317"/>
        <v/>
      </c>
      <c r="AH3948" s="187" t="str">
        <f t="shared" si="1318"/>
        <v/>
      </c>
      <c r="AI3948" s="187" t="str">
        <f t="shared" si="1319"/>
        <v/>
      </c>
      <c r="AJ3948" s="187" t="str">
        <f t="shared" si="1320"/>
        <v/>
      </c>
      <c r="AK3948" s="187" t="str">
        <f t="shared" si="1321"/>
        <v/>
      </c>
      <c r="AN3948" s="187" t="str">
        <f t="shared" si="1322"/>
        <v/>
      </c>
      <c r="AO3948" s="187" t="str">
        <f t="shared" si="1323"/>
        <v/>
      </c>
      <c r="AP3948" s="187" t="str">
        <f t="shared" si="1324"/>
        <v/>
      </c>
      <c r="AT3948" s="187" t="str">
        <f t="shared" si="1325"/>
        <v/>
      </c>
      <c r="AU3948" s="187" t="str">
        <f t="shared" si="1326"/>
        <v/>
      </c>
      <c r="AV3948" s="187" t="str">
        <f t="shared" si="1327"/>
        <v/>
      </c>
      <c r="AW3948" s="187" t="str">
        <f t="shared" si="1328"/>
        <v/>
      </c>
      <c r="AX3948" s="187" t="str">
        <f t="shared" si="1329"/>
        <v/>
      </c>
      <c r="AY3948" s="187" t="str">
        <f t="shared" si="1310"/>
        <v/>
      </c>
      <c r="AZ3948" s="187" t="str">
        <f t="shared" si="1330"/>
        <v/>
      </c>
      <c r="BA3948" s="187" t="str">
        <f t="shared" si="1312"/>
        <v xml:space="preserve"> </v>
      </c>
      <c r="BB3948" s="187" t="str">
        <f>IFERROR(IF(AW3948="","",VLOOKUP(AW3948,SUSS!R:S,2,FALSE)),AY3948*SUSS!$M$2)</f>
        <v/>
      </c>
      <c r="BC3948" s="187" t="str">
        <f t="shared" si="1311"/>
        <v/>
      </c>
    </row>
    <row r="3949" spans="29:55">
      <c r="AC3949" s="187" t="str">
        <f t="shared" si="1313"/>
        <v/>
      </c>
      <c r="AD3949" s="187" t="str">
        <f t="shared" si="1314"/>
        <v/>
      </c>
      <c r="AE3949" s="187" t="str">
        <f t="shared" si="1315"/>
        <v/>
      </c>
      <c r="AF3949" s="187" t="str">
        <f t="shared" si="1316"/>
        <v/>
      </c>
      <c r="AG3949" s="187" t="str">
        <f t="shared" si="1317"/>
        <v/>
      </c>
      <c r="AH3949" s="187" t="str">
        <f t="shared" si="1318"/>
        <v/>
      </c>
      <c r="AI3949" s="187" t="str">
        <f t="shared" si="1319"/>
        <v/>
      </c>
      <c r="AJ3949" s="187" t="str">
        <f t="shared" si="1320"/>
        <v/>
      </c>
      <c r="AK3949" s="187" t="str">
        <f t="shared" si="1321"/>
        <v/>
      </c>
      <c r="AN3949" s="187" t="str">
        <f t="shared" si="1322"/>
        <v/>
      </c>
      <c r="AO3949" s="187" t="str">
        <f t="shared" si="1323"/>
        <v/>
      </c>
      <c r="AP3949" s="187" t="str">
        <f t="shared" si="1324"/>
        <v/>
      </c>
      <c r="AT3949" s="187" t="str">
        <f t="shared" si="1325"/>
        <v/>
      </c>
      <c r="AU3949" s="187" t="str">
        <f t="shared" si="1326"/>
        <v/>
      </c>
      <c r="AV3949" s="187" t="str">
        <f t="shared" si="1327"/>
        <v/>
      </c>
      <c r="AW3949" s="187" t="str">
        <f t="shared" si="1328"/>
        <v/>
      </c>
      <c r="AX3949" s="187" t="str">
        <f t="shared" si="1329"/>
        <v/>
      </c>
      <c r="AY3949" s="187" t="str">
        <f t="shared" si="1310"/>
        <v/>
      </c>
      <c r="AZ3949" s="187" t="str">
        <f t="shared" si="1330"/>
        <v/>
      </c>
      <c r="BA3949" s="187" t="str">
        <f t="shared" si="1312"/>
        <v xml:space="preserve"> </v>
      </c>
      <c r="BB3949" s="187" t="str">
        <f>IFERROR(IF(AW3949="","",VLOOKUP(AW3949,SUSS!R:S,2,FALSE)),AY3949*SUSS!$M$2)</f>
        <v/>
      </c>
      <c r="BC3949" s="187" t="str">
        <f t="shared" si="1311"/>
        <v/>
      </c>
    </row>
    <row r="3950" spans="29:55">
      <c r="AC3950" s="187" t="str">
        <f t="shared" si="1313"/>
        <v/>
      </c>
      <c r="AD3950" s="187" t="str">
        <f t="shared" si="1314"/>
        <v/>
      </c>
      <c r="AE3950" s="187" t="str">
        <f t="shared" si="1315"/>
        <v/>
      </c>
      <c r="AF3950" s="187" t="str">
        <f t="shared" si="1316"/>
        <v/>
      </c>
      <c r="AG3950" s="187" t="str">
        <f t="shared" si="1317"/>
        <v/>
      </c>
      <c r="AH3950" s="187" t="str">
        <f t="shared" si="1318"/>
        <v/>
      </c>
      <c r="AI3950" s="187" t="str">
        <f t="shared" si="1319"/>
        <v/>
      </c>
      <c r="AJ3950" s="187" t="str">
        <f t="shared" si="1320"/>
        <v/>
      </c>
      <c r="AK3950" s="187" t="str">
        <f t="shared" si="1321"/>
        <v/>
      </c>
      <c r="AN3950" s="187" t="str">
        <f t="shared" si="1322"/>
        <v/>
      </c>
      <c r="AO3950" s="187" t="str">
        <f t="shared" si="1323"/>
        <v/>
      </c>
      <c r="AP3950" s="187" t="str">
        <f t="shared" si="1324"/>
        <v/>
      </c>
      <c r="AT3950" s="187" t="str">
        <f t="shared" si="1325"/>
        <v/>
      </c>
      <c r="AU3950" s="187" t="str">
        <f t="shared" si="1326"/>
        <v/>
      </c>
      <c r="AV3950" s="187" t="str">
        <f t="shared" si="1327"/>
        <v/>
      </c>
      <c r="AW3950" s="187" t="str">
        <f t="shared" si="1328"/>
        <v/>
      </c>
      <c r="AX3950" s="187" t="str">
        <f t="shared" si="1329"/>
        <v/>
      </c>
      <c r="AY3950" s="187" t="str">
        <f t="shared" si="1310"/>
        <v/>
      </c>
      <c r="AZ3950" s="187" t="str">
        <f t="shared" si="1330"/>
        <v/>
      </c>
      <c r="BA3950" s="187" t="str">
        <f t="shared" si="1312"/>
        <v xml:space="preserve"> </v>
      </c>
      <c r="BB3950" s="187" t="str">
        <f>IFERROR(IF(AW3950="","",VLOOKUP(AW3950,SUSS!R:S,2,FALSE)),AY3950*SUSS!$M$2)</f>
        <v/>
      </c>
      <c r="BC3950" s="187" t="str">
        <f t="shared" si="1311"/>
        <v/>
      </c>
    </row>
    <row r="3951" spans="29:55">
      <c r="AC3951" s="187" t="str">
        <f t="shared" si="1313"/>
        <v/>
      </c>
      <c r="AD3951" s="187" t="str">
        <f t="shared" si="1314"/>
        <v/>
      </c>
      <c r="AE3951" s="187" t="str">
        <f t="shared" si="1315"/>
        <v/>
      </c>
      <c r="AF3951" s="187" t="str">
        <f t="shared" si="1316"/>
        <v/>
      </c>
      <c r="AG3951" s="187" t="str">
        <f t="shared" si="1317"/>
        <v/>
      </c>
      <c r="AH3951" s="187" t="str">
        <f t="shared" si="1318"/>
        <v/>
      </c>
      <c r="AI3951" s="187" t="str">
        <f t="shared" si="1319"/>
        <v/>
      </c>
      <c r="AJ3951" s="187" t="str">
        <f t="shared" si="1320"/>
        <v/>
      </c>
      <c r="AK3951" s="187" t="str">
        <f t="shared" si="1321"/>
        <v/>
      </c>
      <c r="AN3951" s="187" t="str">
        <f t="shared" si="1322"/>
        <v/>
      </c>
      <c r="AO3951" s="187" t="str">
        <f t="shared" si="1323"/>
        <v/>
      </c>
      <c r="AP3951" s="187" t="str">
        <f t="shared" si="1324"/>
        <v/>
      </c>
      <c r="AT3951" s="187" t="str">
        <f t="shared" si="1325"/>
        <v/>
      </c>
      <c r="AU3951" s="187" t="str">
        <f t="shared" si="1326"/>
        <v/>
      </c>
      <c r="AV3951" s="187" t="str">
        <f t="shared" si="1327"/>
        <v/>
      </c>
      <c r="AW3951" s="187" t="str">
        <f t="shared" si="1328"/>
        <v/>
      </c>
      <c r="AX3951" s="187" t="str">
        <f t="shared" si="1329"/>
        <v/>
      </c>
      <c r="AY3951" s="187" t="str">
        <f t="shared" si="1310"/>
        <v/>
      </c>
      <c r="AZ3951" s="187" t="str">
        <f t="shared" si="1330"/>
        <v/>
      </c>
      <c r="BA3951" s="187" t="str">
        <f t="shared" si="1312"/>
        <v xml:space="preserve"> </v>
      </c>
      <c r="BB3951" s="187" t="str">
        <f>IFERROR(IF(AW3951="","",VLOOKUP(AW3951,SUSS!R:S,2,FALSE)),AY3951*SUSS!$M$2)</f>
        <v/>
      </c>
      <c r="BC3951" s="187" t="str">
        <f t="shared" si="1311"/>
        <v/>
      </c>
    </row>
    <row r="3952" spans="29:55">
      <c r="AC3952" s="187" t="str">
        <f t="shared" si="1313"/>
        <v/>
      </c>
      <c r="AD3952" s="187" t="str">
        <f t="shared" si="1314"/>
        <v/>
      </c>
      <c r="AE3952" s="187" t="str">
        <f t="shared" si="1315"/>
        <v/>
      </c>
      <c r="AF3952" s="187" t="str">
        <f t="shared" si="1316"/>
        <v/>
      </c>
      <c r="AG3952" s="187" t="str">
        <f t="shared" si="1317"/>
        <v/>
      </c>
      <c r="AH3952" s="187" t="str">
        <f t="shared" si="1318"/>
        <v/>
      </c>
      <c r="AI3952" s="187" t="str">
        <f t="shared" si="1319"/>
        <v/>
      </c>
      <c r="AJ3952" s="187" t="str">
        <f t="shared" si="1320"/>
        <v/>
      </c>
      <c r="AK3952" s="187" t="str">
        <f t="shared" si="1321"/>
        <v/>
      </c>
      <c r="AN3952" s="187" t="str">
        <f t="shared" si="1322"/>
        <v/>
      </c>
      <c r="AO3952" s="187" t="str">
        <f t="shared" si="1323"/>
        <v/>
      </c>
      <c r="AP3952" s="187" t="str">
        <f t="shared" si="1324"/>
        <v/>
      </c>
      <c r="AT3952" s="187" t="str">
        <f t="shared" si="1325"/>
        <v/>
      </c>
      <c r="AU3952" s="187" t="str">
        <f t="shared" si="1326"/>
        <v/>
      </c>
      <c r="AV3952" s="187" t="str">
        <f t="shared" si="1327"/>
        <v/>
      </c>
      <c r="AW3952" s="187" t="str">
        <f t="shared" si="1328"/>
        <v/>
      </c>
      <c r="AX3952" s="187" t="str">
        <f t="shared" si="1329"/>
        <v/>
      </c>
      <c r="AY3952" s="187" t="str">
        <f t="shared" si="1310"/>
        <v/>
      </c>
      <c r="AZ3952" s="187" t="str">
        <f t="shared" si="1330"/>
        <v/>
      </c>
      <c r="BA3952" s="187" t="str">
        <f t="shared" si="1312"/>
        <v xml:space="preserve"> </v>
      </c>
      <c r="BB3952" s="187" t="str">
        <f>IFERROR(IF(AW3952="","",VLOOKUP(AW3952,SUSS!R:S,2,FALSE)),AY3952*SUSS!$M$2)</f>
        <v/>
      </c>
      <c r="BC3952" s="187" t="str">
        <f t="shared" si="1311"/>
        <v/>
      </c>
    </row>
    <row r="3953" spans="29:55">
      <c r="AC3953" s="187" t="str">
        <f t="shared" si="1313"/>
        <v/>
      </c>
      <c r="AD3953" s="187" t="str">
        <f t="shared" si="1314"/>
        <v/>
      </c>
      <c r="AE3953" s="187" t="str">
        <f t="shared" si="1315"/>
        <v/>
      </c>
      <c r="AF3953" s="187" t="str">
        <f t="shared" si="1316"/>
        <v/>
      </c>
      <c r="AG3953" s="187" t="str">
        <f t="shared" si="1317"/>
        <v/>
      </c>
      <c r="AH3953" s="187" t="str">
        <f t="shared" si="1318"/>
        <v/>
      </c>
      <c r="AI3953" s="187" t="str">
        <f t="shared" si="1319"/>
        <v/>
      </c>
      <c r="AJ3953" s="187" t="str">
        <f t="shared" si="1320"/>
        <v/>
      </c>
      <c r="AK3953" s="187" t="str">
        <f t="shared" si="1321"/>
        <v/>
      </c>
      <c r="AN3953" s="187" t="str">
        <f t="shared" si="1322"/>
        <v/>
      </c>
      <c r="AO3953" s="187" t="str">
        <f t="shared" si="1323"/>
        <v/>
      </c>
      <c r="AP3953" s="187" t="str">
        <f t="shared" si="1324"/>
        <v/>
      </c>
      <c r="AT3953" s="187" t="str">
        <f t="shared" si="1325"/>
        <v/>
      </c>
      <c r="AU3953" s="187" t="str">
        <f t="shared" si="1326"/>
        <v/>
      </c>
      <c r="AV3953" s="187" t="str">
        <f t="shared" si="1327"/>
        <v/>
      </c>
      <c r="AW3953" s="187" t="str">
        <f t="shared" si="1328"/>
        <v/>
      </c>
      <c r="AX3953" s="187" t="str">
        <f t="shared" si="1329"/>
        <v/>
      </c>
      <c r="AY3953" s="187" t="str">
        <f t="shared" si="1310"/>
        <v/>
      </c>
      <c r="AZ3953" s="187" t="str">
        <f t="shared" si="1330"/>
        <v/>
      </c>
      <c r="BA3953" s="187" t="str">
        <f t="shared" si="1312"/>
        <v xml:space="preserve"> </v>
      </c>
      <c r="BB3953" s="187" t="str">
        <f>IFERROR(IF(AW3953="","",VLOOKUP(AW3953,SUSS!R:S,2,FALSE)),AY3953*SUSS!$M$2)</f>
        <v/>
      </c>
      <c r="BC3953" s="187" t="str">
        <f t="shared" si="1311"/>
        <v/>
      </c>
    </row>
    <row r="3954" spans="29:55">
      <c r="AC3954" s="187" t="str">
        <f t="shared" si="1313"/>
        <v/>
      </c>
      <c r="AD3954" s="187" t="str">
        <f t="shared" si="1314"/>
        <v/>
      </c>
      <c r="AE3954" s="187" t="str">
        <f t="shared" si="1315"/>
        <v/>
      </c>
      <c r="AF3954" s="187" t="str">
        <f t="shared" si="1316"/>
        <v/>
      </c>
      <c r="AG3954" s="187" t="str">
        <f t="shared" si="1317"/>
        <v/>
      </c>
      <c r="AH3954" s="187" t="str">
        <f t="shared" si="1318"/>
        <v/>
      </c>
      <c r="AI3954" s="187" t="str">
        <f t="shared" si="1319"/>
        <v/>
      </c>
      <c r="AJ3954" s="187" t="str">
        <f t="shared" si="1320"/>
        <v/>
      </c>
      <c r="AK3954" s="187" t="str">
        <f t="shared" si="1321"/>
        <v/>
      </c>
      <c r="AN3954" s="187" t="str">
        <f t="shared" si="1322"/>
        <v/>
      </c>
      <c r="AO3954" s="187" t="str">
        <f t="shared" si="1323"/>
        <v/>
      </c>
      <c r="AP3954" s="187" t="str">
        <f t="shared" si="1324"/>
        <v/>
      </c>
      <c r="AT3954" s="187" t="str">
        <f t="shared" si="1325"/>
        <v/>
      </c>
      <c r="AU3954" s="187" t="str">
        <f t="shared" si="1326"/>
        <v/>
      </c>
      <c r="AV3954" s="187" t="str">
        <f t="shared" si="1327"/>
        <v/>
      </c>
      <c r="AW3954" s="187" t="str">
        <f t="shared" si="1328"/>
        <v/>
      </c>
      <c r="AX3954" s="187" t="str">
        <f t="shared" si="1329"/>
        <v/>
      </c>
      <c r="AY3954" s="187" t="str">
        <f t="shared" si="1310"/>
        <v/>
      </c>
      <c r="AZ3954" s="187" t="str">
        <f t="shared" si="1330"/>
        <v/>
      </c>
      <c r="BA3954" s="187" t="str">
        <f t="shared" si="1312"/>
        <v xml:space="preserve"> </v>
      </c>
      <c r="BB3954" s="187" t="str">
        <f>IFERROR(IF(AW3954="","",VLOOKUP(AW3954,SUSS!R:S,2,FALSE)),AY3954*SUSS!$M$2)</f>
        <v/>
      </c>
      <c r="BC3954" s="187" t="str">
        <f t="shared" si="1311"/>
        <v/>
      </c>
    </row>
    <row r="3955" spans="29:55">
      <c r="AC3955" s="187" t="str">
        <f t="shared" si="1313"/>
        <v/>
      </c>
      <c r="AD3955" s="187" t="str">
        <f t="shared" si="1314"/>
        <v/>
      </c>
      <c r="AE3955" s="187" t="str">
        <f t="shared" si="1315"/>
        <v/>
      </c>
      <c r="AF3955" s="187" t="str">
        <f t="shared" si="1316"/>
        <v/>
      </c>
      <c r="AG3955" s="187" t="str">
        <f t="shared" si="1317"/>
        <v/>
      </c>
      <c r="AH3955" s="187" t="str">
        <f t="shared" si="1318"/>
        <v/>
      </c>
      <c r="AI3955" s="187" t="str">
        <f t="shared" si="1319"/>
        <v/>
      </c>
      <c r="AJ3955" s="187" t="str">
        <f t="shared" si="1320"/>
        <v/>
      </c>
      <c r="AK3955" s="187" t="str">
        <f t="shared" si="1321"/>
        <v/>
      </c>
      <c r="AN3955" s="187" t="str">
        <f t="shared" si="1322"/>
        <v/>
      </c>
      <c r="AO3955" s="187" t="str">
        <f t="shared" si="1323"/>
        <v/>
      </c>
      <c r="AP3955" s="187" t="str">
        <f t="shared" si="1324"/>
        <v/>
      </c>
      <c r="AT3955" s="187" t="str">
        <f t="shared" si="1325"/>
        <v/>
      </c>
      <c r="AU3955" s="187" t="str">
        <f t="shared" si="1326"/>
        <v/>
      </c>
      <c r="AV3955" s="187" t="str">
        <f t="shared" si="1327"/>
        <v/>
      </c>
      <c r="AW3955" s="187" t="str">
        <f t="shared" si="1328"/>
        <v/>
      </c>
      <c r="AX3955" s="187" t="str">
        <f t="shared" si="1329"/>
        <v/>
      </c>
      <c r="AY3955" s="187" t="str">
        <f t="shared" si="1310"/>
        <v/>
      </c>
      <c r="AZ3955" s="187" t="str">
        <f t="shared" si="1330"/>
        <v/>
      </c>
      <c r="BA3955" s="187" t="str">
        <f t="shared" si="1312"/>
        <v xml:space="preserve"> </v>
      </c>
      <c r="BB3955" s="187" t="str">
        <f>IFERROR(IF(AW3955="","",VLOOKUP(AW3955,SUSS!R:S,2,FALSE)),AY3955*SUSS!$M$2)</f>
        <v/>
      </c>
      <c r="BC3955" s="187" t="str">
        <f t="shared" si="1311"/>
        <v/>
      </c>
    </row>
    <row r="3956" spans="29:55">
      <c r="AC3956" s="187" t="str">
        <f t="shared" si="1313"/>
        <v/>
      </c>
      <c r="AD3956" s="187" t="str">
        <f t="shared" si="1314"/>
        <v/>
      </c>
      <c r="AE3956" s="187" t="str">
        <f t="shared" si="1315"/>
        <v/>
      </c>
      <c r="AF3956" s="187" t="str">
        <f t="shared" si="1316"/>
        <v/>
      </c>
      <c r="AG3956" s="187" t="str">
        <f t="shared" si="1317"/>
        <v/>
      </c>
      <c r="AH3956" s="187" t="str">
        <f t="shared" si="1318"/>
        <v/>
      </c>
      <c r="AI3956" s="187" t="str">
        <f t="shared" si="1319"/>
        <v/>
      </c>
      <c r="AJ3956" s="187" t="str">
        <f t="shared" si="1320"/>
        <v/>
      </c>
      <c r="AK3956" s="187" t="str">
        <f t="shared" si="1321"/>
        <v/>
      </c>
      <c r="AN3956" s="187" t="str">
        <f t="shared" si="1322"/>
        <v/>
      </c>
      <c r="AO3956" s="187" t="str">
        <f t="shared" si="1323"/>
        <v/>
      </c>
      <c r="AP3956" s="187" t="str">
        <f t="shared" si="1324"/>
        <v/>
      </c>
      <c r="AT3956" s="187" t="str">
        <f t="shared" si="1325"/>
        <v/>
      </c>
      <c r="AU3956" s="187" t="str">
        <f t="shared" si="1326"/>
        <v/>
      </c>
      <c r="AV3956" s="187" t="str">
        <f t="shared" si="1327"/>
        <v/>
      </c>
      <c r="AW3956" s="187" t="str">
        <f t="shared" si="1328"/>
        <v/>
      </c>
      <c r="AX3956" s="187" t="str">
        <f t="shared" si="1329"/>
        <v/>
      </c>
      <c r="AY3956" s="187" t="str">
        <f t="shared" si="1310"/>
        <v/>
      </c>
      <c r="AZ3956" s="187" t="str">
        <f t="shared" si="1330"/>
        <v/>
      </c>
      <c r="BA3956" s="187" t="str">
        <f t="shared" si="1312"/>
        <v xml:space="preserve"> </v>
      </c>
      <c r="BB3956" s="187" t="str">
        <f>IFERROR(IF(AW3956="","",VLOOKUP(AW3956,SUSS!R:S,2,FALSE)),AY3956*SUSS!$M$2)</f>
        <v/>
      </c>
      <c r="BC3956" s="187" t="str">
        <f t="shared" si="1311"/>
        <v/>
      </c>
    </row>
    <row r="3957" spans="29:55">
      <c r="AC3957" s="187" t="str">
        <f t="shared" si="1313"/>
        <v/>
      </c>
      <c r="AD3957" s="187" t="str">
        <f t="shared" si="1314"/>
        <v/>
      </c>
      <c r="AE3957" s="187" t="str">
        <f t="shared" si="1315"/>
        <v/>
      </c>
      <c r="AF3957" s="187" t="str">
        <f t="shared" si="1316"/>
        <v/>
      </c>
      <c r="AG3957" s="187" t="str">
        <f t="shared" si="1317"/>
        <v/>
      </c>
      <c r="AH3957" s="187" t="str">
        <f t="shared" si="1318"/>
        <v/>
      </c>
      <c r="AI3957" s="187" t="str">
        <f t="shared" si="1319"/>
        <v/>
      </c>
      <c r="AJ3957" s="187" t="str">
        <f t="shared" si="1320"/>
        <v/>
      </c>
      <c r="AK3957" s="187" t="str">
        <f t="shared" si="1321"/>
        <v/>
      </c>
      <c r="AN3957" s="187" t="str">
        <f t="shared" si="1322"/>
        <v/>
      </c>
      <c r="AO3957" s="187" t="str">
        <f t="shared" si="1323"/>
        <v/>
      </c>
      <c r="AP3957" s="187" t="str">
        <f t="shared" si="1324"/>
        <v/>
      </c>
      <c r="AT3957" s="187" t="str">
        <f t="shared" si="1325"/>
        <v/>
      </c>
      <c r="AU3957" s="187" t="str">
        <f t="shared" si="1326"/>
        <v/>
      </c>
      <c r="AV3957" s="187" t="str">
        <f t="shared" si="1327"/>
        <v/>
      </c>
      <c r="AW3957" s="187" t="str">
        <f t="shared" si="1328"/>
        <v/>
      </c>
      <c r="AX3957" s="187" t="str">
        <f t="shared" si="1329"/>
        <v/>
      </c>
      <c r="AY3957" s="187" t="str">
        <f t="shared" si="1310"/>
        <v/>
      </c>
      <c r="AZ3957" s="187" t="str">
        <f t="shared" si="1330"/>
        <v/>
      </c>
      <c r="BA3957" s="187" t="str">
        <f t="shared" si="1312"/>
        <v xml:space="preserve"> </v>
      </c>
      <c r="BB3957" s="187" t="str">
        <f>IFERROR(IF(AW3957="","",VLOOKUP(AW3957,SUSS!R:S,2,FALSE)),AY3957*SUSS!$M$2)</f>
        <v/>
      </c>
      <c r="BC3957" s="187" t="str">
        <f t="shared" si="1311"/>
        <v/>
      </c>
    </row>
    <row r="3958" spans="29:55">
      <c r="AC3958" s="187" t="str">
        <f t="shared" si="1313"/>
        <v/>
      </c>
      <c r="AD3958" s="187" t="str">
        <f t="shared" si="1314"/>
        <v/>
      </c>
      <c r="AE3958" s="187" t="str">
        <f t="shared" si="1315"/>
        <v/>
      </c>
      <c r="AF3958" s="187" t="str">
        <f t="shared" si="1316"/>
        <v/>
      </c>
      <c r="AG3958" s="187" t="str">
        <f t="shared" si="1317"/>
        <v/>
      </c>
      <c r="AH3958" s="187" t="str">
        <f t="shared" si="1318"/>
        <v/>
      </c>
      <c r="AI3958" s="187" t="str">
        <f t="shared" si="1319"/>
        <v/>
      </c>
      <c r="AJ3958" s="187" t="str">
        <f t="shared" si="1320"/>
        <v/>
      </c>
      <c r="AK3958" s="187" t="str">
        <f t="shared" si="1321"/>
        <v/>
      </c>
      <c r="AN3958" s="187" t="str">
        <f t="shared" si="1322"/>
        <v/>
      </c>
      <c r="AO3958" s="187" t="str">
        <f t="shared" si="1323"/>
        <v/>
      </c>
      <c r="AP3958" s="187" t="str">
        <f t="shared" si="1324"/>
        <v/>
      </c>
      <c r="AT3958" s="187" t="str">
        <f t="shared" si="1325"/>
        <v/>
      </c>
      <c r="AU3958" s="187" t="str">
        <f t="shared" si="1326"/>
        <v/>
      </c>
      <c r="AV3958" s="187" t="str">
        <f t="shared" si="1327"/>
        <v/>
      </c>
      <c r="AW3958" s="187" t="str">
        <f t="shared" si="1328"/>
        <v/>
      </c>
      <c r="AX3958" s="187" t="str">
        <f t="shared" si="1329"/>
        <v/>
      </c>
      <c r="AY3958" s="187" t="str">
        <f t="shared" si="1310"/>
        <v/>
      </c>
      <c r="AZ3958" s="187" t="str">
        <f t="shared" si="1330"/>
        <v/>
      </c>
      <c r="BA3958" s="187" t="str">
        <f t="shared" si="1312"/>
        <v xml:space="preserve"> </v>
      </c>
      <c r="BB3958" s="187" t="str">
        <f>IFERROR(IF(AW3958="","",VLOOKUP(AW3958,SUSS!R:S,2,FALSE)),AY3958*SUSS!$M$2)</f>
        <v/>
      </c>
      <c r="BC3958" s="187" t="str">
        <f t="shared" si="1311"/>
        <v/>
      </c>
    </row>
    <row r="3959" spans="29:55">
      <c r="AC3959" s="187" t="str">
        <f t="shared" si="1313"/>
        <v/>
      </c>
      <c r="AD3959" s="187" t="str">
        <f t="shared" si="1314"/>
        <v/>
      </c>
      <c r="AE3959" s="187" t="str">
        <f t="shared" si="1315"/>
        <v/>
      </c>
      <c r="AF3959" s="187" t="str">
        <f t="shared" si="1316"/>
        <v/>
      </c>
      <c r="AG3959" s="187" t="str">
        <f t="shared" si="1317"/>
        <v/>
      </c>
      <c r="AH3959" s="187" t="str">
        <f t="shared" si="1318"/>
        <v/>
      </c>
      <c r="AI3959" s="187" t="str">
        <f t="shared" si="1319"/>
        <v/>
      </c>
      <c r="AJ3959" s="187" t="str">
        <f t="shared" si="1320"/>
        <v/>
      </c>
      <c r="AK3959" s="187" t="str">
        <f t="shared" si="1321"/>
        <v/>
      </c>
      <c r="AN3959" s="187" t="str">
        <f t="shared" si="1322"/>
        <v/>
      </c>
      <c r="AO3959" s="187" t="str">
        <f t="shared" si="1323"/>
        <v/>
      </c>
      <c r="AP3959" s="187" t="str">
        <f t="shared" si="1324"/>
        <v/>
      </c>
      <c r="AT3959" s="187" t="str">
        <f t="shared" si="1325"/>
        <v/>
      </c>
      <c r="AU3959" s="187" t="str">
        <f t="shared" si="1326"/>
        <v/>
      </c>
      <c r="AV3959" s="187" t="str">
        <f t="shared" si="1327"/>
        <v/>
      </c>
      <c r="AW3959" s="187" t="str">
        <f t="shared" si="1328"/>
        <v/>
      </c>
      <c r="AX3959" s="187" t="str">
        <f t="shared" si="1329"/>
        <v/>
      </c>
      <c r="AY3959" s="187" t="str">
        <f t="shared" si="1310"/>
        <v/>
      </c>
      <c r="AZ3959" s="187" t="str">
        <f t="shared" si="1330"/>
        <v/>
      </c>
      <c r="BA3959" s="187" t="str">
        <f t="shared" si="1312"/>
        <v xml:space="preserve"> </v>
      </c>
      <c r="BB3959" s="187" t="str">
        <f>IFERROR(IF(AW3959="","",VLOOKUP(AW3959,SUSS!R:S,2,FALSE)),AY3959*SUSS!$M$2)</f>
        <v/>
      </c>
      <c r="BC3959" s="187" t="str">
        <f t="shared" si="1311"/>
        <v/>
      </c>
    </row>
    <row r="3960" spans="29:55">
      <c r="AC3960" s="187" t="str">
        <f t="shared" si="1313"/>
        <v/>
      </c>
      <c r="AD3960" s="187" t="str">
        <f t="shared" si="1314"/>
        <v/>
      </c>
      <c r="AE3960" s="187" t="str">
        <f t="shared" si="1315"/>
        <v/>
      </c>
      <c r="AF3960" s="187" t="str">
        <f t="shared" si="1316"/>
        <v/>
      </c>
      <c r="AG3960" s="187" t="str">
        <f t="shared" si="1317"/>
        <v/>
      </c>
      <c r="AH3960" s="187" t="str">
        <f t="shared" si="1318"/>
        <v/>
      </c>
      <c r="AI3960" s="187" t="str">
        <f t="shared" si="1319"/>
        <v/>
      </c>
      <c r="AJ3960" s="187" t="str">
        <f t="shared" si="1320"/>
        <v/>
      </c>
      <c r="AK3960" s="187" t="str">
        <f t="shared" si="1321"/>
        <v/>
      </c>
      <c r="AN3960" s="187" t="str">
        <f t="shared" si="1322"/>
        <v/>
      </c>
      <c r="AO3960" s="187" t="str">
        <f t="shared" si="1323"/>
        <v/>
      </c>
      <c r="AP3960" s="187" t="str">
        <f t="shared" si="1324"/>
        <v/>
      </c>
      <c r="AT3960" s="187" t="str">
        <f t="shared" si="1325"/>
        <v/>
      </c>
      <c r="AU3960" s="187" t="str">
        <f t="shared" si="1326"/>
        <v/>
      </c>
      <c r="AV3960" s="187" t="str">
        <f t="shared" si="1327"/>
        <v/>
      </c>
      <c r="AW3960" s="187" t="str">
        <f t="shared" si="1328"/>
        <v/>
      </c>
      <c r="AX3960" s="187" t="str">
        <f t="shared" si="1329"/>
        <v/>
      </c>
      <c r="AY3960" s="187" t="str">
        <f t="shared" si="1310"/>
        <v/>
      </c>
      <c r="AZ3960" s="187" t="str">
        <f t="shared" si="1330"/>
        <v/>
      </c>
      <c r="BA3960" s="187" t="str">
        <f t="shared" si="1312"/>
        <v xml:space="preserve"> </v>
      </c>
      <c r="BB3960" s="187" t="str">
        <f>IFERROR(IF(AW3960="","",VLOOKUP(AW3960,SUSS!R:S,2,FALSE)),AY3960*SUSS!$M$2)</f>
        <v/>
      </c>
      <c r="BC3960" s="187" t="str">
        <f t="shared" si="1311"/>
        <v/>
      </c>
    </row>
    <row r="3961" spans="29:55">
      <c r="AC3961" s="187" t="str">
        <f t="shared" si="1313"/>
        <v/>
      </c>
      <c r="AD3961" s="187" t="str">
        <f t="shared" si="1314"/>
        <v/>
      </c>
      <c r="AE3961" s="187" t="str">
        <f t="shared" si="1315"/>
        <v/>
      </c>
      <c r="AF3961" s="187" t="str">
        <f t="shared" si="1316"/>
        <v/>
      </c>
      <c r="AG3961" s="187" t="str">
        <f t="shared" si="1317"/>
        <v/>
      </c>
      <c r="AH3961" s="187" t="str">
        <f t="shared" si="1318"/>
        <v/>
      </c>
      <c r="AI3961" s="187" t="str">
        <f t="shared" si="1319"/>
        <v/>
      </c>
      <c r="AJ3961" s="187" t="str">
        <f t="shared" si="1320"/>
        <v/>
      </c>
      <c r="AK3961" s="187" t="str">
        <f t="shared" si="1321"/>
        <v/>
      </c>
      <c r="AN3961" s="187" t="str">
        <f t="shared" si="1322"/>
        <v/>
      </c>
      <c r="AO3961" s="187" t="str">
        <f t="shared" si="1323"/>
        <v/>
      </c>
      <c r="AP3961" s="187" t="str">
        <f t="shared" si="1324"/>
        <v/>
      </c>
      <c r="AT3961" s="187" t="str">
        <f t="shared" si="1325"/>
        <v/>
      </c>
      <c r="AU3961" s="187" t="str">
        <f t="shared" si="1326"/>
        <v/>
      </c>
      <c r="AV3961" s="187" t="str">
        <f t="shared" si="1327"/>
        <v/>
      </c>
      <c r="AW3961" s="187" t="str">
        <f t="shared" si="1328"/>
        <v/>
      </c>
      <c r="AX3961" s="187" t="str">
        <f t="shared" si="1329"/>
        <v/>
      </c>
      <c r="AY3961" s="187" t="str">
        <f t="shared" si="1310"/>
        <v/>
      </c>
      <c r="AZ3961" s="187" t="str">
        <f t="shared" si="1330"/>
        <v/>
      </c>
      <c r="BA3961" s="187" t="str">
        <f t="shared" si="1312"/>
        <v xml:space="preserve"> </v>
      </c>
      <c r="BB3961" s="187" t="str">
        <f>IFERROR(IF(AW3961="","",VLOOKUP(AW3961,SUSS!R:S,2,FALSE)),AY3961*SUSS!$M$2)</f>
        <v/>
      </c>
      <c r="BC3961" s="187" t="str">
        <f t="shared" si="1311"/>
        <v/>
      </c>
    </row>
    <row r="3962" spans="29:55">
      <c r="AC3962" s="187" t="str">
        <f t="shared" si="1313"/>
        <v/>
      </c>
      <c r="AD3962" s="187" t="str">
        <f t="shared" si="1314"/>
        <v/>
      </c>
      <c r="AE3962" s="187" t="str">
        <f t="shared" si="1315"/>
        <v/>
      </c>
      <c r="AF3962" s="187" t="str">
        <f t="shared" si="1316"/>
        <v/>
      </c>
      <c r="AG3962" s="187" t="str">
        <f t="shared" si="1317"/>
        <v/>
      </c>
      <c r="AH3962" s="187" t="str">
        <f t="shared" si="1318"/>
        <v/>
      </c>
      <c r="AI3962" s="187" t="str">
        <f t="shared" si="1319"/>
        <v/>
      </c>
      <c r="AJ3962" s="187" t="str">
        <f t="shared" si="1320"/>
        <v/>
      </c>
      <c r="AK3962" s="187" t="str">
        <f t="shared" si="1321"/>
        <v/>
      </c>
      <c r="AN3962" s="187" t="str">
        <f t="shared" si="1322"/>
        <v/>
      </c>
      <c r="AO3962" s="187" t="str">
        <f t="shared" si="1323"/>
        <v/>
      </c>
      <c r="AP3962" s="187" t="str">
        <f t="shared" si="1324"/>
        <v/>
      </c>
      <c r="AT3962" s="187" t="str">
        <f t="shared" si="1325"/>
        <v/>
      </c>
      <c r="AU3962" s="187" t="str">
        <f t="shared" si="1326"/>
        <v/>
      </c>
      <c r="AV3962" s="187" t="str">
        <f t="shared" si="1327"/>
        <v/>
      </c>
      <c r="AW3962" s="187" t="str">
        <f t="shared" si="1328"/>
        <v/>
      </c>
      <c r="AX3962" s="187" t="str">
        <f t="shared" si="1329"/>
        <v/>
      </c>
      <c r="AY3962" s="187" t="str">
        <f t="shared" si="1310"/>
        <v/>
      </c>
      <c r="AZ3962" s="187" t="str">
        <f t="shared" si="1330"/>
        <v/>
      </c>
      <c r="BA3962" s="187" t="str">
        <f t="shared" si="1312"/>
        <v xml:space="preserve"> </v>
      </c>
      <c r="BB3962" s="187" t="str">
        <f>IFERROR(IF(AW3962="","",VLOOKUP(AW3962,SUSS!R:S,2,FALSE)),AY3962*SUSS!$M$2)</f>
        <v/>
      </c>
      <c r="BC3962" s="187" t="str">
        <f t="shared" si="1311"/>
        <v/>
      </c>
    </row>
    <row r="3963" spans="29:55">
      <c r="AC3963" s="187" t="str">
        <f t="shared" si="1313"/>
        <v/>
      </c>
      <c r="AD3963" s="187" t="str">
        <f t="shared" si="1314"/>
        <v/>
      </c>
      <c r="AE3963" s="187" t="str">
        <f t="shared" si="1315"/>
        <v/>
      </c>
      <c r="AF3963" s="187" t="str">
        <f t="shared" si="1316"/>
        <v/>
      </c>
      <c r="AG3963" s="187" t="str">
        <f t="shared" si="1317"/>
        <v/>
      </c>
      <c r="AH3963" s="187" t="str">
        <f t="shared" si="1318"/>
        <v/>
      </c>
      <c r="AI3963" s="187" t="str">
        <f t="shared" si="1319"/>
        <v/>
      </c>
      <c r="AJ3963" s="187" t="str">
        <f t="shared" si="1320"/>
        <v/>
      </c>
      <c r="AK3963" s="187" t="str">
        <f t="shared" si="1321"/>
        <v/>
      </c>
      <c r="AN3963" s="187" t="str">
        <f t="shared" si="1322"/>
        <v/>
      </c>
      <c r="AO3963" s="187" t="str">
        <f t="shared" si="1323"/>
        <v/>
      </c>
      <c r="AP3963" s="187" t="str">
        <f t="shared" si="1324"/>
        <v/>
      </c>
      <c r="AT3963" s="187" t="str">
        <f t="shared" si="1325"/>
        <v/>
      </c>
      <c r="AU3963" s="187" t="str">
        <f t="shared" si="1326"/>
        <v/>
      </c>
      <c r="AV3963" s="187" t="str">
        <f t="shared" si="1327"/>
        <v/>
      </c>
      <c r="AW3963" s="187" t="str">
        <f t="shared" si="1328"/>
        <v/>
      </c>
      <c r="AX3963" s="187" t="str">
        <f t="shared" si="1329"/>
        <v/>
      </c>
      <c r="AY3963" s="187" t="str">
        <f t="shared" si="1310"/>
        <v/>
      </c>
      <c r="AZ3963" s="187" t="str">
        <f t="shared" si="1330"/>
        <v/>
      </c>
      <c r="BA3963" s="187" t="str">
        <f t="shared" si="1312"/>
        <v xml:space="preserve"> </v>
      </c>
      <c r="BB3963" s="187" t="str">
        <f>IFERROR(IF(AW3963="","",VLOOKUP(AW3963,SUSS!R:S,2,FALSE)),AY3963*SUSS!$M$2)</f>
        <v/>
      </c>
      <c r="BC3963" s="187" t="str">
        <f t="shared" si="1311"/>
        <v/>
      </c>
    </row>
    <row r="3964" spans="29:55">
      <c r="AC3964" s="187" t="str">
        <f t="shared" si="1313"/>
        <v/>
      </c>
      <c r="AD3964" s="187" t="str">
        <f t="shared" si="1314"/>
        <v/>
      </c>
      <c r="AE3964" s="187" t="str">
        <f t="shared" si="1315"/>
        <v/>
      </c>
      <c r="AF3964" s="187" t="str">
        <f t="shared" si="1316"/>
        <v/>
      </c>
      <c r="AG3964" s="187" t="str">
        <f t="shared" si="1317"/>
        <v/>
      </c>
      <c r="AH3964" s="187" t="str">
        <f t="shared" si="1318"/>
        <v/>
      </c>
      <c r="AI3964" s="187" t="str">
        <f t="shared" si="1319"/>
        <v/>
      </c>
      <c r="AJ3964" s="187" t="str">
        <f t="shared" si="1320"/>
        <v/>
      </c>
      <c r="AK3964" s="187" t="str">
        <f t="shared" si="1321"/>
        <v/>
      </c>
      <c r="AN3964" s="187" t="str">
        <f t="shared" si="1322"/>
        <v/>
      </c>
      <c r="AO3964" s="187" t="str">
        <f t="shared" si="1323"/>
        <v/>
      </c>
      <c r="AP3964" s="187" t="str">
        <f t="shared" si="1324"/>
        <v/>
      </c>
      <c r="AT3964" s="187" t="str">
        <f t="shared" si="1325"/>
        <v/>
      </c>
      <c r="AU3964" s="187" t="str">
        <f t="shared" si="1326"/>
        <v/>
      </c>
      <c r="AV3964" s="187" t="str">
        <f t="shared" si="1327"/>
        <v/>
      </c>
      <c r="AW3964" s="187" t="str">
        <f t="shared" si="1328"/>
        <v/>
      </c>
      <c r="AX3964" s="187" t="str">
        <f t="shared" si="1329"/>
        <v/>
      </c>
      <c r="AY3964" s="187" t="str">
        <f t="shared" si="1310"/>
        <v/>
      </c>
      <c r="AZ3964" s="187" t="str">
        <f t="shared" si="1330"/>
        <v/>
      </c>
      <c r="BA3964" s="187" t="str">
        <f t="shared" si="1312"/>
        <v xml:space="preserve"> </v>
      </c>
      <c r="BB3964" s="187" t="str">
        <f>IFERROR(IF(AW3964="","",VLOOKUP(AW3964,SUSS!R:S,2,FALSE)),AY3964*SUSS!$M$2)</f>
        <v/>
      </c>
      <c r="BC3964" s="187" t="str">
        <f t="shared" si="1311"/>
        <v/>
      </c>
    </row>
    <row r="3965" spans="29:55">
      <c r="AC3965" s="187" t="str">
        <f t="shared" si="1313"/>
        <v/>
      </c>
      <c r="AD3965" s="187" t="str">
        <f t="shared" si="1314"/>
        <v/>
      </c>
      <c r="AE3965" s="187" t="str">
        <f t="shared" si="1315"/>
        <v/>
      </c>
      <c r="AF3965" s="187" t="str">
        <f t="shared" si="1316"/>
        <v/>
      </c>
      <c r="AG3965" s="187" t="str">
        <f t="shared" si="1317"/>
        <v/>
      </c>
      <c r="AH3965" s="187" t="str">
        <f t="shared" si="1318"/>
        <v/>
      </c>
      <c r="AI3965" s="187" t="str">
        <f t="shared" si="1319"/>
        <v/>
      </c>
      <c r="AJ3965" s="187" t="str">
        <f t="shared" si="1320"/>
        <v/>
      </c>
      <c r="AK3965" s="187" t="str">
        <f t="shared" si="1321"/>
        <v/>
      </c>
      <c r="AN3965" s="187" t="str">
        <f t="shared" si="1322"/>
        <v/>
      </c>
      <c r="AO3965" s="187" t="str">
        <f t="shared" si="1323"/>
        <v/>
      </c>
      <c r="AP3965" s="187" t="str">
        <f t="shared" si="1324"/>
        <v/>
      </c>
      <c r="AT3965" s="187" t="str">
        <f t="shared" si="1325"/>
        <v/>
      </c>
      <c r="AU3965" s="187" t="str">
        <f t="shared" si="1326"/>
        <v/>
      </c>
      <c r="AV3965" s="187" t="str">
        <f t="shared" si="1327"/>
        <v/>
      </c>
      <c r="AW3965" s="187" t="str">
        <f t="shared" si="1328"/>
        <v/>
      </c>
      <c r="AX3965" s="187" t="str">
        <f t="shared" si="1329"/>
        <v/>
      </c>
      <c r="AY3965" s="187" t="str">
        <f t="shared" si="1310"/>
        <v/>
      </c>
      <c r="AZ3965" s="187" t="str">
        <f t="shared" si="1330"/>
        <v/>
      </c>
      <c r="BA3965" s="187" t="str">
        <f t="shared" si="1312"/>
        <v xml:space="preserve"> </v>
      </c>
      <c r="BB3965" s="187" t="str">
        <f>IFERROR(IF(AW3965="","",VLOOKUP(AW3965,SUSS!R:S,2,FALSE)),AY3965*SUSS!$M$2)</f>
        <v/>
      </c>
      <c r="BC3965" s="187" t="str">
        <f t="shared" si="1311"/>
        <v/>
      </c>
    </row>
    <row r="3966" spans="29:55">
      <c r="AC3966" s="187" t="str">
        <f t="shared" si="1313"/>
        <v/>
      </c>
      <c r="AD3966" s="187" t="str">
        <f t="shared" si="1314"/>
        <v/>
      </c>
      <c r="AE3966" s="187" t="str">
        <f t="shared" si="1315"/>
        <v/>
      </c>
      <c r="AF3966" s="187" t="str">
        <f t="shared" si="1316"/>
        <v/>
      </c>
      <c r="AG3966" s="187" t="str">
        <f t="shared" si="1317"/>
        <v/>
      </c>
      <c r="AH3966" s="187" t="str">
        <f t="shared" si="1318"/>
        <v/>
      </c>
      <c r="AI3966" s="187" t="str">
        <f t="shared" si="1319"/>
        <v/>
      </c>
      <c r="AJ3966" s="187" t="str">
        <f t="shared" si="1320"/>
        <v/>
      </c>
      <c r="AK3966" s="187" t="str">
        <f t="shared" si="1321"/>
        <v/>
      </c>
      <c r="AN3966" s="187" t="str">
        <f t="shared" si="1322"/>
        <v/>
      </c>
      <c r="AO3966" s="187" t="str">
        <f t="shared" si="1323"/>
        <v/>
      </c>
      <c r="AP3966" s="187" t="str">
        <f t="shared" si="1324"/>
        <v/>
      </c>
      <c r="AT3966" s="187" t="str">
        <f t="shared" si="1325"/>
        <v/>
      </c>
      <c r="AU3966" s="187" t="str">
        <f t="shared" si="1326"/>
        <v/>
      </c>
      <c r="AV3966" s="187" t="str">
        <f t="shared" si="1327"/>
        <v/>
      </c>
      <c r="AW3966" s="187" t="str">
        <f t="shared" si="1328"/>
        <v/>
      </c>
      <c r="AX3966" s="187" t="str">
        <f t="shared" si="1329"/>
        <v/>
      </c>
      <c r="AY3966" s="187" t="str">
        <f t="shared" si="1310"/>
        <v/>
      </c>
      <c r="AZ3966" s="187" t="str">
        <f t="shared" si="1330"/>
        <v/>
      </c>
      <c r="BA3966" s="187" t="str">
        <f t="shared" si="1312"/>
        <v xml:space="preserve"> </v>
      </c>
      <c r="BB3966" s="187" t="str">
        <f>IFERROR(IF(AW3966="","",VLOOKUP(AW3966,SUSS!R:S,2,FALSE)),AY3966*SUSS!$M$2)</f>
        <v/>
      </c>
      <c r="BC3966" s="187" t="str">
        <f t="shared" si="1311"/>
        <v/>
      </c>
    </row>
    <row r="3967" spans="29:55">
      <c r="AC3967" s="187" t="str">
        <f t="shared" si="1313"/>
        <v/>
      </c>
      <c r="AD3967" s="187" t="str">
        <f t="shared" si="1314"/>
        <v/>
      </c>
      <c r="AE3967" s="187" t="str">
        <f t="shared" si="1315"/>
        <v/>
      </c>
      <c r="AF3967" s="187" t="str">
        <f t="shared" si="1316"/>
        <v/>
      </c>
      <c r="AG3967" s="187" t="str">
        <f t="shared" si="1317"/>
        <v/>
      </c>
      <c r="AH3967" s="187" t="str">
        <f t="shared" si="1318"/>
        <v/>
      </c>
      <c r="AI3967" s="187" t="str">
        <f t="shared" si="1319"/>
        <v/>
      </c>
      <c r="AJ3967" s="187" t="str">
        <f t="shared" si="1320"/>
        <v/>
      </c>
      <c r="AK3967" s="187" t="str">
        <f t="shared" si="1321"/>
        <v/>
      </c>
      <c r="AN3967" s="187" t="str">
        <f t="shared" si="1322"/>
        <v/>
      </c>
      <c r="AO3967" s="187" t="str">
        <f t="shared" si="1323"/>
        <v/>
      </c>
      <c r="AP3967" s="187" t="str">
        <f t="shared" si="1324"/>
        <v/>
      </c>
      <c r="AT3967" s="187" t="str">
        <f t="shared" si="1325"/>
        <v/>
      </c>
      <c r="AU3967" s="187" t="str">
        <f t="shared" si="1326"/>
        <v/>
      </c>
      <c r="AV3967" s="187" t="str">
        <f t="shared" si="1327"/>
        <v/>
      </c>
      <c r="AW3967" s="187" t="str">
        <f t="shared" si="1328"/>
        <v/>
      </c>
      <c r="AX3967" s="187" t="str">
        <f t="shared" si="1329"/>
        <v/>
      </c>
      <c r="AY3967" s="187" t="str">
        <f t="shared" si="1310"/>
        <v/>
      </c>
      <c r="AZ3967" s="187" t="str">
        <f t="shared" si="1330"/>
        <v/>
      </c>
      <c r="BA3967" s="187" t="str">
        <f t="shared" si="1312"/>
        <v xml:space="preserve"> </v>
      </c>
      <c r="BB3967" s="187" t="str">
        <f>IFERROR(IF(AW3967="","",VLOOKUP(AW3967,SUSS!R:S,2,FALSE)),AY3967*SUSS!$M$2)</f>
        <v/>
      </c>
      <c r="BC3967" s="187" t="str">
        <f t="shared" si="1311"/>
        <v/>
      </c>
    </row>
    <row r="3968" spans="29:55">
      <c r="AC3968" s="187" t="str">
        <f t="shared" si="1313"/>
        <v/>
      </c>
      <c r="AD3968" s="187" t="str">
        <f t="shared" si="1314"/>
        <v/>
      </c>
      <c r="AE3968" s="187" t="str">
        <f t="shared" si="1315"/>
        <v/>
      </c>
      <c r="AF3968" s="187" t="str">
        <f t="shared" si="1316"/>
        <v/>
      </c>
      <c r="AG3968" s="187" t="str">
        <f t="shared" si="1317"/>
        <v/>
      </c>
      <c r="AH3968" s="187" t="str">
        <f t="shared" si="1318"/>
        <v/>
      </c>
      <c r="AI3968" s="187" t="str">
        <f t="shared" si="1319"/>
        <v/>
      </c>
      <c r="AJ3968" s="187" t="str">
        <f t="shared" si="1320"/>
        <v/>
      </c>
      <c r="AK3968" s="187" t="str">
        <f t="shared" si="1321"/>
        <v/>
      </c>
      <c r="AN3968" s="187" t="str">
        <f t="shared" si="1322"/>
        <v/>
      </c>
      <c r="AO3968" s="187" t="str">
        <f t="shared" si="1323"/>
        <v/>
      </c>
      <c r="AP3968" s="187" t="str">
        <f t="shared" si="1324"/>
        <v/>
      </c>
      <c r="AT3968" s="187" t="str">
        <f t="shared" si="1325"/>
        <v/>
      </c>
      <c r="AU3968" s="187" t="str">
        <f t="shared" si="1326"/>
        <v/>
      </c>
      <c r="AV3968" s="187" t="str">
        <f t="shared" si="1327"/>
        <v/>
      </c>
      <c r="AW3968" s="187" t="str">
        <f t="shared" si="1328"/>
        <v/>
      </c>
      <c r="AX3968" s="187" t="str">
        <f t="shared" si="1329"/>
        <v/>
      </c>
      <c r="AY3968" s="187" t="str">
        <f t="shared" si="1310"/>
        <v/>
      </c>
      <c r="AZ3968" s="187" t="str">
        <f t="shared" si="1330"/>
        <v/>
      </c>
      <c r="BA3968" s="187" t="str">
        <f t="shared" si="1312"/>
        <v xml:space="preserve"> </v>
      </c>
      <c r="BB3968" s="187" t="str">
        <f>IFERROR(IF(AW3968="","",VLOOKUP(AW3968,SUSS!R:S,2,FALSE)),AY3968*SUSS!$M$2)</f>
        <v/>
      </c>
      <c r="BC3968" s="187" t="str">
        <f t="shared" si="1311"/>
        <v/>
      </c>
    </row>
    <row r="3969" spans="29:55">
      <c r="AC3969" s="187" t="str">
        <f t="shared" si="1313"/>
        <v/>
      </c>
      <c r="AD3969" s="187" t="str">
        <f t="shared" si="1314"/>
        <v/>
      </c>
      <c r="AE3969" s="187" t="str">
        <f t="shared" si="1315"/>
        <v/>
      </c>
      <c r="AF3969" s="187" t="str">
        <f t="shared" si="1316"/>
        <v/>
      </c>
      <c r="AG3969" s="187" t="str">
        <f t="shared" si="1317"/>
        <v/>
      </c>
      <c r="AH3969" s="187" t="str">
        <f t="shared" si="1318"/>
        <v/>
      </c>
      <c r="AI3969" s="187" t="str">
        <f t="shared" si="1319"/>
        <v/>
      </c>
      <c r="AJ3969" s="187" t="str">
        <f t="shared" si="1320"/>
        <v/>
      </c>
      <c r="AK3969" s="187" t="str">
        <f t="shared" si="1321"/>
        <v/>
      </c>
      <c r="AN3969" s="187" t="str">
        <f t="shared" si="1322"/>
        <v/>
      </c>
      <c r="AO3969" s="187" t="str">
        <f t="shared" si="1323"/>
        <v/>
      </c>
      <c r="AP3969" s="187" t="str">
        <f t="shared" si="1324"/>
        <v/>
      </c>
      <c r="AT3969" s="187" t="str">
        <f t="shared" si="1325"/>
        <v/>
      </c>
      <c r="AU3969" s="187" t="str">
        <f t="shared" si="1326"/>
        <v/>
      </c>
      <c r="AV3969" s="187" t="str">
        <f t="shared" si="1327"/>
        <v/>
      </c>
      <c r="AW3969" s="187" t="str">
        <f t="shared" si="1328"/>
        <v/>
      </c>
      <c r="AX3969" s="187" t="str">
        <f t="shared" si="1329"/>
        <v/>
      </c>
      <c r="AY3969" s="187" t="str">
        <f t="shared" si="1310"/>
        <v/>
      </c>
      <c r="AZ3969" s="187" t="str">
        <f t="shared" si="1330"/>
        <v/>
      </c>
      <c r="BA3969" s="187" t="str">
        <f t="shared" si="1312"/>
        <v xml:space="preserve"> </v>
      </c>
      <c r="BB3969" s="187" t="str">
        <f>IFERROR(IF(AW3969="","",VLOOKUP(AW3969,SUSS!R:S,2,FALSE)),AY3969*SUSS!$M$2)</f>
        <v/>
      </c>
      <c r="BC3969" s="187" t="str">
        <f t="shared" si="1311"/>
        <v/>
      </c>
    </row>
    <row r="3970" spans="29:55">
      <c r="AC3970" s="187" t="str">
        <f t="shared" si="1313"/>
        <v/>
      </c>
      <c r="AD3970" s="187" t="str">
        <f t="shared" si="1314"/>
        <v/>
      </c>
      <c r="AE3970" s="187" t="str">
        <f t="shared" si="1315"/>
        <v/>
      </c>
      <c r="AF3970" s="187" t="str">
        <f t="shared" si="1316"/>
        <v/>
      </c>
      <c r="AG3970" s="187" t="str">
        <f t="shared" si="1317"/>
        <v/>
      </c>
      <c r="AH3970" s="187" t="str">
        <f t="shared" si="1318"/>
        <v/>
      </c>
      <c r="AI3970" s="187" t="str">
        <f t="shared" si="1319"/>
        <v/>
      </c>
      <c r="AJ3970" s="187" t="str">
        <f t="shared" si="1320"/>
        <v/>
      </c>
      <c r="AK3970" s="187" t="str">
        <f t="shared" si="1321"/>
        <v/>
      </c>
      <c r="AN3970" s="187" t="str">
        <f t="shared" si="1322"/>
        <v/>
      </c>
      <c r="AO3970" s="187" t="str">
        <f t="shared" si="1323"/>
        <v/>
      </c>
      <c r="AP3970" s="187" t="str">
        <f t="shared" si="1324"/>
        <v/>
      </c>
      <c r="AT3970" s="187" t="str">
        <f t="shared" si="1325"/>
        <v/>
      </c>
      <c r="AU3970" s="187" t="str">
        <f t="shared" si="1326"/>
        <v/>
      </c>
      <c r="AV3970" s="187" t="str">
        <f t="shared" si="1327"/>
        <v/>
      </c>
      <c r="AW3970" s="187" t="str">
        <f t="shared" si="1328"/>
        <v/>
      </c>
      <c r="AX3970" s="187" t="str">
        <f t="shared" si="1329"/>
        <v/>
      </c>
      <c r="AY3970" s="187" t="str">
        <f t="shared" si="1310"/>
        <v/>
      </c>
      <c r="AZ3970" s="187" t="str">
        <f t="shared" si="1330"/>
        <v/>
      </c>
      <c r="BA3970" s="187" t="str">
        <f t="shared" si="1312"/>
        <v xml:space="preserve"> </v>
      </c>
      <c r="BB3970" s="187" t="str">
        <f>IFERROR(IF(AW3970="","",VLOOKUP(AW3970,SUSS!R:S,2,FALSE)),AY3970*SUSS!$M$2)</f>
        <v/>
      </c>
      <c r="BC3970" s="187" t="str">
        <f t="shared" si="1311"/>
        <v/>
      </c>
    </row>
    <row r="3971" spans="29:55">
      <c r="AC3971" s="187" t="str">
        <f t="shared" si="1313"/>
        <v/>
      </c>
      <c r="AD3971" s="187" t="str">
        <f t="shared" si="1314"/>
        <v/>
      </c>
      <c r="AE3971" s="187" t="str">
        <f t="shared" si="1315"/>
        <v/>
      </c>
      <c r="AF3971" s="187" t="str">
        <f t="shared" si="1316"/>
        <v/>
      </c>
      <c r="AG3971" s="187" t="str">
        <f t="shared" si="1317"/>
        <v/>
      </c>
      <c r="AH3971" s="187" t="str">
        <f t="shared" si="1318"/>
        <v/>
      </c>
      <c r="AI3971" s="187" t="str">
        <f t="shared" si="1319"/>
        <v/>
      </c>
      <c r="AJ3971" s="187" t="str">
        <f t="shared" si="1320"/>
        <v/>
      </c>
      <c r="AK3971" s="187" t="str">
        <f t="shared" si="1321"/>
        <v/>
      </c>
      <c r="AN3971" s="187" t="str">
        <f t="shared" si="1322"/>
        <v/>
      </c>
      <c r="AO3971" s="187" t="str">
        <f t="shared" si="1323"/>
        <v/>
      </c>
      <c r="AP3971" s="187" t="str">
        <f t="shared" si="1324"/>
        <v/>
      </c>
      <c r="AT3971" s="187" t="str">
        <f t="shared" si="1325"/>
        <v/>
      </c>
      <c r="AU3971" s="187" t="str">
        <f t="shared" si="1326"/>
        <v/>
      </c>
      <c r="AV3971" s="187" t="str">
        <f t="shared" si="1327"/>
        <v/>
      </c>
      <c r="AW3971" s="187" t="str">
        <f t="shared" si="1328"/>
        <v/>
      </c>
      <c r="AX3971" s="187" t="str">
        <f t="shared" si="1329"/>
        <v/>
      </c>
      <c r="AY3971" s="187" t="str">
        <f t="shared" si="1310"/>
        <v/>
      </c>
      <c r="AZ3971" s="187" t="str">
        <f t="shared" si="1330"/>
        <v/>
      </c>
      <c r="BA3971" s="187" t="str">
        <f t="shared" si="1312"/>
        <v xml:space="preserve"> </v>
      </c>
      <c r="BB3971" s="187" t="str">
        <f>IFERROR(IF(AW3971="","",VLOOKUP(AW3971,SUSS!R:S,2,FALSE)),AY3971*SUSS!$M$2)</f>
        <v/>
      </c>
      <c r="BC3971" s="187" t="str">
        <f t="shared" si="1311"/>
        <v/>
      </c>
    </row>
    <row r="3972" spans="29:55">
      <c r="AC3972" s="187" t="str">
        <f t="shared" si="1313"/>
        <v/>
      </c>
      <c r="AD3972" s="187" t="str">
        <f t="shared" si="1314"/>
        <v/>
      </c>
      <c r="AE3972" s="187" t="str">
        <f t="shared" si="1315"/>
        <v/>
      </c>
      <c r="AF3972" s="187" t="str">
        <f t="shared" si="1316"/>
        <v/>
      </c>
      <c r="AG3972" s="187" t="str">
        <f t="shared" si="1317"/>
        <v/>
      </c>
      <c r="AH3972" s="187" t="str">
        <f t="shared" si="1318"/>
        <v/>
      </c>
      <c r="AI3972" s="187" t="str">
        <f t="shared" si="1319"/>
        <v/>
      </c>
      <c r="AJ3972" s="187" t="str">
        <f t="shared" si="1320"/>
        <v/>
      </c>
      <c r="AK3972" s="187" t="str">
        <f t="shared" si="1321"/>
        <v/>
      </c>
      <c r="AN3972" s="187" t="str">
        <f t="shared" si="1322"/>
        <v/>
      </c>
      <c r="AO3972" s="187" t="str">
        <f t="shared" si="1323"/>
        <v/>
      </c>
      <c r="AP3972" s="187" t="str">
        <f t="shared" si="1324"/>
        <v/>
      </c>
      <c r="AT3972" s="187" t="str">
        <f t="shared" si="1325"/>
        <v/>
      </c>
      <c r="AU3972" s="187" t="str">
        <f t="shared" si="1326"/>
        <v/>
      </c>
      <c r="AV3972" s="187" t="str">
        <f t="shared" si="1327"/>
        <v/>
      </c>
      <c r="AW3972" s="187" t="str">
        <f t="shared" si="1328"/>
        <v/>
      </c>
      <c r="AX3972" s="187" t="str">
        <f t="shared" si="1329"/>
        <v/>
      </c>
      <c r="AY3972" s="187" t="str">
        <f t="shared" ref="AY3972:AY4000" si="1331">VLOOKUP(AX3972,AO:AP,2,FALSE)</f>
        <v/>
      </c>
      <c r="AZ3972" s="187" t="str">
        <f t="shared" si="1330"/>
        <v/>
      </c>
      <c r="BA3972" s="187" t="str">
        <f t="shared" si="1312"/>
        <v xml:space="preserve"> </v>
      </c>
      <c r="BB3972" s="187" t="str">
        <f>IFERROR(IF(AW3972="","",VLOOKUP(AW3972,SUSS!R:S,2,FALSE)),AY3972*SUSS!$M$2)</f>
        <v/>
      </c>
      <c r="BC3972" s="187" t="str">
        <f t="shared" si="1311"/>
        <v/>
      </c>
    </row>
    <row r="3973" spans="29:55">
      <c r="AC3973" s="187" t="str">
        <f t="shared" si="1313"/>
        <v/>
      </c>
      <c r="AD3973" s="187" t="str">
        <f t="shared" si="1314"/>
        <v/>
      </c>
      <c r="AE3973" s="187" t="str">
        <f t="shared" si="1315"/>
        <v/>
      </c>
      <c r="AF3973" s="187" t="str">
        <f t="shared" si="1316"/>
        <v/>
      </c>
      <c r="AG3973" s="187" t="str">
        <f t="shared" si="1317"/>
        <v/>
      </c>
      <c r="AH3973" s="187" t="str">
        <f t="shared" si="1318"/>
        <v/>
      </c>
      <c r="AI3973" s="187" t="str">
        <f t="shared" si="1319"/>
        <v/>
      </c>
      <c r="AJ3973" s="187" t="str">
        <f t="shared" si="1320"/>
        <v/>
      </c>
      <c r="AK3973" s="187" t="str">
        <f t="shared" si="1321"/>
        <v/>
      </c>
      <c r="AN3973" s="187" t="str">
        <f t="shared" si="1322"/>
        <v/>
      </c>
      <c r="AO3973" s="187" t="str">
        <f t="shared" si="1323"/>
        <v/>
      </c>
      <c r="AP3973" s="187" t="str">
        <f t="shared" si="1324"/>
        <v/>
      </c>
      <c r="AT3973" s="187" t="str">
        <f t="shared" si="1325"/>
        <v/>
      </c>
      <c r="AU3973" s="187" t="str">
        <f t="shared" si="1326"/>
        <v/>
      </c>
      <c r="AV3973" s="187" t="str">
        <f t="shared" si="1327"/>
        <v/>
      </c>
      <c r="AW3973" s="187" t="str">
        <f t="shared" si="1328"/>
        <v/>
      </c>
      <c r="AX3973" s="187" t="str">
        <f t="shared" si="1329"/>
        <v/>
      </c>
      <c r="AY3973" s="187" t="str">
        <f t="shared" si="1331"/>
        <v/>
      </c>
      <c r="AZ3973" s="187" t="str">
        <f t="shared" si="1330"/>
        <v/>
      </c>
      <c r="BA3973" s="187" t="str">
        <f t="shared" si="1312"/>
        <v xml:space="preserve"> </v>
      </c>
      <c r="BB3973" s="187" t="str">
        <f>IFERROR(IF(AW3973="","",VLOOKUP(AW3973,SUSS!R:S,2,FALSE)),AY3973*SUSS!$M$2)</f>
        <v/>
      </c>
      <c r="BC3973" s="187" t="str">
        <f t="shared" ref="BC3973:BC4000" si="1332">IFERROR(IF(BB3973&lt;&gt;"",AZ3973*BB3973,""),"VER")</f>
        <v/>
      </c>
    </row>
    <row r="3974" spans="29:55">
      <c r="AC3974" s="187" t="str">
        <f t="shared" si="1313"/>
        <v/>
      </c>
      <c r="AD3974" s="187" t="str">
        <f t="shared" si="1314"/>
        <v/>
      </c>
      <c r="AE3974" s="187" t="str">
        <f t="shared" si="1315"/>
        <v/>
      </c>
      <c r="AF3974" s="187" t="str">
        <f t="shared" si="1316"/>
        <v/>
      </c>
      <c r="AG3974" s="187" t="str">
        <f t="shared" si="1317"/>
        <v/>
      </c>
      <c r="AH3974" s="187" t="str">
        <f t="shared" si="1318"/>
        <v/>
      </c>
      <c r="AI3974" s="187" t="str">
        <f t="shared" si="1319"/>
        <v/>
      </c>
      <c r="AJ3974" s="187" t="str">
        <f t="shared" si="1320"/>
        <v/>
      </c>
      <c r="AK3974" s="187" t="str">
        <f t="shared" si="1321"/>
        <v/>
      </c>
      <c r="AN3974" s="187" t="str">
        <f t="shared" si="1322"/>
        <v/>
      </c>
      <c r="AO3974" s="187" t="str">
        <f t="shared" si="1323"/>
        <v/>
      </c>
      <c r="AP3974" s="187" t="str">
        <f t="shared" si="1324"/>
        <v/>
      </c>
      <c r="AT3974" s="187" t="str">
        <f t="shared" si="1325"/>
        <v/>
      </c>
      <c r="AU3974" s="187" t="str">
        <f t="shared" si="1326"/>
        <v/>
      </c>
      <c r="AV3974" s="187" t="str">
        <f t="shared" si="1327"/>
        <v/>
      </c>
      <c r="AW3974" s="187" t="str">
        <f t="shared" si="1328"/>
        <v/>
      </c>
      <c r="AX3974" s="187" t="str">
        <f t="shared" si="1329"/>
        <v/>
      </c>
      <c r="AY3974" s="187" t="str">
        <f t="shared" si="1331"/>
        <v/>
      </c>
      <c r="AZ3974" s="187" t="str">
        <f t="shared" si="1330"/>
        <v/>
      </c>
      <c r="BA3974" s="187" t="str">
        <f t="shared" si="1312"/>
        <v xml:space="preserve"> </v>
      </c>
      <c r="BB3974" s="187" t="str">
        <f>IFERROR(IF(AW3974="","",VLOOKUP(AW3974,SUSS!R:S,2,FALSE)),AY3974*SUSS!$M$2)</f>
        <v/>
      </c>
      <c r="BC3974" s="187" t="str">
        <f t="shared" si="1332"/>
        <v/>
      </c>
    </row>
    <row r="3975" spans="29:55">
      <c r="AC3975" s="187" t="str">
        <f t="shared" si="1313"/>
        <v/>
      </c>
      <c r="AD3975" s="187" t="str">
        <f t="shared" si="1314"/>
        <v/>
      </c>
      <c r="AE3975" s="187" t="str">
        <f t="shared" si="1315"/>
        <v/>
      </c>
      <c r="AF3975" s="187" t="str">
        <f t="shared" si="1316"/>
        <v/>
      </c>
      <c r="AG3975" s="187" t="str">
        <f t="shared" si="1317"/>
        <v/>
      </c>
      <c r="AH3975" s="187" t="str">
        <f t="shared" si="1318"/>
        <v/>
      </c>
      <c r="AI3975" s="187" t="str">
        <f t="shared" si="1319"/>
        <v/>
      </c>
      <c r="AJ3975" s="187" t="str">
        <f t="shared" si="1320"/>
        <v/>
      </c>
      <c r="AK3975" s="187" t="str">
        <f t="shared" si="1321"/>
        <v/>
      </c>
      <c r="AN3975" s="187" t="str">
        <f t="shared" si="1322"/>
        <v/>
      </c>
      <c r="AO3975" s="187" t="str">
        <f t="shared" si="1323"/>
        <v/>
      </c>
      <c r="AP3975" s="187" t="str">
        <f t="shared" si="1324"/>
        <v/>
      </c>
      <c r="AT3975" s="187" t="str">
        <f t="shared" si="1325"/>
        <v/>
      </c>
      <c r="AU3975" s="187" t="str">
        <f t="shared" si="1326"/>
        <v/>
      </c>
      <c r="AV3975" s="187" t="str">
        <f t="shared" si="1327"/>
        <v/>
      </c>
      <c r="AW3975" s="187" t="str">
        <f t="shared" si="1328"/>
        <v/>
      </c>
      <c r="AX3975" s="187" t="str">
        <f t="shared" si="1329"/>
        <v/>
      </c>
      <c r="AY3975" s="187" t="str">
        <f t="shared" si="1331"/>
        <v/>
      </c>
      <c r="AZ3975" s="187" t="str">
        <f t="shared" si="1330"/>
        <v/>
      </c>
      <c r="BA3975" s="187" t="str">
        <f t="shared" si="1312"/>
        <v xml:space="preserve"> </v>
      </c>
      <c r="BB3975" s="187" t="str">
        <f>IFERROR(IF(AW3975="","",VLOOKUP(AW3975,SUSS!R:S,2,FALSE)),AY3975*SUSS!$M$2)</f>
        <v/>
      </c>
      <c r="BC3975" s="187" t="str">
        <f t="shared" si="1332"/>
        <v/>
      </c>
    </row>
    <row r="3976" spans="29:55">
      <c r="AC3976" s="187" t="str">
        <f t="shared" si="1313"/>
        <v/>
      </c>
      <c r="AD3976" s="187" t="str">
        <f t="shared" si="1314"/>
        <v/>
      </c>
      <c r="AE3976" s="187" t="str">
        <f t="shared" si="1315"/>
        <v/>
      </c>
      <c r="AF3976" s="187" t="str">
        <f t="shared" si="1316"/>
        <v/>
      </c>
      <c r="AG3976" s="187" t="str">
        <f t="shared" si="1317"/>
        <v/>
      </c>
      <c r="AH3976" s="187" t="str">
        <f t="shared" si="1318"/>
        <v/>
      </c>
      <c r="AI3976" s="187" t="str">
        <f t="shared" si="1319"/>
        <v/>
      </c>
      <c r="AJ3976" s="187" t="str">
        <f t="shared" si="1320"/>
        <v/>
      </c>
      <c r="AK3976" s="187" t="str">
        <f t="shared" si="1321"/>
        <v/>
      </c>
      <c r="AN3976" s="187" t="str">
        <f t="shared" si="1322"/>
        <v/>
      </c>
      <c r="AO3976" s="187" t="str">
        <f t="shared" si="1323"/>
        <v/>
      </c>
      <c r="AP3976" s="187" t="str">
        <f t="shared" si="1324"/>
        <v/>
      </c>
      <c r="AT3976" s="187" t="str">
        <f t="shared" si="1325"/>
        <v/>
      </c>
      <c r="AU3976" s="187" t="str">
        <f t="shared" si="1326"/>
        <v/>
      </c>
      <c r="AV3976" s="187" t="str">
        <f t="shared" si="1327"/>
        <v/>
      </c>
      <c r="AW3976" s="187" t="str">
        <f t="shared" si="1328"/>
        <v/>
      </c>
      <c r="AX3976" s="187" t="str">
        <f t="shared" si="1329"/>
        <v/>
      </c>
      <c r="AY3976" s="187" t="str">
        <f t="shared" si="1331"/>
        <v/>
      </c>
      <c r="AZ3976" s="187" t="str">
        <f t="shared" si="1330"/>
        <v/>
      </c>
      <c r="BA3976" s="187" t="str">
        <f t="shared" ref="BA3976:BA4000" si="1333">AT3976&amp;" "&amp;AU3976</f>
        <v xml:space="preserve"> </v>
      </c>
      <c r="BB3976" s="187" t="str">
        <f>IFERROR(IF(AW3976="","",VLOOKUP(AW3976,SUSS!R:S,2,FALSE)),AY3976*SUSS!$M$2)</f>
        <v/>
      </c>
      <c r="BC3976" s="187" t="str">
        <f t="shared" si="1332"/>
        <v/>
      </c>
    </row>
    <row r="3977" spans="29:55">
      <c r="AC3977" s="187" t="str">
        <f t="shared" si="1313"/>
        <v/>
      </c>
      <c r="AD3977" s="187" t="str">
        <f t="shared" si="1314"/>
        <v/>
      </c>
      <c r="AE3977" s="187" t="str">
        <f t="shared" si="1315"/>
        <v/>
      </c>
      <c r="AF3977" s="187" t="str">
        <f t="shared" si="1316"/>
        <v/>
      </c>
      <c r="AG3977" s="187" t="str">
        <f t="shared" si="1317"/>
        <v/>
      </c>
      <c r="AH3977" s="187" t="str">
        <f t="shared" si="1318"/>
        <v/>
      </c>
      <c r="AI3977" s="187" t="str">
        <f t="shared" si="1319"/>
        <v/>
      </c>
      <c r="AJ3977" s="187" t="str">
        <f t="shared" si="1320"/>
        <v/>
      </c>
      <c r="AK3977" s="187" t="str">
        <f t="shared" si="1321"/>
        <v/>
      </c>
      <c r="AN3977" s="187" t="str">
        <f t="shared" si="1322"/>
        <v/>
      </c>
      <c r="AO3977" s="187" t="str">
        <f t="shared" si="1323"/>
        <v/>
      </c>
      <c r="AP3977" s="187" t="str">
        <f t="shared" si="1324"/>
        <v/>
      </c>
      <c r="AT3977" s="187" t="str">
        <f t="shared" si="1325"/>
        <v/>
      </c>
      <c r="AU3977" s="187" t="str">
        <f t="shared" si="1326"/>
        <v/>
      </c>
      <c r="AV3977" s="187" t="str">
        <f t="shared" si="1327"/>
        <v/>
      </c>
      <c r="AW3977" s="187" t="str">
        <f t="shared" si="1328"/>
        <v/>
      </c>
      <c r="AX3977" s="187" t="str">
        <f t="shared" si="1329"/>
        <v/>
      </c>
      <c r="AY3977" s="187" t="str">
        <f t="shared" si="1331"/>
        <v/>
      </c>
      <c r="AZ3977" s="187" t="str">
        <f t="shared" si="1330"/>
        <v/>
      </c>
      <c r="BA3977" s="187" t="str">
        <f t="shared" si="1333"/>
        <v xml:space="preserve"> </v>
      </c>
      <c r="BB3977" s="187" t="str">
        <f>IFERROR(IF(AW3977="","",VLOOKUP(AW3977,SUSS!R:S,2,FALSE)),AY3977*SUSS!$M$2)</f>
        <v/>
      </c>
      <c r="BC3977" s="187" t="str">
        <f t="shared" si="1332"/>
        <v/>
      </c>
    </row>
    <row r="3978" spans="29:55">
      <c r="AC3978" s="187" t="str">
        <f t="shared" si="1313"/>
        <v/>
      </c>
      <c r="AD3978" s="187" t="str">
        <f t="shared" si="1314"/>
        <v/>
      </c>
      <c r="AE3978" s="187" t="str">
        <f t="shared" si="1315"/>
        <v/>
      </c>
      <c r="AF3978" s="187" t="str">
        <f t="shared" si="1316"/>
        <v/>
      </c>
      <c r="AG3978" s="187" t="str">
        <f t="shared" si="1317"/>
        <v/>
      </c>
      <c r="AH3978" s="187" t="str">
        <f t="shared" si="1318"/>
        <v/>
      </c>
      <c r="AI3978" s="187" t="str">
        <f t="shared" si="1319"/>
        <v/>
      </c>
      <c r="AJ3978" s="187" t="str">
        <f t="shared" si="1320"/>
        <v/>
      </c>
      <c r="AK3978" s="187" t="str">
        <f t="shared" si="1321"/>
        <v/>
      </c>
      <c r="AN3978" s="187" t="str">
        <f t="shared" si="1322"/>
        <v/>
      </c>
      <c r="AO3978" s="187" t="str">
        <f t="shared" si="1323"/>
        <v/>
      </c>
      <c r="AP3978" s="187" t="str">
        <f t="shared" si="1324"/>
        <v/>
      </c>
      <c r="AT3978" s="187" t="str">
        <f t="shared" si="1325"/>
        <v/>
      </c>
      <c r="AU3978" s="187" t="str">
        <f t="shared" si="1326"/>
        <v/>
      </c>
      <c r="AV3978" s="187" t="str">
        <f t="shared" si="1327"/>
        <v/>
      </c>
      <c r="AW3978" s="187" t="str">
        <f t="shared" si="1328"/>
        <v/>
      </c>
      <c r="AX3978" s="187" t="str">
        <f t="shared" si="1329"/>
        <v/>
      </c>
      <c r="AY3978" s="187" t="str">
        <f t="shared" si="1331"/>
        <v/>
      </c>
      <c r="AZ3978" s="187" t="str">
        <f t="shared" si="1330"/>
        <v/>
      </c>
      <c r="BA3978" s="187" t="str">
        <f t="shared" si="1333"/>
        <v xml:space="preserve"> </v>
      </c>
      <c r="BB3978" s="187" t="str">
        <f>IFERROR(IF(AW3978="","",VLOOKUP(AW3978,SUSS!R:S,2,FALSE)),AY3978*SUSS!$M$2)</f>
        <v/>
      </c>
      <c r="BC3978" s="187" t="str">
        <f t="shared" si="1332"/>
        <v/>
      </c>
    </row>
    <row r="3979" spans="29:55">
      <c r="AC3979" s="187" t="str">
        <f t="shared" si="1313"/>
        <v/>
      </c>
      <c r="AD3979" s="187" t="str">
        <f t="shared" si="1314"/>
        <v/>
      </c>
      <c r="AE3979" s="187" t="str">
        <f t="shared" si="1315"/>
        <v/>
      </c>
      <c r="AF3979" s="187" t="str">
        <f t="shared" si="1316"/>
        <v/>
      </c>
      <c r="AG3979" s="187" t="str">
        <f t="shared" si="1317"/>
        <v/>
      </c>
      <c r="AH3979" s="187" t="str">
        <f t="shared" si="1318"/>
        <v/>
      </c>
      <c r="AI3979" s="187" t="str">
        <f t="shared" si="1319"/>
        <v/>
      </c>
      <c r="AJ3979" s="187" t="str">
        <f t="shared" si="1320"/>
        <v/>
      </c>
      <c r="AK3979" s="187" t="str">
        <f t="shared" si="1321"/>
        <v/>
      </c>
      <c r="AN3979" s="187" t="str">
        <f t="shared" si="1322"/>
        <v/>
      </c>
      <c r="AO3979" s="187" t="str">
        <f t="shared" si="1323"/>
        <v/>
      </c>
      <c r="AP3979" s="187" t="str">
        <f t="shared" si="1324"/>
        <v/>
      </c>
      <c r="AT3979" s="187" t="str">
        <f t="shared" si="1325"/>
        <v/>
      </c>
      <c r="AU3979" s="187" t="str">
        <f t="shared" si="1326"/>
        <v/>
      </c>
      <c r="AV3979" s="187" t="str">
        <f t="shared" si="1327"/>
        <v/>
      </c>
      <c r="AW3979" s="187" t="str">
        <f t="shared" si="1328"/>
        <v/>
      </c>
      <c r="AX3979" s="187" t="str">
        <f t="shared" si="1329"/>
        <v/>
      </c>
      <c r="AY3979" s="187" t="str">
        <f t="shared" si="1331"/>
        <v/>
      </c>
      <c r="AZ3979" s="187" t="str">
        <f t="shared" si="1330"/>
        <v/>
      </c>
      <c r="BA3979" s="187" t="str">
        <f t="shared" si="1333"/>
        <v xml:space="preserve"> </v>
      </c>
      <c r="BB3979" s="187" t="str">
        <f>IFERROR(IF(AW3979="","",VLOOKUP(AW3979,SUSS!R:S,2,FALSE)),AY3979*SUSS!$M$2)</f>
        <v/>
      </c>
      <c r="BC3979" s="187" t="str">
        <f t="shared" si="1332"/>
        <v/>
      </c>
    </row>
    <row r="3980" spans="29:55">
      <c r="AC3980" s="187" t="str">
        <f t="shared" si="1313"/>
        <v/>
      </c>
      <c r="AD3980" s="187" t="str">
        <f t="shared" si="1314"/>
        <v/>
      </c>
      <c r="AE3980" s="187" t="str">
        <f t="shared" si="1315"/>
        <v/>
      </c>
      <c r="AF3980" s="187" t="str">
        <f t="shared" si="1316"/>
        <v/>
      </c>
      <c r="AG3980" s="187" t="str">
        <f t="shared" si="1317"/>
        <v/>
      </c>
      <c r="AH3980" s="187" t="str">
        <f t="shared" si="1318"/>
        <v/>
      </c>
      <c r="AI3980" s="187" t="str">
        <f t="shared" si="1319"/>
        <v/>
      </c>
      <c r="AJ3980" s="187" t="str">
        <f t="shared" si="1320"/>
        <v/>
      </c>
      <c r="AK3980" s="187" t="str">
        <f t="shared" si="1321"/>
        <v/>
      </c>
      <c r="AN3980" s="187" t="str">
        <f t="shared" si="1322"/>
        <v/>
      </c>
      <c r="AO3980" s="187" t="str">
        <f t="shared" si="1323"/>
        <v/>
      </c>
      <c r="AP3980" s="187" t="str">
        <f t="shared" si="1324"/>
        <v/>
      </c>
      <c r="AT3980" s="187" t="str">
        <f t="shared" si="1325"/>
        <v/>
      </c>
      <c r="AU3980" s="187" t="str">
        <f t="shared" si="1326"/>
        <v/>
      </c>
      <c r="AV3980" s="187" t="str">
        <f t="shared" si="1327"/>
        <v/>
      </c>
      <c r="AW3980" s="187" t="str">
        <f t="shared" si="1328"/>
        <v/>
      </c>
      <c r="AX3980" s="187" t="str">
        <f t="shared" si="1329"/>
        <v/>
      </c>
      <c r="AY3980" s="187" t="str">
        <f t="shared" si="1331"/>
        <v/>
      </c>
      <c r="AZ3980" s="187" t="str">
        <f t="shared" si="1330"/>
        <v/>
      </c>
      <c r="BA3980" s="187" t="str">
        <f t="shared" si="1333"/>
        <v xml:space="preserve"> </v>
      </c>
      <c r="BB3980" s="187" t="str">
        <f>IFERROR(IF(AW3980="","",VLOOKUP(AW3980,SUSS!R:S,2,FALSE)),AY3980*SUSS!$M$2)</f>
        <v/>
      </c>
      <c r="BC3980" s="187" t="str">
        <f t="shared" si="1332"/>
        <v/>
      </c>
    </row>
    <row r="3981" spans="29:55">
      <c r="AC3981" s="187" t="str">
        <f t="shared" si="1313"/>
        <v/>
      </c>
      <c r="AD3981" s="187" t="str">
        <f t="shared" si="1314"/>
        <v/>
      </c>
      <c r="AE3981" s="187" t="str">
        <f t="shared" si="1315"/>
        <v/>
      </c>
      <c r="AF3981" s="187" t="str">
        <f t="shared" si="1316"/>
        <v/>
      </c>
      <c r="AG3981" s="187" t="str">
        <f t="shared" si="1317"/>
        <v/>
      </c>
      <c r="AH3981" s="187" t="str">
        <f t="shared" si="1318"/>
        <v/>
      </c>
      <c r="AI3981" s="187" t="str">
        <f t="shared" si="1319"/>
        <v/>
      </c>
      <c r="AJ3981" s="187" t="str">
        <f t="shared" si="1320"/>
        <v/>
      </c>
      <c r="AK3981" s="187" t="str">
        <f t="shared" si="1321"/>
        <v/>
      </c>
      <c r="AN3981" s="187" t="str">
        <f t="shared" si="1322"/>
        <v/>
      </c>
      <c r="AO3981" s="187" t="str">
        <f t="shared" si="1323"/>
        <v/>
      </c>
      <c r="AP3981" s="187" t="str">
        <f t="shared" si="1324"/>
        <v/>
      </c>
      <c r="AT3981" s="187" t="str">
        <f t="shared" si="1325"/>
        <v/>
      </c>
      <c r="AU3981" s="187" t="str">
        <f t="shared" si="1326"/>
        <v/>
      </c>
      <c r="AV3981" s="187" t="str">
        <f t="shared" si="1327"/>
        <v/>
      </c>
      <c r="AW3981" s="187" t="str">
        <f t="shared" si="1328"/>
        <v/>
      </c>
      <c r="AX3981" s="187" t="str">
        <f t="shared" si="1329"/>
        <v/>
      </c>
      <c r="AY3981" s="187" t="str">
        <f t="shared" si="1331"/>
        <v/>
      </c>
      <c r="AZ3981" s="187" t="str">
        <f t="shared" si="1330"/>
        <v/>
      </c>
      <c r="BA3981" s="187" t="str">
        <f t="shared" si="1333"/>
        <v xml:space="preserve"> </v>
      </c>
      <c r="BB3981" s="187" t="str">
        <f>IFERROR(IF(AW3981="","",VLOOKUP(AW3981,SUSS!R:S,2,FALSE)),AY3981*SUSS!$M$2)</f>
        <v/>
      </c>
      <c r="BC3981" s="187" t="str">
        <f t="shared" si="1332"/>
        <v/>
      </c>
    </row>
    <row r="3982" spans="29:55">
      <c r="AC3982" s="187" t="str">
        <f t="shared" si="1313"/>
        <v/>
      </c>
      <c r="AD3982" s="187" t="str">
        <f t="shared" si="1314"/>
        <v/>
      </c>
      <c r="AE3982" s="187" t="str">
        <f t="shared" si="1315"/>
        <v/>
      </c>
      <c r="AF3982" s="187" t="str">
        <f t="shared" si="1316"/>
        <v/>
      </c>
      <c r="AG3982" s="187" t="str">
        <f t="shared" si="1317"/>
        <v/>
      </c>
      <c r="AH3982" s="187" t="str">
        <f t="shared" si="1318"/>
        <v/>
      </c>
      <c r="AI3982" s="187" t="str">
        <f t="shared" si="1319"/>
        <v/>
      </c>
      <c r="AJ3982" s="187" t="str">
        <f t="shared" si="1320"/>
        <v/>
      </c>
      <c r="AK3982" s="187" t="str">
        <f t="shared" si="1321"/>
        <v/>
      </c>
      <c r="AN3982" s="187" t="str">
        <f t="shared" si="1322"/>
        <v/>
      </c>
      <c r="AO3982" s="187" t="str">
        <f t="shared" si="1323"/>
        <v/>
      </c>
      <c r="AP3982" s="187" t="str">
        <f t="shared" si="1324"/>
        <v/>
      </c>
      <c r="AT3982" s="187" t="str">
        <f t="shared" si="1325"/>
        <v/>
      </c>
      <c r="AU3982" s="187" t="str">
        <f t="shared" si="1326"/>
        <v/>
      </c>
      <c r="AV3982" s="187" t="str">
        <f t="shared" si="1327"/>
        <v/>
      </c>
      <c r="AW3982" s="187" t="str">
        <f t="shared" si="1328"/>
        <v/>
      </c>
      <c r="AX3982" s="187" t="str">
        <f t="shared" si="1329"/>
        <v/>
      </c>
      <c r="AY3982" s="187" t="str">
        <f t="shared" si="1331"/>
        <v/>
      </c>
      <c r="AZ3982" s="187" t="str">
        <f t="shared" si="1330"/>
        <v/>
      </c>
      <c r="BA3982" s="187" t="str">
        <f t="shared" si="1333"/>
        <v xml:space="preserve"> </v>
      </c>
      <c r="BB3982" s="187" t="str">
        <f>IFERROR(IF(AW3982="","",VLOOKUP(AW3982,SUSS!R:S,2,FALSE)),AY3982*SUSS!$M$2)</f>
        <v/>
      </c>
      <c r="BC3982" s="187" t="str">
        <f t="shared" si="1332"/>
        <v/>
      </c>
    </row>
    <row r="3983" spans="29:55">
      <c r="AC3983" s="187" t="str">
        <f t="shared" si="1313"/>
        <v/>
      </c>
      <c r="AD3983" s="187" t="str">
        <f t="shared" si="1314"/>
        <v/>
      </c>
      <c r="AE3983" s="187" t="str">
        <f t="shared" si="1315"/>
        <v/>
      </c>
      <c r="AF3983" s="187" t="str">
        <f t="shared" si="1316"/>
        <v/>
      </c>
      <c r="AG3983" s="187" t="str">
        <f t="shared" si="1317"/>
        <v/>
      </c>
      <c r="AH3983" s="187" t="str">
        <f t="shared" si="1318"/>
        <v/>
      </c>
      <c r="AI3983" s="187" t="str">
        <f t="shared" si="1319"/>
        <v/>
      </c>
      <c r="AJ3983" s="187" t="str">
        <f t="shared" si="1320"/>
        <v/>
      </c>
      <c r="AK3983" s="187" t="str">
        <f t="shared" si="1321"/>
        <v/>
      </c>
      <c r="AN3983" s="187" t="str">
        <f t="shared" si="1322"/>
        <v/>
      </c>
      <c r="AO3983" s="187" t="str">
        <f t="shared" si="1323"/>
        <v/>
      </c>
      <c r="AP3983" s="187" t="str">
        <f t="shared" si="1324"/>
        <v/>
      </c>
      <c r="AT3983" s="187" t="str">
        <f t="shared" si="1325"/>
        <v/>
      </c>
      <c r="AU3983" s="187" t="str">
        <f t="shared" si="1326"/>
        <v/>
      </c>
      <c r="AV3983" s="187" t="str">
        <f t="shared" si="1327"/>
        <v/>
      </c>
      <c r="AW3983" s="187" t="str">
        <f t="shared" si="1328"/>
        <v/>
      </c>
      <c r="AX3983" s="187" t="str">
        <f t="shared" si="1329"/>
        <v/>
      </c>
      <c r="AY3983" s="187" t="str">
        <f t="shared" si="1331"/>
        <v/>
      </c>
      <c r="AZ3983" s="187" t="str">
        <f t="shared" si="1330"/>
        <v/>
      </c>
      <c r="BA3983" s="187" t="str">
        <f t="shared" si="1333"/>
        <v xml:space="preserve"> </v>
      </c>
      <c r="BB3983" s="187" t="str">
        <f>IFERROR(IF(AW3983="","",VLOOKUP(AW3983,SUSS!R:S,2,FALSE)),AY3983*SUSS!$M$2)</f>
        <v/>
      </c>
      <c r="BC3983" s="187" t="str">
        <f t="shared" si="1332"/>
        <v/>
      </c>
    </row>
    <row r="3984" spans="29:55">
      <c r="AC3984" s="187" t="str">
        <f t="shared" si="1313"/>
        <v/>
      </c>
      <c r="AD3984" s="187" t="str">
        <f t="shared" si="1314"/>
        <v/>
      </c>
      <c r="AE3984" s="187" t="str">
        <f t="shared" si="1315"/>
        <v/>
      </c>
      <c r="AF3984" s="187" t="str">
        <f t="shared" si="1316"/>
        <v/>
      </c>
      <c r="AG3984" s="187" t="str">
        <f t="shared" si="1317"/>
        <v/>
      </c>
      <c r="AH3984" s="187" t="str">
        <f t="shared" si="1318"/>
        <v/>
      </c>
      <c r="AI3984" s="187" t="str">
        <f t="shared" si="1319"/>
        <v/>
      </c>
      <c r="AJ3984" s="187" t="str">
        <f t="shared" si="1320"/>
        <v/>
      </c>
      <c r="AK3984" s="187" t="str">
        <f t="shared" si="1321"/>
        <v/>
      </c>
      <c r="AN3984" s="187" t="str">
        <f t="shared" si="1322"/>
        <v/>
      </c>
      <c r="AO3984" s="187" t="str">
        <f t="shared" si="1323"/>
        <v/>
      </c>
      <c r="AP3984" s="187" t="str">
        <f t="shared" si="1324"/>
        <v/>
      </c>
      <c r="AT3984" s="187" t="str">
        <f t="shared" si="1325"/>
        <v/>
      </c>
      <c r="AU3984" s="187" t="str">
        <f t="shared" si="1326"/>
        <v/>
      </c>
      <c r="AV3984" s="187" t="str">
        <f t="shared" si="1327"/>
        <v/>
      </c>
      <c r="AW3984" s="187" t="str">
        <f t="shared" si="1328"/>
        <v/>
      </c>
      <c r="AX3984" s="187" t="str">
        <f t="shared" si="1329"/>
        <v/>
      </c>
      <c r="AY3984" s="187" t="str">
        <f t="shared" si="1331"/>
        <v/>
      </c>
      <c r="AZ3984" s="187" t="str">
        <f t="shared" si="1330"/>
        <v/>
      </c>
      <c r="BA3984" s="187" t="str">
        <f t="shared" si="1333"/>
        <v xml:space="preserve"> </v>
      </c>
      <c r="BB3984" s="187" t="str">
        <f>IFERROR(IF(AW3984="","",VLOOKUP(AW3984,SUSS!R:S,2,FALSE)),AY3984*SUSS!$M$2)</f>
        <v/>
      </c>
      <c r="BC3984" s="187" t="str">
        <f t="shared" si="1332"/>
        <v/>
      </c>
    </row>
    <row r="3985" spans="29:55">
      <c r="AC3985" s="187" t="str">
        <f t="shared" si="1313"/>
        <v/>
      </c>
      <c r="AD3985" s="187" t="str">
        <f t="shared" si="1314"/>
        <v/>
      </c>
      <c r="AE3985" s="187" t="str">
        <f t="shared" si="1315"/>
        <v/>
      </c>
      <c r="AF3985" s="187" t="str">
        <f t="shared" si="1316"/>
        <v/>
      </c>
      <c r="AG3985" s="187" t="str">
        <f t="shared" si="1317"/>
        <v/>
      </c>
      <c r="AH3985" s="187" t="str">
        <f t="shared" si="1318"/>
        <v/>
      </c>
      <c r="AI3985" s="187" t="str">
        <f t="shared" si="1319"/>
        <v/>
      </c>
      <c r="AJ3985" s="187" t="str">
        <f t="shared" si="1320"/>
        <v/>
      </c>
      <c r="AK3985" s="187" t="str">
        <f t="shared" si="1321"/>
        <v/>
      </c>
      <c r="AN3985" s="187" t="str">
        <f t="shared" si="1322"/>
        <v/>
      </c>
      <c r="AO3985" s="187" t="str">
        <f t="shared" si="1323"/>
        <v/>
      </c>
      <c r="AP3985" s="187" t="str">
        <f t="shared" si="1324"/>
        <v/>
      </c>
      <c r="AT3985" s="187" t="str">
        <f t="shared" si="1325"/>
        <v/>
      </c>
      <c r="AU3985" s="187" t="str">
        <f t="shared" si="1326"/>
        <v/>
      </c>
      <c r="AV3985" s="187" t="str">
        <f t="shared" si="1327"/>
        <v/>
      </c>
      <c r="AW3985" s="187" t="str">
        <f t="shared" si="1328"/>
        <v/>
      </c>
      <c r="AX3985" s="187" t="str">
        <f t="shared" si="1329"/>
        <v/>
      </c>
      <c r="AY3985" s="187" t="str">
        <f t="shared" si="1331"/>
        <v/>
      </c>
      <c r="AZ3985" s="187" t="str">
        <f t="shared" si="1330"/>
        <v/>
      </c>
      <c r="BA3985" s="187" t="str">
        <f t="shared" si="1333"/>
        <v xml:space="preserve"> </v>
      </c>
      <c r="BB3985" s="187" t="str">
        <f>IFERROR(IF(AW3985="","",VLOOKUP(AW3985,SUSS!R:S,2,FALSE)),AY3985*SUSS!$M$2)</f>
        <v/>
      </c>
      <c r="BC3985" s="187" t="str">
        <f t="shared" si="1332"/>
        <v/>
      </c>
    </row>
    <row r="3986" spans="29:55">
      <c r="AC3986" s="187" t="str">
        <f t="shared" si="1313"/>
        <v/>
      </c>
      <c r="AD3986" s="187" t="str">
        <f t="shared" si="1314"/>
        <v/>
      </c>
      <c r="AE3986" s="187" t="str">
        <f t="shared" si="1315"/>
        <v/>
      </c>
      <c r="AF3986" s="187" t="str">
        <f t="shared" si="1316"/>
        <v/>
      </c>
      <c r="AG3986" s="187" t="str">
        <f t="shared" si="1317"/>
        <v/>
      </c>
      <c r="AH3986" s="187" t="str">
        <f t="shared" si="1318"/>
        <v/>
      </c>
      <c r="AI3986" s="187" t="str">
        <f t="shared" si="1319"/>
        <v/>
      </c>
      <c r="AJ3986" s="187" t="str">
        <f t="shared" si="1320"/>
        <v/>
      </c>
      <c r="AK3986" s="187" t="str">
        <f t="shared" si="1321"/>
        <v/>
      </c>
      <c r="AN3986" s="187" t="str">
        <f t="shared" si="1322"/>
        <v/>
      </c>
      <c r="AO3986" s="187" t="str">
        <f t="shared" si="1323"/>
        <v/>
      </c>
      <c r="AP3986" s="187" t="str">
        <f t="shared" si="1324"/>
        <v/>
      </c>
      <c r="AT3986" s="187" t="str">
        <f t="shared" si="1325"/>
        <v/>
      </c>
      <c r="AU3986" s="187" t="str">
        <f t="shared" si="1326"/>
        <v/>
      </c>
      <c r="AV3986" s="187" t="str">
        <f t="shared" si="1327"/>
        <v/>
      </c>
      <c r="AW3986" s="187" t="str">
        <f t="shared" si="1328"/>
        <v/>
      </c>
      <c r="AX3986" s="187" t="str">
        <f t="shared" si="1329"/>
        <v/>
      </c>
      <c r="AY3986" s="187" t="str">
        <f t="shared" si="1331"/>
        <v/>
      </c>
      <c r="AZ3986" s="187" t="str">
        <f t="shared" si="1330"/>
        <v/>
      </c>
      <c r="BA3986" s="187" t="str">
        <f t="shared" si="1333"/>
        <v xml:space="preserve"> </v>
      </c>
      <c r="BB3986" s="187" t="str">
        <f>IFERROR(IF(AW3986="","",VLOOKUP(AW3986,SUSS!R:S,2,FALSE)),AY3986*SUSS!$M$2)</f>
        <v/>
      </c>
      <c r="BC3986" s="187" t="str">
        <f t="shared" si="1332"/>
        <v/>
      </c>
    </row>
    <row r="3987" spans="29:55">
      <c r="AC3987" s="187" t="str">
        <f t="shared" si="1313"/>
        <v/>
      </c>
      <c r="AD3987" s="187" t="str">
        <f t="shared" si="1314"/>
        <v/>
      </c>
      <c r="AE3987" s="187" t="str">
        <f t="shared" si="1315"/>
        <v/>
      </c>
      <c r="AF3987" s="187" t="str">
        <f t="shared" si="1316"/>
        <v/>
      </c>
      <c r="AG3987" s="187" t="str">
        <f t="shared" si="1317"/>
        <v/>
      </c>
      <c r="AH3987" s="187" t="str">
        <f t="shared" si="1318"/>
        <v/>
      </c>
      <c r="AI3987" s="187" t="str">
        <f t="shared" si="1319"/>
        <v/>
      </c>
      <c r="AJ3987" s="187" t="str">
        <f t="shared" si="1320"/>
        <v/>
      </c>
      <c r="AK3987" s="187" t="str">
        <f t="shared" si="1321"/>
        <v/>
      </c>
      <c r="AN3987" s="187" t="str">
        <f t="shared" si="1322"/>
        <v/>
      </c>
      <c r="AO3987" s="187" t="str">
        <f t="shared" si="1323"/>
        <v/>
      </c>
      <c r="AP3987" s="187" t="str">
        <f t="shared" si="1324"/>
        <v/>
      </c>
      <c r="AT3987" s="187" t="str">
        <f t="shared" si="1325"/>
        <v/>
      </c>
      <c r="AU3987" s="187" t="str">
        <f t="shared" si="1326"/>
        <v/>
      </c>
      <c r="AV3987" s="187" t="str">
        <f t="shared" si="1327"/>
        <v/>
      </c>
      <c r="AW3987" s="187" t="str">
        <f t="shared" si="1328"/>
        <v/>
      </c>
      <c r="AX3987" s="187" t="str">
        <f t="shared" si="1329"/>
        <v/>
      </c>
      <c r="AY3987" s="187" t="str">
        <f t="shared" si="1331"/>
        <v/>
      </c>
      <c r="AZ3987" s="187" t="str">
        <f t="shared" si="1330"/>
        <v/>
      </c>
      <c r="BA3987" s="187" t="str">
        <f t="shared" si="1333"/>
        <v xml:space="preserve"> </v>
      </c>
      <c r="BB3987" s="187" t="str">
        <f>IFERROR(IF(AW3987="","",VLOOKUP(AW3987,SUSS!R:S,2,FALSE)),AY3987*SUSS!$M$2)</f>
        <v/>
      </c>
      <c r="BC3987" s="187" t="str">
        <f t="shared" si="1332"/>
        <v/>
      </c>
    </row>
    <row r="3988" spans="29:55">
      <c r="AC3988" s="187" t="str">
        <f t="shared" si="1313"/>
        <v/>
      </c>
      <c r="AD3988" s="187" t="str">
        <f t="shared" si="1314"/>
        <v/>
      </c>
      <c r="AE3988" s="187" t="str">
        <f t="shared" si="1315"/>
        <v/>
      </c>
      <c r="AF3988" s="187" t="str">
        <f t="shared" si="1316"/>
        <v/>
      </c>
      <c r="AG3988" s="187" t="str">
        <f t="shared" si="1317"/>
        <v/>
      </c>
      <c r="AH3988" s="187" t="str">
        <f t="shared" si="1318"/>
        <v/>
      </c>
      <c r="AI3988" s="187" t="str">
        <f t="shared" si="1319"/>
        <v/>
      </c>
      <c r="AJ3988" s="187" t="str">
        <f t="shared" si="1320"/>
        <v/>
      </c>
      <c r="AK3988" s="187" t="str">
        <f t="shared" si="1321"/>
        <v/>
      </c>
      <c r="AN3988" s="187" t="str">
        <f t="shared" si="1322"/>
        <v/>
      </c>
      <c r="AO3988" s="187" t="str">
        <f t="shared" si="1323"/>
        <v/>
      </c>
      <c r="AP3988" s="187" t="str">
        <f t="shared" si="1324"/>
        <v/>
      </c>
      <c r="AT3988" s="187" t="str">
        <f t="shared" si="1325"/>
        <v/>
      </c>
      <c r="AU3988" s="187" t="str">
        <f t="shared" si="1326"/>
        <v/>
      </c>
      <c r="AV3988" s="187" t="str">
        <f t="shared" si="1327"/>
        <v/>
      </c>
      <c r="AW3988" s="187" t="str">
        <f t="shared" si="1328"/>
        <v/>
      </c>
      <c r="AX3988" s="187" t="str">
        <f t="shared" si="1329"/>
        <v/>
      </c>
      <c r="AY3988" s="187" t="str">
        <f t="shared" si="1331"/>
        <v/>
      </c>
      <c r="AZ3988" s="187" t="str">
        <f t="shared" si="1330"/>
        <v/>
      </c>
      <c r="BA3988" s="187" t="str">
        <f t="shared" si="1333"/>
        <v xml:space="preserve"> </v>
      </c>
      <c r="BB3988" s="187" t="str">
        <f>IFERROR(IF(AW3988="","",VLOOKUP(AW3988,SUSS!R:S,2,FALSE)),AY3988*SUSS!$M$2)</f>
        <v/>
      </c>
      <c r="BC3988" s="187" t="str">
        <f t="shared" si="1332"/>
        <v/>
      </c>
    </row>
    <row r="3989" spans="29:55">
      <c r="AC3989" s="187" t="str">
        <f t="shared" si="1313"/>
        <v/>
      </c>
      <c r="AD3989" s="187" t="str">
        <f t="shared" si="1314"/>
        <v/>
      </c>
      <c r="AE3989" s="187" t="str">
        <f t="shared" si="1315"/>
        <v/>
      </c>
      <c r="AF3989" s="187" t="str">
        <f t="shared" si="1316"/>
        <v/>
      </c>
      <c r="AG3989" s="187" t="str">
        <f t="shared" si="1317"/>
        <v/>
      </c>
      <c r="AH3989" s="187" t="str">
        <f t="shared" si="1318"/>
        <v/>
      </c>
      <c r="AI3989" s="187" t="str">
        <f t="shared" si="1319"/>
        <v/>
      </c>
      <c r="AJ3989" s="187" t="str">
        <f t="shared" si="1320"/>
        <v/>
      </c>
      <c r="AK3989" s="187" t="str">
        <f t="shared" si="1321"/>
        <v/>
      </c>
      <c r="AN3989" s="187" t="str">
        <f t="shared" si="1322"/>
        <v/>
      </c>
      <c r="AO3989" s="187" t="str">
        <f t="shared" si="1323"/>
        <v/>
      </c>
      <c r="AP3989" s="187" t="str">
        <f t="shared" si="1324"/>
        <v/>
      </c>
      <c r="AT3989" s="187" t="str">
        <f t="shared" si="1325"/>
        <v/>
      </c>
      <c r="AU3989" s="187" t="str">
        <f t="shared" si="1326"/>
        <v/>
      </c>
      <c r="AV3989" s="187" t="str">
        <f t="shared" si="1327"/>
        <v/>
      </c>
      <c r="AW3989" s="187" t="str">
        <f t="shared" si="1328"/>
        <v/>
      </c>
      <c r="AX3989" s="187" t="str">
        <f t="shared" si="1329"/>
        <v/>
      </c>
      <c r="AY3989" s="187" t="str">
        <f t="shared" si="1331"/>
        <v/>
      </c>
      <c r="AZ3989" s="187" t="str">
        <f t="shared" si="1330"/>
        <v/>
      </c>
      <c r="BA3989" s="187" t="str">
        <f t="shared" si="1333"/>
        <v xml:space="preserve"> </v>
      </c>
      <c r="BB3989" s="187" t="str">
        <f>IFERROR(IF(AW3989="","",VLOOKUP(AW3989,SUSS!R:S,2,FALSE)),AY3989*SUSS!$M$2)</f>
        <v/>
      </c>
      <c r="BC3989" s="187" t="str">
        <f t="shared" si="1332"/>
        <v/>
      </c>
    </row>
    <row r="3990" spans="29:55">
      <c r="AC3990" s="187" t="str">
        <f t="shared" si="1313"/>
        <v/>
      </c>
      <c r="AD3990" s="187" t="str">
        <f t="shared" si="1314"/>
        <v/>
      </c>
      <c r="AE3990" s="187" t="str">
        <f t="shared" si="1315"/>
        <v/>
      </c>
      <c r="AF3990" s="187" t="str">
        <f t="shared" si="1316"/>
        <v/>
      </c>
      <c r="AG3990" s="187" t="str">
        <f t="shared" si="1317"/>
        <v/>
      </c>
      <c r="AH3990" s="187" t="str">
        <f t="shared" si="1318"/>
        <v/>
      </c>
      <c r="AI3990" s="187" t="str">
        <f t="shared" si="1319"/>
        <v/>
      </c>
      <c r="AJ3990" s="187" t="str">
        <f t="shared" si="1320"/>
        <v/>
      </c>
      <c r="AK3990" s="187" t="str">
        <f t="shared" si="1321"/>
        <v/>
      </c>
      <c r="AN3990" s="187" t="str">
        <f t="shared" si="1322"/>
        <v/>
      </c>
      <c r="AO3990" s="187" t="str">
        <f t="shared" si="1323"/>
        <v/>
      </c>
      <c r="AP3990" s="187" t="str">
        <f t="shared" si="1324"/>
        <v/>
      </c>
      <c r="AT3990" s="187" t="str">
        <f t="shared" si="1325"/>
        <v/>
      </c>
      <c r="AU3990" s="187" t="str">
        <f t="shared" si="1326"/>
        <v/>
      </c>
      <c r="AV3990" s="187" t="str">
        <f t="shared" si="1327"/>
        <v/>
      </c>
      <c r="AW3990" s="187" t="str">
        <f t="shared" si="1328"/>
        <v/>
      </c>
      <c r="AX3990" s="187" t="str">
        <f t="shared" si="1329"/>
        <v/>
      </c>
      <c r="AY3990" s="187" t="str">
        <f t="shared" si="1331"/>
        <v/>
      </c>
      <c r="AZ3990" s="187" t="str">
        <f t="shared" si="1330"/>
        <v/>
      </c>
      <c r="BA3990" s="187" t="str">
        <f t="shared" si="1333"/>
        <v xml:space="preserve"> </v>
      </c>
      <c r="BB3990" s="187" t="str">
        <f>IFERROR(IF(AW3990="","",VLOOKUP(AW3990,SUSS!R:S,2,FALSE)),AY3990*SUSS!$M$2)</f>
        <v/>
      </c>
      <c r="BC3990" s="187" t="str">
        <f t="shared" si="1332"/>
        <v/>
      </c>
    </row>
    <row r="3991" spans="29:55">
      <c r="AC3991" s="187" t="str">
        <f t="shared" si="1313"/>
        <v/>
      </c>
      <c r="AD3991" s="187" t="str">
        <f t="shared" si="1314"/>
        <v/>
      </c>
      <c r="AE3991" s="187" t="str">
        <f t="shared" si="1315"/>
        <v/>
      </c>
      <c r="AF3991" s="187" t="str">
        <f t="shared" si="1316"/>
        <v/>
      </c>
      <c r="AG3991" s="187" t="str">
        <f t="shared" si="1317"/>
        <v/>
      </c>
      <c r="AH3991" s="187" t="str">
        <f t="shared" si="1318"/>
        <v/>
      </c>
      <c r="AI3991" s="187" t="str">
        <f t="shared" si="1319"/>
        <v/>
      </c>
      <c r="AJ3991" s="187" t="str">
        <f t="shared" si="1320"/>
        <v/>
      </c>
      <c r="AK3991" s="187" t="str">
        <f t="shared" si="1321"/>
        <v/>
      </c>
      <c r="AN3991" s="187" t="str">
        <f t="shared" si="1322"/>
        <v/>
      </c>
      <c r="AO3991" s="187" t="str">
        <f t="shared" si="1323"/>
        <v/>
      </c>
      <c r="AP3991" s="187" t="str">
        <f t="shared" si="1324"/>
        <v/>
      </c>
      <c r="AT3991" s="187" t="str">
        <f t="shared" si="1325"/>
        <v/>
      </c>
      <c r="AU3991" s="187" t="str">
        <f t="shared" si="1326"/>
        <v/>
      </c>
      <c r="AV3991" s="187" t="str">
        <f t="shared" si="1327"/>
        <v/>
      </c>
      <c r="AW3991" s="187" t="str">
        <f t="shared" si="1328"/>
        <v/>
      </c>
      <c r="AX3991" s="187" t="str">
        <f t="shared" si="1329"/>
        <v/>
      </c>
      <c r="AY3991" s="187" t="str">
        <f t="shared" si="1331"/>
        <v/>
      </c>
      <c r="AZ3991" s="187" t="str">
        <f t="shared" si="1330"/>
        <v/>
      </c>
      <c r="BA3991" s="187" t="str">
        <f t="shared" si="1333"/>
        <v xml:space="preserve"> </v>
      </c>
      <c r="BB3991" s="187" t="str">
        <f>IFERROR(IF(AW3991="","",VLOOKUP(AW3991,SUSS!R:S,2,FALSE)),AY3991*SUSS!$M$2)</f>
        <v/>
      </c>
      <c r="BC3991" s="187" t="str">
        <f t="shared" si="1332"/>
        <v/>
      </c>
    </row>
    <row r="3992" spans="29:55">
      <c r="AC3992" s="187" t="str">
        <f t="shared" si="1313"/>
        <v/>
      </c>
      <c r="AD3992" s="187" t="str">
        <f t="shared" si="1314"/>
        <v/>
      </c>
      <c r="AE3992" s="187" t="str">
        <f t="shared" si="1315"/>
        <v/>
      </c>
      <c r="AF3992" s="187" t="str">
        <f t="shared" si="1316"/>
        <v/>
      </c>
      <c r="AG3992" s="187" t="str">
        <f t="shared" si="1317"/>
        <v/>
      </c>
      <c r="AH3992" s="187" t="str">
        <f t="shared" si="1318"/>
        <v/>
      </c>
      <c r="AI3992" s="187" t="str">
        <f t="shared" si="1319"/>
        <v/>
      </c>
      <c r="AJ3992" s="187" t="str">
        <f t="shared" si="1320"/>
        <v/>
      </c>
      <c r="AK3992" s="187" t="str">
        <f t="shared" si="1321"/>
        <v/>
      </c>
      <c r="AN3992" s="187" t="str">
        <f t="shared" si="1322"/>
        <v/>
      </c>
      <c r="AO3992" s="187" t="str">
        <f t="shared" si="1323"/>
        <v/>
      </c>
      <c r="AP3992" s="187" t="str">
        <f t="shared" si="1324"/>
        <v/>
      </c>
      <c r="AT3992" s="187" t="str">
        <f t="shared" si="1325"/>
        <v/>
      </c>
      <c r="AU3992" s="187" t="str">
        <f t="shared" si="1326"/>
        <v/>
      </c>
      <c r="AV3992" s="187" t="str">
        <f t="shared" si="1327"/>
        <v/>
      </c>
      <c r="AW3992" s="187" t="str">
        <f t="shared" si="1328"/>
        <v/>
      </c>
      <c r="AX3992" s="187" t="str">
        <f t="shared" si="1329"/>
        <v/>
      </c>
      <c r="AY3992" s="187" t="str">
        <f t="shared" si="1331"/>
        <v/>
      </c>
      <c r="AZ3992" s="187" t="str">
        <f t="shared" si="1330"/>
        <v/>
      </c>
      <c r="BA3992" s="187" t="str">
        <f t="shared" si="1333"/>
        <v xml:space="preserve"> </v>
      </c>
      <c r="BB3992" s="187" t="str">
        <f>IFERROR(IF(AW3992="","",VLOOKUP(AW3992,SUSS!R:S,2,FALSE)),AY3992*SUSS!$M$2)</f>
        <v/>
      </c>
      <c r="BC3992" s="187" t="str">
        <f t="shared" si="1332"/>
        <v/>
      </c>
    </row>
    <row r="3993" spans="29:55">
      <c r="AC3993" s="187" t="str">
        <f t="shared" si="1313"/>
        <v/>
      </c>
      <c r="AD3993" s="187" t="str">
        <f t="shared" si="1314"/>
        <v/>
      </c>
      <c r="AE3993" s="187" t="str">
        <f t="shared" si="1315"/>
        <v/>
      </c>
      <c r="AF3993" s="187" t="str">
        <f t="shared" si="1316"/>
        <v/>
      </c>
      <c r="AG3993" s="187" t="str">
        <f t="shared" si="1317"/>
        <v/>
      </c>
      <c r="AH3993" s="187" t="str">
        <f t="shared" si="1318"/>
        <v/>
      </c>
      <c r="AI3993" s="187" t="str">
        <f t="shared" si="1319"/>
        <v/>
      </c>
      <c r="AJ3993" s="187" t="str">
        <f t="shared" si="1320"/>
        <v/>
      </c>
      <c r="AK3993" s="187" t="str">
        <f t="shared" si="1321"/>
        <v/>
      </c>
      <c r="AN3993" s="187" t="str">
        <f t="shared" si="1322"/>
        <v/>
      </c>
      <c r="AO3993" s="187" t="str">
        <f t="shared" si="1323"/>
        <v/>
      </c>
      <c r="AP3993" s="187" t="str">
        <f t="shared" si="1324"/>
        <v/>
      </c>
      <c r="AT3993" s="187" t="str">
        <f t="shared" si="1325"/>
        <v/>
      </c>
      <c r="AU3993" s="187" t="str">
        <f t="shared" si="1326"/>
        <v/>
      </c>
      <c r="AV3993" s="187" t="str">
        <f t="shared" si="1327"/>
        <v/>
      </c>
      <c r="AW3993" s="187" t="str">
        <f t="shared" si="1328"/>
        <v/>
      </c>
      <c r="AX3993" s="187" t="str">
        <f t="shared" si="1329"/>
        <v/>
      </c>
      <c r="AY3993" s="187" t="str">
        <f t="shared" si="1331"/>
        <v/>
      </c>
      <c r="AZ3993" s="187" t="str">
        <f t="shared" si="1330"/>
        <v/>
      </c>
      <c r="BA3993" s="187" t="str">
        <f t="shared" si="1333"/>
        <v xml:space="preserve"> </v>
      </c>
      <c r="BB3993" s="187" t="str">
        <f>IFERROR(IF(AW3993="","",VLOOKUP(AW3993,SUSS!R:S,2,FALSE)),AY3993*SUSS!$M$2)</f>
        <v/>
      </c>
      <c r="BC3993" s="187" t="str">
        <f t="shared" si="1332"/>
        <v/>
      </c>
    </row>
    <row r="3994" spans="29:55">
      <c r="AC3994" s="187" t="str">
        <f t="shared" si="1313"/>
        <v/>
      </c>
      <c r="AD3994" s="187" t="str">
        <f t="shared" si="1314"/>
        <v/>
      </c>
      <c r="AE3994" s="187" t="str">
        <f t="shared" si="1315"/>
        <v/>
      </c>
      <c r="AF3994" s="187" t="str">
        <f t="shared" si="1316"/>
        <v/>
      </c>
      <c r="AG3994" s="187" t="str">
        <f t="shared" si="1317"/>
        <v/>
      </c>
      <c r="AH3994" s="187" t="str">
        <f t="shared" si="1318"/>
        <v/>
      </c>
      <c r="AI3994" s="187" t="str">
        <f t="shared" si="1319"/>
        <v/>
      </c>
      <c r="AJ3994" s="187" t="str">
        <f t="shared" si="1320"/>
        <v/>
      </c>
      <c r="AK3994" s="187" t="str">
        <f t="shared" si="1321"/>
        <v/>
      </c>
      <c r="AN3994" s="187" t="str">
        <f t="shared" si="1322"/>
        <v/>
      </c>
      <c r="AO3994" s="187" t="str">
        <f t="shared" si="1323"/>
        <v/>
      </c>
      <c r="AP3994" s="187" t="str">
        <f t="shared" si="1324"/>
        <v/>
      </c>
      <c r="AT3994" s="187" t="str">
        <f t="shared" si="1325"/>
        <v/>
      </c>
      <c r="AU3994" s="187" t="str">
        <f t="shared" si="1326"/>
        <v/>
      </c>
      <c r="AV3994" s="187" t="str">
        <f t="shared" si="1327"/>
        <v/>
      </c>
      <c r="AW3994" s="187" t="str">
        <f t="shared" si="1328"/>
        <v/>
      </c>
      <c r="AX3994" s="187" t="str">
        <f t="shared" si="1329"/>
        <v/>
      </c>
      <c r="AY3994" s="187" t="str">
        <f t="shared" si="1331"/>
        <v/>
      </c>
      <c r="AZ3994" s="187" t="str">
        <f t="shared" si="1330"/>
        <v/>
      </c>
      <c r="BA3994" s="187" t="str">
        <f t="shared" si="1333"/>
        <v xml:space="preserve"> </v>
      </c>
      <c r="BB3994" s="187" t="str">
        <f>IFERROR(IF(AW3994="","",VLOOKUP(AW3994,SUSS!R:S,2,FALSE)),AY3994*SUSS!$M$2)</f>
        <v/>
      </c>
      <c r="BC3994" s="187" t="str">
        <f t="shared" si="1332"/>
        <v/>
      </c>
    </row>
    <row r="3995" spans="29:55">
      <c r="AC3995" s="187" t="str">
        <f t="shared" si="1313"/>
        <v/>
      </c>
      <c r="AD3995" s="187" t="str">
        <f t="shared" si="1314"/>
        <v/>
      </c>
      <c r="AE3995" s="187" t="str">
        <f t="shared" si="1315"/>
        <v/>
      </c>
      <c r="AF3995" s="187" t="str">
        <f t="shared" si="1316"/>
        <v/>
      </c>
      <c r="AG3995" s="187" t="str">
        <f t="shared" si="1317"/>
        <v/>
      </c>
      <c r="AH3995" s="187" t="str">
        <f t="shared" si="1318"/>
        <v/>
      </c>
      <c r="AI3995" s="187" t="str">
        <f t="shared" si="1319"/>
        <v/>
      </c>
      <c r="AJ3995" s="187" t="str">
        <f t="shared" si="1320"/>
        <v/>
      </c>
      <c r="AK3995" s="187" t="str">
        <f t="shared" si="1321"/>
        <v/>
      </c>
      <c r="AN3995" s="187" t="str">
        <f t="shared" si="1322"/>
        <v/>
      </c>
      <c r="AO3995" s="187" t="str">
        <f t="shared" si="1323"/>
        <v/>
      </c>
      <c r="AP3995" s="187" t="str">
        <f t="shared" si="1324"/>
        <v/>
      </c>
      <c r="AT3995" s="187" t="str">
        <f t="shared" si="1325"/>
        <v/>
      </c>
      <c r="AU3995" s="187" t="str">
        <f t="shared" si="1326"/>
        <v/>
      </c>
      <c r="AV3995" s="187" t="str">
        <f t="shared" si="1327"/>
        <v/>
      </c>
      <c r="AW3995" s="187" t="str">
        <f t="shared" si="1328"/>
        <v/>
      </c>
      <c r="AX3995" s="187" t="str">
        <f t="shared" si="1329"/>
        <v/>
      </c>
      <c r="AY3995" s="187" t="str">
        <f t="shared" si="1331"/>
        <v/>
      </c>
      <c r="AZ3995" s="187" t="str">
        <f t="shared" si="1330"/>
        <v/>
      </c>
      <c r="BA3995" s="187" t="str">
        <f t="shared" si="1333"/>
        <v xml:space="preserve"> </v>
      </c>
      <c r="BB3995" s="187" t="str">
        <f>IFERROR(IF(AW3995="","",VLOOKUP(AW3995,SUSS!R:S,2,FALSE)),AY3995*SUSS!$M$2)</f>
        <v/>
      </c>
      <c r="BC3995" s="187" t="str">
        <f t="shared" si="1332"/>
        <v/>
      </c>
    </row>
    <row r="3996" spans="29:55">
      <c r="AC3996" s="187" t="str">
        <f t="shared" si="1313"/>
        <v/>
      </c>
      <c r="AD3996" s="187" t="str">
        <f t="shared" si="1314"/>
        <v/>
      </c>
      <c r="AE3996" s="187" t="str">
        <f t="shared" si="1315"/>
        <v/>
      </c>
      <c r="AF3996" s="187" t="str">
        <f t="shared" si="1316"/>
        <v/>
      </c>
      <c r="AG3996" s="187" t="str">
        <f t="shared" si="1317"/>
        <v/>
      </c>
      <c r="AH3996" s="187" t="str">
        <f t="shared" si="1318"/>
        <v/>
      </c>
      <c r="AI3996" s="187" t="str">
        <f t="shared" si="1319"/>
        <v/>
      </c>
      <c r="AJ3996" s="187" t="str">
        <f t="shared" si="1320"/>
        <v/>
      </c>
      <c r="AK3996" s="187" t="str">
        <f t="shared" si="1321"/>
        <v/>
      </c>
      <c r="AN3996" s="187" t="str">
        <f t="shared" si="1322"/>
        <v/>
      </c>
      <c r="AO3996" s="187" t="str">
        <f t="shared" si="1323"/>
        <v/>
      </c>
      <c r="AP3996" s="187" t="str">
        <f t="shared" si="1324"/>
        <v/>
      </c>
      <c r="AT3996" s="187" t="str">
        <f t="shared" si="1325"/>
        <v/>
      </c>
      <c r="AU3996" s="187" t="str">
        <f t="shared" si="1326"/>
        <v/>
      </c>
      <c r="AV3996" s="187" t="str">
        <f t="shared" si="1327"/>
        <v/>
      </c>
      <c r="AW3996" s="187" t="str">
        <f t="shared" si="1328"/>
        <v/>
      </c>
      <c r="AX3996" s="187" t="str">
        <f t="shared" si="1329"/>
        <v/>
      </c>
      <c r="AY3996" s="187" t="str">
        <f t="shared" si="1331"/>
        <v/>
      </c>
      <c r="AZ3996" s="187" t="str">
        <f t="shared" si="1330"/>
        <v/>
      </c>
      <c r="BA3996" s="187" t="str">
        <f t="shared" si="1333"/>
        <v xml:space="preserve"> </v>
      </c>
      <c r="BB3996" s="187" t="str">
        <f>IFERROR(IF(AW3996="","",VLOOKUP(AW3996,SUSS!R:S,2,FALSE)),AY3996*SUSS!$M$2)</f>
        <v/>
      </c>
      <c r="BC3996" s="187" t="str">
        <f t="shared" si="1332"/>
        <v/>
      </c>
    </row>
    <row r="3997" spans="29:55">
      <c r="AC3997" s="187" t="str">
        <f t="shared" si="1313"/>
        <v/>
      </c>
      <c r="AD3997" s="187" t="str">
        <f t="shared" si="1314"/>
        <v/>
      </c>
      <c r="AE3997" s="187" t="str">
        <f t="shared" si="1315"/>
        <v/>
      </c>
      <c r="AF3997" s="187" t="str">
        <f t="shared" si="1316"/>
        <v/>
      </c>
      <c r="AG3997" s="187" t="str">
        <f t="shared" si="1317"/>
        <v/>
      </c>
      <c r="AH3997" s="187" t="str">
        <f t="shared" si="1318"/>
        <v/>
      </c>
      <c r="AI3997" s="187" t="str">
        <f t="shared" si="1319"/>
        <v/>
      </c>
      <c r="AJ3997" s="187" t="str">
        <f t="shared" si="1320"/>
        <v/>
      </c>
      <c r="AK3997" s="187" t="str">
        <f t="shared" si="1321"/>
        <v/>
      </c>
      <c r="AN3997" s="187" t="str">
        <f t="shared" si="1322"/>
        <v/>
      </c>
      <c r="AO3997" s="187" t="str">
        <f t="shared" si="1323"/>
        <v/>
      </c>
      <c r="AP3997" s="187" t="str">
        <f t="shared" si="1324"/>
        <v/>
      </c>
      <c r="AT3997" s="187" t="str">
        <f t="shared" si="1325"/>
        <v/>
      </c>
      <c r="AU3997" s="187" t="str">
        <f t="shared" si="1326"/>
        <v/>
      </c>
      <c r="AV3997" s="187" t="str">
        <f t="shared" si="1327"/>
        <v/>
      </c>
      <c r="AW3997" s="187" t="str">
        <f t="shared" si="1328"/>
        <v/>
      </c>
      <c r="AX3997" s="187" t="str">
        <f t="shared" si="1329"/>
        <v/>
      </c>
      <c r="AY3997" s="187" t="str">
        <f t="shared" si="1331"/>
        <v/>
      </c>
      <c r="AZ3997" s="187" t="str">
        <f t="shared" si="1330"/>
        <v/>
      </c>
      <c r="BA3997" s="187" t="str">
        <f t="shared" si="1333"/>
        <v xml:space="preserve"> </v>
      </c>
      <c r="BB3997" s="187" t="str">
        <f>IFERROR(IF(AW3997="","",VLOOKUP(AW3997,SUSS!R:S,2,FALSE)),AY3997*SUSS!$M$2)</f>
        <v/>
      </c>
      <c r="BC3997" s="187" t="str">
        <f t="shared" si="1332"/>
        <v/>
      </c>
    </row>
    <row r="3998" spans="29:55">
      <c r="AC3998" s="187" t="str">
        <f t="shared" ref="AC3998:AC4000" si="1334">IF($E3998=$AD$1,IF($G3998=$AE$1,A3998,""),"")</f>
        <v/>
      </c>
      <c r="AD3998" s="187" t="str">
        <f t="shared" ref="AD3998:AD4000" si="1335">IF($E3998=$AD$1,IF($G3998=$AE$1,E3998,""),"")</f>
        <v/>
      </c>
      <c r="AE3998" s="187" t="str">
        <f t="shared" ref="AE3998:AE4000" si="1336">IF($E3998=$AD$1,IF($G3998=$AE$1,F3998,""),"")</f>
        <v/>
      </c>
      <c r="AF3998" s="187" t="str">
        <f t="shared" ref="AF3998:AF4000" si="1337">IF($E3998=$AD$1,IF($G3998=$AE$1,G3998,""),"")</f>
        <v/>
      </c>
      <c r="AG3998" s="187" t="str">
        <f t="shared" ref="AG3998:AG4000" si="1338">IF($E3998=$AD$1,IF($G3998=$AE$1,I3998,""),"")</f>
        <v/>
      </c>
      <c r="AH3998" s="187" t="str">
        <f t="shared" ref="AH3998:AH4000" si="1339">IF($E3998=$AD$1,IF($G3998=$AE$1,J3998,""),"")</f>
        <v/>
      </c>
      <c r="AI3998" s="187" t="str">
        <f t="shared" ref="AI3998:AI4000" si="1340">IF($E3998=$AD$1,IF($G3998=$AE$1,K3998,""),"")</f>
        <v/>
      </c>
      <c r="AJ3998" s="187" t="str">
        <f t="shared" ref="AJ3998:AJ4000" si="1341">IF($E3998=$AD$1,IF($G3998=$AE$1,B3998,""),"")</f>
        <v/>
      </c>
      <c r="AK3998" s="187" t="str">
        <f t="shared" ref="AK3998:AK4000" si="1342">IF($E3998=$AD$1,IF($G3998=$AE$1,C3998,""),"")</f>
        <v/>
      </c>
      <c r="AN3998" s="187" t="str">
        <f t="shared" ref="AN3998:AN4000" si="1343">LEFT(AO3998,7)</f>
        <v/>
      </c>
      <c r="AO3998" s="187" t="str">
        <f t="shared" ref="AO3998:AO4000" si="1344">IF(AF3998=$AE$1,AJ3998&amp;"/"&amp;AK3998&amp;" "&amp;AD3998,"")</f>
        <v/>
      </c>
      <c r="AP3998" s="187" t="str">
        <f t="shared" ref="AP3998:AP4000" si="1345">IF(AO3998&lt;&gt;"",AI3998,"")</f>
        <v/>
      </c>
      <c r="AT3998" s="187" t="str">
        <f t="shared" ref="AT3998:AT4000" si="1346">IF($Q3998=$AD$1,N3998,"")</f>
        <v/>
      </c>
      <c r="AU3998" s="187" t="str">
        <f t="shared" ref="AU3998:AU4000" si="1347">IF($Q3998=$AD$1,O3998,"")</f>
        <v/>
      </c>
      <c r="AV3998" s="187" t="str">
        <f t="shared" ref="AV3998:AV4000" si="1348">IF($Q3998=$AD$1,P3998,"")</f>
        <v/>
      </c>
      <c r="AW3998" s="187" t="str">
        <f t="shared" ref="AW3998:AW4000" si="1349">IF($Q3998=$AD$1,T3998,"")</f>
        <v/>
      </c>
      <c r="AX3998" s="187" t="str">
        <f t="shared" ref="AX3998:AX4000" si="1350">IF(AW3998&lt;&gt;"",AW3998&amp;" "&amp;$AD$1,"")</f>
        <v/>
      </c>
      <c r="AY3998" s="187" t="str">
        <f t="shared" si="1331"/>
        <v/>
      </c>
      <c r="AZ3998" s="187" t="str">
        <f t="shared" ref="AZ3998:AZ4000" si="1351">IF(AY3998="","",AV3998/AY3998)</f>
        <v/>
      </c>
      <c r="BA3998" s="187" t="str">
        <f t="shared" si="1333"/>
        <v xml:space="preserve"> </v>
      </c>
      <c r="BB3998" s="187" t="str">
        <f>IFERROR(IF(AW3998="","",VLOOKUP(AW3998,SUSS!R:S,2,FALSE)),AY3998*SUSS!$M$2)</f>
        <v/>
      </c>
      <c r="BC3998" s="187" t="str">
        <f t="shared" si="1332"/>
        <v/>
      </c>
    </row>
    <row r="3999" spans="29:55">
      <c r="AC3999" s="187" t="str">
        <f t="shared" si="1334"/>
        <v/>
      </c>
      <c r="AD3999" s="187" t="str">
        <f t="shared" si="1335"/>
        <v/>
      </c>
      <c r="AE3999" s="187" t="str">
        <f t="shared" si="1336"/>
        <v/>
      </c>
      <c r="AF3999" s="187" t="str">
        <f t="shared" si="1337"/>
        <v/>
      </c>
      <c r="AG3999" s="187" t="str">
        <f t="shared" si="1338"/>
        <v/>
      </c>
      <c r="AH3999" s="187" t="str">
        <f t="shared" si="1339"/>
        <v/>
      </c>
      <c r="AI3999" s="187" t="str">
        <f t="shared" si="1340"/>
        <v/>
      </c>
      <c r="AJ3999" s="187" t="str">
        <f t="shared" si="1341"/>
        <v/>
      </c>
      <c r="AK3999" s="187" t="str">
        <f t="shared" si="1342"/>
        <v/>
      </c>
      <c r="AN3999" s="187" t="str">
        <f t="shared" si="1343"/>
        <v/>
      </c>
      <c r="AO3999" s="187" t="str">
        <f t="shared" si="1344"/>
        <v/>
      </c>
      <c r="AP3999" s="187" t="str">
        <f t="shared" si="1345"/>
        <v/>
      </c>
      <c r="AT3999" s="187" t="str">
        <f t="shared" si="1346"/>
        <v/>
      </c>
      <c r="AU3999" s="187" t="str">
        <f t="shared" si="1347"/>
        <v/>
      </c>
      <c r="AV3999" s="187" t="str">
        <f t="shared" si="1348"/>
        <v/>
      </c>
      <c r="AW3999" s="187" t="str">
        <f t="shared" si="1349"/>
        <v/>
      </c>
      <c r="AX3999" s="187" t="str">
        <f t="shared" si="1350"/>
        <v/>
      </c>
      <c r="AY3999" s="187" t="str">
        <f t="shared" si="1331"/>
        <v/>
      </c>
      <c r="AZ3999" s="187" t="str">
        <f t="shared" si="1351"/>
        <v/>
      </c>
      <c r="BA3999" s="187" t="str">
        <f t="shared" si="1333"/>
        <v xml:space="preserve"> </v>
      </c>
      <c r="BB3999" s="187" t="str">
        <f>IFERROR(IF(AW3999="","",VLOOKUP(AW3999,SUSS!R:S,2,FALSE)),AY3999*SUSS!$M$2)</f>
        <v/>
      </c>
      <c r="BC3999" s="187" t="str">
        <f t="shared" si="1332"/>
        <v/>
      </c>
    </row>
    <row r="4000" spans="29:55">
      <c r="AC4000" s="187" t="str">
        <f t="shared" si="1334"/>
        <v/>
      </c>
      <c r="AD4000" s="187" t="str">
        <f t="shared" si="1335"/>
        <v/>
      </c>
      <c r="AE4000" s="187" t="str">
        <f t="shared" si="1336"/>
        <v/>
      </c>
      <c r="AF4000" s="187" t="str">
        <f t="shared" si="1337"/>
        <v/>
      </c>
      <c r="AG4000" s="187" t="str">
        <f t="shared" si="1338"/>
        <v/>
      </c>
      <c r="AH4000" s="187" t="str">
        <f t="shared" si="1339"/>
        <v/>
      </c>
      <c r="AI4000" s="187" t="str">
        <f t="shared" si="1340"/>
        <v/>
      </c>
      <c r="AJ4000" s="187" t="str">
        <f t="shared" si="1341"/>
        <v/>
      </c>
      <c r="AK4000" s="187" t="str">
        <f t="shared" si="1342"/>
        <v/>
      </c>
      <c r="AN4000" s="187" t="str">
        <f t="shared" si="1343"/>
        <v/>
      </c>
      <c r="AO4000" s="187" t="str">
        <f t="shared" si="1344"/>
        <v/>
      </c>
      <c r="AP4000" s="187" t="str">
        <f t="shared" si="1345"/>
        <v/>
      </c>
      <c r="AT4000" s="187" t="str">
        <f t="shared" si="1346"/>
        <v/>
      </c>
      <c r="AU4000" s="187" t="str">
        <f t="shared" si="1347"/>
        <v/>
      </c>
      <c r="AV4000" s="187" t="str">
        <f t="shared" si="1348"/>
        <v/>
      </c>
      <c r="AW4000" s="187" t="str">
        <f t="shared" si="1349"/>
        <v/>
      </c>
      <c r="AX4000" s="187" t="str">
        <f t="shared" si="1350"/>
        <v/>
      </c>
      <c r="AY4000" s="187" t="str">
        <f t="shared" si="1331"/>
        <v/>
      </c>
      <c r="AZ4000" s="187" t="str">
        <f t="shared" si="1351"/>
        <v/>
      </c>
      <c r="BA4000" s="187" t="str">
        <f t="shared" si="1333"/>
        <v xml:space="preserve"> </v>
      </c>
      <c r="BB4000" s="187" t="str">
        <f>IFERROR(IF(AW4000="","",VLOOKUP(AW4000,SUSS!R:S,2,FALSE)),AY4000*SUSS!$M$2)</f>
        <v/>
      </c>
      <c r="BC4000" s="187" t="str">
        <f t="shared" si="1332"/>
        <v/>
      </c>
    </row>
    <row r="4001" spans="14:55">
      <c r="AC4001" s="187" t="str">
        <f t="shared" ref="AC4001:AC4064" si="1352">IF($E4001=$AD$1,IF($G4001=$AE$1,A4001,""),"")</f>
        <v/>
      </c>
      <c r="AD4001" s="187" t="str">
        <f t="shared" ref="AD4001:AD4064" si="1353">IF($E4001=$AD$1,IF($G4001=$AE$1,E4001,""),"")</f>
        <v/>
      </c>
      <c r="AE4001" s="187" t="str">
        <f t="shared" ref="AE4001:AE4064" si="1354">IF($E4001=$AD$1,IF($G4001=$AE$1,F4001,""),"")</f>
        <v/>
      </c>
      <c r="AF4001" s="187" t="str">
        <f t="shared" ref="AF4001:AF4064" si="1355">IF($E4001=$AD$1,IF($G4001=$AE$1,G4001,""),"")</f>
        <v/>
      </c>
      <c r="AG4001" s="187" t="str">
        <f t="shared" ref="AG4001:AG4064" si="1356">IF($E4001=$AD$1,IF($G4001=$AE$1,I4001,""),"")</f>
        <v/>
      </c>
      <c r="AH4001" s="187" t="str">
        <f t="shared" ref="AH4001:AH4064" si="1357">IF($E4001=$AD$1,IF($G4001=$AE$1,J4001,""),"")</f>
        <v/>
      </c>
      <c r="AI4001" s="187" t="str">
        <f t="shared" ref="AI4001:AI4064" si="1358">IF($E4001=$AD$1,IF($G4001=$AE$1,K4001,""),"")</f>
        <v/>
      </c>
      <c r="AJ4001" s="187" t="str">
        <f t="shared" ref="AJ4001:AJ4064" si="1359">IF($E4001=$AD$1,IF($G4001=$AE$1,B4001,""),"")</f>
        <v/>
      </c>
      <c r="AK4001" s="187" t="str">
        <f t="shared" ref="AK4001:AK4064" si="1360">IF($E4001=$AD$1,IF($G4001=$AE$1,C4001,""),"")</f>
        <v/>
      </c>
      <c r="AN4001" s="187" t="str">
        <f t="shared" ref="AN4001:AN4064" si="1361">LEFT(AO4001,7)</f>
        <v/>
      </c>
      <c r="AO4001" s="187" t="str">
        <f t="shared" ref="AO4001:AO4064" si="1362">IF(AF4001=$AE$1,AJ4001&amp;"/"&amp;AK4001&amp;" "&amp;AD4001,"")</f>
        <v/>
      </c>
      <c r="AP4001" s="187" t="str">
        <f t="shared" ref="AP4001:AP4064" si="1363">IF(AO4001&lt;&gt;"",AI4001,"")</f>
        <v/>
      </c>
      <c r="AT4001" s="187" t="str">
        <f t="shared" ref="AT4001:AT4064" si="1364">IF($Q4001=$AD$1,N4001,"")</f>
        <v/>
      </c>
      <c r="AU4001" s="187" t="str">
        <f t="shared" ref="AU4001:AU4064" si="1365">IF($Q4001=$AD$1,O4001,"")</f>
        <v/>
      </c>
      <c r="AV4001" s="187" t="str">
        <f t="shared" ref="AV4001:AV4064" si="1366">IF($Q4001=$AD$1,P4001,"")</f>
        <v/>
      </c>
      <c r="AW4001" s="187" t="str">
        <f t="shared" ref="AW4001:AW4064" si="1367">IF($Q4001=$AD$1,T4001,"")</f>
        <v/>
      </c>
      <c r="AX4001" s="187" t="str">
        <f t="shared" ref="AX4001:AX4064" si="1368">IF(AW4001&lt;&gt;"",AW4001&amp;" "&amp;$AD$1,"")</f>
        <v/>
      </c>
      <c r="AY4001" s="187" t="str">
        <f t="shared" ref="AY4001:AY4064" si="1369">VLOOKUP(AX4001,AO:AP,2,FALSE)</f>
        <v/>
      </c>
      <c r="AZ4001" s="187" t="str">
        <f t="shared" ref="AZ4001:AZ4064" si="1370">IF(AY4001="","",AV4001/AY4001)</f>
        <v/>
      </c>
      <c r="BA4001" s="187" t="str">
        <f t="shared" ref="BA4001:BA4064" si="1371">AT4001&amp;" "&amp;AU4001</f>
        <v xml:space="preserve"> </v>
      </c>
      <c r="BB4001" s="187" t="str">
        <f>IFERROR(IF(AW4001="","",VLOOKUP(AW4001,SUSS!R:S,2,FALSE)),AY4001*SUSS!$M$2)</f>
        <v/>
      </c>
      <c r="BC4001" s="187" t="str">
        <f t="shared" ref="BC4001:BC4064" si="1372">IFERROR(IF(BB4001&lt;&gt;"",AZ4001*BB4001,""),"VER")</f>
        <v/>
      </c>
    </row>
    <row r="4002" spans="14:55" ht="46.5" thickBot="1">
      <c r="N4002" s="183" t="s">
        <v>268</v>
      </c>
      <c r="O4002" s="202" t="s">
        <v>17</v>
      </c>
      <c r="P4002" s="185"/>
      <c r="Q4002" s="185"/>
      <c r="R4002" s="185"/>
      <c r="S4002" s="185"/>
      <c r="T4002" s="185"/>
      <c r="U4002" s="185"/>
      <c r="AC4002" s="187" t="str">
        <f t="shared" si="1352"/>
        <v/>
      </c>
      <c r="AD4002" s="187" t="str">
        <f t="shared" si="1353"/>
        <v/>
      </c>
      <c r="AE4002" s="187" t="str">
        <f t="shared" si="1354"/>
        <v/>
      </c>
      <c r="AF4002" s="187" t="str">
        <f t="shared" si="1355"/>
        <v/>
      </c>
      <c r="AG4002" s="187" t="str">
        <f t="shared" si="1356"/>
        <v/>
      </c>
      <c r="AH4002" s="187" t="str">
        <f t="shared" si="1357"/>
        <v/>
      </c>
      <c r="AI4002" s="187" t="str">
        <f t="shared" si="1358"/>
        <v/>
      </c>
      <c r="AJ4002" s="187" t="str">
        <f t="shared" si="1359"/>
        <v/>
      </c>
      <c r="AK4002" s="187" t="str">
        <f t="shared" si="1360"/>
        <v/>
      </c>
      <c r="AN4002" s="187" t="str">
        <f t="shared" si="1361"/>
        <v/>
      </c>
      <c r="AO4002" s="187" t="str">
        <f t="shared" si="1362"/>
        <v/>
      </c>
      <c r="AP4002" s="187" t="str">
        <f t="shared" si="1363"/>
        <v/>
      </c>
      <c r="AT4002" s="187" t="str">
        <f t="shared" si="1364"/>
        <v/>
      </c>
      <c r="AU4002" s="187" t="str">
        <f t="shared" si="1365"/>
        <v/>
      </c>
      <c r="AV4002" s="187" t="str">
        <f t="shared" si="1366"/>
        <v/>
      </c>
      <c r="AW4002" s="187" t="str">
        <f t="shared" si="1367"/>
        <v/>
      </c>
      <c r="AX4002" s="187" t="str">
        <f t="shared" si="1368"/>
        <v/>
      </c>
      <c r="AY4002" s="187" t="str">
        <f t="shared" si="1369"/>
        <v/>
      </c>
      <c r="AZ4002" s="187" t="str">
        <f t="shared" si="1370"/>
        <v/>
      </c>
      <c r="BA4002" s="187" t="str">
        <f t="shared" si="1371"/>
        <v xml:space="preserve"> </v>
      </c>
      <c r="BB4002" s="187" t="str">
        <f>IFERROR(IF(AW4002="","",VLOOKUP(AW4002,SUSS!R:S,2,FALSE)),AY4002*SUSS!$M$2)</f>
        <v/>
      </c>
      <c r="BC4002" s="187" t="str">
        <f t="shared" si="1372"/>
        <v/>
      </c>
    </row>
    <row r="4003" spans="14:55" ht="15.75" thickBot="1">
      <c r="N4003" s="183" t="s">
        <v>268</v>
      </c>
      <c r="O4003" s="87" t="s">
        <v>13</v>
      </c>
      <c r="P4003" s="87" t="s">
        <v>14</v>
      </c>
      <c r="Q4003" s="87" t="s">
        <v>3</v>
      </c>
      <c r="R4003" s="87" t="s">
        <v>4</v>
      </c>
      <c r="S4003" s="87" t="s">
        <v>5</v>
      </c>
      <c r="T4003" s="87" t="s">
        <v>15</v>
      </c>
      <c r="U4003" s="87" t="s">
        <v>16</v>
      </c>
      <c r="AC4003" s="187" t="str">
        <f t="shared" si="1352"/>
        <v/>
      </c>
      <c r="AD4003" s="187" t="str">
        <f t="shared" si="1353"/>
        <v/>
      </c>
      <c r="AE4003" s="187" t="str">
        <f t="shared" si="1354"/>
        <v/>
      </c>
      <c r="AF4003" s="187" t="str">
        <f t="shared" si="1355"/>
        <v/>
      </c>
      <c r="AG4003" s="187" t="str">
        <f t="shared" si="1356"/>
        <v/>
      </c>
      <c r="AH4003" s="187" t="str">
        <f t="shared" si="1357"/>
        <v/>
      </c>
      <c r="AI4003" s="187" t="str">
        <f t="shared" si="1358"/>
        <v/>
      </c>
      <c r="AJ4003" s="187" t="str">
        <f t="shared" si="1359"/>
        <v/>
      </c>
      <c r="AK4003" s="187" t="str">
        <f t="shared" si="1360"/>
        <v/>
      </c>
      <c r="AN4003" s="187" t="str">
        <f t="shared" si="1361"/>
        <v/>
      </c>
      <c r="AO4003" s="187" t="str">
        <f t="shared" si="1362"/>
        <v/>
      </c>
      <c r="AP4003" s="187" t="str">
        <f t="shared" si="1363"/>
        <v/>
      </c>
      <c r="AT4003" s="187" t="str">
        <f t="shared" si="1364"/>
        <v/>
      </c>
      <c r="AU4003" s="187" t="str">
        <f t="shared" si="1365"/>
        <v/>
      </c>
      <c r="AV4003" s="187" t="str">
        <f t="shared" si="1366"/>
        <v/>
      </c>
      <c r="AW4003" s="187" t="str">
        <f t="shared" si="1367"/>
        <v/>
      </c>
      <c r="AX4003" s="187" t="str">
        <f t="shared" si="1368"/>
        <v/>
      </c>
      <c r="AY4003" s="187" t="str">
        <f t="shared" si="1369"/>
        <v/>
      </c>
      <c r="AZ4003" s="187" t="str">
        <f t="shared" si="1370"/>
        <v/>
      </c>
      <c r="BA4003" s="187" t="str">
        <f t="shared" si="1371"/>
        <v xml:space="preserve"> </v>
      </c>
      <c r="BB4003" s="187" t="str">
        <f>IFERROR(IF(AW4003="","",VLOOKUP(AW4003,SUSS!R:S,2,FALSE)),AY4003*SUSS!$M$2)</f>
        <v/>
      </c>
      <c r="BC4003" s="187" t="str">
        <f t="shared" si="1372"/>
        <v/>
      </c>
    </row>
    <row r="4004" spans="14:55" ht="29.25" thickBot="1">
      <c r="N4004" s="183" t="s">
        <v>268</v>
      </c>
      <c r="O4004" s="77">
        <v>1</v>
      </c>
      <c r="P4004" s="80">
        <v>79826.039999999994</v>
      </c>
      <c r="Q4004" s="78" t="s">
        <v>82</v>
      </c>
      <c r="R4004" s="78" t="s">
        <v>10</v>
      </c>
      <c r="S4004" s="78" t="s">
        <v>10</v>
      </c>
      <c r="T4004" s="77" t="s">
        <v>264</v>
      </c>
      <c r="U4004" s="77" t="s">
        <v>122</v>
      </c>
      <c r="AC4004" s="187" t="str">
        <f t="shared" si="1352"/>
        <v/>
      </c>
      <c r="AD4004" s="187" t="str">
        <f t="shared" si="1353"/>
        <v/>
      </c>
      <c r="AE4004" s="187" t="str">
        <f t="shared" si="1354"/>
        <v/>
      </c>
      <c r="AF4004" s="187" t="str">
        <f t="shared" si="1355"/>
        <v/>
      </c>
      <c r="AG4004" s="187" t="str">
        <f t="shared" si="1356"/>
        <v/>
      </c>
      <c r="AH4004" s="187" t="str">
        <f t="shared" si="1357"/>
        <v/>
      </c>
      <c r="AI4004" s="187" t="str">
        <f t="shared" si="1358"/>
        <v/>
      </c>
      <c r="AJ4004" s="187" t="str">
        <f t="shared" si="1359"/>
        <v/>
      </c>
      <c r="AK4004" s="187" t="str">
        <f t="shared" si="1360"/>
        <v/>
      </c>
      <c r="AN4004" s="187" t="str">
        <f t="shared" si="1361"/>
        <v/>
      </c>
      <c r="AO4004" s="187" t="str">
        <f t="shared" si="1362"/>
        <v/>
      </c>
      <c r="AP4004" s="187" t="str">
        <f t="shared" si="1363"/>
        <v/>
      </c>
      <c r="AT4004" s="187" t="str">
        <f t="shared" si="1364"/>
        <v/>
      </c>
      <c r="AU4004" s="187" t="str">
        <f t="shared" si="1365"/>
        <v/>
      </c>
      <c r="AV4004" s="187" t="str">
        <f t="shared" si="1366"/>
        <v/>
      </c>
      <c r="AW4004" s="187" t="str">
        <f t="shared" si="1367"/>
        <v/>
      </c>
      <c r="AX4004" s="187" t="str">
        <f t="shared" si="1368"/>
        <v/>
      </c>
      <c r="AY4004" s="187" t="str">
        <f t="shared" si="1369"/>
        <v/>
      </c>
      <c r="AZ4004" s="187" t="str">
        <f t="shared" si="1370"/>
        <v/>
      </c>
      <c r="BA4004" s="187" t="str">
        <f t="shared" si="1371"/>
        <v xml:space="preserve"> </v>
      </c>
      <c r="BB4004" s="187" t="str">
        <f>IFERROR(IF(AW4004="","",VLOOKUP(AW4004,SUSS!R:S,2,FALSE)),AY4004*SUSS!$M$2)</f>
        <v/>
      </c>
      <c r="BC4004" s="187" t="str">
        <f t="shared" si="1372"/>
        <v/>
      </c>
    </row>
    <row r="4005" spans="14:55" ht="29.25" thickBot="1">
      <c r="N4005" s="183" t="s">
        <v>268</v>
      </c>
      <c r="O4005" s="82">
        <v>1</v>
      </c>
      <c r="P4005" s="85">
        <v>41473.370000000003</v>
      </c>
      <c r="Q4005" s="83" t="s">
        <v>86</v>
      </c>
      <c r="R4005" s="83" t="s">
        <v>10</v>
      </c>
      <c r="S4005" s="83" t="s">
        <v>10</v>
      </c>
      <c r="T4005" s="82" t="s">
        <v>270</v>
      </c>
      <c r="U4005" s="82" t="s">
        <v>122</v>
      </c>
      <c r="AC4005" s="187" t="str">
        <f t="shared" si="1352"/>
        <v/>
      </c>
      <c r="AD4005" s="187" t="str">
        <f t="shared" si="1353"/>
        <v/>
      </c>
      <c r="AE4005" s="187" t="str">
        <f t="shared" si="1354"/>
        <v/>
      </c>
      <c r="AF4005" s="187" t="str">
        <f t="shared" si="1355"/>
        <v/>
      </c>
      <c r="AG4005" s="187" t="str">
        <f t="shared" si="1356"/>
        <v/>
      </c>
      <c r="AH4005" s="187" t="str">
        <f t="shared" si="1357"/>
        <v/>
      </c>
      <c r="AI4005" s="187" t="str">
        <f t="shared" si="1358"/>
        <v/>
      </c>
      <c r="AJ4005" s="187" t="str">
        <f t="shared" si="1359"/>
        <v/>
      </c>
      <c r="AK4005" s="187" t="str">
        <f t="shared" si="1360"/>
        <v/>
      </c>
      <c r="AN4005" s="187" t="str">
        <f t="shared" si="1361"/>
        <v/>
      </c>
      <c r="AO4005" s="187" t="str">
        <f t="shared" si="1362"/>
        <v/>
      </c>
      <c r="AP4005" s="187" t="str">
        <f t="shared" si="1363"/>
        <v/>
      </c>
      <c r="AT4005" s="187" t="str">
        <f t="shared" si="1364"/>
        <v/>
      </c>
      <c r="AU4005" s="187" t="str">
        <f t="shared" si="1365"/>
        <v/>
      </c>
      <c r="AV4005" s="187" t="str">
        <f t="shared" si="1366"/>
        <v/>
      </c>
      <c r="AW4005" s="187" t="str">
        <f t="shared" si="1367"/>
        <v/>
      </c>
      <c r="AX4005" s="187" t="str">
        <f t="shared" si="1368"/>
        <v/>
      </c>
      <c r="AY4005" s="187" t="str">
        <f t="shared" si="1369"/>
        <v/>
      </c>
      <c r="AZ4005" s="187" t="str">
        <f t="shared" si="1370"/>
        <v/>
      </c>
      <c r="BA4005" s="187" t="str">
        <f t="shared" si="1371"/>
        <v xml:space="preserve"> </v>
      </c>
      <c r="BB4005" s="187" t="str">
        <f>IFERROR(IF(AW4005="","",VLOOKUP(AW4005,SUSS!R:S,2,FALSE)),AY4005*SUSS!$M$2)</f>
        <v/>
      </c>
      <c r="BC4005" s="187" t="str">
        <f t="shared" si="1372"/>
        <v/>
      </c>
    </row>
    <row r="4006" spans="14:55" ht="29.25" thickBot="1">
      <c r="N4006" s="183" t="s">
        <v>268</v>
      </c>
      <c r="O4006" s="82">
        <v>1</v>
      </c>
      <c r="P4006" s="85">
        <v>50221.62</v>
      </c>
      <c r="Q4006" s="83" t="s">
        <v>11</v>
      </c>
      <c r="R4006" s="83" t="s">
        <v>10</v>
      </c>
      <c r="S4006" s="83" t="s">
        <v>10</v>
      </c>
      <c r="T4006" s="82" t="s">
        <v>270</v>
      </c>
      <c r="U4006" s="82" t="s">
        <v>122</v>
      </c>
      <c r="AC4006" s="187" t="str">
        <f t="shared" si="1352"/>
        <v/>
      </c>
      <c r="AD4006" s="187" t="str">
        <f t="shared" si="1353"/>
        <v/>
      </c>
      <c r="AE4006" s="187" t="str">
        <f t="shared" si="1354"/>
        <v/>
      </c>
      <c r="AF4006" s="187" t="str">
        <f t="shared" si="1355"/>
        <v/>
      </c>
      <c r="AG4006" s="187" t="str">
        <f t="shared" si="1356"/>
        <v/>
      </c>
      <c r="AH4006" s="187" t="str">
        <f t="shared" si="1357"/>
        <v/>
      </c>
      <c r="AI4006" s="187" t="str">
        <f t="shared" si="1358"/>
        <v/>
      </c>
      <c r="AJ4006" s="187" t="str">
        <f t="shared" si="1359"/>
        <v/>
      </c>
      <c r="AK4006" s="187" t="str">
        <f t="shared" si="1360"/>
        <v/>
      </c>
      <c r="AN4006" s="187" t="str">
        <f t="shared" si="1361"/>
        <v/>
      </c>
      <c r="AO4006" s="187" t="str">
        <f t="shared" si="1362"/>
        <v/>
      </c>
      <c r="AP4006" s="187" t="str">
        <f t="shared" si="1363"/>
        <v/>
      </c>
      <c r="AT4006" s="187" t="str">
        <f t="shared" si="1364"/>
        <v>P897235</v>
      </c>
      <c r="AU4006" s="187">
        <f t="shared" si="1365"/>
        <v>1</v>
      </c>
      <c r="AV4006" s="187">
        <f t="shared" si="1366"/>
        <v>50221.62</v>
      </c>
      <c r="AW4006" s="187" t="str">
        <f t="shared" si="1367"/>
        <v>2022/1</v>
      </c>
      <c r="AX4006" s="187" t="str">
        <f t="shared" si="1368"/>
        <v>2022/1 Contribuciones Seg. Social</v>
      </c>
      <c r="AY4006" s="187">
        <f t="shared" si="1369"/>
        <v>162084.65</v>
      </c>
      <c r="AZ4006" s="187">
        <f t="shared" si="1370"/>
        <v>0.30984809480725045</v>
      </c>
      <c r="BA4006" s="187" t="str">
        <f t="shared" si="1371"/>
        <v>P897235 1</v>
      </c>
      <c r="BB4006" s="187">
        <f>IFERROR(IF(AW4006="","",VLOOKUP(AW4006,SUSS!R:S,2,FALSE)),AY4006*SUSS!$M$2)</f>
        <v>18652.13</v>
      </c>
      <c r="BC4006" s="187">
        <f t="shared" si="1372"/>
        <v>5779.3269445971609</v>
      </c>
    </row>
    <row r="4007" spans="14:55" ht="29.25" thickBot="1">
      <c r="N4007" s="183" t="s">
        <v>268</v>
      </c>
      <c r="O4007" s="82">
        <v>2</v>
      </c>
      <c r="P4007" s="85">
        <v>10132.26</v>
      </c>
      <c r="Q4007" s="83" t="s">
        <v>82</v>
      </c>
      <c r="R4007" s="83" t="s">
        <v>10</v>
      </c>
      <c r="S4007" s="83" t="s">
        <v>10</v>
      </c>
      <c r="T4007" s="82" t="s">
        <v>264</v>
      </c>
      <c r="U4007" s="82" t="s">
        <v>122</v>
      </c>
      <c r="AC4007" s="187" t="str">
        <f t="shared" si="1352"/>
        <v/>
      </c>
      <c r="AD4007" s="187" t="str">
        <f t="shared" si="1353"/>
        <v/>
      </c>
      <c r="AE4007" s="187" t="str">
        <f t="shared" si="1354"/>
        <v/>
      </c>
      <c r="AF4007" s="187" t="str">
        <f t="shared" si="1355"/>
        <v/>
      </c>
      <c r="AG4007" s="187" t="str">
        <f t="shared" si="1356"/>
        <v/>
      </c>
      <c r="AH4007" s="187" t="str">
        <f t="shared" si="1357"/>
        <v/>
      </c>
      <c r="AI4007" s="187" t="str">
        <f t="shared" si="1358"/>
        <v/>
      </c>
      <c r="AJ4007" s="187" t="str">
        <f t="shared" si="1359"/>
        <v/>
      </c>
      <c r="AK4007" s="187" t="str">
        <f t="shared" si="1360"/>
        <v/>
      </c>
      <c r="AN4007" s="187" t="str">
        <f t="shared" si="1361"/>
        <v/>
      </c>
      <c r="AO4007" s="187" t="str">
        <f t="shared" si="1362"/>
        <v/>
      </c>
      <c r="AP4007" s="187" t="str">
        <f t="shared" si="1363"/>
        <v/>
      </c>
      <c r="AT4007" s="187" t="str">
        <f t="shared" si="1364"/>
        <v/>
      </c>
      <c r="AU4007" s="187" t="str">
        <f t="shared" si="1365"/>
        <v/>
      </c>
      <c r="AV4007" s="187" t="str">
        <f t="shared" si="1366"/>
        <v/>
      </c>
      <c r="AW4007" s="187" t="str">
        <f t="shared" si="1367"/>
        <v/>
      </c>
      <c r="AX4007" s="187" t="str">
        <f t="shared" si="1368"/>
        <v/>
      </c>
      <c r="AY4007" s="187" t="str">
        <f t="shared" si="1369"/>
        <v/>
      </c>
      <c r="AZ4007" s="187" t="str">
        <f t="shared" si="1370"/>
        <v/>
      </c>
      <c r="BA4007" s="187" t="str">
        <f t="shared" si="1371"/>
        <v xml:space="preserve"> </v>
      </c>
      <c r="BB4007" s="187" t="str">
        <f>IFERROR(IF(AW4007="","",VLOOKUP(AW4007,SUSS!R:S,2,FALSE)),AY4007*SUSS!$M$2)</f>
        <v/>
      </c>
      <c r="BC4007" s="187" t="str">
        <f t="shared" si="1372"/>
        <v/>
      </c>
    </row>
    <row r="4008" spans="14:55" ht="29.25" thickBot="1">
      <c r="N4008" s="183" t="s">
        <v>268</v>
      </c>
      <c r="O4008" s="82">
        <v>2</v>
      </c>
      <c r="P4008" s="85">
        <v>4922.22</v>
      </c>
      <c r="Q4008" s="83" t="s">
        <v>82</v>
      </c>
      <c r="R4008" s="83" t="s">
        <v>10</v>
      </c>
      <c r="S4008" s="83" t="s">
        <v>83</v>
      </c>
      <c r="T4008" s="82" t="s">
        <v>264</v>
      </c>
      <c r="U4008" s="82" t="s">
        <v>122</v>
      </c>
      <c r="AC4008" s="187" t="str">
        <f t="shared" si="1352"/>
        <v/>
      </c>
      <c r="AD4008" s="187" t="str">
        <f t="shared" si="1353"/>
        <v/>
      </c>
      <c r="AE4008" s="187" t="str">
        <f t="shared" si="1354"/>
        <v/>
      </c>
      <c r="AF4008" s="187" t="str">
        <f t="shared" si="1355"/>
        <v/>
      </c>
      <c r="AG4008" s="187" t="str">
        <f t="shared" si="1356"/>
        <v/>
      </c>
      <c r="AH4008" s="187" t="str">
        <f t="shared" si="1357"/>
        <v/>
      </c>
      <c r="AI4008" s="187" t="str">
        <f t="shared" si="1358"/>
        <v/>
      </c>
      <c r="AJ4008" s="187" t="str">
        <f t="shared" si="1359"/>
        <v/>
      </c>
      <c r="AK4008" s="187" t="str">
        <f t="shared" si="1360"/>
        <v/>
      </c>
      <c r="AN4008" s="187" t="str">
        <f t="shared" si="1361"/>
        <v/>
      </c>
      <c r="AO4008" s="187" t="str">
        <f t="shared" si="1362"/>
        <v/>
      </c>
      <c r="AP4008" s="187" t="str">
        <f t="shared" si="1363"/>
        <v/>
      </c>
      <c r="AT4008" s="187" t="str">
        <f t="shared" si="1364"/>
        <v/>
      </c>
      <c r="AU4008" s="187" t="str">
        <f t="shared" si="1365"/>
        <v/>
      </c>
      <c r="AV4008" s="187" t="str">
        <f t="shared" si="1366"/>
        <v/>
      </c>
      <c r="AW4008" s="187" t="str">
        <f t="shared" si="1367"/>
        <v/>
      </c>
      <c r="AX4008" s="187" t="str">
        <f t="shared" si="1368"/>
        <v/>
      </c>
      <c r="AY4008" s="187" t="str">
        <f t="shared" si="1369"/>
        <v/>
      </c>
      <c r="AZ4008" s="187" t="str">
        <f t="shared" si="1370"/>
        <v/>
      </c>
      <c r="BA4008" s="187" t="str">
        <f t="shared" si="1371"/>
        <v xml:space="preserve"> </v>
      </c>
      <c r="BB4008" s="187" t="str">
        <f>IFERROR(IF(AW4008="","",VLOOKUP(AW4008,SUSS!R:S,2,FALSE)),AY4008*SUSS!$M$2)</f>
        <v/>
      </c>
      <c r="BC4008" s="187" t="str">
        <f t="shared" si="1372"/>
        <v/>
      </c>
    </row>
    <row r="4009" spans="14:55" ht="29.25" thickBot="1">
      <c r="N4009" s="183" t="s">
        <v>268</v>
      </c>
      <c r="O4009" s="82">
        <v>2</v>
      </c>
      <c r="P4009" s="85">
        <v>51904.05</v>
      </c>
      <c r="Q4009" s="83" t="s">
        <v>11</v>
      </c>
      <c r="R4009" s="83" t="s">
        <v>10</v>
      </c>
      <c r="S4009" s="83" t="s">
        <v>10</v>
      </c>
      <c r="T4009" s="82" t="s">
        <v>270</v>
      </c>
      <c r="U4009" s="82" t="s">
        <v>122</v>
      </c>
      <c r="AC4009" s="187" t="str">
        <f t="shared" si="1352"/>
        <v/>
      </c>
      <c r="AD4009" s="187" t="str">
        <f t="shared" si="1353"/>
        <v/>
      </c>
      <c r="AE4009" s="187" t="str">
        <f t="shared" si="1354"/>
        <v/>
      </c>
      <c r="AF4009" s="187" t="str">
        <f t="shared" si="1355"/>
        <v/>
      </c>
      <c r="AG4009" s="187" t="str">
        <f t="shared" si="1356"/>
        <v/>
      </c>
      <c r="AH4009" s="187" t="str">
        <f t="shared" si="1357"/>
        <v/>
      </c>
      <c r="AI4009" s="187" t="str">
        <f t="shared" si="1358"/>
        <v/>
      </c>
      <c r="AJ4009" s="187" t="str">
        <f t="shared" si="1359"/>
        <v/>
      </c>
      <c r="AK4009" s="187" t="str">
        <f t="shared" si="1360"/>
        <v/>
      </c>
      <c r="AN4009" s="187" t="str">
        <f t="shared" si="1361"/>
        <v/>
      </c>
      <c r="AO4009" s="187" t="str">
        <f t="shared" si="1362"/>
        <v/>
      </c>
      <c r="AP4009" s="187" t="str">
        <f t="shared" si="1363"/>
        <v/>
      </c>
      <c r="AT4009" s="187" t="str">
        <f t="shared" si="1364"/>
        <v>P897235</v>
      </c>
      <c r="AU4009" s="187">
        <f t="shared" si="1365"/>
        <v>2</v>
      </c>
      <c r="AV4009" s="187">
        <f t="shared" si="1366"/>
        <v>51904.05</v>
      </c>
      <c r="AW4009" s="187" t="str">
        <f t="shared" si="1367"/>
        <v>2022/1</v>
      </c>
      <c r="AX4009" s="187" t="str">
        <f t="shared" si="1368"/>
        <v>2022/1 Contribuciones Seg. Social</v>
      </c>
      <c r="AY4009" s="187">
        <f t="shared" si="1369"/>
        <v>162084.65</v>
      </c>
      <c r="AZ4009" s="187">
        <f t="shared" si="1370"/>
        <v>0.32022804133519123</v>
      </c>
      <c r="BA4009" s="187" t="str">
        <f t="shared" si="1371"/>
        <v>P897235 2</v>
      </c>
      <c r="BB4009" s="187">
        <f>IFERROR(IF(AW4009="","",VLOOKUP(AW4009,SUSS!R:S,2,FALSE)),AY4009*SUSS!$M$2)</f>
        <v>18652.13</v>
      </c>
      <c r="BC4009" s="187">
        <f t="shared" si="1372"/>
        <v>5972.9350566293606</v>
      </c>
    </row>
    <row r="4010" spans="14:55" ht="29.25" thickBot="1">
      <c r="N4010" s="183" t="s">
        <v>268</v>
      </c>
      <c r="O4010" s="82">
        <v>2</v>
      </c>
      <c r="P4010" s="85">
        <v>67445.740000000005</v>
      </c>
      <c r="Q4010" s="83" t="s">
        <v>82</v>
      </c>
      <c r="R4010" s="83" t="s">
        <v>10</v>
      </c>
      <c r="S4010" s="83" t="s">
        <v>10</v>
      </c>
      <c r="T4010" s="82" t="s">
        <v>270</v>
      </c>
      <c r="U4010" s="82" t="s">
        <v>122</v>
      </c>
      <c r="AC4010" s="187" t="str">
        <f t="shared" si="1352"/>
        <v/>
      </c>
      <c r="AD4010" s="187" t="str">
        <f t="shared" si="1353"/>
        <v/>
      </c>
      <c r="AE4010" s="187" t="str">
        <f t="shared" si="1354"/>
        <v/>
      </c>
      <c r="AF4010" s="187" t="str">
        <f t="shared" si="1355"/>
        <v/>
      </c>
      <c r="AG4010" s="187" t="str">
        <f t="shared" si="1356"/>
        <v/>
      </c>
      <c r="AH4010" s="187" t="str">
        <f t="shared" si="1357"/>
        <v/>
      </c>
      <c r="AI4010" s="187" t="str">
        <f t="shared" si="1358"/>
        <v/>
      </c>
      <c r="AJ4010" s="187" t="str">
        <f t="shared" si="1359"/>
        <v/>
      </c>
      <c r="AK4010" s="187" t="str">
        <f t="shared" si="1360"/>
        <v/>
      </c>
      <c r="AN4010" s="187" t="str">
        <f t="shared" si="1361"/>
        <v/>
      </c>
      <c r="AO4010" s="187" t="str">
        <f t="shared" si="1362"/>
        <v/>
      </c>
      <c r="AP4010" s="187" t="str">
        <f t="shared" si="1363"/>
        <v/>
      </c>
      <c r="AT4010" s="187" t="str">
        <f t="shared" si="1364"/>
        <v/>
      </c>
      <c r="AU4010" s="187" t="str">
        <f t="shared" si="1365"/>
        <v/>
      </c>
      <c r="AV4010" s="187" t="str">
        <f t="shared" si="1366"/>
        <v/>
      </c>
      <c r="AW4010" s="187" t="str">
        <f t="shared" si="1367"/>
        <v/>
      </c>
      <c r="AX4010" s="187" t="str">
        <f t="shared" si="1368"/>
        <v/>
      </c>
      <c r="AY4010" s="187" t="str">
        <f t="shared" si="1369"/>
        <v/>
      </c>
      <c r="AZ4010" s="187" t="str">
        <f t="shared" si="1370"/>
        <v/>
      </c>
      <c r="BA4010" s="187" t="str">
        <f t="shared" si="1371"/>
        <v xml:space="preserve"> </v>
      </c>
      <c r="BB4010" s="187" t="str">
        <f>IFERROR(IF(AW4010="","",VLOOKUP(AW4010,SUSS!R:S,2,FALSE)),AY4010*SUSS!$M$2)</f>
        <v/>
      </c>
      <c r="BC4010" s="187" t="str">
        <f t="shared" si="1372"/>
        <v/>
      </c>
    </row>
    <row r="4011" spans="14:55" ht="29.25" thickBot="1">
      <c r="N4011" s="183" t="s">
        <v>268</v>
      </c>
      <c r="O4011" s="82">
        <v>2</v>
      </c>
      <c r="P4011" s="85">
        <v>42862.73</v>
      </c>
      <c r="Q4011" s="83" t="s">
        <v>86</v>
      </c>
      <c r="R4011" s="83" t="s">
        <v>10</v>
      </c>
      <c r="S4011" s="83" t="s">
        <v>10</v>
      </c>
      <c r="T4011" s="82" t="s">
        <v>270</v>
      </c>
      <c r="U4011" s="82" t="s">
        <v>122</v>
      </c>
      <c r="AC4011" s="187" t="str">
        <f t="shared" si="1352"/>
        <v/>
      </c>
      <c r="AD4011" s="187" t="str">
        <f t="shared" si="1353"/>
        <v/>
      </c>
      <c r="AE4011" s="187" t="str">
        <f t="shared" si="1354"/>
        <v/>
      </c>
      <c r="AF4011" s="187" t="str">
        <f t="shared" si="1355"/>
        <v/>
      </c>
      <c r="AG4011" s="187" t="str">
        <f t="shared" si="1356"/>
        <v/>
      </c>
      <c r="AH4011" s="187" t="str">
        <f t="shared" si="1357"/>
        <v/>
      </c>
      <c r="AI4011" s="187" t="str">
        <f t="shared" si="1358"/>
        <v/>
      </c>
      <c r="AJ4011" s="187" t="str">
        <f t="shared" si="1359"/>
        <v/>
      </c>
      <c r="AK4011" s="187" t="str">
        <f t="shared" si="1360"/>
        <v/>
      </c>
      <c r="AN4011" s="187" t="str">
        <f t="shared" si="1361"/>
        <v/>
      </c>
      <c r="AO4011" s="187" t="str">
        <f t="shared" si="1362"/>
        <v/>
      </c>
      <c r="AP4011" s="187" t="str">
        <f t="shared" si="1363"/>
        <v/>
      </c>
      <c r="AT4011" s="187" t="str">
        <f t="shared" si="1364"/>
        <v/>
      </c>
      <c r="AU4011" s="187" t="str">
        <f t="shared" si="1365"/>
        <v/>
      </c>
      <c r="AV4011" s="187" t="str">
        <f t="shared" si="1366"/>
        <v/>
      </c>
      <c r="AW4011" s="187" t="str">
        <f t="shared" si="1367"/>
        <v/>
      </c>
      <c r="AX4011" s="187" t="str">
        <f t="shared" si="1368"/>
        <v/>
      </c>
      <c r="AY4011" s="187" t="str">
        <f t="shared" si="1369"/>
        <v/>
      </c>
      <c r="AZ4011" s="187" t="str">
        <f t="shared" si="1370"/>
        <v/>
      </c>
      <c r="BA4011" s="187" t="str">
        <f t="shared" si="1371"/>
        <v xml:space="preserve"> </v>
      </c>
      <c r="BB4011" s="187" t="str">
        <f>IFERROR(IF(AW4011="","",VLOOKUP(AW4011,SUSS!R:S,2,FALSE)),AY4011*SUSS!$M$2)</f>
        <v/>
      </c>
      <c r="BC4011" s="187" t="str">
        <f t="shared" si="1372"/>
        <v/>
      </c>
    </row>
    <row r="4012" spans="14:55" ht="15.75" thickBot="1">
      <c r="N4012" s="183" t="s">
        <v>268</v>
      </c>
      <c r="O4012" s="82">
        <v>3</v>
      </c>
      <c r="P4012" s="85">
        <v>85263.97</v>
      </c>
      <c r="Q4012" s="83" t="s">
        <v>82</v>
      </c>
      <c r="R4012" s="83" t="s">
        <v>10</v>
      </c>
      <c r="S4012" s="83" t="s">
        <v>10</v>
      </c>
      <c r="T4012" s="82" t="s">
        <v>270</v>
      </c>
      <c r="U4012" s="82" t="s">
        <v>124</v>
      </c>
      <c r="AC4012" s="187" t="str">
        <f t="shared" si="1352"/>
        <v/>
      </c>
      <c r="AD4012" s="187" t="str">
        <f t="shared" si="1353"/>
        <v/>
      </c>
      <c r="AE4012" s="187" t="str">
        <f t="shared" si="1354"/>
        <v/>
      </c>
      <c r="AF4012" s="187" t="str">
        <f t="shared" si="1355"/>
        <v/>
      </c>
      <c r="AG4012" s="187" t="str">
        <f t="shared" si="1356"/>
        <v/>
      </c>
      <c r="AH4012" s="187" t="str">
        <f t="shared" si="1357"/>
        <v/>
      </c>
      <c r="AI4012" s="187" t="str">
        <f t="shared" si="1358"/>
        <v/>
      </c>
      <c r="AJ4012" s="187" t="str">
        <f t="shared" si="1359"/>
        <v/>
      </c>
      <c r="AK4012" s="187" t="str">
        <f t="shared" si="1360"/>
        <v/>
      </c>
      <c r="AN4012" s="187" t="str">
        <f t="shared" si="1361"/>
        <v/>
      </c>
      <c r="AO4012" s="187" t="str">
        <f t="shared" si="1362"/>
        <v/>
      </c>
      <c r="AP4012" s="187" t="str">
        <f t="shared" si="1363"/>
        <v/>
      </c>
      <c r="AT4012" s="187" t="str">
        <f t="shared" si="1364"/>
        <v/>
      </c>
      <c r="AU4012" s="187" t="str">
        <f t="shared" si="1365"/>
        <v/>
      </c>
      <c r="AV4012" s="187" t="str">
        <f t="shared" si="1366"/>
        <v/>
      </c>
      <c r="AW4012" s="187" t="str">
        <f t="shared" si="1367"/>
        <v/>
      </c>
      <c r="AX4012" s="187" t="str">
        <f t="shared" si="1368"/>
        <v/>
      </c>
      <c r="AY4012" s="187" t="str">
        <f t="shared" si="1369"/>
        <v/>
      </c>
      <c r="AZ4012" s="187" t="str">
        <f t="shared" si="1370"/>
        <v/>
      </c>
      <c r="BA4012" s="187" t="str">
        <f t="shared" si="1371"/>
        <v xml:space="preserve"> </v>
      </c>
      <c r="BB4012" s="187" t="str">
        <f>IFERROR(IF(AW4012="","",VLOOKUP(AW4012,SUSS!R:S,2,FALSE)),AY4012*SUSS!$M$2)</f>
        <v/>
      </c>
      <c r="BC4012" s="187" t="str">
        <f t="shared" si="1372"/>
        <v/>
      </c>
    </row>
    <row r="4013" spans="14:55" ht="15.75" thickBot="1">
      <c r="N4013" s="183" t="s">
        <v>268</v>
      </c>
      <c r="O4013" s="82">
        <v>3</v>
      </c>
      <c r="P4013" s="85">
        <v>53642.83</v>
      </c>
      <c r="Q4013" s="83" t="s">
        <v>11</v>
      </c>
      <c r="R4013" s="83" t="s">
        <v>10</v>
      </c>
      <c r="S4013" s="83" t="s">
        <v>10</v>
      </c>
      <c r="T4013" s="82" t="s">
        <v>270</v>
      </c>
      <c r="U4013" s="82" t="s">
        <v>124</v>
      </c>
      <c r="AC4013" s="187" t="str">
        <f t="shared" si="1352"/>
        <v/>
      </c>
      <c r="AD4013" s="187" t="str">
        <f t="shared" si="1353"/>
        <v/>
      </c>
      <c r="AE4013" s="187" t="str">
        <f t="shared" si="1354"/>
        <v/>
      </c>
      <c r="AF4013" s="187" t="str">
        <f t="shared" si="1355"/>
        <v/>
      </c>
      <c r="AG4013" s="187" t="str">
        <f t="shared" si="1356"/>
        <v/>
      </c>
      <c r="AH4013" s="187" t="str">
        <f t="shared" si="1357"/>
        <v/>
      </c>
      <c r="AI4013" s="187" t="str">
        <f t="shared" si="1358"/>
        <v/>
      </c>
      <c r="AJ4013" s="187" t="str">
        <f t="shared" si="1359"/>
        <v/>
      </c>
      <c r="AK4013" s="187" t="str">
        <f t="shared" si="1360"/>
        <v/>
      </c>
      <c r="AN4013" s="187" t="str">
        <f t="shared" si="1361"/>
        <v/>
      </c>
      <c r="AO4013" s="187" t="str">
        <f t="shared" si="1362"/>
        <v/>
      </c>
      <c r="AP4013" s="187" t="str">
        <f t="shared" si="1363"/>
        <v/>
      </c>
      <c r="AT4013" s="187" t="str">
        <f t="shared" si="1364"/>
        <v>P897235</v>
      </c>
      <c r="AU4013" s="187">
        <f t="shared" si="1365"/>
        <v>3</v>
      </c>
      <c r="AV4013" s="187">
        <f t="shared" si="1366"/>
        <v>53642.83</v>
      </c>
      <c r="AW4013" s="187" t="str">
        <f t="shared" si="1367"/>
        <v>2022/1</v>
      </c>
      <c r="AX4013" s="187" t="str">
        <f t="shared" si="1368"/>
        <v>2022/1 Contribuciones Seg. Social</v>
      </c>
      <c r="AY4013" s="187">
        <f t="shared" si="1369"/>
        <v>162084.65</v>
      </c>
      <c r="AZ4013" s="187">
        <f t="shared" si="1370"/>
        <v>0.33095564570735109</v>
      </c>
      <c r="BA4013" s="187" t="str">
        <f t="shared" si="1371"/>
        <v>P897235 3</v>
      </c>
      <c r="BB4013" s="187">
        <f>IFERROR(IF(AW4013="","",VLOOKUP(AW4013,SUSS!R:S,2,FALSE)),AY4013*SUSS!$M$2)</f>
        <v>18652.13</v>
      </c>
      <c r="BC4013" s="187">
        <f t="shared" si="1372"/>
        <v>6173.0277279674547</v>
      </c>
    </row>
    <row r="4014" spans="14:55" ht="15.75" thickBot="1">
      <c r="N4014" s="183" t="s">
        <v>268</v>
      </c>
      <c r="O4014" s="82">
        <v>3</v>
      </c>
      <c r="P4014" s="85">
        <v>44298.63</v>
      </c>
      <c r="Q4014" s="83" t="s">
        <v>86</v>
      </c>
      <c r="R4014" s="83" t="s">
        <v>10</v>
      </c>
      <c r="S4014" s="83" t="s">
        <v>10</v>
      </c>
      <c r="T4014" s="82" t="s">
        <v>270</v>
      </c>
      <c r="U4014" s="82" t="s">
        <v>124</v>
      </c>
      <c r="AC4014" s="187" t="str">
        <f t="shared" si="1352"/>
        <v/>
      </c>
      <c r="AD4014" s="187" t="str">
        <f t="shared" si="1353"/>
        <v/>
      </c>
      <c r="AE4014" s="187" t="str">
        <f t="shared" si="1354"/>
        <v/>
      </c>
      <c r="AF4014" s="187" t="str">
        <f t="shared" si="1355"/>
        <v/>
      </c>
      <c r="AG4014" s="187" t="str">
        <f t="shared" si="1356"/>
        <v/>
      </c>
      <c r="AH4014" s="187" t="str">
        <f t="shared" si="1357"/>
        <v/>
      </c>
      <c r="AI4014" s="187" t="str">
        <f t="shared" si="1358"/>
        <v/>
      </c>
      <c r="AJ4014" s="187" t="str">
        <f t="shared" si="1359"/>
        <v/>
      </c>
      <c r="AK4014" s="187" t="str">
        <f t="shared" si="1360"/>
        <v/>
      </c>
      <c r="AN4014" s="187" t="str">
        <f t="shared" si="1361"/>
        <v/>
      </c>
      <c r="AO4014" s="187" t="str">
        <f t="shared" si="1362"/>
        <v/>
      </c>
      <c r="AP4014" s="187" t="str">
        <f t="shared" si="1363"/>
        <v/>
      </c>
      <c r="AT4014" s="187" t="str">
        <f t="shared" si="1364"/>
        <v/>
      </c>
      <c r="AU4014" s="187" t="str">
        <f t="shared" si="1365"/>
        <v/>
      </c>
      <c r="AV4014" s="187" t="str">
        <f t="shared" si="1366"/>
        <v/>
      </c>
      <c r="AW4014" s="187" t="str">
        <f t="shared" si="1367"/>
        <v/>
      </c>
      <c r="AX4014" s="187" t="str">
        <f t="shared" si="1368"/>
        <v/>
      </c>
      <c r="AY4014" s="187" t="str">
        <f t="shared" si="1369"/>
        <v/>
      </c>
      <c r="AZ4014" s="187" t="str">
        <f t="shared" si="1370"/>
        <v/>
      </c>
      <c r="BA4014" s="187" t="str">
        <f t="shared" si="1371"/>
        <v xml:space="preserve"> </v>
      </c>
      <c r="BB4014" s="187" t="str">
        <f>IFERROR(IF(AW4014="","",VLOOKUP(AW4014,SUSS!R:S,2,FALSE)),AY4014*SUSS!$M$2)</f>
        <v/>
      </c>
      <c r="BC4014" s="187" t="str">
        <f t="shared" si="1372"/>
        <v/>
      </c>
    </row>
    <row r="4015" spans="14:55" ht="15.75" thickBot="1">
      <c r="N4015" s="183" t="s">
        <v>268</v>
      </c>
      <c r="O4015" s="82">
        <v>4</v>
      </c>
      <c r="P4015" s="85">
        <v>5294.52</v>
      </c>
      <c r="Q4015" s="83" t="s">
        <v>86</v>
      </c>
      <c r="R4015" s="83" t="s">
        <v>10</v>
      </c>
      <c r="S4015" s="83" t="s">
        <v>10</v>
      </c>
      <c r="T4015" s="82" t="s">
        <v>270</v>
      </c>
      <c r="U4015" s="82" t="s">
        <v>124</v>
      </c>
      <c r="AC4015" s="187" t="str">
        <f t="shared" si="1352"/>
        <v/>
      </c>
      <c r="AD4015" s="187" t="str">
        <f t="shared" si="1353"/>
        <v/>
      </c>
      <c r="AE4015" s="187" t="str">
        <f t="shared" si="1354"/>
        <v/>
      </c>
      <c r="AF4015" s="187" t="str">
        <f t="shared" si="1355"/>
        <v/>
      </c>
      <c r="AG4015" s="187" t="str">
        <f t="shared" si="1356"/>
        <v/>
      </c>
      <c r="AH4015" s="187" t="str">
        <f t="shared" si="1357"/>
        <v/>
      </c>
      <c r="AI4015" s="187" t="str">
        <f t="shared" si="1358"/>
        <v/>
      </c>
      <c r="AJ4015" s="187" t="str">
        <f t="shared" si="1359"/>
        <v/>
      </c>
      <c r="AK4015" s="187" t="str">
        <f t="shared" si="1360"/>
        <v/>
      </c>
      <c r="AN4015" s="187" t="str">
        <f t="shared" si="1361"/>
        <v/>
      </c>
      <c r="AO4015" s="187" t="str">
        <f t="shared" si="1362"/>
        <v/>
      </c>
      <c r="AP4015" s="187" t="str">
        <f t="shared" si="1363"/>
        <v/>
      </c>
      <c r="AT4015" s="187" t="str">
        <f t="shared" si="1364"/>
        <v/>
      </c>
      <c r="AU4015" s="187" t="str">
        <f t="shared" si="1365"/>
        <v/>
      </c>
      <c r="AV4015" s="187" t="str">
        <f t="shared" si="1366"/>
        <v/>
      </c>
      <c r="AW4015" s="187" t="str">
        <f t="shared" si="1367"/>
        <v/>
      </c>
      <c r="AX4015" s="187" t="str">
        <f t="shared" si="1368"/>
        <v/>
      </c>
      <c r="AY4015" s="187" t="str">
        <f t="shared" si="1369"/>
        <v/>
      </c>
      <c r="AZ4015" s="187" t="str">
        <f t="shared" si="1370"/>
        <v/>
      </c>
      <c r="BA4015" s="187" t="str">
        <f t="shared" si="1371"/>
        <v xml:space="preserve"> </v>
      </c>
      <c r="BB4015" s="187" t="str">
        <f>IFERROR(IF(AW4015="","",VLOOKUP(AW4015,SUSS!R:S,2,FALSE)),AY4015*SUSS!$M$2)</f>
        <v/>
      </c>
      <c r="BC4015" s="187" t="str">
        <f t="shared" si="1372"/>
        <v/>
      </c>
    </row>
    <row r="4016" spans="14:55" ht="15.75" thickBot="1">
      <c r="N4016" s="183" t="s">
        <v>268</v>
      </c>
      <c r="O4016" s="82">
        <v>4</v>
      </c>
      <c r="P4016" s="85">
        <v>88120.320000000007</v>
      </c>
      <c r="Q4016" s="83" t="s">
        <v>82</v>
      </c>
      <c r="R4016" s="83" t="s">
        <v>10</v>
      </c>
      <c r="S4016" s="83" t="s">
        <v>10</v>
      </c>
      <c r="T4016" s="82" t="s">
        <v>270</v>
      </c>
      <c r="U4016" s="82" t="s">
        <v>124</v>
      </c>
      <c r="AC4016" s="187" t="str">
        <f t="shared" si="1352"/>
        <v/>
      </c>
      <c r="AD4016" s="187" t="str">
        <f t="shared" si="1353"/>
        <v/>
      </c>
      <c r="AE4016" s="187" t="str">
        <f t="shared" si="1354"/>
        <v/>
      </c>
      <c r="AF4016" s="187" t="str">
        <f t="shared" si="1355"/>
        <v/>
      </c>
      <c r="AG4016" s="187" t="str">
        <f t="shared" si="1356"/>
        <v/>
      </c>
      <c r="AH4016" s="187" t="str">
        <f t="shared" si="1357"/>
        <v/>
      </c>
      <c r="AI4016" s="187" t="str">
        <f t="shared" si="1358"/>
        <v/>
      </c>
      <c r="AJ4016" s="187" t="str">
        <f t="shared" si="1359"/>
        <v/>
      </c>
      <c r="AK4016" s="187" t="str">
        <f t="shared" si="1360"/>
        <v/>
      </c>
      <c r="AN4016" s="187" t="str">
        <f t="shared" si="1361"/>
        <v/>
      </c>
      <c r="AO4016" s="187" t="str">
        <f t="shared" si="1362"/>
        <v/>
      </c>
      <c r="AP4016" s="187" t="str">
        <f t="shared" si="1363"/>
        <v/>
      </c>
      <c r="AT4016" s="187" t="str">
        <f t="shared" si="1364"/>
        <v/>
      </c>
      <c r="AU4016" s="187" t="str">
        <f t="shared" si="1365"/>
        <v/>
      </c>
      <c r="AV4016" s="187" t="str">
        <f t="shared" si="1366"/>
        <v/>
      </c>
      <c r="AW4016" s="187" t="str">
        <f t="shared" si="1367"/>
        <v/>
      </c>
      <c r="AX4016" s="187" t="str">
        <f t="shared" si="1368"/>
        <v/>
      </c>
      <c r="AY4016" s="187" t="str">
        <f t="shared" si="1369"/>
        <v/>
      </c>
      <c r="AZ4016" s="187" t="str">
        <f t="shared" si="1370"/>
        <v/>
      </c>
      <c r="BA4016" s="187" t="str">
        <f t="shared" si="1371"/>
        <v xml:space="preserve"> </v>
      </c>
      <c r="BB4016" s="187" t="str">
        <f>IFERROR(IF(AW4016="","",VLOOKUP(AW4016,SUSS!R:S,2,FALSE)),AY4016*SUSS!$M$2)</f>
        <v/>
      </c>
      <c r="BC4016" s="187" t="str">
        <f t="shared" si="1372"/>
        <v/>
      </c>
    </row>
    <row r="4017" spans="14:55" ht="15.75" thickBot="1">
      <c r="N4017" s="183" t="s">
        <v>268</v>
      </c>
      <c r="O4017" s="82">
        <v>4</v>
      </c>
      <c r="P4017" s="85">
        <v>6316.15</v>
      </c>
      <c r="Q4017" s="83" t="s">
        <v>11</v>
      </c>
      <c r="R4017" s="83" t="s">
        <v>10</v>
      </c>
      <c r="S4017" s="83" t="s">
        <v>10</v>
      </c>
      <c r="T4017" s="82" t="s">
        <v>270</v>
      </c>
      <c r="U4017" s="82" t="s">
        <v>124</v>
      </c>
      <c r="AC4017" s="187" t="str">
        <f t="shared" si="1352"/>
        <v/>
      </c>
      <c r="AD4017" s="187" t="str">
        <f t="shared" si="1353"/>
        <v/>
      </c>
      <c r="AE4017" s="187" t="str">
        <f t="shared" si="1354"/>
        <v/>
      </c>
      <c r="AF4017" s="187" t="str">
        <f t="shared" si="1355"/>
        <v/>
      </c>
      <c r="AG4017" s="187" t="str">
        <f t="shared" si="1356"/>
        <v/>
      </c>
      <c r="AH4017" s="187" t="str">
        <f t="shared" si="1357"/>
        <v/>
      </c>
      <c r="AI4017" s="187" t="str">
        <f t="shared" si="1358"/>
        <v/>
      </c>
      <c r="AJ4017" s="187" t="str">
        <f t="shared" si="1359"/>
        <v/>
      </c>
      <c r="AK4017" s="187" t="str">
        <f t="shared" si="1360"/>
        <v/>
      </c>
      <c r="AN4017" s="187" t="str">
        <f t="shared" si="1361"/>
        <v/>
      </c>
      <c r="AO4017" s="187" t="str">
        <f t="shared" si="1362"/>
        <v/>
      </c>
      <c r="AP4017" s="187" t="str">
        <f t="shared" si="1363"/>
        <v/>
      </c>
      <c r="AT4017" s="187" t="str">
        <f t="shared" si="1364"/>
        <v>P897235</v>
      </c>
      <c r="AU4017" s="187">
        <f t="shared" si="1365"/>
        <v>4</v>
      </c>
      <c r="AV4017" s="187">
        <f t="shared" si="1366"/>
        <v>6316.15</v>
      </c>
      <c r="AW4017" s="187" t="str">
        <f t="shared" si="1367"/>
        <v>2022/1</v>
      </c>
      <c r="AX4017" s="187" t="str">
        <f t="shared" si="1368"/>
        <v>2022/1 Contribuciones Seg. Social</v>
      </c>
      <c r="AY4017" s="187">
        <f t="shared" si="1369"/>
        <v>162084.65</v>
      </c>
      <c r="AZ4017" s="187">
        <f t="shared" si="1370"/>
        <v>3.8968218150207311E-2</v>
      </c>
      <c r="BA4017" s="187" t="str">
        <f t="shared" si="1371"/>
        <v>P897235 4</v>
      </c>
      <c r="BB4017" s="187">
        <f>IFERROR(IF(AW4017="","",VLOOKUP(AW4017,SUSS!R:S,2,FALSE)),AY4017*SUSS!$M$2)</f>
        <v>18652.13</v>
      </c>
      <c r="BC4017" s="187">
        <f t="shared" si="1372"/>
        <v>726.8402708060263</v>
      </c>
    </row>
    <row r="4018" spans="14:55" ht="15.75" thickBot="1">
      <c r="N4018" s="183" t="s">
        <v>268</v>
      </c>
      <c r="O4018" s="82">
        <v>4</v>
      </c>
      <c r="P4018" s="85">
        <v>5610.83</v>
      </c>
      <c r="Q4018" s="83" t="s">
        <v>11</v>
      </c>
      <c r="R4018" s="83" t="s">
        <v>10</v>
      </c>
      <c r="S4018" s="83" t="s">
        <v>83</v>
      </c>
      <c r="T4018" s="82" t="s">
        <v>270</v>
      </c>
      <c r="U4018" s="82" t="s">
        <v>124</v>
      </c>
      <c r="AC4018" s="187" t="str">
        <f t="shared" si="1352"/>
        <v/>
      </c>
      <c r="AD4018" s="187" t="str">
        <f t="shared" si="1353"/>
        <v/>
      </c>
      <c r="AE4018" s="187" t="str">
        <f t="shared" si="1354"/>
        <v/>
      </c>
      <c r="AF4018" s="187" t="str">
        <f t="shared" si="1355"/>
        <v/>
      </c>
      <c r="AG4018" s="187" t="str">
        <f t="shared" si="1356"/>
        <v/>
      </c>
      <c r="AH4018" s="187" t="str">
        <f t="shared" si="1357"/>
        <v/>
      </c>
      <c r="AI4018" s="187" t="str">
        <f t="shared" si="1358"/>
        <v/>
      </c>
      <c r="AJ4018" s="187" t="str">
        <f t="shared" si="1359"/>
        <v/>
      </c>
      <c r="AK4018" s="187" t="str">
        <f t="shared" si="1360"/>
        <v/>
      </c>
      <c r="AN4018" s="187" t="str">
        <f t="shared" si="1361"/>
        <v/>
      </c>
      <c r="AO4018" s="187" t="str">
        <f t="shared" si="1362"/>
        <v/>
      </c>
      <c r="AP4018" s="187" t="str">
        <f t="shared" si="1363"/>
        <v/>
      </c>
      <c r="AT4018" s="187" t="str">
        <f t="shared" si="1364"/>
        <v>P897235</v>
      </c>
      <c r="AU4018" s="187">
        <f t="shared" si="1365"/>
        <v>4</v>
      </c>
      <c r="AV4018" s="187">
        <f t="shared" si="1366"/>
        <v>5610.83</v>
      </c>
      <c r="AW4018" s="187" t="str">
        <f t="shared" si="1367"/>
        <v>2022/1</v>
      </c>
      <c r="AX4018" s="187" t="str">
        <f t="shared" si="1368"/>
        <v>2022/1 Contribuciones Seg. Social</v>
      </c>
      <c r="AY4018" s="187">
        <f t="shared" si="1369"/>
        <v>162084.65</v>
      </c>
      <c r="AZ4018" s="187">
        <f t="shared" si="1370"/>
        <v>3.4616664810640616E-2</v>
      </c>
      <c r="BA4018" s="187" t="str">
        <f t="shared" si="1371"/>
        <v>P897235 4</v>
      </c>
      <c r="BB4018" s="187">
        <f>IFERROR(IF(AW4018="","",VLOOKUP(AW4018,SUSS!R:S,2,FALSE)),AY4018*SUSS!$M$2)</f>
        <v>18652.13</v>
      </c>
      <c r="BC4018" s="187">
        <f t="shared" si="1372"/>
        <v>645.67453221449421</v>
      </c>
    </row>
    <row r="4019" spans="14:55" ht="15.75" thickBot="1">
      <c r="N4019" s="183" t="s">
        <v>268</v>
      </c>
      <c r="O4019" s="82">
        <v>4</v>
      </c>
      <c r="P4019" s="85">
        <v>4636.18</v>
      </c>
      <c r="Q4019" s="83" t="s">
        <v>86</v>
      </c>
      <c r="R4019" s="83" t="s">
        <v>10</v>
      </c>
      <c r="S4019" s="83" t="s">
        <v>83</v>
      </c>
      <c r="T4019" s="82" t="s">
        <v>270</v>
      </c>
      <c r="U4019" s="82" t="s">
        <v>124</v>
      </c>
      <c r="AC4019" s="187" t="str">
        <f t="shared" si="1352"/>
        <v/>
      </c>
      <c r="AD4019" s="187" t="str">
        <f t="shared" si="1353"/>
        <v/>
      </c>
      <c r="AE4019" s="187" t="str">
        <f t="shared" si="1354"/>
        <v/>
      </c>
      <c r="AF4019" s="187" t="str">
        <f t="shared" si="1355"/>
        <v/>
      </c>
      <c r="AG4019" s="187" t="str">
        <f t="shared" si="1356"/>
        <v/>
      </c>
      <c r="AH4019" s="187" t="str">
        <f t="shared" si="1357"/>
        <v/>
      </c>
      <c r="AI4019" s="187" t="str">
        <f t="shared" si="1358"/>
        <v/>
      </c>
      <c r="AJ4019" s="187" t="str">
        <f t="shared" si="1359"/>
        <v/>
      </c>
      <c r="AK4019" s="187" t="str">
        <f t="shared" si="1360"/>
        <v/>
      </c>
      <c r="AN4019" s="187" t="str">
        <f t="shared" si="1361"/>
        <v/>
      </c>
      <c r="AO4019" s="187" t="str">
        <f t="shared" si="1362"/>
        <v/>
      </c>
      <c r="AP4019" s="187" t="str">
        <f t="shared" si="1363"/>
        <v/>
      </c>
      <c r="AT4019" s="187" t="str">
        <f t="shared" si="1364"/>
        <v/>
      </c>
      <c r="AU4019" s="187" t="str">
        <f t="shared" si="1365"/>
        <v/>
      </c>
      <c r="AV4019" s="187" t="str">
        <f t="shared" si="1366"/>
        <v/>
      </c>
      <c r="AW4019" s="187" t="str">
        <f t="shared" si="1367"/>
        <v/>
      </c>
      <c r="AX4019" s="187" t="str">
        <f t="shared" si="1368"/>
        <v/>
      </c>
      <c r="AY4019" s="187" t="str">
        <f t="shared" si="1369"/>
        <v/>
      </c>
      <c r="AZ4019" s="187" t="str">
        <f t="shared" si="1370"/>
        <v/>
      </c>
      <c r="BA4019" s="187" t="str">
        <f t="shared" si="1371"/>
        <v xml:space="preserve"> </v>
      </c>
      <c r="BB4019" s="187" t="str">
        <f>IFERROR(IF(AW4019="","",VLOOKUP(AW4019,SUSS!R:S,2,FALSE)),AY4019*SUSS!$M$2)</f>
        <v/>
      </c>
      <c r="BC4019" s="187" t="str">
        <f t="shared" si="1372"/>
        <v/>
      </c>
    </row>
    <row r="4020" spans="14:55" ht="15.75" thickBot="1">
      <c r="N4020" s="183" t="s">
        <v>268</v>
      </c>
      <c r="O4020" s="82">
        <v>4</v>
      </c>
      <c r="P4020" s="85">
        <v>43512.89</v>
      </c>
      <c r="Q4020" s="83" t="s">
        <v>11</v>
      </c>
      <c r="R4020" s="83" t="s">
        <v>10</v>
      </c>
      <c r="S4020" s="83" t="s">
        <v>10</v>
      </c>
      <c r="T4020" s="82" t="s">
        <v>271</v>
      </c>
      <c r="U4020" s="82" t="s">
        <v>124</v>
      </c>
      <c r="AC4020" s="187" t="str">
        <f t="shared" si="1352"/>
        <v/>
      </c>
      <c r="AD4020" s="187" t="str">
        <f t="shared" si="1353"/>
        <v/>
      </c>
      <c r="AE4020" s="187" t="str">
        <f t="shared" si="1354"/>
        <v/>
      </c>
      <c r="AF4020" s="187" t="str">
        <f t="shared" si="1355"/>
        <v/>
      </c>
      <c r="AG4020" s="187" t="str">
        <f t="shared" si="1356"/>
        <v/>
      </c>
      <c r="AH4020" s="187" t="str">
        <f t="shared" si="1357"/>
        <v/>
      </c>
      <c r="AI4020" s="187" t="str">
        <f t="shared" si="1358"/>
        <v/>
      </c>
      <c r="AJ4020" s="187" t="str">
        <f t="shared" si="1359"/>
        <v/>
      </c>
      <c r="AK4020" s="187" t="str">
        <f t="shared" si="1360"/>
        <v/>
      </c>
      <c r="AN4020" s="187" t="str">
        <f t="shared" si="1361"/>
        <v/>
      </c>
      <c r="AO4020" s="187" t="str">
        <f t="shared" si="1362"/>
        <v/>
      </c>
      <c r="AP4020" s="187" t="str">
        <f t="shared" si="1363"/>
        <v/>
      </c>
      <c r="AT4020" s="187" t="str">
        <f t="shared" si="1364"/>
        <v>P897235</v>
      </c>
      <c r="AU4020" s="187">
        <f t="shared" si="1365"/>
        <v>4</v>
      </c>
      <c r="AV4020" s="187">
        <f t="shared" si="1366"/>
        <v>43512.89</v>
      </c>
      <c r="AW4020" s="187" t="str">
        <f t="shared" si="1367"/>
        <v>2022/2</v>
      </c>
      <c r="AX4020" s="187" t="str">
        <f t="shared" si="1368"/>
        <v>2022/2 Contribuciones Seg. Social</v>
      </c>
      <c r="AY4020" s="187">
        <f t="shared" si="1369"/>
        <v>159848.07999999999</v>
      </c>
      <c r="AZ4020" s="187">
        <f t="shared" si="1370"/>
        <v>0.27221402972122033</v>
      </c>
      <c r="BA4020" s="187" t="str">
        <f t="shared" si="1371"/>
        <v>P897235 4</v>
      </c>
      <c r="BB4020" s="187">
        <f>IFERROR(IF(AW4020="","",VLOOKUP(AW4020,SUSS!R:S,2,FALSE)),AY4020*SUSS!$M$2)</f>
        <v>18433.7</v>
      </c>
      <c r="BC4020" s="187">
        <f t="shared" si="1372"/>
        <v>5017.9117596720598</v>
      </c>
    </row>
    <row r="4021" spans="14:55" ht="15.75" thickBot="1">
      <c r="N4021" s="183" t="s">
        <v>268</v>
      </c>
      <c r="O4021" s="82">
        <v>4</v>
      </c>
      <c r="P4021" s="85">
        <v>35851.94</v>
      </c>
      <c r="Q4021" s="83" t="s">
        <v>86</v>
      </c>
      <c r="R4021" s="83" t="s">
        <v>10</v>
      </c>
      <c r="S4021" s="83" t="s">
        <v>10</v>
      </c>
      <c r="T4021" s="82" t="s">
        <v>271</v>
      </c>
      <c r="U4021" s="82" t="s">
        <v>124</v>
      </c>
      <c r="AC4021" s="187" t="str">
        <f t="shared" si="1352"/>
        <v/>
      </c>
      <c r="AD4021" s="187" t="str">
        <f t="shared" si="1353"/>
        <v/>
      </c>
      <c r="AE4021" s="187" t="str">
        <f t="shared" si="1354"/>
        <v/>
      </c>
      <c r="AF4021" s="187" t="str">
        <f t="shared" si="1355"/>
        <v/>
      </c>
      <c r="AG4021" s="187" t="str">
        <f t="shared" si="1356"/>
        <v/>
      </c>
      <c r="AH4021" s="187" t="str">
        <f t="shared" si="1357"/>
        <v/>
      </c>
      <c r="AI4021" s="187" t="str">
        <f t="shared" si="1358"/>
        <v/>
      </c>
      <c r="AJ4021" s="187" t="str">
        <f t="shared" si="1359"/>
        <v/>
      </c>
      <c r="AK4021" s="187" t="str">
        <f t="shared" si="1360"/>
        <v/>
      </c>
      <c r="AN4021" s="187" t="str">
        <f t="shared" si="1361"/>
        <v/>
      </c>
      <c r="AO4021" s="187" t="str">
        <f t="shared" si="1362"/>
        <v/>
      </c>
      <c r="AP4021" s="187" t="str">
        <f t="shared" si="1363"/>
        <v/>
      </c>
      <c r="AT4021" s="187" t="str">
        <f t="shared" si="1364"/>
        <v/>
      </c>
      <c r="AU4021" s="187" t="str">
        <f t="shared" si="1365"/>
        <v/>
      </c>
      <c r="AV4021" s="187" t="str">
        <f t="shared" si="1366"/>
        <v/>
      </c>
      <c r="AW4021" s="187" t="str">
        <f t="shared" si="1367"/>
        <v/>
      </c>
      <c r="AX4021" s="187" t="str">
        <f t="shared" si="1368"/>
        <v/>
      </c>
      <c r="AY4021" s="187" t="str">
        <f t="shared" si="1369"/>
        <v/>
      </c>
      <c r="AZ4021" s="187" t="str">
        <f t="shared" si="1370"/>
        <v/>
      </c>
      <c r="BA4021" s="187" t="str">
        <f t="shared" si="1371"/>
        <v xml:space="preserve"> </v>
      </c>
      <c r="BB4021" s="187" t="str">
        <f>IFERROR(IF(AW4021="","",VLOOKUP(AW4021,SUSS!R:S,2,FALSE)),AY4021*SUSS!$M$2)</f>
        <v/>
      </c>
      <c r="BC4021" s="187" t="str">
        <f t="shared" si="1372"/>
        <v/>
      </c>
    </row>
    <row r="4022" spans="14:55" ht="15.75" thickBot="1">
      <c r="N4022" s="183" t="s">
        <v>268</v>
      </c>
      <c r="O4022" s="82">
        <v>5</v>
      </c>
      <c r="P4022" s="85">
        <v>91072.35</v>
      </c>
      <c r="Q4022" s="83" t="s">
        <v>82</v>
      </c>
      <c r="R4022" s="83" t="s">
        <v>10</v>
      </c>
      <c r="S4022" s="83" t="s">
        <v>10</v>
      </c>
      <c r="T4022" s="82" t="s">
        <v>270</v>
      </c>
      <c r="U4022" s="82" t="s">
        <v>124</v>
      </c>
      <c r="AC4022" s="187" t="str">
        <f t="shared" si="1352"/>
        <v/>
      </c>
      <c r="AD4022" s="187" t="str">
        <f t="shared" si="1353"/>
        <v/>
      </c>
      <c r="AE4022" s="187" t="str">
        <f t="shared" si="1354"/>
        <v/>
      </c>
      <c r="AF4022" s="187" t="str">
        <f t="shared" si="1355"/>
        <v/>
      </c>
      <c r="AG4022" s="187" t="str">
        <f t="shared" si="1356"/>
        <v/>
      </c>
      <c r="AH4022" s="187" t="str">
        <f t="shared" si="1357"/>
        <v/>
      </c>
      <c r="AI4022" s="187" t="str">
        <f t="shared" si="1358"/>
        <v/>
      </c>
      <c r="AJ4022" s="187" t="str">
        <f t="shared" si="1359"/>
        <v/>
      </c>
      <c r="AK4022" s="187" t="str">
        <f t="shared" si="1360"/>
        <v/>
      </c>
      <c r="AN4022" s="187" t="str">
        <f t="shared" si="1361"/>
        <v/>
      </c>
      <c r="AO4022" s="187" t="str">
        <f t="shared" si="1362"/>
        <v/>
      </c>
      <c r="AP4022" s="187" t="str">
        <f t="shared" si="1363"/>
        <v/>
      </c>
      <c r="AT4022" s="187" t="str">
        <f t="shared" si="1364"/>
        <v/>
      </c>
      <c r="AU4022" s="187" t="str">
        <f t="shared" si="1365"/>
        <v/>
      </c>
      <c r="AV4022" s="187" t="str">
        <f t="shared" si="1366"/>
        <v/>
      </c>
      <c r="AW4022" s="187" t="str">
        <f t="shared" si="1367"/>
        <v/>
      </c>
      <c r="AX4022" s="187" t="str">
        <f t="shared" si="1368"/>
        <v/>
      </c>
      <c r="AY4022" s="187" t="str">
        <f t="shared" si="1369"/>
        <v/>
      </c>
      <c r="AZ4022" s="187" t="str">
        <f t="shared" si="1370"/>
        <v/>
      </c>
      <c r="BA4022" s="187" t="str">
        <f t="shared" si="1371"/>
        <v xml:space="preserve"> </v>
      </c>
      <c r="BB4022" s="187" t="str">
        <f>IFERROR(IF(AW4022="","",VLOOKUP(AW4022,SUSS!R:S,2,FALSE)),AY4022*SUSS!$M$2)</f>
        <v/>
      </c>
      <c r="BC4022" s="187" t="str">
        <f t="shared" si="1372"/>
        <v/>
      </c>
    </row>
    <row r="4023" spans="14:55" ht="15.75" thickBot="1">
      <c r="N4023" s="183" t="s">
        <v>268</v>
      </c>
      <c r="O4023" s="82">
        <v>5</v>
      </c>
      <c r="P4023" s="85">
        <v>47316.35</v>
      </c>
      <c r="Q4023" s="83" t="s">
        <v>86</v>
      </c>
      <c r="R4023" s="83" t="s">
        <v>10</v>
      </c>
      <c r="S4023" s="83" t="s">
        <v>10</v>
      </c>
      <c r="T4023" s="82" t="s">
        <v>271</v>
      </c>
      <c r="U4023" s="82" t="s">
        <v>124</v>
      </c>
      <c r="AC4023" s="187" t="str">
        <f t="shared" si="1352"/>
        <v/>
      </c>
      <c r="AD4023" s="187" t="str">
        <f t="shared" si="1353"/>
        <v/>
      </c>
      <c r="AE4023" s="187" t="str">
        <f t="shared" si="1354"/>
        <v/>
      </c>
      <c r="AF4023" s="187" t="str">
        <f t="shared" si="1355"/>
        <v/>
      </c>
      <c r="AG4023" s="187" t="str">
        <f t="shared" si="1356"/>
        <v/>
      </c>
      <c r="AH4023" s="187" t="str">
        <f t="shared" si="1357"/>
        <v/>
      </c>
      <c r="AI4023" s="187" t="str">
        <f t="shared" si="1358"/>
        <v/>
      </c>
      <c r="AJ4023" s="187" t="str">
        <f t="shared" si="1359"/>
        <v/>
      </c>
      <c r="AK4023" s="187" t="str">
        <f t="shared" si="1360"/>
        <v/>
      </c>
      <c r="AN4023" s="187" t="str">
        <f t="shared" si="1361"/>
        <v/>
      </c>
      <c r="AO4023" s="187" t="str">
        <f t="shared" si="1362"/>
        <v/>
      </c>
      <c r="AP4023" s="187" t="str">
        <f t="shared" si="1363"/>
        <v/>
      </c>
      <c r="AT4023" s="187" t="str">
        <f t="shared" si="1364"/>
        <v/>
      </c>
      <c r="AU4023" s="187" t="str">
        <f t="shared" si="1365"/>
        <v/>
      </c>
      <c r="AV4023" s="187" t="str">
        <f t="shared" si="1366"/>
        <v/>
      </c>
      <c r="AW4023" s="187" t="str">
        <f t="shared" si="1367"/>
        <v/>
      </c>
      <c r="AX4023" s="187" t="str">
        <f t="shared" si="1368"/>
        <v/>
      </c>
      <c r="AY4023" s="187" t="str">
        <f t="shared" si="1369"/>
        <v/>
      </c>
      <c r="AZ4023" s="187" t="str">
        <f t="shared" si="1370"/>
        <v/>
      </c>
      <c r="BA4023" s="187" t="str">
        <f t="shared" si="1371"/>
        <v xml:space="preserve"> </v>
      </c>
      <c r="BB4023" s="187" t="str">
        <f>IFERROR(IF(AW4023="","",VLOOKUP(AW4023,SUSS!R:S,2,FALSE)),AY4023*SUSS!$M$2)</f>
        <v/>
      </c>
      <c r="BC4023" s="187" t="str">
        <f t="shared" si="1372"/>
        <v/>
      </c>
    </row>
    <row r="4024" spans="14:55" ht="15.75" thickBot="1">
      <c r="N4024" s="183" t="s">
        <v>268</v>
      </c>
      <c r="O4024" s="82">
        <v>5</v>
      </c>
      <c r="P4024" s="85">
        <v>57297.1</v>
      </c>
      <c r="Q4024" s="83" t="s">
        <v>11</v>
      </c>
      <c r="R4024" s="83" t="s">
        <v>10</v>
      </c>
      <c r="S4024" s="83" t="s">
        <v>10</v>
      </c>
      <c r="T4024" s="82" t="s">
        <v>271</v>
      </c>
      <c r="U4024" s="82" t="s">
        <v>124</v>
      </c>
      <c r="AC4024" s="187" t="str">
        <f t="shared" si="1352"/>
        <v/>
      </c>
      <c r="AD4024" s="187" t="str">
        <f t="shared" si="1353"/>
        <v/>
      </c>
      <c r="AE4024" s="187" t="str">
        <f t="shared" si="1354"/>
        <v/>
      </c>
      <c r="AF4024" s="187" t="str">
        <f t="shared" si="1355"/>
        <v/>
      </c>
      <c r="AG4024" s="187" t="str">
        <f t="shared" si="1356"/>
        <v/>
      </c>
      <c r="AH4024" s="187" t="str">
        <f t="shared" si="1357"/>
        <v/>
      </c>
      <c r="AI4024" s="187" t="str">
        <f t="shared" si="1358"/>
        <v/>
      </c>
      <c r="AJ4024" s="187" t="str">
        <f t="shared" si="1359"/>
        <v/>
      </c>
      <c r="AK4024" s="187" t="str">
        <f t="shared" si="1360"/>
        <v/>
      </c>
      <c r="AN4024" s="187" t="str">
        <f t="shared" si="1361"/>
        <v/>
      </c>
      <c r="AO4024" s="187" t="str">
        <f t="shared" si="1362"/>
        <v/>
      </c>
      <c r="AP4024" s="187" t="str">
        <f t="shared" si="1363"/>
        <v/>
      </c>
      <c r="AT4024" s="187" t="str">
        <f t="shared" si="1364"/>
        <v>P897235</v>
      </c>
      <c r="AU4024" s="187">
        <f t="shared" si="1365"/>
        <v>5</v>
      </c>
      <c r="AV4024" s="187">
        <f t="shared" si="1366"/>
        <v>57297.1</v>
      </c>
      <c r="AW4024" s="187" t="str">
        <f t="shared" si="1367"/>
        <v>2022/2</v>
      </c>
      <c r="AX4024" s="187" t="str">
        <f t="shared" si="1368"/>
        <v>2022/2 Contribuciones Seg. Social</v>
      </c>
      <c r="AY4024" s="187">
        <f t="shared" si="1369"/>
        <v>159848.07999999999</v>
      </c>
      <c r="AZ4024" s="187">
        <f t="shared" si="1370"/>
        <v>0.35844722063599388</v>
      </c>
      <c r="BA4024" s="187" t="str">
        <f t="shared" si="1371"/>
        <v>P897235 5</v>
      </c>
      <c r="BB4024" s="187">
        <f>IFERROR(IF(AW4024="","",VLOOKUP(AW4024,SUSS!R:S,2,FALSE)),AY4024*SUSS!$M$2)</f>
        <v>18433.7</v>
      </c>
      <c r="BC4024" s="187">
        <f t="shared" si="1372"/>
        <v>6607.5085310377208</v>
      </c>
    </row>
    <row r="4025" spans="14:55" ht="15.75" thickBot="1">
      <c r="N4025" s="183" t="s">
        <v>268</v>
      </c>
      <c r="O4025" s="82">
        <v>6</v>
      </c>
      <c r="P4025" s="85">
        <v>86186.58</v>
      </c>
      <c r="Q4025" s="83" t="s">
        <v>82</v>
      </c>
      <c r="R4025" s="83" t="s">
        <v>10</v>
      </c>
      <c r="S4025" s="83" t="s">
        <v>10</v>
      </c>
      <c r="T4025" s="82" t="s">
        <v>270</v>
      </c>
      <c r="U4025" s="82" t="s">
        <v>124</v>
      </c>
      <c r="AC4025" s="187" t="str">
        <f t="shared" si="1352"/>
        <v/>
      </c>
      <c r="AD4025" s="187" t="str">
        <f t="shared" si="1353"/>
        <v/>
      </c>
      <c r="AE4025" s="187" t="str">
        <f t="shared" si="1354"/>
        <v/>
      </c>
      <c r="AF4025" s="187" t="str">
        <f t="shared" si="1355"/>
        <v/>
      </c>
      <c r="AG4025" s="187" t="str">
        <f t="shared" si="1356"/>
        <v/>
      </c>
      <c r="AH4025" s="187" t="str">
        <f t="shared" si="1357"/>
        <v/>
      </c>
      <c r="AI4025" s="187" t="str">
        <f t="shared" si="1358"/>
        <v/>
      </c>
      <c r="AJ4025" s="187" t="str">
        <f t="shared" si="1359"/>
        <v/>
      </c>
      <c r="AK4025" s="187" t="str">
        <f t="shared" si="1360"/>
        <v/>
      </c>
      <c r="AN4025" s="187" t="str">
        <f t="shared" si="1361"/>
        <v/>
      </c>
      <c r="AO4025" s="187" t="str">
        <f t="shared" si="1362"/>
        <v/>
      </c>
      <c r="AP4025" s="187" t="str">
        <f t="shared" si="1363"/>
        <v/>
      </c>
      <c r="AT4025" s="187" t="str">
        <f t="shared" si="1364"/>
        <v/>
      </c>
      <c r="AU4025" s="187" t="str">
        <f t="shared" si="1365"/>
        <v/>
      </c>
      <c r="AV4025" s="187" t="str">
        <f t="shared" si="1366"/>
        <v/>
      </c>
      <c r="AW4025" s="187" t="str">
        <f t="shared" si="1367"/>
        <v/>
      </c>
      <c r="AX4025" s="187" t="str">
        <f t="shared" si="1368"/>
        <v/>
      </c>
      <c r="AY4025" s="187" t="str">
        <f t="shared" si="1369"/>
        <v/>
      </c>
      <c r="AZ4025" s="187" t="str">
        <f t="shared" si="1370"/>
        <v/>
      </c>
      <c r="BA4025" s="187" t="str">
        <f t="shared" si="1371"/>
        <v xml:space="preserve"> </v>
      </c>
      <c r="BB4025" s="187" t="str">
        <f>IFERROR(IF(AW4025="","",VLOOKUP(AW4025,SUSS!R:S,2,FALSE)),AY4025*SUSS!$M$2)</f>
        <v/>
      </c>
      <c r="BC4025" s="187" t="str">
        <f t="shared" si="1372"/>
        <v/>
      </c>
    </row>
    <row r="4026" spans="14:55" ht="15.75" thickBot="1">
      <c r="N4026" s="183" t="s">
        <v>268</v>
      </c>
      <c r="O4026" s="82">
        <v>6</v>
      </c>
      <c r="P4026" s="85">
        <v>7936.72</v>
      </c>
      <c r="Q4026" s="83" t="s">
        <v>82</v>
      </c>
      <c r="R4026" s="83" t="s">
        <v>10</v>
      </c>
      <c r="S4026" s="83" t="s">
        <v>83</v>
      </c>
      <c r="T4026" s="82" t="s">
        <v>270</v>
      </c>
      <c r="U4026" s="82" t="s">
        <v>124</v>
      </c>
      <c r="AC4026" s="187" t="str">
        <f t="shared" si="1352"/>
        <v/>
      </c>
      <c r="AD4026" s="187" t="str">
        <f t="shared" si="1353"/>
        <v/>
      </c>
      <c r="AE4026" s="187" t="str">
        <f t="shared" si="1354"/>
        <v/>
      </c>
      <c r="AF4026" s="187" t="str">
        <f t="shared" si="1355"/>
        <v/>
      </c>
      <c r="AG4026" s="187" t="str">
        <f t="shared" si="1356"/>
        <v/>
      </c>
      <c r="AH4026" s="187" t="str">
        <f t="shared" si="1357"/>
        <v/>
      </c>
      <c r="AI4026" s="187" t="str">
        <f t="shared" si="1358"/>
        <v/>
      </c>
      <c r="AJ4026" s="187" t="str">
        <f t="shared" si="1359"/>
        <v/>
      </c>
      <c r="AK4026" s="187" t="str">
        <f t="shared" si="1360"/>
        <v/>
      </c>
      <c r="AN4026" s="187" t="str">
        <f t="shared" si="1361"/>
        <v/>
      </c>
      <c r="AO4026" s="187" t="str">
        <f t="shared" si="1362"/>
        <v/>
      </c>
      <c r="AP4026" s="187" t="str">
        <f t="shared" si="1363"/>
        <v/>
      </c>
      <c r="AT4026" s="187" t="str">
        <f t="shared" si="1364"/>
        <v/>
      </c>
      <c r="AU4026" s="187" t="str">
        <f t="shared" si="1365"/>
        <v/>
      </c>
      <c r="AV4026" s="187" t="str">
        <f t="shared" si="1366"/>
        <v/>
      </c>
      <c r="AW4026" s="187" t="str">
        <f t="shared" si="1367"/>
        <v/>
      </c>
      <c r="AX4026" s="187" t="str">
        <f t="shared" si="1368"/>
        <v/>
      </c>
      <c r="AY4026" s="187" t="str">
        <f t="shared" si="1369"/>
        <v/>
      </c>
      <c r="AZ4026" s="187" t="str">
        <f t="shared" si="1370"/>
        <v/>
      </c>
      <c r="BA4026" s="187" t="str">
        <f t="shared" si="1371"/>
        <v xml:space="preserve"> </v>
      </c>
      <c r="BB4026" s="187" t="str">
        <f>IFERROR(IF(AW4026="","",VLOOKUP(AW4026,SUSS!R:S,2,FALSE)),AY4026*SUSS!$M$2)</f>
        <v/>
      </c>
      <c r="BC4026" s="187" t="str">
        <f t="shared" si="1372"/>
        <v/>
      </c>
    </row>
    <row r="4027" spans="14:55" ht="15.75" thickBot="1">
      <c r="N4027" s="183" t="s">
        <v>268</v>
      </c>
      <c r="O4027" s="82">
        <v>6</v>
      </c>
      <c r="P4027" s="85">
        <v>59038.09</v>
      </c>
      <c r="Q4027" s="83" t="s">
        <v>11</v>
      </c>
      <c r="R4027" s="83" t="s">
        <v>10</v>
      </c>
      <c r="S4027" s="83" t="s">
        <v>10</v>
      </c>
      <c r="T4027" s="82" t="s">
        <v>271</v>
      </c>
      <c r="U4027" s="82" t="s">
        <v>124</v>
      </c>
      <c r="AC4027" s="187" t="str">
        <f t="shared" si="1352"/>
        <v/>
      </c>
      <c r="AD4027" s="187" t="str">
        <f t="shared" si="1353"/>
        <v/>
      </c>
      <c r="AE4027" s="187" t="str">
        <f t="shared" si="1354"/>
        <v/>
      </c>
      <c r="AF4027" s="187" t="str">
        <f t="shared" si="1355"/>
        <v/>
      </c>
      <c r="AG4027" s="187" t="str">
        <f t="shared" si="1356"/>
        <v/>
      </c>
      <c r="AH4027" s="187" t="str">
        <f t="shared" si="1357"/>
        <v/>
      </c>
      <c r="AI4027" s="187" t="str">
        <f t="shared" si="1358"/>
        <v/>
      </c>
      <c r="AJ4027" s="187" t="str">
        <f t="shared" si="1359"/>
        <v/>
      </c>
      <c r="AK4027" s="187" t="str">
        <f t="shared" si="1360"/>
        <v/>
      </c>
      <c r="AN4027" s="187" t="str">
        <f t="shared" si="1361"/>
        <v/>
      </c>
      <c r="AO4027" s="187" t="str">
        <f t="shared" si="1362"/>
        <v/>
      </c>
      <c r="AP4027" s="187" t="str">
        <f t="shared" si="1363"/>
        <v/>
      </c>
      <c r="AT4027" s="187" t="str">
        <f t="shared" si="1364"/>
        <v>P897235</v>
      </c>
      <c r="AU4027" s="187">
        <f t="shared" si="1365"/>
        <v>6</v>
      </c>
      <c r="AV4027" s="187">
        <f t="shared" si="1366"/>
        <v>59038.09</v>
      </c>
      <c r="AW4027" s="187" t="str">
        <f t="shared" si="1367"/>
        <v>2022/2</v>
      </c>
      <c r="AX4027" s="187" t="str">
        <f t="shared" si="1368"/>
        <v>2022/2 Contribuciones Seg. Social</v>
      </c>
      <c r="AY4027" s="187">
        <f t="shared" si="1369"/>
        <v>159848.07999999999</v>
      </c>
      <c r="AZ4027" s="187">
        <f t="shared" si="1370"/>
        <v>0.36933874964278585</v>
      </c>
      <c r="BA4027" s="187" t="str">
        <f t="shared" si="1371"/>
        <v>P897235 6</v>
      </c>
      <c r="BB4027" s="187">
        <f>IFERROR(IF(AW4027="","",VLOOKUP(AW4027,SUSS!R:S,2,FALSE)),AY4027*SUSS!$M$2)</f>
        <v>18433.7</v>
      </c>
      <c r="BC4027" s="187">
        <f t="shared" si="1372"/>
        <v>6808.2797092902219</v>
      </c>
    </row>
    <row r="4028" spans="14:55" ht="15.75" thickBot="1">
      <c r="N4028" s="183" t="s">
        <v>268</v>
      </c>
      <c r="O4028" s="82">
        <v>6</v>
      </c>
      <c r="P4028" s="85">
        <v>48754.17</v>
      </c>
      <c r="Q4028" s="83" t="s">
        <v>86</v>
      </c>
      <c r="R4028" s="83" t="s">
        <v>10</v>
      </c>
      <c r="S4028" s="83" t="s">
        <v>10</v>
      </c>
      <c r="T4028" s="82" t="s">
        <v>271</v>
      </c>
      <c r="U4028" s="82" t="s">
        <v>124</v>
      </c>
      <c r="AC4028" s="187" t="str">
        <f t="shared" si="1352"/>
        <v/>
      </c>
      <c r="AD4028" s="187" t="str">
        <f t="shared" si="1353"/>
        <v/>
      </c>
      <c r="AE4028" s="187" t="str">
        <f t="shared" si="1354"/>
        <v/>
      </c>
      <c r="AF4028" s="187" t="str">
        <f t="shared" si="1355"/>
        <v/>
      </c>
      <c r="AG4028" s="187" t="str">
        <f t="shared" si="1356"/>
        <v/>
      </c>
      <c r="AH4028" s="187" t="str">
        <f t="shared" si="1357"/>
        <v/>
      </c>
      <c r="AI4028" s="187" t="str">
        <f t="shared" si="1358"/>
        <v/>
      </c>
      <c r="AJ4028" s="187" t="str">
        <f t="shared" si="1359"/>
        <v/>
      </c>
      <c r="AK4028" s="187" t="str">
        <f t="shared" si="1360"/>
        <v/>
      </c>
      <c r="AN4028" s="187" t="str">
        <f t="shared" si="1361"/>
        <v/>
      </c>
      <c r="AO4028" s="187" t="str">
        <f t="shared" si="1362"/>
        <v/>
      </c>
      <c r="AP4028" s="187" t="str">
        <f t="shared" si="1363"/>
        <v/>
      </c>
      <c r="AT4028" s="187" t="str">
        <f t="shared" si="1364"/>
        <v/>
      </c>
      <c r="AU4028" s="187" t="str">
        <f t="shared" si="1365"/>
        <v/>
      </c>
      <c r="AV4028" s="187" t="str">
        <f t="shared" si="1366"/>
        <v/>
      </c>
      <c r="AW4028" s="187" t="str">
        <f t="shared" si="1367"/>
        <v/>
      </c>
      <c r="AX4028" s="187" t="str">
        <f t="shared" si="1368"/>
        <v/>
      </c>
      <c r="AY4028" s="187" t="str">
        <f t="shared" si="1369"/>
        <v/>
      </c>
      <c r="AZ4028" s="187" t="str">
        <f t="shared" si="1370"/>
        <v/>
      </c>
      <c r="BA4028" s="187" t="str">
        <f t="shared" si="1371"/>
        <v xml:space="preserve"> </v>
      </c>
      <c r="BB4028" s="187" t="str">
        <f>IFERROR(IF(AW4028="","",VLOOKUP(AW4028,SUSS!R:S,2,FALSE)),AY4028*SUSS!$M$2)</f>
        <v/>
      </c>
      <c r="BC4028" s="187" t="str">
        <f t="shared" si="1372"/>
        <v/>
      </c>
    </row>
    <row r="4029" spans="14:55" ht="15.75" thickBot="1">
      <c r="N4029" s="183" t="s">
        <v>268</v>
      </c>
      <c r="O4029" s="82">
        <v>6</v>
      </c>
      <c r="P4029" s="86">
        <v>178.5</v>
      </c>
      <c r="Q4029" s="83" t="s">
        <v>11</v>
      </c>
      <c r="R4029" s="83" t="s">
        <v>10</v>
      </c>
      <c r="S4029" s="83" t="s">
        <v>83</v>
      </c>
      <c r="T4029" s="82" t="s">
        <v>271</v>
      </c>
      <c r="U4029" s="82" t="s">
        <v>124</v>
      </c>
      <c r="AC4029" s="187" t="str">
        <f t="shared" si="1352"/>
        <v/>
      </c>
      <c r="AD4029" s="187" t="str">
        <f t="shared" si="1353"/>
        <v/>
      </c>
      <c r="AE4029" s="187" t="str">
        <f t="shared" si="1354"/>
        <v/>
      </c>
      <c r="AF4029" s="187" t="str">
        <f t="shared" si="1355"/>
        <v/>
      </c>
      <c r="AG4029" s="187" t="str">
        <f t="shared" si="1356"/>
        <v/>
      </c>
      <c r="AH4029" s="187" t="str">
        <f t="shared" si="1357"/>
        <v/>
      </c>
      <c r="AI4029" s="187" t="str">
        <f t="shared" si="1358"/>
        <v/>
      </c>
      <c r="AJ4029" s="187" t="str">
        <f t="shared" si="1359"/>
        <v/>
      </c>
      <c r="AK4029" s="187" t="str">
        <f t="shared" si="1360"/>
        <v/>
      </c>
      <c r="AN4029" s="187" t="str">
        <f t="shared" si="1361"/>
        <v/>
      </c>
      <c r="AO4029" s="187" t="str">
        <f t="shared" si="1362"/>
        <v/>
      </c>
      <c r="AP4029" s="187" t="str">
        <f t="shared" si="1363"/>
        <v/>
      </c>
      <c r="AT4029" s="187" t="str">
        <f t="shared" si="1364"/>
        <v>P897235</v>
      </c>
      <c r="AU4029" s="187">
        <f t="shared" si="1365"/>
        <v>6</v>
      </c>
      <c r="AV4029" s="187">
        <f t="shared" si="1366"/>
        <v>178.5</v>
      </c>
      <c r="AW4029" s="187" t="str">
        <f t="shared" si="1367"/>
        <v>2022/2</v>
      </c>
      <c r="AX4029" s="187" t="str">
        <f t="shared" si="1368"/>
        <v>2022/2 Contribuciones Seg. Social</v>
      </c>
      <c r="AY4029" s="187">
        <f t="shared" si="1369"/>
        <v>159848.07999999999</v>
      </c>
      <c r="AZ4029" s="187">
        <f t="shared" si="1370"/>
        <v>1.1166852926854048E-3</v>
      </c>
      <c r="BA4029" s="187" t="str">
        <f t="shared" si="1371"/>
        <v>P897235 6</v>
      </c>
      <c r="BB4029" s="187">
        <f>IFERROR(IF(AW4029="","",VLOOKUP(AW4029,SUSS!R:S,2,FALSE)),AY4029*SUSS!$M$2)</f>
        <v>18433.7</v>
      </c>
      <c r="BC4029" s="187">
        <f t="shared" si="1372"/>
        <v>20.584641679774947</v>
      </c>
    </row>
    <row r="4030" spans="14:55" ht="15.75" thickBot="1">
      <c r="N4030" s="183" t="s">
        <v>268</v>
      </c>
      <c r="O4030" s="82">
        <v>6</v>
      </c>
      <c r="P4030" s="86">
        <v>147.31</v>
      </c>
      <c r="Q4030" s="83" t="s">
        <v>86</v>
      </c>
      <c r="R4030" s="83" t="s">
        <v>10</v>
      </c>
      <c r="S4030" s="83" t="s">
        <v>83</v>
      </c>
      <c r="T4030" s="82" t="s">
        <v>271</v>
      </c>
      <c r="U4030" s="82" t="s">
        <v>124</v>
      </c>
      <c r="AC4030" s="187" t="str">
        <f t="shared" si="1352"/>
        <v/>
      </c>
      <c r="AD4030" s="187" t="str">
        <f t="shared" si="1353"/>
        <v/>
      </c>
      <c r="AE4030" s="187" t="str">
        <f t="shared" si="1354"/>
        <v/>
      </c>
      <c r="AF4030" s="187" t="str">
        <f t="shared" si="1355"/>
        <v/>
      </c>
      <c r="AG4030" s="187" t="str">
        <f t="shared" si="1356"/>
        <v/>
      </c>
      <c r="AH4030" s="187" t="str">
        <f t="shared" si="1357"/>
        <v/>
      </c>
      <c r="AI4030" s="187" t="str">
        <f t="shared" si="1358"/>
        <v/>
      </c>
      <c r="AJ4030" s="187" t="str">
        <f t="shared" si="1359"/>
        <v/>
      </c>
      <c r="AK4030" s="187" t="str">
        <f t="shared" si="1360"/>
        <v/>
      </c>
      <c r="AN4030" s="187" t="str">
        <f t="shared" si="1361"/>
        <v/>
      </c>
      <c r="AO4030" s="187" t="str">
        <f t="shared" si="1362"/>
        <v/>
      </c>
      <c r="AP4030" s="187" t="str">
        <f t="shared" si="1363"/>
        <v/>
      </c>
      <c r="AT4030" s="187" t="str">
        <f t="shared" si="1364"/>
        <v/>
      </c>
      <c r="AU4030" s="187" t="str">
        <f t="shared" si="1365"/>
        <v/>
      </c>
      <c r="AV4030" s="187" t="str">
        <f t="shared" si="1366"/>
        <v/>
      </c>
      <c r="AW4030" s="187" t="str">
        <f t="shared" si="1367"/>
        <v/>
      </c>
      <c r="AX4030" s="187" t="str">
        <f t="shared" si="1368"/>
        <v/>
      </c>
      <c r="AY4030" s="187" t="str">
        <f t="shared" si="1369"/>
        <v/>
      </c>
      <c r="AZ4030" s="187" t="str">
        <f t="shared" si="1370"/>
        <v/>
      </c>
      <c r="BA4030" s="187" t="str">
        <f t="shared" si="1371"/>
        <v xml:space="preserve"> </v>
      </c>
      <c r="BB4030" s="187" t="str">
        <f>IFERROR(IF(AW4030="","",VLOOKUP(AW4030,SUSS!R:S,2,FALSE)),AY4030*SUSS!$M$2)</f>
        <v/>
      </c>
      <c r="BC4030" s="187" t="str">
        <f t="shared" si="1372"/>
        <v/>
      </c>
    </row>
    <row r="4031" spans="14:55">
      <c r="AC4031" s="187" t="str">
        <f t="shared" si="1352"/>
        <v/>
      </c>
      <c r="AD4031" s="187" t="str">
        <f t="shared" si="1353"/>
        <v/>
      </c>
      <c r="AE4031" s="187" t="str">
        <f t="shared" si="1354"/>
        <v/>
      </c>
      <c r="AF4031" s="187" t="str">
        <f t="shared" si="1355"/>
        <v/>
      </c>
      <c r="AG4031" s="187" t="str">
        <f t="shared" si="1356"/>
        <v/>
      </c>
      <c r="AH4031" s="187" t="str">
        <f t="shared" si="1357"/>
        <v/>
      </c>
      <c r="AI4031" s="187" t="str">
        <f t="shared" si="1358"/>
        <v/>
      </c>
      <c r="AJ4031" s="187" t="str">
        <f t="shared" si="1359"/>
        <v/>
      </c>
      <c r="AK4031" s="187" t="str">
        <f t="shared" si="1360"/>
        <v/>
      </c>
      <c r="AN4031" s="187" t="str">
        <f t="shared" si="1361"/>
        <v/>
      </c>
      <c r="AO4031" s="187" t="str">
        <f t="shared" si="1362"/>
        <v/>
      </c>
      <c r="AP4031" s="187" t="str">
        <f t="shared" si="1363"/>
        <v/>
      </c>
      <c r="AT4031" s="187" t="str">
        <f t="shared" si="1364"/>
        <v/>
      </c>
      <c r="AU4031" s="187" t="str">
        <f t="shared" si="1365"/>
        <v/>
      </c>
      <c r="AV4031" s="187" t="str">
        <f t="shared" si="1366"/>
        <v/>
      </c>
      <c r="AW4031" s="187" t="str">
        <f t="shared" si="1367"/>
        <v/>
      </c>
      <c r="AX4031" s="187" t="str">
        <f t="shared" si="1368"/>
        <v/>
      </c>
      <c r="AY4031" s="187" t="str">
        <f t="shared" si="1369"/>
        <v/>
      </c>
      <c r="AZ4031" s="187" t="str">
        <f t="shared" si="1370"/>
        <v/>
      </c>
      <c r="BA4031" s="187" t="str">
        <f t="shared" si="1371"/>
        <v xml:space="preserve"> </v>
      </c>
      <c r="BB4031" s="187" t="str">
        <f>IFERROR(IF(AW4031="","",VLOOKUP(AW4031,SUSS!R:S,2,FALSE)),AY4031*SUSS!$M$2)</f>
        <v/>
      </c>
      <c r="BC4031" s="187" t="str">
        <f t="shared" si="1372"/>
        <v/>
      </c>
    </row>
    <row r="4032" spans="14:55">
      <c r="AC4032" s="187" t="str">
        <f t="shared" si="1352"/>
        <v/>
      </c>
      <c r="AD4032" s="187" t="str">
        <f t="shared" si="1353"/>
        <v/>
      </c>
      <c r="AE4032" s="187" t="str">
        <f t="shared" si="1354"/>
        <v/>
      </c>
      <c r="AF4032" s="187" t="str">
        <f t="shared" si="1355"/>
        <v/>
      </c>
      <c r="AG4032" s="187" t="str">
        <f t="shared" si="1356"/>
        <v/>
      </c>
      <c r="AH4032" s="187" t="str">
        <f t="shared" si="1357"/>
        <v/>
      </c>
      <c r="AI4032" s="187" t="str">
        <f t="shared" si="1358"/>
        <v/>
      </c>
      <c r="AJ4032" s="187" t="str">
        <f t="shared" si="1359"/>
        <v/>
      </c>
      <c r="AK4032" s="187" t="str">
        <f t="shared" si="1360"/>
        <v/>
      </c>
      <c r="AN4032" s="187" t="str">
        <f t="shared" si="1361"/>
        <v/>
      </c>
      <c r="AO4032" s="187" t="str">
        <f t="shared" si="1362"/>
        <v/>
      </c>
      <c r="AP4032" s="187" t="str">
        <f t="shared" si="1363"/>
        <v/>
      </c>
      <c r="AT4032" s="187" t="str">
        <f t="shared" si="1364"/>
        <v/>
      </c>
      <c r="AU4032" s="187" t="str">
        <f t="shared" si="1365"/>
        <v/>
      </c>
      <c r="AV4032" s="187" t="str">
        <f t="shared" si="1366"/>
        <v/>
      </c>
      <c r="AW4032" s="187" t="str">
        <f t="shared" si="1367"/>
        <v/>
      </c>
      <c r="AX4032" s="187" t="str">
        <f t="shared" si="1368"/>
        <v/>
      </c>
      <c r="AY4032" s="187" t="str">
        <f t="shared" si="1369"/>
        <v/>
      </c>
      <c r="AZ4032" s="187" t="str">
        <f t="shared" si="1370"/>
        <v/>
      </c>
      <c r="BA4032" s="187" t="str">
        <f t="shared" si="1371"/>
        <v xml:space="preserve"> </v>
      </c>
      <c r="BB4032" s="187" t="str">
        <f>IFERROR(IF(AW4032="","",VLOOKUP(AW4032,SUSS!R:S,2,FALSE)),AY4032*SUSS!$M$2)</f>
        <v/>
      </c>
      <c r="BC4032" s="187" t="str">
        <f t="shared" si="1372"/>
        <v/>
      </c>
    </row>
    <row r="4033" spans="14:55" ht="45.75" thickBot="1">
      <c r="N4033" s="183" t="s">
        <v>272</v>
      </c>
      <c r="O4033" s="183" t="s">
        <v>17</v>
      </c>
      <c r="AC4033" s="187" t="str">
        <f t="shared" si="1352"/>
        <v/>
      </c>
      <c r="AD4033" s="187" t="str">
        <f t="shared" si="1353"/>
        <v/>
      </c>
      <c r="AE4033" s="187" t="str">
        <f t="shared" si="1354"/>
        <v/>
      </c>
      <c r="AF4033" s="187" t="str">
        <f t="shared" si="1355"/>
        <v/>
      </c>
      <c r="AG4033" s="187" t="str">
        <f t="shared" si="1356"/>
        <v/>
      </c>
      <c r="AH4033" s="187" t="str">
        <f t="shared" si="1357"/>
        <v/>
      </c>
      <c r="AI4033" s="187" t="str">
        <f t="shared" si="1358"/>
        <v/>
      </c>
      <c r="AJ4033" s="187" t="str">
        <f t="shared" si="1359"/>
        <v/>
      </c>
      <c r="AK4033" s="187" t="str">
        <f t="shared" si="1360"/>
        <v/>
      </c>
      <c r="AN4033" s="187" t="str">
        <f t="shared" si="1361"/>
        <v/>
      </c>
      <c r="AO4033" s="187" t="str">
        <f t="shared" si="1362"/>
        <v/>
      </c>
      <c r="AP4033" s="187" t="str">
        <f t="shared" si="1363"/>
        <v/>
      </c>
      <c r="AT4033" s="187" t="str">
        <f t="shared" si="1364"/>
        <v/>
      </c>
      <c r="AU4033" s="187" t="str">
        <f t="shared" si="1365"/>
        <v/>
      </c>
      <c r="AV4033" s="187" t="str">
        <f t="shared" si="1366"/>
        <v/>
      </c>
      <c r="AW4033" s="187" t="str">
        <f t="shared" si="1367"/>
        <v/>
      </c>
      <c r="AX4033" s="187" t="str">
        <f t="shared" si="1368"/>
        <v/>
      </c>
      <c r="AY4033" s="187" t="str">
        <f t="shared" si="1369"/>
        <v/>
      </c>
      <c r="AZ4033" s="187" t="str">
        <f t="shared" si="1370"/>
        <v/>
      </c>
      <c r="BA4033" s="187" t="str">
        <f t="shared" si="1371"/>
        <v xml:space="preserve"> </v>
      </c>
      <c r="BB4033" s="187" t="str">
        <f>IFERROR(IF(AW4033="","",VLOOKUP(AW4033,SUSS!R:S,2,FALSE)),AY4033*SUSS!$M$2)</f>
        <v/>
      </c>
      <c r="BC4033" s="187" t="str">
        <f t="shared" si="1372"/>
        <v/>
      </c>
    </row>
    <row r="4034" spans="14:55" ht="15.75" thickBot="1">
      <c r="N4034" s="183" t="s">
        <v>272</v>
      </c>
      <c r="O4034" s="151" t="s">
        <v>13</v>
      </c>
      <c r="P4034" s="151" t="s">
        <v>14</v>
      </c>
      <c r="Q4034" s="151" t="s">
        <v>3</v>
      </c>
      <c r="R4034" s="151" t="s">
        <v>4</v>
      </c>
      <c r="S4034" s="151" t="s">
        <v>5</v>
      </c>
      <c r="T4034" s="151" t="s">
        <v>15</v>
      </c>
      <c r="U4034" s="151" t="s">
        <v>16</v>
      </c>
      <c r="AC4034" s="187" t="str">
        <f t="shared" si="1352"/>
        <v/>
      </c>
      <c r="AD4034" s="187" t="str">
        <f t="shared" si="1353"/>
        <v/>
      </c>
      <c r="AE4034" s="187" t="str">
        <f t="shared" si="1354"/>
        <v/>
      </c>
      <c r="AF4034" s="187" t="str">
        <f t="shared" si="1355"/>
        <v/>
      </c>
      <c r="AG4034" s="187" t="str">
        <f t="shared" si="1356"/>
        <v/>
      </c>
      <c r="AH4034" s="187" t="str">
        <f t="shared" si="1357"/>
        <v/>
      </c>
      <c r="AI4034" s="187" t="str">
        <f t="shared" si="1358"/>
        <v/>
      </c>
      <c r="AJ4034" s="187" t="str">
        <f t="shared" si="1359"/>
        <v/>
      </c>
      <c r="AK4034" s="187" t="str">
        <f t="shared" si="1360"/>
        <v/>
      </c>
      <c r="AN4034" s="187" t="str">
        <f t="shared" si="1361"/>
        <v/>
      </c>
      <c r="AO4034" s="187" t="str">
        <f t="shared" si="1362"/>
        <v/>
      </c>
      <c r="AP4034" s="187" t="str">
        <f t="shared" si="1363"/>
        <v/>
      </c>
      <c r="AT4034" s="187" t="str">
        <f t="shared" si="1364"/>
        <v/>
      </c>
      <c r="AU4034" s="187" t="str">
        <f t="shared" si="1365"/>
        <v/>
      </c>
      <c r="AV4034" s="187" t="str">
        <f t="shared" si="1366"/>
        <v/>
      </c>
      <c r="AW4034" s="187" t="str">
        <f t="shared" si="1367"/>
        <v/>
      </c>
      <c r="AX4034" s="187" t="str">
        <f t="shared" si="1368"/>
        <v/>
      </c>
      <c r="AY4034" s="187" t="str">
        <f t="shared" si="1369"/>
        <v/>
      </c>
      <c r="AZ4034" s="187" t="str">
        <f t="shared" si="1370"/>
        <v/>
      </c>
      <c r="BA4034" s="187" t="str">
        <f t="shared" si="1371"/>
        <v xml:space="preserve"> </v>
      </c>
      <c r="BB4034" s="187" t="str">
        <f>IFERROR(IF(AW4034="","",VLOOKUP(AW4034,SUSS!R:S,2,FALSE)),AY4034*SUSS!$M$2)</f>
        <v/>
      </c>
      <c r="BC4034" s="187" t="str">
        <f t="shared" si="1372"/>
        <v/>
      </c>
    </row>
    <row r="4035" spans="14:55" ht="15.75" thickBot="1">
      <c r="N4035" s="183" t="s">
        <v>272</v>
      </c>
      <c r="O4035" s="149">
        <v>1</v>
      </c>
      <c r="P4035" s="97">
        <v>155090.32999999999</v>
      </c>
      <c r="Q4035" s="150" t="s">
        <v>107</v>
      </c>
      <c r="R4035" s="150" t="s">
        <v>10</v>
      </c>
      <c r="S4035" s="150" t="s">
        <v>10</v>
      </c>
      <c r="T4035" s="149" t="s">
        <v>273</v>
      </c>
      <c r="U4035" s="149" t="s">
        <v>88</v>
      </c>
      <c r="AC4035" s="187" t="str">
        <f t="shared" si="1352"/>
        <v/>
      </c>
      <c r="AD4035" s="187" t="str">
        <f t="shared" si="1353"/>
        <v/>
      </c>
      <c r="AE4035" s="187" t="str">
        <f t="shared" si="1354"/>
        <v/>
      </c>
      <c r="AF4035" s="187" t="str">
        <f t="shared" si="1355"/>
        <v/>
      </c>
      <c r="AG4035" s="187" t="str">
        <f t="shared" si="1356"/>
        <v/>
      </c>
      <c r="AH4035" s="187" t="str">
        <f t="shared" si="1357"/>
        <v/>
      </c>
      <c r="AI4035" s="187" t="str">
        <f t="shared" si="1358"/>
        <v/>
      </c>
      <c r="AJ4035" s="187" t="str">
        <f t="shared" si="1359"/>
        <v/>
      </c>
      <c r="AK4035" s="187" t="str">
        <f t="shared" si="1360"/>
        <v/>
      </c>
      <c r="AN4035" s="187" t="str">
        <f t="shared" si="1361"/>
        <v/>
      </c>
      <c r="AO4035" s="187" t="str">
        <f t="shared" si="1362"/>
        <v/>
      </c>
      <c r="AP4035" s="187" t="str">
        <f t="shared" si="1363"/>
        <v/>
      </c>
      <c r="AT4035" s="187" t="str">
        <f t="shared" si="1364"/>
        <v/>
      </c>
      <c r="AU4035" s="187" t="str">
        <f t="shared" si="1365"/>
        <v/>
      </c>
      <c r="AV4035" s="187" t="str">
        <f t="shared" si="1366"/>
        <v/>
      </c>
      <c r="AW4035" s="187" t="str">
        <f t="shared" si="1367"/>
        <v/>
      </c>
      <c r="AX4035" s="187" t="str">
        <f t="shared" si="1368"/>
        <v/>
      </c>
      <c r="AY4035" s="187" t="str">
        <f t="shared" si="1369"/>
        <v/>
      </c>
      <c r="AZ4035" s="187" t="str">
        <f t="shared" si="1370"/>
        <v/>
      </c>
      <c r="BA4035" s="187" t="str">
        <f t="shared" si="1371"/>
        <v xml:space="preserve"> </v>
      </c>
      <c r="BB4035" s="187" t="str">
        <f>IFERROR(IF(AW4035="","",VLOOKUP(AW4035,SUSS!R:S,2,FALSE)),AY4035*SUSS!$M$2)</f>
        <v/>
      </c>
      <c r="BC4035" s="187" t="str">
        <f t="shared" si="1372"/>
        <v/>
      </c>
    </row>
    <row r="4036" spans="14:55" ht="15.75" thickBot="1">
      <c r="N4036" s="183" t="s">
        <v>272</v>
      </c>
      <c r="O4036" s="96">
        <v>1</v>
      </c>
      <c r="P4036" s="95">
        <v>79954.48</v>
      </c>
      <c r="Q4036" s="146" t="s">
        <v>11</v>
      </c>
      <c r="R4036" s="146" t="s">
        <v>10</v>
      </c>
      <c r="S4036" s="146" t="s">
        <v>10</v>
      </c>
      <c r="T4036" s="96" t="s">
        <v>274</v>
      </c>
      <c r="U4036" s="96" t="s">
        <v>88</v>
      </c>
      <c r="AC4036" s="187" t="str">
        <f t="shared" si="1352"/>
        <v/>
      </c>
      <c r="AD4036" s="187" t="str">
        <f t="shared" si="1353"/>
        <v/>
      </c>
      <c r="AE4036" s="187" t="str">
        <f t="shared" si="1354"/>
        <v/>
      </c>
      <c r="AF4036" s="187" t="str">
        <f t="shared" si="1355"/>
        <v/>
      </c>
      <c r="AG4036" s="187" t="str">
        <f t="shared" si="1356"/>
        <v/>
      </c>
      <c r="AH4036" s="187" t="str">
        <f t="shared" si="1357"/>
        <v/>
      </c>
      <c r="AI4036" s="187" t="str">
        <f t="shared" si="1358"/>
        <v/>
      </c>
      <c r="AJ4036" s="187" t="str">
        <f t="shared" si="1359"/>
        <v/>
      </c>
      <c r="AK4036" s="187" t="str">
        <f t="shared" si="1360"/>
        <v/>
      </c>
      <c r="AN4036" s="187" t="str">
        <f t="shared" si="1361"/>
        <v/>
      </c>
      <c r="AO4036" s="187" t="str">
        <f t="shared" si="1362"/>
        <v/>
      </c>
      <c r="AP4036" s="187" t="str">
        <f t="shared" si="1363"/>
        <v/>
      </c>
      <c r="AT4036" s="187" t="str">
        <f t="shared" si="1364"/>
        <v>Q665611</v>
      </c>
      <c r="AU4036" s="187">
        <f t="shared" si="1365"/>
        <v>1</v>
      </c>
      <c r="AV4036" s="187">
        <f t="shared" si="1366"/>
        <v>79954.48</v>
      </c>
      <c r="AW4036" s="187" t="str">
        <f t="shared" si="1367"/>
        <v>2022/4</v>
      </c>
      <c r="AX4036" s="187" t="str">
        <f t="shared" si="1368"/>
        <v>2022/4 Contribuciones Seg. Social</v>
      </c>
      <c r="AY4036" s="187">
        <f t="shared" si="1369"/>
        <v>176873.07</v>
      </c>
      <c r="AZ4036" s="187">
        <f t="shared" si="1370"/>
        <v>0.45204439545262598</v>
      </c>
      <c r="BA4036" s="187" t="str">
        <f t="shared" si="1371"/>
        <v>Q665611 1</v>
      </c>
      <c r="BB4036" s="187">
        <f>IFERROR(IF(AW4036="","",VLOOKUP(AW4036,SUSS!R:S,2,FALSE)),AY4036*SUSS!$M$2)</f>
        <v>20879.32</v>
      </c>
      <c r="BC4036" s="187">
        <f t="shared" si="1372"/>
        <v>9438.3795868619218</v>
      </c>
    </row>
    <row r="4037" spans="14:55" ht="15.75" thickBot="1">
      <c r="N4037" s="183" t="s">
        <v>272</v>
      </c>
      <c r="O4037" s="96">
        <v>1</v>
      </c>
      <c r="P4037" s="95">
        <v>66164.84</v>
      </c>
      <c r="Q4037" s="146" t="s">
        <v>86</v>
      </c>
      <c r="R4037" s="146" t="s">
        <v>10</v>
      </c>
      <c r="S4037" s="146" t="s">
        <v>10</v>
      </c>
      <c r="T4037" s="96" t="s">
        <v>274</v>
      </c>
      <c r="U4037" s="96" t="s">
        <v>88</v>
      </c>
      <c r="AC4037" s="187" t="str">
        <f t="shared" si="1352"/>
        <v/>
      </c>
      <c r="AD4037" s="187" t="str">
        <f t="shared" si="1353"/>
        <v/>
      </c>
      <c r="AE4037" s="187" t="str">
        <f t="shared" si="1354"/>
        <v/>
      </c>
      <c r="AF4037" s="187" t="str">
        <f t="shared" si="1355"/>
        <v/>
      </c>
      <c r="AG4037" s="187" t="str">
        <f t="shared" si="1356"/>
        <v/>
      </c>
      <c r="AH4037" s="187" t="str">
        <f t="shared" si="1357"/>
        <v/>
      </c>
      <c r="AI4037" s="187" t="str">
        <f t="shared" si="1358"/>
        <v/>
      </c>
      <c r="AJ4037" s="187" t="str">
        <f t="shared" si="1359"/>
        <v/>
      </c>
      <c r="AK4037" s="187" t="str">
        <f t="shared" si="1360"/>
        <v/>
      </c>
      <c r="AN4037" s="187" t="str">
        <f t="shared" si="1361"/>
        <v/>
      </c>
      <c r="AO4037" s="187" t="str">
        <f t="shared" si="1362"/>
        <v/>
      </c>
      <c r="AP4037" s="187" t="str">
        <f t="shared" si="1363"/>
        <v/>
      </c>
      <c r="AT4037" s="187" t="str">
        <f t="shared" si="1364"/>
        <v/>
      </c>
      <c r="AU4037" s="187" t="str">
        <f t="shared" si="1365"/>
        <v/>
      </c>
      <c r="AV4037" s="187" t="str">
        <f t="shared" si="1366"/>
        <v/>
      </c>
      <c r="AW4037" s="187" t="str">
        <f t="shared" si="1367"/>
        <v/>
      </c>
      <c r="AX4037" s="187" t="str">
        <f t="shared" si="1368"/>
        <v/>
      </c>
      <c r="AY4037" s="187" t="str">
        <f t="shared" si="1369"/>
        <v/>
      </c>
      <c r="AZ4037" s="187" t="str">
        <f t="shared" si="1370"/>
        <v/>
      </c>
      <c r="BA4037" s="187" t="str">
        <f t="shared" si="1371"/>
        <v xml:space="preserve"> </v>
      </c>
      <c r="BB4037" s="187" t="str">
        <f>IFERROR(IF(AW4037="","",VLOOKUP(AW4037,SUSS!R:S,2,FALSE)),AY4037*SUSS!$M$2)</f>
        <v/>
      </c>
      <c r="BC4037" s="187" t="str">
        <f t="shared" si="1372"/>
        <v/>
      </c>
    </row>
    <row r="4038" spans="14:55" ht="15.75" thickBot="1">
      <c r="N4038" s="183" t="s">
        <v>272</v>
      </c>
      <c r="O4038" s="96">
        <v>1</v>
      </c>
      <c r="P4038" s="95">
        <v>33406.26</v>
      </c>
      <c r="Q4038" s="146" t="s">
        <v>82</v>
      </c>
      <c r="R4038" s="146" t="s">
        <v>10</v>
      </c>
      <c r="S4038" s="146" t="s">
        <v>10</v>
      </c>
      <c r="T4038" s="96" t="s">
        <v>275</v>
      </c>
      <c r="U4038" s="96" t="s">
        <v>88</v>
      </c>
      <c r="AC4038" s="187" t="str">
        <f t="shared" si="1352"/>
        <v/>
      </c>
      <c r="AD4038" s="187" t="str">
        <f t="shared" si="1353"/>
        <v/>
      </c>
      <c r="AE4038" s="187" t="str">
        <f t="shared" si="1354"/>
        <v/>
      </c>
      <c r="AF4038" s="187" t="str">
        <f t="shared" si="1355"/>
        <v/>
      </c>
      <c r="AG4038" s="187" t="str">
        <f t="shared" si="1356"/>
        <v/>
      </c>
      <c r="AH4038" s="187" t="str">
        <f t="shared" si="1357"/>
        <v/>
      </c>
      <c r="AI4038" s="187" t="str">
        <f t="shared" si="1358"/>
        <v/>
      </c>
      <c r="AJ4038" s="187" t="str">
        <f t="shared" si="1359"/>
        <v/>
      </c>
      <c r="AK4038" s="187" t="str">
        <f t="shared" si="1360"/>
        <v/>
      </c>
      <c r="AN4038" s="187" t="str">
        <f t="shared" si="1361"/>
        <v/>
      </c>
      <c r="AO4038" s="187" t="str">
        <f t="shared" si="1362"/>
        <v/>
      </c>
      <c r="AP4038" s="187" t="str">
        <f t="shared" si="1363"/>
        <v/>
      </c>
      <c r="AT4038" s="187" t="str">
        <f t="shared" si="1364"/>
        <v/>
      </c>
      <c r="AU4038" s="187" t="str">
        <f t="shared" si="1365"/>
        <v/>
      </c>
      <c r="AV4038" s="187" t="str">
        <f t="shared" si="1366"/>
        <v/>
      </c>
      <c r="AW4038" s="187" t="str">
        <f t="shared" si="1367"/>
        <v/>
      </c>
      <c r="AX4038" s="187" t="str">
        <f t="shared" si="1368"/>
        <v/>
      </c>
      <c r="AY4038" s="187" t="str">
        <f t="shared" si="1369"/>
        <v/>
      </c>
      <c r="AZ4038" s="187" t="str">
        <f t="shared" si="1370"/>
        <v/>
      </c>
      <c r="BA4038" s="187" t="str">
        <f t="shared" si="1371"/>
        <v xml:space="preserve"> </v>
      </c>
      <c r="BB4038" s="187" t="str">
        <f>IFERROR(IF(AW4038="","",VLOOKUP(AW4038,SUSS!R:S,2,FALSE)),AY4038*SUSS!$M$2)</f>
        <v/>
      </c>
      <c r="BC4038" s="187" t="str">
        <f t="shared" si="1372"/>
        <v/>
      </c>
    </row>
    <row r="4039" spans="14:55" ht="15.75" thickBot="1">
      <c r="N4039" s="183" t="s">
        <v>272</v>
      </c>
      <c r="O4039" s="96">
        <v>2</v>
      </c>
      <c r="P4039" s="95">
        <v>159743.03</v>
      </c>
      <c r="Q4039" s="146" t="s">
        <v>107</v>
      </c>
      <c r="R4039" s="146" t="s">
        <v>10</v>
      </c>
      <c r="S4039" s="146" t="s">
        <v>10</v>
      </c>
      <c r="T4039" s="96" t="s">
        <v>273</v>
      </c>
      <c r="U4039" s="96" t="s">
        <v>124</v>
      </c>
      <c r="AC4039" s="187" t="str">
        <f t="shared" si="1352"/>
        <v/>
      </c>
      <c r="AD4039" s="187" t="str">
        <f t="shared" si="1353"/>
        <v/>
      </c>
      <c r="AE4039" s="187" t="str">
        <f t="shared" si="1354"/>
        <v/>
      </c>
      <c r="AF4039" s="187" t="str">
        <f t="shared" si="1355"/>
        <v/>
      </c>
      <c r="AG4039" s="187" t="str">
        <f t="shared" si="1356"/>
        <v/>
      </c>
      <c r="AH4039" s="187" t="str">
        <f t="shared" si="1357"/>
        <v/>
      </c>
      <c r="AI4039" s="187" t="str">
        <f t="shared" si="1358"/>
        <v/>
      </c>
      <c r="AJ4039" s="187" t="str">
        <f t="shared" si="1359"/>
        <v/>
      </c>
      <c r="AK4039" s="187" t="str">
        <f t="shared" si="1360"/>
        <v/>
      </c>
      <c r="AN4039" s="187" t="str">
        <f t="shared" si="1361"/>
        <v/>
      </c>
      <c r="AO4039" s="187" t="str">
        <f t="shared" si="1362"/>
        <v/>
      </c>
      <c r="AP4039" s="187" t="str">
        <f t="shared" si="1363"/>
        <v/>
      </c>
      <c r="AT4039" s="187" t="str">
        <f t="shared" si="1364"/>
        <v/>
      </c>
      <c r="AU4039" s="187" t="str">
        <f t="shared" si="1365"/>
        <v/>
      </c>
      <c r="AV4039" s="187" t="str">
        <f t="shared" si="1366"/>
        <v/>
      </c>
      <c r="AW4039" s="187" t="str">
        <f t="shared" si="1367"/>
        <v/>
      </c>
      <c r="AX4039" s="187" t="str">
        <f t="shared" si="1368"/>
        <v/>
      </c>
      <c r="AY4039" s="187" t="str">
        <f t="shared" si="1369"/>
        <v/>
      </c>
      <c r="AZ4039" s="187" t="str">
        <f t="shared" si="1370"/>
        <v/>
      </c>
      <c r="BA4039" s="187" t="str">
        <f t="shared" si="1371"/>
        <v xml:space="preserve"> </v>
      </c>
      <c r="BB4039" s="187" t="str">
        <f>IFERROR(IF(AW4039="","",VLOOKUP(AW4039,SUSS!R:S,2,FALSE)),AY4039*SUSS!$M$2)</f>
        <v/>
      </c>
      <c r="BC4039" s="187" t="str">
        <f t="shared" si="1372"/>
        <v/>
      </c>
    </row>
    <row r="4040" spans="14:55" ht="15.75" thickBot="1">
      <c r="N4040" s="183" t="s">
        <v>272</v>
      </c>
      <c r="O4040" s="96">
        <v>2</v>
      </c>
      <c r="P4040" s="95">
        <v>82353.119999999995</v>
      </c>
      <c r="Q4040" s="146" t="s">
        <v>11</v>
      </c>
      <c r="R4040" s="146" t="s">
        <v>10</v>
      </c>
      <c r="S4040" s="146" t="s">
        <v>10</v>
      </c>
      <c r="T4040" s="96" t="s">
        <v>274</v>
      </c>
      <c r="U4040" s="96" t="s">
        <v>124</v>
      </c>
      <c r="AC4040" s="187" t="str">
        <f t="shared" si="1352"/>
        <v/>
      </c>
      <c r="AD4040" s="187" t="str">
        <f t="shared" si="1353"/>
        <v/>
      </c>
      <c r="AE4040" s="187" t="str">
        <f t="shared" si="1354"/>
        <v/>
      </c>
      <c r="AF4040" s="187" t="str">
        <f t="shared" si="1355"/>
        <v/>
      </c>
      <c r="AG4040" s="187" t="str">
        <f t="shared" si="1356"/>
        <v/>
      </c>
      <c r="AH4040" s="187" t="str">
        <f t="shared" si="1357"/>
        <v/>
      </c>
      <c r="AI4040" s="187" t="str">
        <f t="shared" si="1358"/>
        <v/>
      </c>
      <c r="AJ4040" s="187" t="str">
        <f t="shared" si="1359"/>
        <v/>
      </c>
      <c r="AK4040" s="187" t="str">
        <f t="shared" si="1360"/>
        <v/>
      </c>
      <c r="AN4040" s="187" t="str">
        <f t="shared" si="1361"/>
        <v/>
      </c>
      <c r="AO4040" s="187" t="str">
        <f t="shared" si="1362"/>
        <v/>
      </c>
      <c r="AP4040" s="187" t="str">
        <f t="shared" si="1363"/>
        <v/>
      </c>
      <c r="AT4040" s="187" t="str">
        <f t="shared" si="1364"/>
        <v>Q665611</v>
      </c>
      <c r="AU4040" s="187">
        <f t="shared" si="1365"/>
        <v>2</v>
      </c>
      <c r="AV4040" s="187">
        <f t="shared" si="1366"/>
        <v>82353.119999999995</v>
      </c>
      <c r="AW4040" s="187" t="str">
        <f t="shared" si="1367"/>
        <v>2022/4</v>
      </c>
      <c r="AX4040" s="187" t="str">
        <f t="shared" si="1368"/>
        <v>2022/4 Contribuciones Seg. Social</v>
      </c>
      <c r="AY4040" s="187">
        <f t="shared" si="1369"/>
        <v>176873.07</v>
      </c>
      <c r="AZ4040" s="187">
        <f t="shared" si="1370"/>
        <v>0.46560575897732759</v>
      </c>
      <c r="BA4040" s="187" t="str">
        <f t="shared" si="1371"/>
        <v>Q665611 2</v>
      </c>
      <c r="BB4040" s="187">
        <f>IFERROR(IF(AW4040="","",VLOOKUP(AW4040,SUSS!R:S,2,FALSE)),AY4040*SUSS!$M$2)</f>
        <v>20879.32</v>
      </c>
      <c r="BC4040" s="187">
        <f t="shared" si="1372"/>
        <v>9721.5316355304949</v>
      </c>
    </row>
    <row r="4041" spans="14:55" ht="15.75" thickBot="1">
      <c r="N4041" s="183" t="s">
        <v>272</v>
      </c>
      <c r="O4041" s="96">
        <v>2</v>
      </c>
      <c r="P4041" s="95">
        <v>68149.78</v>
      </c>
      <c r="Q4041" s="146" t="s">
        <v>86</v>
      </c>
      <c r="R4041" s="146" t="s">
        <v>10</v>
      </c>
      <c r="S4041" s="146" t="s">
        <v>10</v>
      </c>
      <c r="T4041" s="96" t="s">
        <v>274</v>
      </c>
      <c r="U4041" s="96" t="s">
        <v>124</v>
      </c>
      <c r="AC4041" s="187" t="str">
        <f t="shared" si="1352"/>
        <v/>
      </c>
      <c r="AD4041" s="187" t="str">
        <f t="shared" si="1353"/>
        <v/>
      </c>
      <c r="AE4041" s="187" t="str">
        <f t="shared" si="1354"/>
        <v/>
      </c>
      <c r="AF4041" s="187" t="str">
        <f t="shared" si="1355"/>
        <v/>
      </c>
      <c r="AG4041" s="187" t="str">
        <f t="shared" si="1356"/>
        <v/>
      </c>
      <c r="AH4041" s="187" t="str">
        <f t="shared" si="1357"/>
        <v/>
      </c>
      <c r="AI4041" s="187" t="str">
        <f t="shared" si="1358"/>
        <v/>
      </c>
      <c r="AJ4041" s="187" t="str">
        <f t="shared" si="1359"/>
        <v/>
      </c>
      <c r="AK4041" s="187" t="str">
        <f t="shared" si="1360"/>
        <v/>
      </c>
      <c r="AN4041" s="187" t="str">
        <f t="shared" si="1361"/>
        <v/>
      </c>
      <c r="AO4041" s="187" t="str">
        <f t="shared" si="1362"/>
        <v/>
      </c>
      <c r="AP4041" s="187" t="str">
        <f t="shared" si="1363"/>
        <v/>
      </c>
      <c r="AT4041" s="187" t="str">
        <f t="shared" si="1364"/>
        <v/>
      </c>
      <c r="AU4041" s="187" t="str">
        <f t="shared" si="1365"/>
        <v/>
      </c>
      <c r="AV4041" s="187" t="str">
        <f t="shared" si="1366"/>
        <v/>
      </c>
      <c r="AW4041" s="187" t="str">
        <f t="shared" si="1367"/>
        <v/>
      </c>
      <c r="AX4041" s="187" t="str">
        <f t="shared" si="1368"/>
        <v/>
      </c>
      <c r="AY4041" s="187" t="str">
        <f t="shared" si="1369"/>
        <v/>
      </c>
      <c r="AZ4041" s="187" t="str">
        <f t="shared" si="1370"/>
        <v/>
      </c>
      <c r="BA4041" s="187" t="str">
        <f t="shared" si="1371"/>
        <v xml:space="preserve"> </v>
      </c>
      <c r="BB4041" s="187" t="str">
        <f>IFERROR(IF(AW4041="","",VLOOKUP(AW4041,SUSS!R:S,2,FALSE)),AY4041*SUSS!$M$2)</f>
        <v/>
      </c>
      <c r="BC4041" s="187" t="str">
        <f t="shared" si="1372"/>
        <v/>
      </c>
    </row>
    <row r="4042" spans="14:55" ht="15.75" thickBot="1">
      <c r="N4042" s="183" t="s">
        <v>272</v>
      </c>
      <c r="O4042" s="96">
        <v>2</v>
      </c>
      <c r="P4042" s="95">
        <v>34408.449999999997</v>
      </c>
      <c r="Q4042" s="146" t="s">
        <v>82</v>
      </c>
      <c r="R4042" s="146" t="s">
        <v>10</v>
      </c>
      <c r="S4042" s="146" t="s">
        <v>10</v>
      </c>
      <c r="T4042" s="96" t="s">
        <v>275</v>
      </c>
      <c r="U4042" s="96" t="s">
        <v>124</v>
      </c>
      <c r="AC4042" s="187" t="str">
        <f t="shared" si="1352"/>
        <v/>
      </c>
      <c r="AD4042" s="187" t="str">
        <f t="shared" si="1353"/>
        <v/>
      </c>
      <c r="AE4042" s="187" t="str">
        <f t="shared" si="1354"/>
        <v/>
      </c>
      <c r="AF4042" s="187" t="str">
        <f t="shared" si="1355"/>
        <v/>
      </c>
      <c r="AG4042" s="187" t="str">
        <f t="shared" si="1356"/>
        <v/>
      </c>
      <c r="AH4042" s="187" t="str">
        <f t="shared" si="1357"/>
        <v/>
      </c>
      <c r="AI4042" s="187" t="str">
        <f t="shared" si="1358"/>
        <v/>
      </c>
      <c r="AJ4042" s="187" t="str">
        <f t="shared" si="1359"/>
        <v/>
      </c>
      <c r="AK4042" s="187" t="str">
        <f t="shared" si="1360"/>
        <v/>
      </c>
      <c r="AN4042" s="187" t="str">
        <f t="shared" si="1361"/>
        <v/>
      </c>
      <c r="AO4042" s="187" t="str">
        <f t="shared" si="1362"/>
        <v/>
      </c>
      <c r="AP4042" s="187" t="str">
        <f t="shared" si="1363"/>
        <v/>
      </c>
      <c r="AT4042" s="187" t="str">
        <f t="shared" si="1364"/>
        <v/>
      </c>
      <c r="AU4042" s="187" t="str">
        <f t="shared" si="1365"/>
        <v/>
      </c>
      <c r="AV4042" s="187" t="str">
        <f t="shared" si="1366"/>
        <v/>
      </c>
      <c r="AW4042" s="187" t="str">
        <f t="shared" si="1367"/>
        <v/>
      </c>
      <c r="AX4042" s="187" t="str">
        <f t="shared" si="1368"/>
        <v/>
      </c>
      <c r="AY4042" s="187" t="str">
        <f t="shared" si="1369"/>
        <v/>
      </c>
      <c r="AZ4042" s="187" t="str">
        <f t="shared" si="1370"/>
        <v/>
      </c>
      <c r="BA4042" s="187" t="str">
        <f t="shared" si="1371"/>
        <v xml:space="preserve"> </v>
      </c>
      <c r="BB4042" s="187" t="str">
        <f>IFERROR(IF(AW4042="","",VLOOKUP(AW4042,SUSS!R:S,2,FALSE)),AY4042*SUSS!$M$2)</f>
        <v/>
      </c>
      <c r="BC4042" s="187" t="str">
        <f t="shared" si="1372"/>
        <v/>
      </c>
    </row>
    <row r="4043" spans="14:55" ht="15.75" thickBot="1">
      <c r="N4043" s="183" t="s">
        <v>272</v>
      </c>
      <c r="O4043" s="96">
        <v>3</v>
      </c>
      <c r="P4043" s="95">
        <v>164535.32999999999</v>
      </c>
      <c r="Q4043" s="146" t="s">
        <v>107</v>
      </c>
      <c r="R4043" s="146" t="s">
        <v>10</v>
      </c>
      <c r="S4043" s="146" t="s">
        <v>10</v>
      </c>
      <c r="T4043" s="96" t="s">
        <v>273</v>
      </c>
      <c r="U4043" s="96" t="s">
        <v>124</v>
      </c>
      <c r="AC4043" s="187" t="str">
        <f t="shared" si="1352"/>
        <v/>
      </c>
      <c r="AD4043" s="187" t="str">
        <f t="shared" si="1353"/>
        <v/>
      </c>
      <c r="AE4043" s="187" t="str">
        <f t="shared" si="1354"/>
        <v/>
      </c>
      <c r="AF4043" s="187" t="str">
        <f t="shared" si="1355"/>
        <v/>
      </c>
      <c r="AG4043" s="187" t="str">
        <f t="shared" si="1356"/>
        <v/>
      </c>
      <c r="AH4043" s="187" t="str">
        <f t="shared" si="1357"/>
        <v/>
      </c>
      <c r="AI4043" s="187" t="str">
        <f t="shared" si="1358"/>
        <v/>
      </c>
      <c r="AJ4043" s="187" t="str">
        <f t="shared" si="1359"/>
        <v/>
      </c>
      <c r="AK4043" s="187" t="str">
        <f t="shared" si="1360"/>
        <v/>
      </c>
      <c r="AN4043" s="187" t="str">
        <f t="shared" si="1361"/>
        <v/>
      </c>
      <c r="AO4043" s="187" t="str">
        <f t="shared" si="1362"/>
        <v/>
      </c>
      <c r="AP4043" s="187" t="str">
        <f t="shared" si="1363"/>
        <v/>
      </c>
      <c r="AT4043" s="187" t="str">
        <f t="shared" si="1364"/>
        <v/>
      </c>
      <c r="AU4043" s="187" t="str">
        <f t="shared" si="1365"/>
        <v/>
      </c>
      <c r="AV4043" s="187" t="str">
        <f t="shared" si="1366"/>
        <v/>
      </c>
      <c r="AW4043" s="187" t="str">
        <f t="shared" si="1367"/>
        <v/>
      </c>
      <c r="AX4043" s="187" t="str">
        <f t="shared" si="1368"/>
        <v/>
      </c>
      <c r="AY4043" s="187" t="str">
        <f t="shared" si="1369"/>
        <v/>
      </c>
      <c r="AZ4043" s="187" t="str">
        <f t="shared" si="1370"/>
        <v/>
      </c>
      <c r="BA4043" s="187" t="str">
        <f t="shared" si="1371"/>
        <v xml:space="preserve"> </v>
      </c>
      <c r="BB4043" s="187" t="str">
        <f>IFERROR(IF(AW4043="","",VLOOKUP(AW4043,SUSS!R:S,2,FALSE)),AY4043*SUSS!$M$2)</f>
        <v/>
      </c>
      <c r="BC4043" s="187" t="str">
        <f t="shared" si="1372"/>
        <v/>
      </c>
    </row>
    <row r="4044" spans="14:55" ht="15.75" thickBot="1">
      <c r="N4044" s="183" t="s">
        <v>272</v>
      </c>
      <c r="O4044" s="96">
        <v>3</v>
      </c>
      <c r="P4044" s="95">
        <v>14565.47</v>
      </c>
      <c r="Q4044" s="146" t="s">
        <v>11</v>
      </c>
      <c r="R4044" s="146" t="s">
        <v>10</v>
      </c>
      <c r="S4044" s="146" t="s">
        <v>10</v>
      </c>
      <c r="T4044" s="96" t="s">
        <v>274</v>
      </c>
      <c r="U4044" s="96" t="s">
        <v>124</v>
      </c>
      <c r="AC4044" s="187" t="str">
        <f t="shared" si="1352"/>
        <v/>
      </c>
      <c r="AD4044" s="187" t="str">
        <f t="shared" si="1353"/>
        <v/>
      </c>
      <c r="AE4044" s="187" t="str">
        <f t="shared" si="1354"/>
        <v/>
      </c>
      <c r="AF4044" s="187" t="str">
        <f t="shared" si="1355"/>
        <v/>
      </c>
      <c r="AG4044" s="187" t="str">
        <f t="shared" si="1356"/>
        <v/>
      </c>
      <c r="AH4044" s="187" t="str">
        <f t="shared" si="1357"/>
        <v/>
      </c>
      <c r="AI4044" s="187" t="str">
        <f t="shared" si="1358"/>
        <v/>
      </c>
      <c r="AJ4044" s="187" t="str">
        <f t="shared" si="1359"/>
        <v/>
      </c>
      <c r="AK4044" s="187" t="str">
        <f t="shared" si="1360"/>
        <v/>
      </c>
      <c r="AN4044" s="187" t="str">
        <f t="shared" si="1361"/>
        <v/>
      </c>
      <c r="AO4044" s="187" t="str">
        <f t="shared" si="1362"/>
        <v/>
      </c>
      <c r="AP4044" s="187" t="str">
        <f t="shared" si="1363"/>
        <v/>
      </c>
      <c r="AT4044" s="187" t="str">
        <f t="shared" si="1364"/>
        <v>Q665611</v>
      </c>
      <c r="AU4044" s="187">
        <f t="shared" si="1365"/>
        <v>3</v>
      </c>
      <c r="AV4044" s="187">
        <f t="shared" si="1366"/>
        <v>14565.47</v>
      </c>
      <c r="AW4044" s="187" t="str">
        <f t="shared" si="1367"/>
        <v>2022/4</v>
      </c>
      <c r="AX4044" s="187" t="str">
        <f t="shared" si="1368"/>
        <v>2022/4 Contribuciones Seg. Social</v>
      </c>
      <c r="AY4044" s="187">
        <f t="shared" si="1369"/>
        <v>176873.07</v>
      </c>
      <c r="AZ4044" s="187">
        <f t="shared" si="1370"/>
        <v>8.2349845570046348E-2</v>
      </c>
      <c r="BA4044" s="187" t="str">
        <f t="shared" si="1371"/>
        <v>Q665611 3</v>
      </c>
      <c r="BB4044" s="187">
        <f>IFERROR(IF(AW4044="","",VLOOKUP(AW4044,SUSS!R:S,2,FALSE)),AY4044*SUSS!$M$2)</f>
        <v>20879.32</v>
      </c>
      <c r="BC4044" s="187">
        <f t="shared" si="1372"/>
        <v>1719.4087776075801</v>
      </c>
    </row>
    <row r="4045" spans="14:55" ht="15.75" thickBot="1">
      <c r="N4045" s="183" t="s">
        <v>272</v>
      </c>
      <c r="O4045" s="96">
        <v>3</v>
      </c>
      <c r="P4045" s="95">
        <v>10906.34</v>
      </c>
      <c r="Q4045" s="146" t="s">
        <v>86</v>
      </c>
      <c r="R4045" s="146" t="s">
        <v>10</v>
      </c>
      <c r="S4045" s="146" t="s">
        <v>10</v>
      </c>
      <c r="T4045" s="96" t="s">
        <v>274</v>
      </c>
      <c r="U4045" s="96" t="s">
        <v>124</v>
      </c>
      <c r="AC4045" s="187" t="str">
        <f t="shared" si="1352"/>
        <v/>
      </c>
      <c r="AD4045" s="187" t="str">
        <f t="shared" si="1353"/>
        <v/>
      </c>
      <c r="AE4045" s="187" t="str">
        <f t="shared" si="1354"/>
        <v/>
      </c>
      <c r="AF4045" s="187" t="str">
        <f t="shared" si="1355"/>
        <v/>
      </c>
      <c r="AG4045" s="187" t="str">
        <f t="shared" si="1356"/>
        <v/>
      </c>
      <c r="AH4045" s="187" t="str">
        <f t="shared" si="1357"/>
        <v/>
      </c>
      <c r="AI4045" s="187" t="str">
        <f t="shared" si="1358"/>
        <v/>
      </c>
      <c r="AJ4045" s="187" t="str">
        <f t="shared" si="1359"/>
        <v/>
      </c>
      <c r="AK4045" s="187" t="str">
        <f t="shared" si="1360"/>
        <v/>
      </c>
      <c r="AN4045" s="187" t="str">
        <f t="shared" si="1361"/>
        <v/>
      </c>
      <c r="AO4045" s="187" t="str">
        <f t="shared" si="1362"/>
        <v/>
      </c>
      <c r="AP4045" s="187" t="str">
        <f t="shared" si="1363"/>
        <v/>
      </c>
      <c r="AT4045" s="187" t="str">
        <f t="shared" si="1364"/>
        <v/>
      </c>
      <c r="AU4045" s="187" t="str">
        <f t="shared" si="1365"/>
        <v/>
      </c>
      <c r="AV4045" s="187" t="str">
        <f t="shared" si="1366"/>
        <v/>
      </c>
      <c r="AW4045" s="187" t="str">
        <f t="shared" si="1367"/>
        <v/>
      </c>
      <c r="AX4045" s="187" t="str">
        <f t="shared" si="1368"/>
        <v/>
      </c>
      <c r="AY4045" s="187" t="str">
        <f t="shared" si="1369"/>
        <v/>
      </c>
      <c r="AZ4045" s="187" t="str">
        <f t="shared" si="1370"/>
        <v/>
      </c>
      <c r="BA4045" s="187" t="str">
        <f t="shared" si="1371"/>
        <v xml:space="preserve"> </v>
      </c>
      <c r="BB4045" s="187" t="str">
        <f>IFERROR(IF(AW4045="","",VLOOKUP(AW4045,SUSS!R:S,2,FALSE)),AY4045*SUSS!$M$2)</f>
        <v/>
      </c>
      <c r="BC4045" s="187" t="str">
        <f t="shared" si="1372"/>
        <v/>
      </c>
    </row>
    <row r="4046" spans="14:55" ht="15.75" thickBot="1">
      <c r="N4046" s="183" t="s">
        <v>272</v>
      </c>
      <c r="O4046" s="96">
        <v>3</v>
      </c>
      <c r="P4046" s="95">
        <v>17731.53</v>
      </c>
      <c r="Q4046" s="146" t="s">
        <v>11</v>
      </c>
      <c r="R4046" s="146" t="s">
        <v>10</v>
      </c>
      <c r="S4046" s="146" t="s">
        <v>83</v>
      </c>
      <c r="T4046" s="96" t="s">
        <v>274</v>
      </c>
      <c r="U4046" s="96" t="s">
        <v>124</v>
      </c>
      <c r="AC4046" s="187" t="str">
        <f t="shared" si="1352"/>
        <v/>
      </c>
      <c r="AD4046" s="187" t="str">
        <f t="shared" si="1353"/>
        <v/>
      </c>
      <c r="AE4046" s="187" t="str">
        <f t="shared" si="1354"/>
        <v/>
      </c>
      <c r="AF4046" s="187" t="str">
        <f t="shared" si="1355"/>
        <v/>
      </c>
      <c r="AG4046" s="187" t="str">
        <f t="shared" si="1356"/>
        <v/>
      </c>
      <c r="AH4046" s="187" t="str">
        <f t="shared" si="1357"/>
        <v/>
      </c>
      <c r="AI4046" s="187" t="str">
        <f t="shared" si="1358"/>
        <v/>
      </c>
      <c r="AJ4046" s="187" t="str">
        <f t="shared" si="1359"/>
        <v/>
      </c>
      <c r="AK4046" s="187" t="str">
        <f t="shared" si="1360"/>
        <v/>
      </c>
      <c r="AN4046" s="187" t="str">
        <f t="shared" si="1361"/>
        <v/>
      </c>
      <c r="AO4046" s="187" t="str">
        <f t="shared" si="1362"/>
        <v/>
      </c>
      <c r="AP4046" s="187" t="str">
        <f t="shared" si="1363"/>
        <v/>
      </c>
      <c r="AT4046" s="187" t="str">
        <f t="shared" si="1364"/>
        <v>Q665611</v>
      </c>
      <c r="AU4046" s="187">
        <f t="shared" si="1365"/>
        <v>3</v>
      </c>
      <c r="AV4046" s="187">
        <f t="shared" si="1366"/>
        <v>17731.53</v>
      </c>
      <c r="AW4046" s="187" t="str">
        <f t="shared" si="1367"/>
        <v>2022/4</v>
      </c>
      <c r="AX4046" s="187" t="str">
        <f t="shared" si="1368"/>
        <v>2022/4 Contribuciones Seg. Social</v>
      </c>
      <c r="AY4046" s="187">
        <f t="shared" si="1369"/>
        <v>176873.07</v>
      </c>
      <c r="AZ4046" s="187">
        <f t="shared" si="1370"/>
        <v>0.10025002675647569</v>
      </c>
      <c r="BA4046" s="187" t="str">
        <f t="shared" si="1371"/>
        <v>Q665611 3</v>
      </c>
      <c r="BB4046" s="187">
        <f>IFERROR(IF(AW4046="","",VLOOKUP(AW4046,SUSS!R:S,2,FALSE)),AY4046*SUSS!$M$2)</f>
        <v>20879.32</v>
      </c>
      <c r="BC4046" s="187">
        <f t="shared" si="1372"/>
        <v>2093.152388657018</v>
      </c>
    </row>
    <row r="4047" spans="14:55" ht="15.75" thickBot="1">
      <c r="N4047" s="183" t="s">
        <v>272</v>
      </c>
      <c r="O4047" s="96">
        <v>3</v>
      </c>
      <c r="P4047" s="95">
        <v>14558.4</v>
      </c>
      <c r="Q4047" s="146" t="s">
        <v>86</v>
      </c>
      <c r="R4047" s="146" t="s">
        <v>10</v>
      </c>
      <c r="S4047" s="146" t="s">
        <v>83</v>
      </c>
      <c r="T4047" s="96" t="s">
        <v>274</v>
      </c>
      <c r="U4047" s="96" t="s">
        <v>124</v>
      </c>
      <c r="AC4047" s="187" t="str">
        <f t="shared" si="1352"/>
        <v/>
      </c>
      <c r="AD4047" s="187" t="str">
        <f t="shared" si="1353"/>
        <v/>
      </c>
      <c r="AE4047" s="187" t="str">
        <f t="shared" si="1354"/>
        <v/>
      </c>
      <c r="AF4047" s="187" t="str">
        <f t="shared" si="1355"/>
        <v/>
      </c>
      <c r="AG4047" s="187" t="str">
        <f t="shared" si="1356"/>
        <v/>
      </c>
      <c r="AH4047" s="187" t="str">
        <f t="shared" si="1357"/>
        <v/>
      </c>
      <c r="AI4047" s="187" t="str">
        <f t="shared" si="1358"/>
        <v/>
      </c>
      <c r="AJ4047" s="187" t="str">
        <f t="shared" si="1359"/>
        <v/>
      </c>
      <c r="AK4047" s="187" t="str">
        <f t="shared" si="1360"/>
        <v/>
      </c>
      <c r="AN4047" s="187" t="str">
        <f t="shared" si="1361"/>
        <v/>
      </c>
      <c r="AO4047" s="187" t="str">
        <f t="shared" si="1362"/>
        <v/>
      </c>
      <c r="AP4047" s="187" t="str">
        <f t="shared" si="1363"/>
        <v/>
      </c>
      <c r="AT4047" s="187" t="str">
        <f t="shared" si="1364"/>
        <v/>
      </c>
      <c r="AU4047" s="187" t="str">
        <f t="shared" si="1365"/>
        <v/>
      </c>
      <c r="AV4047" s="187" t="str">
        <f t="shared" si="1366"/>
        <v/>
      </c>
      <c r="AW4047" s="187" t="str">
        <f t="shared" si="1367"/>
        <v/>
      </c>
      <c r="AX4047" s="187" t="str">
        <f t="shared" si="1368"/>
        <v/>
      </c>
      <c r="AY4047" s="187" t="str">
        <f t="shared" si="1369"/>
        <v/>
      </c>
      <c r="AZ4047" s="187" t="str">
        <f t="shared" si="1370"/>
        <v/>
      </c>
      <c r="BA4047" s="187" t="str">
        <f t="shared" si="1371"/>
        <v xml:space="preserve"> </v>
      </c>
      <c r="BB4047" s="187" t="str">
        <f>IFERROR(IF(AW4047="","",VLOOKUP(AW4047,SUSS!R:S,2,FALSE)),AY4047*SUSS!$M$2)</f>
        <v/>
      </c>
      <c r="BC4047" s="187" t="str">
        <f t="shared" si="1372"/>
        <v/>
      </c>
    </row>
    <row r="4048" spans="14:55" ht="15.75" thickBot="1">
      <c r="N4048" s="183" t="s">
        <v>272</v>
      </c>
      <c r="O4048" s="96">
        <v>3</v>
      </c>
      <c r="P4048" s="95">
        <v>44729.54</v>
      </c>
      <c r="Q4048" s="146" t="s">
        <v>86</v>
      </c>
      <c r="R4048" s="146" t="s">
        <v>10</v>
      </c>
      <c r="S4048" s="146" t="s">
        <v>10</v>
      </c>
      <c r="T4048" s="96" t="s">
        <v>276</v>
      </c>
      <c r="U4048" s="96" t="s">
        <v>124</v>
      </c>
      <c r="AC4048" s="187" t="str">
        <f t="shared" si="1352"/>
        <v/>
      </c>
      <c r="AD4048" s="187" t="str">
        <f t="shared" si="1353"/>
        <v/>
      </c>
      <c r="AE4048" s="187" t="str">
        <f t="shared" si="1354"/>
        <v/>
      </c>
      <c r="AF4048" s="187" t="str">
        <f t="shared" si="1355"/>
        <v/>
      </c>
      <c r="AG4048" s="187" t="str">
        <f t="shared" si="1356"/>
        <v/>
      </c>
      <c r="AH4048" s="187" t="str">
        <f t="shared" si="1357"/>
        <v/>
      </c>
      <c r="AI4048" s="187" t="str">
        <f t="shared" si="1358"/>
        <v/>
      </c>
      <c r="AJ4048" s="187" t="str">
        <f t="shared" si="1359"/>
        <v/>
      </c>
      <c r="AK4048" s="187" t="str">
        <f t="shared" si="1360"/>
        <v/>
      </c>
      <c r="AN4048" s="187" t="str">
        <f t="shared" si="1361"/>
        <v/>
      </c>
      <c r="AO4048" s="187" t="str">
        <f t="shared" si="1362"/>
        <v/>
      </c>
      <c r="AP4048" s="187" t="str">
        <f t="shared" si="1363"/>
        <v/>
      </c>
      <c r="AT4048" s="187" t="str">
        <f t="shared" si="1364"/>
        <v/>
      </c>
      <c r="AU4048" s="187" t="str">
        <f t="shared" si="1365"/>
        <v/>
      </c>
      <c r="AV4048" s="187" t="str">
        <f t="shared" si="1366"/>
        <v/>
      </c>
      <c r="AW4048" s="187" t="str">
        <f t="shared" si="1367"/>
        <v/>
      </c>
      <c r="AX4048" s="187" t="str">
        <f t="shared" si="1368"/>
        <v/>
      </c>
      <c r="AY4048" s="187" t="str">
        <f t="shared" si="1369"/>
        <v/>
      </c>
      <c r="AZ4048" s="187" t="str">
        <f t="shared" si="1370"/>
        <v/>
      </c>
      <c r="BA4048" s="187" t="str">
        <f t="shared" si="1371"/>
        <v xml:space="preserve"> </v>
      </c>
      <c r="BB4048" s="187" t="str">
        <f>IFERROR(IF(AW4048="","",VLOOKUP(AW4048,SUSS!R:S,2,FALSE)),AY4048*SUSS!$M$2)</f>
        <v/>
      </c>
      <c r="BC4048" s="187" t="str">
        <f t="shared" si="1372"/>
        <v/>
      </c>
    </row>
    <row r="4049" spans="14:55" ht="15.75" thickBot="1">
      <c r="N4049" s="183" t="s">
        <v>272</v>
      </c>
      <c r="O4049" s="96">
        <v>3</v>
      </c>
      <c r="P4049" s="95">
        <v>52526.71</v>
      </c>
      <c r="Q4049" s="146" t="s">
        <v>11</v>
      </c>
      <c r="R4049" s="146" t="s">
        <v>10</v>
      </c>
      <c r="S4049" s="146" t="s">
        <v>10</v>
      </c>
      <c r="T4049" s="96" t="s">
        <v>276</v>
      </c>
      <c r="U4049" s="96" t="s">
        <v>124</v>
      </c>
      <c r="AC4049" s="187" t="str">
        <f t="shared" si="1352"/>
        <v/>
      </c>
      <c r="AD4049" s="187" t="str">
        <f t="shared" si="1353"/>
        <v/>
      </c>
      <c r="AE4049" s="187" t="str">
        <f t="shared" si="1354"/>
        <v/>
      </c>
      <c r="AF4049" s="187" t="str">
        <f t="shared" si="1355"/>
        <v/>
      </c>
      <c r="AG4049" s="187" t="str">
        <f t="shared" si="1356"/>
        <v/>
      </c>
      <c r="AH4049" s="187" t="str">
        <f t="shared" si="1357"/>
        <v/>
      </c>
      <c r="AI4049" s="187" t="str">
        <f t="shared" si="1358"/>
        <v/>
      </c>
      <c r="AJ4049" s="187" t="str">
        <f t="shared" si="1359"/>
        <v/>
      </c>
      <c r="AK4049" s="187" t="str">
        <f t="shared" si="1360"/>
        <v/>
      </c>
      <c r="AN4049" s="187" t="str">
        <f t="shared" si="1361"/>
        <v/>
      </c>
      <c r="AO4049" s="187" t="str">
        <f t="shared" si="1362"/>
        <v/>
      </c>
      <c r="AP4049" s="187" t="str">
        <f t="shared" si="1363"/>
        <v/>
      </c>
      <c r="AT4049" s="187" t="str">
        <f t="shared" si="1364"/>
        <v>Q665611</v>
      </c>
      <c r="AU4049" s="187">
        <f t="shared" si="1365"/>
        <v>3</v>
      </c>
      <c r="AV4049" s="187">
        <f t="shared" si="1366"/>
        <v>52526.71</v>
      </c>
      <c r="AW4049" s="187" t="str">
        <f t="shared" si="1367"/>
        <v>2022/5</v>
      </c>
      <c r="AX4049" s="187" t="str">
        <f t="shared" si="1368"/>
        <v>2022/5 Contribuciones Seg. Social</v>
      </c>
      <c r="AY4049" s="187">
        <f t="shared" si="1369"/>
        <v>194630.93</v>
      </c>
      <c r="AZ4049" s="187">
        <f t="shared" si="1370"/>
        <v>0.26987853369451609</v>
      </c>
      <c r="BA4049" s="187" t="str">
        <f t="shared" si="1371"/>
        <v>Q665611 3</v>
      </c>
      <c r="BB4049" s="187">
        <f>IFERROR(IF(AW4049="","",VLOOKUP(AW4049,SUSS!R:S,2,FALSE)),AY4049*SUSS!$M$2)</f>
        <v>22611.35</v>
      </c>
      <c r="BC4049" s="187">
        <f t="shared" si="1372"/>
        <v>6102.3179828534958</v>
      </c>
    </row>
    <row r="4050" spans="14:55" ht="15.75" thickBot="1">
      <c r="N4050" s="183" t="s">
        <v>272</v>
      </c>
      <c r="O4050" s="96">
        <v>3</v>
      </c>
      <c r="P4050" s="95">
        <v>35440.699999999997</v>
      </c>
      <c r="Q4050" s="146" t="s">
        <v>82</v>
      </c>
      <c r="R4050" s="146" t="s">
        <v>10</v>
      </c>
      <c r="S4050" s="146" t="s">
        <v>10</v>
      </c>
      <c r="T4050" s="96" t="s">
        <v>275</v>
      </c>
      <c r="U4050" s="96" t="s">
        <v>124</v>
      </c>
      <c r="AC4050" s="187" t="str">
        <f t="shared" si="1352"/>
        <v/>
      </c>
      <c r="AD4050" s="187" t="str">
        <f t="shared" si="1353"/>
        <v/>
      </c>
      <c r="AE4050" s="187" t="str">
        <f t="shared" si="1354"/>
        <v/>
      </c>
      <c r="AF4050" s="187" t="str">
        <f t="shared" si="1355"/>
        <v/>
      </c>
      <c r="AG4050" s="187" t="str">
        <f t="shared" si="1356"/>
        <v/>
      </c>
      <c r="AH4050" s="187" t="str">
        <f t="shared" si="1357"/>
        <v/>
      </c>
      <c r="AI4050" s="187" t="str">
        <f t="shared" si="1358"/>
        <v/>
      </c>
      <c r="AJ4050" s="187" t="str">
        <f t="shared" si="1359"/>
        <v/>
      </c>
      <c r="AK4050" s="187" t="str">
        <f t="shared" si="1360"/>
        <v/>
      </c>
      <c r="AN4050" s="187" t="str">
        <f t="shared" si="1361"/>
        <v/>
      </c>
      <c r="AO4050" s="187" t="str">
        <f t="shared" si="1362"/>
        <v/>
      </c>
      <c r="AP4050" s="187" t="str">
        <f t="shared" si="1363"/>
        <v/>
      </c>
      <c r="AT4050" s="187" t="str">
        <f t="shared" si="1364"/>
        <v/>
      </c>
      <c r="AU4050" s="187" t="str">
        <f t="shared" si="1365"/>
        <v/>
      </c>
      <c r="AV4050" s="187" t="str">
        <f t="shared" si="1366"/>
        <v/>
      </c>
      <c r="AW4050" s="187" t="str">
        <f t="shared" si="1367"/>
        <v/>
      </c>
      <c r="AX4050" s="187" t="str">
        <f t="shared" si="1368"/>
        <v/>
      </c>
      <c r="AY4050" s="187" t="str">
        <f t="shared" si="1369"/>
        <v/>
      </c>
      <c r="AZ4050" s="187" t="str">
        <f t="shared" si="1370"/>
        <v/>
      </c>
      <c r="BA4050" s="187" t="str">
        <f t="shared" si="1371"/>
        <v xml:space="preserve"> </v>
      </c>
      <c r="BB4050" s="187" t="str">
        <f>IFERROR(IF(AW4050="","",VLOOKUP(AW4050,SUSS!R:S,2,FALSE)),AY4050*SUSS!$M$2)</f>
        <v/>
      </c>
      <c r="BC4050" s="187" t="str">
        <f t="shared" si="1372"/>
        <v/>
      </c>
    </row>
    <row r="4051" spans="14:55" ht="15.75" thickBot="1">
      <c r="N4051" s="183" t="s">
        <v>272</v>
      </c>
      <c r="O4051" s="96">
        <v>4</v>
      </c>
      <c r="P4051" s="95">
        <v>169471.39</v>
      </c>
      <c r="Q4051" s="146" t="s">
        <v>107</v>
      </c>
      <c r="R4051" s="146" t="s">
        <v>10</v>
      </c>
      <c r="S4051" s="146" t="s">
        <v>10</v>
      </c>
      <c r="T4051" s="96" t="s">
        <v>273</v>
      </c>
      <c r="U4051" s="96" t="s">
        <v>124</v>
      </c>
      <c r="AC4051" s="187" t="str">
        <f t="shared" si="1352"/>
        <v/>
      </c>
      <c r="AD4051" s="187" t="str">
        <f t="shared" si="1353"/>
        <v/>
      </c>
      <c r="AE4051" s="187" t="str">
        <f t="shared" si="1354"/>
        <v/>
      </c>
      <c r="AF4051" s="187" t="str">
        <f t="shared" si="1355"/>
        <v/>
      </c>
      <c r="AG4051" s="187" t="str">
        <f t="shared" si="1356"/>
        <v/>
      </c>
      <c r="AH4051" s="187" t="str">
        <f t="shared" si="1357"/>
        <v/>
      </c>
      <c r="AI4051" s="187" t="str">
        <f t="shared" si="1358"/>
        <v/>
      </c>
      <c r="AJ4051" s="187" t="str">
        <f t="shared" si="1359"/>
        <v/>
      </c>
      <c r="AK4051" s="187" t="str">
        <f t="shared" si="1360"/>
        <v/>
      </c>
      <c r="AN4051" s="187" t="str">
        <f t="shared" si="1361"/>
        <v/>
      </c>
      <c r="AO4051" s="187" t="str">
        <f t="shared" si="1362"/>
        <v/>
      </c>
      <c r="AP4051" s="187" t="str">
        <f t="shared" si="1363"/>
        <v/>
      </c>
      <c r="AT4051" s="187" t="str">
        <f t="shared" si="1364"/>
        <v/>
      </c>
      <c r="AU4051" s="187" t="str">
        <f t="shared" si="1365"/>
        <v/>
      </c>
      <c r="AV4051" s="187" t="str">
        <f t="shared" si="1366"/>
        <v/>
      </c>
      <c r="AW4051" s="187" t="str">
        <f t="shared" si="1367"/>
        <v/>
      </c>
      <c r="AX4051" s="187" t="str">
        <f t="shared" si="1368"/>
        <v/>
      </c>
      <c r="AY4051" s="187" t="str">
        <f t="shared" si="1369"/>
        <v/>
      </c>
      <c r="AZ4051" s="187" t="str">
        <f t="shared" si="1370"/>
        <v/>
      </c>
      <c r="BA4051" s="187" t="str">
        <f t="shared" si="1371"/>
        <v xml:space="preserve"> </v>
      </c>
      <c r="BB4051" s="187" t="str">
        <f>IFERROR(IF(AW4051="","",VLOOKUP(AW4051,SUSS!R:S,2,FALSE)),AY4051*SUSS!$M$2)</f>
        <v/>
      </c>
      <c r="BC4051" s="187" t="str">
        <f t="shared" si="1372"/>
        <v/>
      </c>
    </row>
    <row r="4052" spans="14:55" ht="15.75" thickBot="1">
      <c r="N4052" s="183" t="s">
        <v>272</v>
      </c>
      <c r="O4052" s="96">
        <v>4</v>
      </c>
      <c r="P4052" s="95">
        <v>87368.42</v>
      </c>
      <c r="Q4052" s="146" t="s">
        <v>11</v>
      </c>
      <c r="R4052" s="146" t="s">
        <v>10</v>
      </c>
      <c r="S4052" s="146" t="s">
        <v>10</v>
      </c>
      <c r="T4052" s="96" t="s">
        <v>276</v>
      </c>
      <c r="U4052" s="96" t="s">
        <v>124</v>
      </c>
      <c r="AC4052" s="187" t="str">
        <f t="shared" si="1352"/>
        <v/>
      </c>
      <c r="AD4052" s="187" t="str">
        <f t="shared" si="1353"/>
        <v/>
      </c>
      <c r="AE4052" s="187" t="str">
        <f t="shared" si="1354"/>
        <v/>
      </c>
      <c r="AF4052" s="187" t="str">
        <f t="shared" si="1355"/>
        <v/>
      </c>
      <c r="AG4052" s="187" t="str">
        <f t="shared" si="1356"/>
        <v/>
      </c>
      <c r="AH4052" s="187" t="str">
        <f t="shared" si="1357"/>
        <v/>
      </c>
      <c r="AI4052" s="187" t="str">
        <f t="shared" si="1358"/>
        <v/>
      </c>
      <c r="AJ4052" s="187" t="str">
        <f t="shared" si="1359"/>
        <v/>
      </c>
      <c r="AK4052" s="187" t="str">
        <f t="shared" si="1360"/>
        <v/>
      </c>
      <c r="AN4052" s="187" t="str">
        <f t="shared" si="1361"/>
        <v/>
      </c>
      <c r="AO4052" s="187" t="str">
        <f t="shared" si="1362"/>
        <v/>
      </c>
      <c r="AP4052" s="187" t="str">
        <f t="shared" si="1363"/>
        <v/>
      </c>
      <c r="AT4052" s="187" t="str">
        <f t="shared" si="1364"/>
        <v>Q665611</v>
      </c>
      <c r="AU4052" s="187">
        <f t="shared" si="1365"/>
        <v>4</v>
      </c>
      <c r="AV4052" s="187">
        <f t="shared" si="1366"/>
        <v>87368.42</v>
      </c>
      <c r="AW4052" s="187" t="str">
        <f t="shared" si="1367"/>
        <v>2022/5</v>
      </c>
      <c r="AX4052" s="187" t="str">
        <f t="shared" si="1368"/>
        <v>2022/5 Contribuciones Seg. Social</v>
      </c>
      <c r="AY4052" s="187">
        <f t="shared" si="1369"/>
        <v>194630.93</v>
      </c>
      <c r="AZ4052" s="187">
        <f t="shared" si="1370"/>
        <v>0.44889278389616699</v>
      </c>
      <c r="BA4052" s="187" t="str">
        <f t="shared" si="1371"/>
        <v>Q665611 4</v>
      </c>
      <c r="BB4052" s="187">
        <f>IFERROR(IF(AW4052="","",VLOOKUP(AW4052,SUSS!R:S,2,FALSE)),AY4052*SUSS!$M$2)</f>
        <v>22611.35</v>
      </c>
      <c r="BC4052" s="187">
        <f t="shared" si="1372"/>
        <v>10150.071849150594</v>
      </c>
    </row>
    <row r="4053" spans="14:55" ht="15.75" thickBot="1">
      <c r="N4053" s="183" t="s">
        <v>272</v>
      </c>
      <c r="O4053" s="96">
        <v>4</v>
      </c>
      <c r="P4053" s="95">
        <v>72300.11</v>
      </c>
      <c r="Q4053" s="146" t="s">
        <v>86</v>
      </c>
      <c r="R4053" s="146" t="s">
        <v>10</v>
      </c>
      <c r="S4053" s="146" t="s">
        <v>10</v>
      </c>
      <c r="T4053" s="96" t="s">
        <v>276</v>
      </c>
      <c r="U4053" s="96" t="s">
        <v>124</v>
      </c>
      <c r="AC4053" s="187" t="str">
        <f t="shared" si="1352"/>
        <v/>
      </c>
      <c r="AD4053" s="187" t="str">
        <f t="shared" si="1353"/>
        <v/>
      </c>
      <c r="AE4053" s="187" t="str">
        <f t="shared" si="1354"/>
        <v/>
      </c>
      <c r="AF4053" s="187" t="str">
        <f t="shared" si="1355"/>
        <v/>
      </c>
      <c r="AG4053" s="187" t="str">
        <f t="shared" si="1356"/>
        <v/>
      </c>
      <c r="AH4053" s="187" t="str">
        <f t="shared" si="1357"/>
        <v/>
      </c>
      <c r="AI4053" s="187" t="str">
        <f t="shared" si="1358"/>
        <v/>
      </c>
      <c r="AJ4053" s="187" t="str">
        <f t="shared" si="1359"/>
        <v/>
      </c>
      <c r="AK4053" s="187" t="str">
        <f t="shared" si="1360"/>
        <v/>
      </c>
      <c r="AN4053" s="187" t="str">
        <f t="shared" si="1361"/>
        <v/>
      </c>
      <c r="AO4053" s="187" t="str">
        <f t="shared" si="1362"/>
        <v/>
      </c>
      <c r="AP4053" s="187" t="str">
        <f t="shared" si="1363"/>
        <v/>
      </c>
      <c r="AT4053" s="187" t="str">
        <f t="shared" si="1364"/>
        <v/>
      </c>
      <c r="AU4053" s="187" t="str">
        <f t="shared" si="1365"/>
        <v/>
      </c>
      <c r="AV4053" s="187" t="str">
        <f t="shared" si="1366"/>
        <v/>
      </c>
      <c r="AW4053" s="187" t="str">
        <f t="shared" si="1367"/>
        <v/>
      </c>
      <c r="AX4053" s="187" t="str">
        <f t="shared" si="1368"/>
        <v/>
      </c>
      <c r="AY4053" s="187" t="str">
        <f t="shared" si="1369"/>
        <v/>
      </c>
      <c r="AZ4053" s="187" t="str">
        <f t="shared" si="1370"/>
        <v/>
      </c>
      <c r="BA4053" s="187" t="str">
        <f t="shared" si="1371"/>
        <v xml:space="preserve"> </v>
      </c>
      <c r="BB4053" s="187" t="str">
        <f>IFERROR(IF(AW4053="","",VLOOKUP(AW4053,SUSS!R:S,2,FALSE)),AY4053*SUSS!$M$2)</f>
        <v/>
      </c>
      <c r="BC4053" s="187" t="str">
        <f t="shared" si="1372"/>
        <v/>
      </c>
    </row>
    <row r="4054" spans="14:55" ht="15.75" thickBot="1">
      <c r="N4054" s="183" t="s">
        <v>272</v>
      </c>
      <c r="O4054" s="96">
        <v>4</v>
      </c>
      <c r="P4054" s="95">
        <v>36503.919999999998</v>
      </c>
      <c r="Q4054" s="146" t="s">
        <v>82</v>
      </c>
      <c r="R4054" s="146" t="s">
        <v>10</v>
      </c>
      <c r="S4054" s="146" t="s">
        <v>10</v>
      </c>
      <c r="T4054" s="96" t="s">
        <v>275</v>
      </c>
      <c r="U4054" s="96" t="s">
        <v>124</v>
      </c>
      <c r="AC4054" s="187" t="str">
        <f t="shared" si="1352"/>
        <v/>
      </c>
      <c r="AD4054" s="187" t="str">
        <f t="shared" si="1353"/>
        <v/>
      </c>
      <c r="AE4054" s="187" t="str">
        <f t="shared" si="1354"/>
        <v/>
      </c>
      <c r="AF4054" s="187" t="str">
        <f t="shared" si="1355"/>
        <v/>
      </c>
      <c r="AG4054" s="187" t="str">
        <f t="shared" si="1356"/>
        <v/>
      </c>
      <c r="AH4054" s="187" t="str">
        <f t="shared" si="1357"/>
        <v/>
      </c>
      <c r="AI4054" s="187" t="str">
        <f t="shared" si="1358"/>
        <v/>
      </c>
      <c r="AJ4054" s="187" t="str">
        <f t="shared" si="1359"/>
        <v/>
      </c>
      <c r="AK4054" s="187" t="str">
        <f t="shared" si="1360"/>
        <v/>
      </c>
      <c r="AN4054" s="187" t="str">
        <f t="shared" si="1361"/>
        <v/>
      </c>
      <c r="AO4054" s="187" t="str">
        <f t="shared" si="1362"/>
        <v/>
      </c>
      <c r="AP4054" s="187" t="str">
        <f t="shared" si="1363"/>
        <v/>
      </c>
      <c r="AT4054" s="187" t="str">
        <f t="shared" si="1364"/>
        <v/>
      </c>
      <c r="AU4054" s="187" t="str">
        <f t="shared" si="1365"/>
        <v/>
      </c>
      <c r="AV4054" s="187" t="str">
        <f t="shared" si="1366"/>
        <v/>
      </c>
      <c r="AW4054" s="187" t="str">
        <f t="shared" si="1367"/>
        <v/>
      </c>
      <c r="AX4054" s="187" t="str">
        <f t="shared" si="1368"/>
        <v/>
      </c>
      <c r="AY4054" s="187" t="str">
        <f t="shared" si="1369"/>
        <v/>
      </c>
      <c r="AZ4054" s="187" t="str">
        <f t="shared" si="1370"/>
        <v/>
      </c>
      <c r="BA4054" s="187" t="str">
        <f t="shared" si="1371"/>
        <v xml:space="preserve"> </v>
      </c>
      <c r="BB4054" s="187" t="str">
        <f>IFERROR(IF(AW4054="","",VLOOKUP(AW4054,SUSS!R:S,2,FALSE)),AY4054*SUSS!$M$2)</f>
        <v/>
      </c>
      <c r="BC4054" s="187" t="str">
        <f t="shared" si="1372"/>
        <v/>
      </c>
    </row>
    <row r="4055" spans="14:55" ht="15.75" thickBot="1">
      <c r="N4055" s="183" t="s">
        <v>272</v>
      </c>
      <c r="O4055" s="96">
        <v>5</v>
      </c>
      <c r="P4055" s="95">
        <v>174555.53</v>
      </c>
      <c r="Q4055" s="146" t="s">
        <v>107</v>
      </c>
      <c r="R4055" s="146" t="s">
        <v>10</v>
      </c>
      <c r="S4055" s="146" t="s">
        <v>10</v>
      </c>
      <c r="T4055" s="96" t="s">
        <v>273</v>
      </c>
      <c r="U4055" s="96" t="s">
        <v>124</v>
      </c>
      <c r="AC4055" s="187" t="str">
        <f t="shared" si="1352"/>
        <v/>
      </c>
      <c r="AD4055" s="187" t="str">
        <f t="shared" si="1353"/>
        <v/>
      </c>
      <c r="AE4055" s="187" t="str">
        <f t="shared" si="1354"/>
        <v/>
      </c>
      <c r="AF4055" s="187" t="str">
        <f t="shared" si="1355"/>
        <v/>
      </c>
      <c r="AG4055" s="187" t="str">
        <f t="shared" si="1356"/>
        <v/>
      </c>
      <c r="AH4055" s="187" t="str">
        <f t="shared" si="1357"/>
        <v/>
      </c>
      <c r="AI4055" s="187" t="str">
        <f t="shared" si="1358"/>
        <v/>
      </c>
      <c r="AJ4055" s="187" t="str">
        <f t="shared" si="1359"/>
        <v/>
      </c>
      <c r="AK4055" s="187" t="str">
        <f t="shared" si="1360"/>
        <v/>
      </c>
      <c r="AN4055" s="187" t="str">
        <f t="shared" si="1361"/>
        <v/>
      </c>
      <c r="AO4055" s="187" t="str">
        <f t="shared" si="1362"/>
        <v/>
      </c>
      <c r="AP4055" s="187" t="str">
        <f t="shared" si="1363"/>
        <v/>
      </c>
      <c r="AT4055" s="187" t="str">
        <f t="shared" si="1364"/>
        <v/>
      </c>
      <c r="AU4055" s="187" t="str">
        <f t="shared" si="1365"/>
        <v/>
      </c>
      <c r="AV4055" s="187" t="str">
        <f t="shared" si="1366"/>
        <v/>
      </c>
      <c r="AW4055" s="187" t="str">
        <f t="shared" si="1367"/>
        <v/>
      </c>
      <c r="AX4055" s="187" t="str">
        <f t="shared" si="1368"/>
        <v/>
      </c>
      <c r="AY4055" s="187" t="str">
        <f t="shared" si="1369"/>
        <v/>
      </c>
      <c r="AZ4055" s="187" t="str">
        <f t="shared" si="1370"/>
        <v/>
      </c>
      <c r="BA4055" s="187" t="str">
        <f t="shared" si="1371"/>
        <v xml:space="preserve"> </v>
      </c>
      <c r="BB4055" s="187" t="str">
        <f>IFERROR(IF(AW4055="","",VLOOKUP(AW4055,SUSS!R:S,2,FALSE)),AY4055*SUSS!$M$2)</f>
        <v/>
      </c>
      <c r="BC4055" s="187" t="str">
        <f t="shared" si="1372"/>
        <v/>
      </c>
    </row>
    <row r="4056" spans="14:55" ht="15.75" thickBot="1">
      <c r="N4056" s="183" t="s">
        <v>272</v>
      </c>
      <c r="O4056" s="96">
        <v>5</v>
      </c>
      <c r="P4056" s="95">
        <v>42528.13</v>
      </c>
      <c r="Q4056" s="146" t="s">
        <v>86</v>
      </c>
      <c r="R4056" s="146" t="s">
        <v>10</v>
      </c>
      <c r="S4056" s="146" t="s">
        <v>10</v>
      </c>
      <c r="T4056" s="96" t="s">
        <v>276</v>
      </c>
      <c r="U4056" s="96" t="s">
        <v>124</v>
      </c>
      <c r="AC4056" s="187" t="str">
        <f t="shared" si="1352"/>
        <v/>
      </c>
      <c r="AD4056" s="187" t="str">
        <f t="shared" si="1353"/>
        <v/>
      </c>
      <c r="AE4056" s="187" t="str">
        <f t="shared" si="1354"/>
        <v/>
      </c>
      <c r="AF4056" s="187" t="str">
        <f t="shared" si="1355"/>
        <v/>
      </c>
      <c r="AG4056" s="187" t="str">
        <f t="shared" si="1356"/>
        <v/>
      </c>
      <c r="AH4056" s="187" t="str">
        <f t="shared" si="1357"/>
        <v/>
      </c>
      <c r="AI4056" s="187" t="str">
        <f t="shared" si="1358"/>
        <v/>
      </c>
      <c r="AJ4056" s="187" t="str">
        <f t="shared" si="1359"/>
        <v/>
      </c>
      <c r="AK4056" s="187" t="str">
        <f t="shared" si="1360"/>
        <v/>
      </c>
      <c r="AN4056" s="187" t="str">
        <f t="shared" si="1361"/>
        <v/>
      </c>
      <c r="AO4056" s="187" t="str">
        <f t="shared" si="1362"/>
        <v/>
      </c>
      <c r="AP4056" s="187" t="str">
        <f t="shared" si="1363"/>
        <v/>
      </c>
      <c r="AT4056" s="187" t="str">
        <f t="shared" si="1364"/>
        <v/>
      </c>
      <c r="AU4056" s="187" t="str">
        <f t="shared" si="1365"/>
        <v/>
      </c>
      <c r="AV4056" s="187" t="str">
        <f t="shared" si="1366"/>
        <v/>
      </c>
      <c r="AW4056" s="187" t="str">
        <f t="shared" si="1367"/>
        <v/>
      </c>
      <c r="AX4056" s="187" t="str">
        <f t="shared" si="1368"/>
        <v/>
      </c>
      <c r="AY4056" s="187" t="str">
        <f t="shared" si="1369"/>
        <v/>
      </c>
      <c r="AZ4056" s="187" t="str">
        <f t="shared" si="1370"/>
        <v/>
      </c>
      <c r="BA4056" s="187" t="str">
        <f t="shared" si="1371"/>
        <v xml:space="preserve"> </v>
      </c>
      <c r="BB4056" s="187" t="str">
        <f>IFERROR(IF(AW4056="","",VLOOKUP(AW4056,SUSS!R:S,2,FALSE)),AY4056*SUSS!$M$2)</f>
        <v/>
      </c>
      <c r="BC4056" s="187" t="str">
        <f t="shared" si="1372"/>
        <v/>
      </c>
    </row>
    <row r="4057" spans="14:55" ht="15.75" thickBot="1">
      <c r="N4057" s="183" t="s">
        <v>272</v>
      </c>
      <c r="O4057" s="96">
        <v>5</v>
      </c>
      <c r="P4057" s="95">
        <v>54735.8</v>
      </c>
      <c r="Q4057" s="146" t="s">
        <v>11</v>
      </c>
      <c r="R4057" s="146" t="s">
        <v>10</v>
      </c>
      <c r="S4057" s="146" t="s">
        <v>10</v>
      </c>
      <c r="T4057" s="96" t="s">
        <v>276</v>
      </c>
      <c r="U4057" s="96" t="s">
        <v>124</v>
      </c>
      <c r="AC4057" s="187" t="str">
        <f t="shared" si="1352"/>
        <v/>
      </c>
      <c r="AD4057" s="187" t="str">
        <f t="shared" si="1353"/>
        <v/>
      </c>
      <c r="AE4057" s="187" t="str">
        <f t="shared" si="1354"/>
        <v/>
      </c>
      <c r="AF4057" s="187" t="str">
        <f t="shared" si="1355"/>
        <v/>
      </c>
      <c r="AG4057" s="187" t="str">
        <f t="shared" si="1356"/>
        <v/>
      </c>
      <c r="AH4057" s="187" t="str">
        <f t="shared" si="1357"/>
        <v/>
      </c>
      <c r="AI4057" s="187" t="str">
        <f t="shared" si="1358"/>
        <v/>
      </c>
      <c r="AJ4057" s="187" t="str">
        <f t="shared" si="1359"/>
        <v/>
      </c>
      <c r="AK4057" s="187" t="str">
        <f t="shared" si="1360"/>
        <v/>
      </c>
      <c r="AN4057" s="187" t="str">
        <f t="shared" si="1361"/>
        <v/>
      </c>
      <c r="AO4057" s="187" t="str">
        <f t="shared" si="1362"/>
        <v/>
      </c>
      <c r="AP4057" s="187" t="str">
        <f t="shared" si="1363"/>
        <v/>
      </c>
      <c r="AT4057" s="187" t="str">
        <f t="shared" si="1364"/>
        <v>Q665611</v>
      </c>
      <c r="AU4057" s="187">
        <f t="shared" si="1365"/>
        <v>5</v>
      </c>
      <c r="AV4057" s="187">
        <f t="shared" si="1366"/>
        <v>54735.8</v>
      </c>
      <c r="AW4057" s="187" t="str">
        <f t="shared" si="1367"/>
        <v>2022/5</v>
      </c>
      <c r="AX4057" s="187" t="str">
        <f t="shared" si="1368"/>
        <v>2022/5 Contribuciones Seg. Social</v>
      </c>
      <c r="AY4057" s="187">
        <f t="shared" si="1369"/>
        <v>194630.93</v>
      </c>
      <c r="AZ4057" s="187">
        <f t="shared" si="1370"/>
        <v>0.28122868240931698</v>
      </c>
      <c r="BA4057" s="187" t="str">
        <f t="shared" si="1371"/>
        <v>Q665611 5</v>
      </c>
      <c r="BB4057" s="187">
        <f>IFERROR(IF(AW4057="","",VLOOKUP(AW4057,SUSS!R:S,2,FALSE)),AY4057*SUSS!$M$2)</f>
        <v>22611.35</v>
      </c>
      <c r="BC4057" s="187">
        <f t="shared" si="1372"/>
        <v>6358.9601679959087</v>
      </c>
    </row>
    <row r="4058" spans="14:55" ht="15.75" thickBot="1">
      <c r="N4058" s="183" t="s">
        <v>272</v>
      </c>
      <c r="O4058" s="96">
        <v>5</v>
      </c>
      <c r="P4058" s="95">
        <v>10060.120000000001</v>
      </c>
      <c r="Q4058" s="146" t="s">
        <v>86</v>
      </c>
      <c r="R4058" s="146" t="s">
        <v>10</v>
      </c>
      <c r="S4058" s="146" t="s">
        <v>83</v>
      </c>
      <c r="T4058" s="96" t="s">
        <v>276</v>
      </c>
      <c r="U4058" s="96" t="s">
        <v>124</v>
      </c>
      <c r="AC4058" s="187" t="str">
        <f t="shared" si="1352"/>
        <v/>
      </c>
      <c r="AD4058" s="187" t="str">
        <f t="shared" si="1353"/>
        <v/>
      </c>
      <c r="AE4058" s="187" t="str">
        <f t="shared" si="1354"/>
        <v/>
      </c>
      <c r="AF4058" s="187" t="str">
        <f t="shared" si="1355"/>
        <v/>
      </c>
      <c r="AG4058" s="187" t="str">
        <f t="shared" si="1356"/>
        <v/>
      </c>
      <c r="AH4058" s="187" t="str">
        <f t="shared" si="1357"/>
        <v/>
      </c>
      <c r="AI4058" s="187" t="str">
        <f t="shared" si="1358"/>
        <v/>
      </c>
      <c r="AJ4058" s="187" t="str">
        <f t="shared" si="1359"/>
        <v/>
      </c>
      <c r="AK4058" s="187" t="str">
        <f t="shared" si="1360"/>
        <v/>
      </c>
      <c r="AN4058" s="187" t="str">
        <f t="shared" si="1361"/>
        <v/>
      </c>
      <c r="AO4058" s="187" t="str">
        <f t="shared" si="1362"/>
        <v/>
      </c>
      <c r="AP4058" s="187" t="str">
        <f t="shared" si="1363"/>
        <v/>
      </c>
      <c r="AT4058" s="187" t="str">
        <f t="shared" si="1364"/>
        <v/>
      </c>
      <c r="AU4058" s="187" t="str">
        <f t="shared" si="1365"/>
        <v/>
      </c>
      <c r="AV4058" s="187" t="str">
        <f t="shared" si="1366"/>
        <v/>
      </c>
      <c r="AW4058" s="187" t="str">
        <f t="shared" si="1367"/>
        <v/>
      </c>
      <c r="AX4058" s="187" t="str">
        <f t="shared" si="1368"/>
        <v/>
      </c>
      <c r="AY4058" s="187" t="str">
        <f t="shared" si="1369"/>
        <v/>
      </c>
      <c r="AZ4058" s="187" t="str">
        <f t="shared" si="1370"/>
        <v/>
      </c>
      <c r="BA4058" s="187" t="str">
        <f t="shared" si="1371"/>
        <v xml:space="preserve"> </v>
      </c>
      <c r="BB4058" s="187" t="str">
        <f>IFERROR(IF(AW4058="","",VLOOKUP(AW4058,SUSS!R:S,2,FALSE)),AY4058*SUSS!$M$2)</f>
        <v/>
      </c>
      <c r="BC4058" s="187" t="str">
        <f t="shared" si="1372"/>
        <v/>
      </c>
    </row>
    <row r="4059" spans="14:55" ht="15.75" thickBot="1">
      <c r="N4059" s="183" t="s">
        <v>272</v>
      </c>
      <c r="O4059" s="96">
        <v>5</v>
      </c>
      <c r="P4059" s="95">
        <v>12271.48</v>
      </c>
      <c r="Q4059" s="146" t="s">
        <v>11</v>
      </c>
      <c r="R4059" s="146" t="s">
        <v>10</v>
      </c>
      <c r="S4059" s="146" t="s">
        <v>83</v>
      </c>
      <c r="T4059" s="96" t="s">
        <v>276</v>
      </c>
      <c r="U4059" s="96" t="s">
        <v>124</v>
      </c>
      <c r="AC4059" s="187" t="str">
        <f t="shared" si="1352"/>
        <v/>
      </c>
      <c r="AD4059" s="187" t="str">
        <f t="shared" si="1353"/>
        <v/>
      </c>
      <c r="AE4059" s="187" t="str">
        <f t="shared" si="1354"/>
        <v/>
      </c>
      <c r="AF4059" s="187" t="str">
        <f t="shared" si="1355"/>
        <v/>
      </c>
      <c r="AG4059" s="187" t="str">
        <f t="shared" si="1356"/>
        <v/>
      </c>
      <c r="AH4059" s="187" t="str">
        <f t="shared" si="1357"/>
        <v/>
      </c>
      <c r="AI4059" s="187" t="str">
        <f t="shared" si="1358"/>
        <v/>
      </c>
      <c r="AJ4059" s="187" t="str">
        <f t="shared" si="1359"/>
        <v/>
      </c>
      <c r="AK4059" s="187" t="str">
        <f t="shared" si="1360"/>
        <v/>
      </c>
      <c r="AN4059" s="187" t="str">
        <f t="shared" si="1361"/>
        <v/>
      </c>
      <c r="AO4059" s="187" t="str">
        <f t="shared" si="1362"/>
        <v/>
      </c>
      <c r="AP4059" s="187" t="str">
        <f t="shared" si="1363"/>
        <v/>
      </c>
      <c r="AT4059" s="187" t="str">
        <f t="shared" si="1364"/>
        <v>Q665611</v>
      </c>
      <c r="AU4059" s="187">
        <f t="shared" si="1365"/>
        <v>5</v>
      </c>
      <c r="AV4059" s="187">
        <f t="shared" si="1366"/>
        <v>12271.48</v>
      </c>
      <c r="AW4059" s="187" t="str">
        <f t="shared" si="1367"/>
        <v>2022/5</v>
      </c>
      <c r="AX4059" s="187" t="str">
        <f t="shared" si="1368"/>
        <v>2022/5 Contribuciones Seg. Social</v>
      </c>
      <c r="AY4059" s="187">
        <f t="shared" si="1369"/>
        <v>194630.93</v>
      </c>
      <c r="AZ4059" s="187">
        <f t="shared" si="1370"/>
        <v>6.3049999298672624E-2</v>
      </c>
      <c r="BA4059" s="187" t="str">
        <f t="shared" si="1371"/>
        <v>Q665611 5</v>
      </c>
      <c r="BB4059" s="187">
        <f>IFERROR(IF(AW4059="","",VLOOKUP(AW4059,SUSS!R:S,2,FALSE)),AY4059*SUSS!$M$2)</f>
        <v>22611.35</v>
      </c>
      <c r="BC4059" s="187">
        <f t="shared" si="1372"/>
        <v>1425.6456016420411</v>
      </c>
    </row>
    <row r="4060" spans="14:55" ht="15.75" thickBot="1">
      <c r="N4060" s="183" t="s">
        <v>272</v>
      </c>
      <c r="O4060" s="96">
        <v>5</v>
      </c>
      <c r="P4060" s="95">
        <v>22982.19</v>
      </c>
      <c r="Q4060" s="146" t="s">
        <v>11</v>
      </c>
      <c r="R4060" s="146" t="s">
        <v>10</v>
      </c>
      <c r="S4060" s="146" t="s">
        <v>10</v>
      </c>
      <c r="T4060" s="96" t="s">
        <v>275</v>
      </c>
      <c r="U4060" s="96" t="s">
        <v>124</v>
      </c>
      <c r="AC4060" s="187" t="str">
        <f t="shared" si="1352"/>
        <v/>
      </c>
      <c r="AD4060" s="187" t="str">
        <f t="shared" si="1353"/>
        <v/>
      </c>
      <c r="AE4060" s="187" t="str">
        <f t="shared" si="1354"/>
        <v/>
      </c>
      <c r="AF4060" s="187" t="str">
        <f t="shared" si="1355"/>
        <v/>
      </c>
      <c r="AG4060" s="187" t="str">
        <f t="shared" si="1356"/>
        <v/>
      </c>
      <c r="AH4060" s="187" t="str">
        <f t="shared" si="1357"/>
        <v/>
      </c>
      <c r="AI4060" s="187" t="str">
        <f t="shared" si="1358"/>
        <v/>
      </c>
      <c r="AJ4060" s="187" t="str">
        <f t="shared" si="1359"/>
        <v/>
      </c>
      <c r="AK4060" s="187" t="str">
        <f t="shared" si="1360"/>
        <v/>
      </c>
      <c r="AN4060" s="187" t="str">
        <f t="shared" si="1361"/>
        <v/>
      </c>
      <c r="AO4060" s="187" t="str">
        <f t="shared" si="1362"/>
        <v/>
      </c>
      <c r="AP4060" s="187" t="str">
        <f t="shared" si="1363"/>
        <v/>
      </c>
      <c r="AT4060" s="187" t="str">
        <f t="shared" si="1364"/>
        <v>Q665611</v>
      </c>
      <c r="AU4060" s="187">
        <f t="shared" si="1365"/>
        <v>5</v>
      </c>
      <c r="AV4060" s="187">
        <f t="shared" si="1366"/>
        <v>22982.19</v>
      </c>
      <c r="AW4060" s="187" t="str">
        <f t="shared" si="1367"/>
        <v>2022/6</v>
      </c>
      <c r="AX4060" s="187" t="str">
        <f t="shared" si="1368"/>
        <v>2022/6 Contribuciones Seg. Social</v>
      </c>
      <c r="AY4060" s="187">
        <f t="shared" si="1369"/>
        <v>303035.65000000002</v>
      </c>
      <c r="AZ4060" s="187">
        <f t="shared" si="1370"/>
        <v>7.5839888805162028E-2</v>
      </c>
      <c r="BA4060" s="187" t="str">
        <f t="shared" si="1371"/>
        <v>Q665611 5</v>
      </c>
      <c r="BB4060" s="187">
        <f>IFERROR(IF(AW4060="","",VLOOKUP(AW4060,SUSS!R:S,2,FALSE)),AY4060*SUSS!$M$2)</f>
        <v>32024.63</v>
      </c>
      <c r="BC4060" s="187">
        <f t="shared" si="1372"/>
        <v>2428.7443782264563</v>
      </c>
    </row>
    <row r="4061" spans="14:55" ht="15.75" thickBot="1">
      <c r="N4061" s="183" t="s">
        <v>272</v>
      </c>
      <c r="O4061" s="96">
        <v>5</v>
      </c>
      <c r="P4061" s="95">
        <v>37599.040000000001</v>
      </c>
      <c r="Q4061" s="146" t="s">
        <v>82</v>
      </c>
      <c r="R4061" s="146" t="s">
        <v>10</v>
      </c>
      <c r="S4061" s="146" t="s">
        <v>10</v>
      </c>
      <c r="T4061" s="96" t="s">
        <v>275</v>
      </c>
      <c r="U4061" s="96" t="s">
        <v>124</v>
      </c>
      <c r="AC4061" s="187" t="str">
        <f t="shared" si="1352"/>
        <v/>
      </c>
      <c r="AD4061" s="187" t="str">
        <f t="shared" si="1353"/>
        <v/>
      </c>
      <c r="AE4061" s="187" t="str">
        <f t="shared" si="1354"/>
        <v/>
      </c>
      <c r="AF4061" s="187" t="str">
        <f t="shared" si="1355"/>
        <v/>
      </c>
      <c r="AG4061" s="187" t="str">
        <f t="shared" si="1356"/>
        <v/>
      </c>
      <c r="AH4061" s="187" t="str">
        <f t="shared" si="1357"/>
        <v/>
      </c>
      <c r="AI4061" s="187" t="str">
        <f t="shared" si="1358"/>
        <v/>
      </c>
      <c r="AJ4061" s="187" t="str">
        <f t="shared" si="1359"/>
        <v/>
      </c>
      <c r="AK4061" s="187" t="str">
        <f t="shared" si="1360"/>
        <v/>
      </c>
      <c r="AN4061" s="187" t="str">
        <f t="shared" si="1361"/>
        <v/>
      </c>
      <c r="AO4061" s="187" t="str">
        <f t="shared" si="1362"/>
        <v/>
      </c>
      <c r="AP4061" s="187" t="str">
        <f t="shared" si="1363"/>
        <v/>
      </c>
      <c r="AT4061" s="187" t="str">
        <f t="shared" si="1364"/>
        <v/>
      </c>
      <c r="AU4061" s="187" t="str">
        <f t="shared" si="1365"/>
        <v/>
      </c>
      <c r="AV4061" s="187" t="str">
        <f t="shared" si="1366"/>
        <v/>
      </c>
      <c r="AW4061" s="187" t="str">
        <f t="shared" si="1367"/>
        <v/>
      </c>
      <c r="AX4061" s="187" t="str">
        <f t="shared" si="1368"/>
        <v/>
      </c>
      <c r="AY4061" s="187" t="str">
        <f t="shared" si="1369"/>
        <v/>
      </c>
      <c r="AZ4061" s="187" t="str">
        <f t="shared" si="1370"/>
        <v/>
      </c>
      <c r="BA4061" s="187" t="str">
        <f t="shared" si="1371"/>
        <v xml:space="preserve"> </v>
      </c>
      <c r="BB4061" s="187" t="str">
        <f>IFERROR(IF(AW4061="","",VLOOKUP(AW4061,SUSS!R:S,2,FALSE)),AY4061*SUSS!$M$2)</f>
        <v/>
      </c>
      <c r="BC4061" s="187" t="str">
        <f t="shared" si="1372"/>
        <v/>
      </c>
    </row>
    <row r="4062" spans="14:55" ht="15.75" thickBot="1">
      <c r="N4062" s="183" t="s">
        <v>272</v>
      </c>
      <c r="O4062" s="96">
        <v>5</v>
      </c>
      <c r="P4062" s="95">
        <v>21880.86</v>
      </c>
      <c r="Q4062" s="146" t="s">
        <v>86</v>
      </c>
      <c r="R4062" s="146" t="s">
        <v>10</v>
      </c>
      <c r="S4062" s="146" t="s">
        <v>10</v>
      </c>
      <c r="T4062" s="96" t="s">
        <v>275</v>
      </c>
      <c r="U4062" s="96" t="s">
        <v>124</v>
      </c>
      <c r="AC4062" s="187" t="str">
        <f t="shared" si="1352"/>
        <v/>
      </c>
      <c r="AD4062" s="187" t="str">
        <f t="shared" si="1353"/>
        <v/>
      </c>
      <c r="AE4062" s="187" t="str">
        <f t="shared" si="1354"/>
        <v/>
      </c>
      <c r="AF4062" s="187" t="str">
        <f t="shared" si="1355"/>
        <v/>
      </c>
      <c r="AG4062" s="187" t="str">
        <f t="shared" si="1356"/>
        <v/>
      </c>
      <c r="AH4062" s="187" t="str">
        <f t="shared" si="1357"/>
        <v/>
      </c>
      <c r="AI4062" s="187" t="str">
        <f t="shared" si="1358"/>
        <v/>
      </c>
      <c r="AJ4062" s="187" t="str">
        <f t="shared" si="1359"/>
        <v/>
      </c>
      <c r="AK4062" s="187" t="str">
        <f t="shared" si="1360"/>
        <v/>
      </c>
      <c r="AN4062" s="187" t="str">
        <f t="shared" si="1361"/>
        <v/>
      </c>
      <c r="AO4062" s="187" t="str">
        <f t="shared" si="1362"/>
        <v/>
      </c>
      <c r="AP4062" s="187" t="str">
        <f t="shared" si="1363"/>
        <v/>
      </c>
      <c r="AT4062" s="187" t="str">
        <f t="shared" si="1364"/>
        <v/>
      </c>
      <c r="AU4062" s="187" t="str">
        <f t="shared" si="1365"/>
        <v/>
      </c>
      <c r="AV4062" s="187" t="str">
        <f t="shared" si="1366"/>
        <v/>
      </c>
      <c r="AW4062" s="187" t="str">
        <f t="shared" si="1367"/>
        <v/>
      </c>
      <c r="AX4062" s="187" t="str">
        <f t="shared" si="1368"/>
        <v/>
      </c>
      <c r="AY4062" s="187" t="str">
        <f t="shared" si="1369"/>
        <v/>
      </c>
      <c r="AZ4062" s="187" t="str">
        <f t="shared" si="1370"/>
        <v/>
      </c>
      <c r="BA4062" s="187" t="str">
        <f t="shared" si="1371"/>
        <v xml:space="preserve"> </v>
      </c>
      <c r="BB4062" s="187" t="str">
        <f>IFERROR(IF(AW4062="","",VLOOKUP(AW4062,SUSS!R:S,2,FALSE)),AY4062*SUSS!$M$2)</f>
        <v/>
      </c>
      <c r="BC4062" s="187" t="str">
        <f t="shared" si="1372"/>
        <v/>
      </c>
    </row>
    <row r="4063" spans="14:55" ht="15.75" thickBot="1">
      <c r="N4063" s="183" t="s">
        <v>272</v>
      </c>
      <c r="O4063" s="96">
        <v>6</v>
      </c>
      <c r="P4063" s="95">
        <v>179792.2</v>
      </c>
      <c r="Q4063" s="146" t="s">
        <v>107</v>
      </c>
      <c r="R4063" s="146" t="s">
        <v>10</v>
      </c>
      <c r="S4063" s="146" t="s">
        <v>10</v>
      </c>
      <c r="T4063" s="96" t="s">
        <v>273</v>
      </c>
      <c r="U4063" s="96" t="s">
        <v>124</v>
      </c>
      <c r="AC4063" s="187" t="str">
        <f t="shared" si="1352"/>
        <v/>
      </c>
      <c r="AD4063" s="187" t="str">
        <f t="shared" si="1353"/>
        <v/>
      </c>
      <c r="AE4063" s="187" t="str">
        <f t="shared" si="1354"/>
        <v/>
      </c>
      <c r="AF4063" s="187" t="str">
        <f t="shared" si="1355"/>
        <v/>
      </c>
      <c r="AG4063" s="187" t="str">
        <f t="shared" si="1356"/>
        <v/>
      </c>
      <c r="AH4063" s="187" t="str">
        <f t="shared" si="1357"/>
        <v/>
      </c>
      <c r="AI4063" s="187" t="str">
        <f t="shared" si="1358"/>
        <v/>
      </c>
      <c r="AJ4063" s="187" t="str">
        <f t="shared" si="1359"/>
        <v/>
      </c>
      <c r="AK4063" s="187" t="str">
        <f t="shared" si="1360"/>
        <v/>
      </c>
      <c r="AN4063" s="187" t="str">
        <f t="shared" si="1361"/>
        <v/>
      </c>
      <c r="AO4063" s="187" t="str">
        <f t="shared" si="1362"/>
        <v/>
      </c>
      <c r="AP4063" s="187" t="str">
        <f t="shared" si="1363"/>
        <v/>
      </c>
      <c r="AT4063" s="187" t="str">
        <f t="shared" si="1364"/>
        <v/>
      </c>
      <c r="AU4063" s="187" t="str">
        <f t="shared" si="1365"/>
        <v/>
      </c>
      <c r="AV4063" s="187" t="str">
        <f t="shared" si="1366"/>
        <v/>
      </c>
      <c r="AW4063" s="187" t="str">
        <f t="shared" si="1367"/>
        <v/>
      </c>
      <c r="AX4063" s="187" t="str">
        <f t="shared" si="1368"/>
        <v/>
      </c>
      <c r="AY4063" s="187" t="str">
        <f t="shared" si="1369"/>
        <v/>
      </c>
      <c r="AZ4063" s="187" t="str">
        <f t="shared" si="1370"/>
        <v/>
      </c>
      <c r="BA4063" s="187" t="str">
        <f t="shared" si="1371"/>
        <v xml:space="preserve"> </v>
      </c>
      <c r="BB4063" s="187" t="str">
        <f>IFERROR(IF(AW4063="","",VLOOKUP(AW4063,SUSS!R:S,2,FALSE)),AY4063*SUSS!$M$2)</f>
        <v/>
      </c>
      <c r="BC4063" s="187" t="str">
        <f t="shared" si="1372"/>
        <v/>
      </c>
    </row>
    <row r="4064" spans="14:55" ht="15.75" thickBot="1">
      <c r="N4064" s="183" t="s">
        <v>272</v>
      </c>
      <c r="O4064" s="96">
        <v>6</v>
      </c>
      <c r="P4064" s="95">
        <v>76703.179999999993</v>
      </c>
      <c r="Q4064" s="146" t="s">
        <v>86</v>
      </c>
      <c r="R4064" s="146" t="s">
        <v>10</v>
      </c>
      <c r="S4064" s="146" t="s">
        <v>10</v>
      </c>
      <c r="T4064" s="96" t="s">
        <v>275</v>
      </c>
      <c r="U4064" s="96" t="s">
        <v>124</v>
      </c>
      <c r="AC4064" s="187" t="str">
        <f t="shared" si="1352"/>
        <v/>
      </c>
      <c r="AD4064" s="187" t="str">
        <f t="shared" si="1353"/>
        <v/>
      </c>
      <c r="AE4064" s="187" t="str">
        <f t="shared" si="1354"/>
        <v/>
      </c>
      <c r="AF4064" s="187" t="str">
        <f t="shared" si="1355"/>
        <v/>
      </c>
      <c r="AG4064" s="187" t="str">
        <f t="shared" si="1356"/>
        <v/>
      </c>
      <c r="AH4064" s="187" t="str">
        <f t="shared" si="1357"/>
        <v/>
      </c>
      <c r="AI4064" s="187" t="str">
        <f t="shared" si="1358"/>
        <v/>
      </c>
      <c r="AJ4064" s="187" t="str">
        <f t="shared" si="1359"/>
        <v/>
      </c>
      <c r="AK4064" s="187" t="str">
        <f t="shared" si="1360"/>
        <v/>
      </c>
      <c r="AN4064" s="187" t="str">
        <f t="shared" si="1361"/>
        <v/>
      </c>
      <c r="AO4064" s="187" t="str">
        <f t="shared" si="1362"/>
        <v/>
      </c>
      <c r="AP4064" s="187" t="str">
        <f t="shared" si="1363"/>
        <v/>
      </c>
      <c r="AT4064" s="187" t="str">
        <f t="shared" si="1364"/>
        <v/>
      </c>
      <c r="AU4064" s="187" t="str">
        <f t="shared" si="1365"/>
        <v/>
      </c>
      <c r="AV4064" s="187" t="str">
        <f t="shared" si="1366"/>
        <v/>
      </c>
      <c r="AW4064" s="187" t="str">
        <f t="shared" si="1367"/>
        <v/>
      </c>
      <c r="AX4064" s="187" t="str">
        <f t="shared" si="1368"/>
        <v/>
      </c>
      <c r="AY4064" s="187" t="str">
        <f t="shared" si="1369"/>
        <v/>
      </c>
      <c r="AZ4064" s="187" t="str">
        <f t="shared" si="1370"/>
        <v/>
      </c>
      <c r="BA4064" s="187" t="str">
        <f t="shared" si="1371"/>
        <v xml:space="preserve"> </v>
      </c>
      <c r="BB4064" s="187" t="str">
        <f>IFERROR(IF(AW4064="","",VLOOKUP(AW4064,SUSS!R:S,2,FALSE)),AY4064*SUSS!$M$2)</f>
        <v/>
      </c>
      <c r="BC4064" s="187" t="str">
        <f t="shared" si="1372"/>
        <v/>
      </c>
    </row>
    <row r="4065" spans="14:55" ht="15.75" thickBot="1">
      <c r="N4065" s="183" t="s">
        <v>272</v>
      </c>
      <c r="O4065" s="96">
        <v>6</v>
      </c>
      <c r="P4065" s="95">
        <v>38727.01</v>
      </c>
      <c r="Q4065" s="146" t="s">
        <v>82</v>
      </c>
      <c r="R4065" s="146" t="s">
        <v>10</v>
      </c>
      <c r="S4065" s="146" t="s">
        <v>10</v>
      </c>
      <c r="T4065" s="96" t="s">
        <v>275</v>
      </c>
      <c r="U4065" s="96" t="s">
        <v>124</v>
      </c>
      <c r="AC4065" s="187" t="str">
        <f t="shared" ref="AC4065:AC4128" si="1373">IF($E4065=$AD$1,IF($G4065=$AE$1,A4065,""),"")</f>
        <v/>
      </c>
      <c r="AD4065" s="187" t="str">
        <f t="shared" ref="AD4065:AD4128" si="1374">IF($E4065=$AD$1,IF($G4065=$AE$1,E4065,""),"")</f>
        <v/>
      </c>
      <c r="AE4065" s="187" t="str">
        <f t="shared" ref="AE4065:AE4128" si="1375">IF($E4065=$AD$1,IF($G4065=$AE$1,F4065,""),"")</f>
        <v/>
      </c>
      <c r="AF4065" s="187" t="str">
        <f t="shared" ref="AF4065:AF4128" si="1376">IF($E4065=$AD$1,IF($G4065=$AE$1,G4065,""),"")</f>
        <v/>
      </c>
      <c r="AG4065" s="187" t="str">
        <f t="shared" ref="AG4065:AG4128" si="1377">IF($E4065=$AD$1,IF($G4065=$AE$1,I4065,""),"")</f>
        <v/>
      </c>
      <c r="AH4065" s="187" t="str">
        <f t="shared" ref="AH4065:AH4128" si="1378">IF($E4065=$AD$1,IF($G4065=$AE$1,J4065,""),"")</f>
        <v/>
      </c>
      <c r="AI4065" s="187" t="str">
        <f t="shared" ref="AI4065:AI4128" si="1379">IF($E4065=$AD$1,IF($G4065=$AE$1,K4065,""),"")</f>
        <v/>
      </c>
      <c r="AJ4065" s="187" t="str">
        <f t="shared" ref="AJ4065:AJ4128" si="1380">IF($E4065=$AD$1,IF($G4065=$AE$1,B4065,""),"")</f>
        <v/>
      </c>
      <c r="AK4065" s="187" t="str">
        <f t="shared" ref="AK4065:AK4128" si="1381">IF($E4065=$AD$1,IF($G4065=$AE$1,C4065,""),"")</f>
        <v/>
      </c>
      <c r="AN4065" s="187" t="str">
        <f t="shared" ref="AN4065:AN4128" si="1382">LEFT(AO4065,7)</f>
        <v/>
      </c>
      <c r="AO4065" s="187" t="str">
        <f t="shared" ref="AO4065:AO4128" si="1383">IF(AF4065=$AE$1,AJ4065&amp;"/"&amp;AK4065&amp;" "&amp;AD4065,"")</f>
        <v/>
      </c>
      <c r="AP4065" s="187" t="str">
        <f t="shared" ref="AP4065:AP4128" si="1384">IF(AO4065&lt;&gt;"",AI4065,"")</f>
        <v/>
      </c>
      <c r="AT4065" s="187" t="str">
        <f t="shared" ref="AT4065:AT4128" si="1385">IF($Q4065=$AD$1,N4065,"")</f>
        <v/>
      </c>
      <c r="AU4065" s="187" t="str">
        <f t="shared" ref="AU4065:AU4128" si="1386">IF($Q4065=$AD$1,O4065,"")</f>
        <v/>
      </c>
      <c r="AV4065" s="187" t="str">
        <f t="shared" ref="AV4065:AV4128" si="1387">IF($Q4065=$AD$1,P4065,"")</f>
        <v/>
      </c>
      <c r="AW4065" s="187" t="str">
        <f t="shared" ref="AW4065:AW4128" si="1388">IF($Q4065=$AD$1,T4065,"")</f>
        <v/>
      </c>
      <c r="AX4065" s="187" t="str">
        <f t="shared" ref="AX4065:AX4128" si="1389">IF(AW4065&lt;&gt;"",AW4065&amp;" "&amp;$AD$1,"")</f>
        <v/>
      </c>
      <c r="AY4065" s="187" t="str">
        <f t="shared" ref="AY4065:AY4128" si="1390">VLOOKUP(AX4065,AO:AP,2,FALSE)</f>
        <v/>
      </c>
      <c r="AZ4065" s="187" t="str">
        <f t="shared" ref="AZ4065:AZ4128" si="1391">IF(AY4065="","",AV4065/AY4065)</f>
        <v/>
      </c>
      <c r="BA4065" s="187" t="str">
        <f t="shared" ref="BA4065:BA4128" si="1392">AT4065&amp;" "&amp;AU4065</f>
        <v xml:space="preserve"> </v>
      </c>
      <c r="BB4065" s="187" t="str">
        <f>IFERROR(IF(AW4065="","",VLOOKUP(AW4065,SUSS!R:S,2,FALSE)),AY4065*SUSS!$M$2)</f>
        <v/>
      </c>
      <c r="BC4065" s="187" t="str">
        <f t="shared" ref="BC4065:BC4128" si="1393">IFERROR(IF(BB4065&lt;&gt;"",AZ4065*BB4065,""),"VER")</f>
        <v/>
      </c>
    </row>
    <row r="4066" spans="14:55" ht="15.75" thickBot="1">
      <c r="N4066" s="183" t="s">
        <v>272</v>
      </c>
      <c r="O4066" s="96">
        <v>6</v>
      </c>
      <c r="P4066" s="95">
        <v>92689.16</v>
      </c>
      <c r="Q4066" s="146" t="s">
        <v>11</v>
      </c>
      <c r="R4066" s="146" t="s">
        <v>10</v>
      </c>
      <c r="S4066" s="146" t="s">
        <v>10</v>
      </c>
      <c r="T4066" s="96" t="s">
        <v>275</v>
      </c>
      <c r="U4066" s="96" t="s">
        <v>124</v>
      </c>
      <c r="AC4066" s="187" t="str">
        <f t="shared" si="1373"/>
        <v/>
      </c>
      <c r="AD4066" s="187" t="str">
        <f t="shared" si="1374"/>
        <v/>
      </c>
      <c r="AE4066" s="187" t="str">
        <f t="shared" si="1375"/>
        <v/>
      </c>
      <c r="AF4066" s="187" t="str">
        <f t="shared" si="1376"/>
        <v/>
      </c>
      <c r="AG4066" s="187" t="str">
        <f t="shared" si="1377"/>
        <v/>
      </c>
      <c r="AH4066" s="187" t="str">
        <f t="shared" si="1378"/>
        <v/>
      </c>
      <c r="AI4066" s="187" t="str">
        <f t="shared" si="1379"/>
        <v/>
      </c>
      <c r="AJ4066" s="187" t="str">
        <f t="shared" si="1380"/>
        <v/>
      </c>
      <c r="AK4066" s="187" t="str">
        <f t="shared" si="1381"/>
        <v/>
      </c>
      <c r="AN4066" s="187" t="str">
        <f t="shared" si="1382"/>
        <v/>
      </c>
      <c r="AO4066" s="187" t="str">
        <f t="shared" si="1383"/>
        <v/>
      </c>
      <c r="AP4066" s="187" t="str">
        <f t="shared" si="1384"/>
        <v/>
      </c>
      <c r="AT4066" s="187" t="str">
        <f t="shared" si="1385"/>
        <v>Q665611</v>
      </c>
      <c r="AU4066" s="187">
        <f t="shared" si="1386"/>
        <v>6</v>
      </c>
      <c r="AV4066" s="187">
        <f t="shared" si="1387"/>
        <v>92689.16</v>
      </c>
      <c r="AW4066" s="187" t="str">
        <f t="shared" si="1388"/>
        <v>2022/6</v>
      </c>
      <c r="AX4066" s="187" t="str">
        <f t="shared" si="1389"/>
        <v>2022/6 Contribuciones Seg. Social</v>
      </c>
      <c r="AY4066" s="187">
        <f t="shared" si="1390"/>
        <v>303035.65000000002</v>
      </c>
      <c r="AZ4066" s="187">
        <f t="shared" si="1391"/>
        <v>0.30586883094447798</v>
      </c>
      <c r="BA4066" s="187" t="str">
        <f t="shared" si="1392"/>
        <v>Q665611 6</v>
      </c>
      <c r="BB4066" s="187">
        <f>IFERROR(IF(AW4066="","",VLOOKUP(AW4066,SUSS!R:S,2,FALSE)),AY4066*SUSS!$M$2)</f>
        <v>32024.63</v>
      </c>
      <c r="BC4066" s="187">
        <f t="shared" si="1393"/>
        <v>9795.3361395294578</v>
      </c>
    </row>
    <row r="4067" spans="14:55" ht="15.75" thickBot="1">
      <c r="N4067" s="183" t="s">
        <v>272</v>
      </c>
      <c r="O4067" s="96">
        <v>7</v>
      </c>
      <c r="P4067" s="95">
        <v>185185.96</v>
      </c>
      <c r="Q4067" s="146" t="s">
        <v>107</v>
      </c>
      <c r="R4067" s="146" t="s">
        <v>10</v>
      </c>
      <c r="S4067" s="146" t="s">
        <v>10</v>
      </c>
      <c r="T4067" s="96" t="s">
        <v>273</v>
      </c>
      <c r="U4067" s="96" t="s">
        <v>124</v>
      </c>
      <c r="AC4067" s="187" t="str">
        <f t="shared" si="1373"/>
        <v/>
      </c>
      <c r="AD4067" s="187" t="str">
        <f t="shared" si="1374"/>
        <v/>
      </c>
      <c r="AE4067" s="187" t="str">
        <f t="shared" si="1375"/>
        <v/>
      </c>
      <c r="AF4067" s="187" t="str">
        <f t="shared" si="1376"/>
        <v/>
      </c>
      <c r="AG4067" s="187" t="str">
        <f t="shared" si="1377"/>
        <v/>
      </c>
      <c r="AH4067" s="187" t="str">
        <f t="shared" si="1378"/>
        <v/>
      </c>
      <c r="AI4067" s="187" t="str">
        <f t="shared" si="1379"/>
        <v/>
      </c>
      <c r="AJ4067" s="187" t="str">
        <f t="shared" si="1380"/>
        <v/>
      </c>
      <c r="AK4067" s="187" t="str">
        <f t="shared" si="1381"/>
        <v/>
      </c>
      <c r="AN4067" s="187" t="str">
        <f t="shared" si="1382"/>
        <v/>
      </c>
      <c r="AO4067" s="187" t="str">
        <f t="shared" si="1383"/>
        <v/>
      </c>
      <c r="AP4067" s="187" t="str">
        <f t="shared" si="1384"/>
        <v/>
      </c>
      <c r="AT4067" s="187" t="str">
        <f t="shared" si="1385"/>
        <v/>
      </c>
      <c r="AU4067" s="187" t="str">
        <f t="shared" si="1386"/>
        <v/>
      </c>
      <c r="AV4067" s="187" t="str">
        <f t="shared" si="1387"/>
        <v/>
      </c>
      <c r="AW4067" s="187" t="str">
        <f t="shared" si="1388"/>
        <v/>
      </c>
      <c r="AX4067" s="187" t="str">
        <f t="shared" si="1389"/>
        <v/>
      </c>
      <c r="AY4067" s="187" t="str">
        <f t="shared" si="1390"/>
        <v/>
      </c>
      <c r="AZ4067" s="187" t="str">
        <f t="shared" si="1391"/>
        <v/>
      </c>
      <c r="BA4067" s="187" t="str">
        <f t="shared" si="1392"/>
        <v xml:space="preserve"> </v>
      </c>
      <c r="BB4067" s="187" t="str">
        <f>IFERROR(IF(AW4067="","",VLOOKUP(AW4067,SUSS!R:S,2,FALSE)),AY4067*SUSS!$M$2)</f>
        <v/>
      </c>
      <c r="BC4067" s="187" t="str">
        <f t="shared" si="1393"/>
        <v/>
      </c>
    </row>
    <row r="4068" spans="14:55" ht="15.75" thickBot="1">
      <c r="N4068" s="183" t="s">
        <v>272</v>
      </c>
      <c r="O4068" s="96">
        <v>7</v>
      </c>
      <c r="P4068" s="95">
        <v>79004.28</v>
      </c>
      <c r="Q4068" s="146" t="s">
        <v>86</v>
      </c>
      <c r="R4068" s="146" t="s">
        <v>10</v>
      </c>
      <c r="S4068" s="146" t="s">
        <v>10</v>
      </c>
      <c r="T4068" s="96" t="s">
        <v>275</v>
      </c>
      <c r="U4068" s="96" t="s">
        <v>124</v>
      </c>
      <c r="AC4068" s="187" t="str">
        <f t="shared" si="1373"/>
        <v/>
      </c>
      <c r="AD4068" s="187" t="str">
        <f t="shared" si="1374"/>
        <v/>
      </c>
      <c r="AE4068" s="187" t="str">
        <f t="shared" si="1375"/>
        <v/>
      </c>
      <c r="AF4068" s="187" t="str">
        <f t="shared" si="1376"/>
        <v/>
      </c>
      <c r="AG4068" s="187" t="str">
        <f t="shared" si="1377"/>
        <v/>
      </c>
      <c r="AH4068" s="187" t="str">
        <f t="shared" si="1378"/>
        <v/>
      </c>
      <c r="AI4068" s="187" t="str">
        <f t="shared" si="1379"/>
        <v/>
      </c>
      <c r="AJ4068" s="187" t="str">
        <f t="shared" si="1380"/>
        <v/>
      </c>
      <c r="AK4068" s="187" t="str">
        <f t="shared" si="1381"/>
        <v/>
      </c>
      <c r="AN4068" s="187" t="str">
        <f t="shared" si="1382"/>
        <v/>
      </c>
      <c r="AO4068" s="187" t="str">
        <f t="shared" si="1383"/>
        <v/>
      </c>
      <c r="AP4068" s="187" t="str">
        <f t="shared" si="1384"/>
        <v/>
      </c>
      <c r="AT4068" s="187" t="str">
        <f t="shared" si="1385"/>
        <v/>
      </c>
      <c r="AU4068" s="187" t="str">
        <f t="shared" si="1386"/>
        <v/>
      </c>
      <c r="AV4068" s="187" t="str">
        <f t="shared" si="1387"/>
        <v/>
      </c>
      <c r="AW4068" s="187" t="str">
        <f t="shared" si="1388"/>
        <v/>
      </c>
      <c r="AX4068" s="187" t="str">
        <f t="shared" si="1389"/>
        <v/>
      </c>
      <c r="AY4068" s="187" t="str">
        <f t="shared" si="1390"/>
        <v/>
      </c>
      <c r="AZ4068" s="187" t="str">
        <f t="shared" si="1391"/>
        <v/>
      </c>
      <c r="BA4068" s="187" t="str">
        <f t="shared" si="1392"/>
        <v xml:space="preserve"> </v>
      </c>
      <c r="BB4068" s="187" t="str">
        <f>IFERROR(IF(AW4068="","",VLOOKUP(AW4068,SUSS!R:S,2,FALSE)),AY4068*SUSS!$M$2)</f>
        <v/>
      </c>
      <c r="BC4068" s="187" t="str">
        <f t="shared" si="1393"/>
        <v/>
      </c>
    </row>
    <row r="4069" spans="14:55" ht="15.75" thickBot="1">
      <c r="N4069" s="183" t="s">
        <v>272</v>
      </c>
      <c r="O4069" s="96">
        <v>7</v>
      </c>
      <c r="P4069" s="95">
        <v>39888.82</v>
      </c>
      <c r="Q4069" s="146" t="s">
        <v>82</v>
      </c>
      <c r="R4069" s="146" t="s">
        <v>10</v>
      </c>
      <c r="S4069" s="146" t="s">
        <v>10</v>
      </c>
      <c r="T4069" s="96" t="s">
        <v>275</v>
      </c>
      <c r="U4069" s="96" t="s">
        <v>124</v>
      </c>
      <c r="AC4069" s="187" t="str">
        <f t="shared" si="1373"/>
        <v/>
      </c>
      <c r="AD4069" s="187" t="str">
        <f t="shared" si="1374"/>
        <v/>
      </c>
      <c r="AE4069" s="187" t="str">
        <f t="shared" si="1375"/>
        <v/>
      </c>
      <c r="AF4069" s="187" t="str">
        <f t="shared" si="1376"/>
        <v/>
      </c>
      <c r="AG4069" s="187" t="str">
        <f t="shared" si="1377"/>
        <v/>
      </c>
      <c r="AH4069" s="187" t="str">
        <f t="shared" si="1378"/>
        <v/>
      </c>
      <c r="AI4069" s="187" t="str">
        <f t="shared" si="1379"/>
        <v/>
      </c>
      <c r="AJ4069" s="187" t="str">
        <f t="shared" si="1380"/>
        <v/>
      </c>
      <c r="AK4069" s="187" t="str">
        <f t="shared" si="1381"/>
        <v/>
      </c>
      <c r="AN4069" s="187" t="str">
        <f t="shared" si="1382"/>
        <v/>
      </c>
      <c r="AO4069" s="187" t="str">
        <f t="shared" si="1383"/>
        <v/>
      </c>
      <c r="AP4069" s="187" t="str">
        <f t="shared" si="1384"/>
        <v/>
      </c>
      <c r="AT4069" s="187" t="str">
        <f t="shared" si="1385"/>
        <v/>
      </c>
      <c r="AU4069" s="187" t="str">
        <f t="shared" si="1386"/>
        <v/>
      </c>
      <c r="AV4069" s="187" t="str">
        <f t="shared" si="1387"/>
        <v/>
      </c>
      <c r="AW4069" s="187" t="str">
        <f t="shared" si="1388"/>
        <v/>
      </c>
      <c r="AX4069" s="187" t="str">
        <f t="shared" si="1389"/>
        <v/>
      </c>
      <c r="AY4069" s="187" t="str">
        <f t="shared" si="1390"/>
        <v/>
      </c>
      <c r="AZ4069" s="187" t="str">
        <f t="shared" si="1391"/>
        <v/>
      </c>
      <c r="BA4069" s="187" t="str">
        <f t="shared" si="1392"/>
        <v xml:space="preserve"> </v>
      </c>
      <c r="BB4069" s="187" t="str">
        <f>IFERROR(IF(AW4069="","",VLOOKUP(AW4069,SUSS!R:S,2,FALSE)),AY4069*SUSS!$M$2)</f>
        <v/>
      </c>
      <c r="BC4069" s="187" t="str">
        <f t="shared" si="1393"/>
        <v/>
      </c>
    </row>
    <row r="4070" spans="14:55" ht="15.75" thickBot="1">
      <c r="N4070" s="183" t="s">
        <v>272</v>
      </c>
      <c r="O4070" s="96">
        <v>7</v>
      </c>
      <c r="P4070" s="95">
        <v>95469.84</v>
      </c>
      <c r="Q4070" s="146" t="s">
        <v>11</v>
      </c>
      <c r="R4070" s="146" t="s">
        <v>10</v>
      </c>
      <c r="S4070" s="146" t="s">
        <v>10</v>
      </c>
      <c r="T4070" s="96" t="s">
        <v>275</v>
      </c>
      <c r="U4070" s="96" t="s">
        <v>124</v>
      </c>
      <c r="AC4070" s="187" t="str">
        <f t="shared" si="1373"/>
        <v/>
      </c>
      <c r="AD4070" s="187" t="str">
        <f t="shared" si="1374"/>
        <v/>
      </c>
      <c r="AE4070" s="187" t="str">
        <f t="shared" si="1375"/>
        <v/>
      </c>
      <c r="AF4070" s="187" t="str">
        <f t="shared" si="1376"/>
        <v/>
      </c>
      <c r="AG4070" s="187" t="str">
        <f t="shared" si="1377"/>
        <v/>
      </c>
      <c r="AH4070" s="187" t="str">
        <f t="shared" si="1378"/>
        <v/>
      </c>
      <c r="AI4070" s="187" t="str">
        <f t="shared" si="1379"/>
        <v/>
      </c>
      <c r="AJ4070" s="187" t="str">
        <f t="shared" si="1380"/>
        <v/>
      </c>
      <c r="AK4070" s="187" t="str">
        <f t="shared" si="1381"/>
        <v/>
      </c>
      <c r="AN4070" s="187" t="str">
        <f t="shared" si="1382"/>
        <v/>
      </c>
      <c r="AO4070" s="187" t="str">
        <f t="shared" si="1383"/>
        <v/>
      </c>
      <c r="AP4070" s="187" t="str">
        <f t="shared" si="1384"/>
        <v/>
      </c>
      <c r="AT4070" s="187" t="str">
        <f t="shared" si="1385"/>
        <v>Q665611</v>
      </c>
      <c r="AU4070" s="187">
        <f t="shared" si="1386"/>
        <v>7</v>
      </c>
      <c r="AV4070" s="187">
        <f t="shared" si="1387"/>
        <v>95469.84</v>
      </c>
      <c r="AW4070" s="187" t="str">
        <f t="shared" si="1388"/>
        <v>2022/6</v>
      </c>
      <c r="AX4070" s="187" t="str">
        <f t="shared" si="1389"/>
        <v>2022/6 Contribuciones Seg. Social</v>
      </c>
      <c r="AY4070" s="187">
        <f t="shared" si="1390"/>
        <v>303035.65000000002</v>
      </c>
      <c r="AZ4070" s="187">
        <f t="shared" si="1391"/>
        <v>0.31504491303250953</v>
      </c>
      <c r="BA4070" s="187" t="str">
        <f t="shared" si="1392"/>
        <v>Q665611 7</v>
      </c>
      <c r="BB4070" s="187">
        <f>IFERROR(IF(AW4070="","",VLOOKUP(AW4070,SUSS!R:S,2,FALSE)),AY4070*SUSS!$M$2)</f>
        <v>32024.63</v>
      </c>
      <c r="BC4070" s="187">
        <f t="shared" si="1393"/>
        <v>10089.196773248295</v>
      </c>
    </row>
    <row r="4071" spans="14:55" ht="15.75" thickBot="1">
      <c r="N4071" s="183" t="s">
        <v>272</v>
      </c>
      <c r="O4071" s="96">
        <v>8</v>
      </c>
      <c r="P4071" s="95">
        <v>130483</v>
      </c>
      <c r="Q4071" s="146" t="s">
        <v>107</v>
      </c>
      <c r="R4071" s="146" t="s">
        <v>10</v>
      </c>
      <c r="S4071" s="146" t="s">
        <v>10</v>
      </c>
      <c r="T4071" s="96" t="s">
        <v>273</v>
      </c>
      <c r="U4071" s="96" t="s">
        <v>124</v>
      </c>
      <c r="AC4071" s="187" t="str">
        <f t="shared" si="1373"/>
        <v/>
      </c>
      <c r="AD4071" s="187" t="str">
        <f t="shared" si="1374"/>
        <v/>
      </c>
      <c r="AE4071" s="187" t="str">
        <f t="shared" si="1375"/>
        <v/>
      </c>
      <c r="AF4071" s="187" t="str">
        <f t="shared" si="1376"/>
        <v/>
      </c>
      <c r="AG4071" s="187" t="str">
        <f t="shared" si="1377"/>
        <v/>
      </c>
      <c r="AH4071" s="187" t="str">
        <f t="shared" si="1378"/>
        <v/>
      </c>
      <c r="AI4071" s="187" t="str">
        <f t="shared" si="1379"/>
        <v/>
      </c>
      <c r="AJ4071" s="187" t="str">
        <f t="shared" si="1380"/>
        <v/>
      </c>
      <c r="AK4071" s="187" t="str">
        <f t="shared" si="1381"/>
        <v/>
      </c>
      <c r="AN4071" s="187" t="str">
        <f t="shared" si="1382"/>
        <v/>
      </c>
      <c r="AO4071" s="187" t="str">
        <f t="shared" si="1383"/>
        <v/>
      </c>
      <c r="AP4071" s="187" t="str">
        <f t="shared" si="1384"/>
        <v/>
      </c>
      <c r="AT4071" s="187" t="str">
        <f t="shared" si="1385"/>
        <v/>
      </c>
      <c r="AU4071" s="187" t="str">
        <f t="shared" si="1386"/>
        <v/>
      </c>
      <c r="AV4071" s="187" t="str">
        <f t="shared" si="1387"/>
        <v/>
      </c>
      <c r="AW4071" s="187" t="str">
        <f t="shared" si="1388"/>
        <v/>
      </c>
      <c r="AX4071" s="187" t="str">
        <f t="shared" si="1389"/>
        <v/>
      </c>
      <c r="AY4071" s="187" t="str">
        <f t="shared" si="1390"/>
        <v/>
      </c>
      <c r="AZ4071" s="187" t="str">
        <f t="shared" si="1391"/>
        <v/>
      </c>
      <c r="BA4071" s="187" t="str">
        <f t="shared" si="1392"/>
        <v xml:space="preserve"> </v>
      </c>
      <c r="BB4071" s="187" t="str">
        <f>IFERROR(IF(AW4071="","",VLOOKUP(AW4071,SUSS!R:S,2,FALSE)),AY4071*SUSS!$M$2)</f>
        <v/>
      </c>
      <c r="BC4071" s="187" t="str">
        <f t="shared" si="1393"/>
        <v/>
      </c>
    </row>
    <row r="4072" spans="14:55" ht="15.75" thickBot="1">
      <c r="N4072" s="183" t="s">
        <v>272</v>
      </c>
      <c r="O4072" s="96">
        <v>8</v>
      </c>
      <c r="P4072" s="95">
        <v>60258.57</v>
      </c>
      <c r="Q4072" s="146" t="s">
        <v>107</v>
      </c>
      <c r="R4072" s="146" t="s">
        <v>10</v>
      </c>
      <c r="S4072" s="146" t="s">
        <v>83</v>
      </c>
      <c r="T4072" s="96" t="s">
        <v>273</v>
      </c>
      <c r="U4072" s="96" t="s">
        <v>124</v>
      </c>
      <c r="AC4072" s="187" t="str">
        <f t="shared" si="1373"/>
        <v/>
      </c>
      <c r="AD4072" s="187" t="str">
        <f t="shared" si="1374"/>
        <v/>
      </c>
      <c r="AE4072" s="187" t="str">
        <f t="shared" si="1375"/>
        <v/>
      </c>
      <c r="AF4072" s="187" t="str">
        <f t="shared" si="1376"/>
        <v/>
      </c>
      <c r="AG4072" s="187" t="str">
        <f t="shared" si="1377"/>
        <v/>
      </c>
      <c r="AH4072" s="187" t="str">
        <f t="shared" si="1378"/>
        <v/>
      </c>
      <c r="AI4072" s="187" t="str">
        <f t="shared" si="1379"/>
        <v/>
      </c>
      <c r="AJ4072" s="187" t="str">
        <f t="shared" si="1380"/>
        <v/>
      </c>
      <c r="AK4072" s="187" t="str">
        <f t="shared" si="1381"/>
        <v/>
      </c>
      <c r="AN4072" s="187" t="str">
        <f t="shared" si="1382"/>
        <v/>
      </c>
      <c r="AO4072" s="187" t="str">
        <f t="shared" si="1383"/>
        <v/>
      </c>
      <c r="AP4072" s="187" t="str">
        <f t="shared" si="1384"/>
        <v/>
      </c>
      <c r="AT4072" s="187" t="str">
        <f t="shared" si="1385"/>
        <v/>
      </c>
      <c r="AU4072" s="187" t="str">
        <f t="shared" si="1386"/>
        <v/>
      </c>
      <c r="AV4072" s="187" t="str">
        <f t="shared" si="1387"/>
        <v/>
      </c>
      <c r="AW4072" s="187" t="str">
        <f t="shared" si="1388"/>
        <v/>
      </c>
      <c r="AX4072" s="187" t="str">
        <f t="shared" si="1389"/>
        <v/>
      </c>
      <c r="AY4072" s="187" t="str">
        <f t="shared" si="1390"/>
        <v/>
      </c>
      <c r="AZ4072" s="187" t="str">
        <f t="shared" si="1391"/>
        <v/>
      </c>
      <c r="BA4072" s="187" t="str">
        <f t="shared" si="1392"/>
        <v xml:space="preserve"> </v>
      </c>
      <c r="BB4072" s="187" t="str">
        <f>IFERROR(IF(AW4072="","",VLOOKUP(AW4072,SUSS!R:S,2,FALSE)),AY4072*SUSS!$M$2)</f>
        <v/>
      </c>
      <c r="BC4072" s="187" t="str">
        <f t="shared" si="1393"/>
        <v/>
      </c>
    </row>
    <row r="4073" spans="14:55" ht="15.75" thickBot="1">
      <c r="N4073" s="183" t="s">
        <v>272</v>
      </c>
      <c r="O4073" s="96">
        <v>8</v>
      </c>
      <c r="P4073" s="95">
        <v>38168.61</v>
      </c>
      <c r="Q4073" s="146" t="s">
        <v>82</v>
      </c>
      <c r="R4073" s="146" t="s">
        <v>10</v>
      </c>
      <c r="S4073" s="146" t="s">
        <v>10</v>
      </c>
      <c r="T4073" s="96" t="s">
        <v>275</v>
      </c>
      <c r="U4073" s="96" t="s">
        <v>124</v>
      </c>
      <c r="AC4073" s="187" t="str">
        <f t="shared" si="1373"/>
        <v/>
      </c>
      <c r="AD4073" s="187" t="str">
        <f t="shared" si="1374"/>
        <v/>
      </c>
      <c r="AE4073" s="187" t="str">
        <f t="shared" si="1375"/>
        <v/>
      </c>
      <c r="AF4073" s="187" t="str">
        <f t="shared" si="1376"/>
        <v/>
      </c>
      <c r="AG4073" s="187" t="str">
        <f t="shared" si="1377"/>
        <v/>
      </c>
      <c r="AH4073" s="187" t="str">
        <f t="shared" si="1378"/>
        <v/>
      </c>
      <c r="AI4073" s="187" t="str">
        <f t="shared" si="1379"/>
        <v/>
      </c>
      <c r="AJ4073" s="187" t="str">
        <f t="shared" si="1380"/>
        <v/>
      </c>
      <c r="AK4073" s="187" t="str">
        <f t="shared" si="1381"/>
        <v/>
      </c>
      <c r="AN4073" s="187" t="str">
        <f t="shared" si="1382"/>
        <v/>
      </c>
      <c r="AO4073" s="187" t="str">
        <f t="shared" si="1383"/>
        <v/>
      </c>
      <c r="AP4073" s="187" t="str">
        <f t="shared" si="1384"/>
        <v/>
      </c>
      <c r="AT4073" s="187" t="str">
        <f t="shared" si="1385"/>
        <v/>
      </c>
      <c r="AU4073" s="187" t="str">
        <f t="shared" si="1386"/>
        <v/>
      </c>
      <c r="AV4073" s="187" t="str">
        <f t="shared" si="1387"/>
        <v/>
      </c>
      <c r="AW4073" s="187" t="str">
        <f t="shared" si="1388"/>
        <v/>
      </c>
      <c r="AX4073" s="187" t="str">
        <f t="shared" si="1389"/>
        <v/>
      </c>
      <c r="AY4073" s="187" t="str">
        <f t="shared" si="1390"/>
        <v/>
      </c>
      <c r="AZ4073" s="187" t="str">
        <f t="shared" si="1391"/>
        <v/>
      </c>
      <c r="BA4073" s="187" t="str">
        <f t="shared" si="1392"/>
        <v xml:space="preserve"> </v>
      </c>
      <c r="BB4073" s="187" t="str">
        <f>IFERROR(IF(AW4073="","",VLOOKUP(AW4073,SUSS!R:S,2,FALSE)),AY4073*SUSS!$M$2)</f>
        <v/>
      </c>
      <c r="BC4073" s="187" t="str">
        <f t="shared" si="1393"/>
        <v/>
      </c>
    </row>
    <row r="4074" spans="14:55" ht="15.75" thickBot="1">
      <c r="N4074" s="183" t="s">
        <v>272</v>
      </c>
      <c r="O4074" s="96">
        <v>8</v>
      </c>
      <c r="P4074" s="95">
        <v>91894.46</v>
      </c>
      <c r="Q4074" s="146" t="s">
        <v>11</v>
      </c>
      <c r="R4074" s="146" t="s">
        <v>10</v>
      </c>
      <c r="S4074" s="146" t="s">
        <v>10</v>
      </c>
      <c r="T4074" s="96" t="s">
        <v>275</v>
      </c>
      <c r="U4074" s="96" t="s">
        <v>124</v>
      </c>
      <c r="AC4074" s="187" t="str">
        <f t="shared" si="1373"/>
        <v/>
      </c>
      <c r="AD4074" s="187" t="str">
        <f t="shared" si="1374"/>
        <v/>
      </c>
      <c r="AE4074" s="187" t="str">
        <f t="shared" si="1375"/>
        <v/>
      </c>
      <c r="AF4074" s="187" t="str">
        <f t="shared" si="1376"/>
        <v/>
      </c>
      <c r="AG4074" s="187" t="str">
        <f t="shared" si="1377"/>
        <v/>
      </c>
      <c r="AH4074" s="187" t="str">
        <f t="shared" si="1378"/>
        <v/>
      </c>
      <c r="AI4074" s="187" t="str">
        <f t="shared" si="1379"/>
        <v/>
      </c>
      <c r="AJ4074" s="187" t="str">
        <f t="shared" si="1380"/>
        <v/>
      </c>
      <c r="AK4074" s="187" t="str">
        <f t="shared" si="1381"/>
        <v/>
      </c>
      <c r="AN4074" s="187" t="str">
        <f t="shared" si="1382"/>
        <v/>
      </c>
      <c r="AO4074" s="187" t="str">
        <f t="shared" si="1383"/>
        <v/>
      </c>
      <c r="AP4074" s="187" t="str">
        <f t="shared" si="1384"/>
        <v/>
      </c>
      <c r="AT4074" s="187" t="str">
        <f t="shared" si="1385"/>
        <v>Q665611</v>
      </c>
      <c r="AU4074" s="187">
        <f t="shared" si="1386"/>
        <v>8</v>
      </c>
      <c r="AV4074" s="187">
        <f t="shared" si="1387"/>
        <v>91894.46</v>
      </c>
      <c r="AW4074" s="187" t="str">
        <f t="shared" si="1388"/>
        <v>2022/6</v>
      </c>
      <c r="AX4074" s="187" t="str">
        <f t="shared" si="1389"/>
        <v>2022/6 Contribuciones Seg. Social</v>
      </c>
      <c r="AY4074" s="187">
        <f t="shared" si="1390"/>
        <v>303035.65000000002</v>
      </c>
      <c r="AZ4074" s="187">
        <f t="shared" si="1391"/>
        <v>0.30324636721785042</v>
      </c>
      <c r="BA4074" s="187" t="str">
        <f t="shared" si="1392"/>
        <v>Q665611 8</v>
      </c>
      <c r="BB4074" s="187">
        <f>IFERROR(IF(AW4074="","",VLOOKUP(AW4074,SUSS!R:S,2,FALSE)),AY4074*SUSS!$M$2)</f>
        <v>32024.63</v>
      </c>
      <c r="BC4074" s="187">
        <f t="shared" si="1393"/>
        <v>9711.3527089957897</v>
      </c>
    </row>
    <row r="4075" spans="14:55" ht="15.75" thickBot="1">
      <c r="N4075" s="183" t="s">
        <v>272</v>
      </c>
      <c r="O4075" s="96">
        <v>8</v>
      </c>
      <c r="P4075" s="95">
        <v>75986</v>
      </c>
      <c r="Q4075" s="146" t="s">
        <v>86</v>
      </c>
      <c r="R4075" s="146" t="s">
        <v>10</v>
      </c>
      <c r="S4075" s="146" t="s">
        <v>10</v>
      </c>
      <c r="T4075" s="96" t="s">
        <v>275</v>
      </c>
      <c r="U4075" s="96" t="s">
        <v>124</v>
      </c>
      <c r="AC4075" s="187" t="str">
        <f t="shared" si="1373"/>
        <v/>
      </c>
      <c r="AD4075" s="187" t="str">
        <f t="shared" si="1374"/>
        <v/>
      </c>
      <c r="AE4075" s="187" t="str">
        <f t="shared" si="1375"/>
        <v/>
      </c>
      <c r="AF4075" s="187" t="str">
        <f t="shared" si="1376"/>
        <v/>
      </c>
      <c r="AG4075" s="187" t="str">
        <f t="shared" si="1377"/>
        <v/>
      </c>
      <c r="AH4075" s="187" t="str">
        <f t="shared" si="1378"/>
        <v/>
      </c>
      <c r="AI4075" s="187" t="str">
        <f t="shared" si="1379"/>
        <v/>
      </c>
      <c r="AJ4075" s="187" t="str">
        <f t="shared" si="1380"/>
        <v/>
      </c>
      <c r="AK4075" s="187" t="str">
        <f t="shared" si="1381"/>
        <v/>
      </c>
      <c r="AN4075" s="187" t="str">
        <f t="shared" si="1382"/>
        <v/>
      </c>
      <c r="AO4075" s="187" t="str">
        <f t="shared" si="1383"/>
        <v/>
      </c>
      <c r="AP4075" s="187" t="str">
        <f t="shared" si="1384"/>
        <v/>
      </c>
      <c r="AT4075" s="187" t="str">
        <f t="shared" si="1385"/>
        <v/>
      </c>
      <c r="AU4075" s="187" t="str">
        <f t="shared" si="1386"/>
        <v/>
      </c>
      <c r="AV4075" s="187" t="str">
        <f t="shared" si="1387"/>
        <v/>
      </c>
      <c r="AW4075" s="187" t="str">
        <f t="shared" si="1388"/>
        <v/>
      </c>
      <c r="AX4075" s="187" t="str">
        <f t="shared" si="1389"/>
        <v/>
      </c>
      <c r="AY4075" s="187" t="str">
        <f t="shared" si="1390"/>
        <v/>
      </c>
      <c r="AZ4075" s="187" t="str">
        <f t="shared" si="1391"/>
        <v/>
      </c>
      <c r="BA4075" s="187" t="str">
        <f t="shared" si="1392"/>
        <v xml:space="preserve"> </v>
      </c>
      <c r="BB4075" s="187" t="str">
        <f>IFERROR(IF(AW4075="","",VLOOKUP(AW4075,SUSS!R:S,2,FALSE)),AY4075*SUSS!$M$2)</f>
        <v/>
      </c>
      <c r="BC4075" s="187" t="str">
        <f t="shared" si="1393"/>
        <v/>
      </c>
    </row>
    <row r="4076" spans="14:55" ht="15.75" thickBot="1">
      <c r="N4076" s="183" t="s">
        <v>272</v>
      </c>
      <c r="O4076" s="96">
        <v>8</v>
      </c>
      <c r="P4076" s="95">
        <v>6439.51</v>
      </c>
      <c r="Q4076" s="146" t="s">
        <v>11</v>
      </c>
      <c r="R4076" s="146" t="s">
        <v>10</v>
      </c>
      <c r="S4076" s="146" t="s">
        <v>83</v>
      </c>
      <c r="T4076" s="96" t="s">
        <v>275</v>
      </c>
      <c r="U4076" s="96" t="s">
        <v>124</v>
      </c>
      <c r="AC4076" s="187" t="str">
        <f t="shared" si="1373"/>
        <v/>
      </c>
      <c r="AD4076" s="187" t="str">
        <f t="shared" si="1374"/>
        <v/>
      </c>
      <c r="AE4076" s="187" t="str">
        <f t="shared" si="1375"/>
        <v/>
      </c>
      <c r="AF4076" s="187" t="str">
        <f t="shared" si="1376"/>
        <v/>
      </c>
      <c r="AG4076" s="187" t="str">
        <f t="shared" si="1377"/>
        <v/>
      </c>
      <c r="AH4076" s="187" t="str">
        <f t="shared" si="1378"/>
        <v/>
      </c>
      <c r="AI4076" s="187" t="str">
        <f t="shared" si="1379"/>
        <v/>
      </c>
      <c r="AJ4076" s="187" t="str">
        <f t="shared" si="1380"/>
        <v/>
      </c>
      <c r="AK4076" s="187" t="str">
        <f t="shared" si="1381"/>
        <v/>
      </c>
      <c r="AN4076" s="187" t="str">
        <f t="shared" si="1382"/>
        <v/>
      </c>
      <c r="AO4076" s="187" t="str">
        <f t="shared" si="1383"/>
        <v/>
      </c>
      <c r="AP4076" s="187" t="str">
        <f t="shared" si="1384"/>
        <v/>
      </c>
      <c r="AT4076" s="187" t="str">
        <f t="shared" si="1385"/>
        <v>Q665611</v>
      </c>
      <c r="AU4076" s="187">
        <f t="shared" si="1386"/>
        <v>8</v>
      </c>
      <c r="AV4076" s="187">
        <f t="shared" si="1387"/>
        <v>6439.51</v>
      </c>
      <c r="AW4076" s="187" t="str">
        <f t="shared" si="1388"/>
        <v>2022/6</v>
      </c>
      <c r="AX4076" s="187" t="str">
        <f t="shared" si="1389"/>
        <v>2022/6 Contribuciones Seg. Social</v>
      </c>
      <c r="AY4076" s="187">
        <f t="shared" si="1390"/>
        <v>303035.65000000002</v>
      </c>
      <c r="AZ4076" s="187">
        <f t="shared" si="1391"/>
        <v>2.1250008043608069E-2</v>
      </c>
      <c r="BA4076" s="187" t="str">
        <f t="shared" si="1392"/>
        <v>Q665611 8</v>
      </c>
      <c r="BB4076" s="187">
        <f>IFERROR(IF(AW4076="","",VLOOKUP(AW4076,SUSS!R:S,2,FALSE)),AY4076*SUSS!$M$2)</f>
        <v>32024.63</v>
      </c>
      <c r="BC4076" s="187">
        <f t="shared" si="1393"/>
        <v>680.52364509357233</v>
      </c>
    </row>
    <row r="4077" spans="14:55" ht="15.75" thickBot="1">
      <c r="N4077" s="183" t="s">
        <v>272</v>
      </c>
      <c r="O4077" s="96">
        <v>8</v>
      </c>
      <c r="P4077" s="95">
        <v>5388.45</v>
      </c>
      <c r="Q4077" s="146" t="s">
        <v>86</v>
      </c>
      <c r="R4077" s="146" t="s">
        <v>10</v>
      </c>
      <c r="S4077" s="146" t="s">
        <v>83</v>
      </c>
      <c r="T4077" s="96" t="s">
        <v>275</v>
      </c>
      <c r="U4077" s="96" t="s">
        <v>124</v>
      </c>
      <c r="AC4077" s="187" t="str">
        <f t="shared" si="1373"/>
        <v/>
      </c>
      <c r="AD4077" s="187" t="str">
        <f t="shared" si="1374"/>
        <v/>
      </c>
      <c r="AE4077" s="187" t="str">
        <f t="shared" si="1375"/>
        <v/>
      </c>
      <c r="AF4077" s="187" t="str">
        <f t="shared" si="1376"/>
        <v/>
      </c>
      <c r="AG4077" s="187" t="str">
        <f t="shared" si="1377"/>
        <v/>
      </c>
      <c r="AH4077" s="187" t="str">
        <f t="shared" si="1378"/>
        <v/>
      </c>
      <c r="AI4077" s="187" t="str">
        <f t="shared" si="1379"/>
        <v/>
      </c>
      <c r="AJ4077" s="187" t="str">
        <f t="shared" si="1380"/>
        <v/>
      </c>
      <c r="AK4077" s="187" t="str">
        <f t="shared" si="1381"/>
        <v/>
      </c>
      <c r="AN4077" s="187" t="str">
        <f t="shared" si="1382"/>
        <v/>
      </c>
      <c r="AO4077" s="187" t="str">
        <f t="shared" si="1383"/>
        <v/>
      </c>
      <c r="AP4077" s="187" t="str">
        <f t="shared" si="1384"/>
        <v/>
      </c>
      <c r="AT4077" s="187" t="str">
        <f t="shared" si="1385"/>
        <v/>
      </c>
      <c r="AU4077" s="187" t="str">
        <f t="shared" si="1386"/>
        <v/>
      </c>
      <c r="AV4077" s="187" t="str">
        <f t="shared" si="1387"/>
        <v/>
      </c>
      <c r="AW4077" s="187" t="str">
        <f t="shared" si="1388"/>
        <v/>
      </c>
      <c r="AX4077" s="187" t="str">
        <f t="shared" si="1389"/>
        <v/>
      </c>
      <c r="AY4077" s="187" t="str">
        <f t="shared" si="1390"/>
        <v/>
      </c>
      <c r="AZ4077" s="187" t="str">
        <f t="shared" si="1391"/>
        <v/>
      </c>
      <c r="BA4077" s="187" t="str">
        <f t="shared" si="1392"/>
        <v xml:space="preserve"> </v>
      </c>
      <c r="BB4077" s="187" t="str">
        <f>IFERROR(IF(AW4077="","",VLOOKUP(AW4077,SUSS!R:S,2,FALSE)),AY4077*SUSS!$M$2)</f>
        <v/>
      </c>
      <c r="BC4077" s="187" t="str">
        <f t="shared" si="1393"/>
        <v/>
      </c>
    </row>
    <row r="4078" spans="14:55" ht="15.75" thickBot="1">
      <c r="N4078" s="183" t="s">
        <v>272</v>
      </c>
      <c r="O4078" s="96">
        <v>8</v>
      </c>
      <c r="P4078" s="95">
        <v>2916.92</v>
      </c>
      <c r="Q4078" s="146" t="s">
        <v>82</v>
      </c>
      <c r="R4078" s="146" t="s">
        <v>10</v>
      </c>
      <c r="S4078" s="146" t="s">
        <v>83</v>
      </c>
      <c r="T4078" s="96" t="s">
        <v>275</v>
      </c>
      <c r="U4078" s="96" t="s">
        <v>124</v>
      </c>
      <c r="AC4078" s="187" t="str">
        <f t="shared" si="1373"/>
        <v/>
      </c>
      <c r="AD4078" s="187" t="str">
        <f t="shared" si="1374"/>
        <v/>
      </c>
      <c r="AE4078" s="187" t="str">
        <f t="shared" si="1375"/>
        <v/>
      </c>
      <c r="AF4078" s="187" t="str">
        <f t="shared" si="1376"/>
        <v/>
      </c>
      <c r="AG4078" s="187" t="str">
        <f t="shared" si="1377"/>
        <v/>
      </c>
      <c r="AH4078" s="187" t="str">
        <f t="shared" si="1378"/>
        <v/>
      </c>
      <c r="AI4078" s="187" t="str">
        <f t="shared" si="1379"/>
        <v/>
      </c>
      <c r="AJ4078" s="187" t="str">
        <f t="shared" si="1380"/>
        <v/>
      </c>
      <c r="AK4078" s="187" t="str">
        <f t="shared" si="1381"/>
        <v/>
      </c>
      <c r="AN4078" s="187" t="str">
        <f t="shared" si="1382"/>
        <v/>
      </c>
      <c r="AO4078" s="187" t="str">
        <f t="shared" si="1383"/>
        <v/>
      </c>
      <c r="AP4078" s="187" t="str">
        <f t="shared" si="1384"/>
        <v/>
      </c>
      <c r="AT4078" s="187" t="str">
        <f t="shared" si="1385"/>
        <v/>
      </c>
      <c r="AU4078" s="187" t="str">
        <f t="shared" si="1386"/>
        <v/>
      </c>
      <c r="AV4078" s="187" t="str">
        <f t="shared" si="1387"/>
        <v/>
      </c>
      <c r="AW4078" s="187" t="str">
        <f t="shared" si="1388"/>
        <v/>
      </c>
      <c r="AX4078" s="187" t="str">
        <f t="shared" si="1389"/>
        <v/>
      </c>
      <c r="AY4078" s="187" t="str">
        <f t="shared" si="1390"/>
        <v/>
      </c>
      <c r="AZ4078" s="187" t="str">
        <f t="shared" si="1391"/>
        <v/>
      </c>
      <c r="BA4078" s="187" t="str">
        <f t="shared" si="1392"/>
        <v xml:space="preserve"> </v>
      </c>
      <c r="BB4078" s="187" t="str">
        <f>IFERROR(IF(AW4078="","",VLOOKUP(AW4078,SUSS!R:S,2,FALSE)),AY4078*SUSS!$M$2)</f>
        <v/>
      </c>
      <c r="BC4078" s="187" t="str">
        <f t="shared" si="1393"/>
        <v/>
      </c>
    </row>
    <row r="4079" spans="14:55">
      <c r="AC4079" s="187" t="str">
        <f t="shared" si="1373"/>
        <v/>
      </c>
      <c r="AD4079" s="187" t="str">
        <f t="shared" si="1374"/>
        <v/>
      </c>
      <c r="AE4079" s="187" t="str">
        <f t="shared" si="1375"/>
        <v/>
      </c>
      <c r="AF4079" s="187" t="str">
        <f t="shared" si="1376"/>
        <v/>
      </c>
      <c r="AG4079" s="187" t="str">
        <f t="shared" si="1377"/>
        <v/>
      </c>
      <c r="AH4079" s="187" t="str">
        <f t="shared" si="1378"/>
        <v/>
      </c>
      <c r="AI4079" s="187" t="str">
        <f t="shared" si="1379"/>
        <v/>
      </c>
      <c r="AJ4079" s="187" t="str">
        <f t="shared" si="1380"/>
        <v/>
      </c>
      <c r="AK4079" s="187" t="str">
        <f t="shared" si="1381"/>
        <v/>
      </c>
      <c r="AN4079" s="187" t="str">
        <f t="shared" si="1382"/>
        <v/>
      </c>
      <c r="AO4079" s="187" t="str">
        <f t="shared" si="1383"/>
        <v/>
      </c>
      <c r="AP4079" s="187" t="str">
        <f t="shared" si="1384"/>
        <v/>
      </c>
      <c r="AT4079" s="187" t="str">
        <f t="shared" si="1385"/>
        <v/>
      </c>
      <c r="AU4079" s="187" t="str">
        <f t="shared" si="1386"/>
        <v/>
      </c>
      <c r="AV4079" s="187" t="str">
        <f t="shared" si="1387"/>
        <v/>
      </c>
      <c r="AW4079" s="187" t="str">
        <f t="shared" si="1388"/>
        <v/>
      </c>
      <c r="AX4079" s="187" t="str">
        <f t="shared" si="1389"/>
        <v/>
      </c>
      <c r="AY4079" s="187" t="str">
        <f t="shared" si="1390"/>
        <v/>
      </c>
      <c r="AZ4079" s="187" t="str">
        <f t="shared" si="1391"/>
        <v/>
      </c>
      <c r="BA4079" s="187" t="str">
        <f t="shared" si="1392"/>
        <v xml:space="preserve"> </v>
      </c>
      <c r="BB4079" s="187" t="str">
        <f>IFERROR(IF(AW4079="","",VLOOKUP(AW4079,SUSS!R:S,2,FALSE)),AY4079*SUSS!$M$2)</f>
        <v/>
      </c>
      <c r="BC4079" s="187" t="str">
        <f t="shared" si="1393"/>
        <v/>
      </c>
    </row>
    <row r="4080" spans="14:55" ht="15.75" thickBot="1">
      <c r="AC4080" s="187" t="str">
        <f t="shared" si="1373"/>
        <v/>
      </c>
      <c r="AD4080" s="187" t="str">
        <f t="shared" si="1374"/>
        <v/>
      </c>
      <c r="AE4080" s="187" t="str">
        <f t="shared" si="1375"/>
        <v/>
      </c>
      <c r="AF4080" s="187" t="str">
        <f t="shared" si="1376"/>
        <v/>
      </c>
      <c r="AG4080" s="187" t="str">
        <f t="shared" si="1377"/>
        <v/>
      </c>
      <c r="AH4080" s="187" t="str">
        <f t="shared" si="1378"/>
        <v/>
      </c>
      <c r="AI4080" s="187" t="str">
        <f t="shared" si="1379"/>
        <v/>
      </c>
      <c r="AJ4080" s="187" t="str">
        <f t="shared" si="1380"/>
        <v/>
      </c>
      <c r="AK4080" s="187" t="str">
        <f t="shared" si="1381"/>
        <v/>
      </c>
      <c r="AN4080" s="187" t="str">
        <f t="shared" si="1382"/>
        <v/>
      </c>
      <c r="AO4080" s="187" t="str">
        <f t="shared" si="1383"/>
        <v/>
      </c>
      <c r="AP4080" s="187" t="str">
        <f t="shared" si="1384"/>
        <v/>
      </c>
      <c r="AT4080" s="187" t="str">
        <f t="shared" si="1385"/>
        <v/>
      </c>
      <c r="AU4080" s="187" t="str">
        <f t="shared" si="1386"/>
        <v/>
      </c>
      <c r="AV4080" s="187" t="str">
        <f t="shared" si="1387"/>
        <v/>
      </c>
      <c r="AW4080" s="187" t="str">
        <f t="shared" si="1388"/>
        <v/>
      </c>
      <c r="AX4080" s="187" t="str">
        <f t="shared" si="1389"/>
        <v/>
      </c>
      <c r="AY4080" s="187" t="str">
        <f t="shared" si="1390"/>
        <v/>
      </c>
      <c r="AZ4080" s="187" t="str">
        <f t="shared" si="1391"/>
        <v/>
      </c>
      <c r="BA4080" s="187" t="str">
        <f t="shared" si="1392"/>
        <v xml:space="preserve"> </v>
      </c>
      <c r="BB4080" s="187" t="str">
        <f>IFERROR(IF(AW4080="","",VLOOKUP(AW4080,SUSS!R:S,2,FALSE)),AY4080*SUSS!$M$2)</f>
        <v/>
      </c>
      <c r="BC4080" s="187" t="str">
        <f t="shared" si="1393"/>
        <v/>
      </c>
    </row>
    <row r="4081" spans="14:55" ht="15.75" thickBot="1">
      <c r="N4081" s="183" t="s">
        <v>283</v>
      </c>
      <c r="O4081" s="151" t="s">
        <v>13</v>
      </c>
      <c r="P4081" s="151" t="s">
        <v>14</v>
      </c>
      <c r="Q4081" s="151" t="s">
        <v>3</v>
      </c>
      <c r="R4081" s="151" t="s">
        <v>4</v>
      </c>
      <c r="S4081" s="151" t="s">
        <v>5</v>
      </c>
      <c r="T4081" s="151" t="s">
        <v>15</v>
      </c>
      <c r="U4081" s="151" t="s">
        <v>16</v>
      </c>
      <c r="AC4081" s="187" t="str">
        <f t="shared" si="1373"/>
        <v/>
      </c>
      <c r="AD4081" s="187" t="str">
        <f t="shared" si="1374"/>
        <v/>
      </c>
      <c r="AE4081" s="187" t="str">
        <f t="shared" si="1375"/>
        <v/>
      </c>
      <c r="AF4081" s="187" t="str">
        <f t="shared" si="1376"/>
        <v/>
      </c>
      <c r="AG4081" s="187" t="str">
        <f t="shared" si="1377"/>
        <v/>
      </c>
      <c r="AH4081" s="187" t="str">
        <f t="shared" si="1378"/>
        <v/>
      </c>
      <c r="AI4081" s="187" t="str">
        <f t="shared" si="1379"/>
        <v/>
      </c>
      <c r="AJ4081" s="187" t="str">
        <f t="shared" si="1380"/>
        <v/>
      </c>
      <c r="AK4081" s="187" t="str">
        <f t="shared" si="1381"/>
        <v/>
      </c>
      <c r="AN4081" s="187" t="str">
        <f t="shared" si="1382"/>
        <v/>
      </c>
      <c r="AO4081" s="187" t="str">
        <f t="shared" si="1383"/>
        <v/>
      </c>
      <c r="AP4081" s="187" t="str">
        <f t="shared" si="1384"/>
        <v/>
      </c>
      <c r="AT4081" s="187" t="str">
        <f t="shared" si="1385"/>
        <v/>
      </c>
      <c r="AU4081" s="187" t="str">
        <f t="shared" si="1386"/>
        <v/>
      </c>
      <c r="AV4081" s="187" t="str">
        <f t="shared" si="1387"/>
        <v/>
      </c>
      <c r="AW4081" s="187" t="str">
        <f t="shared" si="1388"/>
        <v/>
      </c>
      <c r="AX4081" s="187" t="str">
        <f t="shared" si="1389"/>
        <v/>
      </c>
      <c r="AY4081" s="187" t="str">
        <f t="shared" si="1390"/>
        <v/>
      </c>
      <c r="AZ4081" s="187" t="str">
        <f t="shared" si="1391"/>
        <v/>
      </c>
      <c r="BA4081" s="187" t="str">
        <f t="shared" si="1392"/>
        <v xml:space="preserve"> </v>
      </c>
      <c r="BB4081" s="187" t="str">
        <f>IFERROR(IF(AW4081="","",VLOOKUP(AW4081,SUSS!R:S,2,FALSE)),AY4081*SUSS!$M$2)</f>
        <v/>
      </c>
      <c r="BC4081" s="187" t="str">
        <f t="shared" si="1393"/>
        <v/>
      </c>
    </row>
    <row r="4082" spans="14:55" ht="15.75" thickBot="1">
      <c r="N4082" s="183" t="s">
        <v>283</v>
      </c>
      <c r="O4082" s="149">
        <v>1</v>
      </c>
      <c r="P4082" s="97">
        <v>47038.65</v>
      </c>
      <c r="Q4082" s="150" t="s">
        <v>82</v>
      </c>
      <c r="R4082" s="150" t="s">
        <v>10</v>
      </c>
      <c r="S4082" s="150" t="s">
        <v>10</v>
      </c>
      <c r="T4082" s="149" t="s">
        <v>276</v>
      </c>
      <c r="U4082" s="149" t="s">
        <v>88</v>
      </c>
      <c r="AC4082" s="187" t="str">
        <f t="shared" si="1373"/>
        <v/>
      </c>
      <c r="AD4082" s="187" t="str">
        <f t="shared" si="1374"/>
        <v/>
      </c>
      <c r="AE4082" s="187" t="str">
        <f t="shared" si="1375"/>
        <v/>
      </c>
      <c r="AF4082" s="187" t="str">
        <f t="shared" si="1376"/>
        <v/>
      </c>
      <c r="AG4082" s="187" t="str">
        <f t="shared" si="1377"/>
        <v/>
      </c>
      <c r="AH4082" s="187" t="str">
        <f t="shared" si="1378"/>
        <v/>
      </c>
      <c r="AI4082" s="187" t="str">
        <f t="shared" si="1379"/>
        <v/>
      </c>
      <c r="AJ4082" s="187" t="str">
        <f t="shared" si="1380"/>
        <v/>
      </c>
      <c r="AK4082" s="187" t="str">
        <f t="shared" si="1381"/>
        <v/>
      </c>
      <c r="AN4082" s="187" t="str">
        <f t="shared" si="1382"/>
        <v/>
      </c>
      <c r="AO4082" s="187" t="str">
        <f t="shared" si="1383"/>
        <v/>
      </c>
      <c r="AP4082" s="187" t="str">
        <f t="shared" si="1384"/>
        <v/>
      </c>
      <c r="AT4082" s="187" t="str">
        <f t="shared" si="1385"/>
        <v/>
      </c>
      <c r="AU4082" s="187" t="str">
        <f t="shared" si="1386"/>
        <v/>
      </c>
      <c r="AV4082" s="187" t="str">
        <f t="shared" si="1387"/>
        <v/>
      </c>
      <c r="AW4082" s="187" t="str">
        <f t="shared" si="1388"/>
        <v/>
      </c>
      <c r="AX4082" s="187" t="str">
        <f t="shared" si="1389"/>
        <v/>
      </c>
      <c r="AY4082" s="187" t="str">
        <f t="shared" si="1390"/>
        <v/>
      </c>
      <c r="AZ4082" s="187" t="str">
        <f t="shared" si="1391"/>
        <v/>
      </c>
      <c r="BA4082" s="187" t="str">
        <f t="shared" si="1392"/>
        <v xml:space="preserve"> </v>
      </c>
      <c r="BB4082" s="187" t="str">
        <f>IFERROR(IF(AW4082="","",VLOOKUP(AW4082,SUSS!R:S,2,FALSE)),AY4082*SUSS!$M$2)</f>
        <v/>
      </c>
      <c r="BC4082" s="187" t="str">
        <f t="shared" si="1393"/>
        <v/>
      </c>
    </row>
    <row r="4083" spans="14:55" ht="15.75" thickBot="1">
      <c r="N4083" s="183" t="s">
        <v>283</v>
      </c>
      <c r="O4083" s="96">
        <v>2</v>
      </c>
      <c r="P4083" s="95">
        <v>48449.81</v>
      </c>
      <c r="Q4083" s="146" t="s">
        <v>82</v>
      </c>
      <c r="R4083" s="146" t="s">
        <v>10</v>
      </c>
      <c r="S4083" s="146" t="s">
        <v>10</v>
      </c>
      <c r="T4083" s="96" t="s">
        <v>276</v>
      </c>
      <c r="U4083" s="96" t="s">
        <v>124</v>
      </c>
      <c r="AC4083" s="187" t="str">
        <f t="shared" si="1373"/>
        <v/>
      </c>
      <c r="AD4083" s="187" t="str">
        <f t="shared" si="1374"/>
        <v/>
      </c>
      <c r="AE4083" s="187" t="str">
        <f t="shared" si="1375"/>
        <v/>
      </c>
      <c r="AF4083" s="187" t="str">
        <f t="shared" si="1376"/>
        <v/>
      </c>
      <c r="AG4083" s="187" t="str">
        <f t="shared" si="1377"/>
        <v/>
      </c>
      <c r="AH4083" s="187" t="str">
        <f t="shared" si="1378"/>
        <v/>
      </c>
      <c r="AI4083" s="187" t="str">
        <f t="shared" si="1379"/>
        <v/>
      </c>
      <c r="AJ4083" s="187" t="str">
        <f t="shared" si="1380"/>
        <v/>
      </c>
      <c r="AK4083" s="187" t="str">
        <f t="shared" si="1381"/>
        <v/>
      </c>
      <c r="AN4083" s="187" t="str">
        <f t="shared" si="1382"/>
        <v/>
      </c>
      <c r="AO4083" s="187" t="str">
        <f t="shared" si="1383"/>
        <v/>
      </c>
      <c r="AP4083" s="187" t="str">
        <f t="shared" si="1384"/>
        <v/>
      </c>
      <c r="AT4083" s="187" t="str">
        <f t="shared" si="1385"/>
        <v/>
      </c>
      <c r="AU4083" s="187" t="str">
        <f t="shared" si="1386"/>
        <v/>
      </c>
      <c r="AV4083" s="187" t="str">
        <f t="shared" si="1387"/>
        <v/>
      </c>
      <c r="AW4083" s="187" t="str">
        <f t="shared" si="1388"/>
        <v/>
      </c>
      <c r="AX4083" s="187" t="str">
        <f t="shared" si="1389"/>
        <v/>
      </c>
      <c r="AY4083" s="187" t="str">
        <f t="shared" si="1390"/>
        <v/>
      </c>
      <c r="AZ4083" s="187" t="str">
        <f t="shared" si="1391"/>
        <v/>
      </c>
      <c r="BA4083" s="187" t="str">
        <f t="shared" si="1392"/>
        <v xml:space="preserve"> </v>
      </c>
      <c r="BB4083" s="187" t="str">
        <f>IFERROR(IF(AW4083="","",VLOOKUP(AW4083,SUSS!R:S,2,FALSE)),AY4083*SUSS!$M$2)</f>
        <v/>
      </c>
      <c r="BC4083" s="187" t="str">
        <f t="shared" si="1393"/>
        <v/>
      </c>
    </row>
    <row r="4084" spans="14:55" ht="15.75" thickBot="1">
      <c r="N4084" s="183" t="s">
        <v>283</v>
      </c>
      <c r="O4084" s="96">
        <v>3</v>
      </c>
      <c r="P4084" s="95">
        <v>49903.31</v>
      </c>
      <c r="Q4084" s="146" t="s">
        <v>82</v>
      </c>
      <c r="R4084" s="146" t="s">
        <v>10</v>
      </c>
      <c r="S4084" s="146" t="s">
        <v>10</v>
      </c>
      <c r="T4084" s="96" t="s">
        <v>276</v>
      </c>
      <c r="U4084" s="96" t="s">
        <v>124</v>
      </c>
      <c r="AC4084" s="187" t="str">
        <f t="shared" si="1373"/>
        <v/>
      </c>
      <c r="AD4084" s="187" t="str">
        <f t="shared" si="1374"/>
        <v/>
      </c>
      <c r="AE4084" s="187" t="str">
        <f t="shared" si="1375"/>
        <v/>
      </c>
      <c r="AF4084" s="187" t="str">
        <f t="shared" si="1376"/>
        <v/>
      </c>
      <c r="AG4084" s="187" t="str">
        <f t="shared" si="1377"/>
        <v/>
      </c>
      <c r="AH4084" s="187" t="str">
        <f t="shared" si="1378"/>
        <v/>
      </c>
      <c r="AI4084" s="187" t="str">
        <f t="shared" si="1379"/>
        <v/>
      </c>
      <c r="AJ4084" s="187" t="str">
        <f t="shared" si="1380"/>
        <v/>
      </c>
      <c r="AK4084" s="187" t="str">
        <f t="shared" si="1381"/>
        <v/>
      </c>
      <c r="AN4084" s="187" t="str">
        <f t="shared" si="1382"/>
        <v/>
      </c>
      <c r="AO4084" s="187" t="str">
        <f t="shared" si="1383"/>
        <v/>
      </c>
      <c r="AP4084" s="187" t="str">
        <f t="shared" si="1384"/>
        <v/>
      </c>
      <c r="AT4084" s="187" t="str">
        <f t="shared" si="1385"/>
        <v/>
      </c>
      <c r="AU4084" s="187" t="str">
        <f t="shared" si="1386"/>
        <v/>
      </c>
      <c r="AV4084" s="187" t="str">
        <f t="shared" si="1387"/>
        <v/>
      </c>
      <c r="AW4084" s="187" t="str">
        <f t="shared" si="1388"/>
        <v/>
      </c>
      <c r="AX4084" s="187" t="str">
        <f t="shared" si="1389"/>
        <v/>
      </c>
      <c r="AY4084" s="187" t="str">
        <f t="shared" si="1390"/>
        <v/>
      </c>
      <c r="AZ4084" s="187" t="str">
        <f t="shared" si="1391"/>
        <v/>
      </c>
      <c r="BA4084" s="187" t="str">
        <f t="shared" si="1392"/>
        <v xml:space="preserve"> </v>
      </c>
      <c r="BB4084" s="187" t="str">
        <f>IFERROR(IF(AW4084="","",VLOOKUP(AW4084,SUSS!R:S,2,FALSE)),AY4084*SUSS!$M$2)</f>
        <v/>
      </c>
      <c r="BC4084" s="187" t="str">
        <f t="shared" si="1393"/>
        <v/>
      </c>
    </row>
    <row r="4085" spans="14:55" ht="15.75" thickBot="1">
      <c r="N4085" s="183" t="s">
        <v>283</v>
      </c>
      <c r="O4085" s="96">
        <v>4</v>
      </c>
      <c r="P4085" s="95">
        <v>51400.4</v>
      </c>
      <c r="Q4085" s="146" t="s">
        <v>82</v>
      </c>
      <c r="R4085" s="146" t="s">
        <v>10</v>
      </c>
      <c r="S4085" s="146" t="s">
        <v>10</v>
      </c>
      <c r="T4085" s="96" t="s">
        <v>276</v>
      </c>
      <c r="U4085" s="96" t="s">
        <v>124</v>
      </c>
      <c r="AC4085" s="187" t="str">
        <f t="shared" si="1373"/>
        <v/>
      </c>
      <c r="AD4085" s="187" t="str">
        <f t="shared" si="1374"/>
        <v/>
      </c>
      <c r="AE4085" s="187" t="str">
        <f t="shared" si="1375"/>
        <v/>
      </c>
      <c r="AF4085" s="187" t="str">
        <f t="shared" si="1376"/>
        <v/>
      </c>
      <c r="AG4085" s="187" t="str">
        <f t="shared" si="1377"/>
        <v/>
      </c>
      <c r="AH4085" s="187" t="str">
        <f t="shared" si="1378"/>
        <v/>
      </c>
      <c r="AI4085" s="187" t="str">
        <f t="shared" si="1379"/>
        <v/>
      </c>
      <c r="AJ4085" s="187" t="str">
        <f t="shared" si="1380"/>
        <v/>
      </c>
      <c r="AK4085" s="187" t="str">
        <f t="shared" si="1381"/>
        <v/>
      </c>
      <c r="AN4085" s="187" t="str">
        <f t="shared" si="1382"/>
        <v/>
      </c>
      <c r="AO4085" s="187" t="str">
        <f t="shared" si="1383"/>
        <v/>
      </c>
      <c r="AP4085" s="187" t="str">
        <f t="shared" si="1384"/>
        <v/>
      </c>
      <c r="AT4085" s="187" t="str">
        <f t="shared" si="1385"/>
        <v/>
      </c>
      <c r="AU4085" s="187" t="str">
        <f t="shared" si="1386"/>
        <v/>
      </c>
      <c r="AV4085" s="187" t="str">
        <f t="shared" si="1387"/>
        <v/>
      </c>
      <c r="AW4085" s="187" t="str">
        <f t="shared" si="1388"/>
        <v/>
      </c>
      <c r="AX4085" s="187" t="str">
        <f t="shared" si="1389"/>
        <v/>
      </c>
      <c r="AY4085" s="187" t="str">
        <f t="shared" si="1390"/>
        <v/>
      </c>
      <c r="AZ4085" s="187" t="str">
        <f t="shared" si="1391"/>
        <v/>
      </c>
      <c r="BA4085" s="187" t="str">
        <f t="shared" si="1392"/>
        <v xml:space="preserve"> </v>
      </c>
      <c r="BB4085" s="187" t="str">
        <f>IFERROR(IF(AW4085="","",VLOOKUP(AW4085,SUSS!R:S,2,FALSE)),AY4085*SUSS!$M$2)</f>
        <v/>
      </c>
      <c r="BC4085" s="187" t="str">
        <f t="shared" si="1393"/>
        <v/>
      </c>
    </row>
    <row r="4086" spans="14:55" ht="15.75" thickBot="1">
      <c r="N4086" s="183" t="s">
        <v>283</v>
      </c>
      <c r="O4086" s="96">
        <v>5</v>
      </c>
      <c r="P4086" s="95">
        <v>52942.42</v>
      </c>
      <c r="Q4086" s="146" t="s">
        <v>82</v>
      </c>
      <c r="R4086" s="146" t="s">
        <v>10</v>
      </c>
      <c r="S4086" s="146" t="s">
        <v>10</v>
      </c>
      <c r="T4086" s="96" t="s">
        <v>276</v>
      </c>
      <c r="U4086" s="96" t="s">
        <v>124</v>
      </c>
      <c r="AC4086" s="187" t="str">
        <f t="shared" si="1373"/>
        <v/>
      </c>
      <c r="AD4086" s="187" t="str">
        <f t="shared" si="1374"/>
        <v/>
      </c>
      <c r="AE4086" s="187" t="str">
        <f t="shared" si="1375"/>
        <v/>
      </c>
      <c r="AF4086" s="187" t="str">
        <f t="shared" si="1376"/>
        <v/>
      </c>
      <c r="AG4086" s="187" t="str">
        <f t="shared" si="1377"/>
        <v/>
      </c>
      <c r="AH4086" s="187" t="str">
        <f t="shared" si="1378"/>
        <v/>
      </c>
      <c r="AI4086" s="187" t="str">
        <f t="shared" si="1379"/>
        <v/>
      </c>
      <c r="AJ4086" s="187" t="str">
        <f t="shared" si="1380"/>
        <v/>
      </c>
      <c r="AK4086" s="187" t="str">
        <f t="shared" si="1381"/>
        <v/>
      </c>
      <c r="AN4086" s="187" t="str">
        <f t="shared" si="1382"/>
        <v/>
      </c>
      <c r="AO4086" s="187" t="str">
        <f t="shared" si="1383"/>
        <v/>
      </c>
      <c r="AP4086" s="187" t="str">
        <f t="shared" si="1384"/>
        <v/>
      </c>
      <c r="AT4086" s="187" t="str">
        <f t="shared" si="1385"/>
        <v/>
      </c>
      <c r="AU4086" s="187" t="str">
        <f t="shared" si="1386"/>
        <v/>
      </c>
      <c r="AV4086" s="187" t="str">
        <f t="shared" si="1387"/>
        <v/>
      </c>
      <c r="AW4086" s="187" t="str">
        <f t="shared" si="1388"/>
        <v/>
      </c>
      <c r="AX4086" s="187" t="str">
        <f t="shared" si="1389"/>
        <v/>
      </c>
      <c r="AY4086" s="187" t="str">
        <f t="shared" si="1390"/>
        <v/>
      </c>
      <c r="AZ4086" s="187" t="str">
        <f t="shared" si="1391"/>
        <v/>
      </c>
      <c r="BA4086" s="187" t="str">
        <f t="shared" si="1392"/>
        <v xml:space="preserve"> </v>
      </c>
      <c r="BB4086" s="187" t="str">
        <f>IFERROR(IF(AW4086="","",VLOOKUP(AW4086,SUSS!R:S,2,FALSE)),AY4086*SUSS!$M$2)</f>
        <v/>
      </c>
      <c r="BC4086" s="187" t="str">
        <f t="shared" si="1393"/>
        <v/>
      </c>
    </row>
    <row r="4087" spans="14:55" ht="15.75" thickBot="1">
      <c r="N4087" s="183" t="s">
        <v>283</v>
      </c>
      <c r="O4087" s="96">
        <v>6</v>
      </c>
      <c r="P4087" s="95">
        <v>54530.69</v>
      </c>
      <c r="Q4087" s="146" t="s">
        <v>82</v>
      </c>
      <c r="R4087" s="146" t="s">
        <v>10</v>
      </c>
      <c r="S4087" s="146" t="s">
        <v>10</v>
      </c>
      <c r="T4087" s="96" t="s">
        <v>276</v>
      </c>
      <c r="U4087" s="96" t="s">
        <v>124</v>
      </c>
      <c r="AC4087" s="187" t="str">
        <f t="shared" si="1373"/>
        <v/>
      </c>
      <c r="AD4087" s="187" t="str">
        <f t="shared" si="1374"/>
        <v/>
      </c>
      <c r="AE4087" s="187" t="str">
        <f t="shared" si="1375"/>
        <v/>
      </c>
      <c r="AF4087" s="187" t="str">
        <f t="shared" si="1376"/>
        <v/>
      </c>
      <c r="AG4087" s="187" t="str">
        <f t="shared" si="1377"/>
        <v/>
      </c>
      <c r="AH4087" s="187" t="str">
        <f t="shared" si="1378"/>
        <v/>
      </c>
      <c r="AI4087" s="187" t="str">
        <f t="shared" si="1379"/>
        <v/>
      </c>
      <c r="AJ4087" s="187" t="str">
        <f t="shared" si="1380"/>
        <v/>
      </c>
      <c r="AK4087" s="187" t="str">
        <f t="shared" si="1381"/>
        <v/>
      </c>
      <c r="AN4087" s="187" t="str">
        <f t="shared" si="1382"/>
        <v/>
      </c>
      <c r="AO4087" s="187" t="str">
        <f t="shared" si="1383"/>
        <v/>
      </c>
      <c r="AP4087" s="187" t="str">
        <f t="shared" si="1384"/>
        <v/>
      </c>
      <c r="AT4087" s="187" t="str">
        <f t="shared" si="1385"/>
        <v/>
      </c>
      <c r="AU4087" s="187" t="str">
        <f t="shared" si="1386"/>
        <v/>
      </c>
      <c r="AV4087" s="187" t="str">
        <f t="shared" si="1387"/>
        <v/>
      </c>
      <c r="AW4087" s="187" t="str">
        <f t="shared" si="1388"/>
        <v/>
      </c>
      <c r="AX4087" s="187" t="str">
        <f t="shared" si="1389"/>
        <v/>
      </c>
      <c r="AY4087" s="187" t="str">
        <f t="shared" si="1390"/>
        <v/>
      </c>
      <c r="AZ4087" s="187" t="str">
        <f t="shared" si="1391"/>
        <v/>
      </c>
      <c r="BA4087" s="187" t="str">
        <f t="shared" si="1392"/>
        <v xml:space="preserve"> </v>
      </c>
      <c r="BB4087" s="187" t="str">
        <f>IFERROR(IF(AW4087="","",VLOOKUP(AW4087,SUSS!R:S,2,FALSE)),AY4087*SUSS!$M$2)</f>
        <v/>
      </c>
      <c r="BC4087" s="187" t="str">
        <f t="shared" si="1393"/>
        <v/>
      </c>
    </row>
    <row r="4088" spans="14:55" ht="15.75" thickBot="1">
      <c r="N4088" s="183" t="s">
        <v>283</v>
      </c>
      <c r="O4088" s="96">
        <v>7</v>
      </c>
      <c r="P4088" s="95">
        <v>56166.61</v>
      </c>
      <c r="Q4088" s="146" t="s">
        <v>82</v>
      </c>
      <c r="R4088" s="146" t="s">
        <v>10</v>
      </c>
      <c r="S4088" s="146" t="s">
        <v>10</v>
      </c>
      <c r="T4088" s="96" t="s">
        <v>276</v>
      </c>
      <c r="U4088" s="96" t="s">
        <v>124</v>
      </c>
      <c r="AC4088" s="187" t="str">
        <f t="shared" si="1373"/>
        <v/>
      </c>
      <c r="AD4088" s="187" t="str">
        <f t="shared" si="1374"/>
        <v/>
      </c>
      <c r="AE4088" s="187" t="str">
        <f t="shared" si="1375"/>
        <v/>
      </c>
      <c r="AF4088" s="187" t="str">
        <f t="shared" si="1376"/>
        <v/>
      </c>
      <c r="AG4088" s="187" t="str">
        <f t="shared" si="1377"/>
        <v/>
      </c>
      <c r="AH4088" s="187" t="str">
        <f t="shared" si="1378"/>
        <v/>
      </c>
      <c r="AI4088" s="187" t="str">
        <f t="shared" si="1379"/>
        <v/>
      </c>
      <c r="AJ4088" s="187" t="str">
        <f t="shared" si="1380"/>
        <v/>
      </c>
      <c r="AK4088" s="187" t="str">
        <f t="shared" si="1381"/>
        <v/>
      </c>
      <c r="AN4088" s="187" t="str">
        <f t="shared" si="1382"/>
        <v/>
      </c>
      <c r="AO4088" s="187" t="str">
        <f t="shared" si="1383"/>
        <v/>
      </c>
      <c r="AP4088" s="187" t="str">
        <f t="shared" si="1384"/>
        <v/>
      </c>
      <c r="AT4088" s="187" t="str">
        <f t="shared" si="1385"/>
        <v/>
      </c>
      <c r="AU4088" s="187" t="str">
        <f t="shared" si="1386"/>
        <v/>
      </c>
      <c r="AV4088" s="187" t="str">
        <f t="shared" si="1387"/>
        <v/>
      </c>
      <c r="AW4088" s="187" t="str">
        <f t="shared" si="1388"/>
        <v/>
      </c>
      <c r="AX4088" s="187" t="str">
        <f t="shared" si="1389"/>
        <v/>
      </c>
      <c r="AY4088" s="187" t="str">
        <f t="shared" si="1390"/>
        <v/>
      </c>
      <c r="AZ4088" s="187" t="str">
        <f t="shared" si="1391"/>
        <v/>
      </c>
      <c r="BA4088" s="187" t="str">
        <f t="shared" si="1392"/>
        <v xml:space="preserve"> </v>
      </c>
      <c r="BB4088" s="187" t="str">
        <f>IFERROR(IF(AW4088="","",VLOOKUP(AW4088,SUSS!R:S,2,FALSE)),AY4088*SUSS!$M$2)</f>
        <v/>
      </c>
      <c r="BC4088" s="187" t="str">
        <f t="shared" si="1393"/>
        <v/>
      </c>
    </row>
    <row r="4089" spans="14:55" ht="15.75" thickBot="1">
      <c r="N4089" s="183" t="s">
        <v>283</v>
      </c>
      <c r="O4089" s="96">
        <v>8</v>
      </c>
      <c r="P4089" s="95">
        <v>41823.089999999997</v>
      </c>
      <c r="Q4089" s="146" t="s">
        <v>82</v>
      </c>
      <c r="R4089" s="146" t="s">
        <v>10</v>
      </c>
      <c r="S4089" s="146" t="s">
        <v>10</v>
      </c>
      <c r="T4089" s="96" t="s">
        <v>276</v>
      </c>
      <c r="U4089" s="96" t="s">
        <v>124</v>
      </c>
      <c r="AC4089" s="187" t="str">
        <f t="shared" si="1373"/>
        <v/>
      </c>
      <c r="AD4089" s="187" t="str">
        <f t="shared" si="1374"/>
        <v/>
      </c>
      <c r="AE4089" s="187" t="str">
        <f t="shared" si="1375"/>
        <v/>
      </c>
      <c r="AF4089" s="187" t="str">
        <f t="shared" si="1376"/>
        <v/>
      </c>
      <c r="AG4089" s="187" t="str">
        <f t="shared" si="1377"/>
        <v/>
      </c>
      <c r="AH4089" s="187" t="str">
        <f t="shared" si="1378"/>
        <v/>
      </c>
      <c r="AI4089" s="187" t="str">
        <f t="shared" si="1379"/>
        <v/>
      </c>
      <c r="AJ4089" s="187" t="str">
        <f t="shared" si="1380"/>
        <v/>
      </c>
      <c r="AK4089" s="187" t="str">
        <f t="shared" si="1381"/>
        <v/>
      </c>
      <c r="AN4089" s="187" t="str">
        <f t="shared" si="1382"/>
        <v/>
      </c>
      <c r="AO4089" s="187" t="str">
        <f t="shared" si="1383"/>
        <v/>
      </c>
      <c r="AP4089" s="187" t="str">
        <f t="shared" si="1384"/>
        <v/>
      </c>
      <c r="AT4089" s="187" t="str">
        <f t="shared" si="1385"/>
        <v/>
      </c>
      <c r="AU4089" s="187" t="str">
        <f t="shared" si="1386"/>
        <v/>
      </c>
      <c r="AV4089" s="187" t="str">
        <f t="shared" si="1387"/>
        <v/>
      </c>
      <c r="AW4089" s="187" t="str">
        <f t="shared" si="1388"/>
        <v/>
      </c>
      <c r="AX4089" s="187" t="str">
        <f t="shared" si="1389"/>
        <v/>
      </c>
      <c r="AY4089" s="187" t="str">
        <f t="shared" si="1390"/>
        <v/>
      </c>
      <c r="AZ4089" s="187" t="str">
        <f t="shared" si="1391"/>
        <v/>
      </c>
      <c r="BA4089" s="187" t="str">
        <f t="shared" si="1392"/>
        <v xml:space="preserve"> </v>
      </c>
      <c r="BB4089" s="187" t="str">
        <f>IFERROR(IF(AW4089="","",VLOOKUP(AW4089,SUSS!R:S,2,FALSE)),AY4089*SUSS!$M$2)</f>
        <v/>
      </c>
      <c r="BC4089" s="187" t="str">
        <f t="shared" si="1393"/>
        <v/>
      </c>
    </row>
    <row r="4090" spans="14:55" ht="15.75" thickBot="1">
      <c r="N4090" s="183" t="s">
        <v>283</v>
      </c>
      <c r="O4090" s="96">
        <v>8</v>
      </c>
      <c r="P4090" s="95">
        <v>16028.52</v>
      </c>
      <c r="Q4090" s="146" t="s">
        <v>82</v>
      </c>
      <c r="R4090" s="146" t="s">
        <v>10</v>
      </c>
      <c r="S4090" s="146" t="s">
        <v>83</v>
      </c>
      <c r="T4090" s="96" t="s">
        <v>276</v>
      </c>
      <c r="U4090" s="96" t="s">
        <v>124</v>
      </c>
      <c r="AC4090" s="187" t="str">
        <f t="shared" si="1373"/>
        <v/>
      </c>
      <c r="AD4090" s="187" t="str">
        <f t="shared" si="1374"/>
        <v/>
      </c>
      <c r="AE4090" s="187" t="str">
        <f t="shared" si="1375"/>
        <v/>
      </c>
      <c r="AF4090" s="187" t="str">
        <f t="shared" si="1376"/>
        <v/>
      </c>
      <c r="AG4090" s="187" t="str">
        <f t="shared" si="1377"/>
        <v/>
      </c>
      <c r="AH4090" s="187" t="str">
        <f t="shared" si="1378"/>
        <v/>
      </c>
      <c r="AI4090" s="187" t="str">
        <f t="shared" si="1379"/>
        <v/>
      </c>
      <c r="AJ4090" s="187" t="str">
        <f t="shared" si="1380"/>
        <v/>
      </c>
      <c r="AK4090" s="187" t="str">
        <f t="shared" si="1381"/>
        <v/>
      </c>
      <c r="AN4090" s="187" t="str">
        <f t="shared" si="1382"/>
        <v/>
      </c>
      <c r="AO4090" s="187" t="str">
        <f t="shared" si="1383"/>
        <v/>
      </c>
      <c r="AP4090" s="187" t="str">
        <f t="shared" si="1384"/>
        <v/>
      </c>
      <c r="AT4090" s="187" t="str">
        <f t="shared" si="1385"/>
        <v/>
      </c>
      <c r="AU4090" s="187" t="str">
        <f t="shared" si="1386"/>
        <v/>
      </c>
      <c r="AV4090" s="187" t="str">
        <f t="shared" si="1387"/>
        <v/>
      </c>
      <c r="AW4090" s="187" t="str">
        <f t="shared" si="1388"/>
        <v/>
      </c>
      <c r="AX4090" s="187" t="str">
        <f t="shared" si="1389"/>
        <v/>
      </c>
      <c r="AY4090" s="187" t="str">
        <f t="shared" si="1390"/>
        <v/>
      </c>
      <c r="AZ4090" s="187" t="str">
        <f t="shared" si="1391"/>
        <v/>
      </c>
      <c r="BA4090" s="187" t="str">
        <f t="shared" si="1392"/>
        <v xml:space="preserve"> </v>
      </c>
      <c r="BB4090" s="187" t="str">
        <f>IFERROR(IF(AW4090="","",VLOOKUP(AW4090,SUSS!R:S,2,FALSE)),AY4090*SUSS!$M$2)</f>
        <v/>
      </c>
      <c r="BC4090" s="187" t="str">
        <f t="shared" si="1393"/>
        <v/>
      </c>
    </row>
    <row r="4091" spans="14:55">
      <c r="AC4091" s="187" t="str">
        <f t="shared" si="1373"/>
        <v/>
      </c>
      <c r="AD4091" s="187" t="str">
        <f t="shared" si="1374"/>
        <v/>
      </c>
      <c r="AE4091" s="187" t="str">
        <f t="shared" si="1375"/>
        <v/>
      </c>
      <c r="AF4091" s="187" t="str">
        <f t="shared" si="1376"/>
        <v/>
      </c>
      <c r="AG4091" s="187" t="str">
        <f t="shared" si="1377"/>
        <v/>
      </c>
      <c r="AH4091" s="187" t="str">
        <f t="shared" si="1378"/>
        <v/>
      </c>
      <c r="AI4091" s="187" t="str">
        <f t="shared" si="1379"/>
        <v/>
      </c>
      <c r="AJ4091" s="187" t="str">
        <f t="shared" si="1380"/>
        <v/>
      </c>
      <c r="AK4091" s="187" t="str">
        <f t="shared" si="1381"/>
        <v/>
      </c>
      <c r="AN4091" s="187" t="str">
        <f t="shared" si="1382"/>
        <v/>
      </c>
      <c r="AO4091" s="187" t="str">
        <f t="shared" si="1383"/>
        <v/>
      </c>
      <c r="AP4091" s="187" t="str">
        <f t="shared" si="1384"/>
        <v/>
      </c>
      <c r="AT4091" s="187" t="str">
        <f t="shared" si="1385"/>
        <v/>
      </c>
      <c r="AU4091" s="187" t="str">
        <f t="shared" si="1386"/>
        <v/>
      </c>
      <c r="AV4091" s="187" t="str">
        <f t="shared" si="1387"/>
        <v/>
      </c>
      <c r="AW4091" s="187" t="str">
        <f t="shared" si="1388"/>
        <v/>
      </c>
      <c r="AX4091" s="187" t="str">
        <f t="shared" si="1389"/>
        <v/>
      </c>
      <c r="AY4091" s="187" t="str">
        <f t="shared" si="1390"/>
        <v/>
      </c>
      <c r="AZ4091" s="187" t="str">
        <f t="shared" si="1391"/>
        <v/>
      </c>
      <c r="BA4091" s="187" t="str">
        <f t="shared" si="1392"/>
        <v xml:space="preserve"> </v>
      </c>
      <c r="BB4091" s="187" t="str">
        <f>IFERROR(IF(AW4091="","",VLOOKUP(AW4091,SUSS!R:S,2,FALSE)),AY4091*SUSS!$M$2)</f>
        <v/>
      </c>
      <c r="BC4091" s="187" t="str">
        <f t="shared" si="1393"/>
        <v/>
      </c>
    </row>
    <row r="4092" spans="14:55" ht="15.75" thickBot="1">
      <c r="AC4092" s="187" t="str">
        <f t="shared" si="1373"/>
        <v/>
      </c>
      <c r="AD4092" s="187" t="str">
        <f t="shared" si="1374"/>
        <v/>
      </c>
      <c r="AE4092" s="187" t="str">
        <f t="shared" si="1375"/>
        <v/>
      </c>
      <c r="AF4092" s="187" t="str">
        <f t="shared" si="1376"/>
        <v/>
      </c>
      <c r="AG4092" s="187" t="str">
        <f t="shared" si="1377"/>
        <v/>
      </c>
      <c r="AH4092" s="187" t="str">
        <f t="shared" si="1378"/>
        <v/>
      </c>
      <c r="AI4092" s="187" t="str">
        <f t="shared" si="1379"/>
        <v/>
      </c>
      <c r="AJ4092" s="187" t="str">
        <f t="shared" si="1380"/>
        <v/>
      </c>
      <c r="AK4092" s="187" t="str">
        <f t="shared" si="1381"/>
        <v/>
      </c>
      <c r="AN4092" s="187" t="str">
        <f t="shared" si="1382"/>
        <v/>
      </c>
      <c r="AO4092" s="187" t="str">
        <f t="shared" si="1383"/>
        <v/>
      </c>
      <c r="AP4092" s="187" t="str">
        <f t="shared" si="1384"/>
        <v/>
      </c>
      <c r="AT4092" s="187" t="str">
        <f t="shared" si="1385"/>
        <v/>
      </c>
      <c r="AU4092" s="187" t="str">
        <f t="shared" si="1386"/>
        <v/>
      </c>
      <c r="AV4092" s="187" t="str">
        <f t="shared" si="1387"/>
        <v/>
      </c>
      <c r="AW4092" s="187" t="str">
        <f t="shared" si="1388"/>
        <v/>
      </c>
      <c r="AX4092" s="187" t="str">
        <f t="shared" si="1389"/>
        <v/>
      </c>
      <c r="AY4092" s="187" t="str">
        <f t="shared" si="1390"/>
        <v/>
      </c>
      <c r="AZ4092" s="187" t="str">
        <f t="shared" si="1391"/>
        <v/>
      </c>
      <c r="BA4092" s="187" t="str">
        <f t="shared" si="1392"/>
        <v xml:space="preserve"> </v>
      </c>
      <c r="BB4092" s="187" t="str">
        <f>IFERROR(IF(AW4092="","",VLOOKUP(AW4092,SUSS!R:S,2,FALSE)),AY4092*SUSS!$M$2)</f>
        <v/>
      </c>
      <c r="BC4092" s="187" t="str">
        <f t="shared" si="1393"/>
        <v/>
      </c>
    </row>
    <row r="4093" spans="14:55" ht="15.75" thickBot="1">
      <c r="N4093" s="183" t="s">
        <v>289</v>
      </c>
      <c r="O4093" s="151" t="s">
        <v>13</v>
      </c>
      <c r="P4093" s="151" t="s">
        <v>14</v>
      </c>
      <c r="Q4093" s="151" t="s">
        <v>3</v>
      </c>
      <c r="R4093" s="151" t="s">
        <v>4</v>
      </c>
      <c r="S4093" s="151" t="s">
        <v>5</v>
      </c>
      <c r="T4093" s="151" t="s">
        <v>15</v>
      </c>
      <c r="U4093" s="151" t="s">
        <v>16</v>
      </c>
      <c r="AC4093" s="187" t="str">
        <f t="shared" si="1373"/>
        <v/>
      </c>
      <c r="AD4093" s="187" t="str">
        <f t="shared" si="1374"/>
        <v/>
      </c>
      <c r="AE4093" s="187" t="str">
        <f t="shared" si="1375"/>
        <v/>
      </c>
      <c r="AF4093" s="187" t="str">
        <f t="shared" si="1376"/>
        <v/>
      </c>
      <c r="AG4093" s="187" t="str">
        <f t="shared" si="1377"/>
        <v/>
      </c>
      <c r="AH4093" s="187" t="str">
        <f t="shared" si="1378"/>
        <v/>
      </c>
      <c r="AI4093" s="187" t="str">
        <f t="shared" si="1379"/>
        <v/>
      </c>
      <c r="AJ4093" s="187" t="str">
        <f t="shared" si="1380"/>
        <v/>
      </c>
      <c r="AK4093" s="187" t="str">
        <f t="shared" si="1381"/>
        <v/>
      </c>
      <c r="AN4093" s="187" t="str">
        <f t="shared" si="1382"/>
        <v/>
      </c>
      <c r="AO4093" s="187" t="str">
        <f t="shared" si="1383"/>
        <v/>
      </c>
      <c r="AP4093" s="187" t="str">
        <f t="shared" si="1384"/>
        <v/>
      </c>
      <c r="AT4093" s="187" t="str">
        <f t="shared" si="1385"/>
        <v/>
      </c>
      <c r="AU4093" s="187" t="str">
        <f t="shared" si="1386"/>
        <v/>
      </c>
      <c r="AV4093" s="187" t="str">
        <f t="shared" si="1387"/>
        <v/>
      </c>
      <c r="AW4093" s="187" t="str">
        <f t="shared" si="1388"/>
        <v/>
      </c>
      <c r="AX4093" s="187" t="str">
        <f t="shared" si="1389"/>
        <v/>
      </c>
      <c r="AY4093" s="187" t="str">
        <f t="shared" si="1390"/>
        <v/>
      </c>
      <c r="AZ4093" s="187" t="str">
        <f t="shared" si="1391"/>
        <v/>
      </c>
      <c r="BA4093" s="187" t="str">
        <f t="shared" si="1392"/>
        <v xml:space="preserve"> </v>
      </c>
      <c r="BB4093" s="187" t="str">
        <f>IFERROR(IF(AW4093="","",VLOOKUP(AW4093,SUSS!R:S,2,FALSE)),AY4093*SUSS!$M$2)</f>
        <v/>
      </c>
      <c r="BC4093" s="187" t="str">
        <f t="shared" si="1393"/>
        <v/>
      </c>
    </row>
    <row r="4094" spans="14:55" ht="15.75" thickBot="1">
      <c r="N4094" s="183" t="s">
        <v>289</v>
      </c>
      <c r="O4094" s="149">
        <v>1</v>
      </c>
      <c r="P4094" s="97">
        <v>54032.62</v>
      </c>
      <c r="Q4094" s="150" t="s">
        <v>82</v>
      </c>
      <c r="R4094" s="150" t="s">
        <v>10</v>
      </c>
      <c r="S4094" s="150" t="s">
        <v>10</v>
      </c>
      <c r="T4094" s="149" t="s">
        <v>287</v>
      </c>
      <c r="U4094" s="149" t="s">
        <v>122</v>
      </c>
      <c r="AC4094" s="187" t="str">
        <f t="shared" si="1373"/>
        <v/>
      </c>
      <c r="AD4094" s="187" t="str">
        <f t="shared" si="1374"/>
        <v/>
      </c>
      <c r="AE4094" s="187" t="str">
        <f t="shared" si="1375"/>
        <v/>
      </c>
      <c r="AF4094" s="187" t="str">
        <f t="shared" si="1376"/>
        <v/>
      </c>
      <c r="AG4094" s="187" t="str">
        <f t="shared" si="1377"/>
        <v/>
      </c>
      <c r="AH4094" s="187" t="str">
        <f t="shared" si="1378"/>
        <v/>
      </c>
      <c r="AI4094" s="187" t="str">
        <f t="shared" si="1379"/>
        <v/>
      </c>
      <c r="AJ4094" s="187" t="str">
        <f t="shared" si="1380"/>
        <v/>
      </c>
      <c r="AK4094" s="187" t="str">
        <f t="shared" si="1381"/>
        <v/>
      </c>
      <c r="AN4094" s="187" t="str">
        <f t="shared" si="1382"/>
        <v/>
      </c>
      <c r="AO4094" s="187" t="str">
        <f t="shared" si="1383"/>
        <v/>
      </c>
      <c r="AP4094" s="187" t="str">
        <f t="shared" si="1384"/>
        <v/>
      </c>
      <c r="AT4094" s="187" t="str">
        <f t="shared" si="1385"/>
        <v/>
      </c>
      <c r="AU4094" s="187" t="str">
        <f t="shared" si="1386"/>
        <v/>
      </c>
      <c r="AV4094" s="187" t="str">
        <f t="shared" si="1387"/>
        <v/>
      </c>
      <c r="AW4094" s="187" t="str">
        <f t="shared" si="1388"/>
        <v/>
      </c>
      <c r="AX4094" s="187" t="str">
        <f t="shared" si="1389"/>
        <v/>
      </c>
      <c r="AY4094" s="187" t="str">
        <f t="shared" si="1390"/>
        <v/>
      </c>
      <c r="AZ4094" s="187" t="str">
        <f t="shared" si="1391"/>
        <v/>
      </c>
      <c r="BA4094" s="187" t="str">
        <f t="shared" si="1392"/>
        <v xml:space="preserve"> </v>
      </c>
      <c r="BB4094" s="187" t="str">
        <f>IFERROR(IF(AW4094="","",VLOOKUP(AW4094,SUSS!R:S,2,FALSE)),AY4094*SUSS!$M$2)</f>
        <v/>
      </c>
      <c r="BC4094" s="187" t="str">
        <f t="shared" si="1393"/>
        <v/>
      </c>
    </row>
    <row r="4095" spans="14:55" ht="15.75" thickBot="1">
      <c r="N4095" s="183" t="s">
        <v>289</v>
      </c>
      <c r="O4095" s="96">
        <v>2</v>
      </c>
      <c r="P4095" s="95">
        <v>40537.1</v>
      </c>
      <c r="Q4095" s="146" t="s">
        <v>82</v>
      </c>
      <c r="R4095" s="146" t="s">
        <v>10</v>
      </c>
      <c r="S4095" s="146" t="s">
        <v>10</v>
      </c>
      <c r="T4095" s="96" t="s">
        <v>287</v>
      </c>
      <c r="U4095" s="96" t="s">
        <v>124</v>
      </c>
      <c r="AC4095" s="187" t="str">
        <f t="shared" si="1373"/>
        <v/>
      </c>
      <c r="AD4095" s="187" t="str">
        <f t="shared" si="1374"/>
        <v/>
      </c>
      <c r="AE4095" s="187" t="str">
        <f t="shared" si="1375"/>
        <v/>
      </c>
      <c r="AF4095" s="187" t="str">
        <f t="shared" si="1376"/>
        <v/>
      </c>
      <c r="AG4095" s="187" t="str">
        <f t="shared" si="1377"/>
        <v/>
      </c>
      <c r="AH4095" s="187" t="str">
        <f t="shared" si="1378"/>
        <v/>
      </c>
      <c r="AI4095" s="187" t="str">
        <f t="shared" si="1379"/>
        <v/>
      </c>
      <c r="AJ4095" s="187" t="str">
        <f t="shared" si="1380"/>
        <v/>
      </c>
      <c r="AK4095" s="187" t="str">
        <f t="shared" si="1381"/>
        <v/>
      </c>
      <c r="AN4095" s="187" t="str">
        <f t="shared" si="1382"/>
        <v/>
      </c>
      <c r="AO4095" s="187" t="str">
        <f t="shared" si="1383"/>
        <v/>
      </c>
      <c r="AP4095" s="187" t="str">
        <f t="shared" si="1384"/>
        <v/>
      </c>
      <c r="AT4095" s="187" t="str">
        <f t="shared" si="1385"/>
        <v/>
      </c>
      <c r="AU4095" s="187" t="str">
        <f t="shared" si="1386"/>
        <v/>
      </c>
      <c r="AV4095" s="187" t="str">
        <f t="shared" si="1387"/>
        <v/>
      </c>
      <c r="AW4095" s="187" t="str">
        <f t="shared" si="1388"/>
        <v/>
      </c>
      <c r="AX4095" s="187" t="str">
        <f t="shared" si="1389"/>
        <v/>
      </c>
      <c r="AY4095" s="187" t="str">
        <f t="shared" si="1390"/>
        <v/>
      </c>
      <c r="AZ4095" s="187" t="str">
        <f t="shared" si="1391"/>
        <v/>
      </c>
      <c r="BA4095" s="187" t="str">
        <f t="shared" si="1392"/>
        <v xml:space="preserve"> </v>
      </c>
      <c r="BB4095" s="187" t="str">
        <f>IFERROR(IF(AW4095="","",VLOOKUP(AW4095,SUSS!R:S,2,FALSE)),AY4095*SUSS!$M$2)</f>
        <v/>
      </c>
      <c r="BC4095" s="187" t="str">
        <f t="shared" si="1393"/>
        <v/>
      </c>
    </row>
    <row r="4096" spans="14:55" ht="15.75" thickBot="1">
      <c r="N4096" s="183" t="s">
        <v>289</v>
      </c>
      <c r="O4096" s="96">
        <v>2</v>
      </c>
      <c r="P4096" s="95">
        <v>11923.35</v>
      </c>
      <c r="Q4096" s="146" t="s">
        <v>82</v>
      </c>
      <c r="R4096" s="146" t="s">
        <v>10</v>
      </c>
      <c r="S4096" s="146" t="s">
        <v>83</v>
      </c>
      <c r="T4096" s="96" t="s">
        <v>287</v>
      </c>
      <c r="U4096" s="96" t="s">
        <v>124</v>
      </c>
      <c r="AC4096" s="187" t="str">
        <f t="shared" si="1373"/>
        <v/>
      </c>
      <c r="AD4096" s="187" t="str">
        <f t="shared" si="1374"/>
        <v/>
      </c>
      <c r="AE4096" s="187" t="str">
        <f t="shared" si="1375"/>
        <v/>
      </c>
      <c r="AF4096" s="187" t="str">
        <f t="shared" si="1376"/>
        <v/>
      </c>
      <c r="AG4096" s="187" t="str">
        <f t="shared" si="1377"/>
        <v/>
      </c>
      <c r="AH4096" s="187" t="str">
        <f t="shared" si="1378"/>
        <v/>
      </c>
      <c r="AI4096" s="187" t="str">
        <f t="shared" si="1379"/>
        <v/>
      </c>
      <c r="AJ4096" s="187" t="str">
        <f t="shared" si="1380"/>
        <v/>
      </c>
      <c r="AK4096" s="187" t="str">
        <f t="shared" si="1381"/>
        <v/>
      </c>
      <c r="AN4096" s="187" t="str">
        <f t="shared" si="1382"/>
        <v/>
      </c>
      <c r="AO4096" s="187" t="str">
        <f t="shared" si="1383"/>
        <v/>
      </c>
      <c r="AP4096" s="187" t="str">
        <f t="shared" si="1384"/>
        <v/>
      </c>
      <c r="AT4096" s="187" t="str">
        <f t="shared" si="1385"/>
        <v/>
      </c>
      <c r="AU4096" s="187" t="str">
        <f t="shared" si="1386"/>
        <v/>
      </c>
      <c r="AV4096" s="187" t="str">
        <f t="shared" si="1387"/>
        <v/>
      </c>
      <c r="AW4096" s="187" t="str">
        <f t="shared" si="1388"/>
        <v/>
      </c>
      <c r="AX4096" s="187" t="str">
        <f t="shared" si="1389"/>
        <v/>
      </c>
      <c r="AY4096" s="187" t="str">
        <f t="shared" si="1390"/>
        <v/>
      </c>
      <c r="AZ4096" s="187" t="str">
        <f t="shared" si="1391"/>
        <v/>
      </c>
      <c r="BA4096" s="187" t="str">
        <f t="shared" si="1392"/>
        <v xml:space="preserve"> </v>
      </c>
      <c r="BB4096" s="187" t="str">
        <f>IFERROR(IF(AW4096="","",VLOOKUP(AW4096,SUSS!R:S,2,FALSE)),AY4096*SUSS!$M$2)</f>
        <v/>
      </c>
      <c r="BC4096" s="187" t="str">
        <f t="shared" si="1393"/>
        <v/>
      </c>
    </row>
    <row r="4097" spans="14:55" ht="15.75" thickBot="1">
      <c r="N4097" s="183" t="s">
        <v>289</v>
      </c>
      <c r="O4097" s="96">
        <v>2</v>
      </c>
      <c r="P4097" s="95">
        <v>4511.54</v>
      </c>
      <c r="Q4097" s="146" t="s">
        <v>82</v>
      </c>
      <c r="R4097" s="146" t="s">
        <v>10</v>
      </c>
      <c r="S4097" s="146" t="s">
        <v>10</v>
      </c>
      <c r="T4097" s="96" t="s">
        <v>288</v>
      </c>
      <c r="U4097" s="96" t="s">
        <v>124</v>
      </c>
      <c r="AC4097" s="187" t="str">
        <f t="shared" si="1373"/>
        <v/>
      </c>
      <c r="AD4097" s="187" t="str">
        <f t="shared" si="1374"/>
        <v/>
      </c>
      <c r="AE4097" s="187" t="str">
        <f t="shared" si="1375"/>
        <v/>
      </c>
      <c r="AF4097" s="187" t="str">
        <f t="shared" si="1376"/>
        <v/>
      </c>
      <c r="AG4097" s="187" t="str">
        <f t="shared" si="1377"/>
        <v/>
      </c>
      <c r="AH4097" s="187" t="str">
        <f t="shared" si="1378"/>
        <v/>
      </c>
      <c r="AI4097" s="187" t="str">
        <f t="shared" si="1379"/>
        <v/>
      </c>
      <c r="AJ4097" s="187" t="str">
        <f t="shared" si="1380"/>
        <v/>
      </c>
      <c r="AK4097" s="187" t="str">
        <f t="shared" si="1381"/>
        <v/>
      </c>
      <c r="AN4097" s="187" t="str">
        <f t="shared" si="1382"/>
        <v/>
      </c>
      <c r="AO4097" s="187" t="str">
        <f t="shared" si="1383"/>
        <v/>
      </c>
      <c r="AP4097" s="187" t="str">
        <f t="shared" si="1384"/>
        <v/>
      </c>
      <c r="AT4097" s="187" t="str">
        <f t="shared" si="1385"/>
        <v/>
      </c>
      <c r="AU4097" s="187" t="str">
        <f t="shared" si="1386"/>
        <v/>
      </c>
      <c r="AV4097" s="187" t="str">
        <f t="shared" si="1387"/>
        <v/>
      </c>
      <c r="AW4097" s="187" t="str">
        <f t="shared" si="1388"/>
        <v/>
      </c>
      <c r="AX4097" s="187" t="str">
        <f t="shared" si="1389"/>
        <v/>
      </c>
      <c r="AY4097" s="187" t="str">
        <f t="shared" si="1390"/>
        <v/>
      </c>
      <c r="AZ4097" s="187" t="str">
        <f t="shared" si="1391"/>
        <v/>
      </c>
      <c r="BA4097" s="187" t="str">
        <f t="shared" si="1392"/>
        <v xml:space="preserve"> </v>
      </c>
      <c r="BB4097" s="187" t="str">
        <f>IFERROR(IF(AW4097="","",VLOOKUP(AW4097,SUSS!R:S,2,FALSE)),AY4097*SUSS!$M$2)</f>
        <v/>
      </c>
      <c r="BC4097" s="187" t="str">
        <f t="shared" si="1393"/>
        <v/>
      </c>
    </row>
    <row r="4098" spans="14:55" ht="15.75" thickBot="1">
      <c r="N4098" s="183" t="s">
        <v>289</v>
      </c>
      <c r="O4098" s="96">
        <v>3</v>
      </c>
      <c r="P4098" s="95">
        <v>60071.27</v>
      </c>
      <c r="Q4098" s="146" t="s">
        <v>82</v>
      </c>
      <c r="R4098" s="146" t="s">
        <v>10</v>
      </c>
      <c r="S4098" s="146" t="s">
        <v>10</v>
      </c>
      <c r="T4098" s="96" t="s">
        <v>288</v>
      </c>
      <c r="U4098" s="96" t="s">
        <v>124</v>
      </c>
      <c r="AC4098" s="187" t="str">
        <f t="shared" si="1373"/>
        <v/>
      </c>
      <c r="AD4098" s="187" t="str">
        <f t="shared" si="1374"/>
        <v/>
      </c>
      <c r="AE4098" s="187" t="str">
        <f t="shared" si="1375"/>
        <v/>
      </c>
      <c r="AF4098" s="187" t="str">
        <f t="shared" si="1376"/>
        <v/>
      </c>
      <c r="AG4098" s="187" t="str">
        <f t="shared" si="1377"/>
        <v/>
      </c>
      <c r="AH4098" s="187" t="str">
        <f t="shared" si="1378"/>
        <v/>
      </c>
      <c r="AI4098" s="187" t="str">
        <f t="shared" si="1379"/>
        <v/>
      </c>
      <c r="AJ4098" s="187" t="str">
        <f t="shared" si="1380"/>
        <v/>
      </c>
      <c r="AK4098" s="187" t="str">
        <f t="shared" si="1381"/>
        <v/>
      </c>
      <c r="AN4098" s="187" t="str">
        <f t="shared" si="1382"/>
        <v/>
      </c>
      <c r="AO4098" s="187" t="str">
        <f t="shared" si="1383"/>
        <v/>
      </c>
      <c r="AP4098" s="187" t="str">
        <f t="shared" si="1384"/>
        <v/>
      </c>
      <c r="AT4098" s="187" t="str">
        <f t="shared" si="1385"/>
        <v/>
      </c>
      <c r="AU4098" s="187" t="str">
        <f t="shared" si="1386"/>
        <v/>
      </c>
      <c r="AV4098" s="187" t="str">
        <f t="shared" si="1387"/>
        <v/>
      </c>
      <c r="AW4098" s="187" t="str">
        <f t="shared" si="1388"/>
        <v/>
      </c>
      <c r="AX4098" s="187" t="str">
        <f t="shared" si="1389"/>
        <v/>
      </c>
      <c r="AY4098" s="187" t="str">
        <f t="shared" si="1390"/>
        <v/>
      </c>
      <c r="AZ4098" s="187" t="str">
        <f t="shared" si="1391"/>
        <v/>
      </c>
      <c r="BA4098" s="187" t="str">
        <f t="shared" si="1392"/>
        <v xml:space="preserve"> </v>
      </c>
      <c r="BB4098" s="187" t="str">
        <f>IFERROR(IF(AW4098="","",VLOOKUP(AW4098,SUSS!R:S,2,FALSE)),AY4098*SUSS!$M$2)</f>
        <v/>
      </c>
      <c r="BC4098" s="187" t="str">
        <f t="shared" si="1393"/>
        <v/>
      </c>
    </row>
    <row r="4099" spans="14:55" ht="15.75" thickBot="1">
      <c r="N4099" s="183" t="s">
        <v>289</v>
      </c>
      <c r="O4099" s="96">
        <v>4</v>
      </c>
      <c r="P4099" s="95">
        <v>63339.14</v>
      </c>
      <c r="Q4099" s="146" t="s">
        <v>82</v>
      </c>
      <c r="R4099" s="146" t="s">
        <v>10</v>
      </c>
      <c r="S4099" s="146" t="s">
        <v>10</v>
      </c>
      <c r="T4099" s="96" t="s">
        <v>288</v>
      </c>
      <c r="U4099" s="96" t="s">
        <v>124</v>
      </c>
      <c r="AC4099" s="187" t="str">
        <f t="shared" si="1373"/>
        <v/>
      </c>
      <c r="AD4099" s="187" t="str">
        <f t="shared" si="1374"/>
        <v/>
      </c>
      <c r="AE4099" s="187" t="str">
        <f t="shared" si="1375"/>
        <v/>
      </c>
      <c r="AF4099" s="187" t="str">
        <f t="shared" si="1376"/>
        <v/>
      </c>
      <c r="AG4099" s="187" t="str">
        <f t="shared" si="1377"/>
        <v/>
      </c>
      <c r="AH4099" s="187" t="str">
        <f t="shared" si="1378"/>
        <v/>
      </c>
      <c r="AI4099" s="187" t="str">
        <f t="shared" si="1379"/>
        <v/>
      </c>
      <c r="AJ4099" s="187" t="str">
        <f t="shared" si="1380"/>
        <v/>
      </c>
      <c r="AK4099" s="187" t="str">
        <f t="shared" si="1381"/>
        <v/>
      </c>
      <c r="AN4099" s="187" t="str">
        <f t="shared" si="1382"/>
        <v/>
      </c>
      <c r="AO4099" s="187" t="str">
        <f t="shared" si="1383"/>
        <v/>
      </c>
      <c r="AP4099" s="187" t="str">
        <f t="shared" si="1384"/>
        <v/>
      </c>
      <c r="AT4099" s="187" t="str">
        <f t="shared" si="1385"/>
        <v/>
      </c>
      <c r="AU4099" s="187" t="str">
        <f t="shared" si="1386"/>
        <v/>
      </c>
      <c r="AV4099" s="187" t="str">
        <f t="shared" si="1387"/>
        <v/>
      </c>
      <c r="AW4099" s="187" t="str">
        <f t="shared" si="1388"/>
        <v/>
      </c>
      <c r="AX4099" s="187" t="str">
        <f t="shared" si="1389"/>
        <v/>
      </c>
      <c r="AY4099" s="187" t="str">
        <f t="shared" si="1390"/>
        <v/>
      </c>
      <c r="AZ4099" s="187" t="str">
        <f t="shared" si="1391"/>
        <v/>
      </c>
      <c r="BA4099" s="187" t="str">
        <f t="shared" si="1392"/>
        <v xml:space="preserve"> </v>
      </c>
      <c r="BB4099" s="187" t="str">
        <f>IFERROR(IF(AW4099="","",VLOOKUP(AW4099,SUSS!R:S,2,FALSE)),AY4099*SUSS!$M$2)</f>
        <v/>
      </c>
      <c r="BC4099" s="187" t="str">
        <f t="shared" si="1393"/>
        <v/>
      </c>
    </row>
    <row r="4100" spans="14:55" ht="15.75" thickBot="1">
      <c r="N4100" s="183" t="s">
        <v>289</v>
      </c>
      <c r="O4100" s="96">
        <v>5</v>
      </c>
      <c r="P4100" s="95">
        <v>66784.789999999994</v>
      </c>
      <c r="Q4100" s="146" t="s">
        <v>82</v>
      </c>
      <c r="R4100" s="146" t="s">
        <v>10</v>
      </c>
      <c r="S4100" s="146" t="s">
        <v>10</v>
      </c>
      <c r="T4100" s="96" t="s">
        <v>288</v>
      </c>
      <c r="U4100" s="96" t="s">
        <v>124</v>
      </c>
      <c r="AC4100" s="187" t="str">
        <f t="shared" si="1373"/>
        <v/>
      </c>
      <c r="AD4100" s="187" t="str">
        <f t="shared" si="1374"/>
        <v/>
      </c>
      <c r="AE4100" s="187" t="str">
        <f t="shared" si="1375"/>
        <v/>
      </c>
      <c r="AF4100" s="187" t="str">
        <f t="shared" si="1376"/>
        <v/>
      </c>
      <c r="AG4100" s="187" t="str">
        <f t="shared" si="1377"/>
        <v/>
      </c>
      <c r="AH4100" s="187" t="str">
        <f t="shared" si="1378"/>
        <v/>
      </c>
      <c r="AI4100" s="187" t="str">
        <f t="shared" si="1379"/>
        <v/>
      </c>
      <c r="AJ4100" s="187" t="str">
        <f t="shared" si="1380"/>
        <v/>
      </c>
      <c r="AK4100" s="187" t="str">
        <f t="shared" si="1381"/>
        <v/>
      </c>
      <c r="AN4100" s="187" t="str">
        <f t="shared" si="1382"/>
        <v/>
      </c>
      <c r="AO4100" s="187" t="str">
        <f t="shared" si="1383"/>
        <v/>
      </c>
      <c r="AP4100" s="187" t="str">
        <f t="shared" si="1384"/>
        <v/>
      </c>
      <c r="AT4100" s="187" t="str">
        <f t="shared" si="1385"/>
        <v/>
      </c>
      <c r="AU4100" s="187" t="str">
        <f t="shared" si="1386"/>
        <v/>
      </c>
      <c r="AV4100" s="187" t="str">
        <f t="shared" si="1387"/>
        <v/>
      </c>
      <c r="AW4100" s="187" t="str">
        <f t="shared" si="1388"/>
        <v/>
      </c>
      <c r="AX4100" s="187" t="str">
        <f t="shared" si="1389"/>
        <v/>
      </c>
      <c r="AY4100" s="187" t="str">
        <f t="shared" si="1390"/>
        <v/>
      </c>
      <c r="AZ4100" s="187" t="str">
        <f t="shared" si="1391"/>
        <v/>
      </c>
      <c r="BA4100" s="187" t="str">
        <f t="shared" si="1392"/>
        <v xml:space="preserve"> </v>
      </c>
      <c r="BB4100" s="187" t="str">
        <f>IFERROR(IF(AW4100="","",VLOOKUP(AW4100,SUSS!R:S,2,FALSE)),AY4100*SUSS!$M$2)</f>
        <v/>
      </c>
      <c r="BC4100" s="187" t="str">
        <f t="shared" si="1393"/>
        <v/>
      </c>
    </row>
    <row r="4101" spans="14:55" ht="15.75" thickBot="1">
      <c r="N4101" s="183" t="s">
        <v>289</v>
      </c>
      <c r="O4101" s="96">
        <v>6</v>
      </c>
      <c r="P4101" s="95">
        <v>17043.22</v>
      </c>
      <c r="Q4101" s="146" t="s">
        <v>82</v>
      </c>
      <c r="R4101" s="146" t="s">
        <v>10</v>
      </c>
      <c r="S4101" s="146" t="s">
        <v>10</v>
      </c>
      <c r="T4101" s="96" t="s">
        <v>288</v>
      </c>
      <c r="U4101" s="96" t="s">
        <v>124</v>
      </c>
      <c r="AC4101" s="187" t="str">
        <f t="shared" si="1373"/>
        <v/>
      </c>
      <c r="AD4101" s="187" t="str">
        <f t="shared" si="1374"/>
        <v/>
      </c>
      <c r="AE4101" s="187" t="str">
        <f t="shared" si="1375"/>
        <v/>
      </c>
      <c r="AF4101" s="187" t="str">
        <f t="shared" si="1376"/>
        <v/>
      </c>
      <c r="AG4101" s="187" t="str">
        <f t="shared" si="1377"/>
        <v/>
      </c>
      <c r="AH4101" s="187" t="str">
        <f t="shared" si="1378"/>
        <v/>
      </c>
      <c r="AI4101" s="187" t="str">
        <f t="shared" si="1379"/>
        <v/>
      </c>
      <c r="AJ4101" s="187" t="str">
        <f t="shared" si="1380"/>
        <v/>
      </c>
      <c r="AK4101" s="187" t="str">
        <f t="shared" si="1381"/>
        <v/>
      </c>
      <c r="AN4101" s="187" t="str">
        <f t="shared" si="1382"/>
        <v/>
      </c>
      <c r="AO4101" s="187" t="str">
        <f t="shared" si="1383"/>
        <v/>
      </c>
      <c r="AP4101" s="187" t="str">
        <f t="shared" si="1384"/>
        <v/>
      </c>
      <c r="AT4101" s="187" t="str">
        <f t="shared" si="1385"/>
        <v/>
      </c>
      <c r="AU4101" s="187" t="str">
        <f t="shared" si="1386"/>
        <v/>
      </c>
      <c r="AV4101" s="187" t="str">
        <f t="shared" si="1387"/>
        <v/>
      </c>
      <c r="AW4101" s="187" t="str">
        <f t="shared" si="1388"/>
        <v/>
      </c>
      <c r="AX4101" s="187" t="str">
        <f t="shared" si="1389"/>
        <v/>
      </c>
      <c r="AY4101" s="187" t="str">
        <f t="shared" si="1390"/>
        <v/>
      </c>
      <c r="AZ4101" s="187" t="str">
        <f t="shared" si="1391"/>
        <v/>
      </c>
      <c r="BA4101" s="187" t="str">
        <f t="shared" si="1392"/>
        <v xml:space="preserve"> </v>
      </c>
      <c r="BB4101" s="187" t="str">
        <f>IFERROR(IF(AW4101="","",VLOOKUP(AW4101,SUSS!R:S,2,FALSE)),AY4101*SUSS!$M$2)</f>
        <v/>
      </c>
      <c r="BC4101" s="187" t="str">
        <f t="shared" si="1393"/>
        <v/>
      </c>
    </row>
    <row r="4102" spans="14:55" ht="15.75" thickBot="1">
      <c r="N4102" s="183" t="s">
        <v>289</v>
      </c>
      <c r="O4102" s="96">
        <v>6</v>
      </c>
      <c r="P4102" s="95">
        <v>14600.16</v>
      </c>
      <c r="Q4102" s="146" t="s">
        <v>82</v>
      </c>
      <c r="R4102" s="146" t="s">
        <v>10</v>
      </c>
      <c r="S4102" s="146" t="s">
        <v>83</v>
      </c>
      <c r="T4102" s="96" t="s">
        <v>288</v>
      </c>
      <c r="U4102" s="96" t="s">
        <v>124</v>
      </c>
      <c r="AC4102" s="187" t="str">
        <f t="shared" si="1373"/>
        <v/>
      </c>
      <c r="AD4102" s="187" t="str">
        <f t="shared" si="1374"/>
        <v/>
      </c>
      <c r="AE4102" s="187" t="str">
        <f t="shared" si="1375"/>
        <v/>
      </c>
      <c r="AF4102" s="187" t="str">
        <f t="shared" si="1376"/>
        <v/>
      </c>
      <c r="AG4102" s="187" t="str">
        <f t="shared" si="1377"/>
        <v/>
      </c>
      <c r="AH4102" s="187" t="str">
        <f t="shared" si="1378"/>
        <v/>
      </c>
      <c r="AI4102" s="187" t="str">
        <f t="shared" si="1379"/>
        <v/>
      </c>
      <c r="AJ4102" s="187" t="str">
        <f t="shared" si="1380"/>
        <v/>
      </c>
      <c r="AK4102" s="187" t="str">
        <f t="shared" si="1381"/>
        <v/>
      </c>
      <c r="AN4102" s="187" t="str">
        <f t="shared" si="1382"/>
        <v/>
      </c>
      <c r="AO4102" s="187" t="str">
        <f t="shared" si="1383"/>
        <v/>
      </c>
      <c r="AP4102" s="187" t="str">
        <f t="shared" si="1384"/>
        <v/>
      </c>
      <c r="AT4102" s="187" t="str">
        <f t="shared" si="1385"/>
        <v/>
      </c>
      <c r="AU4102" s="187" t="str">
        <f t="shared" si="1386"/>
        <v/>
      </c>
      <c r="AV4102" s="187" t="str">
        <f t="shared" si="1387"/>
        <v/>
      </c>
      <c r="AW4102" s="187" t="str">
        <f t="shared" si="1388"/>
        <v/>
      </c>
      <c r="AX4102" s="187" t="str">
        <f t="shared" si="1389"/>
        <v/>
      </c>
      <c r="AY4102" s="187" t="str">
        <f t="shared" si="1390"/>
        <v/>
      </c>
      <c r="AZ4102" s="187" t="str">
        <f t="shared" si="1391"/>
        <v/>
      </c>
      <c r="BA4102" s="187" t="str">
        <f t="shared" si="1392"/>
        <v xml:space="preserve"> </v>
      </c>
      <c r="BB4102" s="187" t="str">
        <f>IFERROR(IF(AW4102="","",VLOOKUP(AW4102,SUSS!R:S,2,FALSE)),AY4102*SUSS!$M$2)</f>
        <v/>
      </c>
      <c r="BC4102" s="187" t="str">
        <f t="shared" si="1393"/>
        <v/>
      </c>
    </row>
    <row r="4103" spans="14:55" ht="15.75" thickBot="1">
      <c r="N4103" s="183" t="s">
        <v>289</v>
      </c>
      <c r="O4103" s="96">
        <v>6</v>
      </c>
      <c r="P4103" s="95">
        <v>38774.5</v>
      </c>
      <c r="Q4103" s="146" t="s">
        <v>82</v>
      </c>
      <c r="R4103" s="146" t="s">
        <v>10</v>
      </c>
      <c r="S4103" s="146" t="s">
        <v>10</v>
      </c>
      <c r="T4103" s="96" t="s">
        <v>290</v>
      </c>
      <c r="U4103" s="96" t="s">
        <v>124</v>
      </c>
      <c r="AC4103" s="187" t="str">
        <f t="shared" si="1373"/>
        <v/>
      </c>
      <c r="AD4103" s="187" t="str">
        <f t="shared" si="1374"/>
        <v/>
      </c>
      <c r="AE4103" s="187" t="str">
        <f t="shared" si="1375"/>
        <v/>
      </c>
      <c r="AF4103" s="187" t="str">
        <f t="shared" si="1376"/>
        <v/>
      </c>
      <c r="AG4103" s="187" t="str">
        <f t="shared" si="1377"/>
        <v/>
      </c>
      <c r="AH4103" s="187" t="str">
        <f t="shared" si="1378"/>
        <v/>
      </c>
      <c r="AI4103" s="187" t="str">
        <f t="shared" si="1379"/>
        <v/>
      </c>
      <c r="AJ4103" s="187" t="str">
        <f t="shared" si="1380"/>
        <v/>
      </c>
      <c r="AK4103" s="187" t="str">
        <f t="shared" si="1381"/>
        <v/>
      </c>
      <c r="AN4103" s="187" t="str">
        <f t="shared" si="1382"/>
        <v/>
      </c>
      <c r="AO4103" s="187" t="str">
        <f t="shared" si="1383"/>
        <v/>
      </c>
      <c r="AP4103" s="187" t="str">
        <f t="shared" si="1384"/>
        <v/>
      </c>
      <c r="AT4103" s="187" t="str">
        <f t="shared" si="1385"/>
        <v/>
      </c>
      <c r="AU4103" s="187" t="str">
        <f t="shared" si="1386"/>
        <v/>
      </c>
      <c r="AV4103" s="187" t="str">
        <f t="shared" si="1387"/>
        <v/>
      </c>
      <c r="AW4103" s="187" t="str">
        <f t="shared" si="1388"/>
        <v/>
      </c>
      <c r="AX4103" s="187" t="str">
        <f t="shared" si="1389"/>
        <v/>
      </c>
      <c r="AY4103" s="187" t="str">
        <f t="shared" si="1390"/>
        <v/>
      </c>
      <c r="AZ4103" s="187" t="str">
        <f t="shared" si="1391"/>
        <v/>
      </c>
      <c r="BA4103" s="187" t="str">
        <f t="shared" si="1392"/>
        <v xml:space="preserve"> </v>
      </c>
      <c r="BB4103" s="187" t="str">
        <f>IFERROR(IF(AW4103="","",VLOOKUP(AW4103,SUSS!R:S,2,FALSE)),AY4103*SUSS!$M$2)</f>
        <v/>
      </c>
      <c r="BC4103" s="187" t="str">
        <f t="shared" si="1393"/>
        <v/>
      </c>
    </row>
    <row r="4104" spans="14:55" ht="15.75" thickBot="1">
      <c r="N4104" s="183" t="s">
        <v>289</v>
      </c>
      <c r="O4104" s="96">
        <v>7</v>
      </c>
      <c r="P4104" s="95">
        <v>74248.62</v>
      </c>
      <c r="Q4104" s="146" t="s">
        <v>82</v>
      </c>
      <c r="R4104" s="146" t="s">
        <v>10</v>
      </c>
      <c r="S4104" s="146" t="s">
        <v>10</v>
      </c>
      <c r="T4104" s="96" t="s">
        <v>290</v>
      </c>
      <c r="U4104" s="96" t="s">
        <v>124</v>
      </c>
      <c r="AC4104" s="187" t="str">
        <f t="shared" si="1373"/>
        <v/>
      </c>
      <c r="AD4104" s="187" t="str">
        <f t="shared" si="1374"/>
        <v/>
      </c>
      <c r="AE4104" s="187" t="str">
        <f t="shared" si="1375"/>
        <v/>
      </c>
      <c r="AF4104" s="187" t="str">
        <f t="shared" si="1376"/>
        <v/>
      </c>
      <c r="AG4104" s="187" t="str">
        <f t="shared" si="1377"/>
        <v/>
      </c>
      <c r="AH4104" s="187" t="str">
        <f t="shared" si="1378"/>
        <v/>
      </c>
      <c r="AI4104" s="187" t="str">
        <f t="shared" si="1379"/>
        <v/>
      </c>
      <c r="AJ4104" s="187" t="str">
        <f t="shared" si="1380"/>
        <v/>
      </c>
      <c r="AK4104" s="187" t="str">
        <f t="shared" si="1381"/>
        <v/>
      </c>
      <c r="AN4104" s="187" t="str">
        <f t="shared" si="1382"/>
        <v/>
      </c>
      <c r="AO4104" s="187" t="str">
        <f t="shared" si="1383"/>
        <v/>
      </c>
      <c r="AP4104" s="187" t="str">
        <f t="shared" si="1384"/>
        <v/>
      </c>
      <c r="AT4104" s="187" t="str">
        <f t="shared" si="1385"/>
        <v/>
      </c>
      <c r="AU4104" s="187" t="str">
        <f t="shared" si="1386"/>
        <v/>
      </c>
      <c r="AV4104" s="187" t="str">
        <f t="shared" si="1387"/>
        <v/>
      </c>
      <c r="AW4104" s="187" t="str">
        <f t="shared" si="1388"/>
        <v/>
      </c>
      <c r="AX4104" s="187" t="str">
        <f t="shared" si="1389"/>
        <v/>
      </c>
      <c r="AY4104" s="187" t="str">
        <f t="shared" si="1390"/>
        <v/>
      </c>
      <c r="AZ4104" s="187" t="str">
        <f t="shared" si="1391"/>
        <v/>
      </c>
      <c r="BA4104" s="187" t="str">
        <f t="shared" si="1392"/>
        <v xml:space="preserve"> </v>
      </c>
      <c r="BB4104" s="187" t="str">
        <f>IFERROR(IF(AW4104="","",VLOOKUP(AW4104,SUSS!R:S,2,FALSE)),AY4104*SUSS!$M$2)</f>
        <v/>
      </c>
      <c r="BC4104" s="187" t="str">
        <f t="shared" si="1393"/>
        <v/>
      </c>
    </row>
    <row r="4105" spans="14:55" ht="15.75" thickBot="1">
      <c r="N4105" s="183" t="s">
        <v>289</v>
      </c>
      <c r="O4105" s="96">
        <v>8</v>
      </c>
      <c r="P4105" s="95">
        <v>77536.929999999993</v>
      </c>
      <c r="Q4105" s="146" t="s">
        <v>82</v>
      </c>
      <c r="R4105" s="146" t="s">
        <v>10</v>
      </c>
      <c r="S4105" s="146" t="s">
        <v>10</v>
      </c>
      <c r="T4105" s="96" t="s">
        <v>290</v>
      </c>
      <c r="U4105" s="96" t="s">
        <v>124</v>
      </c>
      <c r="AC4105" s="187" t="str">
        <f t="shared" si="1373"/>
        <v/>
      </c>
      <c r="AD4105" s="187" t="str">
        <f t="shared" si="1374"/>
        <v/>
      </c>
      <c r="AE4105" s="187" t="str">
        <f t="shared" si="1375"/>
        <v/>
      </c>
      <c r="AF4105" s="187" t="str">
        <f t="shared" si="1376"/>
        <v/>
      </c>
      <c r="AG4105" s="187" t="str">
        <f t="shared" si="1377"/>
        <v/>
      </c>
      <c r="AH4105" s="187" t="str">
        <f t="shared" si="1378"/>
        <v/>
      </c>
      <c r="AI4105" s="187" t="str">
        <f t="shared" si="1379"/>
        <v/>
      </c>
      <c r="AJ4105" s="187" t="str">
        <f t="shared" si="1380"/>
        <v/>
      </c>
      <c r="AK4105" s="187" t="str">
        <f t="shared" si="1381"/>
        <v/>
      </c>
      <c r="AN4105" s="187" t="str">
        <f t="shared" si="1382"/>
        <v/>
      </c>
      <c r="AO4105" s="187" t="str">
        <f t="shared" si="1383"/>
        <v/>
      </c>
      <c r="AP4105" s="187" t="str">
        <f t="shared" si="1384"/>
        <v/>
      </c>
      <c r="AT4105" s="187" t="str">
        <f t="shared" si="1385"/>
        <v/>
      </c>
      <c r="AU4105" s="187" t="str">
        <f t="shared" si="1386"/>
        <v/>
      </c>
      <c r="AV4105" s="187" t="str">
        <f t="shared" si="1387"/>
        <v/>
      </c>
      <c r="AW4105" s="187" t="str">
        <f t="shared" si="1388"/>
        <v/>
      </c>
      <c r="AX4105" s="187" t="str">
        <f t="shared" si="1389"/>
        <v/>
      </c>
      <c r="AY4105" s="187" t="str">
        <f t="shared" si="1390"/>
        <v/>
      </c>
      <c r="AZ4105" s="187" t="str">
        <f t="shared" si="1391"/>
        <v/>
      </c>
      <c r="BA4105" s="187" t="str">
        <f t="shared" si="1392"/>
        <v xml:space="preserve"> </v>
      </c>
      <c r="BB4105" s="187" t="str">
        <f>IFERROR(IF(AW4105="","",VLOOKUP(AW4105,SUSS!R:S,2,FALSE)),AY4105*SUSS!$M$2)</f>
        <v/>
      </c>
      <c r="BC4105" s="187" t="str">
        <f t="shared" si="1393"/>
        <v/>
      </c>
    </row>
    <row r="4106" spans="14:55" ht="15.75" thickBot="1">
      <c r="N4106" s="183" t="s">
        <v>289</v>
      </c>
      <c r="O4106" s="96">
        <v>8</v>
      </c>
      <c r="P4106" s="90">
        <v>750.81</v>
      </c>
      <c r="Q4106" s="146" t="s">
        <v>82</v>
      </c>
      <c r="R4106" s="146" t="s">
        <v>10</v>
      </c>
      <c r="S4106" s="146" t="s">
        <v>83</v>
      </c>
      <c r="T4106" s="96" t="s">
        <v>290</v>
      </c>
      <c r="U4106" s="96" t="s">
        <v>124</v>
      </c>
      <c r="AC4106" s="187" t="str">
        <f t="shared" si="1373"/>
        <v/>
      </c>
      <c r="AD4106" s="187" t="str">
        <f t="shared" si="1374"/>
        <v/>
      </c>
      <c r="AE4106" s="187" t="str">
        <f t="shared" si="1375"/>
        <v/>
      </c>
      <c r="AF4106" s="187" t="str">
        <f t="shared" si="1376"/>
        <v/>
      </c>
      <c r="AG4106" s="187" t="str">
        <f t="shared" si="1377"/>
        <v/>
      </c>
      <c r="AH4106" s="187" t="str">
        <f t="shared" si="1378"/>
        <v/>
      </c>
      <c r="AI4106" s="187" t="str">
        <f t="shared" si="1379"/>
        <v/>
      </c>
      <c r="AJ4106" s="187" t="str">
        <f t="shared" si="1380"/>
        <v/>
      </c>
      <c r="AK4106" s="187" t="str">
        <f t="shared" si="1381"/>
        <v/>
      </c>
      <c r="AN4106" s="187" t="str">
        <f t="shared" si="1382"/>
        <v/>
      </c>
      <c r="AO4106" s="187" t="str">
        <f t="shared" si="1383"/>
        <v/>
      </c>
      <c r="AP4106" s="187" t="str">
        <f t="shared" si="1384"/>
        <v/>
      </c>
      <c r="AT4106" s="187" t="str">
        <f t="shared" si="1385"/>
        <v/>
      </c>
      <c r="AU4106" s="187" t="str">
        <f t="shared" si="1386"/>
        <v/>
      </c>
      <c r="AV4106" s="187" t="str">
        <f t="shared" si="1387"/>
        <v/>
      </c>
      <c r="AW4106" s="187" t="str">
        <f t="shared" si="1388"/>
        <v/>
      </c>
      <c r="AX4106" s="187" t="str">
        <f t="shared" si="1389"/>
        <v/>
      </c>
      <c r="AY4106" s="187" t="str">
        <f t="shared" si="1390"/>
        <v/>
      </c>
      <c r="AZ4106" s="187" t="str">
        <f t="shared" si="1391"/>
        <v/>
      </c>
      <c r="BA4106" s="187" t="str">
        <f t="shared" si="1392"/>
        <v xml:space="preserve"> </v>
      </c>
      <c r="BB4106" s="187" t="str">
        <f>IFERROR(IF(AW4106="","",VLOOKUP(AW4106,SUSS!R:S,2,FALSE)),AY4106*SUSS!$M$2)</f>
        <v/>
      </c>
      <c r="BC4106" s="187" t="str">
        <f t="shared" si="1393"/>
        <v/>
      </c>
    </row>
    <row r="4107" spans="14:55">
      <c r="AC4107" s="187" t="str">
        <f t="shared" si="1373"/>
        <v/>
      </c>
      <c r="AD4107" s="187" t="str">
        <f t="shared" si="1374"/>
        <v/>
      </c>
      <c r="AE4107" s="187" t="str">
        <f t="shared" si="1375"/>
        <v/>
      </c>
      <c r="AF4107" s="187" t="str">
        <f t="shared" si="1376"/>
        <v/>
      </c>
      <c r="AG4107" s="187" t="str">
        <f t="shared" si="1377"/>
        <v/>
      </c>
      <c r="AH4107" s="187" t="str">
        <f t="shared" si="1378"/>
        <v/>
      </c>
      <c r="AI4107" s="187" t="str">
        <f t="shared" si="1379"/>
        <v/>
      </c>
      <c r="AJ4107" s="187" t="str">
        <f t="shared" si="1380"/>
        <v/>
      </c>
      <c r="AK4107" s="187" t="str">
        <f t="shared" si="1381"/>
        <v/>
      </c>
      <c r="AN4107" s="187" t="str">
        <f t="shared" si="1382"/>
        <v/>
      </c>
      <c r="AO4107" s="187" t="str">
        <f t="shared" si="1383"/>
        <v/>
      </c>
      <c r="AP4107" s="187" t="str">
        <f t="shared" si="1384"/>
        <v/>
      </c>
      <c r="AT4107" s="187" t="str">
        <f t="shared" si="1385"/>
        <v/>
      </c>
      <c r="AU4107" s="187" t="str">
        <f t="shared" si="1386"/>
        <v/>
      </c>
      <c r="AV4107" s="187" t="str">
        <f t="shared" si="1387"/>
        <v/>
      </c>
      <c r="AW4107" s="187" t="str">
        <f t="shared" si="1388"/>
        <v/>
      </c>
      <c r="AX4107" s="187" t="str">
        <f t="shared" si="1389"/>
        <v/>
      </c>
      <c r="AY4107" s="187" t="str">
        <f t="shared" si="1390"/>
        <v/>
      </c>
      <c r="AZ4107" s="187" t="str">
        <f t="shared" si="1391"/>
        <v/>
      </c>
      <c r="BA4107" s="187" t="str">
        <f t="shared" si="1392"/>
        <v xml:space="preserve"> </v>
      </c>
      <c r="BB4107" s="187" t="str">
        <f>IFERROR(IF(AW4107="","",VLOOKUP(AW4107,SUSS!R:S,2,FALSE)),AY4107*SUSS!$M$2)</f>
        <v/>
      </c>
      <c r="BC4107" s="187" t="str">
        <f t="shared" si="1393"/>
        <v/>
      </c>
    </row>
    <row r="4108" spans="14:55">
      <c r="AC4108" s="187" t="str">
        <f t="shared" si="1373"/>
        <v/>
      </c>
      <c r="AD4108" s="187" t="str">
        <f t="shared" si="1374"/>
        <v/>
      </c>
      <c r="AE4108" s="187" t="str">
        <f t="shared" si="1375"/>
        <v/>
      </c>
      <c r="AF4108" s="187" t="str">
        <f t="shared" si="1376"/>
        <v/>
      </c>
      <c r="AG4108" s="187" t="str">
        <f t="shared" si="1377"/>
        <v/>
      </c>
      <c r="AH4108" s="187" t="str">
        <f t="shared" si="1378"/>
        <v/>
      </c>
      <c r="AI4108" s="187" t="str">
        <f t="shared" si="1379"/>
        <v/>
      </c>
      <c r="AJ4108" s="187" t="str">
        <f t="shared" si="1380"/>
        <v/>
      </c>
      <c r="AK4108" s="187" t="str">
        <f t="shared" si="1381"/>
        <v/>
      </c>
      <c r="AN4108" s="187" t="str">
        <f t="shared" si="1382"/>
        <v/>
      </c>
      <c r="AO4108" s="187" t="str">
        <f t="shared" si="1383"/>
        <v/>
      </c>
      <c r="AP4108" s="187" t="str">
        <f t="shared" si="1384"/>
        <v/>
      </c>
      <c r="AT4108" s="187" t="str">
        <f t="shared" si="1385"/>
        <v/>
      </c>
      <c r="AU4108" s="187" t="str">
        <f t="shared" si="1386"/>
        <v/>
      </c>
      <c r="AV4108" s="187" t="str">
        <f t="shared" si="1387"/>
        <v/>
      </c>
      <c r="AW4108" s="187" t="str">
        <f t="shared" si="1388"/>
        <v/>
      </c>
      <c r="AX4108" s="187" t="str">
        <f t="shared" si="1389"/>
        <v/>
      </c>
      <c r="AY4108" s="187" t="str">
        <f t="shared" si="1390"/>
        <v/>
      </c>
      <c r="AZ4108" s="187" t="str">
        <f t="shared" si="1391"/>
        <v/>
      </c>
      <c r="BA4108" s="187" t="str">
        <f t="shared" si="1392"/>
        <v xml:space="preserve"> </v>
      </c>
      <c r="BB4108" s="187" t="str">
        <f>IFERROR(IF(AW4108="","",VLOOKUP(AW4108,SUSS!R:S,2,FALSE)),AY4108*SUSS!$M$2)</f>
        <v/>
      </c>
      <c r="BC4108" s="187" t="str">
        <f t="shared" si="1393"/>
        <v/>
      </c>
    </row>
    <row r="4109" spans="14:55">
      <c r="AC4109" s="187" t="str">
        <f t="shared" si="1373"/>
        <v/>
      </c>
      <c r="AD4109" s="187" t="str">
        <f t="shared" si="1374"/>
        <v/>
      </c>
      <c r="AE4109" s="187" t="str">
        <f t="shared" si="1375"/>
        <v/>
      </c>
      <c r="AF4109" s="187" t="str">
        <f t="shared" si="1376"/>
        <v/>
      </c>
      <c r="AG4109" s="187" t="str">
        <f t="shared" si="1377"/>
        <v/>
      </c>
      <c r="AH4109" s="187" t="str">
        <f t="shared" si="1378"/>
        <v/>
      </c>
      <c r="AI4109" s="187" t="str">
        <f t="shared" si="1379"/>
        <v/>
      </c>
      <c r="AJ4109" s="187" t="str">
        <f t="shared" si="1380"/>
        <v/>
      </c>
      <c r="AK4109" s="187" t="str">
        <f t="shared" si="1381"/>
        <v/>
      </c>
      <c r="AN4109" s="187" t="str">
        <f t="shared" si="1382"/>
        <v/>
      </c>
      <c r="AO4109" s="187" t="str">
        <f t="shared" si="1383"/>
        <v/>
      </c>
      <c r="AP4109" s="187" t="str">
        <f t="shared" si="1384"/>
        <v/>
      </c>
      <c r="AT4109" s="187" t="str">
        <f t="shared" si="1385"/>
        <v/>
      </c>
      <c r="AU4109" s="187" t="str">
        <f t="shared" si="1386"/>
        <v/>
      </c>
      <c r="AV4109" s="187" t="str">
        <f t="shared" si="1387"/>
        <v/>
      </c>
      <c r="AW4109" s="187" t="str">
        <f t="shared" si="1388"/>
        <v/>
      </c>
      <c r="AX4109" s="187" t="str">
        <f t="shared" si="1389"/>
        <v/>
      </c>
      <c r="AY4109" s="187" t="str">
        <f t="shared" si="1390"/>
        <v/>
      </c>
      <c r="AZ4109" s="187" t="str">
        <f t="shared" si="1391"/>
        <v/>
      </c>
      <c r="BA4109" s="187" t="str">
        <f t="shared" si="1392"/>
        <v xml:space="preserve"> </v>
      </c>
      <c r="BB4109" s="187" t="str">
        <f>IFERROR(IF(AW4109="","",VLOOKUP(AW4109,SUSS!R:S,2,FALSE)),AY4109*SUSS!$M$2)</f>
        <v/>
      </c>
      <c r="BC4109" s="187" t="str">
        <f t="shared" si="1393"/>
        <v/>
      </c>
    </row>
    <row r="4110" spans="14:55">
      <c r="AC4110" s="187" t="str">
        <f t="shared" si="1373"/>
        <v/>
      </c>
      <c r="AD4110" s="187" t="str">
        <f t="shared" si="1374"/>
        <v/>
      </c>
      <c r="AE4110" s="187" t="str">
        <f t="shared" si="1375"/>
        <v/>
      </c>
      <c r="AF4110" s="187" t="str">
        <f t="shared" si="1376"/>
        <v/>
      </c>
      <c r="AG4110" s="187" t="str">
        <f t="shared" si="1377"/>
        <v/>
      </c>
      <c r="AH4110" s="187" t="str">
        <f t="shared" si="1378"/>
        <v/>
      </c>
      <c r="AI4110" s="187" t="str">
        <f t="shared" si="1379"/>
        <v/>
      </c>
      <c r="AJ4110" s="187" t="str">
        <f t="shared" si="1380"/>
        <v/>
      </c>
      <c r="AK4110" s="187" t="str">
        <f t="shared" si="1381"/>
        <v/>
      </c>
      <c r="AN4110" s="187" t="str">
        <f t="shared" si="1382"/>
        <v/>
      </c>
      <c r="AO4110" s="187" t="str">
        <f t="shared" si="1383"/>
        <v/>
      </c>
      <c r="AP4110" s="187" t="str">
        <f t="shared" si="1384"/>
        <v/>
      </c>
      <c r="AT4110" s="187" t="str">
        <f t="shared" si="1385"/>
        <v/>
      </c>
      <c r="AU4110" s="187" t="str">
        <f t="shared" si="1386"/>
        <v/>
      </c>
      <c r="AV4110" s="187" t="str">
        <f t="shared" si="1387"/>
        <v/>
      </c>
      <c r="AW4110" s="187" t="str">
        <f t="shared" si="1388"/>
        <v/>
      </c>
      <c r="AX4110" s="187" t="str">
        <f t="shared" si="1389"/>
        <v/>
      </c>
      <c r="AY4110" s="187" t="str">
        <f t="shared" si="1390"/>
        <v/>
      </c>
      <c r="AZ4110" s="187" t="str">
        <f t="shared" si="1391"/>
        <v/>
      </c>
      <c r="BA4110" s="187" t="str">
        <f t="shared" si="1392"/>
        <v xml:space="preserve"> </v>
      </c>
      <c r="BB4110" s="187" t="str">
        <f>IFERROR(IF(AW4110="","",VLOOKUP(AW4110,SUSS!R:S,2,FALSE)),AY4110*SUSS!$M$2)</f>
        <v/>
      </c>
      <c r="BC4110" s="187" t="str">
        <f t="shared" si="1393"/>
        <v/>
      </c>
    </row>
    <row r="4111" spans="14:55">
      <c r="AC4111" s="187" t="str">
        <f t="shared" si="1373"/>
        <v/>
      </c>
      <c r="AD4111" s="187" t="str">
        <f t="shared" si="1374"/>
        <v/>
      </c>
      <c r="AE4111" s="187" t="str">
        <f t="shared" si="1375"/>
        <v/>
      </c>
      <c r="AF4111" s="187" t="str">
        <f t="shared" si="1376"/>
        <v/>
      </c>
      <c r="AG4111" s="187" t="str">
        <f t="shared" si="1377"/>
        <v/>
      </c>
      <c r="AH4111" s="187" t="str">
        <f t="shared" si="1378"/>
        <v/>
      </c>
      <c r="AI4111" s="187" t="str">
        <f t="shared" si="1379"/>
        <v/>
      </c>
      <c r="AJ4111" s="187" t="str">
        <f t="shared" si="1380"/>
        <v/>
      </c>
      <c r="AK4111" s="187" t="str">
        <f t="shared" si="1381"/>
        <v/>
      </c>
      <c r="AN4111" s="187" t="str">
        <f t="shared" si="1382"/>
        <v/>
      </c>
      <c r="AO4111" s="187" t="str">
        <f t="shared" si="1383"/>
        <v/>
      </c>
      <c r="AP4111" s="187" t="str">
        <f t="shared" si="1384"/>
        <v/>
      </c>
      <c r="AT4111" s="187" t="str">
        <f t="shared" si="1385"/>
        <v/>
      </c>
      <c r="AU4111" s="187" t="str">
        <f t="shared" si="1386"/>
        <v/>
      </c>
      <c r="AV4111" s="187" t="str">
        <f t="shared" si="1387"/>
        <v/>
      </c>
      <c r="AW4111" s="187" t="str">
        <f t="shared" si="1388"/>
        <v/>
      </c>
      <c r="AX4111" s="187" t="str">
        <f t="shared" si="1389"/>
        <v/>
      </c>
      <c r="AY4111" s="187" t="str">
        <f t="shared" si="1390"/>
        <v/>
      </c>
      <c r="AZ4111" s="187" t="str">
        <f t="shared" si="1391"/>
        <v/>
      </c>
      <c r="BA4111" s="187" t="str">
        <f t="shared" si="1392"/>
        <v xml:space="preserve"> </v>
      </c>
      <c r="BB4111" s="187" t="str">
        <f>IFERROR(IF(AW4111="","",VLOOKUP(AW4111,SUSS!R:S,2,FALSE)),AY4111*SUSS!$M$2)</f>
        <v/>
      </c>
      <c r="BC4111" s="187" t="str">
        <f t="shared" si="1393"/>
        <v/>
      </c>
    </row>
    <row r="4112" spans="14:55">
      <c r="AC4112" s="187" t="str">
        <f t="shared" si="1373"/>
        <v/>
      </c>
      <c r="AD4112" s="187" t="str">
        <f t="shared" si="1374"/>
        <v/>
      </c>
      <c r="AE4112" s="187" t="str">
        <f t="shared" si="1375"/>
        <v/>
      </c>
      <c r="AF4112" s="187" t="str">
        <f t="shared" si="1376"/>
        <v/>
      </c>
      <c r="AG4112" s="187" t="str">
        <f t="shared" si="1377"/>
        <v/>
      </c>
      <c r="AH4112" s="187" t="str">
        <f t="shared" si="1378"/>
        <v/>
      </c>
      <c r="AI4112" s="187" t="str">
        <f t="shared" si="1379"/>
        <v/>
      </c>
      <c r="AJ4112" s="187" t="str">
        <f t="shared" si="1380"/>
        <v/>
      </c>
      <c r="AK4112" s="187" t="str">
        <f t="shared" si="1381"/>
        <v/>
      </c>
      <c r="AN4112" s="187" t="str">
        <f t="shared" si="1382"/>
        <v/>
      </c>
      <c r="AO4112" s="187" t="str">
        <f t="shared" si="1383"/>
        <v/>
      </c>
      <c r="AP4112" s="187" t="str">
        <f t="shared" si="1384"/>
        <v/>
      </c>
      <c r="AT4112" s="187" t="str">
        <f t="shared" si="1385"/>
        <v/>
      </c>
      <c r="AU4112" s="187" t="str">
        <f t="shared" si="1386"/>
        <v/>
      </c>
      <c r="AV4112" s="187" t="str">
        <f t="shared" si="1387"/>
        <v/>
      </c>
      <c r="AW4112" s="187" t="str">
        <f t="shared" si="1388"/>
        <v/>
      </c>
      <c r="AX4112" s="187" t="str">
        <f t="shared" si="1389"/>
        <v/>
      </c>
      <c r="AY4112" s="187" t="str">
        <f t="shared" si="1390"/>
        <v/>
      </c>
      <c r="AZ4112" s="187" t="str">
        <f t="shared" si="1391"/>
        <v/>
      </c>
      <c r="BA4112" s="187" t="str">
        <f t="shared" si="1392"/>
        <v xml:space="preserve"> </v>
      </c>
      <c r="BB4112" s="187" t="str">
        <f>IFERROR(IF(AW4112="","",VLOOKUP(AW4112,SUSS!R:S,2,FALSE)),AY4112*SUSS!$M$2)</f>
        <v/>
      </c>
      <c r="BC4112" s="187" t="str">
        <f t="shared" si="1393"/>
        <v/>
      </c>
    </row>
    <row r="4113" spans="29:55">
      <c r="AC4113" s="187" t="str">
        <f t="shared" si="1373"/>
        <v/>
      </c>
      <c r="AD4113" s="187" t="str">
        <f t="shared" si="1374"/>
        <v/>
      </c>
      <c r="AE4113" s="187" t="str">
        <f t="shared" si="1375"/>
        <v/>
      </c>
      <c r="AF4113" s="187" t="str">
        <f t="shared" si="1376"/>
        <v/>
      </c>
      <c r="AG4113" s="187" t="str">
        <f t="shared" si="1377"/>
        <v/>
      </c>
      <c r="AH4113" s="187" t="str">
        <f t="shared" si="1378"/>
        <v/>
      </c>
      <c r="AI4113" s="187" t="str">
        <f t="shared" si="1379"/>
        <v/>
      </c>
      <c r="AJ4113" s="187" t="str">
        <f t="shared" si="1380"/>
        <v/>
      </c>
      <c r="AK4113" s="187" t="str">
        <f t="shared" si="1381"/>
        <v/>
      </c>
      <c r="AN4113" s="187" t="str">
        <f t="shared" si="1382"/>
        <v/>
      </c>
      <c r="AO4113" s="187" t="str">
        <f t="shared" si="1383"/>
        <v/>
      </c>
      <c r="AP4113" s="187" t="str">
        <f t="shared" si="1384"/>
        <v/>
      </c>
      <c r="AT4113" s="187" t="str">
        <f t="shared" si="1385"/>
        <v/>
      </c>
      <c r="AU4113" s="187" t="str">
        <f t="shared" si="1386"/>
        <v/>
      </c>
      <c r="AV4113" s="187" t="str">
        <f t="shared" si="1387"/>
        <v/>
      </c>
      <c r="AW4113" s="187" t="str">
        <f t="shared" si="1388"/>
        <v/>
      </c>
      <c r="AX4113" s="187" t="str">
        <f t="shared" si="1389"/>
        <v/>
      </c>
      <c r="AY4113" s="187" t="str">
        <f t="shared" si="1390"/>
        <v/>
      </c>
      <c r="AZ4113" s="187" t="str">
        <f t="shared" si="1391"/>
        <v/>
      </c>
      <c r="BA4113" s="187" t="str">
        <f t="shared" si="1392"/>
        <v xml:space="preserve"> </v>
      </c>
      <c r="BB4113" s="187" t="str">
        <f>IFERROR(IF(AW4113="","",VLOOKUP(AW4113,SUSS!R:S,2,FALSE)),AY4113*SUSS!$M$2)</f>
        <v/>
      </c>
      <c r="BC4113" s="187" t="str">
        <f t="shared" si="1393"/>
        <v/>
      </c>
    </row>
    <row r="4114" spans="29:55">
      <c r="AC4114" s="187" t="str">
        <f t="shared" si="1373"/>
        <v/>
      </c>
      <c r="AD4114" s="187" t="str">
        <f t="shared" si="1374"/>
        <v/>
      </c>
      <c r="AE4114" s="187" t="str">
        <f t="shared" si="1375"/>
        <v/>
      </c>
      <c r="AF4114" s="187" t="str">
        <f t="shared" si="1376"/>
        <v/>
      </c>
      <c r="AG4114" s="187" t="str">
        <f t="shared" si="1377"/>
        <v/>
      </c>
      <c r="AH4114" s="187" t="str">
        <f t="shared" si="1378"/>
        <v/>
      </c>
      <c r="AI4114" s="187" t="str">
        <f t="shared" si="1379"/>
        <v/>
      </c>
      <c r="AJ4114" s="187" t="str">
        <f t="shared" si="1380"/>
        <v/>
      </c>
      <c r="AK4114" s="187" t="str">
        <f t="shared" si="1381"/>
        <v/>
      </c>
      <c r="AN4114" s="187" t="str">
        <f t="shared" si="1382"/>
        <v/>
      </c>
      <c r="AO4114" s="187" t="str">
        <f t="shared" si="1383"/>
        <v/>
      </c>
      <c r="AP4114" s="187" t="str">
        <f t="shared" si="1384"/>
        <v/>
      </c>
      <c r="AT4114" s="187" t="str">
        <f t="shared" si="1385"/>
        <v/>
      </c>
      <c r="AU4114" s="187" t="str">
        <f t="shared" si="1386"/>
        <v/>
      </c>
      <c r="AV4114" s="187" t="str">
        <f t="shared" si="1387"/>
        <v/>
      </c>
      <c r="AW4114" s="187" t="str">
        <f t="shared" si="1388"/>
        <v/>
      </c>
      <c r="AX4114" s="187" t="str">
        <f t="shared" si="1389"/>
        <v/>
      </c>
      <c r="AY4114" s="187" t="str">
        <f t="shared" si="1390"/>
        <v/>
      </c>
      <c r="AZ4114" s="187" t="str">
        <f t="shared" si="1391"/>
        <v/>
      </c>
      <c r="BA4114" s="187" t="str">
        <f t="shared" si="1392"/>
        <v xml:space="preserve"> </v>
      </c>
      <c r="BB4114" s="187" t="str">
        <f>IFERROR(IF(AW4114="","",VLOOKUP(AW4114,SUSS!R:S,2,FALSE)),AY4114*SUSS!$M$2)</f>
        <v/>
      </c>
      <c r="BC4114" s="187" t="str">
        <f t="shared" si="1393"/>
        <v/>
      </c>
    </row>
    <row r="4115" spans="29:55">
      <c r="AC4115" s="187" t="str">
        <f t="shared" si="1373"/>
        <v/>
      </c>
      <c r="AD4115" s="187" t="str">
        <f t="shared" si="1374"/>
        <v/>
      </c>
      <c r="AE4115" s="187" t="str">
        <f t="shared" si="1375"/>
        <v/>
      </c>
      <c r="AF4115" s="187" t="str">
        <f t="shared" si="1376"/>
        <v/>
      </c>
      <c r="AG4115" s="187" t="str">
        <f t="shared" si="1377"/>
        <v/>
      </c>
      <c r="AH4115" s="187" t="str">
        <f t="shared" si="1378"/>
        <v/>
      </c>
      <c r="AI4115" s="187" t="str">
        <f t="shared" si="1379"/>
        <v/>
      </c>
      <c r="AJ4115" s="187" t="str">
        <f t="shared" si="1380"/>
        <v/>
      </c>
      <c r="AK4115" s="187" t="str">
        <f t="shared" si="1381"/>
        <v/>
      </c>
      <c r="AN4115" s="187" t="str">
        <f t="shared" si="1382"/>
        <v/>
      </c>
      <c r="AO4115" s="187" t="str">
        <f t="shared" si="1383"/>
        <v/>
      </c>
      <c r="AP4115" s="187" t="str">
        <f t="shared" si="1384"/>
        <v/>
      </c>
      <c r="AT4115" s="187" t="str">
        <f t="shared" si="1385"/>
        <v/>
      </c>
      <c r="AU4115" s="187" t="str">
        <f t="shared" si="1386"/>
        <v/>
      </c>
      <c r="AV4115" s="187" t="str">
        <f t="shared" si="1387"/>
        <v/>
      </c>
      <c r="AW4115" s="187" t="str">
        <f t="shared" si="1388"/>
        <v/>
      </c>
      <c r="AX4115" s="187" t="str">
        <f t="shared" si="1389"/>
        <v/>
      </c>
      <c r="AY4115" s="187" t="str">
        <f t="shared" si="1390"/>
        <v/>
      </c>
      <c r="AZ4115" s="187" t="str">
        <f t="shared" si="1391"/>
        <v/>
      </c>
      <c r="BA4115" s="187" t="str">
        <f t="shared" si="1392"/>
        <v xml:space="preserve"> </v>
      </c>
      <c r="BB4115" s="187" t="str">
        <f>IFERROR(IF(AW4115="","",VLOOKUP(AW4115,SUSS!R:S,2,FALSE)),AY4115*SUSS!$M$2)</f>
        <v/>
      </c>
      <c r="BC4115" s="187" t="str">
        <f t="shared" si="1393"/>
        <v/>
      </c>
    </row>
    <row r="4116" spans="29:55">
      <c r="AC4116" s="187" t="str">
        <f t="shared" si="1373"/>
        <v/>
      </c>
      <c r="AD4116" s="187" t="str">
        <f t="shared" si="1374"/>
        <v/>
      </c>
      <c r="AE4116" s="187" t="str">
        <f t="shared" si="1375"/>
        <v/>
      </c>
      <c r="AF4116" s="187" t="str">
        <f t="shared" si="1376"/>
        <v/>
      </c>
      <c r="AG4116" s="187" t="str">
        <f t="shared" si="1377"/>
        <v/>
      </c>
      <c r="AH4116" s="187" t="str">
        <f t="shared" si="1378"/>
        <v/>
      </c>
      <c r="AI4116" s="187" t="str">
        <f t="shared" si="1379"/>
        <v/>
      </c>
      <c r="AJ4116" s="187" t="str">
        <f t="shared" si="1380"/>
        <v/>
      </c>
      <c r="AK4116" s="187" t="str">
        <f t="shared" si="1381"/>
        <v/>
      </c>
      <c r="AN4116" s="187" t="str">
        <f t="shared" si="1382"/>
        <v/>
      </c>
      <c r="AO4116" s="187" t="str">
        <f t="shared" si="1383"/>
        <v/>
      </c>
      <c r="AP4116" s="187" t="str">
        <f t="shared" si="1384"/>
        <v/>
      </c>
      <c r="AT4116" s="187" t="str">
        <f t="shared" si="1385"/>
        <v/>
      </c>
      <c r="AU4116" s="187" t="str">
        <f t="shared" si="1386"/>
        <v/>
      </c>
      <c r="AV4116" s="187" t="str">
        <f t="shared" si="1387"/>
        <v/>
      </c>
      <c r="AW4116" s="187" t="str">
        <f t="shared" si="1388"/>
        <v/>
      </c>
      <c r="AX4116" s="187" t="str">
        <f t="shared" si="1389"/>
        <v/>
      </c>
      <c r="AY4116" s="187" t="str">
        <f t="shared" si="1390"/>
        <v/>
      </c>
      <c r="AZ4116" s="187" t="str">
        <f t="shared" si="1391"/>
        <v/>
      </c>
      <c r="BA4116" s="187" t="str">
        <f t="shared" si="1392"/>
        <v xml:space="preserve"> </v>
      </c>
      <c r="BB4116" s="187" t="str">
        <f>IFERROR(IF(AW4116="","",VLOOKUP(AW4116,SUSS!R:S,2,FALSE)),AY4116*SUSS!$M$2)</f>
        <v/>
      </c>
      <c r="BC4116" s="187" t="str">
        <f t="shared" si="1393"/>
        <v/>
      </c>
    </row>
    <row r="4117" spans="29:55">
      <c r="AC4117" s="187" t="str">
        <f t="shared" si="1373"/>
        <v/>
      </c>
      <c r="AD4117" s="187" t="str">
        <f t="shared" si="1374"/>
        <v/>
      </c>
      <c r="AE4117" s="187" t="str">
        <f t="shared" si="1375"/>
        <v/>
      </c>
      <c r="AF4117" s="187" t="str">
        <f t="shared" si="1376"/>
        <v/>
      </c>
      <c r="AG4117" s="187" t="str">
        <f t="shared" si="1377"/>
        <v/>
      </c>
      <c r="AH4117" s="187" t="str">
        <f t="shared" si="1378"/>
        <v/>
      </c>
      <c r="AI4117" s="187" t="str">
        <f t="shared" si="1379"/>
        <v/>
      </c>
      <c r="AJ4117" s="187" t="str">
        <f t="shared" si="1380"/>
        <v/>
      </c>
      <c r="AK4117" s="187" t="str">
        <f t="shared" si="1381"/>
        <v/>
      </c>
      <c r="AN4117" s="187" t="str">
        <f t="shared" si="1382"/>
        <v/>
      </c>
      <c r="AO4117" s="187" t="str">
        <f t="shared" si="1383"/>
        <v/>
      </c>
      <c r="AP4117" s="187" t="str">
        <f t="shared" si="1384"/>
        <v/>
      </c>
      <c r="AT4117" s="187" t="str">
        <f t="shared" si="1385"/>
        <v/>
      </c>
      <c r="AU4117" s="187" t="str">
        <f t="shared" si="1386"/>
        <v/>
      </c>
      <c r="AV4117" s="187" t="str">
        <f t="shared" si="1387"/>
        <v/>
      </c>
      <c r="AW4117" s="187" t="str">
        <f t="shared" si="1388"/>
        <v/>
      </c>
      <c r="AX4117" s="187" t="str">
        <f t="shared" si="1389"/>
        <v/>
      </c>
      <c r="AY4117" s="187" t="str">
        <f t="shared" si="1390"/>
        <v/>
      </c>
      <c r="AZ4117" s="187" t="str">
        <f t="shared" si="1391"/>
        <v/>
      </c>
      <c r="BA4117" s="187" t="str">
        <f t="shared" si="1392"/>
        <v xml:space="preserve"> </v>
      </c>
      <c r="BB4117" s="187" t="str">
        <f>IFERROR(IF(AW4117="","",VLOOKUP(AW4117,SUSS!R:S,2,FALSE)),AY4117*SUSS!$M$2)</f>
        <v/>
      </c>
      <c r="BC4117" s="187" t="str">
        <f t="shared" si="1393"/>
        <v/>
      </c>
    </row>
    <row r="4118" spans="29:55">
      <c r="AC4118" s="187" t="str">
        <f t="shared" si="1373"/>
        <v/>
      </c>
      <c r="AD4118" s="187" t="str">
        <f t="shared" si="1374"/>
        <v/>
      </c>
      <c r="AE4118" s="187" t="str">
        <f t="shared" si="1375"/>
        <v/>
      </c>
      <c r="AF4118" s="187" t="str">
        <f t="shared" si="1376"/>
        <v/>
      </c>
      <c r="AG4118" s="187" t="str">
        <f t="shared" si="1377"/>
        <v/>
      </c>
      <c r="AH4118" s="187" t="str">
        <f t="shared" si="1378"/>
        <v/>
      </c>
      <c r="AI4118" s="187" t="str">
        <f t="shared" si="1379"/>
        <v/>
      </c>
      <c r="AJ4118" s="187" t="str">
        <f t="shared" si="1380"/>
        <v/>
      </c>
      <c r="AK4118" s="187" t="str">
        <f t="shared" si="1381"/>
        <v/>
      </c>
      <c r="AN4118" s="187" t="str">
        <f t="shared" si="1382"/>
        <v/>
      </c>
      <c r="AO4118" s="187" t="str">
        <f t="shared" si="1383"/>
        <v/>
      </c>
      <c r="AP4118" s="187" t="str">
        <f t="shared" si="1384"/>
        <v/>
      </c>
      <c r="AT4118" s="187" t="str">
        <f t="shared" si="1385"/>
        <v/>
      </c>
      <c r="AU4118" s="187" t="str">
        <f t="shared" si="1386"/>
        <v/>
      </c>
      <c r="AV4118" s="187" t="str">
        <f t="shared" si="1387"/>
        <v/>
      </c>
      <c r="AW4118" s="187" t="str">
        <f t="shared" si="1388"/>
        <v/>
      </c>
      <c r="AX4118" s="187" t="str">
        <f t="shared" si="1389"/>
        <v/>
      </c>
      <c r="AY4118" s="187" t="str">
        <f t="shared" si="1390"/>
        <v/>
      </c>
      <c r="AZ4118" s="187" t="str">
        <f t="shared" si="1391"/>
        <v/>
      </c>
      <c r="BA4118" s="187" t="str">
        <f t="shared" si="1392"/>
        <v xml:space="preserve"> </v>
      </c>
      <c r="BB4118" s="187" t="str">
        <f>IFERROR(IF(AW4118="","",VLOOKUP(AW4118,SUSS!R:S,2,FALSE)),AY4118*SUSS!$M$2)</f>
        <v/>
      </c>
      <c r="BC4118" s="187" t="str">
        <f t="shared" si="1393"/>
        <v/>
      </c>
    </row>
    <row r="4119" spans="29:55">
      <c r="AC4119" s="187" t="str">
        <f t="shared" si="1373"/>
        <v/>
      </c>
      <c r="AD4119" s="187" t="str">
        <f t="shared" si="1374"/>
        <v/>
      </c>
      <c r="AE4119" s="187" t="str">
        <f t="shared" si="1375"/>
        <v/>
      </c>
      <c r="AF4119" s="187" t="str">
        <f t="shared" si="1376"/>
        <v/>
      </c>
      <c r="AG4119" s="187" t="str">
        <f t="shared" si="1377"/>
        <v/>
      </c>
      <c r="AH4119" s="187" t="str">
        <f t="shared" si="1378"/>
        <v/>
      </c>
      <c r="AI4119" s="187" t="str">
        <f t="shared" si="1379"/>
        <v/>
      </c>
      <c r="AJ4119" s="187" t="str">
        <f t="shared" si="1380"/>
        <v/>
      </c>
      <c r="AK4119" s="187" t="str">
        <f t="shared" si="1381"/>
        <v/>
      </c>
      <c r="AN4119" s="187" t="str">
        <f t="shared" si="1382"/>
        <v/>
      </c>
      <c r="AO4119" s="187" t="str">
        <f t="shared" si="1383"/>
        <v/>
      </c>
      <c r="AP4119" s="187" t="str">
        <f t="shared" si="1384"/>
        <v/>
      </c>
      <c r="AT4119" s="187" t="str">
        <f t="shared" si="1385"/>
        <v/>
      </c>
      <c r="AU4119" s="187" t="str">
        <f t="shared" si="1386"/>
        <v/>
      </c>
      <c r="AV4119" s="187" t="str">
        <f t="shared" si="1387"/>
        <v/>
      </c>
      <c r="AW4119" s="187" t="str">
        <f t="shared" si="1388"/>
        <v/>
      </c>
      <c r="AX4119" s="187" t="str">
        <f t="shared" si="1389"/>
        <v/>
      </c>
      <c r="AY4119" s="187" t="str">
        <f t="shared" si="1390"/>
        <v/>
      </c>
      <c r="AZ4119" s="187" t="str">
        <f t="shared" si="1391"/>
        <v/>
      </c>
      <c r="BA4119" s="187" t="str">
        <f t="shared" si="1392"/>
        <v xml:space="preserve"> </v>
      </c>
      <c r="BB4119" s="187" t="str">
        <f>IFERROR(IF(AW4119="","",VLOOKUP(AW4119,SUSS!R:S,2,FALSE)),AY4119*SUSS!$M$2)</f>
        <v/>
      </c>
      <c r="BC4119" s="187" t="str">
        <f t="shared" si="1393"/>
        <v/>
      </c>
    </row>
    <row r="4120" spans="29:55">
      <c r="AC4120" s="187" t="str">
        <f t="shared" si="1373"/>
        <v/>
      </c>
      <c r="AD4120" s="187" t="str">
        <f t="shared" si="1374"/>
        <v/>
      </c>
      <c r="AE4120" s="187" t="str">
        <f t="shared" si="1375"/>
        <v/>
      </c>
      <c r="AF4120" s="187" t="str">
        <f t="shared" si="1376"/>
        <v/>
      </c>
      <c r="AG4120" s="187" t="str">
        <f t="shared" si="1377"/>
        <v/>
      </c>
      <c r="AH4120" s="187" t="str">
        <f t="shared" si="1378"/>
        <v/>
      </c>
      <c r="AI4120" s="187" t="str">
        <f t="shared" si="1379"/>
        <v/>
      </c>
      <c r="AJ4120" s="187" t="str">
        <f t="shared" si="1380"/>
        <v/>
      </c>
      <c r="AK4120" s="187" t="str">
        <f t="shared" si="1381"/>
        <v/>
      </c>
      <c r="AN4120" s="187" t="str">
        <f t="shared" si="1382"/>
        <v/>
      </c>
      <c r="AO4120" s="187" t="str">
        <f t="shared" si="1383"/>
        <v/>
      </c>
      <c r="AP4120" s="187" t="str">
        <f t="shared" si="1384"/>
        <v/>
      </c>
      <c r="AT4120" s="187" t="str">
        <f t="shared" si="1385"/>
        <v/>
      </c>
      <c r="AU4120" s="187" t="str">
        <f t="shared" si="1386"/>
        <v/>
      </c>
      <c r="AV4120" s="187" t="str">
        <f t="shared" si="1387"/>
        <v/>
      </c>
      <c r="AW4120" s="187" t="str">
        <f t="shared" si="1388"/>
        <v/>
      </c>
      <c r="AX4120" s="187" t="str">
        <f t="shared" si="1389"/>
        <v/>
      </c>
      <c r="AY4120" s="187" t="str">
        <f t="shared" si="1390"/>
        <v/>
      </c>
      <c r="AZ4120" s="187" t="str">
        <f t="shared" si="1391"/>
        <v/>
      </c>
      <c r="BA4120" s="187" t="str">
        <f t="shared" si="1392"/>
        <v xml:space="preserve"> </v>
      </c>
      <c r="BB4120" s="187" t="str">
        <f>IFERROR(IF(AW4120="","",VLOOKUP(AW4120,SUSS!R:S,2,FALSE)),AY4120*SUSS!$M$2)</f>
        <v/>
      </c>
      <c r="BC4120" s="187" t="str">
        <f t="shared" si="1393"/>
        <v/>
      </c>
    </row>
    <row r="4121" spans="29:55">
      <c r="AC4121" s="187" t="str">
        <f t="shared" si="1373"/>
        <v/>
      </c>
      <c r="AD4121" s="187" t="str">
        <f t="shared" si="1374"/>
        <v/>
      </c>
      <c r="AE4121" s="187" t="str">
        <f t="shared" si="1375"/>
        <v/>
      </c>
      <c r="AF4121" s="187" t="str">
        <f t="shared" si="1376"/>
        <v/>
      </c>
      <c r="AG4121" s="187" t="str">
        <f t="shared" si="1377"/>
        <v/>
      </c>
      <c r="AH4121" s="187" t="str">
        <f t="shared" si="1378"/>
        <v/>
      </c>
      <c r="AI4121" s="187" t="str">
        <f t="shared" si="1379"/>
        <v/>
      </c>
      <c r="AJ4121" s="187" t="str">
        <f t="shared" si="1380"/>
        <v/>
      </c>
      <c r="AK4121" s="187" t="str">
        <f t="shared" si="1381"/>
        <v/>
      </c>
      <c r="AN4121" s="187" t="str">
        <f t="shared" si="1382"/>
        <v/>
      </c>
      <c r="AO4121" s="187" t="str">
        <f t="shared" si="1383"/>
        <v/>
      </c>
      <c r="AP4121" s="187" t="str">
        <f t="shared" si="1384"/>
        <v/>
      </c>
      <c r="AT4121" s="187" t="str">
        <f t="shared" si="1385"/>
        <v/>
      </c>
      <c r="AU4121" s="187" t="str">
        <f t="shared" si="1386"/>
        <v/>
      </c>
      <c r="AV4121" s="187" t="str">
        <f t="shared" si="1387"/>
        <v/>
      </c>
      <c r="AW4121" s="187" t="str">
        <f t="shared" si="1388"/>
        <v/>
      </c>
      <c r="AX4121" s="187" t="str">
        <f t="shared" si="1389"/>
        <v/>
      </c>
      <c r="AY4121" s="187" t="str">
        <f t="shared" si="1390"/>
        <v/>
      </c>
      <c r="AZ4121" s="187" t="str">
        <f t="shared" si="1391"/>
        <v/>
      </c>
      <c r="BA4121" s="187" t="str">
        <f t="shared" si="1392"/>
        <v xml:space="preserve"> </v>
      </c>
      <c r="BB4121" s="187" t="str">
        <f>IFERROR(IF(AW4121="","",VLOOKUP(AW4121,SUSS!R:S,2,FALSE)),AY4121*SUSS!$M$2)</f>
        <v/>
      </c>
      <c r="BC4121" s="187" t="str">
        <f t="shared" si="1393"/>
        <v/>
      </c>
    </row>
    <row r="4122" spans="29:55">
      <c r="AC4122" s="187" t="str">
        <f t="shared" si="1373"/>
        <v/>
      </c>
      <c r="AD4122" s="187" t="str">
        <f t="shared" si="1374"/>
        <v/>
      </c>
      <c r="AE4122" s="187" t="str">
        <f t="shared" si="1375"/>
        <v/>
      </c>
      <c r="AF4122" s="187" t="str">
        <f t="shared" si="1376"/>
        <v/>
      </c>
      <c r="AG4122" s="187" t="str">
        <f t="shared" si="1377"/>
        <v/>
      </c>
      <c r="AH4122" s="187" t="str">
        <f t="shared" si="1378"/>
        <v/>
      </c>
      <c r="AI4122" s="187" t="str">
        <f t="shared" si="1379"/>
        <v/>
      </c>
      <c r="AJ4122" s="187" t="str">
        <f t="shared" si="1380"/>
        <v/>
      </c>
      <c r="AK4122" s="187" t="str">
        <f t="shared" si="1381"/>
        <v/>
      </c>
      <c r="AN4122" s="187" t="str">
        <f t="shared" si="1382"/>
        <v/>
      </c>
      <c r="AO4122" s="187" t="str">
        <f t="shared" si="1383"/>
        <v/>
      </c>
      <c r="AP4122" s="187" t="str">
        <f t="shared" si="1384"/>
        <v/>
      </c>
      <c r="AT4122" s="187" t="str">
        <f t="shared" si="1385"/>
        <v/>
      </c>
      <c r="AU4122" s="187" t="str">
        <f t="shared" si="1386"/>
        <v/>
      </c>
      <c r="AV4122" s="187" t="str">
        <f t="shared" si="1387"/>
        <v/>
      </c>
      <c r="AW4122" s="187" t="str">
        <f t="shared" si="1388"/>
        <v/>
      </c>
      <c r="AX4122" s="187" t="str">
        <f t="shared" si="1389"/>
        <v/>
      </c>
      <c r="AY4122" s="187" t="str">
        <f t="shared" si="1390"/>
        <v/>
      </c>
      <c r="AZ4122" s="187" t="str">
        <f t="shared" si="1391"/>
        <v/>
      </c>
      <c r="BA4122" s="187" t="str">
        <f t="shared" si="1392"/>
        <v xml:space="preserve"> </v>
      </c>
      <c r="BB4122" s="187" t="str">
        <f>IFERROR(IF(AW4122="","",VLOOKUP(AW4122,SUSS!R:S,2,FALSE)),AY4122*SUSS!$M$2)</f>
        <v/>
      </c>
      <c r="BC4122" s="187" t="str">
        <f t="shared" si="1393"/>
        <v/>
      </c>
    </row>
    <row r="4123" spans="29:55">
      <c r="AC4123" s="187" t="str">
        <f t="shared" si="1373"/>
        <v/>
      </c>
      <c r="AD4123" s="187" t="str">
        <f t="shared" si="1374"/>
        <v/>
      </c>
      <c r="AE4123" s="187" t="str">
        <f t="shared" si="1375"/>
        <v/>
      </c>
      <c r="AF4123" s="187" t="str">
        <f t="shared" si="1376"/>
        <v/>
      </c>
      <c r="AG4123" s="187" t="str">
        <f t="shared" si="1377"/>
        <v/>
      </c>
      <c r="AH4123" s="187" t="str">
        <f t="shared" si="1378"/>
        <v/>
      </c>
      <c r="AI4123" s="187" t="str">
        <f t="shared" si="1379"/>
        <v/>
      </c>
      <c r="AJ4123" s="187" t="str">
        <f t="shared" si="1380"/>
        <v/>
      </c>
      <c r="AK4123" s="187" t="str">
        <f t="shared" si="1381"/>
        <v/>
      </c>
      <c r="AN4123" s="187" t="str">
        <f t="shared" si="1382"/>
        <v/>
      </c>
      <c r="AO4123" s="187" t="str">
        <f t="shared" si="1383"/>
        <v/>
      </c>
      <c r="AP4123" s="187" t="str">
        <f t="shared" si="1384"/>
        <v/>
      </c>
      <c r="AT4123" s="187" t="str">
        <f t="shared" si="1385"/>
        <v/>
      </c>
      <c r="AU4123" s="187" t="str">
        <f t="shared" si="1386"/>
        <v/>
      </c>
      <c r="AV4123" s="187" t="str">
        <f t="shared" si="1387"/>
        <v/>
      </c>
      <c r="AW4123" s="187" t="str">
        <f t="shared" si="1388"/>
        <v/>
      </c>
      <c r="AX4123" s="187" t="str">
        <f t="shared" si="1389"/>
        <v/>
      </c>
      <c r="AY4123" s="187" t="str">
        <f t="shared" si="1390"/>
        <v/>
      </c>
      <c r="AZ4123" s="187" t="str">
        <f t="shared" si="1391"/>
        <v/>
      </c>
      <c r="BA4123" s="187" t="str">
        <f t="shared" si="1392"/>
        <v xml:space="preserve"> </v>
      </c>
      <c r="BB4123" s="187" t="str">
        <f>IFERROR(IF(AW4123="","",VLOOKUP(AW4123,SUSS!R:S,2,FALSE)),AY4123*SUSS!$M$2)</f>
        <v/>
      </c>
      <c r="BC4123" s="187" t="str">
        <f t="shared" si="1393"/>
        <v/>
      </c>
    </row>
    <row r="4124" spans="29:55">
      <c r="AC4124" s="187" t="str">
        <f t="shared" si="1373"/>
        <v/>
      </c>
      <c r="AD4124" s="187" t="str">
        <f t="shared" si="1374"/>
        <v/>
      </c>
      <c r="AE4124" s="187" t="str">
        <f t="shared" si="1375"/>
        <v/>
      </c>
      <c r="AF4124" s="187" t="str">
        <f t="shared" si="1376"/>
        <v/>
      </c>
      <c r="AG4124" s="187" t="str">
        <f t="shared" si="1377"/>
        <v/>
      </c>
      <c r="AH4124" s="187" t="str">
        <f t="shared" si="1378"/>
        <v/>
      </c>
      <c r="AI4124" s="187" t="str">
        <f t="shared" si="1379"/>
        <v/>
      </c>
      <c r="AJ4124" s="187" t="str">
        <f t="shared" si="1380"/>
        <v/>
      </c>
      <c r="AK4124" s="187" t="str">
        <f t="shared" si="1381"/>
        <v/>
      </c>
      <c r="AN4124" s="187" t="str">
        <f t="shared" si="1382"/>
        <v/>
      </c>
      <c r="AO4124" s="187" t="str">
        <f t="shared" si="1383"/>
        <v/>
      </c>
      <c r="AP4124" s="187" t="str">
        <f t="shared" si="1384"/>
        <v/>
      </c>
      <c r="AT4124" s="187" t="str">
        <f t="shared" si="1385"/>
        <v/>
      </c>
      <c r="AU4124" s="187" t="str">
        <f t="shared" si="1386"/>
        <v/>
      </c>
      <c r="AV4124" s="187" t="str">
        <f t="shared" si="1387"/>
        <v/>
      </c>
      <c r="AW4124" s="187" t="str">
        <f t="shared" si="1388"/>
        <v/>
      </c>
      <c r="AX4124" s="187" t="str">
        <f t="shared" si="1389"/>
        <v/>
      </c>
      <c r="AY4124" s="187" t="str">
        <f t="shared" si="1390"/>
        <v/>
      </c>
      <c r="AZ4124" s="187" t="str">
        <f t="shared" si="1391"/>
        <v/>
      </c>
      <c r="BA4124" s="187" t="str">
        <f t="shared" si="1392"/>
        <v xml:space="preserve"> </v>
      </c>
      <c r="BB4124" s="187" t="str">
        <f>IFERROR(IF(AW4124="","",VLOOKUP(AW4124,SUSS!R:S,2,FALSE)),AY4124*SUSS!$M$2)</f>
        <v/>
      </c>
      <c r="BC4124" s="187" t="str">
        <f t="shared" si="1393"/>
        <v/>
      </c>
    </row>
    <row r="4125" spans="29:55">
      <c r="AC4125" s="187" t="str">
        <f t="shared" si="1373"/>
        <v/>
      </c>
      <c r="AD4125" s="187" t="str">
        <f t="shared" si="1374"/>
        <v/>
      </c>
      <c r="AE4125" s="187" t="str">
        <f t="shared" si="1375"/>
        <v/>
      </c>
      <c r="AF4125" s="187" t="str">
        <f t="shared" si="1376"/>
        <v/>
      </c>
      <c r="AG4125" s="187" t="str">
        <f t="shared" si="1377"/>
        <v/>
      </c>
      <c r="AH4125" s="187" t="str">
        <f t="shared" si="1378"/>
        <v/>
      </c>
      <c r="AI4125" s="187" t="str">
        <f t="shared" si="1379"/>
        <v/>
      </c>
      <c r="AJ4125" s="187" t="str">
        <f t="shared" si="1380"/>
        <v/>
      </c>
      <c r="AK4125" s="187" t="str">
        <f t="shared" si="1381"/>
        <v/>
      </c>
      <c r="AN4125" s="187" t="str">
        <f t="shared" si="1382"/>
        <v/>
      </c>
      <c r="AO4125" s="187" t="str">
        <f t="shared" si="1383"/>
        <v/>
      </c>
      <c r="AP4125" s="187" t="str">
        <f t="shared" si="1384"/>
        <v/>
      </c>
      <c r="AT4125" s="187" t="str">
        <f t="shared" si="1385"/>
        <v/>
      </c>
      <c r="AU4125" s="187" t="str">
        <f t="shared" si="1386"/>
        <v/>
      </c>
      <c r="AV4125" s="187" t="str">
        <f t="shared" si="1387"/>
        <v/>
      </c>
      <c r="AW4125" s="187" t="str">
        <f t="shared" si="1388"/>
        <v/>
      </c>
      <c r="AX4125" s="187" t="str">
        <f t="shared" si="1389"/>
        <v/>
      </c>
      <c r="AY4125" s="187" t="str">
        <f t="shared" si="1390"/>
        <v/>
      </c>
      <c r="AZ4125" s="187" t="str">
        <f t="shared" si="1391"/>
        <v/>
      </c>
      <c r="BA4125" s="187" t="str">
        <f t="shared" si="1392"/>
        <v xml:space="preserve"> </v>
      </c>
      <c r="BB4125" s="187" t="str">
        <f>IFERROR(IF(AW4125="","",VLOOKUP(AW4125,SUSS!R:S,2,FALSE)),AY4125*SUSS!$M$2)</f>
        <v/>
      </c>
      <c r="BC4125" s="187" t="str">
        <f t="shared" si="1393"/>
        <v/>
      </c>
    </row>
    <row r="4126" spans="29:55">
      <c r="AC4126" s="187" t="str">
        <f t="shared" si="1373"/>
        <v/>
      </c>
      <c r="AD4126" s="187" t="str">
        <f t="shared" si="1374"/>
        <v/>
      </c>
      <c r="AE4126" s="187" t="str">
        <f t="shared" si="1375"/>
        <v/>
      </c>
      <c r="AF4126" s="187" t="str">
        <f t="shared" si="1376"/>
        <v/>
      </c>
      <c r="AG4126" s="187" t="str">
        <f t="shared" si="1377"/>
        <v/>
      </c>
      <c r="AH4126" s="187" t="str">
        <f t="shared" si="1378"/>
        <v/>
      </c>
      <c r="AI4126" s="187" t="str">
        <f t="shared" si="1379"/>
        <v/>
      </c>
      <c r="AJ4126" s="187" t="str">
        <f t="shared" si="1380"/>
        <v/>
      </c>
      <c r="AK4126" s="187" t="str">
        <f t="shared" si="1381"/>
        <v/>
      </c>
      <c r="AN4126" s="187" t="str">
        <f t="shared" si="1382"/>
        <v/>
      </c>
      <c r="AO4126" s="187" t="str">
        <f t="shared" si="1383"/>
        <v/>
      </c>
      <c r="AP4126" s="187" t="str">
        <f t="shared" si="1384"/>
        <v/>
      </c>
      <c r="AT4126" s="187" t="str">
        <f t="shared" si="1385"/>
        <v/>
      </c>
      <c r="AU4126" s="187" t="str">
        <f t="shared" si="1386"/>
        <v/>
      </c>
      <c r="AV4126" s="187" t="str">
        <f t="shared" si="1387"/>
        <v/>
      </c>
      <c r="AW4126" s="187" t="str">
        <f t="shared" si="1388"/>
        <v/>
      </c>
      <c r="AX4126" s="187" t="str">
        <f t="shared" si="1389"/>
        <v/>
      </c>
      <c r="AY4126" s="187" t="str">
        <f t="shared" si="1390"/>
        <v/>
      </c>
      <c r="AZ4126" s="187" t="str">
        <f t="shared" si="1391"/>
        <v/>
      </c>
      <c r="BA4126" s="187" t="str">
        <f t="shared" si="1392"/>
        <v xml:space="preserve"> </v>
      </c>
      <c r="BB4126" s="187" t="str">
        <f>IFERROR(IF(AW4126="","",VLOOKUP(AW4126,SUSS!R:S,2,FALSE)),AY4126*SUSS!$M$2)</f>
        <v/>
      </c>
      <c r="BC4126" s="187" t="str">
        <f t="shared" si="1393"/>
        <v/>
      </c>
    </row>
    <row r="4127" spans="29:55">
      <c r="AC4127" s="187" t="str">
        <f t="shared" si="1373"/>
        <v/>
      </c>
      <c r="AD4127" s="187" t="str">
        <f t="shared" si="1374"/>
        <v/>
      </c>
      <c r="AE4127" s="187" t="str">
        <f t="shared" si="1375"/>
        <v/>
      </c>
      <c r="AF4127" s="187" t="str">
        <f t="shared" si="1376"/>
        <v/>
      </c>
      <c r="AG4127" s="187" t="str">
        <f t="shared" si="1377"/>
        <v/>
      </c>
      <c r="AH4127" s="187" t="str">
        <f t="shared" si="1378"/>
        <v/>
      </c>
      <c r="AI4127" s="187" t="str">
        <f t="shared" si="1379"/>
        <v/>
      </c>
      <c r="AJ4127" s="187" t="str">
        <f t="shared" si="1380"/>
        <v/>
      </c>
      <c r="AK4127" s="187" t="str">
        <f t="shared" si="1381"/>
        <v/>
      </c>
      <c r="AN4127" s="187" t="str">
        <f t="shared" si="1382"/>
        <v/>
      </c>
      <c r="AO4127" s="187" t="str">
        <f t="shared" si="1383"/>
        <v/>
      </c>
      <c r="AP4127" s="187" t="str">
        <f t="shared" si="1384"/>
        <v/>
      </c>
      <c r="AT4127" s="187" t="str">
        <f t="shared" si="1385"/>
        <v/>
      </c>
      <c r="AU4127" s="187" t="str">
        <f t="shared" si="1386"/>
        <v/>
      </c>
      <c r="AV4127" s="187" t="str">
        <f t="shared" si="1387"/>
        <v/>
      </c>
      <c r="AW4127" s="187" t="str">
        <f t="shared" si="1388"/>
        <v/>
      </c>
      <c r="AX4127" s="187" t="str">
        <f t="shared" si="1389"/>
        <v/>
      </c>
      <c r="AY4127" s="187" t="str">
        <f t="shared" si="1390"/>
        <v/>
      </c>
      <c r="AZ4127" s="187" t="str">
        <f t="shared" si="1391"/>
        <v/>
      </c>
      <c r="BA4127" s="187" t="str">
        <f t="shared" si="1392"/>
        <v xml:space="preserve"> </v>
      </c>
      <c r="BB4127" s="187" t="str">
        <f>IFERROR(IF(AW4127="","",VLOOKUP(AW4127,SUSS!R:S,2,FALSE)),AY4127*SUSS!$M$2)</f>
        <v/>
      </c>
      <c r="BC4127" s="187" t="str">
        <f t="shared" si="1393"/>
        <v/>
      </c>
    </row>
    <row r="4128" spans="29:55">
      <c r="AC4128" s="187" t="str">
        <f t="shared" si="1373"/>
        <v/>
      </c>
      <c r="AD4128" s="187" t="str">
        <f t="shared" si="1374"/>
        <v/>
      </c>
      <c r="AE4128" s="187" t="str">
        <f t="shared" si="1375"/>
        <v/>
      </c>
      <c r="AF4128" s="187" t="str">
        <f t="shared" si="1376"/>
        <v/>
      </c>
      <c r="AG4128" s="187" t="str">
        <f t="shared" si="1377"/>
        <v/>
      </c>
      <c r="AH4128" s="187" t="str">
        <f t="shared" si="1378"/>
        <v/>
      </c>
      <c r="AI4128" s="187" t="str">
        <f t="shared" si="1379"/>
        <v/>
      </c>
      <c r="AJ4128" s="187" t="str">
        <f t="shared" si="1380"/>
        <v/>
      </c>
      <c r="AK4128" s="187" t="str">
        <f t="shared" si="1381"/>
        <v/>
      </c>
      <c r="AN4128" s="187" t="str">
        <f t="shared" si="1382"/>
        <v/>
      </c>
      <c r="AO4128" s="187" t="str">
        <f t="shared" si="1383"/>
        <v/>
      </c>
      <c r="AP4128" s="187" t="str">
        <f t="shared" si="1384"/>
        <v/>
      </c>
      <c r="AT4128" s="187" t="str">
        <f t="shared" si="1385"/>
        <v/>
      </c>
      <c r="AU4128" s="187" t="str">
        <f t="shared" si="1386"/>
        <v/>
      </c>
      <c r="AV4128" s="187" t="str">
        <f t="shared" si="1387"/>
        <v/>
      </c>
      <c r="AW4128" s="187" t="str">
        <f t="shared" si="1388"/>
        <v/>
      </c>
      <c r="AX4128" s="187" t="str">
        <f t="shared" si="1389"/>
        <v/>
      </c>
      <c r="AY4128" s="187" t="str">
        <f t="shared" si="1390"/>
        <v/>
      </c>
      <c r="AZ4128" s="187" t="str">
        <f t="shared" si="1391"/>
        <v/>
      </c>
      <c r="BA4128" s="187" t="str">
        <f t="shared" si="1392"/>
        <v xml:space="preserve"> </v>
      </c>
      <c r="BB4128" s="187" t="str">
        <f>IFERROR(IF(AW4128="","",VLOOKUP(AW4128,SUSS!R:S,2,FALSE)),AY4128*SUSS!$M$2)</f>
        <v/>
      </c>
      <c r="BC4128" s="187" t="str">
        <f t="shared" si="1393"/>
        <v/>
      </c>
    </row>
    <row r="4129" spans="29:55">
      <c r="AC4129" s="187" t="str">
        <f t="shared" ref="AC4129:AC4192" si="1394">IF($E4129=$AD$1,IF($G4129=$AE$1,A4129,""),"")</f>
        <v/>
      </c>
      <c r="AD4129" s="187" t="str">
        <f t="shared" ref="AD4129:AD4192" si="1395">IF($E4129=$AD$1,IF($G4129=$AE$1,E4129,""),"")</f>
        <v/>
      </c>
      <c r="AE4129" s="187" t="str">
        <f t="shared" ref="AE4129:AE4192" si="1396">IF($E4129=$AD$1,IF($G4129=$AE$1,F4129,""),"")</f>
        <v/>
      </c>
      <c r="AF4129" s="187" t="str">
        <f t="shared" ref="AF4129:AF4192" si="1397">IF($E4129=$AD$1,IF($G4129=$AE$1,G4129,""),"")</f>
        <v/>
      </c>
      <c r="AG4129" s="187" t="str">
        <f t="shared" ref="AG4129:AG4192" si="1398">IF($E4129=$AD$1,IF($G4129=$AE$1,I4129,""),"")</f>
        <v/>
      </c>
      <c r="AH4129" s="187" t="str">
        <f t="shared" ref="AH4129:AH4192" si="1399">IF($E4129=$AD$1,IF($G4129=$AE$1,J4129,""),"")</f>
        <v/>
      </c>
      <c r="AI4129" s="187" t="str">
        <f t="shared" ref="AI4129:AI4192" si="1400">IF($E4129=$AD$1,IF($G4129=$AE$1,K4129,""),"")</f>
        <v/>
      </c>
      <c r="AJ4129" s="187" t="str">
        <f t="shared" ref="AJ4129:AJ4192" si="1401">IF($E4129=$AD$1,IF($G4129=$AE$1,B4129,""),"")</f>
        <v/>
      </c>
      <c r="AK4129" s="187" t="str">
        <f t="shared" ref="AK4129:AK4192" si="1402">IF($E4129=$AD$1,IF($G4129=$AE$1,C4129,""),"")</f>
        <v/>
      </c>
      <c r="AN4129" s="187" t="str">
        <f t="shared" ref="AN4129:AN4192" si="1403">LEFT(AO4129,7)</f>
        <v/>
      </c>
      <c r="AO4129" s="187" t="str">
        <f t="shared" ref="AO4129:AO4192" si="1404">IF(AF4129=$AE$1,AJ4129&amp;"/"&amp;AK4129&amp;" "&amp;AD4129,"")</f>
        <v/>
      </c>
      <c r="AP4129" s="187" t="str">
        <f t="shared" ref="AP4129:AP4192" si="1405">IF(AO4129&lt;&gt;"",AI4129,"")</f>
        <v/>
      </c>
      <c r="AT4129" s="187" t="str">
        <f t="shared" ref="AT4129:AT4192" si="1406">IF($Q4129=$AD$1,N4129,"")</f>
        <v/>
      </c>
      <c r="AU4129" s="187" t="str">
        <f t="shared" ref="AU4129:AU4192" si="1407">IF($Q4129=$AD$1,O4129,"")</f>
        <v/>
      </c>
      <c r="AV4129" s="187" t="str">
        <f t="shared" ref="AV4129:AV4192" si="1408">IF($Q4129=$AD$1,P4129,"")</f>
        <v/>
      </c>
      <c r="AW4129" s="187" t="str">
        <f t="shared" ref="AW4129:AW4192" si="1409">IF($Q4129=$AD$1,T4129,"")</f>
        <v/>
      </c>
      <c r="AX4129" s="187" t="str">
        <f t="shared" ref="AX4129:AX4192" si="1410">IF(AW4129&lt;&gt;"",AW4129&amp;" "&amp;$AD$1,"")</f>
        <v/>
      </c>
      <c r="AY4129" s="187" t="str">
        <f t="shared" ref="AY4129:AY4192" si="1411">VLOOKUP(AX4129,AO:AP,2,FALSE)</f>
        <v/>
      </c>
      <c r="AZ4129" s="187" t="str">
        <f t="shared" ref="AZ4129:AZ4192" si="1412">IF(AY4129="","",AV4129/AY4129)</f>
        <v/>
      </c>
      <c r="BA4129" s="187" t="str">
        <f t="shared" ref="BA4129:BA4192" si="1413">AT4129&amp;" "&amp;AU4129</f>
        <v xml:space="preserve"> </v>
      </c>
      <c r="BB4129" s="187" t="str">
        <f>IFERROR(IF(AW4129="","",VLOOKUP(AW4129,SUSS!R:S,2,FALSE)),AY4129*SUSS!$M$2)</f>
        <v/>
      </c>
      <c r="BC4129" s="187" t="str">
        <f t="shared" ref="BC4129:BC4192" si="1414">IFERROR(IF(BB4129&lt;&gt;"",AZ4129*BB4129,""),"VER")</f>
        <v/>
      </c>
    </row>
    <row r="4130" spans="29:55">
      <c r="AC4130" s="187" t="str">
        <f t="shared" si="1394"/>
        <v/>
      </c>
      <c r="AD4130" s="187" t="str">
        <f t="shared" si="1395"/>
        <v/>
      </c>
      <c r="AE4130" s="187" t="str">
        <f t="shared" si="1396"/>
        <v/>
      </c>
      <c r="AF4130" s="187" t="str">
        <f t="shared" si="1397"/>
        <v/>
      </c>
      <c r="AG4130" s="187" t="str">
        <f t="shared" si="1398"/>
        <v/>
      </c>
      <c r="AH4130" s="187" t="str">
        <f t="shared" si="1399"/>
        <v/>
      </c>
      <c r="AI4130" s="187" t="str">
        <f t="shared" si="1400"/>
        <v/>
      </c>
      <c r="AJ4130" s="187" t="str">
        <f t="shared" si="1401"/>
        <v/>
      </c>
      <c r="AK4130" s="187" t="str">
        <f t="shared" si="1402"/>
        <v/>
      </c>
      <c r="AN4130" s="187" t="str">
        <f t="shared" si="1403"/>
        <v/>
      </c>
      <c r="AO4130" s="187" t="str">
        <f t="shared" si="1404"/>
        <v/>
      </c>
      <c r="AP4130" s="187" t="str">
        <f t="shared" si="1405"/>
        <v/>
      </c>
      <c r="AT4130" s="187" t="str">
        <f t="shared" si="1406"/>
        <v/>
      </c>
      <c r="AU4130" s="187" t="str">
        <f t="shared" si="1407"/>
        <v/>
      </c>
      <c r="AV4130" s="187" t="str">
        <f t="shared" si="1408"/>
        <v/>
      </c>
      <c r="AW4130" s="187" t="str">
        <f t="shared" si="1409"/>
        <v/>
      </c>
      <c r="AX4130" s="187" t="str">
        <f t="shared" si="1410"/>
        <v/>
      </c>
      <c r="AY4130" s="187" t="str">
        <f t="shared" si="1411"/>
        <v/>
      </c>
      <c r="AZ4130" s="187" t="str">
        <f t="shared" si="1412"/>
        <v/>
      </c>
      <c r="BA4130" s="187" t="str">
        <f t="shared" si="1413"/>
        <v xml:space="preserve"> </v>
      </c>
      <c r="BB4130" s="187" t="str">
        <f>IFERROR(IF(AW4130="","",VLOOKUP(AW4130,SUSS!R:S,2,FALSE)),AY4130*SUSS!$M$2)</f>
        <v/>
      </c>
      <c r="BC4130" s="187" t="str">
        <f t="shared" si="1414"/>
        <v/>
      </c>
    </row>
    <row r="4131" spans="29:55">
      <c r="AC4131" s="187" t="str">
        <f t="shared" si="1394"/>
        <v/>
      </c>
      <c r="AD4131" s="187" t="str">
        <f t="shared" si="1395"/>
        <v/>
      </c>
      <c r="AE4131" s="187" t="str">
        <f t="shared" si="1396"/>
        <v/>
      </c>
      <c r="AF4131" s="187" t="str">
        <f t="shared" si="1397"/>
        <v/>
      </c>
      <c r="AG4131" s="187" t="str">
        <f t="shared" si="1398"/>
        <v/>
      </c>
      <c r="AH4131" s="187" t="str">
        <f t="shared" si="1399"/>
        <v/>
      </c>
      <c r="AI4131" s="187" t="str">
        <f t="shared" si="1400"/>
        <v/>
      </c>
      <c r="AJ4131" s="187" t="str">
        <f t="shared" si="1401"/>
        <v/>
      </c>
      <c r="AK4131" s="187" t="str">
        <f t="shared" si="1402"/>
        <v/>
      </c>
      <c r="AN4131" s="187" t="str">
        <f t="shared" si="1403"/>
        <v/>
      </c>
      <c r="AO4131" s="187" t="str">
        <f t="shared" si="1404"/>
        <v/>
      </c>
      <c r="AP4131" s="187" t="str">
        <f t="shared" si="1405"/>
        <v/>
      </c>
      <c r="AT4131" s="187" t="str">
        <f t="shared" si="1406"/>
        <v/>
      </c>
      <c r="AU4131" s="187" t="str">
        <f t="shared" si="1407"/>
        <v/>
      </c>
      <c r="AV4131" s="187" t="str">
        <f t="shared" si="1408"/>
        <v/>
      </c>
      <c r="AW4131" s="187" t="str">
        <f t="shared" si="1409"/>
        <v/>
      </c>
      <c r="AX4131" s="187" t="str">
        <f t="shared" si="1410"/>
        <v/>
      </c>
      <c r="AY4131" s="187" t="str">
        <f t="shared" si="1411"/>
        <v/>
      </c>
      <c r="AZ4131" s="187" t="str">
        <f t="shared" si="1412"/>
        <v/>
      </c>
      <c r="BA4131" s="187" t="str">
        <f t="shared" si="1413"/>
        <v xml:space="preserve"> </v>
      </c>
      <c r="BB4131" s="187" t="str">
        <f>IFERROR(IF(AW4131="","",VLOOKUP(AW4131,SUSS!R:S,2,FALSE)),AY4131*SUSS!$M$2)</f>
        <v/>
      </c>
      <c r="BC4131" s="187" t="str">
        <f t="shared" si="1414"/>
        <v/>
      </c>
    </row>
    <row r="4132" spans="29:55">
      <c r="AC4132" s="187" t="str">
        <f t="shared" si="1394"/>
        <v/>
      </c>
      <c r="AD4132" s="187" t="str">
        <f t="shared" si="1395"/>
        <v/>
      </c>
      <c r="AE4132" s="187" t="str">
        <f t="shared" si="1396"/>
        <v/>
      </c>
      <c r="AF4132" s="187" t="str">
        <f t="shared" si="1397"/>
        <v/>
      </c>
      <c r="AG4132" s="187" t="str">
        <f t="shared" si="1398"/>
        <v/>
      </c>
      <c r="AH4132" s="187" t="str">
        <f t="shared" si="1399"/>
        <v/>
      </c>
      <c r="AI4132" s="187" t="str">
        <f t="shared" si="1400"/>
        <v/>
      </c>
      <c r="AJ4132" s="187" t="str">
        <f t="shared" si="1401"/>
        <v/>
      </c>
      <c r="AK4132" s="187" t="str">
        <f t="shared" si="1402"/>
        <v/>
      </c>
      <c r="AN4132" s="187" t="str">
        <f t="shared" si="1403"/>
        <v/>
      </c>
      <c r="AO4132" s="187" t="str">
        <f t="shared" si="1404"/>
        <v/>
      </c>
      <c r="AP4132" s="187" t="str">
        <f t="shared" si="1405"/>
        <v/>
      </c>
      <c r="AT4132" s="187" t="str">
        <f t="shared" si="1406"/>
        <v/>
      </c>
      <c r="AU4132" s="187" t="str">
        <f t="shared" si="1407"/>
        <v/>
      </c>
      <c r="AV4132" s="187" t="str">
        <f t="shared" si="1408"/>
        <v/>
      </c>
      <c r="AW4132" s="187" t="str">
        <f t="shared" si="1409"/>
        <v/>
      </c>
      <c r="AX4132" s="187" t="str">
        <f t="shared" si="1410"/>
        <v/>
      </c>
      <c r="AY4132" s="187" t="str">
        <f t="shared" si="1411"/>
        <v/>
      </c>
      <c r="AZ4132" s="187" t="str">
        <f t="shared" si="1412"/>
        <v/>
      </c>
      <c r="BA4132" s="187" t="str">
        <f t="shared" si="1413"/>
        <v xml:space="preserve"> </v>
      </c>
      <c r="BB4132" s="187" t="str">
        <f>IFERROR(IF(AW4132="","",VLOOKUP(AW4132,SUSS!R:S,2,FALSE)),AY4132*SUSS!$M$2)</f>
        <v/>
      </c>
      <c r="BC4132" s="187" t="str">
        <f t="shared" si="1414"/>
        <v/>
      </c>
    </row>
    <row r="4133" spans="29:55">
      <c r="AC4133" s="187" t="str">
        <f t="shared" si="1394"/>
        <v/>
      </c>
      <c r="AD4133" s="187" t="str">
        <f t="shared" si="1395"/>
        <v/>
      </c>
      <c r="AE4133" s="187" t="str">
        <f t="shared" si="1396"/>
        <v/>
      </c>
      <c r="AF4133" s="187" t="str">
        <f t="shared" si="1397"/>
        <v/>
      </c>
      <c r="AG4133" s="187" t="str">
        <f t="shared" si="1398"/>
        <v/>
      </c>
      <c r="AH4133" s="187" t="str">
        <f t="shared" si="1399"/>
        <v/>
      </c>
      <c r="AI4133" s="187" t="str">
        <f t="shared" si="1400"/>
        <v/>
      </c>
      <c r="AJ4133" s="187" t="str">
        <f t="shared" si="1401"/>
        <v/>
      </c>
      <c r="AK4133" s="187" t="str">
        <f t="shared" si="1402"/>
        <v/>
      </c>
      <c r="AN4133" s="187" t="str">
        <f t="shared" si="1403"/>
        <v/>
      </c>
      <c r="AO4133" s="187" t="str">
        <f t="shared" si="1404"/>
        <v/>
      </c>
      <c r="AP4133" s="187" t="str">
        <f t="shared" si="1405"/>
        <v/>
      </c>
      <c r="AT4133" s="187" t="str">
        <f t="shared" si="1406"/>
        <v/>
      </c>
      <c r="AU4133" s="187" t="str">
        <f t="shared" si="1407"/>
        <v/>
      </c>
      <c r="AV4133" s="187" t="str">
        <f t="shared" si="1408"/>
        <v/>
      </c>
      <c r="AW4133" s="187" t="str">
        <f t="shared" si="1409"/>
        <v/>
      </c>
      <c r="AX4133" s="187" t="str">
        <f t="shared" si="1410"/>
        <v/>
      </c>
      <c r="AY4133" s="187" t="str">
        <f t="shared" si="1411"/>
        <v/>
      </c>
      <c r="AZ4133" s="187" t="str">
        <f t="shared" si="1412"/>
        <v/>
      </c>
      <c r="BA4133" s="187" t="str">
        <f t="shared" si="1413"/>
        <v xml:space="preserve"> </v>
      </c>
      <c r="BB4133" s="187" t="str">
        <f>IFERROR(IF(AW4133="","",VLOOKUP(AW4133,SUSS!R:S,2,FALSE)),AY4133*SUSS!$M$2)</f>
        <v/>
      </c>
      <c r="BC4133" s="187" t="str">
        <f t="shared" si="1414"/>
        <v/>
      </c>
    </row>
    <row r="4134" spans="29:55">
      <c r="AC4134" s="187" t="str">
        <f t="shared" si="1394"/>
        <v/>
      </c>
      <c r="AD4134" s="187" t="str">
        <f t="shared" si="1395"/>
        <v/>
      </c>
      <c r="AE4134" s="187" t="str">
        <f t="shared" si="1396"/>
        <v/>
      </c>
      <c r="AF4134" s="187" t="str">
        <f t="shared" si="1397"/>
        <v/>
      </c>
      <c r="AG4134" s="187" t="str">
        <f t="shared" si="1398"/>
        <v/>
      </c>
      <c r="AH4134" s="187" t="str">
        <f t="shared" si="1399"/>
        <v/>
      </c>
      <c r="AI4134" s="187" t="str">
        <f t="shared" si="1400"/>
        <v/>
      </c>
      <c r="AJ4134" s="187" t="str">
        <f t="shared" si="1401"/>
        <v/>
      </c>
      <c r="AK4134" s="187" t="str">
        <f t="shared" si="1402"/>
        <v/>
      </c>
      <c r="AN4134" s="187" t="str">
        <f t="shared" si="1403"/>
        <v/>
      </c>
      <c r="AO4134" s="187" t="str">
        <f t="shared" si="1404"/>
        <v/>
      </c>
      <c r="AP4134" s="187" t="str">
        <f t="shared" si="1405"/>
        <v/>
      </c>
      <c r="AT4134" s="187" t="str">
        <f t="shared" si="1406"/>
        <v/>
      </c>
      <c r="AU4134" s="187" t="str">
        <f t="shared" si="1407"/>
        <v/>
      </c>
      <c r="AV4134" s="187" t="str">
        <f t="shared" si="1408"/>
        <v/>
      </c>
      <c r="AW4134" s="187" t="str">
        <f t="shared" si="1409"/>
        <v/>
      </c>
      <c r="AX4134" s="187" t="str">
        <f t="shared" si="1410"/>
        <v/>
      </c>
      <c r="AY4134" s="187" t="str">
        <f t="shared" si="1411"/>
        <v/>
      </c>
      <c r="AZ4134" s="187" t="str">
        <f t="shared" si="1412"/>
        <v/>
      </c>
      <c r="BA4134" s="187" t="str">
        <f t="shared" si="1413"/>
        <v xml:space="preserve"> </v>
      </c>
      <c r="BB4134" s="187" t="str">
        <f>IFERROR(IF(AW4134="","",VLOOKUP(AW4134,SUSS!R:S,2,FALSE)),AY4134*SUSS!$M$2)</f>
        <v/>
      </c>
      <c r="BC4134" s="187" t="str">
        <f t="shared" si="1414"/>
        <v/>
      </c>
    </row>
    <row r="4135" spans="29:55">
      <c r="AC4135" s="187" t="str">
        <f t="shared" si="1394"/>
        <v/>
      </c>
      <c r="AD4135" s="187" t="str">
        <f t="shared" si="1395"/>
        <v/>
      </c>
      <c r="AE4135" s="187" t="str">
        <f t="shared" si="1396"/>
        <v/>
      </c>
      <c r="AF4135" s="187" t="str">
        <f t="shared" si="1397"/>
        <v/>
      </c>
      <c r="AG4135" s="187" t="str">
        <f t="shared" si="1398"/>
        <v/>
      </c>
      <c r="AH4135" s="187" t="str">
        <f t="shared" si="1399"/>
        <v/>
      </c>
      <c r="AI4135" s="187" t="str">
        <f t="shared" si="1400"/>
        <v/>
      </c>
      <c r="AJ4135" s="187" t="str">
        <f t="shared" si="1401"/>
        <v/>
      </c>
      <c r="AK4135" s="187" t="str">
        <f t="shared" si="1402"/>
        <v/>
      </c>
      <c r="AN4135" s="187" t="str">
        <f t="shared" si="1403"/>
        <v/>
      </c>
      <c r="AO4135" s="187" t="str">
        <f t="shared" si="1404"/>
        <v/>
      </c>
      <c r="AP4135" s="187" t="str">
        <f t="shared" si="1405"/>
        <v/>
      </c>
      <c r="AT4135" s="187" t="str">
        <f t="shared" si="1406"/>
        <v/>
      </c>
      <c r="AU4135" s="187" t="str">
        <f t="shared" si="1407"/>
        <v/>
      </c>
      <c r="AV4135" s="187" t="str">
        <f t="shared" si="1408"/>
        <v/>
      </c>
      <c r="AW4135" s="187" t="str">
        <f t="shared" si="1409"/>
        <v/>
      </c>
      <c r="AX4135" s="187" t="str">
        <f t="shared" si="1410"/>
        <v/>
      </c>
      <c r="AY4135" s="187" t="str">
        <f t="shared" si="1411"/>
        <v/>
      </c>
      <c r="AZ4135" s="187" t="str">
        <f t="shared" si="1412"/>
        <v/>
      </c>
      <c r="BA4135" s="187" t="str">
        <f t="shared" si="1413"/>
        <v xml:space="preserve"> </v>
      </c>
      <c r="BB4135" s="187" t="str">
        <f>IFERROR(IF(AW4135="","",VLOOKUP(AW4135,SUSS!R:S,2,FALSE)),AY4135*SUSS!$M$2)</f>
        <v/>
      </c>
      <c r="BC4135" s="187" t="str">
        <f t="shared" si="1414"/>
        <v/>
      </c>
    </row>
    <row r="4136" spans="29:55">
      <c r="AC4136" s="187" t="str">
        <f t="shared" si="1394"/>
        <v/>
      </c>
      <c r="AD4136" s="187" t="str">
        <f t="shared" si="1395"/>
        <v/>
      </c>
      <c r="AE4136" s="187" t="str">
        <f t="shared" si="1396"/>
        <v/>
      </c>
      <c r="AF4136" s="187" t="str">
        <f t="shared" si="1397"/>
        <v/>
      </c>
      <c r="AG4136" s="187" t="str">
        <f t="shared" si="1398"/>
        <v/>
      </c>
      <c r="AH4136" s="187" t="str">
        <f t="shared" si="1399"/>
        <v/>
      </c>
      <c r="AI4136" s="187" t="str">
        <f t="shared" si="1400"/>
        <v/>
      </c>
      <c r="AJ4136" s="187" t="str">
        <f t="shared" si="1401"/>
        <v/>
      </c>
      <c r="AK4136" s="187" t="str">
        <f t="shared" si="1402"/>
        <v/>
      </c>
      <c r="AN4136" s="187" t="str">
        <f t="shared" si="1403"/>
        <v/>
      </c>
      <c r="AO4136" s="187" t="str">
        <f t="shared" si="1404"/>
        <v/>
      </c>
      <c r="AP4136" s="187" t="str">
        <f t="shared" si="1405"/>
        <v/>
      </c>
      <c r="AT4136" s="187" t="str">
        <f t="shared" si="1406"/>
        <v/>
      </c>
      <c r="AU4136" s="187" t="str">
        <f t="shared" si="1407"/>
        <v/>
      </c>
      <c r="AV4136" s="187" t="str">
        <f t="shared" si="1408"/>
        <v/>
      </c>
      <c r="AW4136" s="187" t="str">
        <f t="shared" si="1409"/>
        <v/>
      </c>
      <c r="AX4136" s="187" t="str">
        <f t="shared" si="1410"/>
        <v/>
      </c>
      <c r="AY4136" s="187" t="str">
        <f t="shared" si="1411"/>
        <v/>
      </c>
      <c r="AZ4136" s="187" t="str">
        <f t="shared" si="1412"/>
        <v/>
      </c>
      <c r="BA4136" s="187" t="str">
        <f t="shared" si="1413"/>
        <v xml:space="preserve"> </v>
      </c>
      <c r="BB4136" s="187" t="str">
        <f>IFERROR(IF(AW4136="","",VLOOKUP(AW4136,SUSS!R:S,2,FALSE)),AY4136*SUSS!$M$2)</f>
        <v/>
      </c>
      <c r="BC4136" s="187" t="str">
        <f t="shared" si="1414"/>
        <v/>
      </c>
    </row>
    <row r="4137" spans="29:55">
      <c r="AC4137" s="187" t="str">
        <f t="shared" si="1394"/>
        <v/>
      </c>
      <c r="AD4137" s="187" t="str">
        <f t="shared" si="1395"/>
        <v/>
      </c>
      <c r="AE4137" s="187" t="str">
        <f t="shared" si="1396"/>
        <v/>
      </c>
      <c r="AF4137" s="187" t="str">
        <f t="shared" si="1397"/>
        <v/>
      </c>
      <c r="AG4137" s="187" t="str">
        <f t="shared" si="1398"/>
        <v/>
      </c>
      <c r="AH4137" s="187" t="str">
        <f t="shared" si="1399"/>
        <v/>
      </c>
      <c r="AI4137" s="187" t="str">
        <f t="shared" si="1400"/>
        <v/>
      </c>
      <c r="AJ4137" s="187" t="str">
        <f t="shared" si="1401"/>
        <v/>
      </c>
      <c r="AK4137" s="187" t="str">
        <f t="shared" si="1402"/>
        <v/>
      </c>
      <c r="AN4137" s="187" t="str">
        <f t="shared" si="1403"/>
        <v/>
      </c>
      <c r="AO4137" s="187" t="str">
        <f t="shared" si="1404"/>
        <v/>
      </c>
      <c r="AP4137" s="187" t="str">
        <f t="shared" si="1405"/>
        <v/>
      </c>
      <c r="AT4137" s="187" t="str">
        <f t="shared" si="1406"/>
        <v/>
      </c>
      <c r="AU4137" s="187" t="str">
        <f t="shared" si="1407"/>
        <v/>
      </c>
      <c r="AV4137" s="187" t="str">
        <f t="shared" si="1408"/>
        <v/>
      </c>
      <c r="AW4137" s="187" t="str">
        <f t="shared" si="1409"/>
        <v/>
      </c>
      <c r="AX4137" s="187" t="str">
        <f t="shared" si="1410"/>
        <v/>
      </c>
      <c r="AY4137" s="187" t="str">
        <f t="shared" si="1411"/>
        <v/>
      </c>
      <c r="AZ4137" s="187" t="str">
        <f t="shared" si="1412"/>
        <v/>
      </c>
      <c r="BA4137" s="187" t="str">
        <f t="shared" si="1413"/>
        <v xml:space="preserve"> </v>
      </c>
      <c r="BB4137" s="187" t="str">
        <f>IFERROR(IF(AW4137="","",VLOOKUP(AW4137,SUSS!R:S,2,FALSE)),AY4137*SUSS!$M$2)</f>
        <v/>
      </c>
      <c r="BC4137" s="187" t="str">
        <f t="shared" si="1414"/>
        <v/>
      </c>
    </row>
    <row r="4138" spans="29:55">
      <c r="AC4138" s="187" t="str">
        <f t="shared" si="1394"/>
        <v/>
      </c>
      <c r="AD4138" s="187" t="str">
        <f t="shared" si="1395"/>
        <v/>
      </c>
      <c r="AE4138" s="187" t="str">
        <f t="shared" si="1396"/>
        <v/>
      </c>
      <c r="AF4138" s="187" t="str">
        <f t="shared" si="1397"/>
        <v/>
      </c>
      <c r="AG4138" s="187" t="str">
        <f t="shared" si="1398"/>
        <v/>
      </c>
      <c r="AH4138" s="187" t="str">
        <f t="shared" si="1399"/>
        <v/>
      </c>
      <c r="AI4138" s="187" t="str">
        <f t="shared" si="1400"/>
        <v/>
      </c>
      <c r="AJ4138" s="187" t="str">
        <f t="shared" si="1401"/>
        <v/>
      </c>
      <c r="AK4138" s="187" t="str">
        <f t="shared" si="1402"/>
        <v/>
      </c>
      <c r="AN4138" s="187" t="str">
        <f t="shared" si="1403"/>
        <v/>
      </c>
      <c r="AO4138" s="187" t="str">
        <f t="shared" si="1404"/>
        <v/>
      </c>
      <c r="AP4138" s="187" t="str">
        <f t="shared" si="1405"/>
        <v/>
      </c>
      <c r="AT4138" s="187" t="str">
        <f t="shared" si="1406"/>
        <v/>
      </c>
      <c r="AU4138" s="187" t="str">
        <f t="shared" si="1407"/>
        <v/>
      </c>
      <c r="AV4138" s="187" t="str">
        <f t="shared" si="1408"/>
        <v/>
      </c>
      <c r="AW4138" s="187" t="str">
        <f t="shared" si="1409"/>
        <v/>
      </c>
      <c r="AX4138" s="187" t="str">
        <f t="shared" si="1410"/>
        <v/>
      </c>
      <c r="AY4138" s="187" t="str">
        <f t="shared" si="1411"/>
        <v/>
      </c>
      <c r="AZ4138" s="187" t="str">
        <f t="shared" si="1412"/>
        <v/>
      </c>
      <c r="BA4138" s="187" t="str">
        <f t="shared" si="1413"/>
        <v xml:space="preserve"> </v>
      </c>
      <c r="BB4138" s="187" t="str">
        <f>IFERROR(IF(AW4138="","",VLOOKUP(AW4138,SUSS!R:S,2,FALSE)),AY4138*SUSS!$M$2)</f>
        <v/>
      </c>
      <c r="BC4138" s="187" t="str">
        <f t="shared" si="1414"/>
        <v/>
      </c>
    </row>
    <row r="4139" spans="29:55">
      <c r="AC4139" s="187" t="str">
        <f t="shared" si="1394"/>
        <v/>
      </c>
      <c r="AD4139" s="187" t="str">
        <f t="shared" si="1395"/>
        <v/>
      </c>
      <c r="AE4139" s="187" t="str">
        <f t="shared" si="1396"/>
        <v/>
      </c>
      <c r="AF4139" s="187" t="str">
        <f t="shared" si="1397"/>
        <v/>
      </c>
      <c r="AG4139" s="187" t="str">
        <f t="shared" si="1398"/>
        <v/>
      </c>
      <c r="AH4139" s="187" t="str">
        <f t="shared" si="1399"/>
        <v/>
      </c>
      <c r="AI4139" s="187" t="str">
        <f t="shared" si="1400"/>
        <v/>
      </c>
      <c r="AJ4139" s="187" t="str">
        <f t="shared" si="1401"/>
        <v/>
      </c>
      <c r="AK4139" s="187" t="str">
        <f t="shared" si="1402"/>
        <v/>
      </c>
      <c r="AN4139" s="187" t="str">
        <f t="shared" si="1403"/>
        <v/>
      </c>
      <c r="AO4139" s="187" t="str">
        <f t="shared" si="1404"/>
        <v/>
      </c>
      <c r="AP4139" s="187" t="str">
        <f t="shared" si="1405"/>
        <v/>
      </c>
      <c r="AT4139" s="187" t="str">
        <f t="shared" si="1406"/>
        <v/>
      </c>
      <c r="AU4139" s="187" t="str">
        <f t="shared" si="1407"/>
        <v/>
      </c>
      <c r="AV4139" s="187" t="str">
        <f t="shared" si="1408"/>
        <v/>
      </c>
      <c r="AW4139" s="187" t="str">
        <f t="shared" si="1409"/>
        <v/>
      </c>
      <c r="AX4139" s="187" t="str">
        <f t="shared" si="1410"/>
        <v/>
      </c>
      <c r="AY4139" s="187" t="str">
        <f t="shared" si="1411"/>
        <v/>
      </c>
      <c r="AZ4139" s="187" t="str">
        <f t="shared" si="1412"/>
        <v/>
      </c>
      <c r="BA4139" s="187" t="str">
        <f t="shared" si="1413"/>
        <v xml:space="preserve"> </v>
      </c>
      <c r="BB4139" s="187" t="str">
        <f>IFERROR(IF(AW4139="","",VLOOKUP(AW4139,SUSS!R:S,2,FALSE)),AY4139*SUSS!$M$2)</f>
        <v/>
      </c>
      <c r="BC4139" s="187" t="str">
        <f t="shared" si="1414"/>
        <v/>
      </c>
    </row>
    <row r="4140" spans="29:55">
      <c r="AC4140" s="187" t="str">
        <f t="shared" si="1394"/>
        <v/>
      </c>
      <c r="AD4140" s="187" t="str">
        <f t="shared" si="1395"/>
        <v/>
      </c>
      <c r="AE4140" s="187" t="str">
        <f t="shared" si="1396"/>
        <v/>
      </c>
      <c r="AF4140" s="187" t="str">
        <f t="shared" si="1397"/>
        <v/>
      </c>
      <c r="AG4140" s="187" t="str">
        <f t="shared" si="1398"/>
        <v/>
      </c>
      <c r="AH4140" s="187" t="str">
        <f t="shared" si="1399"/>
        <v/>
      </c>
      <c r="AI4140" s="187" t="str">
        <f t="shared" si="1400"/>
        <v/>
      </c>
      <c r="AJ4140" s="187" t="str">
        <f t="shared" si="1401"/>
        <v/>
      </c>
      <c r="AK4140" s="187" t="str">
        <f t="shared" si="1402"/>
        <v/>
      </c>
      <c r="AN4140" s="187" t="str">
        <f t="shared" si="1403"/>
        <v/>
      </c>
      <c r="AO4140" s="187" t="str">
        <f t="shared" si="1404"/>
        <v/>
      </c>
      <c r="AP4140" s="187" t="str">
        <f t="shared" si="1405"/>
        <v/>
      </c>
      <c r="AT4140" s="187" t="str">
        <f t="shared" si="1406"/>
        <v/>
      </c>
      <c r="AU4140" s="187" t="str">
        <f t="shared" si="1407"/>
        <v/>
      </c>
      <c r="AV4140" s="187" t="str">
        <f t="shared" si="1408"/>
        <v/>
      </c>
      <c r="AW4140" s="187" t="str">
        <f t="shared" si="1409"/>
        <v/>
      </c>
      <c r="AX4140" s="187" t="str">
        <f t="shared" si="1410"/>
        <v/>
      </c>
      <c r="AY4140" s="187" t="str">
        <f t="shared" si="1411"/>
        <v/>
      </c>
      <c r="AZ4140" s="187" t="str">
        <f t="shared" si="1412"/>
        <v/>
      </c>
      <c r="BA4140" s="187" t="str">
        <f t="shared" si="1413"/>
        <v xml:space="preserve"> </v>
      </c>
      <c r="BB4140" s="187" t="str">
        <f>IFERROR(IF(AW4140="","",VLOOKUP(AW4140,SUSS!R:S,2,FALSE)),AY4140*SUSS!$M$2)</f>
        <v/>
      </c>
      <c r="BC4140" s="187" t="str">
        <f t="shared" si="1414"/>
        <v/>
      </c>
    </row>
    <row r="4141" spans="29:55">
      <c r="AC4141" s="187" t="str">
        <f t="shared" si="1394"/>
        <v/>
      </c>
      <c r="AD4141" s="187" t="str">
        <f t="shared" si="1395"/>
        <v/>
      </c>
      <c r="AE4141" s="187" t="str">
        <f t="shared" si="1396"/>
        <v/>
      </c>
      <c r="AF4141" s="187" t="str">
        <f t="shared" si="1397"/>
        <v/>
      </c>
      <c r="AG4141" s="187" t="str">
        <f t="shared" si="1398"/>
        <v/>
      </c>
      <c r="AH4141" s="187" t="str">
        <f t="shared" si="1399"/>
        <v/>
      </c>
      <c r="AI4141" s="187" t="str">
        <f t="shared" si="1400"/>
        <v/>
      </c>
      <c r="AJ4141" s="187" t="str">
        <f t="shared" si="1401"/>
        <v/>
      </c>
      <c r="AK4141" s="187" t="str">
        <f t="shared" si="1402"/>
        <v/>
      </c>
      <c r="AN4141" s="187" t="str">
        <f t="shared" si="1403"/>
        <v/>
      </c>
      <c r="AO4141" s="187" t="str">
        <f t="shared" si="1404"/>
        <v/>
      </c>
      <c r="AP4141" s="187" t="str">
        <f t="shared" si="1405"/>
        <v/>
      </c>
      <c r="AT4141" s="187" t="str">
        <f t="shared" si="1406"/>
        <v/>
      </c>
      <c r="AU4141" s="187" t="str">
        <f t="shared" si="1407"/>
        <v/>
      </c>
      <c r="AV4141" s="187" t="str">
        <f t="shared" si="1408"/>
        <v/>
      </c>
      <c r="AW4141" s="187" t="str">
        <f t="shared" si="1409"/>
        <v/>
      </c>
      <c r="AX4141" s="187" t="str">
        <f t="shared" si="1410"/>
        <v/>
      </c>
      <c r="AY4141" s="187" t="str">
        <f t="shared" si="1411"/>
        <v/>
      </c>
      <c r="AZ4141" s="187" t="str">
        <f t="shared" si="1412"/>
        <v/>
      </c>
      <c r="BA4141" s="187" t="str">
        <f t="shared" si="1413"/>
        <v xml:space="preserve"> </v>
      </c>
      <c r="BB4141" s="187" t="str">
        <f>IFERROR(IF(AW4141="","",VLOOKUP(AW4141,SUSS!R:S,2,FALSE)),AY4141*SUSS!$M$2)</f>
        <v/>
      </c>
      <c r="BC4141" s="187" t="str">
        <f t="shared" si="1414"/>
        <v/>
      </c>
    </row>
    <row r="4142" spans="29:55">
      <c r="AC4142" s="187" t="str">
        <f t="shared" si="1394"/>
        <v/>
      </c>
      <c r="AD4142" s="187" t="str">
        <f t="shared" si="1395"/>
        <v/>
      </c>
      <c r="AE4142" s="187" t="str">
        <f t="shared" si="1396"/>
        <v/>
      </c>
      <c r="AF4142" s="187" t="str">
        <f t="shared" si="1397"/>
        <v/>
      </c>
      <c r="AG4142" s="187" t="str">
        <f t="shared" si="1398"/>
        <v/>
      </c>
      <c r="AH4142" s="187" t="str">
        <f t="shared" si="1399"/>
        <v/>
      </c>
      <c r="AI4142" s="187" t="str">
        <f t="shared" si="1400"/>
        <v/>
      </c>
      <c r="AJ4142" s="187" t="str">
        <f t="shared" si="1401"/>
        <v/>
      </c>
      <c r="AK4142" s="187" t="str">
        <f t="shared" si="1402"/>
        <v/>
      </c>
      <c r="AN4142" s="187" t="str">
        <f t="shared" si="1403"/>
        <v/>
      </c>
      <c r="AO4142" s="187" t="str">
        <f t="shared" si="1404"/>
        <v/>
      </c>
      <c r="AP4142" s="187" t="str">
        <f t="shared" si="1405"/>
        <v/>
      </c>
      <c r="AT4142" s="187" t="str">
        <f t="shared" si="1406"/>
        <v/>
      </c>
      <c r="AU4142" s="187" t="str">
        <f t="shared" si="1407"/>
        <v/>
      </c>
      <c r="AV4142" s="187" t="str">
        <f t="shared" si="1408"/>
        <v/>
      </c>
      <c r="AW4142" s="187" t="str">
        <f t="shared" si="1409"/>
        <v/>
      </c>
      <c r="AX4142" s="187" t="str">
        <f t="shared" si="1410"/>
        <v/>
      </c>
      <c r="AY4142" s="187" t="str">
        <f t="shared" si="1411"/>
        <v/>
      </c>
      <c r="AZ4142" s="187" t="str">
        <f t="shared" si="1412"/>
        <v/>
      </c>
      <c r="BA4142" s="187" t="str">
        <f t="shared" si="1413"/>
        <v xml:space="preserve"> </v>
      </c>
      <c r="BB4142" s="187" t="str">
        <f>IFERROR(IF(AW4142="","",VLOOKUP(AW4142,SUSS!R:S,2,FALSE)),AY4142*SUSS!$M$2)</f>
        <v/>
      </c>
      <c r="BC4142" s="187" t="str">
        <f t="shared" si="1414"/>
        <v/>
      </c>
    </row>
    <row r="4143" spans="29:55">
      <c r="AC4143" s="187" t="str">
        <f t="shared" si="1394"/>
        <v/>
      </c>
      <c r="AD4143" s="187" t="str">
        <f t="shared" si="1395"/>
        <v/>
      </c>
      <c r="AE4143" s="187" t="str">
        <f t="shared" si="1396"/>
        <v/>
      </c>
      <c r="AF4143" s="187" t="str">
        <f t="shared" si="1397"/>
        <v/>
      </c>
      <c r="AG4143" s="187" t="str">
        <f t="shared" si="1398"/>
        <v/>
      </c>
      <c r="AH4143" s="187" t="str">
        <f t="shared" si="1399"/>
        <v/>
      </c>
      <c r="AI4143" s="187" t="str">
        <f t="shared" si="1400"/>
        <v/>
      </c>
      <c r="AJ4143" s="187" t="str">
        <f t="shared" si="1401"/>
        <v/>
      </c>
      <c r="AK4143" s="187" t="str">
        <f t="shared" si="1402"/>
        <v/>
      </c>
      <c r="AN4143" s="187" t="str">
        <f t="shared" si="1403"/>
        <v/>
      </c>
      <c r="AO4143" s="187" t="str">
        <f t="shared" si="1404"/>
        <v/>
      </c>
      <c r="AP4143" s="187" t="str">
        <f t="shared" si="1405"/>
        <v/>
      </c>
      <c r="AT4143" s="187" t="str">
        <f t="shared" si="1406"/>
        <v/>
      </c>
      <c r="AU4143" s="187" t="str">
        <f t="shared" si="1407"/>
        <v/>
      </c>
      <c r="AV4143" s="187" t="str">
        <f t="shared" si="1408"/>
        <v/>
      </c>
      <c r="AW4143" s="187" t="str">
        <f t="shared" si="1409"/>
        <v/>
      </c>
      <c r="AX4143" s="187" t="str">
        <f t="shared" si="1410"/>
        <v/>
      </c>
      <c r="AY4143" s="187" t="str">
        <f t="shared" si="1411"/>
        <v/>
      </c>
      <c r="AZ4143" s="187" t="str">
        <f t="shared" si="1412"/>
        <v/>
      </c>
      <c r="BA4143" s="187" t="str">
        <f t="shared" si="1413"/>
        <v xml:space="preserve"> </v>
      </c>
      <c r="BB4143" s="187" t="str">
        <f>IFERROR(IF(AW4143="","",VLOOKUP(AW4143,SUSS!R:S,2,FALSE)),AY4143*SUSS!$M$2)</f>
        <v/>
      </c>
      <c r="BC4143" s="187" t="str">
        <f t="shared" si="1414"/>
        <v/>
      </c>
    </row>
    <row r="4144" spans="29:55">
      <c r="AC4144" s="187" t="str">
        <f t="shared" si="1394"/>
        <v/>
      </c>
      <c r="AD4144" s="187" t="str">
        <f t="shared" si="1395"/>
        <v/>
      </c>
      <c r="AE4144" s="187" t="str">
        <f t="shared" si="1396"/>
        <v/>
      </c>
      <c r="AF4144" s="187" t="str">
        <f t="shared" si="1397"/>
        <v/>
      </c>
      <c r="AG4144" s="187" t="str">
        <f t="shared" si="1398"/>
        <v/>
      </c>
      <c r="AH4144" s="187" t="str">
        <f t="shared" si="1399"/>
        <v/>
      </c>
      <c r="AI4144" s="187" t="str">
        <f t="shared" si="1400"/>
        <v/>
      </c>
      <c r="AJ4144" s="187" t="str">
        <f t="shared" si="1401"/>
        <v/>
      </c>
      <c r="AK4144" s="187" t="str">
        <f t="shared" si="1402"/>
        <v/>
      </c>
      <c r="AN4144" s="187" t="str">
        <f t="shared" si="1403"/>
        <v/>
      </c>
      <c r="AO4144" s="187" t="str">
        <f t="shared" si="1404"/>
        <v/>
      </c>
      <c r="AP4144" s="187" t="str">
        <f t="shared" si="1405"/>
        <v/>
      </c>
      <c r="AT4144" s="187" t="str">
        <f t="shared" si="1406"/>
        <v/>
      </c>
      <c r="AU4144" s="187" t="str">
        <f t="shared" si="1407"/>
        <v/>
      </c>
      <c r="AV4144" s="187" t="str">
        <f t="shared" si="1408"/>
        <v/>
      </c>
      <c r="AW4144" s="187" t="str">
        <f t="shared" si="1409"/>
        <v/>
      </c>
      <c r="AX4144" s="187" t="str">
        <f t="shared" si="1410"/>
        <v/>
      </c>
      <c r="AY4144" s="187" t="str">
        <f t="shared" si="1411"/>
        <v/>
      </c>
      <c r="AZ4144" s="187" t="str">
        <f t="shared" si="1412"/>
        <v/>
      </c>
      <c r="BA4144" s="187" t="str">
        <f t="shared" si="1413"/>
        <v xml:space="preserve"> </v>
      </c>
      <c r="BB4144" s="187" t="str">
        <f>IFERROR(IF(AW4144="","",VLOOKUP(AW4144,SUSS!R:S,2,FALSE)),AY4144*SUSS!$M$2)</f>
        <v/>
      </c>
      <c r="BC4144" s="187" t="str">
        <f t="shared" si="1414"/>
        <v/>
      </c>
    </row>
    <row r="4145" spans="29:55">
      <c r="AC4145" s="187" t="str">
        <f t="shared" si="1394"/>
        <v/>
      </c>
      <c r="AD4145" s="187" t="str">
        <f t="shared" si="1395"/>
        <v/>
      </c>
      <c r="AE4145" s="187" t="str">
        <f t="shared" si="1396"/>
        <v/>
      </c>
      <c r="AF4145" s="187" t="str">
        <f t="shared" si="1397"/>
        <v/>
      </c>
      <c r="AG4145" s="187" t="str">
        <f t="shared" si="1398"/>
        <v/>
      </c>
      <c r="AH4145" s="187" t="str">
        <f t="shared" si="1399"/>
        <v/>
      </c>
      <c r="AI4145" s="187" t="str">
        <f t="shared" si="1400"/>
        <v/>
      </c>
      <c r="AJ4145" s="187" t="str">
        <f t="shared" si="1401"/>
        <v/>
      </c>
      <c r="AK4145" s="187" t="str">
        <f t="shared" si="1402"/>
        <v/>
      </c>
      <c r="AN4145" s="187" t="str">
        <f t="shared" si="1403"/>
        <v/>
      </c>
      <c r="AO4145" s="187" t="str">
        <f t="shared" si="1404"/>
        <v/>
      </c>
      <c r="AP4145" s="187" t="str">
        <f t="shared" si="1405"/>
        <v/>
      </c>
      <c r="AT4145" s="187" t="str">
        <f t="shared" si="1406"/>
        <v/>
      </c>
      <c r="AU4145" s="187" t="str">
        <f t="shared" si="1407"/>
        <v/>
      </c>
      <c r="AV4145" s="187" t="str">
        <f t="shared" si="1408"/>
        <v/>
      </c>
      <c r="AW4145" s="187" t="str">
        <f t="shared" si="1409"/>
        <v/>
      </c>
      <c r="AX4145" s="187" t="str">
        <f t="shared" si="1410"/>
        <v/>
      </c>
      <c r="AY4145" s="187" t="str">
        <f t="shared" si="1411"/>
        <v/>
      </c>
      <c r="AZ4145" s="187" t="str">
        <f t="shared" si="1412"/>
        <v/>
      </c>
      <c r="BA4145" s="187" t="str">
        <f t="shared" si="1413"/>
        <v xml:space="preserve"> </v>
      </c>
      <c r="BB4145" s="187" t="str">
        <f>IFERROR(IF(AW4145="","",VLOOKUP(AW4145,SUSS!R:S,2,FALSE)),AY4145*SUSS!$M$2)</f>
        <v/>
      </c>
      <c r="BC4145" s="187" t="str">
        <f t="shared" si="1414"/>
        <v/>
      </c>
    </row>
    <row r="4146" spans="29:55">
      <c r="AC4146" s="187" t="str">
        <f t="shared" si="1394"/>
        <v/>
      </c>
      <c r="AD4146" s="187" t="str">
        <f t="shared" si="1395"/>
        <v/>
      </c>
      <c r="AE4146" s="187" t="str">
        <f t="shared" si="1396"/>
        <v/>
      </c>
      <c r="AF4146" s="187" t="str">
        <f t="shared" si="1397"/>
        <v/>
      </c>
      <c r="AG4146" s="187" t="str">
        <f t="shared" si="1398"/>
        <v/>
      </c>
      <c r="AH4146" s="187" t="str">
        <f t="shared" si="1399"/>
        <v/>
      </c>
      <c r="AI4146" s="187" t="str">
        <f t="shared" si="1400"/>
        <v/>
      </c>
      <c r="AJ4146" s="187" t="str">
        <f t="shared" si="1401"/>
        <v/>
      </c>
      <c r="AK4146" s="187" t="str">
        <f t="shared" si="1402"/>
        <v/>
      </c>
      <c r="AN4146" s="187" t="str">
        <f t="shared" si="1403"/>
        <v/>
      </c>
      <c r="AO4146" s="187" t="str">
        <f t="shared" si="1404"/>
        <v/>
      </c>
      <c r="AP4146" s="187" t="str">
        <f t="shared" si="1405"/>
        <v/>
      </c>
      <c r="AT4146" s="187" t="str">
        <f t="shared" si="1406"/>
        <v/>
      </c>
      <c r="AU4146" s="187" t="str">
        <f t="shared" si="1407"/>
        <v/>
      </c>
      <c r="AV4146" s="187" t="str">
        <f t="shared" si="1408"/>
        <v/>
      </c>
      <c r="AW4146" s="187" t="str">
        <f t="shared" si="1409"/>
        <v/>
      </c>
      <c r="AX4146" s="187" t="str">
        <f t="shared" si="1410"/>
        <v/>
      </c>
      <c r="AY4146" s="187" t="str">
        <f t="shared" si="1411"/>
        <v/>
      </c>
      <c r="AZ4146" s="187" t="str">
        <f t="shared" si="1412"/>
        <v/>
      </c>
      <c r="BA4146" s="187" t="str">
        <f t="shared" si="1413"/>
        <v xml:space="preserve"> </v>
      </c>
      <c r="BB4146" s="187" t="str">
        <f>IFERROR(IF(AW4146="","",VLOOKUP(AW4146,SUSS!R:S,2,FALSE)),AY4146*SUSS!$M$2)</f>
        <v/>
      </c>
      <c r="BC4146" s="187" t="str">
        <f t="shared" si="1414"/>
        <v/>
      </c>
    </row>
    <row r="4147" spans="29:55">
      <c r="AC4147" s="187" t="str">
        <f t="shared" si="1394"/>
        <v/>
      </c>
      <c r="AD4147" s="187" t="str">
        <f t="shared" si="1395"/>
        <v/>
      </c>
      <c r="AE4147" s="187" t="str">
        <f t="shared" si="1396"/>
        <v/>
      </c>
      <c r="AF4147" s="187" t="str">
        <f t="shared" si="1397"/>
        <v/>
      </c>
      <c r="AG4147" s="187" t="str">
        <f t="shared" si="1398"/>
        <v/>
      </c>
      <c r="AH4147" s="187" t="str">
        <f t="shared" si="1399"/>
        <v/>
      </c>
      <c r="AI4147" s="187" t="str">
        <f t="shared" si="1400"/>
        <v/>
      </c>
      <c r="AJ4147" s="187" t="str">
        <f t="shared" si="1401"/>
        <v/>
      </c>
      <c r="AK4147" s="187" t="str">
        <f t="shared" si="1402"/>
        <v/>
      </c>
      <c r="AN4147" s="187" t="str">
        <f t="shared" si="1403"/>
        <v/>
      </c>
      <c r="AO4147" s="187" t="str">
        <f t="shared" si="1404"/>
        <v/>
      </c>
      <c r="AP4147" s="187" t="str">
        <f t="shared" si="1405"/>
        <v/>
      </c>
      <c r="AT4147" s="187" t="str">
        <f t="shared" si="1406"/>
        <v/>
      </c>
      <c r="AU4147" s="187" t="str">
        <f t="shared" si="1407"/>
        <v/>
      </c>
      <c r="AV4147" s="187" t="str">
        <f t="shared" si="1408"/>
        <v/>
      </c>
      <c r="AW4147" s="187" t="str">
        <f t="shared" si="1409"/>
        <v/>
      </c>
      <c r="AX4147" s="187" t="str">
        <f t="shared" si="1410"/>
        <v/>
      </c>
      <c r="AY4147" s="187" t="str">
        <f t="shared" si="1411"/>
        <v/>
      </c>
      <c r="AZ4147" s="187" t="str">
        <f t="shared" si="1412"/>
        <v/>
      </c>
      <c r="BA4147" s="187" t="str">
        <f t="shared" si="1413"/>
        <v xml:space="preserve"> </v>
      </c>
      <c r="BB4147" s="187" t="str">
        <f>IFERROR(IF(AW4147="","",VLOOKUP(AW4147,SUSS!R:S,2,FALSE)),AY4147*SUSS!$M$2)</f>
        <v/>
      </c>
      <c r="BC4147" s="187" t="str">
        <f t="shared" si="1414"/>
        <v/>
      </c>
    </row>
    <row r="4148" spans="29:55">
      <c r="AC4148" s="187" t="str">
        <f t="shared" si="1394"/>
        <v/>
      </c>
      <c r="AD4148" s="187" t="str">
        <f t="shared" si="1395"/>
        <v/>
      </c>
      <c r="AE4148" s="187" t="str">
        <f t="shared" si="1396"/>
        <v/>
      </c>
      <c r="AF4148" s="187" t="str">
        <f t="shared" si="1397"/>
        <v/>
      </c>
      <c r="AG4148" s="187" t="str">
        <f t="shared" si="1398"/>
        <v/>
      </c>
      <c r="AH4148" s="187" t="str">
        <f t="shared" si="1399"/>
        <v/>
      </c>
      <c r="AI4148" s="187" t="str">
        <f t="shared" si="1400"/>
        <v/>
      </c>
      <c r="AJ4148" s="187" t="str">
        <f t="shared" si="1401"/>
        <v/>
      </c>
      <c r="AK4148" s="187" t="str">
        <f t="shared" si="1402"/>
        <v/>
      </c>
      <c r="AN4148" s="187" t="str">
        <f t="shared" si="1403"/>
        <v/>
      </c>
      <c r="AO4148" s="187" t="str">
        <f t="shared" si="1404"/>
        <v/>
      </c>
      <c r="AP4148" s="187" t="str">
        <f t="shared" si="1405"/>
        <v/>
      </c>
      <c r="AT4148" s="187" t="str">
        <f t="shared" si="1406"/>
        <v/>
      </c>
      <c r="AU4148" s="187" t="str">
        <f t="shared" si="1407"/>
        <v/>
      </c>
      <c r="AV4148" s="187" t="str">
        <f t="shared" si="1408"/>
        <v/>
      </c>
      <c r="AW4148" s="187" t="str">
        <f t="shared" si="1409"/>
        <v/>
      </c>
      <c r="AX4148" s="187" t="str">
        <f t="shared" si="1410"/>
        <v/>
      </c>
      <c r="AY4148" s="187" t="str">
        <f t="shared" si="1411"/>
        <v/>
      </c>
      <c r="AZ4148" s="187" t="str">
        <f t="shared" si="1412"/>
        <v/>
      </c>
      <c r="BA4148" s="187" t="str">
        <f t="shared" si="1413"/>
        <v xml:space="preserve"> </v>
      </c>
      <c r="BB4148" s="187" t="str">
        <f>IFERROR(IF(AW4148="","",VLOOKUP(AW4148,SUSS!R:S,2,FALSE)),AY4148*SUSS!$M$2)</f>
        <v/>
      </c>
      <c r="BC4148" s="187" t="str">
        <f t="shared" si="1414"/>
        <v/>
      </c>
    </row>
    <row r="4149" spans="29:55">
      <c r="AC4149" s="187" t="str">
        <f t="shared" si="1394"/>
        <v/>
      </c>
      <c r="AD4149" s="187" t="str">
        <f t="shared" si="1395"/>
        <v/>
      </c>
      <c r="AE4149" s="187" t="str">
        <f t="shared" si="1396"/>
        <v/>
      </c>
      <c r="AF4149" s="187" t="str">
        <f t="shared" si="1397"/>
        <v/>
      </c>
      <c r="AG4149" s="187" t="str">
        <f t="shared" si="1398"/>
        <v/>
      </c>
      <c r="AH4149" s="187" t="str">
        <f t="shared" si="1399"/>
        <v/>
      </c>
      <c r="AI4149" s="187" t="str">
        <f t="shared" si="1400"/>
        <v/>
      </c>
      <c r="AJ4149" s="187" t="str">
        <f t="shared" si="1401"/>
        <v/>
      </c>
      <c r="AK4149" s="187" t="str">
        <f t="shared" si="1402"/>
        <v/>
      </c>
      <c r="AN4149" s="187" t="str">
        <f t="shared" si="1403"/>
        <v/>
      </c>
      <c r="AO4149" s="187" t="str">
        <f t="shared" si="1404"/>
        <v/>
      </c>
      <c r="AP4149" s="187" t="str">
        <f t="shared" si="1405"/>
        <v/>
      </c>
      <c r="AT4149" s="187" t="str">
        <f t="shared" si="1406"/>
        <v/>
      </c>
      <c r="AU4149" s="187" t="str">
        <f t="shared" si="1407"/>
        <v/>
      </c>
      <c r="AV4149" s="187" t="str">
        <f t="shared" si="1408"/>
        <v/>
      </c>
      <c r="AW4149" s="187" t="str">
        <f t="shared" si="1409"/>
        <v/>
      </c>
      <c r="AX4149" s="187" t="str">
        <f t="shared" si="1410"/>
        <v/>
      </c>
      <c r="AY4149" s="187" t="str">
        <f t="shared" si="1411"/>
        <v/>
      </c>
      <c r="AZ4149" s="187" t="str">
        <f t="shared" si="1412"/>
        <v/>
      </c>
      <c r="BA4149" s="187" t="str">
        <f t="shared" si="1413"/>
        <v xml:space="preserve"> </v>
      </c>
      <c r="BB4149" s="187" t="str">
        <f>IFERROR(IF(AW4149="","",VLOOKUP(AW4149,SUSS!R:S,2,FALSE)),AY4149*SUSS!$M$2)</f>
        <v/>
      </c>
      <c r="BC4149" s="187" t="str">
        <f t="shared" si="1414"/>
        <v/>
      </c>
    </row>
    <row r="4150" spans="29:55">
      <c r="AC4150" s="187" t="str">
        <f t="shared" si="1394"/>
        <v/>
      </c>
      <c r="AD4150" s="187" t="str">
        <f t="shared" si="1395"/>
        <v/>
      </c>
      <c r="AE4150" s="187" t="str">
        <f t="shared" si="1396"/>
        <v/>
      </c>
      <c r="AF4150" s="187" t="str">
        <f t="shared" si="1397"/>
        <v/>
      </c>
      <c r="AG4150" s="187" t="str">
        <f t="shared" si="1398"/>
        <v/>
      </c>
      <c r="AH4150" s="187" t="str">
        <f t="shared" si="1399"/>
        <v/>
      </c>
      <c r="AI4150" s="187" t="str">
        <f t="shared" si="1400"/>
        <v/>
      </c>
      <c r="AJ4150" s="187" t="str">
        <f t="shared" si="1401"/>
        <v/>
      </c>
      <c r="AK4150" s="187" t="str">
        <f t="shared" si="1402"/>
        <v/>
      </c>
      <c r="AN4150" s="187" t="str">
        <f t="shared" si="1403"/>
        <v/>
      </c>
      <c r="AO4150" s="187" t="str">
        <f t="shared" si="1404"/>
        <v/>
      </c>
      <c r="AP4150" s="187" t="str">
        <f t="shared" si="1405"/>
        <v/>
      </c>
      <c r="AT4150" s="187" t="str">
        <f t="shared" si="1406"/>
        <v/>
      </c>
      <c r="AU4150" s="187" t="str">
        <f t="shared" si="1407"/>
        <v/>
      </c>
      <c r="AV4150" s="187" t="str">
        <f t="shared" si="1408"/>
        <v/>
      </c>
      <c r="AW4150" s="187" t="str">
        <f t="shared" si="1409"/>
        <v/>
      </c>
      <c r="AX4150" s="187" t="str">
        <f t="shared" si="1410"/>
        <v/>
      </c>
      <c r="AY4150" s="187" t="str">
        <f t="shared" si="1411"/>
        <v/>
      </c>
      <c r="AZ4150" s="187" t="str">
        <f t="shared" si="1412"/>
        <v/>
      </c>
      <c r="BA4150" s="187" t="str">
        <f t="shared" si="1413"/>
        <v xml:space="preserve"> </v>
      </c>
      <c r="BB4150" s="187" t="str">
        <f>IFERROR(IF(AW4150="","",VLOOKUP(AW4150,SUSS!R:S,2,FALSE)),AY4150*SUSS!$M$2)</f>
        <v/>
      </c>
      <c r="BC4150" s="187" t="str">
        <f t="shared" si="1414"/>
        <v/>
      </c>
    </row>
    <row r="4151" spans="29:55">
      <c r="AC4151" s="187" t="str">
        <f t="shared" si="1394"/>
        <v/>
      </c>
      <c r="AD4151" s="187" t="str">
        <f t="shared" si="1395"/>
        <v/>
      </c>
      <c r="AE4151" s="187" t="str">
        <f t="shared" si="1396"/>
        <v/>
      </c>
      <c r="AF4151" s="187" t="str">
        <f t="shared" si="1397"/>
        <v/>
      </c>
      <c r="AG4151" s="187" t="str">
        <f t="shared" si="1398"/>
        <v/>
      </c>
      <c r="AH4151" s="187" t="str">
        <f t="shared" si="1399"/>
        <v/>
      </c>
      <c r="AI4151" s="187" t="str">
        <f t="shared" si="1400"/>
        <v/>
      </c>
      <c r="AJ4151" s="187" t="str">
        <f t="shared" si="1401"/>
        <v/>
      </c>
      <c r="AK4151" s="187" t="str">
        <f t="shared" si="1402"/>
        <v/>
      </c>
      <c r="AN4151" s="187" t="str">
        <f t="shared" si="1403"/>
        <v/>
      </c>
      <c r="AO4151" s="187" t="str">
        <f t="shared" si="1404"/>
        <v/>
      </c>
      <c r="AP4151" s="187" t="str">
        <f t="shared" si="1405"/>
        <v/>
      </c>
      <c r="AT4151" s="187" t="str">
        <f t="shared" si="1406"/>
        <v/>
      </c>
      <c r="AU4151" s="187" t="str">
        <f t="shared" si="1407"/>
        <v/>
      </c>
      <c r="AV4151" s="187" t="str">
        <f t="shared" si="1408"/>
        <v/>
      </c>
      <c r="AW4151" s="187" t="str">
        <f t="shared" si="1409"/>
        <v/>
      </c>
      <c r="AX4151" s="187" t="str">
        <f t="shared" si="1410"/>
        <v/>
      </c>
      <c r="AY4151" s="187" t="str">
        <f t="shared" si="1411"/>
        <v/>
      </c>
      <c r="AZ4151" s="187" t="str">
        <f t="shared" si="1412"/>
        <v/>
      </c>
      <c r="BA4151" s="187" t="str">
        <f t="shared" si="1413"/>
        <v xml:space="preserve"> </v>
      </c>
      <c r="BB4151" s="187" t="str">
        <f>IFERROR(IF(AW4151="","",VLOOKUP(AW4151,SUSS!R:S,2,FALSE)),AY4151*SUSS!$M$2)</f>
        <v/>
      </c>
      <c r="BC4151" s="187" t="str">
        <f t="shared" si="1414"/>
        <v/>
      </c>
    </row>
    <row r="4152" spans="29:55">
      <c r="AC4152" s="187" t="str">
        <f t="shared" si="1394"/>
        <v/>
      </c>
      <c r="AD4152" s="187" t="str">
        <f t="shared" si="1395"/>
        <v/>
      </c>
      <c r="AE4152" s="187" t="str">
        <f t="shared" si="1396"/>
        <v/>
      </c>
      <c r="AF4152" s="187" t="str">
        <f t="shared" si="1397"/>
        <v/>
      </c>
      <c r="AG4152" s="187" t="str">
        <f t="shared" si="1398"/>
        <v/>
      </c>
      <c r="AH4152" s="187" t="str">
        <f t="shared" si="1399"/>
        <v/>
      </c>
      <c r="AI4152" s="187" t="str">
        <f t="shared" si="1400"/>
        <v/>
      </c>
      <c r="AJ4152" s="187" t="str">
        <f t="shared" si="1401"/>
        <v/>
      </c>
      <c r="AK4152" s="187" t="str">
        <f t="shared" si="1402"/>
        <v/>
      </c>
      <c r="AN4152" s="187" t="str">
        <f t="shared" si="1403"/>
        <v/>
      </c>
      <c r="AO4152" s="187" t="str">
        <f t="shared" si="1404"/>
        <v/>
      </c>
      <c r="AP4152" s="187" t="str">
        <f t="shared" si="1405"/>
        <v/>
      </c>
      <c r="AT4152" s="187" t="str">
        <f t="shared" si="1406"/>
        <v/>
      </c>
      <c r="AU4152" s="187" t="str">
        <f t="shared" si="1407"/>
        <v/>
      </c>
      <c r="AV4152" s="187" t="str">
        <f t="shared" si="1408"/>
        <v/>
      </c>
      <c r="AW4152" s="187" t="str">
        <f t="shared" si="1409"/>
        <v/>
      </c>
      <c r="AX4152" s="187" t="str">
        <f t="shared" si="1410"/>
        <v/>
      </c>
      <c r="AY4152" s="187" t="str">
        <f t="shared" si="1411"/>
        <v/>
      </c>
      <c r="AZ4152" s="187" t="str">
        <f t="shared" si="1412"/>
        <v/>
      </c>
      <c r="BA4152" s="187" t="str">
        <f t="shared" si="1413"/>
        <v xml:space="preserve"> </v>
      </c>
      <c r="BB4152" s="187" t="str">
        <f>IFERROR(IF(AW4152="","",VLOOKUP(AW4152,SUSS!R:S,2,FALSE)),AY4152*SUSS!$M$2)</f>
        <v/>
      </c>
      <c r="BC4152" s="187" t="str">
        <f t="shared" si="1414"/>
        <v/>
      </c>
    </row>
    <row r="4153" spans="29:55">
      <c r="AC4153" s="187" t="str">
        <f t="shared" si="1394"/>
        <v/>
      </c>
      <c r="AD4153" s="187" t="str">
        <f t="shared" si="1395"/>
        <v/>
      </c>
      <c r="AE4153" s="187" t="str">
        <f t="shared" si="1396"/>
        <v/>
      </c>
      <c r="AF4153" s="187" t="str">
        <f t="shared" si="1397"/>
        <v/>
      </c>
      <c r="AG4153" s="187" t="str">
        <f t="shared" si="1398"/>
        <v/>
      </c>
      <c r="AH4153" s="187" t="str">
        <f t="shared" si="1399"/>
        <v/>
      </c>
      <c r="AI4153" s="187" t="str">
        <f t="shared" si="1400"/>
        <v/>
      </c>
      <c r="AJ4153" s="187" t="str">
        <f t="shared" si="1401"/>
        <v/>
      </c>
      <c r="AK4153" s="187" t="str">
        <f t="shared" si="1402"/>
        <v/>
      </c>
      <c r="AN4153" s="187" t="str">
        <f t="shared" si="1403"/>
        <v/>
      </c>
      <c r="AO4153" s="187" t="str">
        <f t="shared" si="1404"/>
        <v/>
      </c>
      <c r="AP4153" s="187" t="str">
        <f t="shared" si="1405"/>
        <v/>
      </c>
      <c r="AT4153" s="187" t="str">
        <f t="shared" si="1406"/>
        <v/>
      </c>
      <c r="AU4153" s="187" t="str">
        <f t="shared" si="1407"/>
        <v/>
      </c>
      <c r="AV4153" s="187" t="str">
        <f t="shared" si="1408"/>
        <v/>
      </c>
      <c r="AW4153" s="187" t="str">
        <f t="shared" si="1409"/>
        <v/>
      </c>
      <c r="AX4153" s="187" t="str">
        <f t="shared" si="1410"/>
        <v/>
      </c>
      <c r="AY4153" s="187" t="str">
        <f t="shared" si="1411"/>
        <v/>
      </c>
      <c r="AZ4153" s="187" t="str">
        <f t="shared" si="1412"/>
        <v/>
      </c>
      <c r="BA4153" s="187" t="str">
        <f t="shared" si="1413"/>
        <v xml:space="preserve"> </v>
      </c>
      <c r="BB4153" s="187" t="str">
        <f>IFERROR(IF(AW4153="","",VLOOKUP(AW4153,SUSS!R:S,2,FALSE)),AY4153*SUSS!$M$2)</f>
        <v/>
      </c>
      <c r="BC4153" s="187" t="str">
        <f t="shared" si="1414"/>
        <v/>
      </c>
    </row>
    <row r="4154" spans="29:55">
      <c r="AC4154" s="187" t="str">
        <f t="shared" si="1394"/>
        <v/>
      </c>
      <c r="AD4154" s="187" t="str">
        <f t="shared" si="1395"/>
        <v/>
      </c>
      <c r="AE4154" s="187" t="str">
        <f t="shared" si="1396"/>
        <v/>
      </c>
      <c r="AF4154" s="187" t="str">
        <f t="shared" si="1397"/>
        <v/>
      </c>
      <c r="AG4154" s="187" t="str">
        <f t="shared" si="1398"/>
        <v/>
      </c>
      <c r="AH4154" s="187" t="str">
        <f t="shared" si="1399"/>
        <v/>
      </c>
      <c r="AI4154" s="187" t="str">
        <f t="shared" si="1400"/>
        <v/>
      </c>
      <c r="AJ4154" s="187" t="str">
        <f t="shared" si="1401"/>
        <v/>
      </c>
      <c r="AK4154" s="187" t="str">
        <f t="shared" si="1402"/>
        <v/>
      </c>
      <c r="AN4154" s="187" t="str">
        <f t="shared" si="1403"/>
        <v/>
      </c>
      <c r="AO4154" s="187" t="str">
        <f t="shared" si="1404"/>
        <v/>
      </c>
      <c r="AP4154" s="187" t="str">
        <f t="shared" si="1405"/>
        <v/>
      </c>
      <c r="AT4154" s="187" t="str">
        <f t="shared" si="1406"/>
        <v/>
      </c>
      <c r="AU4154" s="187" t="str">
        <f t="shared" si="1407"/>
        <v/>
      </c>
      <c r="AV4154" s="187" t="str">
        <f t="shared" si="1408"/>
        <v/>
      </c>
      <c r="AW4154" s="187" t="str">
        <f t="shared" si="1409"/>
        <v/>
      </c>
      <c r="AX4154" s="187" t="str">
        <f t="shared" si="1410"/>
        <v/>
      </c>
      <c r="AY4154" s="187" t="str">
        <f t="shared" si="1411"/>
        <v/>
      </c>
      <c r="AZ4154" s="187" t="str">
        <f t="shared" si="1412"/>
        <v/>
      </c>
      <c r="BA4154" s="187" t="str">
        <f t="shared" si="1413"/>
        <v xml:space="preserve"> </v>
      </c>
      <c r="BB4154" s="187" t="str">
        <f>IFERROR(IF(AW4154="","",VLOOKUP(AW4154,SUSS!R:S,2,FALSE)),AY4154*SUSS!$M$2)</f>
        <v/>
      </c>
      <c r="BC4154" s="187" t="str">
        <f t="shared" si="1414"/>
        <v/>
      </c>
    </row>
    <row r="4155" spans="29:55">
      <c r="AC4155" s="187" t="str">
        <f t="shared" si="1394"/>
        <v/>
      </c>
      <c r="AD4155" s="187" t="str">
        <f t="shared" si="1395"/>
        <v/>
      </c>
      <c r="AE4155" s="187" t="str">
        <f t="shared" si="1396"/>
        <v/>
      </c>
      <c r="AF4155" s="187" t="str">
        <f t="shared" si="1397"/>
        <v/>
      </c>
      <c r="AG4155" s="187" t="str">
        <f t="shared" si="1398"/>
        <v/>
      </c>
      <c r="AH4155" s="187" t="str">
        <f t="shared" si="1399"/>
        <v/>
      </c>
      <c r="AI4155" s="187" t="str">
        <f t="shared" si="1400"/>
        <v/>
      </c>
      <c r="AJ4155" s="187" t="str">
        <f t="shared" si="1401"/>
        <v/>
      </c>
      <c r="AK4155" s="187" t="str">
        <f t="shared" si="1402"/>
        <v/>
      </c>
      <c r="AN4155" s="187" t="str">
        <f t="shared" si="1403"/>
        <v/>
      </c>
      <c r="AO4155" s="187" t="str">
        <f t="shared" si="1404"/>
        <v/>
      </c>
      <c r="AP4155" s="187" t="str">
        <f t="shared" si="1405"/>
        <v/>
      </c>
      <c r="AT4155" s="187" t="str">
        <f t="shared" si="1406"/>
        <v/>
      </c>
      <c r="AU4155" s="187" t="str">
        <f t="shared" si="1407"/>
        <v/>
      </c>
      <c r="AV4155" s="187" t="str">
        <f t="shared" si="1408"/>
        <v/>
      </c>
      <c r="AW4155" s="187" t="str">
        <f t="shared" si="1409"/>
        <v/>
      </c>
      <c r="AX4155" s="187" t="str">
        <f t="shared" si="1410"/>
        <v/>
      </c>
      <c r="AY4155" s="187" t="str">
        <f t="shared" si="1411"/>
        <v/>
      </c>
      <c r="AZ4155" s="187" t="str">
        <f t="shared" si="1412"/>
        <v/>
      </c>
      <c r="BA4155" s="187" t="str">
        <f t="shared" si="1413"/>
        <v xml:space="preserve"> </v>
      </c>
      <c r="BB4155" s="187" t="str">
        <f>IFERROR(IF(AW4155="","",VLOOKUP(AW4155,SUSS!R:S,2,FALSE)),AY4155*SUSS!$M$2)</f>
        <v/>
      </c>
      <c r="BC4155" s="187" t="str">
        <f t="shared" si="1414"/>
        <v/>
      </c>
    </row>
    <row r="4156" spans="29:55">
      <c r="AC4156" s="187" t="str">
        <f t="shared" si="1394"/>
        <v/>
      </c>
      <c r="AD4156" s="187" t="str">
        <f t="shared" si="1395"/>
        <v/>
      </c>
      <c r="AE4156" s="187" t="str">
        <f t="shared" si="1396"/>
        <v/>
      </c>
      <c r="AF4156" s="187" t="str">
        <f t="shared" si="1397"/>
        <v/>
      </c>
      <c r="AG4156" s="187" t="str">
        <f t="shared" si="1398"/>
        <v/>
      </c>
      <c r="AH4156" s="187" t="str">
        <f t="shared" si="1399"/>
        <v/>
      </c>
      <c r="AI4156" s="187" t="str">
        <f t="shared" si="1400"/>
        <v/>
      </c>
      <c r="AJ4156" s="187" t="str">
        <f t="shared" si="1401"/>
        <v/>
      </c>
      <c r="AK4156" s="187" t="str">
        <f t="shared" si="1402"/>
        <v/>
      </c>
      <c r="AN4156" s="187" t="str">
        <f t="shared" si="1403"/>
        <v/>
      </c>
      <c r="AO4156" s="187" t="str">
        <f t="shared" si="1404"/>
        <v/>
      </c>
      <c r="AP4156" s="187" t="str">
        <f t="shared" si="1405"/>
        <v/>
      </c>
      <c r="AT4156" s="187" t="str">
        <f t="shared" si="1406"/>
        <v/>
      </c>
      <c r="AU4156" s="187" t="str">
        <f t="shared" si="1407"/>
        <v/>
      </c>
      <c r="AV4156" s="187" t="str">
        <f t="shared" si="1408"/>
        <v/>
      </c>
      <c r="AW4156" s="187" t="str">
        <f t="shared" si="1409"/>
        <v/>
      </c>
      <c r="AX4156" s="187" t="str">
        <f t="shared" si="1410"/>
        <v/>
      </c>
      <c r="AY4156" s="187" t="str">
        <f t="shared" si="1411"/>
        <v/>
      </c>
      <c r="AZ4156" s="187" t="str">
        <f t="shared" si="1412"/>
        <v/>
      </c>
      <c r="BA4156" s="187" t="str">
        <f t="shared" si="1413"/>
        <v xml:space="preserve"> </v>
      </c>
      <c r="BB4156" s="187" t="str">
        <f>IFERROR(IF(AW4156="","",VLOOKUP(AW4156,SUSS!R:S,2,FALSE)),AY4156*SUSS!$M$2)</f>
        <v/>
      </c>
      <c r="BC4156" s="187" t="str">
        <f t="shared" si="1414"/>
        <v/>
      </c>
    </row>
    <row r="4157" spans="29:55">
      <c r="AC4157" s="187" t="str">
        <f t="shared" si="1394"/>
        <v/>
      </c>
      <c r="AD4157" s="187" t="str">
        <f t="shared" si="1395"/>
        <v/>
      </c>
      <c r="AE4157" s="187" t="str">
        <f t="shared" si="1396"/>
        <v/>
      </c>
      <c r="AF4157" s="187" t="str">
        <f t="shared" si="1397"/>
        <v/>
      </c>
      <c r="AG4157" s="187" t="str">
        <f t="shared" si="1398"/>
        <v/>
      </c>
      <c r="AH4157" s="187" t="str">
        <f t="shared" si="1399"/>
        <v/>
      </c>
      <c r="AI4157" s="187" t="str">
        <f t="shared" si="1400"/>
        <v/>
      </c>
      <c r="AJ4157" s="187" t="str">
        <f t="shared" si="1401"/>
        <v/>
      </c>
      <c r="AK4157" s="187" t="str">
        <f t="shared" si="1402"/>
        <v/>
      </c>
      <c r="AN4157" s="187" t="str">
        <f t="shared" si="1403"/>
        <v/>
      </c>
      <c r="AO4157" s="187" t="str">
        <f t="shared" si="1404"/>
        <v/>
      </c>
      <c r="AP4157" s="187" t="str">
        <f t="shared" si="1405"/>
        <v/>
      </c>
      <c r="AT4157" s="187" t="str">
        <f t="shared" si="1406"/>
        <v/>
      </c>
      <c r="AU4157" s="187" t="str">
        <f t="shared" si="1407"/>
        <v/>
      </c>
      <c r="AV4157" s="187" t="str">
        <f t="shared" si="1408"/>
        <v/>
      </c>
      <c r="AW4157" s="187" t="str">
        <f t="shared" si="1409"/>
        <v/>
      </c>
      <c r="AX4157" s="187" t="str">
        <f t="shared" si="1410"/>
        <v/>
      </c>
      <c r="AY4157" s="187" t="str">
        <f t="shared" si="1411"/>
        <v/>
      </c>
      <c r="AZ4157" s="187" t="str">
        <f t="shared" si="1412"/>
        <v/>
      </c>
      <c r="BA4157" s="187" t="str">
        <f t="shared" si="1413"/>
        <v xml:space="preserve"> </v>
      </c>
      <c r="BB4157" s="187" t="str">
        <f>IFERROR(IF(AW4157="","",VLOOKUP(AW4157,SUSS!R:S,2,FALSE)),AY4157*SUSS!$M$2)</f>
        <v/>
      </c>
      <c r="BC4157" s="187" t="str">
        <f t="shared" si="1414"/>
        <v/>
      </c>
    </row>
    <row r="4158" spans="29:55">
      <c r="AC4158" s="187" t="str">
        <f t="shared" si="1394"/>
        <v/>
      </c>
      <c r="AD4158" s="187" t="str">
        <f t="shared" si="1395"/>
        <v/>
      </c>
      <c r="AE4158" s="187" t="str">
        <f t="shared" si="1396"/>
        <v/>
      </c>
      <c r="AF4158" s="187" t="str">
        <f t="shared" si="1397"/>
        <v/>
      </c>
      <c r="AG4158" s="187" t="str">
        <f t="shared" si="1398"/>
        <v/>
      </c>
      <c r="AH4158" s="187" t="str">
        <f t="shared" si="1399"/>
        <v/>
      </c>
      <c r="AI4158" s="187" t="str">
        <f t="shared" si="1400"/>
        <v/>
      </c>
      <c r="AJ4158" s="187" t="str">
        <f t="shared" si="1401"/>
        <v/>
      </c>
      <c r="AK4158" s="187" t="str">
        <f t="shared" si="1402"/>
        <v/>
      </c>
      <c r="AN4158" s="187" t="str">
        <f t="shared" si="1403"/>
        <v/>
      </c>
      <c r="AO4158" s="187" t="str">
        <f t="shared" si="1404"/>
        <v/>
      </c>
      <c r="AP4158" s="187" t="str">
        <f t="shared" si="1405"/>
        <v/>
      </c>
      <c r="AT4158" s="187" t="str">
        <f t="shared" si="1406"/>
        <v/>
      </c>
      <c r="AU4158" s="187" t="str">
        <f t="shared" si="1407"/>
        <v/>
      </c>
      <c r="AV4158" s="187" t="str">
        <f t="shared" si="1408"/>
        <v/>
      </c>
      <c r="AW4158" s="187" t="str">
        <f t="shared" si="1409"/>
        <v/>
      </c>
      <c r="AX4158" s="187" t="str">
        <f t="shared" si="1410"/>
        <v/>
      </c>
      <c r="AY4158" s="187" t="str">
        <f t="shared" si="1411"/>
        <v/>
      </c>
      <c r="AZ4158" s="187" t="str">
        <f t="shared" si="1412"/>
        <v/>
      </c>
      <c r="BA4158" s="187" t="str">
        <f t="shared" si="1413"/>
        <v xml:space="preserve"> </v>
      </c>
      <c r="BB4158" s="187" t="str">
        <f>IFERROR(IF(AW4158="","",VLOOKUP(AW4158,SUSS!R:S,2,FALSE)),AY4158*SUSS!$M$2)</f>
        <v/>
      </c>
      <c r="BC4158" s="187" t="str">
        <f t="shared" si="1414"/>
        <v/>
      </c>
    </row>
    <row r="4159" spans="29:55">
      <c r="AC4159" s="187" t="str">
        <f t="shared" si="1394"/>
        <v/>
      </c>
      <c r="AD4159" s="187" t="str">
        <f t="shared" si="1395"/>
        <v/>
      </c>
      <c r="AE4159" s="187" t="str">
        <f t="shared" si="1396"/>
        <v/>
      </c>
      <c r="AF4159" s="187" t="str">
        <f t="shared" si="1397"/>
        <v/>
      </c>
      <c r="AG4159" s="187" t="str">
        <f t="shared" si="1398"/>
        <v/>
      </c>
      <c r="AH4159" s="187" t="str">
        <f t="shared" si="1399"/>
        <v/>
      </c>
      <c r="AI4159" s="187" t="str">
        <f t="shared" si="1400"/>
        <v/>
      </c>
      <c r="AJ4159" s="187" t="str">
        <f t="shared" si="1401"/>
        <v/>
      </c>
      <c r="AK4159" s="187" t="str">
        <f t="shared" si="1402"/>
        <v/>
      </c>
      <c r="AN4159" s="187" t="str">
        <f t="shared" si="1403"/>
        <v/>
      </c>
      <c r="AO4159" s="187" t="str">
        <f t="shared" si="1404"/>
        <v/>
      </c>
      <c r="AP4159" s="187" t="str">
        <f t="shared" si="1405"/>
        <v/>
      </c>
      <c r="AT4159" s="187" t="str">
        <f t="shared" si="1406"/>
        <v/>
      </c>
      <c r="AU4159" s="187" t="str">
        <f t="shared" si="1407"/>
        <v/>
      </c>
      <c r="AV4159" s="187" t="str">
        <f t="shared" si="1408"/>
        <v/>
      </c>
      <c r="AW4159" s="187" t="str">
        <f t="shared" si="1409"/>
        <v/>
      </c>
      <c r="AX4159" s="187" t="str">
        <f t="shared" si="1410"/>
        <v/>
      </c>
      <c r="AY4159" s="187" t="str">
        <f t="shared" si="1411"/>
        <v/>
      </c>
      <c r="AZ4159" s="187" t="str">
        <f t="shared" si="1412"/>
        <v/>
      </c>
      <c r="BA4159" s="187" t="str">
        <f t="shared" si="1413"/>
        <v xml:space="preserve"> </v>
      </c>
      <c r="BB4159" s="187" t="str">
        <f>IFERROR(IF(AW4159="","",VLOOKUP(AW4159,SUSS!R:S,2,FALSE)),AY4159*SUSS!$M$2)</f>
        <v/>
      </c>
      <c r="BC4159" s="187" t="str">
        <f t="shared" si="1414"/>
        <v/>
      </c>
    </row>
    <row r="4160" spans="29:55">
      <c r="AC4160" s="187" t="str">
        <f t="shared" si="1394"/>
        <v/>
      </c>
      <c r="AD4160" s="187" t="str">
        <f t="shared" si="1395"/>
        <v/>
      </c>
      <c r="AE4160" s="187" t="str">
        <f t="shared" si="1396"/>
        <v/>
      </c>
      <c r="AF4160" s="187" t="str">
        <f t="shared" si="1397"/>
        <v/>
      </c>
      <c r="AG4160" s="187" t="str">
        <f t="shared" si="1398"/>
        <v/>
      </c>
      <c r="AH4160" s="187" t="str">
        <f t="shared" si="1399"/>
        <v/>
      </c>
      <c r="AI4160" s="187" t="str">
        <f t="shared" si="1400"/>
        <v/>
      </c>
      <c r="AJ4160" s="187" t="str">
        <f t="shared" si="1401"/>
        <v/>
      </c>
      <c r="AK4160" s="187" t="str">
        <f t="shared" si="1402"/>
        <v/>
      </c>
      <c r="AN4160" s="187" t="str">
        <f t="shared" si="1403"/>
        <v/>
      </c>
      <c r="AO4160" s="187" t="str">
        <f t="shared" si="1404"/>
        <v/>
      </c>
      <c r="AP4160" s="187" t="str">
        <f t="shared" si="1405"/>
        <v/>
      </c>
      <c r="AT4160" s="187" t="str">
        <f t="shared" si="1406"/>
        <v/>
      </c>
      <c r="AU4160" s="187" t="str">
        <f t="shared" si="1407"/>
        <v/>
      </c>
      <c r="AV4160" s="187" t="str">
        <f t="shared" si="1408"/>
        <v/>
      </c>
      <c r="AW4160" s="187" t="str">
        <f t="shared" si="1409"/>
        <v/>
      </c>
      <c r="AX4160" s="187" t="str">
        <f t="shared" si="1410"/>
        <v/>
      </c>
      <c r="AY4160" s="187" t="str">
        <f t="shared" si="1411"/>
        <v/>
      </c>
      <c r="AZ4160" s="187" t="str">
        <f t="shared" si="1412"/>
        <v/>
      </c>
      <c r="BA4160" s="187" t="str">
        <f t="shared" si="1413"/>
        <v xml:space="preserve"> </v>
      </c>
      <c r="BB4160" s="187" t="str">
        <f>IFERROR(IF(AW4160="","",VLOOKUP(AW4160,SUSS!R:S,2,FALSE)),AY4160*SUSS!$M$2)</f>
        <v/>
      </c>
      <c r="BC4160" s="187" t="str">
        <f t="shared" si="1414"/>
        <v/>
      </c>
    </row>
    <row r="4161" spans="29:55">
      <c r="AC4161" s="187" t="str">
        <f t="shared" si="1394"/>
        <v/>
      </c>
      <c r="AD4161" s="187" t="str">
        <f t="shared" si="1395"/>
        <v/>
      </c>
      <c r="AE4161" s="187" t="str">
        <f t="shared" si="1396"/>
        <v/>
      </c>
      <c r="AF4161" s="187" t="str">
        <f t="shared" si="1397"/>
        <v/>
      </c>
      <c r="AG4161" s="187" t="str">
        <f t="shared" si="1398"/>
        <v/>
      </c>
      <c r="AH4161" s="187" t="str">
        <f t="shared" si="1399"/>
        <v/>
      </c>
      <c r="AI4161" s="187" t="str">
        <f t="shared" si="1400"/>
        <v/>
      </c>
      <c r="AJ4161" s="187" t="str">
        <f t="shared" si="1401"/>
        <v/>
      </c>
      <c r="AK4161" s="187" t="str">
        <f t="shared" si="1402"/>
        <v/>
      </c>
      <c r="AN4161" s="187" t="str">
        <f t="shared" si="1403"/>
        <v/>
      </c>
      <c r="AO4161" s="187" t="str">
        <f t="shared" si="1404"/>
        <v/>
      </c>
      <c r="AP4161" s="187" t="str">
        <f t="shared" si="1405"/>
        <v/>
      </c>
      <c r="AT4161" s="187" t="str">
        <f t="shared" si="1406"/>
        <v/>
      </c>
      <c r="AU4161" s="187" t="str">
        <f t="shared" si="1407"/>
        <v/>
      </c>
      <c r="AV4161" s="187" t="str">
        <f t="shared" si="1408"/>
        <v/>
      </c>
      <c r="AW4161" s="187" t="str">
        <f t="shared" si="1409"/>
        <v/>
      </c>
      <c r="AX4161" s="187" t="str">
        <f t="shared" si="1410"/>
        <v/>
      </c>
      <c r="AY4161" s="187" t="str">
        <f t="shared" si="1411"/>
        <v/>
      </c>
      <c r="AZ4161" s="187" t="str">
        <f t="shared" si="1412"/>
        <v/>
      </c>
      <c r="BA4161" s="187" t="str">
        <f t="shared" si="1413"/>
        <v xml:space="preserve"> </v>
      </c>
      <c r="BB4161" s="187" t="str">
        <f>IFERROR(IF(AW4161="","",VLOOKUP(AW4161,SUSS!R:S,2,FALSE)),AY4161*SUSS!$M$2)</f>
        <v/>
      </c>
      <c r="BC4161" s="187" t="str">
        <f t="shared" si="1414"/>
        <v/>
      </c>
    </row>
    <row r="4162" spans="29:55">
      <c r="AC4162" s="187" t="str">
        <f t="shared" si="1394"/>
        <v/>
      </c>
      <c r="AD4162" s="187" t="str">
        <f t="shared" si="1395"/>
        <v/>
      </c>
      <c r="AE4162" s="187" t="str">
        <f t="shared" si="1396"/>
        <v/>
      </c>
      <c r="AF4162" s="187" t="str">
        <f t="shared" si="1397"/>
        <v/>
      </c>
      <c r="AG4162" s="187" t="str">
        <f t="shared" si="1398"/>
        <v/>
      </c>
      <c r="AH4162" s="187" t="str">
        <f t="shared" si="1399"/>
        <v/>
      </c>
      <c r="AI4162" s="187" t="str">
        <f t="shared" si="1400"/>
        <v/>
      </c>
      <c r="AJ4162" s="187" t="str">
        <f t="shared" si="1401"/>
        <v/>
      </c>
      <c r="AK4162" s="187" t="str">
        <f t="shared" si="1402"/>
        <v/>
      </c>
      <c r="AN4162" s="187" t="str">
        <f t="shared" si="1403"/>
        <v/>
      </c>
      <c r="AO4162" s="187" t="str">
        <f t="shared" si="1404"/>
        <v/>
      </c>
      <c r="AP4162" s="187" t="str">
        <f t="shared" si="1405"/>
        <v/>
      </c>
      <c r="AT4162" s="187" t="str">
        <f t="shared" si="1406"/>
        <v/>
      </c>
      <c r="AU4162" s="187" t="str">
        <f t="shared" si="1407"/>
        <v/>
      </c>
      <c r="AV4162" s="187" t="str">
        <f t="shared" si="1408"/>
        <v/>
      </c>
      <c r="AW4162" s="187" t="str">
        <f t="shared" si="1409"/>
        <v/>
      </c>
      <c r="AX4162" s="187" t="str">
        <f t="shared" si="1410"/>
        <v/>
      </c>
      <c r="AY4162" s="187" t="str">
        <f t="shared" si="1411"/>
        <v/>
      </c>
      <c r="AZ4162" s="187" t="str">
        <f t="shared" si="1412"/>
        <v/>
      </c>
      <c r="BA4162" s="187" t="str">
        <f t="shared" si="1413"/>
        <v xml:space="preserve"> </v>
      </c>
      <c r="BB4162" s="187" t="str">
        <f>IFERROR(IF(AW4162="","",VLOOKUP(AW4162,SUSS!R:S,2,FALSE)),AY4162*SUSS!$M$2)</f>
        <v/>
      </c>
      <c r="BC4162" s="187" t="str">
        <f t="shared" si="1414"/>
        <v/>
      </c>
    </row>
    <row r="4163" spans="29:55">
      <c r="AC4163" s="187" t="str">
        <f t="shared" si="1394"/>
        <v/>
      </c>
      <c r="AD4163" s="187" t="str">
        <f t="shared" si="1395"/>
        <v/>
      </c>
      <c r="AE4163" s="187" t="str">
        <f t="shared" si="1396"/>
        <v/>
      </c>
      <c r="AF4163" s="187" t="str">
        <f t="shared" si="1397"/>
        <v/>
      </c>
      <c r="AG4163" s="187" t="str">
        <f t="shared" si="1398"/>
        <v/>
      </c>
      <c r="AH4163" s="187" t="str">
        <f t="shared" si="1399"/>
        <v/>
      </c>
      <c r="AI4163" s="187" t="str">
        <f t="shared" si="1400"/>
        <v/>
      </c>
      <c r="AJ4163" s="187" t="str">
        <f t="shared" si="1401"/>
        <v/>
      </c>
      <c r="AK4163" s="187" t="str">
        <f t="shared" si="1402"/>
        <v/>
      </c>
      <c r="AN4163" s="187" t="str">
        <f t="shared" si="1403"/>
        <v/>
      </c>
      <c r="AO4163" s="187" t="str">
        <f t="shared" si="1404"/>
        <v/>
      </c>
      <c r="AP4163" s="187" t="str">
        <f t="shared" si="1405"/>
        <v/>
      </c>
      <c r="AT4163" s="187" t="str">
        <f t="shared" si="1406"/>
        <v/>
      </c>
      <c r="AU4163" s="187" t="str">
        <f t="shared" si="1407"/>
        <v/>
      </c>
      <c r="AV4163" s="187" t="str">
        <f t="shared" si="1408"/>
        <v/>
      </c>
      <c r="AW4163" s="187" t="str">
        <f t="shared" si="1409"/>
        <v/>
      </c>
      <c r="AX4163" s="187" t="str">
        <f t="shared" si="1410"/>
        <v/>
      </c>
      <c r="AY4163" s="187" t="str">
        <f t="shared" si="1411"/>
        <v/>
      </c>
      <c r="AZ4163" s="187" t="str">
        <f t="shared" si="1412"/>
        <v/>
      </c>
      <c r="BA4163" s="187" t="str">
        <f t="shared" si="1413"/>
        <v xml:space="preserve"> </v>
      </c>
      <c r="BB4163" s="187" t="str">
        <f>IFERROR(IF(AW4163="","",VLOOKUP(AW4163,SUSS!R:S,2,FALSE)),AY4163*SUSS!$M$2)</f>
        <v/>
      </c>
      <c r="BC4163" s="187" t="str">
        <f t="shared" si="1414"/>
        <v/>
      </c>
    </row>
    <row r="4164" spans="29:55">
      <c r="AC4164" s="187" t="str">
        <f t="shared" si="1394"/>
        <v/>
      </c>
      <c r="AD4164" s="187" t="str">
        <f t="shared" si="1395"/>
        <v/>
      </c>
      <c r="AE4164" s="187" t="str">
        <f t="shared" si="1396"/>
        <v/>
      </c>
      <c r="AF4164" s="187" t="str">
        <f t="shared" si="1397"/>
        <v/>
      </c>
      <c r="AG4164" s="187" t="str">
        <f t="shared" si="1398"/>
        <v/>
      </c>
      <c r="AH4164" s="187" t="str">
        <f t="shared" si="1399"/>
        <v/>
      </c>
      <c r="AI4164" s="187" t="str">
        <f t="shared" si="1400"/>
        <v/>
      </c>
      <c r="AJ4164" s="187" t="str">
        <f t="shared" si="1401"/>
        <v/>
      </c>
      <c r="AK4164" s="187" t="str">
        <f t="shared" si="1402"/>
        <v/>
      </c>
      <c r="AN4164" s="187" t="str">
        <f t="shared" si="1403"/>
        <v/>
      </c>
      <c r="AO4164" s="187" t="str">
        <f t="shared" si="1404"/>
        <v/>
      </c>
      <c r="AP4164" s="187" t="str">
        <f t="shared" si="1405"/>
        <v/>
      </c>
      <c r="AT4164" s="187" t="str">
        <f t="shared" si="1406"/>
        <v/>
      </c>
      <c r="AU4164" s="187" t="str">
        <f t="shared" si="1407"/>
        <v/>
      </c>
      <c r="AV4164" s="187" t="str">
        <f t="shared" si="1408"/>
        <v/>
      </c>
      <c r="AW4164" s="187" t="str">
        <f t="shared" si="1409"/>
        <v/>
      </c>
      <c r="AX4164" s="187" t="str">
        <f t="shared" si="1410"/>
        <v/>
      </c>
      <c r="AY4164" s="187" t="str">
        <f t="shared" si="1411"/>
        <v/>
      </c>
      <c r="AZ4164" s="187" t="str">
        <f t="shared" si="1412"/>
        <v/>
      </c>
      <c r="BA4164" s="187" t="str">
        <f t="shared" si="1413"/>
        <v xml:space="preserve"> </v>
      </c>
      <c r="BB4164" s="187" t="str">
        <f>IFERROR(IF(AW4164="","",VLOOKUP(AW4164,SUSS!R:S,2,FALSE)),AY4164*SUSS!$M$2)</f>
        <v/>
      </c>
      <c r="BC4164" s="187" t="str">
        <f t="shared" si="1414"/>
        <v/>
      </c>
    </row>
    <row r="4165" spans="29:55">
      <c r="AC4165" s="187" t="str">
        <f t="shared" si="1394"/>
        <v/>
      </c>
      <c r="AD4165" s="187" t="str">
        <f t="shared" si="1395"/>
        <v/>
      </c>
      <c r="AE4165" s="187" t="str">
        <f t="shared" si="1396"/>
        <v/>
      </c>
      <c r="AF4165" s="187" t="str">
        <f t="shared" si="1397"/>
        <v/>
      </c>
      <c r="AG4165" s="187" t="str">
        <f t="shared" si="1398"/>
        <v/>
      </c>
      <c r="AH4165" s="187" t="str">
        <f t="shared" si="1399"/>
        <v/>
      </c>
      <c r="AI4165" s="187" t="str">
        <f t="shared" si="1400"/>
        <v/>
      </c>
      <c r="AJ4165" s="187" t="str">
        <f t="shared" si="1401"/>
        <v/>
      </c>
      <c r="AK4165" s="187" t="str">
        <f t="shared" si="1402"/>
        <v/>
      </c>
      <c r="AN4165" s="187" t="str">
        <f t="shared" si="1403"/>
        <v/>
      </c>
      <c r="AO4165" s="187" t="str">
        <f t="shared" si="1404"/>
        <v/>
      </c>
      <c r="AP4165" s="187" t="str">
        <f t="shared" si="1405"/>
        <v/>
      </c>
      <c r="AT4165" s="187" t="str">
        <f t="shared" si="1406"/>
        <v/>
      </c>
      <c r="AU4165" s="187" t="str">
        <f t="shared" si="1407"/>
        <v/>
      </c>
      <c r="AV4165" s="187" t="str">
        <f t="shared" si="1408"/>
        <v/>
      </c>
      <c r="AW4165" s="187" t="str">
        <f t="shared" si="1409"/>
        <v/>
      </c>
      <c r="AX4165" s="187" t="str">
        <f t="shared" si="1410"/>
        <v/>
      </c>
      <c r="AY4165" s="187" t="str">
        <f t="shared" si="1411"/>
        <v/>
      </c>
      <c r="AZ4165" s="187" t="str">
        <f t="shared" si="1412"/>
        <v/>
      </c>
      <c r="BA4165" s="187" t="str">
        <f t="shared" si="1413"/>
        <v xml:space="preserve"> </v>
      </c>
      <c r="BB4165" s="187" t="str">
        <f>IFERROR(IF(AW4165="","",VLOOKUP(AW4165,SUSS!R:S,2,FALSE)),AY4165*SUSS!$M$2)</f>
        <v/>
      </c>
      <c r="BC4165" s="187" t="str">
        <f t="shared" si="1414"/>
        <v/>
      </c>
    </row>
    <row r="4166" spans="29:55">
      <c r="AC4166" s="187" t="str">
        <f t="shared" si="1394"/>
        <v/>
      </c>
      <c r="AD4166" s="187" t="str">
        <f t="shared" si="1395"/>
        <v/>
      </c>
      <c r="AE4166" s="187" t="str">
        <f t="shared" si="1396"/>
        <v/>
      </c>
      <c r="AF4166" s="187" t="str">
        <f t="shared" si="1397"/>
        <v/>
      </c>
      <c r="AG4166" s="187" t="str">
        <f t="shared" si="1398"/>
        <v/>
      </c>
      <c r="AH4166" s="187" t="str">
        <f t="shared" si="1399"/>
        <v/>
      </c>
      <c r="AI4166" s="187" t="str">
        <f t="shared" si="1400"/>
        <v/>
      </c>
      <c r="AJ4166" s="187" t="str">
        <f t="shared" si="1401"/>
        <v/>
      </c>
      <c r="AK4166" s="187" t="str">
        <f t="shared" si="1402"/>
        <v/>
      </c>
      <c r="AN4166" s="187" t="str">
        <f t="shared" si="1403"/>
        <v/>
      </c>
      <c r="AO4166" s="187" t="str">
        <f t="shared" si="1404"/>
        <v/>
      </c>
      <c r="AP4166" s="187" t="str">
        <f t="shared" si="1405"/>
        <v/>
      </c>
      <c r="AT4166" s="187" t="str">
        <f t="shared" si="1406"/>
        <v/>
      </c>
      <c r="AU4166" s="187" t="str">
        <f t="shared" si="1407"/>
        <v/>
      </c>
      <c r="AV4166" s="187" t="str">
        <f t="shared" si="1408"/>
        <v/>
      </c>
      <c r="AW4166" s="187" t="str">
        <f t="shared" si="1409"/>
        <v/>
      </c>
      <c r="AX4166" s="187" t="str">
        <f t="shared" si="1410"/>
        <v/>
      </c>
      <c r="AY4166" s="187" t="str">
        <f t="shared" si="1411"/>
        <v/>
      </c>
      <c r="AZ4166" s="187" t="str">
        <f t="shared" si="1412"/>
        <v/>
      </c>
      <c r="BA4166" s="187" t="str">
        <f t="shared" si="1413"/>
        <v xml:space="preserve"> </v>
      </c>
      <c r="BB4166" s="187" t="str">
        <f>IFERROR(IF(AW4166="","",VLOOKUP(AW4166,SUSS!R:S,2,FALSE)),AY4166*SUSS!$M$2)</f>
        <v/>
      </c>
      <c r="BC4166" s="187" t="str">
        <f t="shared" si="1414"/>
        <v/>
      </c>
    </row>
    <row r="4167" spans="29:55">
      <c r="AC4167" s="187" t="str">
        <f t="shared" si="1394"/>
        <v/>
      </c>
      <c r="AD4167" s="187" t="str">
        <f t="shared" si="1395"/>
        <v/>
      </c>
      <c r="AE4167" s="187" t="str">
        <f t="shared" si="1396"/>
        <v/>
      </c>
      <c r="AF4167" s="187" t="str">
        <f t="shared" si="1397"/>
        <v/>
      </c>
      <c r="AG4167" s="187" t="str">
        <f t="shared" si="1398"/>
        <v/>
      </c>
      <c r="AH4167" s="187" t="str">
        <f t="shared" si="1399"/>
        <v/>
      </c>
      <c r="AI4167" s="187" t="str">
        <f t="shared" si="1400"/>
        <v/>
      </c>
      <c r="AJ4167" s="187" t="str">
        <f t="shared" si="1401"/>
        <v/>
      </c>
      <c r="AK4167" s="187" t="str">
        <f t="shared" si="1402"/>
        <v/>
      </c>
      <c r="AN4167" s="187" t="str">
        <f t="shared" si="1403"/>
        <v/>
      </c>
      <c r="AO4167" s="187" t="str">
        <f t="shared" si="1404"/>
        <v/>
      </c>
      <c r="AP4167" s="187" t="str">
        <f t="shared" si="1405"/>
        <v/>
      </c>
      <c r="AT4167" s="187" t="str">
        <f t="shared" si="1406"/>
        <v/>
      </c>
      <c r="AU4167" s="187" t="str">
        <f t="shared" si="1407"/>
        <v/>
      </c>
      <c r="AV4167" s="187" t="str">
        <f t="shared" si="1408"/>
        <v/>
      </c>
      <c r="AW4167" s="187" t="str">
        <f t="shared" si="1409"/>
        <v/>
      </c>
      <c r="AX4167" s="187" t="str">
        <f t="shared" si="1410"/>
        <v/>
      </c>
      <c r="AY4167" s="187" t="str">
        <f t="shared" si="1411"/>
        <v/>
      </c>
      <c r="AZ4167" s="187" t="str">
        <f t="shared" si="1412"/>
        <v/>
      </c>
      <c r="BA4167" s="187" t="str">
        <f t="shared" si="1413"/>
        <v xml:space="preserve"> </v>
      </c>
      <c r="BB4167" s="187" t="str">
        <f>IFERROR(IF(AW4167="","",VLOOKUP(AW4167,SUSS!R:S,2,FALSE)),AY4167*SUSS!$M$2)</f>
        <v/>
      </c>
      <c r="BC4167" s="187" t="str">
        <f t="shared" si="1414"/>
        <v/>
      </c>
    </row>
    <row r="4168" spans="29:55">
      <c r="AC4168" s="187" t="str">
        <f t="shared" si="1394"/>
        <v/>
      </c>
      <c r="AD4168" s="187" t="str">
        <f t="shared" si="1395"/>
        <v/>
      </c>
      <c r="AE4168" s="187" t="str">
        <f t="shared" si="1396"/>
        <v/>
      </c>
      <c r="AF4168" s="187" t="str">
        <f t="shared" si="1397"/>
        <v/>
      </c>
      <c r="AG4168" s="187" t="str">
        <f t="shared" si="1398"/>
        <v/>
      </c>
      <c r="AH4168" s="187" t="str">
        <f t="shared" si="1399"/>
        <v/>
      </c>
      <c r="AI4168" s="187" t="str">
        <f t="shared" si="1400"/>
        <v/>
      </c>
      <c r="AJ4168" s="187" t="str">
        <f t="shared" si="1401"/>
        <v/>
      </c>
      <c r="AK4168" s="187" t="str">
        <f t="shared" si="1402"/>
        <v/>
      </c>
      <c r="AN4168" s="187" t="str">
        <f t="shared" si="1403"/>
        <v/>
      </c>
      <c r="AO4168" s="187" t="str">
        <f t="shared" si="1404"/>
        <v/>
      </c>
      <c r="AP4168" s="187" t="str">
        <f t="shared" si="1405"/>
        <v/>
      </c>
      <c r="AT4168" s="187" t="str">
        <f t="shared" si="1406"/>
        <v/>
      </c>
      <c r="AU4168" s="187" t="str">
        <f t="shared" si="1407"/>
        <v/>
      </c>
      <c r="AV4168" s="187" t="str">
        <f t="shared" si="1408"/>
        <v/>
      </c>
      <c r="AW4168" s="187" t="str">
        <f t="shared" si="1409"/>
        <v/>
      </c>
      <c r="AX4168" s="187" t="str">
        <f t="shared" si="1410"/>
        <v/>
      </c>
      <c r="AY4168" s="187" t="str">
        <f t="shared" si="1411"/>
        <v/>
      </c>
      <c r="AZ4168" s="187" t="str">
        <f t="shared" si="1412"/>
        <v/>
      </c>
      <c r="BA4168" s="187" t="str">
        <f t="shared" si="1413"/>
        <v xml:space="preserve"> </v>
      </c>
      <c r="BB4168" s="187" t="str">
        <f>IFERROR(IF(AW4168="","",VLOOKUP(AW4168,SUSS!R:S,2,FALSE)),AY4168*SUSS!$M$2)</f>
        <v/>
      </c>
      <c r="BC4168" s="187" t="str">
        <f t="shared" si="1414"/>
        <v/>
      </c>
    </row>
    <row r="4169" spans="29:55">
      <c r="AC4169" s="187" t="str">
        <f t="shared" si="1394"/>
        <v/>
      </c>
      <c r="AD4169" s="187" t="str">
        <f t="shared" si="1395"/>
        <v/>
      </c>
      <c r="AE4169" s="187" t="str">
        <f t="shared" si="1396"/>
        <v/>
      </c>
      <c r="AF4169" s="187" t="str">
        <f t="shared" si="1397"/>
        <v/>
      </c>
      <c r="AG4169" s="187" t="str">
        <f t="shared" si="1398"/>
        <v/>
      </c>
      <c r="AH4169" s="187" t="str">
        <f t="shared" si="1399"/>
        <v/>
      </c>
      <c r="AI4169" s="187" t="str">
        <f t="shared" si="1400"/>
        <v/>
      </c>
      <c r="AJ4169" s="187" t="str">
        <f t="shared" si="1401"/>
        <v/>
      </c>
      <c r="AK4169" s="187" t="str">
        <f t="shared" si="1402"/>
        <v/>
      </c>
      <c r="AN4169" s="187" t="str">
        <f t="shared" si="1403"/>
        <v/>
      </c>
      <c r="AO4169" s="187" t="str">
        <f t="shared" si="1404"/>
        <v/>
      </c>
      <c r="AP4169" s="187" t="str">
        <f t="shared" si="1405"/>
        <v/>
      </c>
      <c r="AT4169" s="187" t="str">
        <f t="shared" si="1406"/>
        <v/>
      </c>
      <c r="AU4169" s="187" t="str">
        <f t="shared" si="1407"/>
        <v/>
      </c>
      <c r="AV4169" s="187" t="str">
        <f t="shared" si="1408"/>
        <v/>
      </c>
      <c r="AW4169" s="187" t="str">
        <f t="shared" si="1409"/>
        <v/>
      </c>
      <c r="AX4169" s="187" t="str">
        <f t="shared" si="1410"/>
        <v/>
      </c>
      <c r="AY4169" s="187" t="str">
        <f t="shared" si="1411"/>
        <v/>
      </c>
      <c r="AZ4169" s="187" t="str">
        <f t="shared" si="1412"/>
        <v/>
      </c>
      <c r="BA4169" s="187" t="str">
        <f t="shared" si="1413"/>
        <v xml:space="preserve"> </v>
      </c>
      <c r="BB4169" s="187" t="str">
        <f>IFERROR(IF(AW4169="","",VLOOKUP(AW4169,SUSS!R:S,2,FALSE)),AY4169*SUSS!$M$2)</f>
        <v/>
      </c>
      <c r="BC4169" s="187" t="str">
        <f t="shared" si="1414"/>
        <v/>
      </c>
    </row>
    <row r="4170" spans="29:55">
      <c r="AC4170" s="187" t="str">
        <f t="shared" si="1394"/>
        <v/>
      </c>
      <c r="AD4170" s="187" t="str">
        <f t="shared" si="1395"/>
        <v/>
      </c>
      <c r="AE4170" s="187" t="str">
        <f t="shared" si="1396"/>
        <v/>
      </c>
      <c r="AF4170" s="187" t="str">
        <f t="shared" si="1397"/>
        <v/>
      </c>
      <c r="AG4170" s="187" t="str">
        <f t="shared" si="1398"/>
        <v/>
      </c>
      <c r="AH4170" s="187" t="str">
        <f t="shared" si="1399"/>
        <v/>
      </c>
      <c r="AI4170" s="187" t="str">
        <f t="shared" si="1400"/>
        <v/>
      </c>
      <c r="AJ4170" s="187" t="str">
        <f t="shared" si="1401"/>
        <v/>
      </c>
      <c r="AK4170" s="187" t="str">
        <f t="shared" si="1402"/>
        <v/>
      </c>
      <c r="AN4170" s="187" t="str">
        <f t="shared" si="1403"/>
        <v/>
      </c>
      <c r="AO4170" s="187" t="str">
        <f t="shared" si="1404"/>
        <v/>
      </c>
      <c r="AP4170" s="187" t="str">
        <f t="shared" si="1405"/>
        <v/>
      </c>
      <c r="AT4170" s="187" t="str">
        <f t="shared" si="1406"/>
        <v/>
      </c>
      <c r="AU4170" s="187" t="str">
        <f t="shared" si="1407"/>
        <v/>
      </c>
      <c r="AV4170" s="187" t="str">
        <f t="shared" si="1408"/>
        <v/>
      </c>
      <c r="AW4170" s="187" t="str">
        <f t="shared" si="1409"/>
        <v/>
      </c>
      <c r="AX4170" s="187" t="str">
        <f t="shared" si="1410"/>
        <v/>
      </c>
      <c r="AY4170" s="187" t="str">
        <f t="shared" si="1411"/>
        <v/>
      </c>
      <c r="AZ4170" s="187" t="str">
        <f t="shared" si="1412"/>
        <v/>
      </c>
      <c r="BA4170" s="187" t="str">
        <f t="shared" si="1413"/>
        <v xml:space="preserve"> </v>
      </c>
      <c r="BB4170" s="187" t="str">
        <f>IFERROR(IF(AW4170="","",VLOOKUP(AW4170,SUSS!R:S,2,FALSE)),AY4170*SUSS!$M$2)</f>
        <v/>
      </c>
      <c r="BC4170" s="187" t="str">
        <f t="shared" si="1414"/>
        <v/>
      </c>
    </row>
    <row r="4171" spans="29:55">
      <c r="AC4171" s="187" t="str">
        <f t="shared" si="1394"/>
        <v/>
      </c>
      <c r="AD4171" s="187" t="str">
        <f t="shared" si="1395"/>
        <v/>
      </c>
      <c r="AE4171" s="187" t="str">
        <f t="shared" si="1396"/>
        <v/>
      </c>
      <c r="AF4171" s="187" t="str">
        <f t="shared" si="1397"/>
        <v/>
      </c>
      <c r="AG4171" s="187" t="str">
        <f t="shared" si="1398"/>
        <v/>
      </c>
      <c r="AH4171" s="187" t="str">
        <f t="shared" si="1399"/>
        <v/>
      </c>
      <c r="AI4171" s="187" t="str">
        <f t="shared" si="1400"/>
        <v/>
      </c>
      <c r="AJ4171" s="187" t="str">
        <f t="shared" si="1401"/>
        <v/>
      </c>
      <c r="AK4171" s="187" t="str">
        <f t="shared" si="1402"/>
        <v/>
      </c>
      <c r="AN4171" s="187" t="str">
        <f t="shared" si="1403"/>
        <v/>
      </c>
      <c r="AO4171" s="187" t="str">
        <f t="shared" si="1404"/>
        <v/>
      </c>
      <c r="AP4171" s="187" t="str">
        <f t="shared" si="1405"/>
        <v/>
      </c>
      <c r="AT4171" s="187" t="str">
        <f t="shared" si="1406"/>
        <v/>
      </c>
      <c r="AU4171" s="187" t="str">
        <f t="shared" si="1407"/>
        <v/>
      </c>
      <c r="AV4171" s="187" t="str">
        <f t="shared" si="1408"/>
        <v/>
      </c>
      <c r="AW4171" s="187" t="str">
        <f t="shared" si="1409"/>
        <v/>
      </c>
      <c r="AX4171" s="187" t="str">
        <f t="shared" si="1410"/>
        <v/>
      </c>
      <c r="AY4171" s="187" t="str">
        <f t="shared" si="1411"/>
        <v/>
      </c>
      <c r="AZ4171" s="187" t="str">
        <f t="shared" si="1412"/>
        <v/>
      </c>
      <c r="BA4171" s="187" t="str">
        <f t="shared" si="1413"/>
        <v xml:space="preserve"> </v>
      </c>
      <c r="BB4171" s="187" t="str">
        <f>IFERROR(IF(AW4171="","",VLOOKUP(AW4171,SUSS!R:S,2,FALSE)),AY4171*SUSS!$M$2)</f>
        <v/>
      </c>
      <c r="BC4171" s="187" t="str">
        <f t="shared" si="1414"/>
        <v/>
      </c>
    </row>
    <row r="4172" spans="29:55">
      <c r="AC4172" s="187" t="str">
        <f t="shared" si="1394"/>
        <v/>
      </c>
      <c r="AD4172" s="187" t="str">
        <f t="shared" si="1395"/>
        <v/>
      </c>
      <c r="AE4172" s="187" t="str">
        <f t="shared" si="1396"/>
        <v/>
      </c>
      <c r="AF4172" s="187" t="str">
        <f t="shared" si="1397"/>
        <v/>
      </c>
      <c r="AG4172" s="187" t="str">
        <f t="shared" si="1398"/>
        <v/>
      </c>
      <c r="AH4172" s="187" t="str">
        <f t="shared" si="1399"/>
        <v/>
      </c>
      <c r="AI4172" s="187" t="str">
        <f t="shared" si="1400"/>
        <v/>
      </c>
      <c r="AJ4172" s="187" t="str">
        <f t="shared" si="1401"/>
        <v/>
      </c>
      <c r="AK4172" s="187" t="str">
        <f t="shared" si="1402"/>
        <v/>
      </c>
      <c r="AN4172" s="187" t="str">
        <f t="shared" si="1403"/>
        <v/>
      </c>
      <c r="AO4172" s="187" t="str">
        <f t="shared" si="1404"/>
        <v/>
      </c>
      <c r="AP4172" s="187" t="str">
        <f t="shared" si="1405"/>
        <v/>
      </c>
      <c r="AT4172" s="187" t="str">
        <f t="shared" si="1406"/>
        <v/>
      </c>
      <c r="AU4172" s="187" t="str">
        <f t="shared" si="1407"/>
        <v/>
      </c>
      <c r="AV4172" s="187" t="str">
        <f t="shared" si="1408"/>
        <v/>
      </c>
      <c r="AW4172" s="187" t="str">
        <f t="shared" si="1409"/>
        <v/>
      </c>
      <c r="AX4172" s="187" t="str">
        <f t="shared" si="1410"/>
        <v/>
      </c>
      <c r="AY4172" s="187" t="str">
        <f t="shared" si="1411"/>
        <v/>
      </c>
      <c r="AZ4172" s="187" t="str">
        <f t="shared" si="1412"/>
        <v/>
      </c>
      <c r="BA4172" s="187" t="str">
        <f t="shared" si="1413"/>
        <v xml:space="preserve"> </v>
      </c>
      <c r="BB4172" s="187" t="str">
        <f>IFERROR(IF(AW4172="","",VLOOKUP(AW4172,SUSS!R:S,2,FALSE)),AY4172*SUSS!$M$2)</f>
        <v/>
      </c>
      <c r="BC4172" s="187" t="str">
        <f t="shared" si="1414"/>
        <v/>
      </c>
    </row>
    <row r="4173" spans="29:55">
      <c r="AC4173" s="187" t="str">
        <f t="shared" si="1394"/>
        <v/>
      </c>
      <c r="AD4173" s="187" t="str">
        <f t="shared" si="1395"/>
        <v/>
      </c>
      <c r="AE4173" s="187" t="str">
        <f t="shared" si="1396"/>
        <v/>
      </c>
      <c r="AF4173" s="187" t="str">
        <f t="shared" si="1397"/>
        <v/>
      </c>
      <c r="AG4173" s="187" t="str">
        <f t="shared" si="1398"/>
        <v/>
      </c>
      <c r="AH4173" s="187" t="str">
        <f t="shared" si="1399"/>
        <v/>
      </c>
      <c r="AI4173" s="187" t="str">
        <f t="shared" si="1400"/>
        <v/>
      </c>
      <c r="AJ4173" s="187" t="str">
        <f t="shared" si="1401"/>
        <v/>
      </c>
      <c r="AK4173" s="187" t="str">
        <f t="shared" si="1402"/>
        <v/>
      </c>
      <c r="AN4173" s="187" t="str">
        <f t="shared" si="1403"/>
        <v/>
      </c>
      <c r="AO4173" s="187" t="str">
        <f t="shared" si="1404"/>
        <v/>
      </c>
      <c r="AP4173" s="187" t="str">
        <f t="shared" si="1405"/>
        <v/>
      </c>
      <c r="AT4173" s="187" t="str">
        <f t="shared" si="1406"/>
        <v/>
      </c>
      <c r="AU4173" s="187" t="str">
        <f t="shared" si="1407"/>
        <v/>
      </c>
      <c r="AV4173" s="187" t="str">
        <f t="shared" si="1408"/>
        <v/>
      </c>
      <c r="AW4173" s="187" t="str">
        <f t="shared" si="1409"/>
        <v/>
      </c>
      <c r="AX4173" s="187" t="str">
        <f t="shared" si="1410"/>
        <v/>
      </c>
      <c r="AY4173" s="187" t="str">
        <f t="shared" si="1411"/>
        <v/>
      </c>
      <c r="AZ4173" s="187" t="str">
        <f t="shared" si="1412"/>
        <v/>
      </c>
      <c r="BA4173" s="187" t="str">
        <f t="shared" si="1413"/>
        <v xml:space="preserve"> </v>
      </c>
      <c r="BB4173" s="187" t="str">
        <f>IFERROR(IF(AW4173="","",VLOOKUP(AW4173,SUSS!R:S,2,FALSE)),AY4173*SUSS!$M$2)</f>
        <v/>
      </c>
      <c r="BC4173" s="187" t="str">
        <f t="shared" si="1414"/>
        <v/>
      </c>
    </row>
    <row r="4174" spans="29:55">
      <c r="AC4174" s="187" t="str">
        <f t="shared" si="1394"/>
        <v/>
      </c>
      <c r="AD4174" s="187" t="str">
        <f t="shared" si="1395"/>
        <v/>
      </c>
      <c r="AE4174" s="187" t="str">
        <f t="shared" si="1396"/>
        <v/>
      </c>
      <c r="AF4174" s="187" t="str">
        <f t="shared" si="1397"/>
        <v/>
      </c>
      <c r="AG4174" s="187" t="str">
        <f t="shared" si="1398"/>
        <v/>
      </c>
      <c r="AH4174" s="187" t="str">
        <f t="shared" si="1399"/>
        <v/>
      </c>
      <c r="AI4174" s="187" t="str">
        <f t="shared" si="1400"/>
        <v/>
      </c>
      <c r="AJ4174" s="187" t="str">
        <f t="shared" si="1401"/>
        <v/>
      </c>
      <c r="AK4174" s="187" t="str">
        <f t="shared" si="1402"/>
        <v/>
      </c>
      <c r="AN4174" s="187" t="str">
        <f t="shared" si="1403"/>
        <v/>
      </c>
      <c r="AO4174" s="187" t="str">
        <f t="shared" si="1404"/>
        <v/>
      </c>
      <c r="AP4174" s="187" t="str">
        <f t="shared" si="1405"/>
        <v/>
      </c>
      <c r="AT4174" s="187" t="str">
        <f t="shared" si="1406"/>
        <v/>
      </c>
      <c r="AU4174" s="187" t="str">
        <f t="shared" si="1407"/>
        <v/>
      </c>
      <c r="AV4174" s="187" t="str">
        <f t="shared" si="1408"/>
        <v/>
      </c>
      <c r="AW4174" s="187" t="str">
        <f t="shared" si="1409"/>
        <v/>
      </c>
      <c r="AX4174" s="187" t="str">
        <f t="shared" si="1410"/>
        <v/>
      </c>
      <c r="AY4174" s="187" t="str">
        <f t="shared" si="1411"/>
        <v/>
      </c>
      <c r="AZ4174" s="187" t="str">
        <f t="shared" si="1412"/>
        <v/>
      </c>
      <c r="BA4174" s="187" t="str">
        <f t="shared" si="1413"/>
        <v xml:space="preserve"> </v>
      </c>
      <c r="BB4174" s="187" t="str">
        <f>IFERROR(IF(AW4174="","",VLOOKUP(AW4174,SUSS!R:S,2,FALSE)),AY4174*SUSS!$M$2)</f>
        <v/>
      </c>
      <c r="BC4174" s="187" t="str">
        <f t="shared" si="1414"/>
        <v/>
      </c>
    </row>
    <row r="4175" spans="29:55">
      <c r="AC4175" s="187" t="str">
        <f t="shared" si="1394"/>
        <v/>
      </c>
      <c r="AD4175" s="187" t="str">
        <f t="shared" si="1395"/>
        <v/>
      </c>
      <c r="AE4175" s="187" t="str">
        <f t="shared" si="1396"/>
        <v/>
      </c>
      <c r="AF4175" s="187" t="str">
        <f t="shared" si="1397"/>
        <v/>
      </c>
      <c r="AG4175" s="187" t="str">
        <f t="shared" si="1398"/>
        <v/>
      </c>
      <c r="AH4175" s="187" t="str">
        <f t="shared" si="1399"/>
        <v/>
      </c>
      <c r="AI4175" s="187" t="str">
        <f t="shared" si="1400"/>
        <v/>
      </c>
      <c r="AJ4175" s="187" t="str">
        <f t="shared" si="1401"/>
        <v/>
      </c>
      <c r="AK4175" s="187" t="str">
        <f t="shared" si="1402"/>
        <v/>
      </c>
      <c r="AN4175" s="187" t="str">
        <f t="shared" si="1403"/>
        <v/>
      </c>
      <c r="AO4175" s="187" t="str">
        <f t="shared" si="1404"/>
        <v/>
      </c>
      <c r="AP4175" s="187" t="str">
        <f t="shared" si="1405"/>
        <v/>
      </c>
      <c r="AT4175" s="187" t="str">
        <f t="shared" si="1406"/>
        <v/>
      </c>
      <c r="AU4175" s="187" t="str">
        <f t="shared" si="1407"/>
        <v/>
      </c>
      <c r="AV4175" s="187" t="str">
        <f t="shared" si="1408"/>
        <v/>
      </c>
      <c r="AW4175" s="187" t="str">
        <f t="shared" si="1409"/>
        <v/>
      </c>
      <c r="AX4175" s="187" t="str">
        <f t="shared" si="1410"/>
        <v/>
      </c>
      <c r="AY4175" s="187" t="str">
        <f t="shared" si="1411"/>
        <v/>
      </c>
      <c r="AZ4175" s="187" t="str">
        <f t="shared" si="1412"/>
        <v/>
      </c>
      <c r="BA4175" s="187" t="str">
        <f t="shared" si="1413"/>
        <v xml:space="preserve"> </v>
      </c>
      <c r="BB4175" s="187" t="str">
        <f>IFERROR(IF(AW4175="","",VLOOKUP(AW4175,SUSS!R:S,2,FALSE)),AY4175*SUSS!$M$2)</f>
        <v/>
      </c>
      <c r="BC4175" s="187" t="str">
        <f t="shared" si="1414"/>
        <v/>
      </c>
    </row>
    <row r="4176" spans="29:55">
      <c r="AC4176" s="187" t="str">
        <f t="shared" si="1394"/>
        <v/>
      </c>
      <c r="AD4176" s="187" t="str">
        <f t="shared" si="1395"/>
        <v/>
      </c>
      <c r="AE4176" s="187" t="str">
        <f t="shared" si="1396"/>
        <v/>
      </c>
      <c r="AF4176" s="187" t="str">
        <f t="shared" si="1397"/>
        <v/>
      </c>
      <c r="AG4176" s="187" t="str">
        <f t="shared" si="1398"/>
        <v/>
      </c>
      <c r="AH4176" s="187" t="str">
        <f t="shared" si="1399"/>
        <v/>
      </c>
      <c r="AI4176" s="187" t="str">
        <f t="shared" si="1400"/>
        <v/>
      </c>
      <c r="AJ4176" s="187" t="str">
        <f t="shared" si="1401"/>
        <v/>
      </c>
      <c r="AK4176" s="187" t="str">
        <f t="shared" si="1402"/>
        <v/>
      </c>
      <c r="AN4176" s="187" t="str">
        <f t="shared" si="1403"/>
        <v/>
      </c>
      <c r="AO4176" s="187" t="str">
        <f t="shared" si="1404"/>
        <v/>
      </c>
      <c r="AP4176" s="187" t="str">
        <f t="shared" si="1405"/>
        <v/>
      </c>
      <c r="AT4176" s="187" t="str">
        <f t="shared" si="1406"/>
        <v/>
      </c>
      <c r="AU4176" s="187" t="str">
        <f t="shared" si="1407"/>
        <v/>
      </c>
      <c r="AV4176" s="187" t="str">
        <f t="shared" si="1408"/>
        <v/>
      </c>
      <c r="AW4176" s="187" t="str">
        <f t="shared" si="1409"/>
        <v/>
      </c>
      <c r="AX4176" s="187" t="str">
        <f t="shared" si="1410"/>
        <v/>
      </c>
      <c r="AY4176" s="187" t="str">
        <f t="shared" si="1411"/>
        <v/>
      </c>
      <c r="AZ4176" s="187" t="str">
        <f t="shared" si="1412"/>
        <v/>
      </c>
      <c r="BA4176" s="187" t="str">
        <f t="shared" si="1413"/>
        <v xml:space="preserve"> </v>
      </c>
      <c r="BB4176" s="187" t="str">
        <f>IFERROR(IF(AW4176="","",VLOOKUP(AW4176,SUSS!R:S,2,FALSE)),AY4176*SUSS!$M$2)</f>
        <v/>
      </c>
      <c r="BC4176" s="187" t="str">
        <f t="shared" si="1414"/>
        <v/>
      </c>
    </row>
    <row r="4177" spans="29:55">
      <c r="AC4177" s="187" t="str">
        <f t="shared" si="1394"/>
        <v/>
      </c>
      <c r="AD4177" s="187" t="str">
        <f t="shared" si="1395"/>
        <v/>
      </c>
      <c r="AE4177" s="187" t="str">
        <f t="shared" si="1396"/>
        <v/>
      </c>
      <c r="AF4177" s="187" t="str">
        <f t="shared" si="1397"/>
        <v/>
      </c>
      <c r="AG4177" s="187" t="str">
        <f t="shared" si="1398"/>
        <v/>
      </c>
      <c r="AH4177" s="187" t="str">
        <f t="shared" si="1399"/>
        <v/>
      </c>
      <c r="AI4177" s="187" t="str">
        <f t="shared" si="1400"/>
        <v/>
      </c>
      <c r="AJ4177" s="187" t="str">
        <f t="shared" si="1401"/>
        <v/>
      </c>
      <c r="AK4177" s="187" t="str">
        <f t="shared" si="1402"/>
        <v/>
      </c>
      <c r="AN4177" s="187" t="str">
        <f t="shared" si="1403"/>
        <v/>
      </c>
      <c r="AO4177" s="187" t="str">
        <f t="shared" si="1404"/>
        <v/>
      </c>
      <c r="AP4177" s="187" t="str">
        <f t="shared" si="1405"/>
        <v/>
      </c>
      <c r="AT4177" s="187" t="str">
        <f t="shared" si="1406"/>
        <v/>
      </c>
      <c r="AU4177" s="187" t="str">
        <f t="shared" si="1407"/>
        <v/>
      </c>
      <c r="AV4177" s="187" t="str">
        <f t="shared" si="1408"/>
        <v/>
      </c>
      <c r="AW4177" s="187" t="str">
        <f t="shared" si="1409"/>
        <v/>
      </c>
      <c r="AX4177" s="187" t="str">
        <f t="shared" si="1410"/>
        <v/>
      </c>
      <c r="AY4177" s="187" t="str">
        <f t="shared" si="1411"/>
        <v/>
      </c>
      <c r="AZ4177" s="187" t="str">
        <f t="shared" si="1412"/>
        <v/>
      </c>
      <c r="BA4177" s="187" t="str">
        <f t="shared" si="1413"/>
        <v xml:space="preserve"> </v>
      </c>
      <c r="BB4177" s="187" t="str">
        <f>IFERROR(IF(AW4177="","",VLOOKUP(AW4177,SUSS!R:S,2,FALSE)),AY4177*SUSS!$M$2)</f>
        <v/>
      </c>
      <c r="BC4177" s="187" t="str">
        <f t="shared" si="1414"/>
        <v/>
      </c>
    </row>
    <row r="4178" spans="29:55">
      <c r="AC4178" s="187" t="str">
        <f t="shared" si="1394"/>
        <v/>
      </c>
      <c r="AD4178" s="187" t="str">
        <f t="shared" si="1395"/>
        <v/>
      </c>
      <c r="AE4178" s="187" t="str">
        <f t="shared" si="1396"/>
        <v/>
      </c>
      <c r="AF4178" s="187" t="str">
        <f t="shared" si="1397"/>
        <v/>
      </c>
      <c r="AG4178" s="187" t="str">
        <f t="shared" si="1398"/>
        <v/>
      </c>
      <c r="AH4178" s="187" t="str">
        <f t="shared" si="1399"/>
        <v/>
      </c>
      <c r="AI4178" s="187" t="str">
        <f t="shared" si="1400"/>
        <v/>
      </c>
      <c r="AJ4178" s="187" t="str">
        <f t="shared" si="1401"/>
        <v/>
      </c>
      <c r="AK4178" s="187" t="str">
        <f t="shared" si="1402"/>
        <v/>
      </c>
      <c r="AN4178" s="187" t="str">
        <f t="shared" si="1403"/>
        <v/>
      </c>
      <c r="AO4178" s="187" t="str">
        <f t="shared" si="1404"/>
        <v/>
      </c>
      <c r="AP4178" s="187" t="str">
        <f t="shared" si="1405"/>
        <v/>
      </c>
      <c r="AT4178" s="187" t="str">
        <f t="shared" si="1406"/>
        <v/>
      </c>
      <c r="AU4178" s="187" t="str">
        <f t="shared" si="1407"/>
        <v/>
      </c>
      <c r="AV4178" s="187" t="str">
        <f t="shared" si="1408"/>
        <v/>
      </c>
      <c r="AW4178" s="187" t="str">
        <f t="shared" si="1409"/>
        <v/>
      </c>
      <c r="AX4178" s="187" t="str">
        <f t="shared" si="1410"/>
        <v/>
      </c>
      <c r="AY4178" s="187" t="str">
        <f t="shared" si="1411"/>
        <v/>
      </c>
      <c r="AZ4178" s="187" t="str">
        <f t="shared" si="1412"/>
        <v/>
      </c>
      <c r="BA4178" s="187" t="str">
        <f t="shared" si="1413"/>
        <v xml:space="preserve"> </v>
      </c>
      <c r="BB4178" s="187" t="str">
        <f>IFERROR(IF(AW4178="","",VLOOKUP(AW4178,SUSS!R:S,2,FALSE)),AY4178*SUSS!$M$2)</f>
        <v/>
      </c>
      <c r="BC4178" s="187" t="str">
        <f t="shared" si="1414"/>
        <v/>
      </c>
    </row>
    <row r="4179" spans="29:55">
      <c r="AC4179" s="187" t="str">
        <f t="shared" si="1394"/>
        <v/>
      </c>
      <c r="AD4179" s="187" t="str">
        <f t="shared" si="1395"/>
        <v/>
      </c>
      <c r="AE4179" s="187" t="str">
        <f t="shared" si="1396"/>
        <v/>
      </c>
      <c r="AF4179" s="187" t="str">
        <f t="shared" si="1397"/>
        <v/>
      </c>
      <c r="AG4179" s="187" t="str">
        <f t="shared" si="1398"/>
        <v/>
      </c>
      <c r="AH4179" s="187" t="str">
        <f t="shared" si="1399"/>
        <v/>
      </c>
      <c r="AI4179" s="187" t="str">
        <f t="shared" si="1400"/>
        <v/>
      </c>
      <c r="AJ4179" s="187" t="str">
        <f t="shared" si="1401"/>
        <v/>
      </c>
      <c r="AK4179" s="187" t="str">
        <f t="shared" si="1402"/>
        <v/>
      </c>
      <c r="AN4179" s="187" t="str">
        <f t="shared" si="1403"/>
        <v/>
      </c>
      <c r="AO4179" s="187" t="str">
        <f t="shared" si="1404"/>
        <v/>
      </c>
      <c r="AP4179" s="187" t="str">
        <f t="shared" si="1405"/>
        <v/>
      </c>
      <c r="AT4179" s="187" t="str">
        <f t="shared" si="1406"/>
        <v/>
      </c>
      <c r="AU4179" s="187" t="str">
        <f t="shared" si="1407"/>
        <v/>
      </c>
      <c r="AV4179" s="187" t="str">
        <f t="shared" si="1408"/>
        <v/>
      </c>
      <c r="AW4179" s="187" t="str">
        <f t="shared" si="1409"/>
        <v/>
      </c>
      <c r="AX4179" s="187" t="str">
        <f t="shared" si="1410"/>
        <v/>
      </c>
      <c r="AY4179" s="187" t="str">
        <f t="shared" si="1411"/>
        <v/>
      </c>
      <c r="AZ4179" s="187" t="str">
        <f t="shared" si="1412"/>
        <v/>
      </c>
      <c r="BA4179" s="187" t="str">
        <f t="shared" si="1413"/>
        <v xml:space="preserve"> </v>
      </c>
      <c r="BB4179" s="187" t="str">
        <f>IFERROR(IF(AW4179="","",VLOOKUP(AW4179,SUSS!R:S,2,FALSE)),AY4179*SUSS!$M$2)</f>
        <v/>
      </c>
      <c r="BC4179" s="187" t="str">
        <f t="shared" si="1414"/>
        <v/>
      </c>
    </row>
    <row r="4180" spans="29:55">
      <c r="AC4180" s="187" t="str">
        <f t="shared" si="1394"/>
        <v/>
      </c>
      <c r="AD4180" s="187" t="str">
        <f t="shared" si="1395"/>
        <v/>
      </c>
      <c r="AE4180" s="187" t="str">
        <f t="shared" si="1396"/>
        <v/>
      </c>
      <c r="AF4180" s="187" t="str">
        <f t="shared" si="1397"/>
        <v/>
      </c>
      <c r="AG4180" s="187" t="str">
        <f t="shared" si="1398"/>
        <v/>
      </c>
      <c r="AH4180" s="187" t="str">
        <f t="shared" si="1399"/>
        <v/>
      </c>
      <c r="AI4180" s="187" t="str">
        <f t="shared" si="1400"/>
        <v/>
      </c>
      <c r="AJ4180" s="187" t="str">
        <f t="shared" si="1401"/>
        <v/>
      </c>
      <c r="AK4180" s="187" t="str">
        <f t="shared" si="1402"/>
        <v/>
      </c>
      <c r="AN4180" s="187" t="str">
        <f t="shared" si="1403"/>
        <v/>
      </c>
      <c r="AO4180" s="187" t="str">
        <f t="shared" si="1404"/>
        <v/>
      </c>
      <c r="AP4180" s="187" t="str">
        <f t="shared" si="1405"/>
        <v/>
      </c>
      <c r="AT4180" s="187" t="str">
        <f t="shared" si="1406"/>
        <v/>
      </c>
      <c r="AU4180" s="187" t="str">
        <f t="shared" si="1407"/>
        <v/>
      </c>
      <c r="AV4180" s="187" t="str">
        <f t="shared" si="1408"/>
        <v/>
      </c>
      <c r="AW4180" s="187" t="str">
        <f t="shared" si="1409"/>
        <v/>
      </c>
      <c r="AX4180" s="187" t="str">
        <f t="shared" si="1410"/>
        <v/>
      </c>
      <c r="AY4180" s="187" t="str">
        <f t="shared" si="1411"/>
        <v/>
      </c>
      <c r="AZ4180" s="187" t="str">
        <f t="shared" si="1412"/>
        <v/>
      </c>
      <c r="BA4180" s="187" t="str">
        <f t="shared" si="1413"/>
        <v xml:space="preserve"> </v>
      </c>
      <c r="BB4180" s="187" t="str">
        <f>IFERROR(IF(AW4180="","",VLOOKUP(AW4180,SUSS!R:S,2,FALSE)),AY4180*SUSS!$M$2)</f>
        <v/>
      </c>
      <c r="BC4180" s="187" t="str">
        <f t="shared" si="1414"/>
        <v/>
      </c>
    </row>
    <row r="4181" spans="29:55">
      <c r="AC4181" s="187" t="str">
        <f t="shared" si="1394"/>
        <v/>
      </c>
      <c r="AD4181" s="187" t="str">
        <f t="shared" si="1395"/>
        <v/>
      </c>
      <c r="AE4181" s="187" t="str">
        <f t="shared" si="1396"/>
        <v/>
      </c>
      <c r="AF4181" s="187" t="str">
        <f t="shared" si="1397"/>
        <v/>
      </c>
      <c r="AG4181" s="187" t="str">
        <f t="shared" si="1398"/>
        <v/>
      </c>
      <c r="AH4181" s="187" t="str">
        <f t="shared" si="1399"/>
        <v/>
      </c>
      <c r="AI4181" s="187" t="str">
        <f t="shared" si="1400"/>
        <v/>
      </c>
      <c r="AJ4181" s="187" t="str">
        <f t="shared" si="1401"/>
        <v/>
      </c>
      <c r="AK4181" s="187" t="str">
        <f t="shared" si="1402"/>
        <v/>
      </c>
      <c r="AN4181" s="187" t="str">
        <f t="shared" si="1403"/>
        <v/>
      </c>
      <c r="AO4181" s="187" t="str">
        <f t="shared" si="1404"/>
        <v/>
      </c>
      <c r="AP4181" s="187" t="str">
        <f t="shared" si="1405"/>
        <v/>
      </c>
      <c r="AT4181" s="187" t="str">
        <f t="shared" si="1406"/>
        <v/>
      </c>
      <c r="AU4181" s="187" t="str">
        <f t="shared" si="1407"/>
        <v/>
      </c>
      <c r="AV4181" s="187" t="str">
        <f t="shared" si="1408"/>
        <v/>
      </c>
      <c r="AW4181" s="187" t="str">
        <f t="shared" si="1409"/>
        <v/>
      </c>
      <c r="AX4181" s="187" t="str">
        <f t="shared" si="1410"/>
        <v/>
      </c>
      <c r="AY4181" s="187" t="str">
        <f t="shared" si="1411"/>
        <v/>
      </c>
      <c r="AZ4181" s="187" t="str">
        <f t="shared" si="1412"/>
        <v/>
      </c>
      <c r="BA4181" s="187" t="str">
        <f t="shared" si="1413"/>
        <v xml:space="preserve"> </v>
      </c>
      <c r="BB4181" s="187" t="str">
        <f>IFERROR(IF(AW4181="","",VLOOKUP(AW4181,SUSS!R:S,2,FALSE)),AY4181*SUSS!$M$2)</f>
        <v/>
      </c>
      <c r="BC4181" s="187" t="str">
        <f t="shared" si="1414"/>
        <v/>
      </c>
    </row>
    <row r="4182" spans="29:55">
      <c r="AC4182" s="187" t="str">
        <f t="shared" si="1394"/>
        <v/>
      </c>
      <c r="AD4182" s="187" t="str">
        <f t="shared" si="1395"/>
        <v/>
      </c>
      <c r="AE4182" s="187" t="str">
        <f t="shared" si="1396"/>
        <v/>
      </c>
      <c r="AF4182" s="187" t="str">
        <f t="shared" si="1397"/>
        <v/>
      </c>
      <c r="AG4182" s="187" t="str">
        <f t="shared" si="1398"/>
        <v/>
      </c>
      <c r="AH4182" s="187" t="str">
        <f t="shared" si="1399"/>
        <v/>
      </c>
      <c r="AI4182" s="187" t="str">
        <f t="shared" si="1400"/>
        <v/>
      </c>
      <c r="AJ4182" s="187" t="str">
        <f t="shared" si="1401"/>
        <v/>
      </c>
      <c r="AK4182" s="187" t="str">
        <f t="shared" si="1402"/>
        <v/>
      </c>
      <c r="AN4182" s="187" t="str">
        <f t="shared" si="1403"/>
        <v/>
      </c>
      <c r="AO4182" s="187" t="str">
        <f t="shared" si="1404"/>
        <v/>
      </c>
      <c r="AP4182" s="187" t="str">
        <f t="shared" si="1405"/>
        <v/>
      </c>
      <c r="AT4182" s="187" t="str">
        <f t="shared" si="1406"/>
        <v/>
      </c>
      <c r="AU4182" s="187" t="str">
        <f t="shared" si="1407"/>
        <v/>
      </c>
      <c r="AV4182" s="187" t="str">
        <f t="shared" si="1408"/>
        <v/>
      </c>
      <c r="AW4182" s="187" t="str">
        <f t="shared" si="1409"/>
        <v/>
      </c>
      <c r="AX4182" s="187" t="str">
        <f t="shared" si="1410"/>
        <v/>
      </c>
      <c r="AY4182" s="187" t="str">
        <f t="shared" si="1411"/>
        <v/>
      </c>
      <c r="AZ4182" s="187" t="str">
        <f t="shared" si="1412"/>
        <v/>
      </c>
      <c r="BA4182" s="187" t="str">
        <f t="shared" si="1413"/>
        <v xml:space="preserve"> </v>
      </c>
      <c r="BB4182" s="187" t="str">
        <f>IFERROR(IF(AW4182="","",VLOOKUP(AW4182,SUSS!R:S,2,FALSE)),AY4182*SUSS!$M$2)</f>
        <v/>
      </c>
      <c r="BC4182" s="187" t="str">
        <f t="shared" si="1414"/>
        <v/>
      </c>
    </row>
    <row r="4183" spans="29:55">
      <c r="AC4183" s="187" t="str">
        <f t="shared" si="1394"/>
        <v/>
      </c>
      <c r="AD4183" s="187" t="str">
        <f t="shared" si="1395"/>
        <v/>
      </c>
      <c r="AE4183" s="187" t="str">
        <f t="shared" si="1396"/>
        <v/>
      </c>
      <c r="AF4183" s="187" t="str">
        <f t="shared" si="1397"/>
        <v/>
      </c>
      <c r="AG4183" s="187" t="str">
        <f t="shared" si="1398"/>
        <v/>
      </c>
      <c r="AH4183" s="187" t="str">
        <f t="shared" si="1399"/>
        <v/>
      </c>
      <c r="AI4183" s="187" t="str">
        <f t="shared" si="1400"/>
        <v/>
      </c>
      <c r="AJ4183" s="187" t="str">
        <f t="shared" si="1401"/>
        <v/>
      </c>
      <c r="AK4183" s="187" t="str">
        <f t="shared" si="1402"/>
        <v/>
      </c>
      <c r="AN4183" s="187" t="str">
        <f t="shared" si="1403"/>
        <v/>
      </c>
      <c r="AO4183" s="187" t="str">
        <f t="shared" si="1404"/>
        <v/>
      </c>
      <c r="AP4183" s="187" t="str">
        <f t="shared" si="1405"/>
        <v/>
      </c>
      <c r="AT4183" s="187" t="str">
        <f t="shared" si="1406"/>
        <v/>
      </c>
      <c r="AU4183" s="187" t="str">
        <f t="shared" si="1407"/>
        <v/>
      </c>
      <c r="AV4183" s="187" t="str">
        <f t="shared" si="1408"/>
        <v/>
      </c>
      <c r="AW4183" s="187" t="str">
        <f t="shared" si="1409"/>
        <v/>
      </c>
      <c r="AX4183" s="187" t="str">
        <f t="shared" si="1410"/>
        <v/>
      </c>
      <c r="AY4183" s="187" t="str">
        <f t="shared" si="1411"/>
        <v/>
      </c>
      <c r="AZ4183" s="187" t="str">
        <f t="shared" si="1412"/>
        <v/>
      </c>
      <c r="BA4183" s="187" t="str">
        <f t="shared" si="1413"/>
        <v xml:space="preserve"> </v>
      </c>
      <c r="BB4183" s="187" t="str">
        <f>IFERROR(IF(AW4183="","",VLOOKUP(AW4183,SUSS!R:S,2,FALSE)),AY4183*SUSS!$M$2)</f>
        <v/>
      </c>
      <c r="BC4183" s="187" t="str">
        <f t="shared" si="1414"/>
        <v/>
      </c>
    </row>
    <row r="4184" spans="29:55">
      <c r="AC4184" s="187" t="str">
        <f t="shared" si="1394"/>
        <v/>
      </c>
      <c r="AD4184" s="187" t="str">
        <f t="shared" si="1395"/>
        <v/>
      </c>
      <c r="AE4184" s="187" t="str">
        <f t="shared" si="1396"/>
        <v/>
      </c>
      <c r="AF4184" s="187" t="str">
        <f t="shared" si="1397"/>
        <v/>
      </c>
      <c r="AG4184" s="187" t="str">
        <f t="shared" si="1398"/>
        <v/>
      </c>
      <c r="AH4184" s="187" t="str">
        <f t="shared" si="1399"/>
        <v/>
      </c>
      <c r="AI4184" s="187" t="str">
        <f t="shared" si="1400"/>
        <v/>
      </c>
      <c r="AJ4184" s="187" t="str">
        <f t="shared" si="1401"/>
        <v/>
      </c>
      <c r="AK4184" s="187" t="str">
        <f t="shared" si="1402"/>
        <v/>
      </c>
      <c r="AN4184" s="187" t="str">
        <f t="shared" si="1403"/>
        <v/>
      </c>
      <c r="AO4184" s="187" t="str">
        <f t="shared" si="1404"/>
        <v/>
      </c>
      <c r="AP4184" s="187" t="str">
        <f t="shared" si="1405"/>
        <v/>
      </c>
      <c r="AT4184" s="187" t="str">
        <f t="shared" si="1406"/>
        <v/>
      </c>
      <c r="AU4184" s="187" t="str">
        <f t="shared" si="1407"/>
        <v/>
      </c>
      <c r="AV4184" s="187" t="str">
        <f t="shared" si="1408"/>
        <v/>
      </c>
      <c r="AW4184" s="187" t="str">
        <f t="shared" si="1409"/>
        <v/>
      </c>
      <c r="AX4184" s="187" t="str">
        <f t="shared" si="1410"/>
        <v/>
      </c>
      <c r="AY4184" s="187" t="str">
        <f t="shared" si="1411"/>
        <v/>
      </c>
      <c r="AZ4184" s="187" t="str">
        <f t="shared" si="1412"/>
        <v/>
      </c>
      <c r="BA4184" s="187" t="str">
        <f t="shared" si="1413"/>
        <v xml:space="preserve"> </v>
      </c>
      <c r="BB4184" s="187" t="str">
        <f>IFERROR(IF(AW4184="","",VLOOKUP(AW4184,SUSS!R:S,2,FALSE)),AY4184*SUSS!$M$2)</f>
        <v/>
      </c>
      <c r="BC4184" s="187" t="str">
        <f t="shared" si="1414"/>
        <v/>
      </c>
    </row>
    <row r="4185" spans="29:55">
      <c r="AC4185" s="187" t="str">
        <f t="shared" si="1394"/>
        <v/>
      </c>
      <c r="AD4185" s="187" t="str">
        <f t="shared" si="1395"/>
        <v/>
      </c>
      <c r="AE4185" s="187" t="str">
        <f t="shared" si="1396"/>
        <v/>
      </c>
      <c r="AF4185" s="187" t="str">
        <f t="shared" si="1397"/>
        <v/>
      </c>
      <c r="AG4185" s="187" t="str">
        <f t="shared" si="1398"/>
        <v/>
      </c>
      <c r="AH4185" s="187" t="str">
        <f t="shared" si="1399"/>
        <v/>
      </c>
      <c r="AI4185" s="187" t="str">
        <f t="shared" si="1400"/>
        <v/>
      </c>
      <c r="AJ4185" s="187" t="str">
        <f t="shared" si="1401"/>
        <v/>
      </c>
      <c r="AK4185" s="187" t="str">
        <f t="shared" si="1402"/>
        <v/>
      </c>
      <c r="AN4185" s="187" t="str">
        <f t="shared" si="1403"/>
        <v/>
      </c>
      <c r="AO4185" s="187" t="str">
        <f t="shared" si="1404"/>
        <v/>
      </c>
      <c r="AP4185" s="187" t="str">
        <f t="shared" si="1405"/>
        <v/>
      </c>
      <c r="AT4185" s="187" t="str">
        <f t="shared" si="1406"/>
        <v/>
      </c>
      <c r="AU4185" s="187" t="str">
        <f t="shared" si="1407"/>
        <v/>
      </c>
      <c r="AV4185" s="187" t="str">
        <f t="shared" si="1408"/>
        <v/>
      </c>
      <c r="AW4185" s="187" t="str">
        <f t="shared" si="1409"/>
        <v/>
      </c>
      <c r="AX4185" s="187" t="str">
        <f t="shared" si="1410"/>
        <v/>
      </c>
      <c r="AY4185" s="187" t="str">
        <f t="shared" si="1411"/>
        <v/>
      </c>
      <c r="AZ4185" s="187" t="str">
        <f t="shared" si="1412"/>
        <v/>
      </c>
      <c r="BA4185" s="187" t="str">
        <f t="shared" si="1413"/>
        <v xml:space="preserve"> </v>
      </c>
      <c r="BB4185" s="187" t="str">
        <f>IFERROR(IF(AW4185="","",VLOOKUP(AW4185,SUSS!R:S,2,FALSE)),AY4185*SUSS!$M$2)</f>
        <v/>
      </c>
      <c r="BC4185" s="187" t="str">
        <f t="shared" si="1414"/>
        <v/>
      </c>
    </row>
    <row r="4186" spans="29:55">
      <c r="AC4186" s="187" t="str">
        <f t="shared" si="1394"/>
        <v/>
      </c>
      <c r="AD4186" s="187" t="str">
        <f t="shared" si="1395"/>
        <v/>
      </c>
      <c r="AE4186" s="187" t="str">
        <f t="shared" si="1396"/>
        <v/>
      </c>
      <c r="AF4186" s="187" t="str">
        <f t="shared" si="1397"/>
        <v/>
      </c>
      <c r="AG4186" s="187" t="str">
        <f t="shared" si="1398"/>
        <v/>
      </c>
      <c r="AH4186" s="187" t="str">
        <f t="shared" si="1399"/>
        <v/>
      </c>
      <c r="AI4186" s="187" t="str">
        <f t="shared" si="1400"/>
        <v/>
      </c>
      <c r="AJ4186" s="187" t="str">
        <f t="shared" si="1401"/>
        <v/>
      </c>
      <c r="AK4186" s="187" t="str">
        <f t="shared" si="1402"/>
        <v/>
      </c>
      <c r="AN4186" s="187" t="str">
        <f t="shared" si="1403"/>
        <v/>
      </c>
      <c r="AO4186" s="187" t="str">
        <f t="shared" si="1404"/>
        <v/>
      </c>
      <c r="AP4186" s="187" t="str">
        <f t="shared" si="1405"/>
        <v/>
      </c>
      <c r="AT4186" s="187" t="str">
        <f t="shared" si="1406"/>
        <v/>
      </c>
      <c r="AU4186" s="187" t="str">
        <f t="shared" si="1407"/>
        <v/>
      </c>
      <c r="AV4186" s="187" t="str">
        <f t="shared" si="1408"/>
        <v/>
      </c>
      <c r="AW4186" s="187" t="str">
        <f t="shared" si="1409"/>
        <v/>
      </c>
      <c r="AX4186" s="187" t="str">
        <f t="shared" si="1410"/>
        <v/>
      </c>
      <c r="AY4186" s="187" t="str">
        <f t="shared" si="1411"/>
        <v/>
      </c>
      <c r="AZ4186" s="187" t="str">
        <f t="shared" si="1412"/>
        <v/>
      </c>
      <c r="BA4186" s="187" t="str">
        <f t="shared" si="1413"/>
        <v xml:space="preserve"> </v>
      </c>
      <c r="BB4186" s="187" t="str">
        <f>IFERROR(IF(AW4186="","",VLOOKUP(AW4186,SUSS!R:S,2,FALSE)),AY4186*SUSS!$M$2)</f>
        <v/>
      </c>
      <c r="BC4186" s="187" t="str">
        <f t="shared" si="1414"/>
        <v/>
      </c>
    </row>
    <row r="4187" spans="29:55">
      <c r="AC4187" s="187" t="str">
        <f t="shared" si="1394"/>
        <v/>
      </c>
      <c r="AD4187" s="187" t="str">
        <f t="shared" si="1395"/>
        <v/>
      </c>
      <c r="AE4187" s="187" t="str">
        <f t="shared" si="1396"/>
        <v/>
      </c>
      <c r="AF4187" s="187" t="str">
        <f t="shared" si="1397"/>
        <v/>
      </c>
      <c r="AG4187" s="187" t="str">
        <f t="shared" si="1398"/>
        <v/>
      </c>
      <c r="AH4187" s="187" t="str">
        <f t="shared" si="1399"/>
        <v/>
      </c>
      <c r="AI4187" s="187" t="str">
        <f t="shared" si="1400"/>
        <v/>
      </c>
      <c r="AJ4187" s="187" t="str">
        <f t="shared" si="1401"/>
        <v/>
      </c>
      <c r="AK4187" s="187" t="str">
        <f t="shared" si="1402"/>
        <v/>
      </c>
      <c r="AN4187" s="187" t="str">
        <f t="shared" si="1403"/>
        <v/>
      </c>
      <c r="AO4187" s="187" t="str">
        <f t="shared" si="1404"/>
        <v/>
      </c>
      <c r="AP4187" s="187" t="str">
        <f t="shared" si="1405"/>
        <v/>
      </c>
      <c r="AT4187" s="187" t="str">
        <f t="shared" si="1406"/>
        <v/>
      </c>
      <c r="AU4187" s="187" t="str">
        <f t="shared" si="1407"/>
        <v/>
      </c>
      <c r="AV4187" s="187" t="str">
        <f t="shared" si="1408"/>
        <v/>
      </c>
      <c r="AW4187" s="187" t="str">
        <f t="shared" si="1409"/>
        <v/>
      </c>
      <c r="AX4187" s="187" t="str">
        <f t="shared" si="1410"/>
        <v/>
      </c>
      <c r="AY4187" s="187" t="str">
        <f t="shared" si="1411"/>
        <v/>
      </c>
      <c r="AZ4187" s="187" t="str">
        <f t="shared" si="1412"/>
        <v/>
      </c>
      <c r="BA4187" s="187" t="str">
        <f t="shared" si="1413"/>
        <v xml:space="preserve"> </v>
      </c>
      <c r="BB4187" s="187" t="str">
        <f>IFERROR(IF(AW4187="","",VLOOKUP(AW4187,SUSS!R:S,2,FALSE)),AY4187*SUSS!$M$2)</f>
        <v/>
      </c>
      <c r="BC4187" s="187" t="str">
        <f t="shared" si="1414"/>
        <v/>
      </c>
    </row>
    <row r="4188" spans="29:55">
      <c r="AC4188" s="187" t="str">
        <f t="shared" si="1394"/>
        <v/>
      </c>
      <c r="AD4188" s="187" t="str">
        <f t="shared" si="1395"/>
        <v/>
      </c>
      <c r="AE4188" s="187" t="str">
        <f t="shared" si="1396"/>
        <v/>
      </c>
      <c r="AF4188" s="187" t="str">
        <f t="shared" si="1397"/>
        <v/>
      </c>
      <c r="AG4188" s="187" t="str">
        <f t="shared" si="1398"/>
        <v/>
      </c>
      <c r="AH4188" s="187" t="str">
        <f t="shared" si="1399"/>
        <v/>
      </c>
      <c r="AI4188" s="187" t="str">
        <f t="shared" si="1400"/>
        <v/>
      </c>
      <c r="AJ4188" s="187" t="str">
        <f t="shared" si="1401"/>
        <v/>
      </c>
      <c r="AK4188" s="187" t="str">
        <f t="shared" si="1402"/>
        <v/>
      </c>
      <c r="AN4188" s="187" t="str">
        <f t="shared" si="1403"/>
        <v/>
      </c>
      <c r="AO4188" s="187" t="str">
        <f t="shared" si="1404"/>
        <v/>
      </c>
      <c r="AP4188" s="187" t="str">
        <f t="shared" si="1405"/>
        <v/>
      </c>
      <c r="AT4188" s="187" t="str">
        <f t="shared" si="1406"/>
        <v/>
      </c>
      <c r="AU4188" s="187" t="str">
        <f t="shared" si="1407"/>
        <v/>
      </c>
      <c r="AV4188" s="187" t="str">
        <f t="shared" si="1408"/>
        <v/>
      </c>
      <c r="AW4188" s="187" t="str">
        <f t="shared" si="1409"/>
        <v/>
      </c>
      <c r="AX4188" s="187" t="str">
        <f t="shared" si="1410"/>
        <v/>
      </c>
      <c r="AY4188" s="187" t="str">
        <f t="shared" si="1411"/>
        <v/>
      </c>
      <c r="AZ4188" s="187" t="str">
        <f t="shared" si="1412"/>
        <v/>
      </c>
      <c r="BA4188" s="187" t="str">
        <f t="shared" si="1413"/>
        <v xml:space="preserve"> </v>
      </c>
      <c r="BB4188" s="187" t="str">
        <f>IFERROR(IF(AW4188="","",VLOOKUP(AW4188,SUSS!R:S,2,FALSE)),AY4188*SUSS!$M$2)</f>
        <v/>
      </c>
      <c r="BC4188" s="187" t="str">
        <f t="shared" si="1414"/>
        <v/>
      </c>
    </row>
    <row r="4189" spans="29:55">
      <c r="AC4189" s="187" t="str">
        <f t="shared" si="1394"/>
        <v/>
      </c>
      <c r="AD4189" s="187" t="str">
        <f t="shared" si="1395"/>
        <v/>
      </c>
      <c r="AE4189" s="187" t="str">
        <f t="shared" si="1396"/>
        <v/>
      </c>
      <c r="AF4189" s="187" t="str">
        <f t="shared" si="1397"/>
        <v/>
      </c>
      <c r="AG4189" s="187" t="str">
        <f t="shared" si="1398"/>
        <v/>
      </c>
      <c r="AH4189" s="187" t="str">
        <f t="shared" si="1399"/>
        <v/>
      </c>
      <c r="AI4189" s="187" t="str">
        <f t="shared" si="1400"/>
        <v/>
      </c>
      <c r="AJ4189" s="187" t="str">
        <f t="shared" si="1401"/>
        <v/>
      </c>
      <c r="AK4189" s="187" t="str">
        <f t="shared" si="1402"/>
        <v/>
      </c>
      <c r="AN4189" s="187" t="str">
        <f t="shared" si="1403"/>
        <v/>
      </c>
      <c r="AO4189" s="187" t="str">
        <f t="shared" si="1404"/>
        <v/>
      </c>
      <c r="AP4189" s="187" t="str">
        <f t="shared" si="1405"/>
        <v/>
      </c>
      <c r="AT4189" s="187" t="str">
        <f t="shared" si="1406"/>
        <v/>
      </c>
      <c r="AU4189" s="187" t="str">
        <f t="shared" si="1407"/>
        <v/>
      </c>
      <c r="AV4189" s="187" t="str">
        <f t="shared" si="1408"/>
        <v/>
      </c>
      <c r="AW4189" s="187" t="str">
        <f t="shared" si="1409"/>
        <v/>
      </c>
      <c r="AX4189" s="187" t="str">
        <f t="shared" si="1410"/>
        <v/>
      </c>
      <c r="AY4189" s="187" t="str">
        <f t="shared" si="1411"/>
        <v/>
      </c>
      <c r="AZ4189" s="187" t="str">
        <f t="shared" si="1412"/>
        <v/>
      </c>
      <c r="BA4189" s="187" t="str">
        <f t="shared" si="1413"/>
        <v xml:space="preserve"> </v>
      </c>
      <c r="BB4189" s="187" t="str">
        <f>IFERROR(IF(AW4189="","",VLOOKUP(AW4189,SUSS!R:S,2,FALSE)),AY4189*SUSS!$M$2)</f>
        <v/>
      </c>
      <c r="BC4189" s="187" t="str">
        <f t="shared" si="1414"/>
        <v/>
      </c>
    </row>
    <row r="4190" spans="29:55">
      <c r="AC4190" s="187" t="str">
        <f t="shared" si="1394"/>
        <v/>
      </c>
      <c r="AD4190" s="187" t="str">
        <f t="shared" si="1395"/>
        <v/>
      </c>
      <c r="AE4190" s="187" t="str">
        <f t="shared" si="1396"/>
        <v/>
      </c>
      <c r="AF4190" s="187" t="str">
        <f t="shared" si="1397"/>
        <v/>
      </c>
      <c r="AG4190" s="187" t="str">
        <f t="shared" si="1398"/>
        <v/>
      </c>
      <c r="AH4190" s="187" t="str">
        <f t="shared" si="1399"/>
        <v/>
      </c>
      <c r="AI4190" s="187" t="str">
        <f t="shared" si="1400"/>
        <v/>
      </c>
      <c r="AJ4190" s="187" t="str">
        <f t="shared" si="1401"/>
        <v/>
      </c>
      <c r="AK4190" s="187" t="str">
        <f t="shared" si="1402"/>
        <v/>
      </c>
      <c r="AN4190" s="187" t="str">
        <f t="shared" si="1403"/>
        <v/>
      </c>
      <c r="AO4190" s="187" t="str">
        <f t="shared" si="1404"/>
        <v/>
      </c>
      <c r="AP4190" s="187" t="str">
        <f t="shared" si="1405"/>
        <v/>
      </c>
      <c r="AT4190" s="187" t="str">
        <f t="shared" si="1406"/>
        <v/>
      </c>
      <c r="AU4190" s="187" t="str">
        <f t="shared" si="1407"/>
        <v/>
      </c>
      <c r="AV4190" s="187" t="str">
        <f t="shared" si="1408"/>
        <v/>
      </c>
      <c r="AW4190" s="187" t="str">
        <f t="shared" si="1409"/>
        <v/>
      </c>
      <c r="AX4190" s="187" t="str">
        <f t="shared" si="1410"/>
        <v/>
      </c>
      <c r="AY4190" s="187" t="str">
        <f t="shared" si="1411"/>
        <v/>
      </c>
      <c r="AZ4190" s="187" t="str">
        <f t="shared" si="1412"/>
        <v/>
      </c>
      <c r="BA4190" s="187" t="str">
        <f t="shared" si="1413"/>
        <v xml:space="preserve"> </v>
      </c>
      <c r="BB4190" s="187" t="str">
        <f>IFERROR(IF(AW4190="","",VLOOKUP(AW4190,SUSS!R:S,2,FALSE)),AY4190*SUSS!$M$2)</f>
        <v/>
      </c>
      <c r="BC4190" s="187" t="str">
        <f t="shared" si="1414"/>
        <v/>
      </c>
    </row>
    <row r="4191" spans="29:55">
      <c r="AC4191" s="187" t="str">
        <f t="shared" si="1394"/>
        <v/>
      </c>
      <c r="AD4191" s="187" t="str">
        <f t="shared" si="1395"/>
        <v/>
      </c>
      <c r="AE4191" s="187" t="str">
        <f t="shared" si="1396"/>
        <v/>
      </c>
      <c r="AF4191" s="187" t="str">
        <f t="shared" si="1397"/>
        <v/>
      </c>
      <c r="AG4191" s="187" t="str">
        <f t="shared" si="1398"/>
        <v/>
      </c>
      <c r="AH4191" s="187" t="str">
        <f t="shared" si="1399"/>
        <v/>
      </c>
      <c r="AI4191" s="187" t="str">
        <f t="shared" si="1400"/>
        <v/>
      </c>
      <c r="AJ4191" s="187" t="str">
        <f t="shared" si="1401"/>
        <v/>
      </c>
      <c r="AK4191" s="187" t="str">
        <f t="shared" si="1402"/>
        <v/>
      </c>
      <c r="AN4191" s="187" t="str">
        <f t="shared" si="1403"/>
        <v/>
      </c>
      <c r="AO4191" s="187" t="str">
        <f t="shared" si="1404"/>
        <v/>
      </c>
      <c r="AP4191" s="187" t="str">
        <f t="shared" si="1405"/>
        <v/>
      </c>
      <c r="AT4191" s="187" t="str">
        <f t="shared" si="1406"/>
        <v/>
      </c>
      <c r="AU4191" s="187" t="str">
        <f t="shared" si="1407"/>
        <v/>
      </c>
      <c r="AV4191" s="187" t="str">
        <f t="shared" si="1408"/>
        <v/>
      </c>
      <c r="AW4191" s="187" t="str">
        <f t="shared" si="1409"/>
        <v/>
      </c>
      <c r="AX4191" s="187" t="str">
        <f t="shared" si="1410"/>
        <v/>
      </c>
      <c r="AY4191" s="187" t="str">
        <f t="shared" si="1411"/>
        <v/>
      </c>
      <c r="AZ4191" s="187" t="str">
        <f t="shared" si="1412"/>
        <v/>
      </c>
      <c r="BA4191" s="187" t="str">
        <f t="shared" si="1413"/>
        <v xml:space="preserve"> </v>
      </c>
      <c r="BB4191" s="187" t="str">
        <f>IFERROR(IF(AW4191="","",VLOOKUP(AW4191,SUSS!R:S,2,FALSE)),AY4191*SUSS!$M$2)</f>
        <v/>
      </c>
      <c r="BC4191" s="187" t="str">
        <f t="shared" si="1414"/>
        <v/>
      </c>
    </row>
    <row r="4192" spans="29:55">
      <c r="AC4192" s="187" t="str">
        <f t="shared" si="1394"/>
        <v/>
      </c>
      <c r="AD4192" s="187" t="str">
        <f t="shared" si="1395"/>
        <v/>
      </c>
      <c r="AE4192" s="187" t="str">
        <f t="shared" si="1396"/>
        <v/>
      </c>
      <c r="AF4192" s="187" t="str">
        <f t="shared" si="1397"/>
        <v/>
      </c>
      <c r="AG4192" s="187" t="str">
        <f t="shared" si="1398"/>
        <v/>
      </c>
      <c r="AH4192" s="187" t="str">
        <f t="shared" si="1399"/>
        <v/>
      </c>
      <c r="AI4192" s="187" t="str">
        <f t="shared" si="1400"/>
        <v/>
      </c>
      <c r="AJ4192" s="187" t="str">
        <f t="shared" si="1401"/>
        <v/>
      </c>
      <c r="AK4192" s="187" t="str">
        <f t="shared" si="1402"/>
        <v/>
      </c>
      <c r="AN4192" s="187" t="str">
        <f t="shared" si="1403"/>
        <v/>
      </c>
      <c r="AO4192" s="187" t="str">
        <f t="shared" si="1404"/>
        <v/>
      </c>
      <c r="AP4192" s="187" t="str">
        <f t="shared" si="1405"/>
        <v/>
      </c>
      <c r="AT4192" s="187" t="str">
        <f t="shared" si="1406"/>
        <v/>
      </c>
      <c r="AU4192" s="187" t="str">
        <f t="shared" si="1407"/>
        <v/>
      </c>
      <c r="AV4192" s="187" t="str">
        <f t="shared" si="1408"/>
        <v/>
      </c>
      <c r="AW4192" s="187" t="str">
        <f t="shared" si="1409"/>
        <v/>
      </c>
      <c r="AX4192" s="187" t="str">
        <f t="shared" si="1410"/>
        <v/>
      </c>
      <c r="AY4192" s="187" t="str">
        <f t="shared" si="1411"/>
        <v/>
      </c>
      <c r="AZ4192" s="187" t="str">
        <f t="shared" si="1412"/>
        <v/>
      </c>
      <c r="BA4192" s="187" t="str">
        <f t="shared" si="1413"/>
        <v xml:space="preserve"> </v>
      </c>
      <c r="BB4192" s="187" t="str">
        <f>IFERROR(IF(AW4192="","",VLOOKUP(AW4192,SUSS!R:S,2,FALSE)),AY4192*SUSS!$M$2)</f>
        <v/>
      </c>
      <c r="BC4192" s="187" t="str">
        <f t="shared" si="1414"/>
        <v/>
      </c>
    </row>
    <row r="4193" spans="29:55">
      <c r="AC4193" s="187" t="str">
        <f t="shared" ref="AC4193:AC4256" si="1415">IF($E4193=$AD$1,IF($G4193=$AE$1,A4193,""),"")</f>
        <v/>
      </c>
      <c r="AD4193" s="187" t="str">
        <f t="shared" ref="AD4193:AD4256" si="1416">IF($E4193=$AD$1,IF($G4193=$AE$1,E4193,""),"")</f>
        <v/>
      </c>
      <c r="AE4193" s="187" t="str">
        <f t="shared" ref="AE4193:AE4256" si="1417">IF($E4193=$AD$1,IF($G4193=$AE$1,F4193,""),"")</f>
        <v/>
      </c>
      <c r="AF4193" s="187" t="str">
        <f t="shared" ref="AF4193:AF4256" si="1418">IF($E4193=$AD$1,IF($G4193=$AE$1,G4193,""),"")</f>
        <v/>
      </c>
      <c r="AG4193" s="187" t="str">
        <f t="shared" ref="AG4193:AG4256" si="1419">IF($E4193=$AD$1,IF($G4193=$AE$1,I4193,""),"")</f>
        <v/>
      </c>
      <c r="AH4193" s="187" t="str">
        <f t="shared" ref="AH4193:AH4256" si="1420">IF($E4193=$AD$1,IF($G4193=$AE$1,J4193,""),"")</f>
        <v/>
      </c>
      <c r="AI4193" s="187" t="str">
        <f t="shared" ref="AI4193:AI4256" si="1421">IF($E4193=$AD$1,IF($G4193=$AE$1,K4193,""),"")</f>
        <v/>
      </c>
      <c r="AJ4193" s="187" t="str">
        <f t="shared" ref="AJ4193:AJ4256" si="1422">IF($E4193=$AD$1,IF($G4193=$AE$1,B4193,""),"")</f>
        <v/>
      </c>
      <c r="AK4193" s="187" t="str">
        <f t="shared" ref="AK4193:AK4256" si="1423">IF($E4193=$AD$1,IF($G4193=$AE$1,C4193,""),"")</f>
        <v/>
      </c>
      <c r="AN4193" s="187" t="str">
        <f t="shared" ref="AN4193:AN4256" si="1424">LEFT(AO4193,7)</f>
        <v/>
      </c>
      <c r="AO4193" s="187" t="str">
        <f t="shared" ref="AO4193:AO4256" si="1425">IF(AF4193=$AE$1,AJ4193&amp;"/"&amp;AK4193&amp;" "&amp;AD4193,"")</f>
        <v/>
      </c>
      <c r="AP4193" s="187" t="str">
        <f t="shared" ref="AP4193:AP4256" si="1426">IF(AO4193&lt;&gt;"",AI4193,"")</f>
        <v/>
      </c>
      <c r="AT4193" s="187" t="str">
        <f t="shared" ref="AT4193:AT4256" si="1427">IF($Q4193=$AD$1,N4193,"")</f>
        <v/>
      </c>
      <c r="AU4193" s="187" t="str">
        <f t="shared" ref="AU4193:AU4256" si="1428">IF($Q4193=$AD$1,O4193,"")</f>
        <v/>
      </c>
      <c r="AV4193" s="187" t="str">
        <f t="shared" ref="AV4193:AV4256" si="1429">IF($Q4193=$AD$1,P4193,"")</f>
        <v/>
      </c>
      <c r="AW4193" s="187" t="str">
        <f t="shared" ref="AW4193:AW4256" si="1430">IF($Q4193=$AD$1,T4193,"")</f>
        <v/>
      </c>
      <c r="AX4193" s="187" t="str">
        <f t="shared" ref="AX4193:AX4256" si="1431">IF(AW4193&lt;&gt;"",AW4193&amp;" "&amp;$AD$1,"")</f>
        <v/>
      </c>
      <c r="AY4193" s="187" t="str">
        <f t="shared" ref="AY4193:AY4256" si="1432">VLOOKUP(AX4193,AO:AP,2,FALSE)</f>
        <v/>
      </c>
      <c r="AZ4193" s="187" t="str">
        <f t="shared" ref="AZ4193:AZ4256" si="1433">IF(AY4193="","",AV4193/AY4193)</f>
        <v/>
      </c>
      <c r="BA4193" s="187" t="str">
        <f t="shared" ref="BA4193:BA4256" si="1434">AT4193&amp;" "&amp;AU4193</f>
        <v xml:space="preserve"> </v>
      </c>
      <c r="BB4193" s="187" t="str">
        <f>IFERROR(IF(AW4193="","",VLOOKUP(AW4193,SUSS!R:S,2,FALSE)),AY4193*SUSS!$M$2)</f>
        <v/>
      </c>
      <c r="BC4193" s="187" t="str">
        <f t="shared" ref="BC4193:BC4256" si="1435">IFERROR(IF(BB4193&lt;&gt;"",AZ4193*BB4193,""),"VER")</f>
        <v/>
      </c>
    </row>
    <row r="4194" spans="29:55">
      <c r="AC4194" s="187" t="str">
        <f t="shared" si="1415"/>
        <v/>
      </c>
      <c r="AD4194" s="187" t="str">
        <f t="shared" si="1416"/>
        <v/>
      </c>
      <c r="AE4194" s="187" t="str">
        <f t="shared" si="1417"/>
        <v/>
      </c>
      <c r="AF4194" s="187" t="str">
        <f t="shared" si="1418"/>
        <v/>
      </c>
      <c r="AG4194" s="187" t="str">
        <f t="shared" si="1419"/>
        <v/>
      </c>
      <c r="AH4194" s="187" t="str">
        <f t="shared" si="1420"/>
        <v/>
      </c>
      <c r="AI4194" s="187" t="str">
        <f t="shared" si="1421"/>
        <v/>
      </c>
      <c r="AJ4194" s="187" t="str">
        <f t="shared" si="1422"/>
        <v/>
      </c>
      <c r="AK4194" s="187" t="str">
        <f t="shared" si="1423"/>
        <v/>
      </c>
      <c r="AN4194" s="187" t="str">
        <f t="shared" si="1424"/>
        <v/>
      </c>
      <c r="AO4194" s="187" t="str">
        <f t="shared" si="1425"/>
        <v/>
      </c>
      <c r="AP4194" s="187" t="str">
        <f t="shared" si="1426"/>
        <v/>
      </c>
      <c r="AT4194" s="187" t="str">
        <f t="shared" si="1427"/>
        <v/>
      </c>
      <c r="AU4194" s="187" t="str">
        <f t="shared" si="1428"/>
        <v/>
      </c>
      <c r="AV4194" s="187" t="str">
        <f t="shared" si="1429"/>
        <v/>
      </c>
      <c r="AW4194" s="187" t="str">
        <f t="shared" si="1430"/>
        <v/>
      </c>
      <c r="AX4194" s="187" t="str">
        <f t="shared" si="1431"/>
        <v/>
      </c>
      <c r="AY4194" s="187" t="str">
        <f t="shared" si="1432"/>
        <v/>
      </c>
      <c r="AZ4194" s="187" t="str">
        <f t="shared" si="1433"/>
        <v/>
      </c>
      <c r="BA4194" s="187" t="str">
        <f t="shared" si="1434"/>
        <v xml:space="preserve"> </v>
      </c>
      <c r="BB4194" s="187" t="str">
        <f>IFERROR(IF(AW4194="","",VLOOKUP(AW4194,SUSS!R:S,2,FALSE)),AY4194*SUSS!$M$2)</f>
        <v/>
      </c>
      <c r="BC4194" s="187" t="str">
        <f t="shared" si="1435"/>
        <v/>
      </c>
    </row>
    <row r="4195" spans="29:55">
      <c r="AC4195" s="187" t="str">
        <f t="shared" si="1415"/>
        <v/>
      </c>
      <c r="AD4195" s="187" t="str">
        <f t="shared" si="1416"/>
        <v/>
      </c>
      <c r="AE4195" s="187" t="str">
        <f t="shared" si="1417"/>
        <v/>
      </c>
      <c r="AF4195" s="187" t="str">
        <f t="shared" si="1418"/>
        <v/>
      </c>
      <c r="AG4195" s="187" t="str">
        <f t="shared" si="1419"/>
        <v/>
      </c>
      <c r="AH4195" s="187" t="str">
        <f t="shared" si="1420"/>
        <v/>
      </c>
      <c r="AI4195" s="187" t="str">
        <f t="shared" si="1421"/>
        <v/>
      </c>
      <c r="AJ4195" s="187" t="str">
        <f t="shared" si="1422"/>
        <v/>
      </c>
      <c r="AK4195" s="187" t="str">
        <f t="shared" si="1423"/>
        <v/>
      </c>
      <c r="AN4195" s="187" t="str">
        <f t="shared" si="1424"/>
        <v/>
      </c>
      <c r="AO4195" s="187" t="str">
        <f t="shared" si="1425"/>
        <v/>
      </c>
      <c r="AP4195" s="187" t="str">
        <f t="shared" si="1426"/>
        <v/>
      </c>
      <c r="AT4195" s="187" t="str">
        <f t="shared" si="1427"/>
        <v/>
      </c>
      <c r="AU4195" s="187" t="str">
        <f t="shared" si="1428"/>
        <v/>
      </c>
      <c r="AV4195" s="187" t="str">
        <f t="shared" si="1429"/>
        <v/>
      </c>
      <c r="AW4195" s="187" t="str">
        <f t="shared" si="1430"/>
        <v/>
      </c>
      <c r="AX4195" s="187" t="str">
        <f t="shared" si="1431"/>
        <v/>
      </c>
      <c r="AY4195" s="187" t="str">
        <f t="shared" si="1432"/>
        <v/>
      </c>
      <c r="AZ4195" s="187" t="str">
        <f t="shared" si="1433"/>
        <v/>
      </c>
      <c r="BA4195" s="187" t="str">
        <f t="shared" si="1434"/>
        <v xml:space="preserve"> </v>
      </c>
      <c r="BB4195" s="187" t="str">
        <f>IFERROR(IF(AW4195="","",VLOOKUP(AW4195,SUSS!R:S,2,FALSE)),AY4195*SUSS!$M$2)</f>
        <v/>
      </c>
      <c r="BC4195" s="187" t="str">
        <f t="shared" si="1435"/>
        <v/>
      </c>
    </row>
    <row r="4196" spans="29:55">
      <c r="AC4196" s="187" t="str">
        <f t="shared" si="1415"/>
        <v/>
      </c>
      <c r="AD4196" s="187" t="str">
        <f t="shared" si="1416"/>
        <v/>
      </c>
      <c r="AE4196" s="187" t="str">
        <f t="shared" si="1417"/>
        <v/>
      </c>
      <c r="AF4196" s="187" t="str">
        <f t="shared" si="1418"/>
        <v/>
      </c>
      <c r="AG4196" s="187" t="str">
        <f t="shared" si="1419"/>
        <v/>
      </c>
      <c r="AH4196" s="187" t="str">
        <f t="shared" si="1420"/>
        <v/>
      </c>
      <c r="AI4196" s="187" t="str">
        <f t="shared" si="1421"/>
        <v/>
      </c>
      <c r="AJ4196" s="187" t="str">
        <f t="shared" si="1422"/>
        <v/>
      </c>
      <c r="AK4196" s="187" t="str">
        <f t="shared" si="1423"/>
        <v/>
      </c>
      <c r="AN4196" s="187" t="str">
        <f t="shared" si="1424"/>
        <v/>
      </c>
      <c r="AO4196" s="187" t="str">
        <f t="shared" si="1425"/>
        <v/>
      </c>
      <c r="AP4196" s="187" t="str">
        <f t="shared" si="1426"/>
        <v/>
      </c>
      <c r="AT4196" s="187" t="str">
        <f t="shared" si="1427"/>
        <v/>
      </c>
      <c r="AU4196" s="187" t="str">
        <f t="shared" si="1428"/>
        <v/>
      </c>
      <c r="AV4196" s="187" t="str">
        <f t="shared" si="1429"/>
        <v/>
      </c>
      <c r="AW4196" s="187" t="str">
        <f t="shared" si="1430"/>
        <v/>
      </c>
      <c r="AX4196" s="187" t="str">
        <f t="shared" si="1431"/>
        <v/>
      </c>
      <c r="AY4196" s="187" t="str">
        <f t="shared" si="1432"/>
        <v/>
      </c>
      <c r="AZ4196" s="187" t="str">
        <f t="shared" si="1433"/>
        <v/>
      </c>
      <c r="BA4196" s="187" t="str">
        <f t="shared" si="1434"/>
        <v xml:space="preserve"> </v>
      </c>
      <c r="BB4196" s="187" t="str">
        <f>IFERROR(IF(AW4196="","",VLOOKUP(AW4196,SUSS!R:S,2,FALSE)),AY4196*SUSS!$M$2)</f>
        <v/>
      </c>
      <c r="BC4196" s="187" t="str">
        <f t="shared" si="1435"/>
        <v/>
      </c>
    </row>
    <row r="4197" spans="29:55">
      <c r="AC4197" s="187" t="str">
        <f t="shared" si="1415"/>
        <v/>
      </c>
      <c r="AD4197" s="187" t="str">
        <f t="shared" si="1416"/>
        <v/>
      </c>
      <c r="AE4197" s="187" t="str">
        <f t="shared" si="1417"/>
        <v/>
      </c>
      <c r="AF4197" s="187" t="str">
        <f t="shared" si="1418"/>
        <v/>
      </c>
      <c r="AG4197" s="187" t="str">
        <f t="shared" si="1419"/>
        <v/>
      </c>
      <c r="AH4197" s="187" t="str">
        <f t="shared" si="1420"/>
        <v/>
      </c>
      <c r="AI4197" s="187" t="str">
        <f t="shared" si="1421"/>
        <v/>
      </c>
      <c r="AJ4197" s="187" t="str">
        <f t="shared" si="1422"/>
        <v/>
      </c>
      <c r="AK4197" s="187" t="str">
        <f t="shared" si="1423"/>
        <v/>
      </c>
      <c r="AN4197" s="187" t="str">
        <f t="shared" si="1424"/>
        <v/>
      </c>
      <c r="AO4197" s="187" t="str">
        <f t="shared" si="1425"/>
        <v/>
      </c>
      <c r="AP4197" s="187" t="str">
        <f t="shared" si="1426"/>
        <v/>
      </c>
      <c r="AT4197" s="187" t="str">
        <f t="shared" si="1427"/>
        <v/>
      </c>
      <c r="AU4197" s="187" t="str">
        <f t="shared" si="1428"/>
        <v/>
      </c>
      <c r="AV4197" s="187" t="str">
        <f t="shared" si="1429"/>
        <v/>
      </c>
      <c r="AW4197" s="187" t="str">
        <f t="shared" si="1430"/>
        <v/>
      </c>
      <c r="AX4197" s="187" t="str">
        <f t="shared" si="1431"/>
        <v/>
      </c>
      <c r="AY4197" s="187" t="str">
        <f t="shared" si="1432"/>
        <v/>
      </c>
      <c r="AZ4197" s="187" t="str">
        <f t="shared" si="1433"/>
        <v/>
      </c>
      <c r="BA4197" s="187" t="str">
        <f t="shared" si="1434"/>
        <v xml:space="preserve"> </v>
      </c>
      <c r="BB4197" s="187" t="str">
        <f>IFERROR(IF(AW4197="","",VLOOKUP(AW4197,SUSS!R:S,2,FALSE)),AY4197*SUSS!$M$2)</f>
        <v/>
      </c>
      <c r="BC4197" s="187" t="str">
        <f t="shared" si="1435"/>
        <v/>
      </c>
    </row>
    <row r="4198" spans="29:55">
      <c r="AC4198" s="187" t="str">
        <f t="shared" si="1415"/>
        <v/>
      </c>
      <c r="AD4198" s="187" t="str">
        <f t="shared" si="1416"/>
        <v/>
      </c>
      <c r="AE4198" s="187" t="str">
        <f t="shared" si="1417"/>
        <v/>
      </c>
      <c r="AF4198" s="187" t="str">
        <f t="shared" si="1418"/>
        <v/>
      </c>
      <c r="AG4198" s="187" t="str">
        <f t="shared" si="1419"/>
        <v/>
      </c>
      <c r="AH4198" s="187" t="str">
        <f t="shared" si="1420"/>
        <v/>
      </c>
      <c r="AI4198" s="187" t="str">
        <f t="shared" si="1421"/>
        <v/>
      </c>
      <c r="AJ4198" s="187" t="str">
        <f t="shared" si="1422"/>
        <v/>
      </c>
      <c r="AK4198" s="187" t="str">
        <f t="shared" si="1423"/>
        <v/>
      </c>
      <c r="AN4198" s="187" t="str">
        <f t="shared" si="1424"/>
        <v/>
      </c>
      <c r="AO4198" s="187" t="str">
        <f t="shared" si="1425"/>
        <v/>
      </c>
      <c r="AP4198" s="187" t="str">
        <f t="shared" si="1426"/>
        <v/>
      </c>
      <c r="AT4198" s="187" t="str">
        <f t="shared" si="1427"/>
        <v/>
      </c>
      <c r="AU4198" s="187" t="str">
        <f t="shared" si="1428"/>
        <v/>
      </c>
      <c r="AV4198" s="187" t="str">
        <f t="shared" si="1429"/>
        <v/>
      </c>
      <c r="AW4198" s="187" t="str">
        <f t="shared" si="1430"/>
        <v/>
      </c>
      <c r="AX4198" s="187" t="str">
        <f t="shared" si="1431"/>
        <v/>
      </c>
      <c r="AY4198" s="187" t="str">
        <f t="shared" si="1432"/>
        <v/>
      </c>
      <c r="AZ4198" s="187" t="str">
        <f t="shared" si="1433"/>
        <v/>
      </c>
      <c r="BA4198" s="187" t="str">
        <f t="shared" si="1434"/>
        <v xml:space="preserve"> </v>
      </c>
      <c r="BB4198" s="187" t="str">
        <f>IFERROR(IF(AW4198="","",VLOOKUP(AW4198,SUSS!R:S,2,FALSE)),AY4198*SUSS!$M$2)</f>
        <v/>
      </c>
      <c r="BC4198" s="187" t="str">
        <f t="shared" si="1435"/>
        <v/>
      </c>
    </row>
    <row r="4199" spans="29:55">
      <c r="AC4199" s="187" t="str">
        <f t="shared" si="1415"/>
        <v/>
      </c>
      <c r="AD4199" s="187" t="str">
        <f t="shared" si="1416"/>
        <v/>
      </c>
      <c r="AE4199" s="187" t="str">
        <f t="shared" si="1417"/>
        <v/>
      </c>
      <c r="AF4199" s="187" t="str">
        <f t="shared" si="1418"/>
        <v/>
      </c>
      <c r="AG4199" s="187" t="str">
        <f t="shared" si="1419"/>
        <v/>
      </c>
      <c r="AH4199" s="187" t="str">
        <f t="shared" si="1420"/>
        <v/>
      </c>
      <c r="AI4199" s="187" t="str">
        <f t="shared" si="1421"/>
        <v/>
      </c>
      <c r="AJ4199" s="187" t="str">
        <f t="shared" si="1422"/>
        <v/>
      </c>
      <c r="AK4199" s="187" t="str">
        <f t="shared" si="1423"/>
        <v/>
      </c>
      <c r="AN4199" s="187" t="str">
        <f t="shared" si="1424"/>
        <v/>
      </c>
      <c r="AO4199" s="187" t="str">
        <f t="shared" si="1425"/>
        <v/>
      </c>
      <c r="AP4199" s="187" t="str">
        <f t="shared" si="1426"/>
        <v/>
      </c>
      <c r="AT4199" s="187" t="str">
        <f t="shared" si="1427"/>
        <v/>
      </c>
      <c r="AU4199" s="187" t="str">
        <f t="shared" si="1428"/>
        <v/>
      </c>
      <c r="AV4199" s="187" t="str">
        <f t="shared" si="1429"/>
        <v/>
      </c>
      <c r="AW4199" s="187" t="str">
        <f t="shared" si="1430"/>
        <v/>
      </c>
      <c r="AX4199" s="187" t="str">
        <f t="shared" si="1431"/>
        <v/>
      </c>
      <c r="AY4199" s="187" t="str">
        <f t="shared" si="1432"/>
        <v/>
      </c>
      <c r="AZ4199" s="187" t="str">
        <f t="shared" si="1433"/>
        <v/>
      </c>
      <c r="BA4199" s="187" t="str">
        <f t="shared" si="1434"/>
        <v xml:space="preserve"> </v>
      </c>
      <c r="BB4199" s="187" t="str">
        <f>IFERROR(IF(AW4199="","",VLOOKUP(AW4199,SUSS!R:S,2,FALSE)),AY4199*SUSS!$M$2)</f>
        <v/>
      </c>
      <c r="BC4199" s="187" t="str">
        <f t="shared" si="1435"/>
        <v/>
      </c>
    </row>
    <row r="4200" spans="29:55">
      <c r="AC4200" s="187" t="str">
        <f t="shared" si="1415"/>
        <v/>
      </c>
      <c r="AD4200" s="187" t="str">
        <f t="shared" si="1416"/>
        <v/>
      </c>
      <c r="AE4200" s="187" t="str">
        <f t="shared" si="1417"/>
        <v/>
      </c>
      <c r="AF4200" s="187" t="str">
        <f t="shared" si="1418"/>
        <v/>
      </c>
      <c r="AG4200" s="187" t="str">
        <f t="shared" si="1419"/>
        <v/>
      </c>
      <c r="AH4200" s="187" t="str">
        <f t="shared" si="1420"/>
        <v/>
      </c>
      <c r="AI4200" s="187" t="str">
        <f t="shared" si="1421"/>
        <v/>
      </c>
      <c r="AJ4200" s="187" t="str">
        <f t="shared" si="1422"/>
        <v/>
      </c>
      <c r="AK4200" s="187" t="str">
        <f t="shared" si="1423"/>
        <v/>
      </c>
      <c r="AN4200" s="187" t="str">
        <f t="shared" si="1424"/>
        <v/>
      </c>
      <c r="AO4200" s="187" t="str">
        <f t="shared" si="1425"/>
        <v/>
      </c>
      <c r="AP4200" s="187" t="str">
        <f t="shared" si="1426"/>
        <v/>
      </c>
      <c r="AT4200" s="187" t="str">
        <f t="shared" si="1427"/>
        <v/>
      </c>
      <c r="AU4200" s="187" t="str">
        <f t="shared" si="1428"/>
        <v/>
      </c>
      <c r="AV4200" s="187" t="str">
        <f t="shared" si="1429"/>
        <v/>
      </c>
      <c r="AW4200" s="187" t="str">
        <f t="shared" si="1430"/>
        <v/>
      </c>
      <c r="AX4200" s="187" t="str">
        <f t="shared" si="1431"/>
        <v/>
      </c>
      <c r="AY4200" s="187" t="str">
        <f t="shared" si="1432"/>
        <v/>
      </c>
      <c r="AZ4200" s="187" t="str">
        <f t="shared" si="1433"/>
        <v/>
      </c>
      <c r="BA4200" s="187" t="str">
        <f t="shared" si="1434"/>
        <v xml:space="preserve"> </v>
      </c>
      <c r="BB4200" s="187" t="str">
        <f>IFERROR(IF(AW4200="","",VLOOKUP(AW4200,SUSS!R:S,2,FALSE)),AY4200*SUSS!$M$2)</f>
        <v/>
      </c>
      <c r="BC4200" s="187" t="str">
        <f t="shared" si="1435"/>
        <v/>
      </c>
    </row>
    <row r="4201" spans="29:55">
      <c r="AC4201" s="187" t="str">
        <f t="shared" si="1415"/>
        <v/>
      </c>
      <c r="AD4201" s="187" t="str">
        <f t="shared" si="1416"/>
        <v/>
      </c>
      <c r="AE4201" s="187" t="str">
        <f t="shared" si="1417"/>
        <v/>
      </c>
      <c r="AF4201" s="187" t="str">
        <f t="shared" si="1418"/>
        <v/>
      </c>
      <c r="AG4201" s="187" t="str">
        <f t="shared" si="1419"/>
        <v/>
      </c>
      <c r="AH4201" s="187" t="str">
        <f t="shared" si="1420"/>
        <v/>
      </c>
      <c r="AI4201" s="187" t="str">
        <f t="shared" si="1421"/>
        <v/>
      </c>
      <c r="AJ4201" s="187" t="str">
        <f t="shared" si="1422"/>
        <v/>
      </c>
      <c r="AK4201" s="187" t="str">
        <f t="shared" si="1423"/>
        <v/>
      </c>
      <c r="AN4201" s="187" t="str">
        <f t="shared" si="1424"/>
        <v/>
      </c>
      <c r="AO4201" s="187" t="str">
        <f t="shared" si="1425"/>
        <v/>
      </c>
      <c r="AP4201" s="187" t="str">
        <f t="shared" si="1426"/>
        <v/>
      </c>
      <c r="AT4201" s="187" t="str">
        <f t="shared" si="1427"/>
        <v/>
      </c>
      <c r="AU4201" s="187" t="str">
        <f t="shared" si="1428"/>
        <v/>
      </c>
      <c r="AV4201" s="187" t="str">
        <f t="shared" si="1429"/>
        <v/>
      </c>
      <c r="AW4201" s="187" t="str">
        <f t="shared" si="1430"/>
        <v/>
      </c>
      <c r="AX4201" s="187" t="str">
        <f t="shared" si="1431"/>
        <v/>
      </c>
      <c r="AY4201" s="187" t="str">
        <f t="shared" si="1432"/>
        <v/>
      </c>
      <c r="AZ4201" s="187" t="str">
        <f t="shared" si="1433"/>
        <v/>
      </c>
      <c r="BA4201" s="187" t="str">
        <f t="shared" si="1434"/>
        <v xml:space="preserve"> </v>
      </c>
      <c r="BB4201" s="187" t="str">
        <f>IFERROR(IF(AW4201="","",VLOOKUP(AW4201,SUSS!R:S,2,FALSE)),AY4201*SUSS!$M$2)</f>
        <v/>
      </c>
      <c r="BC4201" s="187" t="str">
        <f t="shared" si="1435"/>
        <v/>
      </c>
    </row>
    <row r="4202" spans="29:55">
      <c r="AC4202" s="187" t="str">
        <f t="shared" si="1415"/>
        <v/>
      </c>
      <c r="AD4202" s="187" t="str">
        <f t="shared" si="1416"/>
        <v/>
      </c>
      <c r="AE4202" s="187" t="str">
        <f t="shared" si="1417"/>
        <v/>
      </c>
      <c r="AF4202" s="187" t="str">
        <f t="shared" si="1418"/>
        <v/>
      </c>
      <c r="AG4202" s="187" t="str">
        <f t="shared" si="1419"/>
        <v/>
      </c>
      <c r="AH4202" s="187" t="str">
        <f t="shared" si="1420"/>
        <v/>
      </c>
      <c r="AI4202" s="187" t="str">
        <f t="shared" si="1421"/>
        <v/>
      </c>
      <c r="AJ4202" s="187" t="str">
        <f t="shared" si="1422"/>
        <v/>
      </c>
      <c r="AK4202" s="187" t="str">
        <f t="shared" si="1423"/>
        <v/>
      </c>
      <c r="AN4202" s="187" t="str">
        <f t="shared" si="1424"/>
        <v/>
      </c>
      <c r="AO4202" s="187" t="str">
        <f t="shared" si="1425"/>
        <v/>
      </c>
      <c r="AP4202" s="187" t="str">
        <f t="shared" si="1426"/>
        <v/>
      </c>
      <c r="AT4202" s="187" t="str">
        <f t="shared" si="1427"/>
        <v/>
      </c>
      <c r="AU4202" s="187" t="str">
        <f t="shared" si="1428"/>
        <v/>
      </c>
      <c r="AV4202" s="187" t="str">
        <f t="shared" si="1429"/>
        <v/>
      </c>
      <c r="AW4202" s="187" t="str">
        <f t="shared" si="1430"/>
        <v/>
      </c>
      <c r="AX4202" s="187" t="str">
        <f t="shared" si="1431"/>
        <v/>
      </c>
      <c r="AY4202" s="187" t="str">
        <f t="shared" si="1432"/>
        <v/>
      </c>
      <c r="AZ4202" s="187" t="str">
        <f t="shared" si="1433"/>
        <v/>
      </c>
      <c r="BA4202" s="187" t="str">
        <f t="shared" si="1434"/>
        <v xml:space="preserve"> </v>
      </c>
      <c r="BB4202" s="187" t="str">
        <f>IFERROR(IF(AW4202="","",VLOOKUP(AW4202,SUSS!R:S,2,FALSE)),AY4202*SUSS!$M$2)</f>
        <v/>
      </c>
      <c r="BC4202" s="187" t="str">
        <f t="shared" si="1435"/>
        <v/>
      </c>
    </row>
    <row r="4203" spans="29:55">
      <c r="AC4203" s="187" t="str">
        <f t="shared" si="1415"/>
        <v/>
      </c>
      <c r="AD4203" s="187" t="str">
        <f t="shared" si="1416"/>
        <v/>
      </c>
      <c r="AE4203" s="187" t="str">
        <f t="shared" si="1417"/>
        <v/>
      </c>
      <c r="AF4203" s="187" t="str">
        <f t="shared" si="1418"/>
        <v/>
      </c>
      <c r="AG4203" s="187" t="str">
        <f t="shared" si="1419"/>
        <v/>
      </c>
      <c r="AH4203" s="187" t="str">
        <f t="shared" si="1420"/>
        <v/>
      </c>
      <c r="AI4203" s="187" t="str">
        <f t="shared" si="1421"/>
        <v/>
      </c>
      <c r="AJ4203" s="187" t="str">
        <f t="shared" si="1422"/>
        <v/>
      </c>
      <c r="AK4203" s="187" t="str">
        <f t="shared" si="1423"/>
        <v/>
      </c>
      <c r="AN4203" s="187" t="str">
        <f t="shared" si="1424"/>
        <v/>
      </c>
      <c r="AO4203" s="187" t="str">
        <f t="shared" si="1425"/>
        <v/>
      </c>
      <c r="AP4203" s="187" t="str">
        <f t="shared" si="1426"/>
        <v/>
      </c>
      <c r="AT4203" s="187" t="str">
        <f t="shared" si="1427"/>
        <v/>
      </c>
      <c r="AU4203" s="187" t="str">
        <f t="shared" si="1428"/>
        <v/>
      </c>
      <c r="AV4203" s="187" t="str">
        <f t="shared" si="1429"/>
        <v/>
      </c>
      <c r="AW4203" s="187" t="str">
        <f t="shared" si="1430"/>
        <v/>
      </c>
      <c r="AX4203" s="187" t="str">
        <f t="shared" si="1431"/>
        <v/>
      </c>
      <c r="AY4203" s="187" t="str">
        <f t="shared" si="1432"/>
        <v/>
      </c>
      <c r="AZ4203" s="187" t="str">
        <f t="shared" si="1433"/>
        <v/>
      </c>
      <c r="BA4203" s="187" t="str">
        <f t="shared" si="1434"/>
        <v xml:space="preserve"> </v>
      </c>
      <c r="BB4203" s="187" t="str">
        <f>IFERROR(IF(AW4203="","",VLOOKUP(AW4203,SUSS!R:S,2,FALSE)),AY4203*SUSS!$M$2)</f>
        <v/>
      </c>
      <c r="BC4203" s="187" t="str">
        <f t="shared" si="1435"/>
        <v/>
      </c>
    </row>
    <row r="4204" spans="29:55">
      <c r="AC4204" s="187" t="str">
        <f t="shared" si="1415"/>
        <v/>
      </c>
      <c r="AD4204" s="187" t="str">
        <f t="shared" si="1416"/>
        <v/>
      </c>
      <c r="AE4204" s="187" t="str">
        <f t="shared" si="1417"/>
        <v/>
      </c>
      <c r="AF4204" s="187" t="str">
        <f t="shared" si="1418"/>
        <v/>
      </c>
      <c r="AG4204" s="187" t="str">
        <f t="shared" si="1419"/>
        <v/>
      </c>
      <c r="AH4204" s="187" t="str">
        <f t="shared" si="1420"/>
        <v/>
      </c>
      <c r="AI4204" s="187" t="str">
        <f t="shared" si="1421"/>
        <v/>
      </c>
      <c r="AJ4204" s="187" t="str">
        <f t="shared" si="1422"/>
        <v/>
      </c>
      <c r="AK4204" s="187" t="str">
        <f t="shared" si="1423"/>
        <v/>
      </c>
      <c r="AN4204" s="187" t="str">
        <f t="shared" si="1424"/>
        <v/>
      </c>
      <c r="AO4204" s="187" t="str">
        <f t="shared" si="1425"/>
        <v/>
      </c>
      <c r="AP4204" s="187" t="str">
        <f t="shared" si="1426"/>
        <v/>
      </c>
      <c r="AT4204" s="187" t="str">
        <f t="shared" si="1427"/>
        <v/>
      </c>
      <c r="AU4204" s="187" t="str">
        <f t="shared" si="1428"/>
        <v/>
      </c>
      <c r="AV4204" s="187" t="str">
        <f t="shared" si="1429"/>
        <v/>
      </c>
      <c r="AW4204" s="187" t="str">
        <f t="shared" si="1430"/>
        <v/>
      </c>
      <c r="AX4204" s="187" t="str">
        <f t="shared" si="1431"/>
        <v/>
      </c>
      <c r="AY4204" s="187" t="str">
        <f t="shared" si="1432"/>
        <v/>
      </c>
      <c r="AZ4204" s="187" t="str">
        <f t="shared" si="1433"/>
        <v/>
      </c>
      <c r="BA4204" s="187" t="str">
        <f t="shared" si="1434"/>
        <v xml:space="preserve"> </v>
      </c>
      <c r="BB4204" s="187" t="str">
        <f>IFERROR(IF(AW4204="","",VLOOKUP(AW4204,SUSS!R:S,2,FALSE)),AY4204*SUSS!$M$2)</f>
        <v/>
      </c>
      <c r="BC4204" s="187" t="str">
        <f t="shared" si="1435"/>
        <v/>
      </c>
    </row>
    <row r="4205" spans="29:55">
      <c r="AC4205" s="187" t="str">
        <f t="shared" si="1415"/>
        <v/>
      </c>
      <c r="AD4205" s="187" t="str">
        <f t="shared" si="1416"/>
        <v/>
      </c>
      <c r="AE4205" s="187" t="str">
        <f t="shared" si="1417"/>
        <v/>
      </c>
      <c r="AF4205" s="187" t="str">
        <f t="shared" si="1418"/>
        <v/>
      </c>
      <c r="AG4205" s="187" t="str">
        <f t="shared" si="1419"/>
        <v/>
      </c>
      <c r="AH4205" s="187" t="str">
        <f t="shared" si="1420"/>
        <v/>
      </c>
      <c r="AI4205" s="187" t="str">
        <f t="shared" si="1421"/>
        <v/>
      </c>
      <c r="AJ4205" s="187" t="str">
        <f t="shared" si="1422"/>
        <v/>
      </c>
      <c r="AK4205" s="187" t="str">
        <f t="shared" si="1423"/>
        <v/>
      </c>
      <c r="AN4205" s="187" t="str">
        <f t="shared" si="1424"/>
        <v/>
      </c>
      <c r="AO4205" s="187" t="str">
        <f t="shared" si="1425"/>
        <v/>
      </c>
      <c r="AP4205" s="187" t="str">
        <f t="shared" si="1426"/>
        <v/>
      </c>
      <c r="AT4205" s="187" t="str">
        <f t="shared" si="1427"/>
        <v/>
      </c>
      <c r="AU4205" s="187" t="str">
        <f t="shared" si="1428"/>
        <v/>
      </c>
      <c r="AV4205" s="187" t="str">
        <f t="shared" si="1429"/>
        <v/>
      </c>
      <c r="AW4205" s="187" t="str">
        <f t="shared" si="1430"/>
        <v/>
      </c>
      <c r="AX4205" s="187" t="str">
        <f t="shared" si="1431"/>
        <v/>
      </c>
      <c r="AY4205" s="187" t="str">
        <f t="shared" si="1432"/>
        <v/>
      </c>
      <c r="AZ4205" s="187" t="str">
        <f t="shared" si="1433"/>
        <v/>
      </c>
      <c r="BA4205" s="187" t="str">
        <f t="shared" si="1434"/>
        <v xml:space="preserve"> </v>
      </c>
      <c r="BB4205" s="187" t="str">
        <f>IFERROR(IF(AW4205="","",VLOOKUP(AW4205,SUSS!R:S,2,FALSE)),AY4205*SUSS!$M$2)</f>
        <v/>
      </c>
      <c r="BC4205" s="187" t="str">
        <f t="shared" si="1435"/>
        <v/>
      </c>
    </row>
    <row r="4206" spans="29:55">
      <c r="AC4206" s="187" t="str">
        <f t="shared" si="1415"/>
        <v/>
      </c>
      <c r="AD4206" s="187" t="str">
        <f t="shared" si="1416"/>
        <v/>
      </c>
      <c r="AE4206" s="187" t="str">
        <f t="shared" si="1417"/>
        <v/>
      </c>
      <c r="AF4206" s="187" t="str">
        <f t="shared" si="1418"/>
        <v/>
      </c>
      <c r="AG4206" s="187" t="str">
        <f t="shared" si="1419"/>
        <v/>
      </c>
      <c r="AH4206" s="187" t="str">
        <f t="shared" si="1420"/>
        <v/>
      </c>
      <c r="AI4206" s="187" t="str">
        <f t="shared" si="1421"/>
        <v/>
      </c>
      <c r="AJ4206" s="187" t="str">
        <f t="shared" si="1422"/>
        <v/>
      </c>
      <c r="AK4206" s="187" t="str">
        <f t="shared" si="1423"/>
        <v/>
      </c>
      <c r="AN4206" s="187" t="str">
        <f t="shared" si="1424"/>
        <v/>
      </c>
      <c r="AO4206" s="187" t="str">
        <f t="shared" si="1425"/>
        <v/>
      </c>
      <c r="AP4206" s="187" t="str">
        <f t="shared" si="1426"/>
        <v/>
      </c>
      <c r="AT4206" s="187" t="str">
        <f t="shared" si="1427"/>
        <v/>
      </c>
      <c r="AU4206" s="187" t="str">
        <f t="shared" si="1428"/>
        <v/>
      </c>
      <c r="AV4206" s="187" t="str">
        <f t="shared" si="1429"/>
        <v/>
      </c>
      <c r="AW4206" s="187" t="str">
        <f t="shared" si="1430"/>
        <v/>
      </c>
      <c r="AX4206" s="187" t="str">
        <f t="shared" si="1431"/>
        <v/>
      </c>
      <c r="AY4206" s="187" t="str">
        <f t="shared" si="1432"/>
        <v/>
      </c>
      <c r="AZ4206" s="187" t="str">
        <f t="shared" si="1433"/>
        <v/>
      </c>
      <c r="BA4206" s="187" t="str">
        <f t="shared" si="1434"/>
        <v xml:space="preserve"> </v>
      </c>
      <c r="BB4206" s="187" t="str">
        <f>IFERROR(IF(AW4206="","",VLOOKUP(AW4206,SUSS!R:S,2,FALSE)),AY4206*SUSS!$M$2)</f>
        <v/>
      </c>
      <c r="BC4206" s="187" t="str">
        <f t="shared" si="1435"/>
        <v/>
      </c>
    </row>
    <row r="4207" spans="29:55">
      <c r="AC4207" s="187" t="str">
        <f t="shared" si="1415"/>
        <v/>
      </c>
      <c r="AD4207" s="187" t="str">
        <f t="shared" si="1416"/>
        <v/>
      </c>
      <c r="AE4207" s="187" t="str">
        <f t="shared" si="1417"/>
        <v/>
      </c>
      <c r="AF4207" s="187" t="str">
        <f t="shared" si="1418"/>
        <v/>
      </c>
      <c r="AG4207" s="187" t="str">
        <f t="shared" si="1419"/>
        <v/>
      </c>
      <c r="AH4207" s="187" t="str">
        <f t="shared" si="1420"/>
        <v/>
      </c>
      <c r="AI4207" s="187" t="str">
        <f t="shared" si="1421"/>
        <v/>
      </c>
      <c r="AJ4207" s="187" t="str">
        <f t="shared" si="1422"/>
        <v/>
      </c>
      <c r="AK4207" s="187" t="str">
        <f t="shared" si="1423"/>
        <v/>
      </c>
      <c r="AN4207" s="187" t="str">
        <f t="shared" si="1424"/>
        <v/>
      </c>
      <c r="AO4207" s="187" t="str">
        <f t="shared" si="1425"/>
        <v/>
      </c>
      <c r="AP4207" s="187" t="str">
        <f t="shared" si="1426"/>
        <v/>
      </c>
      <c r="AT4207" s="187" t="str">
        <f t="shared" si="1427"/>
        <v/>
      </c>
      <c r="AU4207" s="187" t="str">
        <f t="shared" si="1428"/>
        <v/>
      </c>
      <c r="AV4207" s="187" t="str">
        <f t="shared" si="1429"/>
        <v/>
      </c>
      <c r="AW4207" s="187" t="str">
        <f t="shared" si="1430"/>
        <v/>
      </c>
      <c r="AX4207" s="187" t="str">
        <f t="shared" si="1431"/>
        <v/>
      </c>
      <c r="AY4207" s="187" t="str">
        <f t="shared" si="1432"/>
        <v/>
      </c>
      <c r="AZ4207" s="187" t="str">
        <f t="shared" si="1433"/>
        <v/>
      </c>
      <c r="BA4207" s="187" t="str">
        <f t="shared" si="1434"/>
        <v xml:space="preserve"> </v>
      </c>
      <c r="BB4207" s="187" t="str">
        <f>IFERROR(IF(AW4207="","",VLOOKUP(AW4207,SUSS!R:S,2,FALSE)),AY4207*SUSS!$M$2)</f>
        <v/>
      </c>
      <c r="BC4207" s="187" t="str">
        <f t="shared" si="1435"/>
        <v/>
      </c>
    </row>
    <row r="4208" spans="29:55">
      <c r="AC4208" s="187" t="str">
        <f t="shared" si="1415"/>
        <v/>
      </c>
      <c r="AD4208" s="187" t="str">
        <f t="shared" si="1416"/>
        <v/>
      </c>
      <c r="AE4208" s="187" t="str">
        <f t="shared" si="1417"/>
        <v/>
      </c>
      <c r="AF4208" s="187" t="str">
        <f t="shared" si="1418"/>
        <v/>
      </c>
      <c r="AG4208" s="187" t="str">
        <f t="shared" si="1419"/>
        <v/>
      </c>
      <c r="AH4208" s="187" t="str">
        <f t="shared" si="1420"/>
        <v/>
      </c>
      <c r="AI4208" s="187" t="str">
        <f t="shared" si="1421"/>
        <v/>
      </c>
      <c r="AJ4208" s="187" t="str">
        <f t="shared" si="1422"/>
        <v/>
      </c>
      <c r="AK4208" s="187" t="str">
        <f t="shared" si="1423"/>
        <v/>
      </c>
      <c r="AN4208" s="187" t="str">
        <f t="shared" si="1424"/>
        <v/>
      </c>
      <c r="AO4208" s="187" t="str">
        <f t="shared" si="1425"/>
        <v/>
      </c>
      <c r="AP4208" s="187" t="str">
        <f t="shared" si="1426"/>
        <v/>
      </c>
      <c r="AT4208" s="187" t="str">
        <f t="shared" si="1427"/>
        <v/>
      </c>
      <c r="AU4208" s="187" t="str">
        <f t="shared" si="1428"/>
        <v/>
      </c>
      <c r="AV4208" s="187" t="str">
        <f t="shared" si="1429"/>
        <v/>
      </c>
      <c r="AW4208" s="187" t="str">
        <f t="shared" si="1430"/>
        <v/>
      </c>
      <c r="AX4208" s="187" t="str">
        <f t="shared" si="1431"/>
        <v/>
      </c>
      <c r="AY4208" s="187" t="str">
        <f t="shared" si="1432"/>
        <v/>
      </c>
      <c r="AZ4208" s="187" t="str">
        <f t="shared" si="1433"/>
        <v/>
      </c>
      <c r="BA4208" s="187" t="str">
        <f t="shared" si="1434"/>
        <v xml:space="preserve"> </v>
      </c>
      <c r="BB4208" s="187" t="str">
        <f>IFERROR(IF(AW4208="","",VLOOKUP(AW4208,SUSS!R:S,2,FALSE)),AY4208*SUSS!$M$2)</f>
        <v/>
      </c>
      <c r="BC4208" s="187" t="str">
        <f t="shared" si="1435"/>
        <v/>
      </c>
    </row>
    <row r="4209" spans="29:55">
      <c r="AC4209" s="187" t="str">
        <f t="shared" si="1415"/>
        <v/>
      </c>
      <c r="AD4209" s="187" t="str">
        <f t="shared" si="1416"/>
        <v/>
      </c>
      <c r="AE4209" s="187" t="str">
        <f t="shared" si="1417"/>
        <v/>
      </c>
      <c r="AF4209" s="187" t="str">
        <f t="shared" si="1418"/>
        <v/>
      </c>
      <c r="AG4209" s="187" t="str">
        <f t="shared" si="1419"/>
        <v/>
      </c>
      <c r="AH4209" s="187" t="str">
        <f t="shared" si="1420"/>
        <v/>
      </c>
      <c r="AI4209" s="187" t="str">
        <f t="shared" si="1421"/>
        <v/>
      </c>
      <c r="AJ4209" s="187" t="str">
        <f t="shared" si="1422"/>
        <v/>
      </c>
      <c r="AK4209" s="187" t="str">
        <f t="shared" si="1423"/>
        <v/>
      </c>
      <c r="AN4209" s="187" t="str">
        <f t="shared" si="1424"/>
        <v/>
      </c>
      <c r="AO4209" s="187" t="str">
        <f t="shared" si="1425"/>
        <v/>
      </c>
      <c r="AP4209" s="187" t="str">
        <f t="shared" si="1426"/>
        <v/>
      </c>
      <c r="AT4209" s="187" t="str">
        <f t="shared" si="1427"/>
        <v/>
      </c>
      <c r="AU4209" s="187" t="str">
        <f t="shared" si="1428"/>
        <v/>
      </c>
      <c r="AV4209" s="187" t="str">
        <f t="shared" si="1429"/>
        <v/>
      </c>
      <c r="AW4209" s="187" t="str">
        <f t="shared" si="1430"/>
        <v/>
      </c>
      <c r="AX4209" s="187" t="str">
        <f t="shared" si="1431"/>
        <v/>
      </c>
      <c r="AY4209" s="187" t="str">
        <f t="shared" si="1432"/>
        <v/>
      </c>
      <c r="AZ4209" s="187" t="str">
        <f t="shared" si="1433"/>
        <v/>
      </c>
      <c r="BA4209" s="187" t="str">
        <f t="shared" si="1434"/>
        <v xml:space="preserve"> </v>
      </c>
      <c r="BB4209" s="187" t="str">
        <f>IFERROR(IF(AW4209="","",VLOOKUP(AW4209,SUSS!R:S,2,FALSE)),AY4209*SUSS!$M$2)</f>
        <v/>
      </c>
      <c r="BC4209" s="187" t="str">
        <f t="shared" si="1435"/>
        <v/>
      </c>
    </row>
    <row r="4210" spans="29:55">
      <c r="AC4210" s="187" t="str">
        <f t="shared" si="1415"/>
        <v/>
      </c>
      <c r="AD4210" s="187" t="str">
        <f t="shared" si="1416"/>
        <v/>
      </c>
      <c r="AE4210" s="187" t="str">
        <f t="shared" si="1417"/>
        <v/>
      </c>
      <c r="AF4210" s="187" t="str">
        <f t="shared" si="1418"/>
        <v/>
      </c>
      <c r="AG4210" s="187" t="str">
        <f t="shared" si="1419"/>
        <v/>
      </c>
      <c r="AH4210" s="187" t="str">
        <f t="shared" si="1420"/>
        <v/>
      </c>
      <c r="AI4210" s="187" t="str">
        <f t="shared" si="1421"/>
        <v/>
      </c>
      <c r="AJ4210" s="187" t="str">
        <f t="shared" si="1422"/>
        <v/>
      </c>
      <c r="AK4210" s="187" t="str">
        <f t="shared" si="1423"/>
        <v/>
      </c>
      <c r="AN4210" s="187" t="str">
        <f t="shared" si="1424"/>
        <v/>
      </c>
      <c r="AO4210" s="187" t="str">
        <f t="shared" si="1425"/>
        <v/>
      </c>
      <c r="AP4210" s="187" t="str">
        <f t="shared" si="1426"/>
        <v/>
      </c>
      <c r="AT4210" s="187" t="str">
        <f t="shared" si="1427"/>
        <v/>
      </c>
      <c r="AU4210" s="187" t="str">
        <f t="shared" si="1428"/>
        <v/>
      </c>
      <c r="AV4210" s="187" t="str">
        <f t="shared" si="1429"/>
        <v/>
      </c>
      <c r="AW4210" s="187" t="str">
        <f t="shared" si="1430"/>
        <v/>
      </c>
      <c r="AX4210" s="187" t="str">
        <f t="shared" si="1431"/>
        <v/>
      </c>
      <c r="AY4210" s="187" t="str">
        <f t="shared" si="1432"/>
        <v/>
      </c>
      <c r="AZ4210" s="187" t="str">
        <f t="shared" si="1433"/>
        <v/>
      </c>
      <c r="BA4210" s="187" t="str">
        <f t="shared" si="1434"/>
        <v xml:space="preserve"> </v>
      </c>
      <c r="BB4210" s="187" t="str">
        <f>IFERROR(IF(AW4210="","",VLOOKUP(AW4210,SUSS!R:S,2,FALSE)),AY4210*SUSS!$M$2)</f>
        <v/>
      </c>
      <c r="BC4210" s="187" t="str">
        <f t="shared" si="1435"/>
        <v/>
      </c>
    </row>
    <row r="4211" spans="29:55">
      <c r="AC4211" s="187" t="str">
        <f t="shared" si="1415"/>
        <v/>
      </c>
      <c r="AD4211" s="187" t="str">
        <f t="shared" si="1416"/>
        <v/>
      </c>
      <c r="AE4211" s="187" t="str">
        <f t="shared" si="1417"/>
        <v/>
      </c>
      <c r="AF4211" s="187" t="str">
        <f t="shared" si="1418"/>
        <v/>
      </c>
      <c r="AG4211" s="187" t="str">
        <f t="shared" si="1419"/>
        <v/>
      </c>
      <c r="AH4211" s="187" t="str">
        <f t="shared" si="1420"/>
        <v/>
      </c>
      <c r="AI4211" s="187" t="str">
        <f t="shared" si="1421"/>
        <v/>
      </c>
      <c r="AJ4211" s="187" t="str">
        <f t="shared" si="1422"/>
        <v/>
      </c>
      <c r="AK4211" s="187" t="str">
        <f t="shared" si="1423"/>
        <v/>
      </c>
      <c r="AN4211" s="187" t="str">
        <f t="shared" si="1424"/>
        <v/>
      </c>
      <c r="AO4211" s="187" t="str">
        <f t="shared" si="1425"/>
        <v/>
      </c>
      <c r="AP4211" s="187" t="str">
        <f t="shared" si="1426"/>
        <v/>
      </c>
      <c r="AT4211" s="187" t="str">
        <f t="shared" si="1427"/>
        <v/>
      </c>
      <c r="AU4211" s="187" t="str">
        <f t="shared" si="1428"/>
        <v/>
      </c>
      <c r="AV4211" s="187" t="str">
        <f t="shared" si="1429"/>
        <v/>
      </c>
      <c r="AW4211" s="187" t="str">
        <f t="shared" si="1430"/>
        <v/>
      </c>
      <c r="AX4211" s="187" t="str">
        <f t="shared" si="1431"/>
        <v/>
      </c>
      <c r="AY4211" s="187" t="str">
        <f t="shared" si="1432"/>
        <v/>
      </c>
      <c r="AZ4211" s="187" t="str">
        <f t="shared" si="1433"/>
        <v/>
      </c>
      <c r="BA4211" s="187" t="str">
        <f t="shared" si="1434"/>
        <v xml:space="preserve"> </v>
      </c>
      <c r="BB4211" s="187" t="str">
        <f>IFERROR(IF(AW4211="","",VLOOKUP(AW4211,SUSS!R:S,2,FALSE)),AY4211*SUSS!$M$2)</f>
        <v/>
      </c>
      <c r="BC4211" s="187" t="str">
        <f t="shared" si="1435"/>
        <v/>
      </c>
    </row>
    <row r="4212" spans="29:55">
      <c r="AC4212" s="187" t="str">
        <f t="shared" si="1415"/>
        <v/>
      </c>
      <c r="AD4212" s="187" t="str">
        <f t="shared" si="1416"/>
        <v/>
      </c>
      <c r="AE4212" s="187" t="str">
        <f t="shared" si="1417"/>
        <v/>
      </c>
      <c r="AF4212" s="187" t="str">
        <f t="shared" si="1418"/>
        <v/>
      </c>
      <c r="AG4212" s="187" t="str">
        <f t="shared" si="1419"/>
        <v/>
      </c>
      <c r="AH4212" s="187" t="str">
        <f t="shared" si="1420"/>
        <v/>
      </c>
      <c r="AI4212" s="187" t="str">
        <f t="shared" si="1421"/>
        <v/>
      </c>
      <c r="AJ4212" s="187" t="str">
        <f t="shared" si="1422"/>
        <v/>
      </c>
      <c r="AK4212" s="187" t="str">
        <f t="shared" si="1423"/>
        <v/>
      </c>
      <c r="AN4212" s="187" t="str">
        <f t="shared" si="1424"/>
        <v/>
      </c>
      <c r="AO4212" s="187" t="str">
        <f t="shared" si="1425"/>
        <v/>
      </c>
      <c r="AP4212" s="187" t="str">
        <f t="shared" si="1426"/>
        <v/>
      </c>
      <c r="AT4212" s="187" t="str">
        <f t="shared" si="1427"/>
        <v/>
      </c>
      <c r="AU4212" s="187" t="str">
        <f t="shared" si="1428"/>
        <v/>
      </c>
      <c r="AV4212" s="187" t="str">
        <f t="shared" si="1429"/>
        <v/>
      </c>
      <c r="AW4212" s="187" t="str">
        <f t="shared" si="1430"/>
        <v/>
      </c>
      <c r="AX4212" s="187" t="str">
        <f t="shared" si="1431"/>
        <v/>
      </c>
      <c r="AY4212" s="187" t="str">
        <f t="shared" si="1432"/>
        <v/>
      </c>
      <c r="AZ4212" s="187" t="str">
        <f t="shared" si="1433"/>
        <v/>
      </c>
      <c r="BA4212" s="187" t="str">
        <f t="shared" si="1434"/>
        <v xml:space="preserve"> </v>
      </c>
      <c r="BB4212" s="187" t="str">
        <f>IFERROR(IF(AW4212="","",VLOOKUP(AW4212,SUSS!R:S,2,FALSE)),AY4212*SUSS!$M$2)</f>
        <v/>
      </c>
      <c r="BC4212" s="187" t="str">
        <f t="shared" si="1435"/>
        <v/>
      </c>
    </row>
    <row r="4213" spans="29:55">
      <c r="AC4213" s="187" t="str">
        <f t="shared" si="1415"/>
        <v/>
      </c>
      <c r="AD4213" s="187" t="str">
        <f t="shared" si="1416"/>
        <v/>
      </c>
      <c r="AE4213" s="187" t="str">
        <f t="shared" si="1417"/>
        <v/>
      </c>
      <c r="AF4213" s="187" t="str">
        <f t="shared" si="1418"/>
        <v/>
      </c>
      <c r="AG4213" s="187" t="str">
        <f t="shared" si="1419"/>
        <v/>
      </c>
      <c r="AH4213" s="187" t="str">
        <f t="shared" si="1420"/>
        <v/>
      </c>
      <c r="AI4213" s="187" t="str">
        <f t="shared" si="1421"/>
        <v/>
      </c>
      <c r="AJ4213" s="187" t="str">
        <f t="shared" si="1422"/>
        <v/>
      </c>
      <c r="AK4213" s="187" t="str">
        <f t="shared" si="1423"/>
        <v/>
      </c>
      <c r="AN4213" s="187" t="str">
        <f t="shared" si="1424"/>
        <v/>
      </c>
      <c r="AO4213" s="187" t="str">
        <f t="shared" si="1425"/>
        <v/>
      </c>
      <c r="AP4213" s="187" t="str">
        <f t="shared" si="1426"/>
        <v/>
      </c>
      <c r="AT4213" s="187" t="str">
        <f t="shared" si="1427"/>
        <v/>
      </c>
      <c r="AU4213" s="187" t="str">
        <f t="shared" si="1428"/>
        <v/>
      </c>
      <c r="AV4213" s="187" t="str">
        <f t="shared" si="1429"/>
        <v/>
      </c>
      <c r="AW4213" s="187" t="str">
        <f t="shared" si="1430"/>
        <v/>
      </c>
      <c r="AX4213" s="187" t="str">
        <f t="shared" si="1431"/>
        <v/>
      </c>
      <c r="AY4213" s="187" t="str">
        <f t="shared" si="1432"/>
        <v/>
      </c>
      <c r="AZ4213" s="187" t="str">
        <f t="shared" si="1433"/>
        <v/>
      </c>
      <c r="BA4213" s="187" t="str">
        <f t="shared" si="1434"/>
        <v xml:space="preserve"> </v>
      </c>
      <c r="BB4213" s="187" t="str">
        <f>IFERROR(IF(AW4213="","",VLOOKUP(AW4213,SUSS!R:S,2,FALSE)),AY4213*SUSS!$M$2)</f>
        <v/>
      </c>
      <c r="BC4213" s="187" t="str">
        <f t="shared" si="1435"/>
        <v/>
      </c>
    </row>
    <row r="4214" spans="29:55">
      <c r="AC4214" s="187" t="str">
        <f t="shared" si="1415"/>
        <v/>
      </c>
      <c r="AD4214" s="187" t="str">
        <f t="shared" si="1416"/>
        <v/>
      </c>
      <c r="AE4214" s="187" t="str">
        <f t="shared" si="1417"/>
        <v/>
      </c>
      <c r="AF4214" s="187" t="str">
        <f t="shared" si="1418"/>
        <v/>
      </c>
      <c r="AG4214" s="187" t="str">
        <f t="shared" si="1419"/>
        <v/>
      </c>
      <c r="AH4214" s="187" t="str">
        <f t="shared" si="1420"/>
        <v/>
      </c>
      <c r="AI4214" s="187" t="str">
        <f t="shared" si="1421"/>
        <v/>
      </c>
      <c r="AJ4214" s="187" t="str">
        <f t="shared" si="1422"/>
        <v/>
      </c>
      <c r="AK4214" s="187" t="str">
        <f t="shared" si="1423"/>
        <v/>
      </c>
      <c r="AN4214" s="187" t="str">
        <f t="shared" si="1424"/>
        <v/>
      </c>
      <c r="AO4214" s="187" t="str">
        <f t="shared" si="1425"/>
        <v/>
      </c>
      <c r="AP4214" s="187" t="str">
        <f t="shared" si="1426"/>
        <v/>
      </c>
      <c r="AT4214" s="187" t="str">
        <f t="shared" si="1427"/>
        <v/>
      </c>
      <c r="AU4214" s="187" t="str">
        <f t="shared" si="1428"/>
        <v/>
      </c>
      <c r="AV4214" s="187" t="str">
        <f t="shared" si="1429"/>
        <v/>
      </c>
      <c r="AW4214" s="187" t="str">
        <f t="shared" si="1430"/>
        <v/>
      </c>
      <c r="AX4214" s="187" t="str">
        <f t="shared" si="1431"/>
        <v/>
      </c>
      <c r="AY4214" s="187" t="str">
        <f t="shared" si="1432"/>
        <v/>
      </c>
      <c r="AZ4214" s="187" t="str">
        <f t="shared" si="1433"/>
        <v/>
      </c>
      <c r="BA4214" s="187" t="str">
        <f t="shared" si="1434"/>
        <v xml:space="preserve"> </v>
      </c>
      <c r="BB4214" s="187" t="str">
        <f>IFERROR(IF(AW4214="","",VLOOKUP(AW4214,SUSS!R:S,2,FALSE)),AY4214*SUSS!$M$2)</f>
        <v/>
      </c>
      <c r="BC4214" s="187" t="str">
        <f t="shared" si="1435"/>
        <v/>
      </c>
    </row>
    <row r="4215" spans="29:55">
      <c r="AC4215" s="187" t="str">
        <f t="shared" si="1415"/>
        <v/>
      </c>
      <c r="AD4215" s="187" t="str">
        <f t="shared" si="1416"/>
        <v/>
      </c>
      <c r="AE4215" s="187" t="str">
        <f t="shared" si="1417"/>
        <v/>
      </c>
      <c r="AF4215" s="187" t="str">
        <f t="shared" si="1418"/>
        <v/>
      </c>
      <c r="AG4215" s="187" t="str">
        <f t="shared" si="1419"/>
        <v/>
      </c>
      <c r="AH4215" s="187" t="str">
        <f t="shared" si="1420"/>
        <v/>
      </c>
      <c r="AI4215" s="187" t="str">
        <f t="shared" si="1421"/>
        <v/>
      </c>
      <c r="AJ4215" s="187" t="str">
        <f t="shared" si="1422"/>
        <v/>
      </c>
      <c r="AK4215" s="187" t="str">
        <f t="shared" si="1423"/>
        <v/>
      </c>
      <c r="AN4215" s="187" t="str">
        <f t="shared" si="1424"/>
        <v/>
      </c>
      <c r="AO4215" s="187" t="str">
        <f t="shared" si="1425"/>
        <v/>
      </c>
      <c r="AP4215" s="187" t="str">
        <f t="shared" si="1426"/>
        <v/>
      </c>
      <c r="AT4215" s="187" t="str">
        <f t="shared" si="1427"/>
        <v/>
      </c>
      <c r="AU4215" s="187" t="str">
        <f t="shared" si="1428"/>
        <v/>
      </c>
      <c r="AV4215" s="187" t="str">
        <f t="shared" si="1429"/>
        <v/>
      </c>
      <c r="AW4215" s="187" t="str">
        <f t="shared" si="1430"/>
        <v/>
      </c>
      <c r="AX4215" s="187" t="str">
        <f t="shared" si="1431"/>
        <v/>
      </c>
      <c r="AY4215" s="187" t="str">
        <f t="shared" si="1432"/>
        <v/>
      </c>
      <c r="AZ4215" s="187" t="str">
        <f t="shared" si="1433"/>
        <v/>
      </c>
      <c r="BA4215" s="187" t="str">
        <f t="shared" si="1434"/>
        <v xml:space="preserve"> </v>
      </c>
      <c r="BB4215" s="187" t="str">
        <f>IFERROR(IF(AW4215="","",VLOOKUP(AW4215,SUSS!R:S,2,FALSE)),AY4215*SUSS!$M$2)</f>
        <v/>
      </c>
      <c r="BC4215" s="187" t="str">
        <f t="shared" si="1435"/>
        <v/>
      </c>
    </row>
    <row r="4216" spans="29:55">
      <c r="AC4216" s="187" t="str">
        <f t="shared" si="1415"/>
        <v/>
      </c>
      <c r="AD4216" s="187" t="str">
        <f t="shared" si="1416"/>
        <v/>
      </c>
      <c r="AE4216" s="187" t="str">
        <f t="shared" si="1417"/>
        <v/>
      </c>
      <c r="AF4216" s="187" t="str">
        <f t="shared" si="1418"/>
        <v/>
      </c>
      <c r="AG4216" s="187" t="str">
        <f t="shared" si="1419"/>
        <v/>
      </c>
      <c r="AH4216" s="187" t="str">
        <f t="shared" si="1420"/>
        <v/>
      </c>
      <c r="AI4216" s="187" t="str">
        <f t="shared" si="1421"/>
        <v/>
      </c>
      <c r="AJ4216" s="187" t="str">
        <f t="shared" si="1422"/>
        <v/>
      </c>
      <c r="AK4216" s="187" t="str">
        <f t="shared" si="1423"/>
        <v/>
      </c>
      <c r="AN4216" s="187" t="str">
        <f t="shared" si="1424"/>
        <v/>
      </c>
      <c r="AO4216" s="187" t="str">
        <f t="shared" si="1425"/>
        <v/>
      </c>
      <c r="AP4216" s="187" t="str">
        <f t="shared" si="1426"/>
        <v/>
      </c>
      <c r="AT4216" s="187" t="str">
        <f t="shared" si="1427"/>
        <v/>
      </c>
      <c r="AU4216" s="187" t="str">
        <f t="shared" si="1428"/>
        <v/>
      </c>
      <c r="AV4216" s="187" t="str">
        <f t="shared" si="1429"/>
        <v/>
      </c>
      <c r="AW4216" s="187" t="str">
        <f t="shared" si="1430"/>
        <v/>
      </c>
      <c r="AX4216" s="187" t="str">
        <f t="shared" si="1431"/>
        <v/>
      </c>
      <c r="AY4216" s="187" t="str">
        <f t="shared" si="1432"/>
        <v/>
      </c>
      <c r="AZ4216" s="187" t="str">
        <f t="shared" si="1433"/>
        <v/>
      </c>
      <c r="BA4216" s="187" t="str">
        <f t="shared" si="1434"/>
        <v xml:space="preserve"> </v>
      </c>
      <c r="BB4216" s="187" t="str">
        <f>IFERROR(IF(AW4216="","",VLOOKUP(AW4216,SUSS!R:S,2,FALSE)),AY4216*SUSS!$M$2)</f>
        <v/>
      </c>
      <c r="BC4216" s="187" t="str">
        <f t="shared" si="1435"/>
        <v/>
      </c>
    </row>
    <row r="4217" spans="29:55">
      <c r="AC4217" s="187" t="str">
        <f t="shared" si="1415"/>
        <v/>
      </c>
      <c r="AD4217" s="187" t="str">
        <f t="shared" si="1416"/>
        <v/>
      </c>
      <c r="AE4217" s="187" t="str">
        <f t="shared" si="1417"/>
        <v/>
      </c>
      <c r="AF4217" s="187" t="str">
        <f t="shared" si="1418"/>
        <v/>
      </c>
      <c r="AG4217" s="187" t="str">
        <f t="shared" si="1419"/>
        <v/>
      </c>
      <c r="AH4217" s="187" t="str">
        <f t="shared" si="1420"/>
        <v/>
      </c>
      <c r="AI4217" s="187" t="str">
        <f t="shared" si="1421"/>
        <v/>
      </c>
      <c r="AJ4217" s="187" t="str">
        <f t="shared" si="1422"/>
        <v/>
      </c>
      <c r="AK4217" s="187" t="str">
        <f t="shared" si="1423"/>
        <v/>
      </c>
      <c r="AN4217" s="187" t="str">
        <f t="shared" si="1424"/>
        <v/>
      </c>
      <c r="AO4217" s="187" t="str">
        <f t="shared" si="1425"/>
        <v/>
      </c>
      <c r="AP4217" s="187" t="str">
        <f t="shared" si="1426"/>
        <v/>
      </c>
      <c r="AT4217" s="187" t="str">
        <f t="shared" si="1427"/>
        <v/>
      </c>
      <c r="AU4217" s="187" t="str">
        <f t="shared" si="1428"/>
        <v/>
      </c>
      <c r="AV4217" s="187" t="str">
        <f t="shared" si="1429"/>
        <v/>
      </c>
      <c r="AW4217" s="187" t="str">
        <f t="shared" si="1430"/>
        <v/>
      </c>
      <c r="AX4217" s="187" t="str">
        <f t="shared" si="1431"/>
        <v/>
      </c>
      <c r="AY4217" s="187" t="str">
        <f t="shared" si="1432"/>
        <v/>
      </c>
      <c r="AZ4217" s="187" t="str">
        <f t="shared" si="1433"/>
        <v/>
      </c>
      <c r="BA4217" s="187" t="str">
        <f t="shared" si="1434"/>
        <v xml:space="preserve"> </v>
      </c>
      <c r="BB4217" s="187" t="str">
        <f>IFERROR(IF(AW4217="","",VLOOKUP(AW4217,SUSS!R:S,2,FALSE)),AY4217*SUSS!$M$2)</f>
        <v/>
      </c>
      <c r="BC4217" s="187" t="str">
        <f t="shared" si="1435"/>
        <v/>
      </c>
    </row>
    <row r="4218" spans="29:55">
      <c r="AC4218" s="187" t="str">
        <f t="shared" si="1415"/>
        <v/>
      </c>
      <c r="AD4218" s="187" t="str">
        <f t="shared" si="1416"/>
        <v/>
      </c>
      <c r="AE4218" s="187" t="str">
        <f t="shared" si="1417"/>
        <v/>
      </c>
      <c r="AF4218" s="187" t="str">
        <f t="shared" si="1418"/>
        <v/>
      </c>
      <c r="AG4218" s="187" t="str">
        <f t="shared" si="1419"/>
        <v/>
      </c>
      <c r="AH4218" s="187" t="str">
        <f t="shared" si="1420"/>
        <v/>
      </c>
      <c r="AI4218" s="187" t="str">
        <f t="shared" si="1421"/>
        <v/>
      </c>
      <c r="AJ4218" s="187" t="str">
        <f t="shared" si="1422"/>
        <v/>
      </c>
      <c r="AK4218" s="187" t="str">
        <f t="shared" si="1423"/>
        <v/>
      </c>
      <c r="AN4218" s="187" t="str">
        <f t="shared" si="1424"/>
        <v/>
      </c>
      <c r="AO4218" s="187" t="str">
        <f t="shared" si="1425"/>
        <v/>
      </c>
      <c r="AP4218" s="187" t="str">
        <f t="shared" si="1426"/>
        <v/>
      </c>
      <c r="AT4218" s="187" t="str">
        <f t="shared" si="1427"/>
        <v/>
      </c>
      <c r="AU4218" s="187" t="str">
        <f t="shared" si="1428"/>
        <v/>
      </c>
      <c r="AV4218" s="187" t="str">
        <f t="shared" si="1429"/>
        <v/>
      </c>
      <c r="AW4218" s="187" t="str">
        <f t="shared" si="1430"/>
        <v/>
      </c>
      <c r="AX4218" s="187" t="str">
        <f t="shared" si="1431"/>
        <v/>
      </c>
      <c r="AY4218" s="187" t="str">
        <f t="shared" si="1432"/>
        <v/>
      </c>
      <c r="AZ4218" s="187" t="str">
        <f t="shared" si="1433"/>
        <v/>
      </c>
      <c r="BA4218" s="187" t="str">
        <f t="shared" si="1434"/>
        <v xml:space="preserve"> </v>
      </c>
      <c r="BB4218" s="187" t="str">
        <f>IFERROR(IF(AW4218="","",VLOOKUP(AW4218,SUSS!R:S,2,FALSE)),AY4218*SUSS!$M$2)</f>
        <v/>
      </c>
      <c r="BC4218" s="187" t="str">
        <f t="shared" si="1435"/>
        <v/>
      </c>
    </row>
    <row r="4219" spans="29:55">
      <c r="AC4219" s="187" t="str">
        <f t="shared" si="1415"/>
        <v/>
      </c>
      <c r="AD4219" s="187" t="str">
        <f t="shared" si="1416"/>
        <v/>
      </c>
      <c r="AE4219" s="187" t="str">
        <f t="shared" si="1417"/>
        <v/>
      </c>
      <c r="AF4219" s="187" t="str">
        <f t="shared" si="1418"/>
        <v/>
      </c>
      <c r="AG4219" s="187" t="str">
        <f t="shared" si="1419"/>
        <v/>
      </c>
      <c r="AH4219" s="187" t="str">
        <f t="shared" si="1420"/>
        <v/>
      </c>
      <c r="AI4219" s="187" t="str">
        <f t="shared" si="1421"/>
        <v/>
      </c>
      <c r="AJ4219" s="187" t="str">
        <f t="shared" si="1422"/>
        <v/>
      </c>
      <c r="AK4219" s="187" t="str">
        <f t="shared" si="1423"/>
        <v/>
      </c>
      <c r="AN4219" s="187" t="str">
        <f t="shared" si="1424"/>
        <v/>
      </c>
      <c r="AO4219" s="187" t="str">
        <f t="shared" si="1425"/>
        <v/>
      </c>
      <c r="AP4219" s="187" t="str">
        <f t="shared" si="1426"/>
        <v/>
      </c>
      <c r="AT4219" s="187" t="str">
        <f t="shared" si="1427"/>
        <v/>
      </c>
      <c r="AU4219" s="187" t="str">
        <f t="shared" si="1428"/>
        <v/>
      </c>
      <c r="AV4219" s="187" t="str">
        <f t="shared" si="1429"/>
        <v/>
      </c>
      <c r="AW4219" s="187" t="str">
        <f t="shared" si="1430"/>
        <v/>
      </c>
      <c r="AX4219" s="187" t="str">
        <f t="shared" si="1431"/>
        <v/>
      </c>
      <c r="AY4219" s="187" t="str">
        <f t="shared" si="1432"/>
        <v/>
      </c>
      <c r="AZ4219" s="187" t="str">
        <f t="shared" si="1433"/>
        <v/>
      </c>
      <c r="BA4219" s="187" t="str">
        <f t="shared" si="1434"/>
        <v xml:space="preserve"> </v>
      </c>
      <c r="BB4219" s="187" t="str">
        <f>IFERROR(IF(AW4219="","",VLOOKUP(AW4219,SUSS!R:S,2,FALSE)),AY4219*SUSS!$M$2)</f>
        <v/>
      </c>
      <c r="BC4219" s="187" t="str">
        <f t="shared" si="1435"/>
        <v/>
      </c>
    </row>
    <row r="4220" spans="29:55">
      <c r="AC4220" s="187" t="str">
        <f t="shared" si="1415"/>
        <v/>
      </c>
      <c r="AD4220" s="187" t="str">
        <f t="shared" si="1416"/>
        <v/>
      </c>
      <c r="AE4220" s="187" t="str">
        <f t="shared" si="1417"/>
        <v/>
      </c>
      <c r="AF4220" s="187" t="str">
        <f t="shared" si="1418"/>
        <v/>
      </c>
      <c r="AG4220" s="187" t="str">
        <f t="shared" si="1419"/>
        <v/>
      </c>
      <c r="AH4220" s="187" t="str">
        <f t="shared" si="1420"/>
        <v/>
      </c>
      <c r="AI4220" s="187" t="str">
        <f t="shared" si="1421"/>
        <v/>
      </c>
      <c r="AJ4220" s="187" t="str">
        <f t="shared" si="1422"/>
        <v/>
      </c>
      <c r="AK4220" s="187" t="str">
        <f t="shared" si="1423"/>
        <v/>
      </c>
      <c r="AN4220" s="187" t="str">
        <f t="shared" si="1424"/>
        <v/>
      </c>
      <c r="AO4220" s="187" t="str">
        <f t="shared" si="1425"/>
        <v/>
      </c>
      <c r="AP4220" s="187" t="str">
        <f t="shared" si="1426"/>
        <v/>
      </c>
      <c r="AT4220" s="187" t="str">
        <f t="shared" si="1427"/>
        <v/>
      </c>
      <c r="AU4220" s="187" t="str">
        <f t="shared" si="1428"/>
        <v/>
      </c>
      <c r="AV4220" s="187" t="str">
        <f t="shared" si="1429"/>
        <v/>
      </c>
      <c r="AW4220" s="187" t="str">
        <f t="shared" si="1430"/>
        <v/>
      </c>
      <c r="AX4220" s="187" t="str">
        <f t="shared" si="1431"/>
        <v/>
      </c>
      <c r="AY4220" s="187" t="str">
        <f t="shared" si="1432"/>
        <v/>
      </c>
      <c r="AZ4220" s="187" t="str">
        <f t="shared" si="1433"/>
        <v/>
      </c>
      <c r="BA4220" s="187" t="str">
        <f t="shared" si="1434"/>
        <v xml:space="preserve"> </v>
      </c>
      <c r="BB4220" s="187" t="str">
        <f>IFERROR(IF(AW4220="","",VLOOKUP(AW4220,SUSS!R:S,2,FALSE)),AY4220*SUSS!$M$2)</f>
        <v/>
      </c>
      <c r="BC4220" s="187" t="str">
        <f t="shared" si="1435"/>
        <v/>
      </c>
    </row>
    <row r="4221" spans="29:55">
      <c r="AC4221" s="187" t="str">
        <f t="shared" si="1415"/>
        <v/>
      </c>
      <c r="AD4221" s="187" t="str">
        <f t="shared" si="1416"/>
        <v/>
      </c>
      <c r="AE4221" s="187" t="str">
        <f t="shared" si="1417"/>
        <v/>
      </c>
      <c r="AF4221" s="187" t="str">
        <f t="shared" si="1418"/>
        <v/>
      </c>
      <c r="AG4221" s="187" t="str">
        <f t="shared" si="1419"/>
        <v/>
      </c>
      <c r="AH4221" s="187" t="str">
        <f t="shared" si="1420"/>
        <v/>
      </c>
      <c r="AI4221" s="187" t="str">
        <f t="shared" si="1421"/>
        <v/>
      </c>
      <c r="AJ4221" s="187" t="str">
        <f t="shared" si="1422"/>
        <v/>
      </c>
      <c r="AK4221" s="187" t="str">
        <f t="shared" si="1423"/>
        <v/>
      </c>
      <c r="AN4221" s="187" t="str">
        <f t="shared" si="1424"/>
        <v/>
      </c>
      <c r="AO4221" s="187" t="str">
        <f t="shared" si="1425"/>
        <v/>
      </c>
      <c r="AP4221" s="187" t="str">
        <f t="shared" si="1426"/>
        <v/>
      </c>
      <c r="AT4221" s="187" t="str">
        <f t="shared" si="1427"/>
        <v/>
      </c>
      <c r="AU4221" s="187" t="str">
        <f t="shared" si="1428"/>
        <v/>
      </c>
      <c r="AV4221" s="187" t="str">
        <f t="shared" si="1429"/>
        <v/>
      </c>
      <c r="AW4221" s="187" t="str">
        <f t="shared" si="1430"/>
        <v/>
      </c>
      <c r="AX4221" s="187" t="str">
        <f t="shared" si="1431"/>
        <v/>
      </c>
      <c r="AY4221" s="187" t="str">
        <f t="shared" si="1432"/>
        <v/>
      </c>
      <c r="AZ4221" s="187" t="str">
        <f t="shared" si="1433"/>
        <v/>
      </c>
      <c r="BA4221" s="187" t="str">
        <f t="shared" si="1434"/>
        <v xml:space="preserve"> </v>
      </c>
      <c r="BB4221" s="187" t="str">
        <f>IFERROR(IF(AW4221="","",VLOOKUP(AW4221,SUSS!R:S,2,FALSE)),AY4221*SUSS!$M$2)</f>
        <v/>
      </c>
      <c r="BC4221" s="187" t="str">
        <f t="shared" si="1435"/>
        <v/>
      </c>
    </row>
    <row r="4222" spans="29:55">
      <c r="AC4222" s="187" t="str">
        <f t="shared" si="1415"/>
        <v/>
      </c>
      <c r="AD4222" s="187" t="str">
        <f t="shared" si="1416"/>
        <v/>
      </c>
      <c r="AE4222" s="187" t="str">
        <f t="shared" si="1417"/>
        <v/>
      </c>
      <c r="AF4222" s="187" t="str">
        <f t="shared" si="1418"/>
        <v/>
      </c>
      <c r="AG4222" s="187" t="str">
        <f t="shared" si="1419"/>
        <v/>
      </c>
      <c r="AH4222" s="187" t="str">
        <f t="shared" si="1420"/>
        <v/>
      </c>
      <c r="AI4222" s="187" t="str">
        <f t="shared" si="1421"/>
        <v/>
      </c>
      <c r="AJ4222" s="187" t="str">
        <f t="shared" si="1422"/>
        <v/>
      </c>
      <c r="AK4222" s="187" t="str">
        <f t="shared" si="1423"/>
        <v/>
      </c>
      <c r="AN4222" s="187" t="str">
        <f t="shared" si="1424"/>
        <v/>
      </c>
      <c r="AO4222" s="187" t="str">
        <f t="shared" si="1425"/>
        <v/>
      </c>
      <c r="AP4222" s="187" t="str">
        <f t="shared" si="1426"/>
        <v/>
      </c>
      <c r="AT4222" s="187" t="str">
        <f t="shared" si="1427"/>
        <v/>
      </c>
      <c r="AU4222" s="187" t="str">
        <f t="shared" si="1428"/>
        <v/>
      </c>
      <c r="AV4222" s="187" t="str">
        <f t="shared" si="1429"/>
        <v/>
      </c>
      <c r="AW4222" s="187" t="str">
        <f t="shared" si="1430"/>
        <v/>
      </c>
      <c r="AX4222" s="187" t="str">
        <f t="shared" si="1431"/>
        <v/>
      </c>
      <c r="AY4222" s="187" t="str">
        <f t="shared" si="1432"/>
        <v/>
      </c>
      <c r="AZ4222" s="187" t="str">
        <f t="shared" si="1433"/>
        <v/>
      </c>
      <c r="BA4222" s="187" t="str">
        <f t="shared" si="1434"/>
        <v xml:space="preserve"> </v>
      </c>
      <c r="BB4222" s="187" t="str">
        <f>IFERROR(IF(AW4222="","",VLOOKUP(AW4222,SUSS!R:S,2,FALSE)),AY4222*SUSS!$M$2)</f>
        <v/>
      </c>
      <c r="BC4222" s="187" t="str">
        <f t="shared" si="1435"/>
        <v/>
      </c>
    </row>
    <row r="4223" spans="29:55">
      <c r="AC4223" s="187" t="str">
        <f t="shared" si="1415"/>
        <v/>
      </c>
      <c r="AD4223" s="187" t="str">
        <f t="shared" si="1416"/>
        <v/>
      </c>
      <c r="AE4223" s="187" t="str">
        <f t="shared" si="1417"/>
        <v/>
      </c>
      <c r="AF4223" s="187" t="str">
        <f t="shared" si="1418"/>
        <v/>
      </c>
      <c r="AG4223" s="187" t="str">
        <f t="shared" si="1419"/>
        <v/>
      </c>
      <c r="AH4223" s="187" t="str">
        <f t="shared" si="1420"/>
        <v/>
      </c>
      <c r="AI4223" s="187" t="str">
        <f t="shared" si="1421"/>
        <v/>
      </c>
      <c r="AJ4223" s="187" t="str">
        <f t="shared" si="1422"/>
        <v/>
      </c>
      <c r="AK4223" s="187" t="str">
        <f t="shared" si="1423"/>
        <v/>
      </c>
      <c r="AN4223" s="187" t="str">
        <f t="shared" si="1424"/>
        <v/>
      </c>
      <c r="AO4223" s="187" t="str">
        <f t="shared" si="1425"/>
        <v/>
      </c>
      <c r="AP4223" s="187" t="str">
        <f t="shared" si="1426"/>
        <v/>
      </c>
      <c r="AT4223" s="187" t="str">
        <f t="shared" si="1427"/>
        <v/>
      </c>
      <c r="AU4223" s="187" t="str">
        <f t="shared" si="1428"/>
        <v/>
      </c>
      <c r="AV4223" s="187" t="str">
        <f t="shared" si="1429"/>
        <v/>
      </c>
      <c r="AW4223" s="187" t="str">
        <f t="shared" si="1430"/>
        <v/>
      </c>
      <c r="AX4223" s="187" t="str">
        <f t="shared" si="1431"/>
        <v/>
      </c>
      <c r="AY4223" s="187" t="str">
        <f t="shared" si="1432"/>
        <v/>
      </c>
      <c r="AZ4223" s="187" t="str">
        <f t="shared" si="1433"/>
        <v/>
      </c>
      <c r="BA4223" s="187" t="str">
        <f t="shared" si="1434"/>
        <v xml:space="preserve"> </v>
      </c>
      <c r="BB4223" s="187" t="str">
        <f>IFERROR(IF(AW4223="","",VLOOKUP(AW4223,SUSS!R:S,2,FALSE)),AY4223*SUSS!$M$2)</f>
        <v/>
      </c>
      <c r="BC4223" s="187" t="str">
        <f t="shared" si="1435"/>
        <v/>
      </c>
    </row>
    <row r="4224" spans="29:55">
      <c r="AC4224" s="187" t="str">
        <f t="shared" si="1415"/>
        <v/>
      </c>
      <c r="AD4224" s="187" t="str">
        <f t="shared" si="1416"/>
        <v/>
      </c>
      <c r="AE4224" s="187" t="str">
        <f t="shared" si="1417"/>
        <v/>
      </c>
      <c r="AF4224" s="187" t="str">
        <f t="shared" si="1418"/>
        <v/>
      </c>
      <c r="AG4224" s="187" t="str">
        <f t="shared" si="1419"/>
        <v/>
      </c>
      <c r="AH4224" s="187" t="str">
        <f t="shared" si="1420"/>
        <v/>
      </c>
      <c r="AI4224" s="187" t="str">
        <f t="shared" si="1421"/>
        <v/>
      </c>
      <c r="AJ4224" s="187" t="str">
        <f t="shared" si="1422"/>
        <v/>
      </c>
      <c r="AK4224" s="187" t="str">
        <f t="shared" si="1423"/>
        <v/>
      </c>
      <c r="AN4224" s="187" t="str">
        <f t="shared" si="1424"/>
        <v/>
      </c>
      <c r="AO4224" s="187" t="str">
        <f t="shared" si="1425"/>
        <v/>
      </c>
      <c r="AP4224" s="187" t="str">
        <f t="shared" si="1426"/>
        <v/>
      </c>
      <c r="AT4224" s="187" t="str">
        <f t="shared" si="1427"/>
        <v/>
      </c>
      <c r="AU4224" s="187" t="str">
        <f t="shared" si="1428"/>
        <v/>
      </c>
      <c r="AV4224" s="187" t="str">
        <f t="shared" si="1429"/>
        <v/>
      </c>
      <c r="AW4224" s="187" t="str">
        <f t="shared" si="1430"/>
        <v/>
      </c>
      <c r="AX4224" s="187" t="str">
        <f t="shared" si="1431"/>
        <v/>
      </c>
      <c r="AY4224" s="187" t="str">
        <f t="shared" si="1432"/>
        <v/>
      </c>
      <c r="AZ4224" s="187" t="str">
        <f t="shared" si="1433"/>
        <v/>
      </c>
      <c r="BA4224" s="187" t="str">
        <f t="shared" si="1434"/>
        <v xml:space="preserve"> </v>
      </c>
      <c r="BB4224" s="187" t="str">
        <f>IFERROR(IF(AW4224="","",VLOOKUP(AW4224,SUSS!R:S,2,FALSE)),AY4224*SUSS!$M$2)</f>
        <v/>
      </c>
      <c r="BC4224" s="187" t="str">
        <f t="shared" si="1435"/>
        <v/>
      </c>
    </row>
    <row r="4225" spans="29:55">
      <c r="AC4225" s="187" t="str">
        <f t="shared" si="1415"/>
        <v/>
      </c>
      <c r="AD4225" s="187" t="str">
        <f t="shared" si="1416"/>
        <v/>
      </c>
      <c r="AE4225" s="187" t="str">
        <f t="shared" si="1417"/>
        <v/>
      </c>
      <c r="AF4225" s="187" t="str">
        <f t="shared" si="1418"/>
        <v/>
      </c>
      <c r="AG4225" s="187" t="str">
        <f t="shared" si="1419"/>
        <v/>
      </c>
      <c r="AH4225" s="187" t="str">
        <f t="shared" si="1420"/>
        <v/>
      </c>
      <c r="AI4225" s="187" t="str">
        <f t="shared" si="1421"/>
        <v/>
      </c>
      <c r="AJ4225" s="187" t="str">
        <f t="shared" si="1422"/>
        <v/>
      </c>
      <c r="AK4225" s="187" t="str">
        <f t="shared" si="1423"/>
        <v/>
      </c>
      <c r="AN4225" s="187" t="str">
        <f t="shared" si="1424"/>
        <v/>
      </c>
      <c r="AO4225" s="187" t="str">
        <f t="shared" si="1425"/>
        <v/>
      </c>
      <c r="AP4225" s="187" t="str">
        <f t="shared" si="1426"/>
        <v/>
      </c>
      <c r="AT4225" s="187" t="str">
        <f t="shared" si="1427"/>
        <v/>
      </c>
      <c r="AU4225" s="187" t="str">
        <f t="shared" si="1428"/>
        <v/>
      </c>
      <c r="AV4225" s="187" t="str">
        <f t="shared" si="1429"/>
        <v/>
      </c>
      <c r="AW4225" s="187" t="str">
        <f t="shared" si="1430"/>
        <v/>
      </c>
      <c r="AX4225" s="187" t="str">
        <f t="shared" si="1431"/>
        <v/>
      </c>
      <c r="AY4225" s="187" t="str">
        <f t="shared" si="1432"/>
        <v/>
      </c>
      <c r="AZ4225" s="187" t="str">
        <f t="shared" si="1433"/>
        <v/>
      </c>
      <c r="BA4225" s="187" t="str">
        <f t="shared" si="1434"/>
        <v xml:space="preserve"> </v>
      </c>
      <c r="BB4225" s="187" t="str">
        <f>IFERROR(IF(AW4225="","",VLOOKUP(AW4225,SUSS!R:S,2,FALSE)),AY4225*SUSS!$M$2)</f>
        <v/>
      </c>
      <c r="BC4225" s="187" t="str">
        <f t="shared" si="1435"/>
        <v/>
      </c>
    </row>
    <row r="4226" spans="29:55">
      <c r="AC4226" s="187" t="str">
        <f t="shared" si="1415"/>
        <v/>
      </c>
      <c r="AD4226" s="187" t="str">
        <f t="shared" si="1416"/>
        <v/>
      </c>
      <c r="AE4226" s="187" t="str">
        <f t="shared" si="1417"/>
        <v/>
      </c>
      <c r="AF4226" s="187" t="str">
        <f t="shared" si="1418"/>
        <v/>
      </c>
      <c r="AG4226" s="187" t="str">
        <f t="shared" si="1419"/>
        <v/>
      </c>
      <c r="AH4226" s="187" t="str">
        <f t="shared" si="1420"/>
        <v/>
      </c>
      <c r="AI4226" s="187" t="str">
        <f t="shared" si="1421"/>
        <v/>
      </c>
      <c r="AJ4226" s="187" t="str">
        <f t="shared" si="1422"/>
        <v/>
      </c>
      <c r="AK4226" s="187" t="str">
        <f t="shared" si="1423"/>
        <v/>
      </c>
      <c r="AN4226" s="187" t="str">
        <f t="shared" si="1424"/>
        <v/>
      </c>
      <c r="AO4226" s="187" t="str">
        <f t="shared" si="1425"/>
        <v/>
      </c>
      <c r="AP4226" s="187" t="str">
        <f t="shared" si="1426"/>
        <v/>
      </c>
      <c r="AT4226" s="187" t="str">
        <f t="shared" si="1427"/>
        <v/>
      </c>
      <c r="AU4226" s="187" t="str">
        <f t="shared" si="1428"/>
        <v/>
      </c>
      <c r="AV4226" s="187" t="str">
        <f t="shared" si="1429"/>
        <v/>
      </c>
      <c r="AW4226" s="187" t="str">
        <f t="shared" si="1430"/>
        <v/>
      </c>
      <c r="AX4226" s="187" t="str">
        <f t="shared" si="1431"/>
        <v/>
      </c>
      <c r="AY4226" s="187" t="str">
        <f t="shared" si="1432"/>
        <v/>
      </c>
      <c r="AZ4226" s="187" t="str">
        <f t="shared" si="1433"/>
        <v/>
      </c>
      <c r="BA4226" s="187" t="str">
        <f t="shared" si="1434"/>
        <v xml:space="preserve"> </v>
      </c>
      <c r="BB4226" s="187" t="str">
        <f>IFERROR(IF(AW4226="","",VLOOKUP(AW4226,SUSS!R:S,2,FALSE)),AY4226*SUSS!$M$2)</f>
        <v/>
      </c>
      <c r="BC4226" s="187" t="str">
        <f t="shared" si="1435"/>
        <v/>
      </c>
    </row>
    <row r="4227" spans="29:55">
      <c r="AC4227" s="187" t="str">
        <f t="shared" si="1415"/>
        <v/>
      </c>
      <c r="AD4227" s="187" t="str">
        <f t="shared" si="1416"/>
        <v/>
      </c>
      <c r="AE4227" s="187" t="str">
        <f t="shared" si="1417"/>
        <v/>
      </c>
      <c r="AF4227" s="187" t="str">
        <f t="shared" si="1418"/>
        <v/>
      </c>
      <c r="AG4227" s="187" t="str">
        <f t="shared" si="1419"/>
        <v/>
      </c>
      <c r="AH4227" s="187" t="str">
        <f t="shared" si="1420"/>
        <v/>
      </c>
      <c r="AI4227" s="187" t="str">
        <f t="shared" si="1421"/>
        <v/>
      </c>
      <c r="AJ4227" s="187" t="str">
        <f t="shared" si="1422"/>
        <v/>
      </c>
      <c r="AK4227" s="187" t="str">
        <f t="shared" si="1423"/>
        <v/>
      </c>
      <c r="AN4227" s="187" t="str">
        <f t="shared" si="1424"/>
        <v/>
      </c>
      <c r="AO4227" s="187" t="str">
        <f t="shared" si="1425"/>
        <v/>
      </c>
      <c r="AP4227" s="187" t="str">
        <f t="shared" si="1426"/>
        <v/>
      </c>
      <c r="AT4227" s="187" t="str">
        <f t="shared" si="1427"/>
        <v/>
      </c>
      <c r="AU4227" s="187" t="str">
        <f t="shared" si="1428"/>
        <v/>
      </c>
      <c r="AV4227" s="187" t="str">
        <f t="shared" si="1429"/>
        <v/>
      </c>
      <c r="AW4227" s="187" t="str">
        <f t="shared" si="1430"/>
        <v/>
      </c>
      <c r="AX4227" s="187" t="str">
        <f t="shared" si="1431"/>
        <v/>
      </c>
      <c r="AY4227" s="187" t="str">
        <f t="shared" si="1432"/>
        <v/>
      </c>
      <c r="AZ4227" s="187" t="str">
        <f t="shared" si="1433"/>
        <v/>
      </c>
      <c r="BA4227" s="187" t="str">
        <f t="shared" si="1434"/>
        <v xml:space="preserve"> </v>
      </c>
      <c r="BB4227" s="187" t="str">
        <f>IFERROR(IF(AW4227="","",VLOOKUP(AW4227,SUSS!R:S,2,FALSE)),AY4227*SUSS!$M$2)</f>
        <v/>
      </c>
      <c r="BC4227" s="187" t="str">
        <f t="shared" si="1435"/>
        <v/>
      </c>
    </row>
    <row r="4228" spans="29:55">
      <c r="AC4228" s="187" t="str">
        <f t="shared" si="1415"/>
        <v/>
      </c>
      <c r="AD4228" s="187" t="str">
        <f t="shared" si="1416"/>
        <v/>
      </c>
      <c r="AE4228" s="187" t="str">
        <f t="shared" si="1417"/>
        <v/>
      </c>
      <c r="AF4228" s="187" t="str">
        <f t="shared" si="1418"/>
        <v/>
      </c>
      <c r="AG4228" s="187" t="str">
        <f t="shared" si="1419"/>
        <v/>
      </c>
      <c r="AH4228" s="187" t="str">
        <f t="shared" si="1420"/>
        <v/>
      </c>
      <c r="AI4228" s="187" t="str">
        <f t="shared" si="1421"/>
        <v/>
      </c>
      <c r="AJ4228" s="187" t="str">
        <f t="shared" si="1422"/>
        <v/>
      </c>
      <c r="AK4228" s="187" t="str">
        <f t="shared" si="1423"/>
        <v/>
      </c>
      <c r="AN4228" s="187" t="str">
        <f t="shared" si="1424"/>
        <v/>
      </c>
      <c r="AO4228" s="187" t="str">
        <f t="shared" si="1425"/>
        <v/>
      </c>
      <c r="AP4228" s="187" t="str">
        <f t="shared" si="1426"/>
        <v/>
      </c>
      <c r="AT4228" s="187" t="str">
        <f t="shared" si="1427"/>
        <v/>
      </c>
      <c r="AU4228" s="187" t="str">
        <f t="shared" si="1428"/>
        <v/>
      </c>
      <c r="AV4228" s="187" t="str">
        <f t="shared" si="1429"/>
        <v/>
      </c>
      <c r="AW4228" s="187" t="str">
        <f t="shared" si="1430"/>
        <v/>
      </c>
      <c r="AX4228" s="187" t="str">
        <f t="shared" si="1431"/>
        <v/>
      </c>
      <c r="AY4228" s="187" t="str">
        <f t="shared" si="1432"/>
        <v/>
      </c>
      <c r="AZ4228" s="187" t="str">
        <f t="shared" si="1433"/>
        <v/>
      </c>
      <c r="BA4228" s="187" t="str">
        <f t="shared" si="1434"/>
        <v xml:space="preserve"> </v>
      </c>
      <c r="BB4228" s="187" t="str">
        <f>IFERROR(IF(AW4228="","",VLOOKUP(AW4228,SUSS!R:S,2,FALSE)),AY4228*SUSS!$M$2)</f>
        <v/>
      </c>
      <c r="BC4228" s="187" t="str">
        <f t="shared" si="1435"/>
        <v/>
      </c>
    </row>
    <row r="4229" spans="29:55">
      <c r="AC4229" s="187" t="str">
        <f t="shared" si="1415"/>
        <v/>
      </c>
      <c r="AD4229" s="187" t="str">
        <f t="shared" si="1416"/>
        <v/>
      </c>
      <c r="AE4229" s="187" t="str">
        <f t="shared" si="1417"/>
        <v/>
      </c>
      <c r="AF4229" s="187" t="str">
        <f t="shared" si="1418"/>
        <v/>
      </c>
      <c r="AG4229" s="187" t="str">
        <f t="shared" si="1419"/>
        <v/>
      </c>
      <c r="AH4229" s="187" t="str">
        <f t="shared" si="1420"/>
        <v/>
      </c>
      <c r="AI4229" s="187" t="str">
        <f t="shared" si="1421"/>
        <v/>
      </c>
      <c r="AJ4229" s="187" t="str">
        <f t="shared" si="1422"/>
        <v/>
      </c>
      <c r="AK4229" s="187" t="str">
        <f t="shared" si="1423"/>
        <v/>
      </c>
      <c r="AN4229" s="187" t="str">
        <f t="shared" si="1424"/>
        <v/>
      </c>
      <c r="AO4229" s="187" t="str">
        <f t="shared" si="1425"/>
        <v/>
      </c>
      <c r="AP4229" s="187" t="str">
        <f t="shared" si="1426"/>
        <v/>
      </c>
      <c r="AT4229" s="187" t="str">
        <f t="shared" si="1427"/>
        <v/>
      </c>
      <c r="AU4229" s="187" t="str">
        <f t="shared" si="1428"/>
        <v/>
      </c>
      <c r="AV4229" s="187" t="str">
        <f t="shared" si="1429"/>
        <v/>
      </c>
      <c r="AW4229" s="187" t="str">
        <f t="shared" si="1430"/>
        <v/>
      </c>
      <c r="AX4229" s="187" t="str">
        <f t="shared" si="1431"/>
        <v/>
      </c>
      <c r="AY4229" s="187" t="str">
        <f t="shared" si="1432"/>
        <v/>
      </c>
      <c r="AZ4229" s="187" t="str">
        <f t="shared" si="1433"/>
        <v/>
      </c>
      <c r="BA4229" s="187" t="str">
        <f t="shared" si="1434"/>
        <v xml:space="preserve"> </v>
      </c>
      <c r="BB4229" s="187" t="str">
        <f>IFERROR(IF(AW4229="","",VLOOKUP(AW4229,SUSS!R:S,2,FALSE)),AY4229*SUSS!$M$2)</f>
        <v/>
      </c>
      <c r="BC4229" s="187" t="str">
        <f t="shared" si="1435"/>
        <v/>
      </c>
    </row>
    <row r="4230" spans="29:55">
      <c r="AC4230" s="187" t="str">
        <f t="shared" si="1415"/>
        <v/>
      </c>
      <c r="AD4230" s="187" t="str">
        <f t="shared" si="1416"/>
        <v/>
      </c>
      <c r="AE4230" s="187" t="str">
        <f t="shared" si="1417"/>
        <v/>
      </c>
      <c r="AF4230" s="187" t="str">
        <f t="shared" si="1418"/>
        <v/>
      </c>
      <c r="AG4230" s="187" t="str">
        <f t="shared" si="1419"/>
        <v/>
      </c>
      <c r="AH4230" s="187" t="str">
        <f t="shared" si="1420"/>
        <v/>
      </c>
      <c r="AI4230" s="187" t="str">
        <f t="shared" si="1421"/>
        <v/>
      </c>
      <c r="AJ4230" s="187" t="str">
        <f t="shared" si="1422"/>
        <v/>
      </c>
      <c r="AK4230" s="187" t="str">
        <f t="shared" si="1423"/>
        <v/>
      </c>
      <c r="AN4230" s="187" t="str">
        <f t="shared" si="1424"/>
        <v/>
      </c>
      <c r="AO4230" s="187" t="str">
        <f t="shared" si="1425"/>
        <v/>
      </c>
      <c r="AP4230" s="187" t="str">
        <f t="shared" si="1426"/>
        <v/>
      </c>
      <c r="AT4230" s="187" t="str">
        <f t="shared" si="1427"/>
        <v/>
      </c>
      <c r="AU4230" s="187" t="str">
        <f t="shared" si="1428"/>
        <v/>
      </c>
      <c r="AV4230" s="187" t="str">
        <f t="shared" si="1429"/>
        <v/>
      </c>
      <c r="AW4230" s="187" t="str">
        <f t="shared" si="1430"/>
        <v/>
      </c>
      <c r="AX4230" s="187" t="str">
        <f t="shared" si="1431"/>
        <v/>
      </c>
      <c r="AY4230" s="187" t="str">
        <f t="shared" si="1432"/>
        <v/>
      </c>
      <c r="AZ4230" s="187" t="str">
        <f t="shared" si="1433"/>
        <v/>
      </c>
      <c r="BA4230" s="187" t="str">
        <f t="shared" si="1434"/>
        <v xml:space="preserve"> </v>
      </c>
      <c r="BB4230" s="187" t="str">
        <f>IFERROR(IF(AW4230="","",VLOOKUP(AW4230,SUSS!R:S,2,FALSE)),AY4230*SUSS!$M$2)</f>
        <v/>
      </c>
      <c r="BC4230" s="187" t="str">
        <f t="shared" si="1435"/>
        <v/>
      </c>
    </row>
    <row r="4231" spans="29:55">
      <c r="AC4231" s="187" t="str">
        <f t="shared" si="1415"/>
        <v/>
      </c>
      <c r="AD4231" s="187" t="str">
        <f t="shared" si="1416"/>
        <v/>
      </c>
      <c r="AE4231" s="187" t="str">
        <f t="shared" si="1417"/>
        <v/>
      </c>
      <c r="AF4231" s="187" t="str">
        <f t="shared" si="1418"/>
        <v/>
      </c>
      <c r="AG4231" s="187" t="str">
        <f t="shared" si="1419"/>
        <v/>
      </c>
      <c r="AH4231" s="187" t="str">
        <f t="shared" si="1420"/>
        <v/>
      </c>
      <c r="AI4231" s="187" t="str">
        <f t="shared" si="1421"/>
        <v/>
      </c>
      <c r="AJ4231" s="187" t="str">
        <f t="shared" si="1422"/>
        <v/>
      </c>
      <c r="AK4231" s="187" t="str">
        <f t="shared" si="1423"/>
        <v/>
      </c>
      <c r="AN4231" s="187" t="str">
        <f t="shared" si="1424"/>
        <v/>
      </c>
      <c r="AO4231" s="187" t="str">
        <f t="shared" si="1425"/>
        <v/>
      </c>
      <c r="AP4231" s="187" t="str">
        <f t="shared" si="1426"/>
        <v/>
      </c>
      <c r="AT4231" s="187" t="str">
        <f t="shared" si="1427"/>
        <v/>
      </c>
      <c r="AU4231" s="187" t="str">
        <f t="shared" si="1428"/>
        <v/>
      </c>
      <c r="AV4231" s="187" t="str">
        <f t="shared" si="1429"/>
        <v/>
      </c>
      <c r="AW4231" s="187" t="str">
        <f t="shared" si="1430"/>
        <v/>
      </c>
      <c r="AX4231" s="187" t="str">
        <f t="shared" si="1431"/>
        <v/>
      </c>
      <c r="AY4231" s="187" t="str">
        <f t="shared" si="1432"/>
        <v/>
      </c>
      <c r="AZ4231" s="187" t="str">
        <f t="shared" si="1433"/>
        <v/>
      </c>
      <c r="BA4231" s="187" t="str">
        <f t="shared" si="1434"/>
        <v xml:space="preserve"> </v>
      </c>
      <c r="BB4231" s="187" t="str">
        <f>IFERROR(IF(AW4231="","",VLOOKUP(AW4231,SUSS!R:S,2,FALSE)),AY4231*SUSS!$M$2)</f>
        <v/>
      </c>
      <c r="BC4231" s="187" t="str">
        <f t="shared" si="1435"/>
        <v/>
      </c>
    </row>
    <row r="4232" spans="29:55">
      <c r="AC4232" s="187" t="str">
        <f t="shared" si="1415"/>
        <v/>
      </c>
      <c r="AD4232" s="187" t="str">
        <f t="shared" si="1416"/>
        <v/>
      </c>
      <c r="AE4232" s="187" t="str">
        <f t="shared" si="1417"/>
        <v/>
      </c>
      <c r="AF4232" s="187" t="str">
        <f t="shared" si="1418"/>
        <v/>
      </c>
      <c r="AG4232" s="187" t="str">
        <f t="shared" si="1419"/>
        <v/>
      </c>
      <c r="AH4232" s="187" t="str">
        <f t="shared" si="1420"/>
        <v/>
      </c>
      <c r="AI4232" s="187" t="str">
        <f t="shared" si="1421"/>
        <v/>
      </c>
      <c r="AJ4232" s="187" t="str">
        <f t="shared" si="1422"/>
        <v/>
      </c>
      <c r="AK4232" s="187" t="str">
        <f t="shared" si="1423"/>
        <v/>
      </c>
      <c r="AN4232" s="187" t="str">
        <f t="shared" si="1424"/>
        <v/>
      </c>
      <c r="AO4232" s="187" t="str">
        <f t="shared" si="1425"/>
        <v/>
      </c>
      <c r="AP4232" s="187" t="str">
        <f t="shared" si="1426"/>
        <v/>
      </c>
      <c r="AT4232" s="187" t="str">
        <f t="shared" si="1427"/>
        <v/>
      </c>
      <c r="AU4232" s="187" t="str">
        <f t="shared" si="1428"/>
        <v/>
      </c>
      <c r="AV4232" s="187" t="str">
        <f t="shared" si="1429"/>
        <v/>
      </c>
      <c r="AW4232" s="187" t="str">
        <f t="shared" si="1430"/>
        <v/>
      </c>
      <c r="AX4232" s="187" t="str">
        <f t="shared" si="1431"/>
        <v/>
      </c>
      <c r="AY4232" s="187" t="str">
        <f t="shared" si="1432"/>
        <v/>
      </c>
      <c r="AZ4232" s="187" t="str">
        <f t="shared" si="1433"/>
        <v/>
      </c>
      <c r="BA4232" s="187" t="str">
        <f t="shared" si="1434"/>
        <v xml:space="preserve"> </v>
      </c>
      <c r="BB4232" s="187" t="str">
        <f>IFERROR(IF(AW4232="","",VLOOKUP(AW4232,SUSS!R:S,2,FALSE)),AY4232*SUSS!$M$2)</f>
        <v/>
      </c>
      <c r="BC4232" s="187" t="str">
        <f t="shared" si="1435"/>
        <v/>
      </c>
    </row>
    <row r="4233" spans="29:55">
      <c r="AC4233" s="187" t="str">
        <f t="shared" si="1415"/>
        <v/>
      </c>
      <c r="AD4233" s="187" t="str">
        <f t="shared" si="1416"/>
        <v/>
      </c>
      <c r="AE4233" s="187" t="str">
        <f t="shared" si="1417"/>
        <v/>
      </c>
      <c r="AF4233" s="187" t="str">
        <f t="shared" si="1418"/>
        <v/>
      </c>
      <c r="AG4233" s="187" t="str">
        <f t="shared" si="1419"/>
        <v/>
      </c>
      <c r="AH4233" s="187" t="str">
        <f t="shared" si="1420"/>
        <v/>
      </c>
      <c r="AI4233" s="187" t="str">
        <f t="shared" si="1421"/>
        <v/>
      </c>
      <c r="AJ4233" s="187" t="str">
        <f t="shared" si="1422"/>
        <v/>
      </c>
      <c r="AK4233" s="187" t="str">
        <f t="shared" si="1423"/>
        <v/>
      </c>
      <c r="AN4233" s="187" t="str">
        <f t="shared" si="1424"/>
        <v/>
      </c>
      <c r="AO4233" s="187" t="str">
        <f t="shared" si="1425"/>
        <v/>
      </c>
      <c r="AP4233" s="187" t="str">
        <f t="shared" si="1426"/>
        <v/>
      </c>
      <c r="AT4233" s="187" t="str">
        <f t="shared" si="1427"/>
        <v/>
      </c>
      <c r="AU4233" s="187" t="str">
        <f t="shared" si="1428"/>
        <v/>
      </c>
      <c r="AV4233" s="187" t="str">
        <f t="shared" si="1429"/>
        <v/>
      </c>
      <c r="AW4233" s="187" t="str">
        <f t="shared" si="1430"/>
        <v/>
      </c>
      <c r="AX4233" s="187" t="str">
        <f t="shared" si="1431"/>
        <v/>
      </c>
      <c r="AY4233" s="187" t="str">
        <f t="shared" si="1432"/>
        <v/>
      </c>
      <c r="AZ4233" s="187" t="str">
        <f t="shared" si="1433"/>
        <v/>
      </c>
      <c r="BA4233" s="187" t="str">
        <f t="shared" si="1434"/>
        <v xml:space="preserve"> </v>
      </c>
      <c r="BB4233" s="187" t="str">
        <f>IFERROR(IF(AW4233="","",VLOOKUP(AW4233,SUSS!R:S,2,FALSE)),AY4233*SUSS!$M$2)</f>
        <v/>
      </c>
      <c r="BC4233" s="187" t="str">
        <f t="shared" si="1435"/>
        <v/>
      </c>
    </row>
    <row r="4234" spans="29:55">
      <c r="AC4234" s="187" t="str">
        <f t="shared" si="1415"/>
        <v/>
      </c>
      <c r="AD4234" s="187" t="str">
        <f t="shared" si="1416"/>
        <v/>
      </c>
      <c r="AE4234" s="187" t="str">
        <f t="shared" si="1417"/>
        <v/>
      </c>
      <c r="AF4234" s="187" t="str">
        <f t="shared" si="1418"/>
        <v/>
      </c>
      <c r="AG4234" s="187" t="str">
        <f t="shared" si="1419"/>
        <v/>
      </c>
      <c r="AH4234" s="187" t="str">
        <f t="shared" si="1420"/>
        <v/>
      </c>
      <c r="AI4234" s="187" t="str">
        <f t="shared" si="1421"/>
        <v/>
      </c>
      <c r="AJ4234" s="187" t="str">
        <f t="shared" si="1422"/>
        <v/>
      </c>
      <c r="AK4234" s="187" t="str">
        <f t="shared" si="1423"/>
        <v/>
      </c>
      <c r="AN4234" s="187" t="str">
        <f t="shared" si="1424"/>
        <v/>
      </c>
      <c r="AO4234" s="187" t="str">
        <f t="shared" si="1425"/>
        <v/>
      </c>
      <c r="AP4234" s="187" t="str">
        <f t="shared" si="1426"/>
        <v/>
      </c>
      <c r="AT4234" s="187" t="str">
        <f t="shared" si="1427"/>
        <v/>
      </c>
      <c r="AU4234" s="187" t="str">
        <f t="shared" si="1428"/>
        <v/>
      </c>
      <c r="AV4234" s="187" t="str">
        <f t="shared" si="1429"/>
        <v/>
      </c>
      <c r="AW4234" s="187" t="str">
        <f t="shared" si="1430"/>
        <v/>
      </c>
      <c r="AX4234" s="187" t="str">
        <f t="shared" si="1431"/>
        <v/>
      </c>
      <c r="AY4234" s="187" t="str">
        <f t="shared" si="1432"/>
        <v/>
      </c>
      <c r="AZ4234" s="187" t="str">
        <f t="shared" si="1433"/>
        <v/>
      </c>
      <c r="BA4234" s="187" t="str">
        <f t="shared" si="1434"/>
        <v xml:space="preserve"> </v>
      </c>
      <c r="BB4234" s="187" t="str">
        <f>IFERROR(IF(AW4234="","",VLOOKUP(AW4234,SUSS!R:S,2,FALSE)),AY4234*SUSS!$M$2)</f>
        <v/>
      </c>
      <c r="BC4234" s="187" t="str">
        <f t="shared" si="1435"/>
        <v/>
      </c>
    </row>
    <row r="4235" spans="29:55">
      <c r="AC4235" s="187" t="str">
        <f t="shared" si="1415"/>
        <v/>
      </c>
      <c r="AD4235" s="187" t="str">
        <f t="shared" si="1416"/>
        <v/>
      </c>
      <c r="AE4235" s="187" t="str">
        <f t="shared" si="1417"/>
        <v/>
      </c>
      <c r="AF4235" s="187" t="str">
        <f t="shared" si="1418"/>
        <v/>
      </c>
      <c r="AG4235" s="187" t="str">
        <f t="shared" si="1419"/>
        <v/>
      </c>
      <c r="AH4235" s="187" t="str">
        <f t="shared" si="1420"/>
        <v/>
      </c>
      <c r="AI4235" s="187" t="str">
        <f t="shared" si="1421"/>
        <v/>
      </c>
      <c r="AJ4235" s="187" t="str">
        <f t="shared" si="1422"/>
        <v/>
      </c>
      <c r="AK4235" s="187" t="str">
        <f t="shared" si="1423"/>
        <v/>
      </c>
      <c r="AN4235" s="187" t="str">
        <f t="shared" si="1424"/>
        <v/>
      </c>
      <c r="AO4235" s="187" t="str">
        <f t="shared" si="1425"/>
        <v/>
      </c>
      <c r="AP4235" s="187" t="str">
        <f t="shared" si="1426"/>
        <v/>
      </c>
      <c r="AT4235" s="187" t="str">
        <f t="shared" si="1427"/>
        <v/>
      </c>
      <c r="AU4235" s="187" t="str">
        <f t="shared" si="1428"/>
        <v/>
      </c>
      <c r="AV4235" s="187" t="str">
        <f t="shared" si="1429"/>
        <v/>
      </c>
      <c r="AW4235" s="187" t="str">
        <f t="shared" si="1430"/>
        <v/>
      </c>
      <c r="AX4235" s="187" t="str">
        <f t="shared" si="1431"/>
        <v/>
      </c>
      <c r="AY4235" s="187" t="str">
        <f t="shared" si="1432"/>
        <v/>
      </c>
      <c r="AZ4235" s="187" t="str">
        <f t="shared" si="1433"/>
        <v/>
      </c>
      <c r="BA4235" s="187" t="str">
        <f t="shared" si="1434"/>
        <v xml:space="preserve"> </v>
      </c>
      <c r="BB4235" s="187" t="str">
        <f>IFERROR(IF(AW4235="","",VLOOKUP(AW4235,SUSS!R:S,2,FALSE)),AY4235*SUSS!$M$2)</f>
        <v/>
      </c>
      <c r="BC4235" s="187" t="str">
        <f t="shared" si="1435"/>
        <v/>
      </c>
    </row>
    <row r="4236" spans="29:55">
      <c r="AC4236" s="187" t="str">
        <f t="shared" si="1415"/>
        <v/>
      </c>
      <c r="AD4236" s="187" t="str">
        <f t="shared" si="1416"/>
        <v/>
      </c>
      <c r="AE4236" s="187" t="str">
        <f t="shared" si="1417"/>
        <v/>
      </c>
      <c r="AF4236" s="187" t="str">
        <f t="shared" si="1418"/>
        <v/>
      </c>
      <c r="AG4236" s="187" t="str">
        <f t="shared" si="1419"/>
        <v/>
      </c>
      <c r="AH4236" s="187" t="str">
        <f t="shared" si="1420"/>
        <v/>
      </c>
      <c r="AI4236" s="187" t="str">
        <f t="shared" si="1421"/>
        <v/>
      </c>
      <c r="AJ4236" s="187" t="str">
        <f t="shared" si="1422"/>
        <v/>
      </c>
      <c r="AK4236" s="187" t="str">
        <f t="shared" si="1423"/>
        <v/>
      </c>
      <c r="AN4236" s="187" t="str">
        <f t="shared" si="1424"/>
        <v/>
      </c>
      <c r="AO4236" s="187" t="str">
        <f t="shared" si="1425"/>
        <v/>
      </c>
      <c r="AP4236" s="187" t="str">
        <f t="shared" si="1426"/>
        <v/>
      </c>
      <c r="AT4236" s="187" t="str">
        <f t="shared" si="1427"/>
        <v/>
      </c>
      <c r="AU4236" s="187" t="str">
        <f t="shared" si="1428"/>
        <v/>
      </c>
      <c r="AV4236" s="187" t="str">
        <f t="shared" si="1429"/>
        <v/>
      </c>
      <c r="AW4236" s="187" t="str">
        <f t="shared" si="1430"/>
        <v/>
      </c>
      <c r="AX4236" s="187" t="str">
        <f t="shared" si="1431"/>
        <v/>
      </c>
      <c r="AY4236" s="187" t="str">
        <f t="shared" si="1432"/>
        <v/>
      </c>
      <c r="AZ4236" s="187" t="str">
        <f t="shared" si="1433"/>
        <v/>
      </c>
      <c r="BA4236" s="187" t="str">
        <f t="shared" si="1434"/>
        <v xml:space="preserve"> </v>
      </c>
      <c r="BB4236" s="187" t="str">
        <f>IFERROR(IF(AW4236="","",VLOOKUP(AW4236,SUSS!R:S,2,FALSE)),AY4236*SUSS!$M$2)</f>
        <v/>
      </c>
      <c r="BC4236" s="187" t="str">
        <f t="shared" si="1435"/>
        <v/>
      </c>
    </row>
    <row r="4237" spans="29:55">
      <c r="AC4237" s="187" t="str">
        <f t="shared" si="1415"/>
        <v/>
      </c>
      <c r="AD4237" s="187" t="str">
        <f t="shared" si="1416"/>
        <v/>
      </c>
      <c r="AE4237" s="187" t="str">
        <f t="shared" si="1417"/>
        <v/>
      </c>
      <c r="AF4237" s="187" t="str">
        <f t="shared" si="1418"/>
        <v/>
      </c>
      <c r="AG4237" s="187" t="str">
        <f t="shared" si="1419"/>
        <v/>
      </c>
      <c r="AH4237" s="187" t="str">
        <f t="shared" si="1420"/>
        <v/>
      </c>
      <c r="AI4237" s="187" t="str">
        <f t="shared" si="1421"/>
        <v/>
      </c>
      <c r="AJ4237" s="187" t="str">
        <f t="shared" si="1422"/>
        <v/>
      </c>
      <c r="AK4237" s="187" t="str">
        <f t="shared" si="1423"/>
        <v/>
      </c>
      <c r="AN4237" s="187" t="str">
        <f t="shared" si="1424"/>
        <v/>
      </c>
      <c r="AO4237" s="187" t="str">
        <f t="shared" si="1425"/>
        <v/>
      </c>
      <c r="AP4237" s="187" t="str">
        <f t="shared" si="1426"/>
        <v/>
      </c>
      <c r="AT4237" s="187" t="str">
        <f t="shared" si="1427"/>
        <v/>
      </c>
      <c r="AU4237" s="187" t="str">
        <f t="shared" si="1428"/>
        <v/>
      </c>
      <c r="AV4237" s="187" t="str">
        <f t="shared" si="1429"/>
        <v/>
      </c>
      <c r="AW4237" s="187" t="str">
        <f t="shared" si="1430"/>
        <v/>
      </c>
      <c r="AX4237" s="187" t="str">
        <f t="shared" si="1431"/>
        <v/>
      </c>
      <c r="AY4237" s="187" t="str">
        <f t="shared" si="1432"/>
        <v/>
      </c>
      <c r="AZ4237" s="187" t="str">
        <f t="shared" si="1433"/>
        <v/>
      </c>
      <c r="BA4237" s="187" t="str">
        <f t="shared" si="1434"/>
        <v xml:space="preserve"> </v>
      </c>
      <c r="BB4237" s="187" t="str">
        <f>IFERROR(IF(AW4237="","",VLOOKUP(AW4237,SUSS!R:S,2,FALSE)),AY4237*SUSS!$M$2)</f>
        <v/>
      </c>
      <c r="BC4237" s="187" t="str">
        <f t="shared" si="1435"/>
        <v/>
      </c>
    </row>
    <row r="4238" spans="29:55">
      <c r="AC4238" s="187" t="str">
        <f t="shared" si="1415"/>
        <v/>
      </c>
      <c r="AD4238" s="187" t="str">
        <f t="shared" si="1416"/>
        <v/>
      </c>
      <c r="AE4238" s="187" t="str">
        <f t="shared" si="1417"/>
        <v/>
      </c>
      <c r="AF4238" s="187" t="str">
        <f t="shared" si="1418"/>
        <v/>
      </c>
      <c r="AG4238" s="187" t="str">
        <f t="shared" si="1419"/>
        <v/>
      </c>
      <c r="AH4238" s="187" t="str">
        <f t="shared" si="1420"/>
        <v/>
      </c>
      <c r="AI4238" s="187" t="str">
        <f t="shared" si="1421"/>
        <v/>
      </c>
      <c r="AJ4238" s="187" t="str">
        <f t="shared" si="1422"/>
        <v/>
      </c>
      <c r="AK4238" s="187" t="str">
        <f t="shared" si="1423"/>
        <v/>
      </c>
      <c r="AN4238" s="187" t="str">
        <f t="shared" si="1424"/>
        <v/>
      </c>
      <c r="AO4238" s="187" t="str">
        <f t="shared" si="1425"/>
        <v/>
      </c>
      <c r="AP4238" s="187" t="str">
        <f t="shared" si="1426"/>
        <v/>
      </c>
      <c r="AT4238" s="187" t="str">
        <f t="shared" si="1427"/>
        <v/>
      </c>
      <c r="AU4238" s="187" t="str">
        <f t="shared" si="1428"/>
        <v/>
      </c>
      <c r="AV4238" s="187" t="str">
        <f t="shared" si="1429"/>
        <v/>
      </c>
      <c r="AW4238" s="187" t="str">
        <f t="shared" si="1430"/>
        <v/>
      </c>
      <c r="AX4238" s="187" t="str">
        <f t="shared" si="1431"/>
        <v/>
      </c>
      <c r="AY4238" s="187" t="str">
        <f t="shared" si="1432"/>
        <v/>
      </c>
      <c r="AZ4238" s="187" t="str">
        <f t="shared" si="1433"/>
        <v/>
      </c>
      <c r="BA4238" s="187" t="str">
        <f t="shared" si="1434"/>
        <v xml:space="preserve"> </v>
      </c>
      <c r="BB4238" s="187" t="str">
        <f>IFERROR(IF(AW4238="","",VLOOKUP(AW4238,SUSS!R:S,2,FALSE)),AY4238*SUSS!$M$2)</f>
        <v/>
      </c>
      <c r="BC4238" s="187" t="str">
        <f t="shared" si="1435"/>
        <v/>
      </c>
    </row>
    <row r="4239" spans="29:55">
      <c r="AC4239" s="187" t="str">
        <f t="shared" si="1415"/>
        <v/>
      </c>
      <c r="AD4239" s="187" t="str">
        <f t="shared" si="1416"/>
        <v/>
      </c>
      <c r="AE4239" s="187" t="str">
        <f t="shared" si="1417"/>
        <v/>
      </c>
      <c r="AF4239" s="187" t="str">
        <f t="shared" si="1418"/>
        <v/>
      </c>
      <c r="AG4239" s="187" t="str">
        <f t="shared" si="1419"/>
        <v/>
      </c>
      <c r="AH4239" s="187" t="str">
        <f t="shared" si="1420"/>
        <v/>
      </c>
      <c r="AI4239" s="187" t="str">
        <f t="shared" si="1421"/>
        <v/>
      </c>
      <c r="AJ4239" s="187" t="str">
        <f t="shared" si="1422"/>
        <v/>
      </c>
      <c r="AK4239" s="187" t="str">
        <f t="shared" si="1423"/>
        <v/>
      </c>
      <c r="AN4239" s="187" t="str">
        <f t="shared" si="1424"/>
        <v/>
      </c>
      <c r="AO4239" s="187" t="str">
        <f t="shared" si="1425"/>
        <v/>
      </c>
      <c r="AP4239" s="187" t="str">
        <f t="shared" si="1426"/>
        <v/>
      </c>
      <c r="AT4239" s="187" t="str">
        <f t="shared" si="1427"/>
        <v/>
      </c>
      <c r="AU4239" s="187" t="str">
        <f t="shared" si="1428"/>
        <v/>
      </c>
      <c r="AV4239" s="187" t="str">
        <f t="shared" si="1429"/>
        <v/>
      </c>
      <c r="AW4239" s="187" t="str">
        <f t="shared" si="1430"/>
        <v/>
      </c>
      <c r="AX4239" s="187" t="str">
        <f t="shared" si="1431"/>
        <v/>
      </c>
      <c r="AY4239" s="187" t="str">
        <f t="shared" si="1432"/>
        <v/>
      </c>
      <c r="AZ4239" s="187" t="str">
        <f t="shared" si="1433"/>
        <v/>
      </c>
      <c r="BA4239" s="187" t="str">
        <f t="shared" si="1434"/>
        <v xml:space="preserve"> </v>
      </c>
      <c r="BB4239" s="187" t="str">
        <f>IFERROR(IF(AW4239="","",VLOOKUP(AW4239,SUSS!R:S,2,FALSE)),AY4239*SUSS!$M$2)</f>
        <v/>
      </c>
      <c r="BC4239" s="187" t="str">
        <f t="shared" si="1435"/>
        <v/>
      </c>
    </row>
    <row r="4240" spans="29:55">
      <c r="AC4240" s="187" t="str">
        <f t="shared" si="1415"/>
        <v/>
      </c>
      <c r="AD4240" s="187" t="str">
        <f t="shared" si="1416"/>
        <v/>
      </c>
      <c r="AE4240" s="187" t="str">
        <f t="shared" si="1417"/>
        <v/>
      </c>
      <c r="AF4240" s="187" t="str">
        <f t="shared" si="1418"/>
        <v/>
      </c>
      <c r="AG4240" s="187" t="str">
        <f t="shared" si="1419"/>
        <v/>
      </c>
      <c r="AH4240" s="187" t="str">
        <f t="shared" si="1420"/>
        <v/>
      </c>
      <c r="AI4240" s="187" t="str">
        <f t="shared" si="1421"/>
        <v/>
      </c>
      <c r="AJ4240" s="187" t="str">
        <f t="shared" si="1422"/>
        <v/>
      </c>
      <c r="AK4240" s="187" t="str">
        <f t="shared" si="1423"/>
        <v/>
      </c>
      <c r="AN4240" s="187" t="str">
        <f t="shared" si="1424"/>
        <v/>
      </c>
      <c r="AO4240" s="187" t="str">
        <f t="shared" si="1425"/>
        <v/>
      </c>
      <c r="AP4240" s="187" t="str">
        <f t="shared" si="1426"/>
        <v/>
      </c>
      <c r="AT4240" s="187" t="str">
        <f t="shared" si="1427"/>
        <v/>
      </c>
      <c r="AU4240" s="187" t="str">
        <f t="shared" si="1428"/>
        <v/>
      </c>
      <c r="AV4240" s="187" t="str">
        <f t="shared" si="1429"/>
        <v/>
      </c>
      <c r="AW4240" s="187" t="str">
        <f t="shared" si="1430"/>
        <v/>
      </c>
      <c r="AX4240" s="187" t="str">
        <f t="shared" si="1431"/>
        <v/>
      </c>
      <c r="AY4240" s="187" t="str">
        <f t="shared" si="1432"/>
        <v/>
      </c>
      <c r="AZ4240" s="187" t="str">
        <f t="shared" si="1433"/>
        <v/>
      </c>
      <c r="BA4240" s="187" t="str">
        <f t="shared" si="1434"/>
        <v xml:space="preserve"> </v>
      </c>
      <c r="BB4240" s="187" t="str">
        <f>IFERROR(IF(AW4240="","",VLOOKUP(AW4240,SUSS!R:S,2,FALSE)),AY4240*SUSS!$M$2)</f>
        <v/>
      </c>
      <c r="BC4240" s="187" t="str">
        <f t="shared" si="1435"/>
        <v/>
      </c>
    </row>
    <row r="4241" spans="29:55">
      <c r="AC4241" s="187" t="str">
        <f t="shared" si="1415"/>
        <v/>
      </c>
      <c r="AD4241" s="187" t="str">
        <f t="shared" si="1416"/>
        <v/>
      </c>
      <c r="AE4241" s="187" t="str">
        <f t="shared" si="1417"/>
        <v/>
      </c>
      <c r="AF4241" s="187" t="str">
        <f t="shared" si="1418"/>
        <v/>
      </c>
      <c r="AG4241" s="187" t="str">
        <f t="shared" si="1419"/>
        <v/>
      </c>
      <c r="AH4241" s="187" t="str">
        <f t="shared" si="1420"/>
        <v/>
      </c>
      <c r="AI4241" s="187" t="str">
        <f t="shared" si="1421"/>
        <v/>
      </c>
      <c r="AJ4241" s="187" t="str">
        <f t="shared" si="1422"/>
        <v/>
      </c>
      <c r="AK4241" s="187" t="str">
        <f t="shared" si="1423"/>
        <v/>
      </c>
      <c r="AN4241" s="187" t="str">
        <f t="shared" si="1424"/>
        <v/>
      </c>
      <c r="AO4241" s="187" t="str">
        <f t="shared" si="1425"/>
        <v/>
      </c>
      <c r="AP4241" s="187" t="str">
        <f t="shared" si="1426"/>
        <v/>
      </c>
      <c r="AT4241" s="187" t="str">
        <f t="shared" si="1427"/>
        <v/>
      </c>
      <c r="AU4241" s="187" t="str">
        <f t="shared" si="1428"/>
        <v/>
      </c>
      <c r="AV4241" s="187" t="str">
        <f t="shared" si="1429"/>
        <v/>
      </c>
      <c r="AW4241" s="187" t="str">
        <f t="shared" si="1430"/>
        <v/>
      </c>
      <c r="AX4241" s="187" t="str">
        <f t="shared" si="1431"/>
        <v/>
      </c>
      <c r="AY4241" s="187" t="str">
        <f t="shared" si="1432"/>
        <v/>
      </c>
      <c r="AZ4241" s="187" t="str">
        <f t="shared" si="1433"/>
        <v/>
      </c>
      <c r="BA4241" s="187" t="str">
        <f t="shared" si="1434"/>
        <v xml:space="preserve"> </v>
      </c>
      <c r="BB4241" s="187" t="str">
        <f>IFERROR(IF(AW4241="","",VLOOKUP(AW4241,SUSS!R:S,2,FALSE)),AY4241*SUSS!$M$2)</f>
        <v/>
      </c>
      <c r="BC4241" s="187" t="str">
        <f t="shared" si="1435"/>
        <v/>
      </c>
    </row>
    <row r="4242" spans="29:55">
      <c r="AC4242" s="187" t="str">
        <f t="shared" si="1415"/>
        <v/>
      </c>
      <c r="AD4242" s="187" t="str">
        <f t="shared" si="1416"/>
        <v/>
      </c>
      <c r="AE4242" s="187" t="str">
        <f t="shared" si="1417"/>
        <v/>
      </c>
      <c r="AF4242" s="187" t="str">
        <f t="shared" si="1418"/>
        <v/>
      </c>
      <c r="AG4242" s="187" t="str">
        <f t="shared" si="1419"/>
        <v/>
      </c>
      <c r="AH4242" s="187" t="str">
        <f t="shared" si="1420"/>
        <v/>
      </c>
      <c r="AI4242" s="187" t="str">
        <f t="shared" si="1421"/>
        <v/>
      </c>
      <c r="AJ4242" s="187" t="str">
        <f t="shared" si="1422"/>
        <v/>
      </c>
      <c r="AK4242" s="187" t="str">
        <f t="shared" si="1423"/>
        <v/>
      </c>
      <c r="AN4242" s="187" t="str">
        <f t="shared" si="1424"/>
        <v/>
      </c>
      <c r="AO4242" s="187" t="str">
        <f t="shared" si="1425"/>
        <v/>
      </c>
      <c r="AP4242" s="187" t="str">
        <f t="shared" si="1426"/>
        <v/>
      </c>
      <c r="AT4242" s="187" t="str">
        <f t="shared" si="1427"/>
        <v/>
      </c>
      <c r="AU4242" s="187" t="str">
        <f t="shared" si="1428"/>
        <v/>
      </c>
      <c r="AV4242" s="187" t="str">
        <f t="shared" si="1429"/>
        <v/>
      </c>
      <c r="AW4242" s="187" t="str">
        <f t="shared" si="1430"/>
        <v/>
      </c>
      <c r="AX4242" s="187" t="str">
        <f t="shared" si="1431"/>
        <v/>
      </c>
      <c r="AY4242" s="187" t="str">
        <f t="shared" si="1432"/>
        <v/>
      </c>
      <c r="AZ4242" s="187" t="str">
        <f t="shared" si="1433"/>
        <v/>
      </c>
      <c r="BA4242" s="187" t="str">
        <f t="shared" si="1434"/>
        <v xml:space="preserve"> </v>
      </c>
      <c r="BB4242" s="187" t="str">
        <f>IFERROR(IF(AW4242="","",VLOOKUP(AW4242,SUSS!R:S,2,FALSE)),AY4242*SUSS!$M$2)</f>
        <v/>
      </c>
      <c r="BC4242" s="187" t="str">
        <f t="shared" si="1435"/>
        <v/>
      </c>
    </row>
    <row r="4243" spans="29:55">
      <c r="AC4243" s="187" t="str">
        <f t="shared" si="1415"/>
        <v/>
      </c>
      <c r="AD4243" s="187" t="str">
        <f t="shared" si="1416"/>
        <v/>
      </c>
      <c r="AE4243" s="187" t="str">
        <f t="shared" si="1417"/>
        <v/>
      </c>
      <c r="AF4243" s="187" t="str">
        <f t="shared" si="1418"/>
        <v/>
      </c>
      <c r="AG4243" s="187" t="str">
        <f t="shared" si="1419"/>
        <v/>
      </c>
      <c r="AH4243" s="187" t="str">
        <f t="shared" si="1420"/>
        <v/>
      </c>
      <c r="AI4243" s="187" t="str">
        <f t="shared" si="1421"/>
        <v/>
      </c>
      <c r="AJ4243" s="187" t="str">
        <f t="shared" si="1422"/>
        <v/>
      </c>
      <c r="AK4243" s="187" t="str">
        <f t="shared" si="1423"/>
        <v/>
      </c>
      <c r="AN4243" s="187" t="str">
        <f t="shared" si="1424"/>
        <v/>
      </c>
      <c r="AO4243" s="187" t="str">
        <f t="shared" si="1425"/>
        <v/>
      </c>
      <c r="AP4243" s="187" t="str">
        <f t="shared" si="1426"/>
        <v/>
      </c>
      <c r="AT4243" s="187" t="str">
        <f t="shared" si="1427"/>
        <v/>
      </c>
      <c r="AU4243" s="187" t="str">
        <f t="shared" si="1428"/>
        <v/>
      </c>
      <c r="AV4243" s="187" t="str">
        <f t="shared" si="1429"/>
        <v/>
      </c>
      <c r="AW4243" s="187" t="str">
        <f t="shared" si="1430"/>
        <v/>
      </c>
      <c r="AX4243" s="187" t="str">
        <f t="shared" si="1431"/>
        <v/>
      </c>
      <c r="AY4243" s="187" t="str">
        <f t="shared" si="1432"/>
        <v/>
      </c>
      <c r="AZ4243" s="187" t="str">
        <f t="shared" si="1433"/>
        <v/>
      </c>
      <c r="BA4243" s="187" t="str">
        <f t="shared" si="1434"/>
        <v xml:space="preserve"> </v>
      </c>
      <c r="BB4243" s="187" t="str">
        <f>IFERROR(IF(AW4243="","",VLOOKUP(AW4243,SUSS!R:S,2,FALSE)),AY4243*SUSS!$M$2)</f>
        <v/>
      </c>
      <c r="BC4243" s="187" t="str">
        <f t="shared" si="1435"/>
        <v/>
      </c>
    </row>
    <row r="4244" spans="29:55">
      <c r="AC4244" s="187" t="str">
        <f t="shared" si="1415"/>
        <v/>
      </c>
      <c r="AD4244" s="187" t="str">
        <f t="shared" si="1416"/>
        <v/>
      </c>
      <c r="AE4244" s="187" t="str">
        <f t="shared" si="1417"/>
        <v/>
      </c>
      <c r="AF4244" s="187" t="str">
        <f t="shared" si="1418"/>
        <v/>
      </c>
      <c r="AG4244" s="187" t="str">
        <f t="shared" si="1419"/>
        <v/>
      </c>
      <c r="AH4244" s="187" t="str">
        <f t="shared" si="1420"/>
        <v/>
      </c>
      <c r="AI4244" s="187" t="str">
        <f t="shared" si="1421"/>
        <v/>
      </c>
      <c r="AJ4244" s="187" t="str">
        <f t="shared" si="1422"/>
        <v/>
      </c>
      <c r="AK4244" s="187" t="str">
        <f t="shared" si="1423"/>
        <v/>
      </c>
      <c r="AN4244" s="187" t="str">
        <f t="shared" si="1424"/>
        <v/>
      </c>
      <c r="AO4244" s="187" t="str">
        <f t="shared" si="1425"/>
        <v/>
      </c>
      <c r="AP4244" s="187" t="str">
        <f t="shared" si="1426"/>
        <v/>
      </c>
      <c r="AT4244" s="187" t="str">
        <f t="shared" si="1427"/>
        <v/>
      </c>
      <c r="AU4244" s="187" t="str">
        <f t="shared" si="1428"/>
        <v/>
      </c>
      <c r="AV4244" s="187" t="str">
        <f t="shared" si="1429"/>
        <v/>
      </c>
      <c r="AW4244" s="187" t="str">
        <f t="shared" si="1430"/>
        <v/>
      </c>
      <c r="AX4244" s="187" t="str">
        <f t="shared" si="1431"/>
        <v/>
      </c>
      <c r="AY4244" s="187" t="str">
        <f t="shared" si="1432"/>
        <v/>
      </c>
      <c r="AZ4244" s="187" t="str">
        <f t="shared" si="1433"/>
        <v/>
      </c>
      <c r="BA4244" s="187" t="str">
        <f t="shared" si="1434"/>
        <v xml:space="preserve"> </v>
      </c>
      <c r="BB4244" s="187" t="str">
        <f>IFERROR(IF(AW4244="","",VLOOKUP(AW4244,SUSS!R:S,2,FALSE)),AY4244*SUSS!$M$2)</f>
        <v/>
      </c>
      <c r="BC4244" s="187" t="str">
        <f t="shared" si="1435"/>
        <v/>
      </c>
    </row>
    <row r="4245" spans="29:55">
      <c r="AC4245" s="187" t="str">
        <f t="shared" si="1415"/>
        <v/>
      </c>
      <c r="AD4245" s="187" t="str">
        <f t="shared" si="1416"/>
        <v/>
      </c>
      <c r="AE4245" s="187" t="str">
        <f t="shared" si="1417"/>
        <v/>
      </c>
      <c r="AF4245" s="187" t="str">
        <f t="shared" si="1418"/>
        <v/>
      </c>
      <c r="AG4245" s="187" t="str">
        <f t="shared" si="1419"/>
        <v/>
      </c>
      <c r="AH4245" s="187" t="str">
        <f t="shared" si="1420"/>
        <v/>
      </c>
      <c r="AI4245" s="187" t="str">
        <f t="shared" si="1421"/>
        <v/>
      </c>
      <c r="AJ4245" s="187" t="str">
        <f t="shared" si="1422"/>
        <v/>
      </c>
      <c r="AK4245" s="187" t="str">
        <f t="shared" si="1423"/>
        <v/>
      </c>
      <c r="AN4245" s="187" t="str">
        <f t="shared" si="1424"/>
        <v/>
      </c>
      <c r="AO4245" s="187" t="str">
        <f t="shared" si="1425"/>
        <v/>
      </c>
      <c r="AP4245" s="187" t="str">
        <f t="shared" si="1426"/>
        <v/>
      </c>
      <c r="AT4245" s="187" t="str">
        <f t="shared" si="1427"/>
        <v/>
      </c>
      <c r="AU4245" s="187" t="str">
        <f t="shared" si="1428"/>
        <v/>
      </c>
      <c r="AV4245" s="187" t="str">
        <f t="shared" si="1429"/>
        <v/>
      </c>
      <c r="AW4245" s="187" t="str">
        <f t="shared" si="1430"/>
        <v/>
      </c>
      <c r="AX4245" s="187" t="str">
        <f t="shared" si="1431"/>
        <v/>
      </c>
      <c r="AY4245" s="187" t="str">
        <f t="shared" si="1432"/>
        <v/>
      </c>
      <c r="AZ4245" s="187" t="str">
        <f t="shared" si="1433"/>
        <v/>
      </c>
      <c r="BA4245" s="187" t="str">
        <f t="shared" si="1434"/>
        <v xml:space="preserve"> </v>
      </c>
      <c r="BB4245" s="187" t="str">
        <f>IFERROR(IF(AW4245="","",VLOOKUP(AW4245,SUSS!R:S,2,FALSE)),AY4245*SUSS!$M$2)</f>
        <v/>
      </c>
      <c r="BC4245" s="187" t="str">
        <f t="shared" si="1435"/>
        <v/>
      </c>
    </row>
    <row r="4246" spans="29:55">
      <c r="AC4246" s="187" t="str">
        <f t="shared" si="1415"/>
        <v/>
      </c>
      <c r="AD4246" s="187" t="str">
        <f t="shared" si="1416"/>
        <v/>
      </c>
      <c r="AE4246" s="187" t="str">
        <f t="shared" si="1417"/>
        <v/>
      </c>
      <c r="AF4246" s="187" t="str">
        <f t="shared" si="1418"/>
        <v/>
      </c>
      <c r="AG4246" s="187" t="str">
        <f t="shared" si="1419"/>
        <v/>
      </c>
      <c r="AH4246" s="187" t="str">
        <f t="shared" si="1420"/>
        <v/>
      </c>
      <c r="AI4246" s="187" t="str">
        <f t="shared" si="1421"/>
        <v/>
      </c>
      <c r="AJ4246" s="187" t="str">
        <f t="shared" si="1422"/>
        <v/>
      </c>
      <c r="AK4246" s="187" t="str">
        <f t="shared" si="1423"/>
        <v/>
      </c>
      <c r="AN4246" s="187" t="str">
        <f t="shared" si="1424"/>
        <v/>
      </c>
      <c r="AO4246" s="187" t="str">
        <f t="shared" si="1425"/>
        <v/>
      </c>
      <c r="AP4246" s="187" t="str">
        <f t="shared" si="1426"/>
        <v/>
      </c>
      <c r="AT4246" s="187" t="str">
        <f t="shared" si="1427"/>
        <v/>
      </c>
      <c r="AU4246" s="187" t="str">
        <f t="shared" si="1428"/>
        <v/>
      </c>
      <c r="AV4246" s="187" t="str">
        <f t="shared" si="1429"/>
        <v/>
      </c>
      <c r="AW4246" s="187" t="str">
        <f t="shared" si="1430"/>
        <v/>
      </c>
      <c r="AX4246" s="187" t="str">
        <f t="shared" si="1431"/>
        <v/>
      </c>
      <c r="AY4246" s="187" t="str">
        <f t="shared" si="1432"/>
        <v/>
      </c>
      <c r="AZ4246" s="187" t="str">
        <f t="shared" si="1433"/>
        <v/>
      </c>
      <c r="BA4246" s="187" t="str">
        <f t="shared" si="1434"/>
        <v xml:space="preserve"> </v>
      </c>
      <c r="BB4246" s="187" t="str">
        <f>IFERROR(IF(AW4246="","",VLOOKUP(AW4246,SUSS!R:S,2,FALSE)),AY4246*SUSS!$M$2)</f>
        <v/>
      </c>
      <c r="BC4246" s="187" t="str">
        <f t="shared" si="1435"/>
        <v/>
      </c>
    </row>
    <row r="4247" spans="29:55">
      <c r="AC4247" s="187" t="str">
        <f t="shared" si="1415"/>
        <v/>
      </c>
      <c r="AD4247" s="187" t="str">
        <f t="shared" si="1416"/>
        <v/>
      </c>
      <c r="AE4247" s="187" t="str">
        <f t="shared" si="1417"/>
        <v/>
      </c>
      <c r="AF4247" s="187" t="str">
        <f t="shared" si="1418"/>
        <v/>
      </c>
      <c r="AG4247" s="187" t="str">
        <f t="shared" si="1419"/>
        <v/>
      </c>
      <c r="AH4247" s="187" t="str">
        <f t="shared" si="1420"/>
        <v/>
      </c>
      <c r="AI4247" s="187" t="str">
        <f t="shared" si="1421"/>
        <v/>
      </c>
      <c r="AJ4247" s="187" t="str">
        <f t="shared" si="1422"/>
        <v/>
      </c>
      <c r="AK4247" s="187" t="str">
        <f t="shared" si="1423"/>
        <v/>
      </c>
      <c r="AN4247" s="187" t="str">
        <f t="shared" si="1424"/>
        <v/>
      </c>
      <c r="AO4247" s="187" t="str">
        <f t="shared" si="1425"/>
        <v/>
      </c>
      <c r="AP4247" s="187" t="str">
        <f t="shared" si="1426"/>
        <v/>
      </c>
      <c r="AT4247" s="187" t="str">
        <f t="shared" si="1427"/>
        <v/>
      </c>
      <c r="AU4247" s="187" t="str">
        <f t="shared" si="1428"/>
        <v/>
      </c>
      <c r="AV4247" s="187" t="str">
        <f t="shared" si="1429"/>
        <v/>
      </c>
      <c r="AW4247" s="187" t="str">
        <f t="shared" si="1430"/>
        <v/>
      </c>
      <c r="AX4247" s="187" t="str">
        <f t="shared" si="1431"/>
        <v/>
      </c>
      <c r="AY4247" s="187" t="str">
        <f t="shared" si="1432"/>
        <v/>
      </c>
      <c r="AZ4247" s="187" t="str">
        <f t="shared" si="1433"/>
        <v/>
      </c>
      <c r="BA4247" s="187" t="str">
        <f t="shared" si="1434"/>
        <v xml:space="preserve"> </v>
      </c>
      <c r="BB4247" s="187" t="str">
        <f>IFERROR(IF(AW4247="","",VLOOKUP(AW4247,SUSS!R:S,2,FALSE)),AY4247*SUSS!$M$2)</f>
        <v/>
      </c>
      <c r="BC4247" s="187" t="str">
        <f t="shared" si="1435"/>
        <v/>
      </c>
    </row>
    <row r="4248" spans="29:55">
      <c r="AC4248" s="187" t="str">
        <f t="shared" si="1415"/>
        <v/>
      </c>
      <c r="AD4248" s="187" t="str">
        <f t="shared" si="1416"/>
        <v/>
      </c>
      <c r="AE4248" s="187" t="str">
        <f t="shared" si="1417"/>
        <v/>
      </c>
      <c r="AF4248" s="187" t="str">
        <f t="shared" si="1418"/>
        <v/>
      </c>
      <c r="AG4248" s="187" t="str">
        <f t="shared" si="1419"/>
        <v/>
      </c>
      <c r="AH4248" s="187" t="str">
        <f t="shared" si="1420"/>
        <v/>
      </c>
      <c r="AI4248" s="187" t="str">
        <f t="shared" si="1421"/>
        <v/>
      </c>
      <c r="AJ4248" s="187" t="str">
        <f t="shared" si="1422"/>
        <v/>
      </c>
      <c r="AK4248" s="187" t="str">
        <f t="shared" si="1423"/>
        <v/>
      </c>
      <c r="AN4248" s="187" t="str">
        <f t="shared" si="1424"/>
        <v/>
      </c>
      <c r="AO4248" s="187" t="str">
        <f t="shared" si="1425"/>
        <v/>
      </c>
      <c r="AP4248" s="187" t="str">
        <f t="shared" si="1426"/>
        <v/>
      </c>
      <c r="AT4248" s="187" t="str">
        <f t="shared" si="1427"/>
        <v/>
      </c>
      <c r="AU4248" s="187" t="str">
        <f t="shared" si="1428"/>
        <v/>
      </c>
      <c r="AV4248" s="187" t="str">
        <f t="shared" si="1429"/>
        <v/>
      </c>
      <c r="AW4248" s="187" t="str">
        <f t="shared" si="1430"/>
        <v/>
      </c>
      <c r="AX4248" s="187" t="str">
        <f t="shared" si="1431"/>
        <v/>
      </c>
      <c r="AY4248" s="187" t="str">
        <f t="shared" si="1432"/>
        <v/>
      </c>
      <c r="AZ4248" s="187" t="str">
        <f t="shared" si="1433"/>
        <v/>
      </c>
      <c r="BA4248" s="187" t="str">
        <f t="shared" si="1434"/>
        <v xml:space="preserve"> </v>
      </c>
      <c r="BB4248" s="187" t="str">
        <f>IFERROR(IF(AW4248="","",VLOOKUP(AW4248,SUSS!R:S,2,FALSE)),AY4248*SUSS!$M$2)</f>
        <v/>
      </c>
      <c r="BC4248" s="187" t="str">
        <f t="shared" si="1435"/>
        <v/>
      </c>
    </row>
    <row r="4249" spans="29:55">
      <c r="AC4249" s="187" t="str">
        <f t="shared" si="1415"/>
        <v/>
      </c>
      <c r="AD4249" s="187" t="str">
        <f t="shared" si="1416"/>
        <v/>
      </c>
      <c r="AE4249" s="187" t="str">
        <f t="shared" si="1417"/>
        <v/>
      </c>
      <c r="AF4249" s="187" t="str">
        <f t="shared" si="1418"/>
        <v/>
      </c>
      <c r="AG4249" s="187" t="str">
        <f t="shared" si="1419"/>
        <v/>
      </c>
      <c r="AH4249" s="187" t="str">
        <f t="shared" si="1420"/>
        <v/>
      </c>
      <c r="AI4249" s="187" t="str">
        <f t="shared" si="1421"/>
        <v/>
      </c>
      <c r="AJ4249" s="187" t="str">
        <f t="shared" si="1422"/>
        <v/>
      </c>
      <c r="AK4249" s="187" t="str">
        <f t="shared" si="1423"/>
        <v/>
      </c>
      <c r="AN4249" s="187" t="str">
        <f t="shared" si="1424"/>
        <v/>
      </c>
      <c r="AO4249" s="187" t="str">
        <f t="shared" si="1425"/>
        <v/>
      </c>
      <c r="AP4249" s="187" t="str">
        <f t="shared" si="1426"/>
        <v/>
      </c>
      <c r="AT4249" s="187" t="str">
        <f t="shared" si="1427"/>
        <v/>
      </c>
      <c r="AU4249" s="187" t="str">
        <f t="shared" si="1428"/>
        <v/>
      </c>
      <c r="AV4249" s="187" t="str">
        <f t="shared" si="1429"/>
        <v/>
      </c>
      <c r="AW4249" s="187" t="str">
        <f t="shared" si="1430"/>
        <v/>
      </c>
      <c r="AX4249" s="187" t="str">
        <f t="shared" si="1431"/>
        <v/>
      </c>
      <c r="AY4249" s="187" t="str">
        <f t="shared" si="1432"/>
        <v/>
      </c>
      <c r="AZ4249" s="187" t="str">
        <f t="shared" si="1433"/>
        <v/>
      </c>
      <c r="BA4249" s="187" t="str">
        <f t="shared" si="1434"/>
        <v xml:space="preserve"> </v>
      </c>
      <c r="BB4249" s="187" t="str">
        <f>IFERROR(IF(AW4249="","",VLOOKUP(AW4249,SUSS!R:S,2,FALSE)),AY4249*SUSS!$M$2)</f>
        <v/>
      </c>
      <c r="BC4249" s="187" t="str">
        <f t="shared" si="1435"/>
        <v/>
      </c>
    </row>
    <row r="4250" spans="29:55">
      <c r="AC4250" s="187" t="str">
        <f t="shared" si="1415"/>
        <v/>
      </c>
      <c r="AD4250" s="187" t="str">
        <f t="shared" si="1416"/>
        <v/>
      </c>
      <c r="AE4250" s="187" t="str">
        <f t="shared" si="1417"/>
        <v/>
      </c>
      <c r="AF4250" s="187" t="str">
        <f t="shared" si="1418"/>
        <v/>
      </c>
      <c r="AG4250" s="187" t="str">
        <f t="shared" si="1419"/>
        <v/>
      </c>
      <c r="AH4250" s="187" t="str">
        <f t="shared" si="1420"/>
        <v/>
      </c>
      <c r="AI4250" s="187" t="str">
        <f t="shared" si="1421"/>
        <v/>
      </c>
      <c r="AJ4250" s="187" t="str">
        <f t="shared" si="1422"/>
        <v/>
      </c>
      <c r="AK4250" s="187" t="str">
        <f t="shared" si="1423"/>
        <v/>
      </c>
      <c r="AN4250" s="187" t="str">
        <f t="shared" si="1424"/>
        <v/>
      </c>
      <c r="AO4250" s="187" t="str">
        <f t="shared" si="1425"/>
        <v/>
      </c>
      <c r="AP4250" s="187" t="str">
        <f t="shared" si="1426"/>
        <v/>
      </c>
      <c r="AT4250" s="187" t="str">
        <f t="shared" si="1427"/>
        <v/>
      </c>
      <c r="AU4250" s="187" t="str">
        <f t="shared" si="1428"/>
        <v/>
      </c>
      <c r="AV4250" s="187" t="str">
        <f t="shared" si="1429"/>
        <v/>
      </c>
      <c r="AW4250" s="187" t="str">
        <f t="shared" si="1430"/>
        <v/>
      </c>
      <c r="AX4250" s="187" t="str">
        <f t="shared" si="1431"/>
        <v/>
      </c>
      <c r="AY4250" s="187" t="str">
        <f t="shared" si="1432"/>
        <v/>
      </c>
      <c r="AZ4250" s="187" t="str">
        <f t="shared" si="1433"/>
        <v/>
      </c>
      <c r="BA4250" s="187" t="str">
        <f t="shared" si="1434"/>
        <v xml:space="preserve"> </v>
      </c>
      <c r="BB4250" s="187" t="str">
        <f>IFERROR(IF(AW4250="","",VLOOKUP(AW4250,SUSS!R:S,2,FALSE)),AY4250*SUSS!$M$2)</f>
        <v/>
      </c>
      <c r="BC4250" s="187" t="str">
        <f t="shared" si="1435"/>
        <v/>
      </c>
    </row>
    <row r="4251" spans="29:55">
      <c r="AC4251" s="187" t="str">
        <f t="shared" si="1415"/>
        <v/>
      </c>
      <c r="AD4251" s="187" t="str">
        <f t="shared" si="1416"/>
        <v/>
      </c>
      <c r="AE4251" s="187" t="str">
        <f t="shared" si="1417"/>
        <v/>
      </c>
      <c r="AF4251" s="187" t="str">
        <f t="shared" si="1418"/>
        <v/>
      </c>
      <c r="AG4251" s="187" t="str">
        <f t="shared" si="1419"/>
        <v/>
      </c>
      <c r="AH4251" s="187" t="str">
        <f t="shared" si="1420"/>
        <v/>
      </c>
      <c r="AI4251" s="187" t="str">
        <f t="shared" si="1421"/>
        <v/>
      </c>
      <c r="AJ4251" s="187" t="str">
        <f t="shared" si="1422"/>
        <v/>
      </c>
      <c r="AK4251" s="187" t="str">
        <f t="shared" si="1423"/>
        <v/>
      </c>
      <c r="AN4251" s="187" t="str">
        <f t="shared" si="1424"/>
        <v/>
      </c>
      <c r="AO4251" s="187" t="str">
        <f t="shared" si="1425"/>
        <v/>
      </c>
      <c r="AP4251" s="187" t="str">
        <f t="shared" si="1426"/>
        <v/>
      </c>
      <c r="AT4251" s="187" t="str">
        <f t="shared" si="1427"/>
        <v/>
      </c>
      <c r="AU4251" s="187" t="str">
        <f t="shared" si="1428"/>
        <v/>
      </c>
      <c r="AV4251" s="187" t="str">
        <f t="shared" si="1429"/>
        <v/>
      </c>
      <c r="AW4251" s="187" t="str">
        <f t="shared" si="1430"/>
        <v/>
      </c>
      <c r="AX4251" s="187" t="str">
        <f t="shared" si="1431"/>
        <v/>
      </c>
      <c r="AY4251" s="187" t="str">
        <f t="shared" si="1432"/>
        <v/>
      </c>
      <c r="AZ4251" s="187" t="str">
        <f t="shared" si="1433"/>
        <v/>
      </c>
      <c r="BA4251" s="187" t="str">
        <f t="shared" si="1434"/>
        <v xml:space="preserve"> </v>
      </c>
      <c r="BB4251" s="187" t="str">
        <f>IFERROR(IF(AW4251="","",VLOOKUP(AW4251,SUSS!R:S,2,FALSE)),AY4251*SUSS!$M$2)</f>
        <v/>
      </c>
      <c r="BC4251" s="187" t="str">
        <f t="shared" si="1435"/>
        <v/>
      </c>
    </row>
    <row r="4252" spans="29:55">
      <c r="AC4252" s="187" t="str">
        <f t="shared" si="1415"/>
        <v/>
      </c>
      <c r="AD4252" s="187" t="str">
        <f t="shared" si="1416"/>
        <v/>
      </c>
      <c r="AE4252" s="187" t="str">
        <f t="shared" si="1417"/>
        <v/>
      </c>
      <c r="AF4252" s="187" t="str">
        <f t="shared" si="1418"/>
        <v/>
      </c>
      <c r="AG4252" s="187" t="str">
        <f t="shared" si="1419"/>
        <v/>
      </c>
      <c r="AH4252" s="187" t="str">
        <f t="shared" si="1420"/>
        <v/>
      </c>
      <c r="AI4252" s="187" t="str">
        <f t="shared" si="1421"/>
        <v/>
      </c>
      <c r="AJ4252" s="187" t="str">
        <f t="shared" si="1422"/>
        <v/>
      </c>
      <c r="AK4252" s="187" t="str">
        <f t="shared" si="1423"/>
        <v/>
      </c>
      <c r="AN4252" s="187" t="str">
        <f t="shared" si="1424"/>
        <v/>
      </c>
      <c r="AO4252" s="187" t="str">
        <f t="shared" si="1425"/>
        <v/>
      </c>
      <c r="AP4252" s="187" t="str">
        <f t="shared" si="1426"/>
        <v/>
      </c>
      <c r="AT4252" s="187" t="str">
        <f t="shared" si="1427"/>
        <v/>
      </c>
      <c r="AU4252" s="187" t="str">
        <f t="shared" si="1428"/>
        <v/>
      </c>
      <c r="AV4252" s="187" t="str">
        <f t="shared" si="1429"/>
        <v/>
      </c>
      <c r="AW4252" s="187" t="str">
        <f t="shared" si="1430"/>
        <v/>
      </c>
      <c r="AX4252" s="187" t="str">
        <f t="shared" si="1431"/>
        <v/>
      </c>
      <c r="AY4252" s="187" t="str">
        <f t="shared" si="1432"/>
        <v/>
      </c>
      <c r="AZ4252" s="187" t="str">
        <f t="shared" si="1433"/>
        <v/>
      </c>
      <c r="BA4252" s="187" t="str">
        <f t="shared" si="1434"/>
        <v xml:space="preserve"> </v>
      </c>
      <c r="BB4252" s="187" t="str">
        <f>IFERROR(IF(AW4252="","",VLOOKUP(AW4252,SUSS!R:S,2,FALSE)),AY4252*SUSS!$M$2)</f>
        <v/>
      </c>
      <c r="BC4252" s="187" t="str">
        <f t="shared" si="1435"/>
        <v/>
      </c>
    </row>
    <row r="4253" spans="29:55">
      <c r="AC4253" s="187" t="str">
        <f t="shared" si="1415"/>
        <v/>
      </c>
      <c r="AD4253" s="187" t="str">
        <f t="shared" si="1416"/>
        <v/>
      </c>
      <c r="AE4253" s="187" t="str">
        <f t="shared" si="1417"/>
        <v/>
      </c>
      <c r="AF4253" s="187" t="str">
        <f t="shared" si="1418"/>
        <v/>
      </c>
      <c r="AG4253" s="187" t="str">
        <f t="shared" si="1419"/>
        <v/>
      </c>
      <c r="AH4253" s="187" t="str">
        <f t="shared" si="1420"/>
        <v/>
      </c>
      <c r="AI4253" s="187" t="str">
        <f t="shared" si="1421"/>
        <v/>
      </c>
      <c r="AJ4253" s="187" t="str">
        <f t="shared" si="1422"/>
        <v/>
      </c>
      <c r="AK4253" s="187" t="str">
        <f t="shared" si="1423"/>
        <v/>
      </c>
      <c r="AN4253" s="187" t="str">
        <f t="shared" si="1424"/>
        <v/>
      </c>
      <c r="AO4253" s="187" t="str">
        <f t="shared" si="1425"/>
        <v/>
      </c>
      <c r="AP4253" s="187" t="str">
        <f t="shared" si="1426"/>
        <v/>
      </c>
      <c r="AT4253" s="187" t="str">
        <f t="shared" si="1427"/>
        <v/>
      </c>
      <c r="AU4253" s="187" t="str">
        <f t="shared" si="1428"/>
        <v/>
      </c>
      <c r="AV4253" s="187" t="str">
        <f t="shared" si="1429"/>
        <v/>
      </c>
      <c r="AW4253" s="187" t="str">
        <f t="shared" si="1430"/>
        <v/>
      </c>
      <c r="AX4253" s="187" t="str">
        <f t="shared" si="1431"/>
        <v/>
      </c>
      <c r="AY4253" s="187" t="str">
        <f t="shared" si="1432"/>
        <v/>
      </c>
      <c r="AZ4253" s="187" t="str">
        <f t="shared" si="1433"/>
        <v/>
      </c>
      <c r="BA4253" s="187" t="str">
        <f t="shared" si="1434"/>
        <v xml:space="preserve"> </v>
      </c>
      <c r="BB4253" s="187" t="str">
        <f>IFERROR(IF(AW4253="","",VLOOKUP(AW4253,SUSS!R:S,2,FALSE)),AY4253*SUSS!$M$2)</f>
        <v/>
      </c>
      <c r="BC4253" s="187" t="str">
        <f t="shared" si="1435"/>
        <v/>
      </c>
    </row>
    <row r="4254" spans="29:55">
      <c r="AC4254" s="187" t="str">
        <f t="shared" si="1415"/>
        <v/>
      </c>
      <c r="AD4254" s="187" t="str">
        <f t="shared" si="1416"/>
        <v/>
      </c>
      <c r="AE4254" s="187" t="str">
        <f t="shared" si="1417"/>
        <v/>
      </c>
      <c r="AF4254" s="187" t="str">
        <f t="shared" si="1418"/>
        <v/>
      </c>
      <c r="AG4254" s="187" t="str">
        <f t="shared" si="1419"/>
        <v/>
      </c>
      <c r="AH4254" s="187" t="str">
        <f t="shared" si="1420"/>
        <v/>
      </c>
      <c r="AI4254" s="187" t="str">
        <f t="shared" si="1421"/>
        <v/>
      </c>
      <c r="AJ4254" s="187" t="str">
        <f t="shared" si="1422"/>
        <v/>
      </c>
      <c r="AK4254" s="187" t="str">
        <f t="shared" si="1423"/>
        <v/>
      </c>
      <c r="AN4254" s="187" t="str">
        <f t="shared" si="1424"/>
        <v/>
      </c>
      <c r="AO4254" s="187" t="str">
        <f t="shared" si="1425"/>
        <v/>
      </c>
      <c r="AP4254" s="187" t="str">
        <f t="shared" si="1426"/>
        <v/>
      </c>
      <c r="AT4254" s="187" t="str">
        <f t="shared" si="1427"/>
        <v/>
      </c>
      <c r="AU4254" s="187" t="str">
        <f t="shared" si="1428"/>
        <v/>
      </c>
      <c r="AV4254" s="187" t="str">
        <f t="shared" si="1429"/>
        <v/>
      </c>
      <c r="AW4254" s="187" t="str">
        <f t="shared" si="1430"/>
        <v/>
      </c>
      <c r="AX4254" s="187" t="str">
        <f t="shared" si="1431"/>
        <v/>
      </c>
      <c r="AY4254" s="187" t="str">
        <f t="shared" si="1432"/>
        <v/>
      </c>
      <c r="AZ4254" s="187" t="str">
        <f t="shared" si="1433"/>
        <v/>
      </c>
      <c r="BA4254" s="187" t="str">
        <f t="shared" si="1434"/>
        <v xml:space="preserve"> </v>
      </c>
      <c r="BB4254" s="187" t="str">
        <f>IFERROR(IF(AW4254="","",VLOOKUP(AW4254,SUSS!R:S,2,FALSE)),AY4254*SUSS!$M$2)</f>
        <v/>
      </c>
      <c r="BC4254" s="187" t="str">
        <f t="shared" si="1435"/>
        <v/>
      </c>
    </row>
    <row r="4255" spans="29:55">
      <c r="AC4255" s="187" t="str">
        <f t="shared" si="1415"/>
        <v/>
      </c>
      <c r="AD4255" s="187" t="str">
        <f t="shared" si="1416"/>
        <v/>
      </c>
      <c r="AE4255" s="187" t="str">
        <f t="shared" si="1417"/>
        <v/>
      </c>
      <c r="AF4255" s="187" t="str">
        <f t="shared" si="1418"/>
        <v/>
      </c>
      <c r="AG4255" s="187" t="str">
        <f t="shared" si="1419"/>
        <v/>
      </c>
      <c r="AH4255" s="187" t="str">
        <f t="shared" si="1420"/>
        <v/>
      </c>
      <c r="AI4255" s="187" t="str">
        <f t="shared" si="1421"/>
        <v/>
      </c>
      <c r="AJ4255" s="187" t="str">
        <f t="shared" si="1422"/>
        <v/>
      </c>
      <c r="AK4255" s="187" t="str">
        <f t="shared" si="1423"/>
        <v/>
      </c>
      <c r="AN4255" s="187" t="str">
        <f t="shared" si="1424"/>
        <v/>
      </c>
      <c r="AO4255" s="187" t="str">
        <f t="shared" si="1425"/>
        <v/>
      </c>
      <c r="AP4255" s="187" t="str">
        <f t="shared" si="1426"/>
        <v/>
      </c>
      <c r="AT4255" s="187" t="str">
        <f t="shared" si="1427"/>
        <v/>
      </c>
      <c r="AU4255" s="187" t="str">
        <f t="shared" si="1428"/>
        <v/>
      </c>
      <c r="AV4255" s="187" t="str">
        <f t="shared" si="1429"/>
        <v/>
      </c>
      <c r="AW4255" s="187" t="str">
        <f t="shared" si="1430"/>
        <v/>
      </c>
      <c r="AX4255" s="187" t="str">
        <f t="shared" si="1431"/>
        <v/>
      </c>
      <c r="AY4255" s="187" t="str">
        <f t="shared" si="1432"/>
        <v/>
      </c>
      <c r="AZ4255" s="187" t="str">
        <f t="shared" si="1433"/>
        <v/>
      </c>
      <c r="BA4255" s="187" t="str">
        <f t="shared" si="1434"/>
        <v xml:space="preserve"> </v>
      </c>
      <c r="BB4255" s="187" t="str">
        <f>IFERROR(IF(AW4255="","",VLOOKUP(AW4255,SUSS!R:S,2,FALSE)),AY4255*SUSS!$M$2)</f>
        <v/>
      </c>
      <c r="BC4255" s="187" t="str">
        <f t="shared" si="1435"/>
        <v/>
      </c>
    </row>
    <row r="4256" spans="29:55">
      <c r="AC4256" s="187" t="str">
        <f t="shared" si="1415"/>
        <v/>
      </c>
      <c r="AD4256" s="187" t="str">
        <f t="shared" si="1416"/>
        <v/>
      </c>
      <c r="AE4256" s="187" t="str">
        <f t="shared" si="1417"/>
        <v/>
      </c>
      <c r="AF4256" s="187" t="str">
        <f t="shared" si="1418"/>
        <v/>
      </c>
      <c r="AG4256" s="187" t="str">
        <f t="shared" si="1419"/>
        <v/>
      </c>
      <c r="AH4256" s="187" t="str">
        <f t="shared" si="1420"/>
        <v/>
      </c>
      <c r="AI4256" s="187" t="str">
        <f t="shared" si="1421"/>
        <v/>
      </c>
      <c r="AJ4256" s="187" t="str">
        <f t="shared" si="1422"/>
        <v/>
      </c>
      <c r="AK4256" s="187" t="str">
        <f t="shared" si="1423"/>
        <v/>
      </c>
      <c r="AN4256" s="187" t="str">
        <f t="shared" si="1424"/>
        <v/>
      </c>
      <c r="AO4256" s="187" t="str">
        <f t="shared" si="1425"/>
        <v/>
      </c>
      <c r="AP4256" s="187" t="str">
        <f t="shared" si="1426"/>
        <v/>
      </c>
      <c r="AT4256" s="187" t="str">
        <f t="shared" si="1427"/>
        <v/>
      </c>
      <c r="AU4256" s="187" t="str">
        <f t="shared" si="1428"/>
        <v/>
      </c>
      <c r="AV4256" s="187" t="str">
        <f t="shared" si="1429"/>
        <v/>
      </c>
      <c r="AW4256" s="187" t="str">
        <f t="shared" si="1430"/>
        <v/>
      </c>
      <c r="AX4256" s="187" t="str">
        <f t="shared" si="1431"/>
        <v/>
      </c>
      <c r="AY4256" s="187" t="str">
        <f t="shared" si="1432"/>
        <v/>
      </c>
      <c r="AZ4256" s="187" t="str">
        <f t="shared" si="1433"/>
        <v/>
      </c>
      <c r="BA4256" s="187" t="str">
        <f t="shared" si="1434"/>
        <v xml:space="preserve"> </v>
      </c>
      <c r="BB4256" s="187" t="str">
        <f>IFERROR(IF(AW4256="","",VLOOKUP(AW4256,SUSS!R:S,2,FALSE)),AY4256*SUSS!$M$2)</f>
        <v/>
      </c>
      <c r="BC4256" s="187" t="str">
        <f t="shared" si="1435"/>
        <v/>
      </c>
    </row>
    <row r="4257" spans="29:55">
      <c r="AC4257" s="187" t="str">
        <f t="shared" ref="AC4257:AC4320" si="1436">IF($E4257=$AD$1,IF($G4257=$AE$1,A4257,""),"")</f>
        <v/>
      </c>
      <c r="AD4257" s="187" t="str">
        <f t="shared" ref="AD4257:AD4320" si="1437">IF($E4257=$AD$1,IF($G4257=$AE$1,E4257,""),"")</f>
        <v/>
      </c>
      <c r="AE4257" s="187" t="str">
        <f t="shared" ref="AE4257:AE4320" si="1438">IF($E4257=$AD$1,IF($G4257=$AE$1,F4257,""),"")</f>
        <v/>
      </c>
      <c r="AF4257" s="187" t="str">
        <f t="shared" ref="AF4257:AF4320" si="1439">IF($E4257=$AD$1,IF($G4257=$AE$1,G4257,""),"")</f>
        <v/>
      </c>
      <c r="AG4257" s="187" t="str">
        <f t="shared" ref="AG4257:AG4320" si="1440">IF($E4257=$AD$1,IF($G4257=$AE$1,I4257,""),"")</f>
        <v/>
      </c>
      <c r="AH4257" s="187" t="str">
        <f t="shared" ref="AH4257:AH4320" si="1441">IF($E4257=$AD$1,IF($G4257=$AE$1,J4257,""),"")</f>
        <v/>
      </c>
      <c r="AI4257" s="187" t="str">
        <f t="shared" ref="AI4257:AI4320" si="1442">IF($E4257=$AD$1,IF($G4257=$AE$1,K4257,""),"")</f>
        <v/>
      </c>
      <c r="AJ4257" s="187" t="str">
        <f t="shared" ref="AJ4257:AJ4320" si="1443">IF($E4257=$AD$1,IF($G4257=$AE$1,B4257,""),"")</f>
        <v/>
      </c>
      <c r="AK4257" s="187" t="str">
        <f t="shared" ref="AK4257:AK4320" si="1444">IF($E4257=$AD$1,IF($G4257=$AE$1,C4257,""),"")</f>
        <v/>
      </c>
      <c r="AN4257" s="187" t="str">
        <f t="shared" ref="AN4257:AN4320" si="1445">LEFT(AO4257,7)</f>
        <v/>
      </c>
      <c r="AO4257" s="187" t="str">
        <f t="shared" ref="AO4257:AO4320" si="1446">IF(AF4257=$AE$1,AJ4257&amp;"/"&amp;AK4257&amp;" "&amp;AD4257,"")</f>
        <v/>
      </c>
      <c r="AP4257" s="187" t="str">
        <f t="shared" ref="AP4257:AP4320" si="1447">IF(AO4257&lt;&gt;"",AI4257,"")</f>
        <v/>
      </c>
      <c r="AT4257" s="187" t="str">
        <f t="shared" ref="AT4257:AT4320" si="1448">IF($Q4257=$AD$1,N4257,"")</f>
        <v/>
      </c>
      <c r="AU4257" s="187" t="str">
        <f t="shared" ref="AU4257:AU4320" si="1449">IF($Q4257=$AD$1,O4257,"")</f>
        <v/>
      </c>
      <c r="AV4257" s="187" t="str">
        <f t="shared" ref="AV4257:AV4320" si="1450">IF($Q4257=$AD$1,P4257,"")</f>
        <v/>
      </c>
      <c r="AW4257" s="187" t="str">
        <f t="shared" ref="AW4257:AW4320" si="1451">IF($Q4257=$AD$1,T4257,"")</f>
        <v/>
      </c>
      <c r="AX4257" s="187" t="str">
        <f t="shared" ref="AX4257:AX4320" si="1452">IF(AW4257&lt;&gt;"",AW4257&amp;" "&amp;$AD$1,"")</f>
        <v/>
      </c>
      <c r="AY4257" s="187" t="str">
        <f t="shared" ref="AY4257:AY4320" si="1453">VLOOKUP(AX4257,AO:AP,2,FALSE)</f>
        <v/>
      </c>
      <c r="AZ4257" s="187" t="str">
        <f t="shared" ref="AZ4257:AZ4320" si="1454">IF(AY4257="","",AV4257/AY4257)</f>
        <v/>
      </c>
      <c r="BA4257" s="187" t="str">
        <f t="shared" ref="BA4257:BA4320" si="1455">AT4257&amp;" "&amp;AU4257</f>
        <v xml:space="preserve"> </v>
      </c>
      <c r="BB4257" s="187" t="str">
        <f>IFERROR(IF(AW4257="","",VLOOKUP(AW4257,SUSS!R:S,2,FALSE)),AY4257*SUSS!$M$2)</f>
        <v/>
      </c>
      <c r="BC4257" s="187" t="str">
        <f t="shared" ref="BC4257:BC4320" si="1456">IFERROR(IF(BB4257&lt;&gt;"",AZ4257*BB4257,""),"VER")</f>
        <v/>
      </c>
    </row>
    <row r="4258" spans="29:55">
      <c r="AC4258" s="187" t="str">
        <f t="shared" si="1436"/>
        <v/>
      </c>
      <c r="AD4258" s="187" t="str">
        <f t="shared" si="1437"/>
        <v/>
      </c>
      <c r="AE4258" s="187" t="str">
        <f t="shared" si="1438"/>
        <v/>
      </c>
      <c r="AF4258" s="187" t="str">
        <f t="shared" si="1439"/>
        <v/>
      </c>
      <c r="AG4258" s="187" t="str">
        <f t="shared" si="1440"/>
        <v/>
      </c>
      <c r="AH4258" s="187" t="str">
        <f t="shared" si="1441"/>
        <v/>
      </c>
      <c r="AI4258" s="187" t="str">
        <f t="shared" si="1442"/>
        <v/>
      </c>
      <c r="AJ4258" s="187" t="str">
        <f t="shared" si="1443"/>
        <v/>
      </c>
      <c r="AK4258" s="187" t="str">
        <f t="shared" si="1444"/>
        <v/>
      </c>
      <c r="AN4258" s="187" t="str">
        <f t="shared" si="1445"/>
        <v/>
      </c>
      <c r="AO4258" s="187" t="str">
        <f t="shared" si="1446"/>
        <v/>
      </c>
      <c r="AP4258" s="187" t="str">
        <f t="shared" si="1447"/>
        <v/>
      </c>
      <c r="AT4258" s="187" t="str">
        <f t="shared" si="1448"/>
        <v/>
      </c>
      <c r="AU4258" s="187" t="str">
        <f t="shared" si="1449"/>
        <v/>
      </c>
      <c r="AV4258" s="187" t="str">
        <f t="shared" si="1450"/>
        <v/>
      </c>
      <c r="AW4258" s="187" t="str">
        <f t="shared" si="1451"/>
        <v/>
      </c>
      <c r="AX4258" s="187" t="str">
        <f t="shared" si="1452"/>
        <v/>
      </c>
      <c r="AY4258" s="187" t="str">
        <f t="shared" si="1453"/>
        <v/>
      </c>
      <c r="AZ4258" s="187" t="str">
        <f t="shared" si="1454"/>
        <v/>
      </c>
      <c r="BA4258" s="187" t="str">
        <f t="shared" si="1455"/>
        <v xml:space="preserve"> </v>
      </c>
      <c r="BB4258" s="187" t="str">
        <f>IFERROR(IF(AW4258="","",VLOOKUP(AW4258,SUSS!R:S,2,FALSE)),AY4258*SUSS!$M$2)</f>
        <v/>
      </c>
      <c r="BC4258" s="187" t="str">
        <f t="shared" si="1456"/>
        <v/>
      </c>
    </row>
    <row r="4259" spans="29:55">
      <c r="AC4259" s="187" t="str">
        <f t="shared" si="1436"/>
        <v/>
      </c>
      <c r="AD4259" s="187" t="str">
        <f t="shared" si="1437"/>
        <v/>
      </c>
      <c r="AE4259" s="187" t="str">
        <f t="shared" si="1438"/>
        <v/>
      </c>
      <c r="AF4259" s="187" t="str">
        <f t="shared" si="1439"/>
        <v/>
      </c>
      <c r="AG4259" s="187" t="str">
        <f t="shared" si="1440"/>
        <v/>
      </c>
      <c r="AH4259" s="187" t="str">
        <f t="shared" si="1441"/>
        <v/>
      </c>
      <c r="AI4259" s="187" t="str">
        <f t="shared" si="1442"/>
        <v/>
      </c>
      <c r="AJ4259" s="187" t="str">
        <f t="shared" si="1443"/>
        <v/>
      </c>
      <c r="AK4259" s="187" t="str">
        <f t="shared" si="1444"/>
        <v/>
      </c>
      <c r="AN4259" s="187" t="str">
        <f t="shared" si="1445"/>
        <v/>
      </c>
      <c r="AO4259" s="187" t="str">
        <f t="shared" si="1446"/>
        <v/>
      </c>
      <c r="AP4259" s="187" t="str">
        <f t="shared" si="1447"/>
        <v/>
      </c>
      <c r="AT4259" s="187" t="str">
        <f t="shared" si="1448"/>
        <v/>
      </c>
      <c r="AU4259" s="187" t="str">
        <f t="shared" si="1449"/>
        <v/>
      </c>
      <c r="AV4259" s="187" t="str">
        <f t="shared" si="1450"/>
        <v/>
      </c>
      <c r="AW4259" s="187" t="str">
        <f t="shared" si="1451"/>
        <v/>
      </c>
      <c r="AX4259" s="187" t="str">
        <f t="shared" si="1452"/>
        <v/>
      </c>
      <c r="AY4259" s="187" t="str">
        <f t="shared" si="1453"/>
        <v/>
      </c>
      <c r="AZ4259" s="187" t="str">
        <f t="shared" si="1454"/>
        <v/>
      </c>
      <c r="BA4259" s="187" t="str">
        <f t="shared" si="1455"/>
        <v xml:space="preserve"> </v>
      </c>
      <c r="BB4259" s="187" t="str">
        <f>IFERROR(IF(AW4259="","",VLOOKUP(AW4259,SUSS!R:S,2,FALSE)),AY4259*SUSS!$M$2)</f>
        <v/>
      </c>
      <c r="BC4259" s="187" t="str">
        <f t="shared" si="1456"/>
        <v/>
      </c>
    </row>
    <row r="4260" spans="29:55">
      <c r="AC4260" s="187" t="str">
        <f t="shared" si="1436"/>
        <v/>
      </c>
      <c r="AD4260" s="187" t="str">
        <f t="shared" si="1437"/>
        <v/>
      </c>
      <c r="AE4260" s="187" t="str">
        <f t="shared" si="1438"/>
        <v/>
      </c>
      <c r="AF4260" s="187" t="str">
        <f t="shared" si="1439"/>
        <v/>
      </c>
      <c r="AG4260" s="187" t="str">
        <f t="shared" si="1440"/>
        <v/>
      </c>
      <c r="AH4260" s="187" t="str">
        <f t="shared" si="1441"/>
        <v/>
      </c>
      <c r="AI4260" s="187" t="str">
        <f t="shared" si="1442"/>
        <v/>
      </c>
      <c r="AJ4260" s="187" t="str">
        <f t="shared" si="1443"/>
        <v/>
      </c>
      <c r="AK4260" s="187" t="str">
        <f t="shared" si="1444"/>
        <v/>
      </c>
      <c r="AN4260" s="187" t="str">
        <f t="shared" si="1445"/>
        <v/>
      </c>
      <c r="AO4260" s="187" t="str">
        <f t="shared" si="1446"/>
        <v/>
      </c>
      <c r="AP4260" s="187" t="str">
        <f t="shared" si="1447"/>
        <v/>
      </c>
      <c r="AT4260" s="187" t="str">
        <f t="shared" si="1448"/>
        <v/>
      </c>
      <c r="AU4260" s="187" t="str">
        <f t="shared" si="1449"/>
        <v/>
      </c>
      <c r="AV4260" s="187" t="str">
        <f t="shared" si="1450"/>
        <v/>
      </c>
      <c r="AW4260" s="187" t="str">
        <f t="shared" si="1451"/>
        <v/>
      </c>
      <c r="AX4260" s="187" t="str">
        <f t="shared" si="1452"/>
        <v/>
      </c>
      <c r="AY4260" s="187" t="str">
        <f t="shared" si="1453"/>
        <v/>
      </c>
      <c r="AZ4260" s="187" t="str">
        <f t="shared" si="1454"/>
        <v/>
      </c>
      <c r="BA4260" s="187" t="str">
        <f t="shared" si="1455"/>
        <v xml:space="preserve"> </v>
      </c>
      <c r="BB4260" s="187" t="str">
        <f>IFERROR(IF(AW4260="","",VLOOKUP(AW4260,SUSS!R:S,2,FALSE)),AY4260*SUSS!$M$2)</f>
        <v/>
      </c>
      <c r="BC4260" s="187" t="str">
        <f t="shared" si="1456"/>
        <v/>
      </c>
    </row>
    <row r="4261" spans="29:55">
      <c r="AC4261" s="187" t="str">
        <f t="shared" si="1436"/>
        <v/>
      </c>
      <c r="AD4261" s="187" t="str">
        <f t="shared" si="1437"/>
        <v/>
      </c>
      <c r="AE4261" s="187" t="str">
        <f t="shared" si="1438"/>
        <v/>
      </c>
      <c r="AF4261" s="187" t="str">
        <f t="shared" si="1439"/>
        <v/>
      </c>
      <c r="AG4261" s="187" t="str">
        <f t="shared" si="1440"/>
        <v/>
      </c>
      <c r="AH4261" s="187" t="str">
        <f t="shared" si="1441"/>
        <v/>
      </c>
      <c r="AI4261" s="187" t="str">
        <f t="shared" si="1442"/>
        <v/>
      </c>
      <c r="AJ4261" s="187" t="str">
        <f t="shared" si="1443"/>
        <v/>
      </c>
      <c r="AK4261" s="187" t="str">
        <f t="shared" si="1444"/>
        <v/>
      </c>
      <c r="AN4261" s="187" t="str">
        <f t="shared" si="1445"/>
        <v/>
      </c>
      <c r="AO4261" s="187" t="str">
        <f t="shared" si="1446"/>
        <v/>
      </c>
      <c r="AP4261" s="187" t="str">
        <f t="shared" si="1447"/>
        <v/>
      </c>
      <c r="AT4261" s="187" t="str">
        <f t="shared" si="1448"/>
        <v/>
      </c>
      <c r="AU4261" s="187" t="str">
        <f t="shared" si="1449"/>
        <v/>
      </c>
      <c r="AV4261" s="187" t="str">
        <f t="shared" si="1450"/>
        <v/>
      </c>
      <c r="AW4261" s="187" t="str">
        <f t="shared" si="1451"/>
        <v/>
      </c>
      <c r="AX4261" s="187" t="str">
        <f t="shared" si="1452"/>
        <v/>
      </c>
      <c r="AY4261" s="187" t="str">
        <f t="shared" si="1453"/>
        <v/>
      </c>
      <c r="AZ4261" s="187" t="str">
        <f t="shared" si="1454"/>
        <v/>
      </c>
      <c r="BA4261" s="187" t="str">
        <f t="shared" si="1455"/>
        <v xml:space="preserve"> </v>
      </c>
      <c r="BB4261" s="187" t="str">
        <f>IFERROR(IF(AW4261="","",VLOOKUP(AW4261,SUSS!R:S,2,FALSE)),AY4261*SUSS!$M$2)</f>
        <v/>
      </c>
      <c r="BC4261" s="187" t="str">
        <f t="shared" si="1456"/>
        <v/>
      </c>
    </row>
    <row r="4262" spans="29:55">
      <c r="AC4262" s="187" t="str">
        <f t="shared" si="1436"/>
        <v/>
      </c>
      <c r="AD4262" s="187" t="str">
        <f t="shared" si="1437"/>
        <v/>
      </c>
      <c r="AE4262" s="187" t="str">
        <f t="shared" si="1438"/>
        <v/>
      </c>
      <c r="AF4262" s="187" t="str">
        <f t="shared" si="1439"/>
        <v/>
      </c>
      <c r="AG4262" s="187" t="str">
        <f t="shared" si="1440"/>
        <v/>
      </c>
      <c r="AH4262" s="187" t="str">
        <f t="shared" si="1441"/>
        <v/>
      </c>
      <c r="AI4262" s="187" t="str">
        <f t="shared" si="1442"/>
        <v/>
      </c>
      <c r="AJ4262" s="187" t="str">
        <f t="shared" si="1443"/>
        <v/>
      </c>
      <c r="AK4262" s="187" t="str">
        <f t="shared" si="1444"/>
        <v/>
      </c>
      <c r="AN4262" s="187" t="str">
        <f t="shared" si="1445"/>
        <v/>
      </c>
      <c r="AO4262" s="187" t="str">
        <f t="shared" si="1446"/>
        <v/>
      </c>
      <c r="AP4262" s="187" t="str">
        <f t="shared" si="1447"/>
        <v/>
      </c>
      <c r="AT4262" s="187" t="str">
        <f t="shared" si="1448"/>
        <v/>
      </c>
      <c r="AU4262" s="187" t="str">
        <f t="shared" si="1449"/>
        <v/>
      </c>
      <c r="AV4262" s="187" t="str">
        <f t="shared" si="1450"/>
        <v/>
      </c>
      <c r="AW4262" s="187" t="str">
        <f t="shared" si="1451"/>
        <v/>
      </c>
      <c r="AX4262" s="187" t="str">
        <f t="shared" si="1452"/>
        <v/>
      </c>
      <c r="AY4262" s="187" t="str">
        <f t="shared" si="1453"/>
        <v/>
      </c>
      <c r="AZ4262" s="187" t="str">
        <f t="shared" si="1454"/>
        <v/>
      </c>
      <c r="BA4262" s="187" t="str">
        <f t="shared" si="1455"/>
        <v xml:space="preserve"> </v>
      </c>
      <c r="BB4262" s="187" t="str">
        <f>IFERROR(IF(AW4262="","",VLOOKUP(AW4262,SUSS!R:S,2,FALSE)),AY4262*SUSS!$M$2)</f>
        <v/>
      </c>
      <c r="BC4262" s="187" t="str">
        <f t="shared" si="1456"/>
        <v/>
      </c>
    </row>
    <row r="4263" spans="29:55">
      <c r="AC4263" s="187" t="str">
        <f t="shared" si="1436"/>
        <v/>
      </c>
      <c r="AD4263" s="187" t="str">
        <f t="shared" si="1437"/>
        <v/>
      </c>
      <c r="AE4263" s="187" t="str">
        <f t="shared" si="1438"/>
        <v/>
      </c>
      <c r="AF4263" s="187" t="str">
        <f t="shared" si="1439"/>
        <v/>
      </c>
      <c r="AG4263" s="187" t="str">
        <f t="shared" si="1440"/>
        <v/>
      </c>
      <c r="AH4263" s="187" t="str">
        <f t="shared" si="1441"/>
        <v/>
      </c>
      <c r="AI4263" s="187" t="str">
        <f t="shared" si="1442"/>
        <v/>
      </c>
      <c r="AJ4263" s="187" t="str">
        <f t="shared" si="1443"/>
        <v/>
      </c>
      <c r="AK4263" s="187" t="str">
        <f t="shared" si="1444"/>
        <v/>
      </c>
      <c r="AN4263" s="187" t="str">
        <f t="shared" si="1445"/>
        <v/>
      </c>
      <c r="AO4263" s="187" t="str">
        <f t="shared" si="1446"/>
        <v/>
      </c>
      <c r="AP4263" s="187" t="str">
        <f t="shared" si="1447"/>
        <v/>
      </c>
      <c r="AT4263" s="187" t="str">
        <f t="shared" si="1448"/>
        <v/>
      </c>
      <c r="AU4263" s="187" t="str">
        <f t="shared" si="1449"/>
        <v/>
      </c>
      <c r="AV4263" s="187" t="str">
        <f t="shared" si="1450"/>
        <v/>
      </c>
      <c r="AW4263" s="187" t="str">
        <f t="shared" si="1451"/>
        <v/>
      </c>
      <c r="AX4263" s="187" t="str">
        <f t="shared" si="1452"/>
        <v/>
      </c>
      <c r="AY4263" s="187" t="str">
        <f t="shared" si="1453"/>
        <v/>
      </c>
      <c r="AZ4263" s="187" t="str">
        <f t="shared" si="1454"/>
        <v/>
      </c>
      <c r="BA4263" s="187" t="str">
        <f t="shared" si="1455"/>
        <v xml:space="preserve"> </v>
      </c>
      <c r="BB4263" s="187" t="str">
        <f>IFERROR(IF(AW4263="","",VLOOKUP(AW4263,SUSS!R:S,2,FALSE)),AY4263*SUSS!$M$2)</f>
        <v/>
      </c>
      <c r="BC4263" s="187" t="str">
        <f t="shared" si="1456"/>
        <v/>
      </c>
    </row>
    <row r="4264" spans="29:55">
      <c r="AC4264" s="187" t="str">
        <f t="shared" si="1436"/>
        <v/>
      </c>
      <c r="AD4264" s="187" t="str">
        <f t="shared" si="1437"/>
        <v/>
      </c>
      <c r="AE4264" s="187" t="str">
        <f t="shared" si="1438"/>
        <v/>
      </c>
      <c r="AF4264" s="187" t="str">
        <f t="shared" si="1439"/>
        <v/>
      </c>
      <c r="AG4264" s="187" t="str">
        <f t="shared" si="1440"/>
        <v/>
      </c>
      <c r="AH4264" s="187" t="str">
        <f t="shared" si="1441"/>
        <v/>
      </c>
      <c r="AI4264" s="187" t="str">
        <f t="shared" si="1442"/>
        <v/>
      </c>
      <c r="AJ4264" s="187" t="str">
        <f t="shared" si="1443"/>
        <v/>
      </c>
      <c r="AK4264" s="187" t="str">
        <f t="shared" si="1444"/>
        <v/>
      </c>
      <c r="AN4264" s="187" t="str">
        <f t="shared" si="1445"/>
        <v/>
      </c>
      <c r="AO4264" s="187" t="str">
        <f t="shared" si="1446"/>
        <v/>
      </c>
      <c r="AP4264" s="187" t="str">
        <f t="shared" si="1447"/>
        <v/>
      </c>
      <c r="AT4264" s="187" t="str">
        <f t="shared" si="1448"/>
        <v/>
      </c>
      <c r="AU4264" s="187" t="str">
        <f t="shared" si="1449"/>
        <v/>
      </c>
      <c r="AV4264" s="187" t="str">
        <f t="shared" si="1450"/>
        <v/>
      </c>
      <c r="AW4264" s="187" t="str">
        <f t="shared" si="1451"/>
        <v/>
      </c>
      <c r="AX4264" s="187" t="str">
        <f t="shared" si="1452"/>
        <v/>
      </c>
      <c r="AY4264" s="187" t="str">
        <f t="shared" si="1453"/>
        <v/>
      </c>
      <c r="AZ4264" s="187" t="str">
        <f t="shared" si="1454"/>
        <v/>
      </c>
      <c r="BA4264" s="187" t="str">
        <f t="shared" si="1455"/>
        <v xml:space="preserve"> </v>
      </c>
      <c r="BB4264" s="187" t="str">
        <f>IFERROR(IF(AW4264="","",VLOOKUP(AW4264,SUSS!R:S,2,FALSE)),AY4264*SUSS!$M$2)</f>
        <v/>
      </c>
      <c r="BC4264" s="187" t="str">
        <f t="shared" si="1456"/>
        <v/>
      </c>
    </row>
    <row r="4265" spans="29:55">
      <c r="AC4265" s="187" t="str">
        <f t="shared" si="1436"/>
        <v/>
      </c>
      <c r="AD4265" s="187" t="str">
        <f t="shared" si="1437"/>
        <v/>
      </c>
      <c r="AE4265" s="187" t="str">
        <f t="shared" si="1438"/>
        <v/>
      </c>
      <c r="AF4265" s="187" t="str">
        <f t="shared" si="1439"/>
        <v/>
      </c>
      <c r="AG4265" s="187" t="str">
        <f t="shared" si="1440"/>
        <v/>
      </c>
      <c r="AH4265" s="187" t="str">
        <f t="shared" si="1441"/>
        <v/>
      </c>
      <c r="AI4265" s="187" t="str">
        <f t="shared" si="1442"/>
        <v/>
      </c>
      <c r="AJ4265" s="187" t="str">
        <f t="shared" si="1443"/>
        <v/>
      </c>
      <c r="AK4265" s="187" t="str">
        <f t="shared" si="1444"/>
        <v/>
      </c>
      <c r="AN4265" s="187" t="str">
        <f t="shared" si="1445"/>
        <v/>
      </c>
      <c r="AO4265" s="187" t="str">
        <f t="shared" si="1446"/>
        <v/>
      </c>
      <c r="AP4265" s="187" t="str">
        <f t="shared" si="1447"/>
        <v/>
      </c>
      <c r="AT4265" s="187" t="str">
        <f t="shared" si="1448"/>
        <v/>
      </c>
      <c r="AU4265" s="187" t="str">
        <f t="shared" si="1449"/>
        <v/>
      </c>
      <c r="AV4265" s="187" t="str">
        <f t="shared" si="1450"/>
        <v/>
      </c>
      <c r="AW4265" s="187" t="str">
        <f t="shared" si="1451"/>
        <v/>
      </c>
      <c r="AX4265" s="187" t="str">
        <f t="shared" si="1452"/>
        <v/>
      </c>
      <c r="AY4265" s="187" t="str">
        <f t="shared" si="1453"/>
        <v/>
      </c>
      <c r="AZ4265" s="187" t="str">
        <f t="shared" si="1454"/>
        <v/>
      </c>
      <c r="BA4265" s="187" t="str">
        <f t="shared" si="1455"/>
        <v xml:space="preserve"> </v>
      </c>
      <c r="BB4265" s="187" t="str">
        <f>IFERROR(IF(AW4265="","",VLOOKUP(AW4265,SUSS!R:S,2,FALSE)),AY4265*SUSS!$M$2)</f>
        <v/>
      </c>
      <c r="BC4265" s="187" t="str">
        <f t="shared" si="1456"/>
        <v/>
      </c>
    </row>
    <row r="4266" spans="29:55">
      <c r="AC4266" s="187" t="str">
        <f t="shared" si="1436"/>
        <v/>
      </c>
      <c r="AD4266" s="187" t="str">
        <f t="shared" si="1437"/>
        <v/>
      </c>
      <c r="AE4266" s="187" t="str">
        <f t="shared" si="1438"/>
        <v/>
      </c>
      <c r="AF4266" s="187" t="str">
        <f t="shared" si="1439"/>
        <v/>
      </c>
      <c r="AG4266" s="187" t="str">
        <f t="shared" si="1440"/>
        <v/>
      </c>
      <c r="AH4266" s="187" t="str">
        <f t="shared" si="1441"/>
        <v/>
      </c>
      <c r="AI4266" s="187" t="str">
        <f t="shared" si="1442"/>
        <v/>
      </c>
      <c r="AJ4266" s="187" t="str">
        <f t="shared" si="1443"/>
        <v/>
      </c>
      <c r="AK4266" s="187" t="str">
        <f t="shared" si="1444"/>
        <v/>
      </c>
      <c r="AN4266" s="187" t="str">
        <f t="shared" si="1445"/>
        <v/>
      </c>
      <c r="AO4266" s="187" t="str">
        <f t="shared" si="1446"/>
        <v/>
      </c>
      <c r="AP4266" s="187" t="str">
        <f t="shared" si="1447"/>
        <v/>
      </c>
      <c r="AT4266" s="187" t="str">
        <f t="shared" si="1448"/>
        <v/>
      </c>
      <c r="AU4266" s="187" t="str">
        <f t="shared" si="1449"/>
        <v/>
      </c>
      <c r="AV4266" s="187" t="str">
        <f t="shared" si="1450"/>
        <v/>
      </c>
      <c r="AW4266" s="187" t="str">
        <f t="shared" si="1451"/>
        <v/>
      </c>
      <c r="AX4266" s="187" t="str">
        <f t="shared" si="1452"/>
        <v/>
      </c>
      <c r="AY4266" s="187" t="str">
        <f t="shared" si="1453"/>
        <v/>
      </c>
      <c r="AZ4266" s="187" t="str">
        <f t="shared" si="1454"/>
        <v/>
      </c>
      <c r="BA4266" s="187" t="str">
        <f t="shared" si="1455"/>
        <v xml:space="preserve"> </v>
      </c>
      <c r="BB4266" s="187" t="str">
        <f>IFERROR(IF(AW4266="","",VLOOKUP(AW4266,SUSS!R:S,2,FALSE)),AY4266*SUSS!$M$2)</f>
        <v/>
      </c>
      <c r="BC4266" s="187" t="str">
        <f t="shared" si="1456"/>
        <v/>
      </c>
    </row>
    <row r="4267" spans="29:55">
      <c r="AC4267" s="187" t="str">
        <f t="shared" si="1436"/>
        <v/>
      </c>
      <c r="AD4267" s="187" t="str">
        <f t="shared" si="1437"/>
        <v/>
      </c>
      <c r="AE4267" s="187" t="str">
        <f t="shared" si="1438"/>
        <v/>
      </c>
      <c r="AF4267" s="187" t="str">
        <f t="shared" si="1439"/>
        <v/>
      </c>
      <c r="AG4267" s="187" t="str">
        <f t="shared" si="1440"/>
        <v/>
      </c>
      <c r="AH4267" s="187" t="str">
        <f t="shared" si="1441"/>
        <v/>
      </c>
      <c r="AI4267" s="187" t="str">
        <f t="shared" si="1442"/>
        <v/>
      </c>
      <c r="AJ4267" s="187" t="str">
        <f t="shared" si="1443"/>
        <v/>
      </c>
      <c r="AK4267" s="187" t="str">
        <f t="shared" si="1444"/>
        <v/>
      </c>
      <c r="AN4267" s="187" t="str">
        <f t="shared" si="1445"/>
        <v/>
      </c>
      <c r="AO4267" s="187" t="str">
        <f t="shared" si="1446"/>
        <v/>
      </c>
      <c r="AP4267" s="187" t="str">
        <f t="shared" si="1447"/>
        <v/>
      </c>
      <c r="AT4267" s="187" t="str">
        <f t="shared" si="1448"/>
        <v/>
      </c>
      <c r="AU4267" s="187" t="str">
        <f t="shared" si="1449"/>
        <v/>
      </c>
      <c r="AV4267" s="187" t="str">
        <f t="shared" si="1450"/>
        <v/>
      </c>
      <c r="AW4267" s="187" t="str">
        <f t="shared" si="1451"/>
        <v/>
      </c>
      <c r="AX4267" s="187" t="str">
        <f t="shared" si="1452"/>
        <v/>
      </c>
      <c r="AY4267" s="187" t="str">
        <f t="shared" si="1453"/>
        <v/>
      </c>
      <c r="AZ4267" s="187" t="str">
        <f t="shared" si="1454"/>
        <v/>
      </c>
      <c r="BA4267" s="187" t="str">
        <f t="shared" si="1455"/>
        <v xml:space="preserve"> </v>
      </c>
      <c r="BB4267" s="187" t="str">
        <f>IFERROR(IF(AW4267="","",VLOOKUP(AW4267,SUSS!R:S,2,FALSE)),AY4267*SUSS!$M$2)</f>
        <v/>
      </c>
      <c r="BC4267" s="187" t="str">
        <f t="shared" si="1456"/>
        <v/>
      </c>
    </row>
    <row r="4268" spans="29:55">
      <c r="AC4268" s="187" t="str">
        <f t="shared" si="1436"/>
        <v/>
      </c>
      <c r="AD4268" s="187" t="str">
        <f t="shared" si="1437"/>
        <v/>
      </c>
      <c r="AE4268" s="187" t="str">
        <f t="shared" si="1438"/>
        <v/>
      </c>
      <c r="AF4268" s="187" t="str">
        <f t="shared" si="1439"/>
        <v/>
      </c>
      <c r="AG4268" s="187" t="str">
        <f t="shared" si="1440"/>
        <v/>
      </c>
      <c r="AH4268" s="187" t="str">
        <f t="shared" si="1441"/>
        <v/>
      </c>
      <c r="AI4268" s="187" t="str">
        <f t="shared" si="1442"/>
        <v/>
      </c>
      <c r="AJ4268" s="187" t="str">
        <f t="shared" si="1443"/>
        <v/>
      </c>
      <c r="AK4268" s="187" t="str">
        <f t="shared" si="1444"/>
        <v/>
      </c>
      <c r="AN4268" s="187" t="str">
        <f t="shared" si="1445"/>
        <v/>
      </c>
      <c r="AO4268" s="187" t="str">
        <f t="shared" si="1446"/>
        <v/>
      </c>
      <c r="AP4268" s="187" t="str">
        <f t="shared" si="1447"/>
        <v/>
      </c>
      <c r="AT4268" s="187" t="str">
        <f t="shared" si="1448"/>
        <v/>
      </c>
      <c r="AU4268" s="187" t="str">
        <f t="shared" si="1449"/>
        <v/>
      </c>
      <c r="AV4268" s="187" t="str">
        <f t="shared" si="1450"/>
        <v/>
      </c>
      <c r="AW4268" s="187" t="str">
        <f t="shared" si="1451"/>
        <v/>
      </c>
      <c r="AX4268" s="187" t="str">
        <f t="shared" si="1452"/>
        <v/>
      </c>
      <c r="AY4268" s="187" t="str">
        <f t="shared" si="1453"/>
        <v/>
      </c>
      <c r="AZ4268" s="187" t="str">
        <f t="shared" si="1454"/>
        <v/>
      </c>
      <c r="BA4268" s="187" t="str">
        <f t="shared" si="1455"/>
        <v xml:space="preserve"> </v>
      </c>
      <c r="BB4268" s="187" t="str">
        <f>IFERROR(IF(AW4268="","",VLOOKUP(AW4268,SUSS!R:S,2,FALSE)),AY4268*SUSS!$M$2)</f>
        <v/>
      </c>
      <c r="BC4268" s="187" t="str">
        <f t="shared" si="1456"/>
        <v/>
      </c>
    </row>
    <row r="4269" spans="29:55">
      <c r="AC4269" s="187" t="str">
        <f t="shared" si="1436"/>
        <v/>
      </c>
      <c r="AD4269" s="187" t="str">
        <f t="shared" si="1437"/>
        <v/>
      </c>
      <c r="AE4269" s="187" t="str">
        <f t="shared" si="1438"/>
        <v/>
      </c>
      <c r="AF4269" s="187" t="str">
        <f t="shared" si="1439"/>
        <v/>
      </c>
      <c r="AG4269" s="187" t="str">
        <f t="shared" si="1440"/>
        <v/>
      </c>
      <c r="AH4269" s="187" t="str">
        <f t="shared" si="1441"/>
        <v/>
      </c>
      <c r="AI4269" s="187" t="str">
        <f t="shared" si="1442"/>
        <v/>
      </c>
      <c r="AJ4269" s="187" t="str">
        <f t="shared" si="1443"/>
        <v/>
      </c>
      <c r="AK4269" s="187" t="str">
        <f t="shared" si="1444"/>
        <v/>
      </c>
      <c r="AN4269" s="187" t="str">
        <f t="shared" si="1445"/>
        <v/>
      </c>
      <c r="AO4269" s="187" t="str">
        <f t="shared" si="1446"/>
        <v/>
      </c>
      <c r="AP4269" s="187" t="str">
        <f t="shared" si="1447"/>
        <v/>
      </c>
      <c r="AT4269" s="187" t="str">
        <f t="shared" si="1448"/>
        <v/>
      </c>
      <c r="AU4269" s="187" t="str">
        <f t="shared" si="1449"/>
        <v/>
      </c>
      <c r="AV4269" s="187" t="str">
        <f t="shared" si="1450"/>
        <v/>
      </c>
      <c r="AW4269" s="187" t="str">
        <f t="shared" si="1451"/>
        <v/>
      </c>
      <c r="AX4269" s="187" t="str">
        <f t="shared" si="1452"/>
        <v/>
      </c>
      <c r="AY4269" s="187" t="str">
        <f t="shared" si="1453"/>
        <v/>
      </c>
      <c r="AZ4269" s="187" t="str">
        <f t="shared" si="1454"/>
        <v/>
      </c>
      <c r="BA4269" s="187" t="str">
        <f t="shared" si="1455"/>
        <v xml:space="preserve"> </v>
      </c>
      <c r="BB4269" s="187" t="str">
        <f>IFERROR(IF(AW4269="","",VLOOKUP(AW4269,SUSS!R:S,2,FALSE)),AY4269*SUSS!$M$2)</f>
        <v/>
      </c>
      <c r="BC4269" s="187" t="str">
        <f t="shared" si="1456"/>
        <v/>
      </c>
    </row>
    <row r="4270" spans="29:55">
      <c r="AC4270" s="187" t="str">
        <f t="shared" si="1436"/>
        <v/>
      </c>
      <c r="AD4270" s="187" t="str">
        <f t="shared" si="1437"/>
        <v/>
      </c>
      <c r="AE4270" s="187" t="str">
        <f t="shared" si="1438"/>
        <v/>
      </c>
      <c r="AF4270" s="187" t="str">
        <f t="shared" si="1439"/>
        <v/>
      </c>
      <c r="AG4270" s="187" t="str">
        <f t="shared" si="1440"/>
        <v/>
      </c>
      <c r="AH4270" s="187" t="str">
        <f t="shared" si="1441"/>
        <v/>
      </c>
      <c r="AI4270" s="187" t="str">
        <f t="shared" si="1442"/>
        <v/>
      </c>
      <c r="AJ4270" s="187" t="str">
        <f t="shared" si="1443"/>
        <v/>
      </c>
      <c r="AK4270" s="187" t="str">
        <f t="shared" si="1444"/>
        <v/>
      </c>
      <c r="AN4270" s="187" t="str">
        <f t="shared" si="1445"/>
        <v/>
      </c>
      <c r="AO4270" s="187" t="str">
        <f t="shared" si="1446"/>
        <v/>
      </c>
      <c r="AP4270" s="187" t="str">
        <f t="shared" si="1447"/>
        <v/>
      </c>
      <c r="AT4270" s="187" t="str">
        <f t="shared" si="1448"/>
        <v/>
      </c>
      <c r="AU4270" s="187" t="str">
        <f t="shared" si="1449"/>
        <v/>
      </c>
      <c r="AV4270" s="187" t="str">
        <f t="shared" si="1450"/>
        <v/>
      </c>
      <c r="AW4270" s="187" t="str">
        <f t="shared" si="1451"/>
        <v/>
      </c>
      <c r="AX4270" s="187" t="str">
        <f t="shared" si="1452"/>
        <v/>
      </c>
      <c r="AY4270" s="187" t="str">
        <f t="shared" si="1453"/>
        <v/>
      </c>
      <c r="AZ4270" s="187" t="str">
        <f t="shared" si="1454"/>
        <v/>
      </c>
      <c r="BA4270" s="187" t="str">
        <f t="shared" si="1455"/>
        <v xml:space="preserve"> </v>
      </c>
      <c r="BB4270" s="187" t="str">
        <f>IFERROR(IF(AW4270="","",VLOOKUP(AW4270,SUSS!R:S,2,FALSE)),AY4270*SUSS!$M$2)</f>
        <v/>
      </c>
      <c r="BC4270" s="187" t="str">
        <f t="shared" si="1456"/>
        <v/>
      </c>
    </row>
    <row r="4271" spans="29:55">
      <c r="AC4271" s="187" t="str">
        <f t="shared" si="1436"/>
        <v/>
      </c>
      <c r="AD4271" s="187" t="str">
        <f t="shared" si="1437"/>
        <v/>
      </c>
      <c r="AE4271" s="187" t="str">
        <f t="shared" si="1438"/>
        <v/>
      </c>
      <c r="AF4271" s="187" t="str">
        <f t="shared" si="1439"/>
        <v/>
      </c>
      <c r="AG4271" s="187" t="str">
        <f t="shared" si="1440"/>
        <v/>
      </c>
      <c r="AH4271" s="187" t="str">
        <f t="shared" si="1441"/>
        <v/>
      </c>
      <c r="AI4271" s="187" t="str">
        <f t="shared" si="1442"/>
        <v/>
      </c>
      <c r="AJ4271" s="187" t="str">
        <f t="shared" si="1443"/>
        <v/>
      </c>
      <c r="AK4271" s="187" t="str">
        <f t="shared" si="1444"/>
        <v/>
      </c>
      <c r="AN4271" s="187" t="str">
        <f t="shared" si="1445"/>
        <v/>
      </c>
      <c r="AO4271" s="187" t="str">
        <f t="shared" si="1446"/>
        <v/>
      </c>
      <c r="AP4271" s="187" t="str">
        <f t="shared" si="1447"/>
        <v/>
      </c>
      <c r="AT4271" s="187" t="str">
        <f t="shared" si="1448"/>
        <v/>
      </c>
      <c r="AU4271" s="187" t="str">
        <f t="shared" si="1449"/>
        <v/>
      </c>
      <c r="AV4271" s="187" t="str">
        <f t="shared" si="1450"/>
        <v/>
      </c>
      <c r="AW4271" s="187" t="str">
        <f t="shared" si="1451"/>
        <v/>
      </c>
      <c r="AX4271" s="187" t="str">
        <f t="shared" si="1452"/>
        <v/>
      </c>
      <c r="AY4271" s="187" t="str">
        <f t="shared" si="1453"/>
        <v/>
      </c>
      <c r="AZ4271" s="187" t="str">
        <f t="shared" si="1454"/>
        <v/>
      </c>
      <c r="BA4271" s="187" t="str">
        <f t="shared" si="1455"/>
        <v xml:space="preserve"> </v>
      </c>
      <c r="BB4271" s="187" t="str">
        <f>IFERROR(IF(AW4271="","",VLOOKUP(AW4271,SUSS!R:S,2,FALSE)),AY4271*SUSS!$M$2)</f>
        <v/>
      </c>
      <c r="BC4271" s="187" t="str">
        <f t="shared" si="1456"/>
        <v/>
      </c>
    </row>
    <row r="4272" spans="29:55">
      <c r="AC4272" s="187" t="str">
        <f t="shared" si="1436"/>
        <v/>
      </c>
      <c r="AD4272" s="187" t="str">
        <f t="shared" si="1437"/>
        <v/>
      </c>
      <c r="AE4272" s="187" t="str">
        <f t="shared" si="1438"/>
        <v/>
      </c>
      <c r="AF4272" s="187" t="str">
        <f t="shared" si="1439"/>
        <v/>
      </c>
      <c r="AG4272" s="187" t="str">
        <f t="shared" si="1440"/>
        <v/>
      </c>
      <c r="AH4272" s="187" t="str">
        <f t="shared" si="1441"/>
        <v/>
      </c>
      <c r="AI4272" s="187" t="str">
        <f t="shared" si="1442"/>
        <v/>
      </c>
      <c r="AJ4272" s="187" t="str">
        <f t="shared" si="1443"/>
        <v/>
      </c>
      <c r="AK4272" s="187" t="str">
        <f t="shared" si="1444"/>
        <v/>
      </c>
      <c r="AN4272" s="187" t="str">
        <f t="shared" si="1445"/>
        <v/>
      </c>
      <c r="AO4272" s="187" t="str">
        <f t="shared" si="1446"/>
        <v/>
      </c>
      <c r="AP4272" s="187" t="str">
        <f t="shared" si="1447"/>
        <v/>
      </c>
      <c r="AT4272" s="187" t="str">
        <f t="shared" si="1448"/>
        <v/>
      </c>
      <c r="AU4272" s="187" t="str">
        <f t="shared" si="1449"/>
        <v/>
      </c>
      <c r="AV4272" s="187" t="str">
        <f t="shared" si="1450"/>
        <v/>
      </c>
      <c r="AW4272" s="187" t="str">
        <f t="shared" si="1451"/>
        <v/>
      </c>
      <c r="AX4272" s="187" t="str">
        <f t="shared" si="1452"/>
        <v/>
      </c>
      <c r="AY4272" s="187" t="str">
        <f t="shared" si="1453"/>
        <v/>
      </c>
      <c r="AZ4272" s="187" t="str">
        <f t="shared" si="1454"/>
        <v/>
      </c>
      <c r="BA4272" s="187" t="str">
        <f t="shared" si="1455"/>
        <v xml:space="preserve"> </v>
      </c>
      <c r="BB4272" s="187" t="str">
        <f>IFERROR(IF(AW4272="","",VLOOKUP(AW4272,SUSS!R:S,2,FALSE)),AY4272*SUSS!$M$2)</f>
        <v/>
      </c>
      <c r="BC4272" s="187" t="str">
        <f t="shared" si="1456"/>
        <v/>
      </c>
    </row>
    <row r="4273" spans="29:55">
      <c r="AC4273" s="187" t="str">
        <f t="shared" si="1436"/>
        <v/>
      </c>
      <c r="AD4273" s="187" t="str">
        <f t="shared" si="1437"/>
        <v/>
      </c>
      <c r="AE4273" s="187" t="str">
        <f t="shared" si="1438"/>
        <v/>
      </c>
      <c r="AF4273" s="187" t="str">
        <f t="shared" si="1439"/>
        <v/>
      </c>
      <c r="AG4273" s="187" t="str">
        <f t="shared" si="1440"/>
        <v/>
      </c>
      <c r="AH4273" s="187" t="str">
        <f t="shared" si="1441"/>
        <v/>
      </c>
      <c r="AI4273" s="187" t="str">
        <f t="shared" si="1442"/>
        <v/>
      </c>
      <c r="AJ4273" s="187" t="str">
        <f t="shared" si="1443"/>
        <v/>
      </c>
      <c r="AK4273" s="187" t="str">
        <f t="shared" si="1444"/>
        <v/>
      </c>
      <c r="AN4273" s="187" t="str">
        <f t="shared" si="1445"/>
        <v/>
      </c>
      <c r="AO4273" s="187" t="str">
        <f t="shared" si="1446"/>
        <v/>
      </c>
      <c r="AP4273" s="187" t="str">
        <f t="shared" si="1447"/>
        <v/>
      </c>
      <c r="AT4273" s="187" t="str">
        <f t="shared" si="1448"/>
        <v/>
      </c>
      <c r="AU4273" s="187" t="str">
        <f t="shared" si="1449"/>
        <v/>
      </c>
      <c r="AV4273" s="187" t="str">
        <f t="shared" si="1450"/>
        <v/>
      </c>
      <c r="AW4273" s="187" t="str">
        <f t="shared" si="1451"/>
        <v/>
      </c>
      <c r="AX4273" s="187" t="str">
        <f t="shared" si="1452"/>
        <v/>
      </c>
      <c r="AY4273" s="187" t="str">
        <f t="shared" si="1453"/>
        <v/>
      </c>
      <c r="AZ4273" s="187" t="str">
        <f t="shared" si="1454"/>
        <v/>
      </c>
      <c r="BA4273" s="187" t="str">
        <f t="shared" si="1455"/>
        <v xml:space="preserve"> </v>
      </c>
      <c r="BB4273" s="187" t="str">
        <f>IFERROR(IF(AW4273="","",VLOOKUP(AW4273,SUSS!R:S,2,FALSE)),AY4273*SUSS!$M$2)</f>
        <v/>
      </c>
      <c r="BC4273" s="187" t="str">
        <f t="shared" si="1456"/>
        <v/>
      </c>
    </row>
    <row r="4274" spans="29:55">
      <c r="AC4274" s="187" t="str">
        <f t="shared" si="1436"/>
        <v/>
      </c>
      <c r="AD4274" s="187" t="str">
        <f t="shared" si="1437"/>
        <v/>
      </c>
      <c r="AE4274" s="187" t="str">
        <f t="shared" si="1438"/>
        <v/>
      </c>
      <c r="AF4274" s="187" t="str">
        <f t="shared" si="1439"/>
        <v/>
      </c>
      <c r="AG4274" s="187" t="str">
        <f t="shared" si="1440"/>
        <v/>
      </c>
      <c r="AH4274" s="187" t="str">
        <f t="shared" si="1441"/>
        <v/>
      </c>
      <c r="AI4274" s="187" t="str">
        <f t="shared" si="1442"/>
        <v/>
      </c>
      <c r="AJ4274" s="187" t="str">
        <f t="shared" si="1443"/>
        <v/>
      </c>
      <c r="AK4274" s="187" t="str">
        <f t="shared" si="1444"/>
        <v/>
      </c>
      <c r="AN4274" s="187" t="str">
        <f t="shared" si="1445"/>
        <v/>
      </c>
      <c r="AO4274" s="187" t="str">
        <f t="shared" si="1446"/>
        <v/>
      </c>
      <c r="AP4274" s="187" t="str">
        <f t="shared" si="1447"/>
        <v/>
      </c>
      <c r="AT4274" s="187" t="str">
        <f t="shared" si="1448"/>
        <v/>
      </c>
      <c r="AU4274" s="187" t="str">
        <f t="shared" si="1449"/>
        <v/>
      </c>
      <c r="AV4274" s="187" t="str">
        <f t="shared" si="1450"/>
        <v/>
      </c>
      <c r="AW4274" s="187" t="str">
        <f t="shared" si="1451"/>
        <v/>
      </c>
      <c r="AX4274" s="187" t="str">
        <f t="shared" si="1452"/>
        <v/>
      </c>
      <c r="AY4274" s="187" t="str">
        <f t="shared" si="1453"/>
        <v/>
      </c>
      <c r="AZ4274" s="187" t="str">
        <f t="shared" si="1454"/>
        <v/>
      </c>
      <c r="BA4274" s="187" t="str">
        <f t="shared" si="1455"/>
        <v xml:space="preserve"> </v>
      </c>
      <c r="BB4274" s="187" t="str">
        <f>IFERROR(IF(AW4274="","",VLOOKUP(AW4274,SUSS!R:S,2,FALSE)),AY4274*SUSS!$M$2)</f>
        <v/>
      </c>
      <c r="BC4274" s="187" t="str">
        <f t="shared" si="1456"/>
        <v/>
      </c>
    </row>
    <row r="4275" spans="29:55">
      <c r="AC4275" s="187" t="str">
        <f t="shared" si="1436"/>
        <v/>
      </c>
      <c r="AD4275" s="187" t="str">
        <f t="shared" si="1437"/>
        <v/>
      </c>
      <c r="AE4275" s="187" t="str">
        <f t="shared" si="1438"/>
        <v/>
      </c>
      <c r="AF4275" s="187" t="str">
        <f t="shared" si="1439"/>
        <v/>
      </c>
      <c r="AG4275" s="187" t="str">
        <f t="shared" si="1440"/>
        <v/>
      </c>
      <c r="AH4275" s="187" t="str">
        <f t="shared" si="1441"/>
        <v/>
      </c>
      <c r="AI4275" s="187" t="str">
        <f t="shared" si="1442"/>
        <v/>
      </c>
      <c r="AJ4275" s="187" t="str">
        <f t="shared" si="1443"/>
        <v/>
      </c>
      <c r="AK4275" s="187" t="str">
        <f t="shared" si="1444"/>
        <v/>
      </c>
      <c r="AN4275" s="187" t="str">
        <f t="shared" si="1445"/>
        <v/>
      </c>
      <c r="AO4275" s="187" t="str">
        <f t="shared" si="1446"/>
        <v/>
      </c>
      <c r="AP4275" s="187" t="str">
        <f t="shared" si="1447"/>
        <v/>
      </c>
      <c r="AT4275" s="187" t="str">
        <f t="shared" si="1448"/>
        <v/>
      </c>
      <c r="AU4275" s="187" t="str">
        <f t="shared" si="1449"/>
        <v/>
      </c>
      <c r="AV4275" s="187" t="str">
        <f t="shared" si="1450"/>
        <v/>
      </c>
      <c r="AW4275" s="187" t="str">
        <f t="shared" si="1451"/>
        <v/>
      </c>
      <c r="AX4275" s="187" t="str">
        <f t="shared" si="1452"/>
        <v/>
      </c>
      <c r="AY4275" s="187" t="str">
        <f t="shared" si="1453"/>
        <v/>
      </c>
      <c r="AZ4275" s="187" t="str">
        <f t="shared" si="1454"/>
        <v/>
      </c>
      <c r="BA4275" s="187" t="str">
        <f t="shared" si="1455"/>
        <v xml:space="preserve"> </v>
      </c>
      <c r="BB4275" s="187" t="str">
        <f>IFERROR(IF(AW4275="","",VLOOKUP(AW4275,SUSS!R:S,2,FALSE)),AY4275*SUSS!$M$2)</f>
        <v/>
      </c>
      <c r="BC4275" s="187" t="str">
        <f t="shared" si="1456"/>
        <v/>
      </c>
    </row>
    <row r="4276" spans="29:55">
      <c r="AC4276" s="187" t="str">
        <f t="shared" si="1436"/>
        <v/>
      </c>
      <c r="AD4276" s="187" t="str">
        <f t="shared" si="1437"/>
        <v/>
      </c>
      <c r="AE4276" s="187" t="str">
        <f t="shared" si="1438"/>
        <v/>
      </c>
      <c r="AF4276" s="187" t="str">
        <f t="shared" si="1439"/>
        <v/>
      </c>
      <c r="AG4276" s="187" t="str">
        <f t="shared" si="1440"/>
        <v/>
      </c>
      <c r="AH4276" s="187" t="str">
        <f t="shared" si="1441"/>
        <v/>
      </c>
      <c r="AI4276" s="187" t="str">
        <f t="shared" si="1442"/>
        <v/>
      </c>
      <c r="AJ4276" s="187" t="str">
        <f t="shared" si="1443"/>
        <v/>
      </c>
      <c r="AK4276" s="187" t="str">
        <f t="shared" si="1444"/>
        <v/>
      </c>
      <c r="AN4276" s="187" t="str">
        <f t="shared" si="1445"/>
        <v/>
      </c>
      <c r="AO4276" s="187" t="str">
        <f t="shared" si="1446"/>
        <v/>
      </c>
      <c r="AP4276" s="187" t="str">
        <f t="shared" si="1447"/>
        <v/>
      </c>
      <c r="AT4276" s="187" t="str">
        <f t="shared" si="1448"/>
        <v/>
      </c>
      <c r="AU4276" s="187" t="str">
        <f t="shared" si="1449"/>
        <v/>
      </c>
      <c r="AV4276" s="187" t="str">
        <f t="shared" si="1450"/>
        <v/>
      </c>
      <c r="AW4276" s="187" t="str">
        <f t="shared" si="1451"/>
        <v/>
      </c>
      <c r="AX4276" s="187" t="str">
        <f t="shared" si="1452"/>
        <v/>
      </c>
      <c r="AY4276" s="187" t="str">
        <f t="shared" si="1453"/>
        <v/>
      </c>
      <c r="AZ4276" s="187" t="str">
        <f t="shared" si="1454"/>
        <v/>
      </c>
      <c r="BA4276" s="187" t="str">
        <f t="shared" si="1455"/>
        <v xml:space="preserve"> </v>
      </c>
      <c r="BB4276" s="187" t="str">
        <f>IFERROR(IF(AW4276="","",VLOOKUP(AW4276,SUSS!R:S,2,FALSE)),AY4276*SUSS!$M$2)</f>
        <v/>
      </c>
      <c r="BC4276" s="187" t="str">
        <f t="shared" si="1456"/>
        <v/>
      </c>
    </row>
    <row r="4277" spans="29:55">
      <c r="AC4277" s="187" t="str">
        <f t="shared" si="1436"/>
        <v/>
      </c>
      <c r="AD4277" s="187" t="str">
        <f t="shared" si="1437"/>
        <v/>
      </c>
      <c r="AE4277" s="187" t="str">
        <f t="shared" si="1438"/>
        <v/>
      </c>
      <c r="AF4277" s="187" t="str">
        <f t="shared" si="1439"/>
        <v/>
      </c>
      <c r="AG4277" s="187" t="str">
        <f t="shared" si="1440"/>
        <v/>
      </c>
      <c r="AH4277" s="187" t="str">
        <f t="shared" si="1441"/>
        <v/>
      </c>
      <c r="AI4277" s="187" t="str">
        <f t="shared" si="1442"/>
        <v/>
      </c>
      <c r="AJ4277" s="187" t="str">
        <f t="shared" si="1443"/>
        <v/>
      </c>
      <c r="AK4277" s="187" t="str">
        <f t="shared" si="1444"/>
        <v/>
      </c>
      <c r="AN4277" s="187" t="str">
        <f t="shared" si="1445"/>
        <v/>
      </c>
      <c r="AO4277" s="187" t="str">
        <f t="shared" si="1446"/>
        <v/>
      </c>
      <c r="AP4277" s="187" t="str">
        <f t="shared" si="1447"/>
        <v/>
      </c>
      <c r="AT4277" s="187" t="str">
        <f t="shared" si="1448"/>
        <v/>
      </c>
      <c r="AU4277" s="187" t="str">
        <f t="shared" si="1449"/>
        <v/>
      </c>
      <c r="AV4277" s="187" t="str">
        <f t="shared" si="1450"/>
        <v/>
      </c>
      <c r="AW4277" s="187" t="str">
        <f t="shared" si="1451"/>
        <v/>
      </c>
      <c r="AX4277" s="187" t="str">
        <f t="shared" si="1452"/>
        <v/>
      </c>
      <c r="AY4277" s="187" t="str">
        <f t="shared" si="1453"/>
        <v/>
      </c>
      <c r="AZ4277" s="187" t="str">
        <f t="shared" si="1454"/>
        <v/>
      </c>
      <c r="BA4277" s="187" t="str">
        <f t="shared" si="1455"/>
        <v xml:space="preserve"> </v>
      </c>
      <c r="BB4277" s="187" t="str">
        <f>IFERROR(IF(AW4277="","",VLOOKUP(AW4277,SUSS!R:S,2,FALSE)),AY4277*SUSS!$M$2)</f>
        <v/>
      </c>
      <c r="BC4277" s="187" t="str">
        <f t="shared" si="1456"/>
        <v/>
      </c>
    </row>
    <row r="4278" spans="29:55">
      <c r="AC4278" s="187" t="str">
        <f t="shared" si="1436"/>
        <v/>
      </c>
      <c r="AD4278" s="187" t="str">
        <f t="shared" si="1437"/>
        <v/>
      </c>
      <c r="AE4278" s="187" t="str">
        <f t="shared" si="1438"/>
        <v/>
      </c>
      <c r="AF4278" s="187" t="str">
        <f t="shared" si="1439"/>
        <v/>
      </c>
      <c r="AG4278" s="187" t="str">
        <f t="shared" si="1440"/>
        <v/>
      </c>
      <c r="AH4278" s="187" t="str">
        <f t="shared" si="1441"/>
        <v/>
      </c>
      <c r="AI4278" s="187" t="str">
        <f t="shared" si="1442"/>
        <v/>
      </c>
      <c r="AJ4278" s="187" t="str">
        <f t="shared" si="1443"/>
        <v/>
      </c>
      <c r="AK4278" s="187" t="str">
        <f t="shared" si="1444"/>
        <v/>
      </c>
      <c r="AN4278" s="187" t="str">
        <f t="shared" si="1445"/>
        <v/>
      </c>
      <c r="AO4278" s="187" t="str">
        <f t="shared" si="1446"/>
        <v/>
      </c>
      <c r="AP4278" s="187" t="str">
        <f t="shared" si="1447"/>
        <v/>
      </c>
      <c r="AT4278" s="187" t="str">
        <f t="shared" si="1448"/>
        <v/>
      </c>
      <c r="AU4278" s="187" t="str">
        <f t="shared" si="1449"/>
        <v/>
      </c>
      <c r="AV4278" s="187" t="str">
        <f t="shared" si="1450"/>
        <v/>
      </c>
      <c r="AW4278" s="187" t="str">
        <f t="shared" si="1451"/>
        <v/>
      </c>
      <c r="AX4278" s="187" t="str">
        <f t="shared" si="1452"/>
        <v/>
      </c>
      <c r="AY4278" s="187" t="str">
        <f t="shared" si="1453"/>
        <v/>
      </c>
      <c r="AZ4278" s="187" t="str">
        <f t="shared" si="1454"/>
        <v/>
      </c>
      <c r="BA4278" s="187" t="str">
        <f t="shared" si="1455"/>
        <v xml:space="preserve"> </v>
      </c>
      <c r="BB4278" s="187" t="str">
        <f>IFERROR(IF(AW4278="","",VLOOKUP(AW4278,SUSS!R:S,2,FALSE)),AY4278*SUSS!$M$2)</f>
        <v/>
      </c>
      <c r="BC4278" s="187" t="str">
        <f t="shared" si="1456"/>
        <v/>
      </c>
    </row>
    <row r="4279" spans="29:55">
      <c r="AC4279" s="187" t="str">
        <f t="shared" si="1436"/>
        <v/>
      </c>
      <c r="AD4279" s="187" t="str">
        <f t="shared" si="1437"/>
        <v/>
      </c>
      <c r="AE4279" s="187" t="str">
        <f t="shared" si="1438"/>
        <v/>
      </c>
      <c r="AF4279" s="187" t="str">
        <f t="shared" si="1439"/>
        <v/>
      </c>
      <c r="AG4279" s="187" t="str">
        <f t="shared" si="1440"/>
        <v/>
      </c>
      <c r="AH4279" s="187" t="str">
        <f t="shared" si="1441"/>
        <v/>
      </c>
      <c r="AI4279" s="187" t="str">
        <f t="shared" si="1442"/>
        <v/>
      </c>
      <c r="AJ4279" s="187" t="str">
        <f t="shared" si="1443"/>
        <v/>
      </c>
      <c r="AK4279" s="187" t="str">
        <f t="shared" si="1444"/>
        <v/>
      </c>
      <c r="AN4279" s="187" t="str">
        <f t="shared" si="1445"/>
        <v/>
      </c>
      <c r="AO4279" s="187" t="str">
        <f t="shared" si="1446"/>
        <v/>
      </c>
      <c r="AP4279" s="187" t="str">
        <f t="shared" si="1447"/>
        <v/>
      </c>
      <c r="AT4279" s="187" t="str">
        <f t="shared" si="1448"/>
        <v/>
      </c>
      <c r="AU4279" s="187" t="str">
        <f t="shared" si="1449"/>
        <v/>
      </c>
      <c r="AV4279" s="187" t="str">
        <f t="shared" si="1450"/>
        <v/>
      </c>
      <c r="AW4279" s="187" t="str">
        <f t="shared" si="1451"/>
        <v/>
      </c>
      <c r="AX4279" s="187" t="str">
        <f t="shared" si="1452"/>
        <v/>
      </c>
      <c r="AY4279" s="187" t="str">
        <f t="shared" si="1453"/>
        <v/>
      </c>
      <c r="AZ4279" s="187" t="str">
        <f t="shared" si="1454"/>
        <v/>
      </c>
      <c r="BA4279" s="187" t="str">
        <f t="shared" si="1455"/>
        <v xml:space="preserve"> </v>
      </c>
      <c r="BB4279" s="187" t="str">
        <f>IFERROR(IF(AW4279="","",VLOOKUP(AW4279,SUSS!R:S,2,FALSE)),AY4279*SUSS!$M$2)</f>
        <v/>
      </c>
      <c r="BC4279" s="187" t="str">
        <f t="shared" si="1456"/>
        <v/>
      </c>
    </row>
    <row r="4280" spans="29:55">
      <c r="AC4280" s="187" t="str">
        <f t="shared" si="1436"/>
        <v/>
      </c>
      <c r="AD4280" s="187" t="str">
        <f t="shared" si="1437"/>
        <v/>
      </c>
      <c r="AE4280" s="187" t="str">
        <f t="shared" si="1438"/>
        <v/>
      </c>
      <c r="AF4280" s="187" t="str">
        <f t="shared" si="1439"/>
        <v/>
      </c>
      <c r="AG4280" s="187" t="str">
        <f t="shared" si="1440"/>
        <v/>
      </c>
      <c r="AH4280" s="187" t="str">
        <f t="shared" si="1441"/>
        <v/>
      </c>
      <c r="AI4280" s="187" t="str">
        <f t="shared" si="1442"/>
        <v/>
      </c>
      <c r="AJ4280" s="187" t="str">
        <f t="shared" si="1443"/>
        <v/>
      </c>
      <c r="AK4280" s="187" t="str">
        <f t="shared" si="1444"/>
        <v/>
      </c>
      <c r="AN4280" s="187" t="str">
        <f t="shared" si="1445"/>
        <v/>
      </c>
      <c r="AO4280" s="187" t="str">
        <f t="shared" si="1446"/>
        <v/>
      </c>
      <c r="AP4280" s="187" t="str">
        <f t="shared" si="1447"/>
        <v/>
      </c>
      <c r="AT4280" s="187" t="str">
        <f t="shared" si="1448"/>
        <v/>
      </c>
      <c r="AU4280" s="187" t="str">
        <f t="shared" si="1449"/>
        <v/>
      </c>
      <c r="AV4280" s="187" t="str">
        <f t="shared" si="1450"/>
        <v/>
      </c>
      <c r="AW4280" s="187" t="str">
        <f t="shared" si="1451"/>
        <v/>
      </c>
      <c r="AX4280" s="187" t="str">
        <f t="shared" si="1452"/>
        <v/>
      </c>
      <c r="AY4280" s="187" t="str">
        <f t="shared" si="1453"/>
        <v/>
      </c>
      <c r="AZ4280" s="187" t="str">
        <f t="shared" si="1454"/>
        <v/>
      </c>
      <c r="BA4280" s="187" t="str">
        <f t="shared" si="1455"/>
        <v xml:space="preserve"> </v>
      </c>
      <c r="BB4280" s="187" t="str">
        <f>IFERROR(IF(AW4280="","",VLOOKUP(AW4280,SUSS!R:S,2,FALSE)),AY4280*SUSS!$M$2)</f>
        <v/>
      </c>
      <c r="BC4280" s="187" t="str">
        <f t="shared" si="1456"/>
        <v/>
      </c>
    </row>
    <row r="4281" spans="29:55">
      <c r="AC4281" s="187" t="str">
        <f t="shared" si="1436"/>
        <v/>
      </c>
      <c r="AD4281" s="187" t="str">
        <f t="shared" si="1437"/>
        <v/>
      </c>
      <c r="AE4281" s="187" t="str">
        <f t="shared" si="1438"/>
        <v/>
      </c>
      <c r="AF4281" s="187" t="str">
        <f t="shared" si="1439"/>
        <v/>
      </c>
      <c r="AG4281" s="187" t="str">
        <f t="shared" si="1440"/>
        <v/>
      </c>
      <c r="AH4281" s="187" t="str">
        <f t="shared" si="1441"/>
        <v/>
      </c>
      <c r="AI4281" s="187" t="str">
        <f t="shared" si="1442"/>
        <v/>
      </c>
      <c r="AJ4281" s="187" t="str">
        <f t="shared" si="1443"/>
        <v/>
      </c>
      <c r="AK4281" s="187" t="str">
        <f t="shared" si="1444"/>
        <v/>
      </c>
      <c r="AN4281" s="187" t="str">
        <f t="shared" si="1445"/>
        <v/>
      </c>
      <c r="AO4281" s="187" t="str">
        <f t="shared" si="1446"/>
        <v/>
      </c>
      <c r="AP4281" s="187" t="str">
        <f t="shared" si="1447"/>
        <v/>
      </c>
      <c r="AT4281" s="187" t="str">
        <f t="shared" si="1448"/>
        <v/>
      </c>
      <c r="AU4281" s="187" t="str">
        <f t="shared" si="1449"/>
        <v/>
      </c>
      <c r="AV4281" s="187" t="str">
        <f t="shared" si="1450"/>
        <v/>
      </c>
      <c r="AW4281" s="187" t="str">
        <f t="shared" si="1451"/>
        <v/>
      </c>
      <c r="AX4281" s="187" t="str">
        <f t="shared" si="1452"/>
        <v/>
      </c>
      <c r="AY4281" s="187" t="str">
        <f t="shared" si="1453"/>
        <v/>
      </c>
      <c r="AZ4281" s="187" t="str">
        <f t="shared" si="1454"/>
        <v/>
      </c>
      <c r="BA4281" s="187" t="str">
        <f t="shared" si="1455"/>
        <v xml:space="preserve"> </v>
      </c>
      <c r="BB4281" s="187" t="str">
        <f>IFERROR(IF(AW4281="","",VLOOKUP(AW4281,SUSS!R:S,2,FALSE)),AY4281*SUSS!$M$2)</f>
        <v/>
      </c>
      <c r="BC4281" s="187" t="str">
        <f t="shared" si="1456"/>
        <v/>
      </c>
    </row>
    <row r="4282" spans="29:55">
      <c r="AC4282" s="187" t="str">
        <f t="shared" si="1436"/>
        <v/>
      </c>
      <c r="AD4282" s="187" t="str">
        <f t="shared" si="1437"/>
        <v/>
      </c>
      <c r="AE4282" s="187" t="str">
        <f t="shared" si="1438"/>
        <v/>
      </c>
      <c r="AF4282" s="187" t="str">
        <f t="shared" si="1439"/>
        <v/>
      </c>
      <c r="AG4282" s="187" t="str">
        <f t="shared" si="1440"/>
        <v/>
      </c>
      <c r="AH4282" s="187" t="str">
        <f t="shared" si="1441"/>
        <v/>
      </c>
      <c r="AI4282" s="187" t="str">
        <f t="shared" si="1442"/>
        <v/>
      </c>
      <c r="AJ4282" s="187" t="str">
        <f t="shared" si="1443"/>
        <v/>
      </c>
      <c r="AK4282" s="187" t="str">
        <f t="shared" si="1444"/>
        <v/>
      </c>
      <c r="AN4282" s="187" t="str">
        <f t="shared" si="1445"/>
        <v/>
      </c>
      <c r="AO4282" s="187" t="str">
        <f t="shared" si="1446"/>
        <v/>
      </c>
      <c r="AP4282" s="187" t="str">
        <f t="shared" si="1447"/>
        <v/>
      </c>
      <c r="AT4282" s="187" t="str">
        <f t="shared" si="1448"/>
        <v/>
      </c>
      <c r="AU4282" s="187" t="str">
        <f t="shared" si="1449"/>
        <v/>
      </c>
      <c r="AV4282" s="187" t="str">
        <f t="shared" si="1450"/>
        <v/>
      </c>
      <c r="AW4282" s="187" t="str">
        <f t="shared" si="1451"/>
        <v/>
      </c>
      <c r="AX4282" s="187" t="str">
        <f t="shared" si="1452"/>
        <v/>
      </c>
      <c r="AY4282" s="187" t="str">
        <f t="shared" si="1453"/>
        <v/>
      </c>
      <c r="AZ4282" s="187" t="str">
        <f t="shared" si="1454"/>
        <v/>
      </c>
      <c r="BA4282" s="187" t="str">
        <f t="shared" si="1455"/>
        <v xml:space="preserve"> </v>
      </c>
      <c r="BB4282" s="187" t="str">
        <f>IFERROR(IF(AW4282="","",VLOOKUP(AW4282,SUSS!R:S,2,FALSE)),AY4282*SUSS!$M$2)</f>
        <v/>
      </c>
      <c r="BC4282" s="187" t="str">
        <f t="shared" si="1456"/>
        <v/>
      </c>
    </row>
    <row r="4283" spans="29:55">
      <c r="AC4283" s="187" t="str">
        <f t="shared" si="1436"/>
        <v/>
      </c>
      <c r="AD4283" s="187" t="str">
        <f t="shared" si="1437"/>
        <v/>
      </c>
      <c r="AE4283" s="187" t="str">
        <f t="shared" si="1438"/>
        <v/>
      </c>
      <c r="AF4283" s="187" t="str">
        <f t="shared" si="1439"/>
        <v/>
      </c>
      <c r="AG4283" s="187" t="str">
        <f t="shared" si="1440"/>
        <v/>
      </c>
      <c r="AH4283" s="187" t="str">
        <f t="shared" si="1441"/>
        <v/>
      </c>
      <c r="AI4283" s="187" t="str">
        <f t="shared" si="1442"/>
        <v/>
      </c>
      <c r="AJ4283" s="187" t="str">
        <f t="shared" si="1443"/>
        <v/>
      </c>
      <c r="AK4283" s="187" t="str">
        <f t="shared" si="1444"/>
        <v/>
      </c>
      <c r="AN4283" s="187" t="str">
        <f t="shared" si="1445"/>
        <v/>
      </c>
      <c r="AO4283" s="187" t="str">
        <f t="shared" si="1446"/>
        <v/>
      </c>
      <c r="AP4283" s="187" t="str">
        <f t="shared" si="1447"/>
        <v/>
      </c>
      <c r="AT4283" s="187" t="str">
        <f t="shared" si="1448"/>
        <v/>
      </c>
      <c r="AU4283" s="187" t="str">
        <f t="shared" si="1449"/>
        <v/>
      </c>
      <c r="AV4283" s="187" t="str">
        <f t="shared" si="1450"/>
        <v/>
      </c>
      <c r="AW4283" s="187" t="str">
        <f t="shared" si="1451"/>
        <v/>
      </c>
      <c r="AX4283" s="187" t="str">
        <f t="shared" si="1452"/>
        <v/>
      </c>
      <c r="AY4283" s="187" t="str">
        <f t="shared" si="1453"/>
        <v/>
      </c>
      <c r="AZ4283" s="187" t="str">
        <f t="shared" si="1454"/>
        <v/>
      </c>
      <c r="BA4283" s="187" t="str">
        <f t="shared" si="1455"/>
        <v xml:space="preserve"> </v>
      </c>
      <c r="BB4283" s="187" t="str">
        <f>IFERROR(IF(AW4283="","",VLOOKUP(AW4283,SUSS!R:S,2,FALSE)),AY4283*SUSS!$M$2)</f>
        <v/>
      </c>
      <c r="BC4283" s="187" t="str">
        <f t="shared" si="1456"/>
        <v/>
      </c>
    </row>
    <row r="4284" spans="29:55">
      <c r="AC4284" s="187" t="str">
        <f t="shared" si="1436"/>
        <v/>
      </c>
      <c r="AD4284" s="187" t="str">
        <f t="shared" si="1437"/>
        <v/>
      </c>
      <c r="AE4284" s="187" t="str">
        <f t="shared" si="1438"/>
        <v/>
      </c>
      <c r="AF4284" s="187" t="str">
        <f t="shared" si="1439"/>
        <v/>
      </c>
      <c r="AG4284" s="187" t="str">
        <f t="shared" si="1440"/>
        <v/>
      </c>
      <c r="AH4284" s="187" t="str">
        <f t="shared" si="1441"/>
        <v/>
      </c>
      <c r="AI4284" s="187" t="str">
        <f t="shared" si="1442"/>
        <v/>
      </c>
      <c r="AJ4284" s="187" t="str">
        <f t="shared" si="1443"/>
        <v/>
      </c>
      <c r="AK4284" s="187" t="str">
        <f t="shared" si="1444"/>
        <v/>
      </c>
      <c r="AN4284" s="187" t="str">
        <f t="shared" si="1445"/>
        <v/>
      </c>
      <c r="AO4284" s="187" t="str">
        <f t="shared" si="1446"/>
        <v/>
      </c>
      <c r="AP4284" s="187" t="str">
        <f t="shared" si="1447"/>
        <v/>
      </c>
      <c r="AT4284" s="187" t="str">
        <f t="shared" si="1448"/>
        <v/>
      </c>
      <c r="AU4284" s="187" t="str">
        <f t="shared" si="1449"/>
        <v/>
      </c>
      <c r="AV4284" s="187" t="str">
        <f t="shared" si="1450"/>
        <v/>
      </c>
      <c r="AW4284" s="187" t="str">
        <f t="shared" si="1451"/>
        <v/>
      </c>
      <c r="AX4284" s="187" t="str">
        <f t="shared" si="1452"/>
        <v/>
      </c>
      <c r="AY4284" s="187" t="str">
        <f t="shared" si="1453"/>
        <v/>
      </c>
      <c r="AZ4284" s="187" t="str">
        <f t="shared" si="1454"/>
        <v/>
      </c>
      <c r="BA4284" s="187" t="str">
        <f t="shared" si="1455"/>
        <v xml:space="preserve"> </v>
      </c>
      <c r="BB4284" s="187" t="str">
        <f>IFERROR(IF(AW4284="","",VLOOKUP(AW4284,SUSS!R:S,2,FALSE)),AY4284*SUSS!$M$2)</f>
        <v/>
      </c>
      <c r="BC4284" s="187" t="str">
        <f t="shared" si="1456"/>
        <v/>
      </c>
    </row>
    <row r="4285" spans="29:55">
      <c r="AC4285" s="187" t="str">
        <f t="shared" si="1436"/>
        <v/>
      </c>
      <c r="AD4285" s="187" t="str">
        <f t="shared" si="1437"/>
        <v/>
      </c>
      <c r="AE4285" s="187" t="str">
        <f t="shared" si="1438"/>
        <v/>
      </c>
      <c r="AF4285" s="187" t="str">
        <f t="shared" si="1439"/>
        <v/>
      </c>
      <c r="AG4285" s="187" t="str">
        <f t="shared" si="1440"/>
        <v/>
      </c>
      <c r="AH4285" s="187" t="str">
        <f t="shared" si="1441"/>
        <v/>
      </c>
      <c r="AI4285" s="187" t="str">
        <f t="shared" si="1442"/>
        <v/>
      </c>
      <c r="AJ4285" s="187" t="str">
        <f t="shared" si="1443"/>
        <v/>
      </c>
      <c r="AK4285" s="187" t="str">
        <f t="shared" si="1444"/>
        <v/>
      </c>
      <c r="AN4285" s="187" t="str">
        <f t="shared" si="1445"/>
        <v/>
      </c>
      <c r="AO4285" s="187" t="str">
        <f t="shared" si="1446"/>
        <v/>
      </c>
      <c r="AP4285" s="187" t="str">
        <f t="shared" si="1447"/>
        <v/>
      </c>
      <c r="AT4285" s="187" t="str">
        <f t="shared" si="1448"/>
        <v/>
      </c>
      <c r="AU4285" s="187" t="str">
        <f t="shared" si="1449"/>
        <v/>
      </c>
      <c r="AV4285" s="187" t="str">
        <f t="shared" si="1450"/>
        <v/>
      </c>
      <c r="AW4285" s="187" t="str">
        <f t="shared" si="1451"/>
        <v/>
      </c>
      <c r="AX4285" s="187" t="str">
        <f t="shared" si="1452"/>
        <v/>
      </c>
      <c r="AY4285" s="187" t="str">
        <f t="shared" si="1453"/>
        <v/>
      </c>
      <c r="AZ4285" s="187" t="str">
        <f t="shared" si="1454"/>
        <v/>
      </c>
      <c r="BA4285" s="187" t="str">
        <f t="shared" si="1455"/>
        <v xml:space="preserve"> </v>
      </c>
      <c r="BB4285" s="187" t="str">
        <f>IFERROR(IF(AW4285="","",VLOOKUP(AW4285,SUSS!R:S,2,FALSE)),AY4285*SUSS!$M$2)</f>
        <v/>
      </c>
      <c r="BC4285" s="187" t="str">
        <f t="shared" si="1456"/>
        <v/>
      </c>
    </row>
    <row r="4286" spans="29:55">
      <c r="AC4286" s="187" t="str">
        <f t="shared" si="1436"/>
        <v/>
      </c>
      <c r="AD4286" s="187" t="str">
        <f t="shared" si="1437"/>
        <v/>
      </c>
      <c r="AE4286" s="187" t="str">
        <f t="shared" si="1438"/>
        <v/>
      </c>
      <c r="AF4286" s="187" t="str">
        <f t="shared" si="1439"/>
        <v/>
      </c>
      <c r="AG4286" s="187" t="str">
        <f t="shared" si="1440"/>
        <v/>
      </c>
      <c r="AH4286" s="187" t="str">
        <f t="shared" si="1441"/>
        <v/>
      </c>
      <c r="AI4286" s="187" t="str">
        <f t="shared" si="1442"/>
        <v/>
      </c>
      <c r="AJ4286" s="187" t="str">
        <f t="shared" si="1443"/>
        <v/>
      </c>
      <c r="AK4286" s="187" t="str">
        <f t="shared" si="1444"/>
        <v/>
      </c>
      <c r="AN4286" s="187" t="str">
        <f t="shared" si="1445"/>
        <v/>
      </c>
      <c r="AO4286" s="187" t="str">
        <f t="shared" si="1446"/>
        <v/>
      </c>
      <c r="AP4286" s="187" t="str">
        <f t="shared" si="1447"/>
        <v/>
      </c>
      <c r="AT4286" s="187" t="str">
        <f t="shared" si="1448"/>
        <v/>
      </c>
      <c r="AU4286" s="187" t="str">
        <f t="shared" si="1449"/>
        <v/>
      </c>
      <c r="AV4286" s="187" t="str">
        <f t="shared" si="1450"/>
        <v/>
      </c>
      <c r="AW4286" s="187" t="str">
        <f t="shared" si="1451"/>
        <v/>
      </c>
      <c r="AX4286" s="187" t="str">
        <f t="shared" si="1452"/>
        <v/>
      </c>
      <c r="AY4286" s="187" t="str">
        <f t="shared" si="1453"/>
        <v/>
      </c>
      <c r="AZ4286" s="187" t="str">
        <f t="shared" si="1454"/>
        <v/>
      </c>
      <c r="BA4286" s="187" t="str">
        <f t="shared" si="1455"/>
        <v xml:space="preserve"> </v>
      </c>
      <c r="BB4286" s="187" t="str">
        <f>IFERROR(IF(AW4286="","",VLOOKUP(AW4286,SUSS!R:S,2,FALSE)),AY4286*SUSS!$M$2)</f>
        <v/>
      </c>
      <c r="BC4286" s="187" t="str">
        <f t="shared" si="1456"/>
        <v/>
      </c>
    </row>
    <row r="4287" spans="29:55">
      <c r="AC4287" s="187" t="str">
        <f t="shared" si="1436"/>
        <v/>
      </c>
      <c r="AD4287" s="187" t="str">
        <f t="shared" si="1437"/>
        <v/>
      </c>
      <c r="AE4287" s="187" t="str">
        <f t="shared" si="1438"/>
        <v/>
      </c>
      <c r="AF4287" s="187" t="str">
        <f t="shared" si="1439"/>
        <v/>
      </c>
      <c r="AG4287" s="187" t="str">
        <f t="shared" si="1440"/>
        <v/>
      </c>
      <c r="AH4287" s="187" t="str">
        <f t="shared" si="1441"/>
        <v/>
      </c>
      <c r="AI4287" s="187" t="str">
        <f t="shared" si="1442"/>
        <v/>
      </c>
      <c r="AJ4287" s="187" t="str">
        <f t="shared" si="1443"/>
        <v/>
      </c>
      <c r="AK4287" s="187" t="str">
        <f t="shared" si="1444"/>
        <v/>
      </c>
      <c r="AN4287" s="187" t="str">
        <f t="shared" si="1445"/>
        <v/>
      </c>
      <c r="AO4287" s="187" t="str">
        <f t="shared" si="1446"/>
        <v/>
      </c>
      <c r="AP4287" s="187" t="str">
        <f t="shared" si="1447"/>
        <v/>
      </c>
      <c r="AT4287" s="187" t="str">
        <f t="shared" si="1448"/>
        <v/>
      </c>
      <c r="AU4287" s="187" t="str">
        <f t="shared" si="1449"/>
        <v/>
      </c>
      <c r="AV4287" s="187" t="str">
        <f t="shared" si="1450"/>
        <v/>
      </c>
      <c r="AW4287" s="187" t="str">
        <f t="shared" si="1451"/>
        <v/>
      </c>
      <c r="AX4287" s="187" t="str">
        <f t="shared" si="1452"/>
        <v/>
      </c>
      <c r="AY4287" s="187" t="str">
        <f t="shared" si="1453"/>
        <v/>
      </c>
      <c r="AZ4287" s="187" t="str">
        <f t="shared" si="1454"/>
        <v/>
      </c>
      <c r="BA4287" s="187" t="str">
        <f t="shared" si="1455"/>
        <v xml:space="preserve"> </v>
      </c>
      <c r="BB4287" s="187" t="str">
        <f>IFERROR(IF(AW4287="","",VLOOKUP(AW4287,SUSS!R:S,2,FALSE)),AY4287*SUSS!$M$2)</f>
        <v/>
      </c>
      <c r="BC4287" s="187" t="str">
        <f t="shared" si="1456"/>
        <v/>
      </c>
    </row>
    <row r="4288" spans="29:55">
      <c r="AC4288" s="187" t="str">
        <f t="shared" si="1436"/>
        <v/>
      </c>
      <c r="AD4288" s="187" t="str">
        <f t="shared" si="1437"/>
        <v/>
      </c>
      <c r="AE4288" s="187" t="str">
        <f t="shared" si="1438"/>
        <v/>
      </c>
      <c r="AF4288" s="187" t="str">
        <f t="shared" si="1439"/>
        <v/>
      </c>
      <c r="AG4288" s="187" t="str">
        <f t="shared" si="1440"/>
        <v/>
      </c>
      <c r="AH4288" s="187" t="str">
        <f t="shared" si="1441"/>
        <v/>
      </c>
      <c r="AI4288" s="187" t="str">
        <f t="shared" si="1442"/>
        <v/>
      </c>
      <c r="AJ4288" s="187" t="str">
        <f t="shared" si="1443"/>
        <v/>
      </c>
      <c r="AK4288" s="187" t="str">
        <f t="shared" si="1444"/>
        <v/>
      </c>
      <c r="AN4288" s="187" t="str">
        <f t="shared" si="1445"/>
        <v/>
      </c>
      <c r="AO4288" s="187" t="str">
        <f t="shared" si="1446"/>
        <v/>
      </c>
      <c r="AP4288" s="187" t="str">
        <f t="shared" si="1447"/>
        <v/>
      </c>
      <c r="AT4288" s="187" t="str">
        <f t="shared" si="1448"/>
        <v/>
      </c>
      <c r="AU4288" s="187" t="str">
        <f t="shared" si="1449"/>
        <v/>
      </c>
      <c r="AV4288" s="187" t="str">
        <f t="shared" si="1450"/>
        <v/>
      </c>
      <c r="AW4288" s="187" t="str">
        <f t="shared" si="1451"/>
        <v/>
      </c>
      <c r="AX4288" s="187" t="str">
        <f t="shared" si="1452"/>
        <v/>
      </c>
      <c r="AY4288" s="187" t="str">
        <f t="shared" si="1453"/>
        <v/>
      </c>
      <c r="AZ4288" s="187" t="str">
        <f t="shared" si="1454"/>
        <v/>
      </c>
      <c r="BA4288" s="187" t="str">
        <f t="shared" si="1455"/>
        <v xml:space="preserve"> </v>
      </c>
      <c r="BB4288" s="187" t="str">
        <f>IFERROR(IF(AW4288="","",VLOOKUP(AW4288,SUSS!R:S,2,FALSE)),AY4288*SUSS!$M$2)</f>
        <v/>
      </c>
      <c r="BC4288" s="187" t="str">
        <f t="shared" si="1456"/>
        <v/>
      </c>
    </row>
    <row r="4289" spans="29:55">
      <c r="AC4289" s="187" t="str">
        <f t="shared" si="1436"/>
        <v/>
      </c>
      <c r="AD4289" s="187" t="str">
        <f t="shared" si="1437"/>
        <v/>
      </c>
      <c r="AE4289" s="187" t="str">
        <f t="shared" si="1438"/>
        <v/>
      </c>
      <c r="AF4289" s="187" t="str">
        <f t="shared" si="1439"/>
        <v/>
      </c>
      <c r="AG4289" s="187" t="str">
        <f t="shared" si="1440"/>
        <v/>
      </c>
      <c r="AH4289" s="187" t="str">
        <f t="shared" si="1441"/>
        <v/>
      </c>
      <c r="AI4289" s="187" t="str">
        <f t="shared" si="1442"/>
        <v/>
      </c>
      <c r="AJ4289" s="187" t="str">
        <f t="shared" si="1443"/>
        <v/>
      </c>
      <c r="AK4289" s="187" t="str">
        <f t="shared" si="1444"/>
        <v/>
      </c>
      <c r="AN4289" s="187" t="str">
        <f t="shared" si="1445"/>
        <v/>
      </c>
      <c r="AO4289" s="187" t="str">
        <f t="shared" si="1446"/>
        <v/>
      </c>
      <c r="AP4289" s="187" t="str">
        <f t="shared" si="1447"/>
        <v/>
      </c>
      <c r="AT4289" s="187" t="str">
        <f t="shared" si="1448"/>
        <v/>
      </c>
      <c r="AU4289" s="187" t="str">
        <f t="shared" si="1449"/>
        <v/>
      </c>
      <c r="AV4289" s="187" t="str">
        <f t="shared" si="1450"/>
        <v/>
      </c>
      <c r="AW4289" s="187" t="str">
        <f t="shared" si="1451"/>
        <v/>
      </c>
      <c r="AX4289" s="187" t="str">
        <f t="shared" si="1452"/>
        <v/>
      </c>
      <c r="AY4289" s="187" t="str">
        <f t="shared" si="1453"/>
        <v/>
      </c>
      <c r="AZ4289" s="187" t="str">
        <f t="shared" si="1454"/>
        <v/>
      </c>
      <c r="BA4289" s="187" t="str">
        <f t="shared" si="1455"/>
        <v xml:space="preserve"> </v>
      </c>
      <c r="BB4289" s="187" t="str">
        <f>IFERROR(IF(AW4289="","",VLOOKUP(AW4289,SUSS!R:S,2,FALSE)),AY4289*SUSS!$M$2)</f>
        <v/>
      </c>
      <c r="BC4289" s="187" t="str">
        <f t="shared" si="1456"/>
        <v/>
      </c>
    </row>
    <row r="4290" spans="29:55">
      <c r="AC4290" s="187" t="str">
        <f t="shared" si="1436"/>
        <v/>
      </c>
      <c r="AD4290" s="187" t="str">
        <f t="shared" si="1437"/>
        <v/>
      </c>
      <c r="AE4290" s="187" t="str">
        <f t="shared" si="1438"/>
        <v/>
      </c>
      <c r="AF4290" s="187" t="str">
        <f t="shared" si="1439"/>
        <v/>
      </c>
      <c r="AG4290" s="187" t="str">
        <f t="shared" si="1440"/>
        <v/>
      </c>
      <c r="AH4290" s="187" t="str">
        <f t="shared" si="1441"/>
        <v/>
      </c>
      <c r="AI4290" s="187" t="str">
        <f t="shared" si="1442"/>
        <v/>
      </c>
      <c r="AJ4290" s="187" t="str">
        <f t="shared" si="1443"/>
        <v/>
      </c>
      <c r="AK4290" s="187" t="str">
        <f t="shared" si="1444"/>
        <v/>
      </c>
      <c r="AN4290" s="187" t="str">
        <f t="shared" si="1445"/>
        <v/>
      </c>
      <c r="AO4290" s="187" t="str">
        <f t="shared" si="1446"/>
        <v/>
      </c>
      <c r="AP4290" s="187" t="str">
        <f t="shared" si="1447"/>
        <v/>
      </c>
      <c r="AT4290" s="187" t="str">
        <f t="shared" si="1448"/>
        <v/>
      </c>
      <c r="AU4290" s="187" t="str">
        <f t="shared" si="1449"/>
        <v/>
      </c>
      <c r="AV4290" s="187" t="str">
        <f t="shared" si="1450"/>
        <v/>
      </c>
      <c r="AW4290" s="187" t="str">
        <f t="shared" si="1451"/>
        <v/>
      </c>
      <c r="AX4290" s="187" t="str">
        <f t="shared" si="1452"/>
        <v/>
      </c>
      <c r="AY4290" s="187" t="str">
        <f t="shared" si="1453"/>
        <v/>
      </c>
      <c r="AZ4290" s="187" t="str">
        <f t="shared" si="1454"/>
        <v/>
      </c>
      <c r="BA4290" s="187" t="str">
        <f t="shared" si="1455"/>
        <v xml:space="preserve"> </v>
      </c>
      <c r="BB4290" s="187" t="str">
        <f>IFERROR(IF(AW4290="","",VLOOKUP(AW4290,SUSS!R:S,2,FALSE)),AY4290*SUSS!$M$2)</f>
        <v/>
      </c>
      <c r="BC4290" s="187" t="str">
        <f t="shared" si="1456"/>
        <v/>
      </c>
    </row>
    <row r="4291" spans="29:55">
      <c r="AC4291" s="187" t="str">
        <f t="shared" si="1436"/>
        <v/>
      </c>
      <c r="AD4291" s="187" t="str">
        <f t="shared" si="1437"/>
        <v/>
      </c>
      <c r="AE4291" s="187" t="str">
        <f t="shared" si="1438"/>
        <v/>
      </c>
      <c r="AF4291" s="187" t="str">
        <f t="shared" si="1439"/>
        <v/>
      </c>
      <c r="AG4291" s="187" t="str">
        <f t="shared" si="1440"/>
        <v/>
      </c>
      <c r="AH4291" s="187" t="str">
        <f t="shared" si="1441"/>
        <v/>
      </c>
      <c r="AI4291" s="187" t="str">
        <f t="shared" si="1442"/>
        <v/>
      </c>
      <c r="AJ4291" s="187" t="str">
        <f t="shared" si="1443"/>
        <v/>
      </c>
      <c r="AK4291" s="187" t="str">
        <f t="shared" si="1444"/>
        <v/>
      </c>
      <c r="AN4291" s="187" t="str">
        <f t="shared" si="1445"/>
        <v/>
      </c>
      <c r="AO4291" s="187" t="str">
        <f t="shared" si="1446"/>
        <v/>
      </c>
      <c r="AP4291" s="187" t="str">
        <f t="shared" si="1447"/>
        <v/>
      </c>
      <c r="AT4291" s="187" t="str">
        <f t="shared" si="1448"/>
        <v/>
      </c>
      <c r="AU4291" s="187" t="str">
        <f t="shared" si="1449"/>
        <v/>
      </c>
      <c r="AV4291" s="187" t="str">
        <f t="shared" si="1450"/>
        <v/>
      </c>
      <c r="AW4291" s="187" t="str">
        <f t="shared" si="1451"/>
        <v/>
      </c>
      <c r="AX4291" s="187" t="str">
        <f t="shared" si="1452"/>
        <v/>
      </c>
      <c r="AY4291" s="187" t="str">
        <f t="shared" si="1453"/>
        <v/>
      </c>
      <c r="AZ4291" s="187" t="str">
        <f t="shared" si="1454"/>
        <v/>
      </c>
      <c r="BA4291" s="187" t="str">
        <f t="shared" si="1455"/>
        <v xml:space="preserve"> </v>
      </c>
      <c r="BB4291" s="187" t="str">
        <f>IFERROR(IF(AW4291="","",VLOOKUP(AW4291,SUSS!R:S,2,FALSE)),AY4291*SUSS!$M$2)</f>
        <v/>
      </c>
      <c r="BC4291" s="187" t="str">
        <f t="shared" si="1456"/>
        <v/>
      </c>
    </row>
    <row r="4292" spans="29:55">
      <c r="AC4292" s="187" t="str">
        <f t="shared" si="1436"/>
        <v/>
      </c>
      <c r="AD4292" s="187" t="str">
        <f t="shared" si="1437"/>
        <v/>
      </c>
      <c r="AE4292" s="187" t="str">
        <f t="shared" si="1438"/>
        <v/>
      </c>
      <c r="AF4292" s="187" t="str">
        <f t="shared" si="1439"/>
        <v/>
      </c>
      <c r="AG4292" s="187" t="str">
        <f t="shared" si="1440"/>
        <v/>
      </c>
      <c r="AH4292" s="187" t="str">
        <f t="shared" si="1441"/>
        <v/>
      </c>
      <c r="AI4292" s="187" t="str">
        <f t="shared" si="1442"/>
        <v/>
      </c>
      <c r="AJ4292" s="187" t="str">
        <f t="shared" si="1443"/>
        <v/>
      </c>
      <c r="AK4292" s="187" t="str">
        <f t="shared" si="1444"/>
        <v/>
      </c>
      <c r="AN4292" s="187" t="str">
        <f t="shared" si="1445"/>
        <v/>
      </c>
      <c r="AO4292" s="187" t="str">
        <f t="shared" si="1446"/>
        <v/>
      </c>
      <c r="AP4292" s="187" t="str">
        <f t="shared" si="1447"/>
        <v/>
      </c>
      <c r="AT4292" s="187" t="str">
        <f t="shared" si="1448"/>
        <v/>
      </c>
      <c r="AU4292" s="187" t="str">
        <f t="shared" si="1449"/>
        <v/>
      </c>
      <c r="AV4292" s="187" t="str">
        <f t="shared" si="1450"/>
        <v/>
      </c>
      <c r="AW4292" s="187" t="str">
        <f t="shared" si="1451"/>
        <v/>
      </c>
      <c r="AX4292" s="187" t="str">
        <f t="shared" si="1452"/>
        <v/>
      </c>
      <c r="AY4292" s="187" t="str">
        <f t="shared" si="1453"/>
        <v/>
      </c>
      <c r="AZ4292" s="187" t="str">
        <f t="shared" si="1454"/>
        <v/>
      </c>
      <c r="BA4292" s="187" t="str">
        <f t="shared" si="1455"/>
        <v xml:space="preserve"> </v>
      </c>
      <c r="BB4292" s="187" t="str">
        <f>IFERROR(IF(AW4292="","",VLOOKUP(AW4292,SUSS!R:S,2,FALSE)),AY4292*SUSS!$M$2)</f>
        <v/>
      </c>
      <c r="BC4292" s="187" t="str">
        <f t="shared" si="1456"/>
        <v/>
      </c>
    </row>
    <row r="4293" spans="29:55">
      <c r="AC4293" s="187" t="str">
        <f t="shared" si="1436"/>
        <v/>
      </c>
      <c r="AD4293" s="187" t="str">
        <f t="shared" si="1437"/>
        <v/>
      </c>
      <c r="AE4293" s="187" t="str">
        <f t="shared" si="1438"/>
        <v/>
      </c>
      <c r="AF4293" s="187" t="str">
        <f t="shared" si="1439"/>
        <v/>
      </c>
      <c r="AG4293" s="187" t="str">
        <f t="shared" si="1440"/>
        <v/>
      </c>
      <c r="AH4293" s="187" t="str">
        <f t="shared" si="1441"/>
        <v/>
      </c>
      <c r="AI4293" s="187" t="str">
        <f t="shared" si="1442"/>
        <v/>
      </c>
      <c r="AJ4293" s="187" t="str">
        <f t="shared" si="1443"/>
        <v/>
      </c>
      <c r="AK4293" s="187" t="str">
        <f t="shared" si="1444"/>
        <v/>
      </c>
      <c r="AN4293" s="187" t="str">
        <f t="shared" si="1445"/>
        <v/>
      </c>
      <c r="AO4293" s="187" t="str">
        <f t="shared" si="1446"/>
        <v/>
      </c>
      <c r="AP4293" s="187" t="str">
        <f t="shared" si="1447"/>
        <v/>
      </c>
      <c r="AT4293" s="187" t="str">
        <f t="shared" si="1448"/>
        <v/>
      </c>
      <c r="AU4293" s="187" t="str">
        <f t="shared" si="1449"/>
        <v/>
      </c>
      <c r="AV4293" s="187" t="str">
        <f t="shared" si="1450"/>
        <v/>
      </c>
      <c r="AW4293" s="187" t="str">
        <f t="shared" si="1451"/>
        <v/>
      </c>
      <c r="AX4293" s="187" t="str">
        <f t="shared" si="1452"/>
        <v/>
      </c>
      <c r="AY4293" s="187" t="str">
        <f t="shared" si="1453"/>
        <v/>
      </c>
      <c r="AZ4293" s="187" t="str">
        <f t="shared" si="1454"/>
        <v/>
      </c>
      <c r="BA4293" s="187" t="str">
        <f t="shared" si="1455"/>
        <v xml:space="preserve"> </v>
      </c>
      <c r="BB4293" s="187" t="str">
        <f>IFERROR(IF(AW4293="","",VLOOKUP(AW4293,SUSS!R:S,2,FALSE)),AY4293*SUSS!$M$2)</f>
        <v/>
      </c>
      <c r="BC4293" s="187" t="str">
        <f t="shared" si="1456"/>
        <v/>
      </c>
    </row>
    <row r="4294" spans="29:55">
      <c r="AC4294" s="187" t="str">
        <f t="shared" si="1436"/>
        <v/>
      </c>
      <c r="AD4294" s="187" t="str">
        <f t="shared" si="1437"/>
        <v/>
      </c>
      <c r="AE4294" s="187" t="str">
        <f t="shared" si="1438"/>
        <v/>
      </c>
      <c r="AF4294" s="187" t="str">
        <f t="shared" si="1439"/>
        <v/>
      </c>
      <c r="AG4294" s="187" t="str">
        <f t="shared" si="1440"/>
        <v/>
      </c>
      <c r="AH4294" s="187" t="str">
        <f t="shared" si="1441"/>
        <v/>
      </c>
      <c r="AI4294" s="187" t="str">
        <f t="shared" si="1442"/>
        <v/>
      </c>
      <c r="AJ4294" s="187" t="str">
        <f t="shared" si="1443"/>
        <v/>
      </c>
      <c r="AK4294" s="187" t="str">
        <f t="shared" si="1444"/>
        <v/>
      </c>
      <c r="AN4294" s="187" t="str">
        <f t="shared" si="1445"/>
        <v/>
      </c>
      <c r="AO4294" s="187" t="str">
        <f t="shared" si="1446"/>
        <v/>
      </c>
      <c r="AP4294" s="187" t="str">
        <f t="shared" si="1447"/>
        <v/>
      </c>
      <c r="AT4294" s="187" t="str">
        <f t="shared" si="1448"/>
        <v/>
      </c>
      <c r="AU4294" s="187" t="str">
        <f t="shared" si="1449"/>
        <v/>
      </c>
      <c r="AV4294" s="187" t="str">
        <f t="shared" si="1450"/>
        <v/>
      </c>
      <c r="AW4294" s="187" t="str">
        <f t="shared" si="1451"/>
        <v/>
      </c>
      <c r="AX4294" s="187" t="str">
        <f t="shared" si="1452"/>
        <v/>
      </c>
      <c r="AY4294" s="187" t="str">
        <f t="shared" si="1453"/>
        <v/>
      </c>
      <c r="AZ4294" s="187" t="str">
        <f t="shared" si="1454"/>
        <v/>
      </c>
      <c r="BA4294" s="187" t="str">
        <f t="shared" si="1455"/>
        <v xml:space="preserve"> </v>
      </c>
      <c r="BB4294" s="187" t="str">
        <f>IFERROR(IF(AW4294="","",VLOOKUP(AW4294,SUSS!R:S,2,FALSE)),AY4294*SUSS!$M$2)</f>
        <v/>
      </c>
      <c r="BC4294" s="187" t="str">
        <f t="shared" si="1456"/>
        <v/>
      </c>
    </row>
    <row r="4295" spans="29:55">
      <c r="AC4295" s="187" t="str">
        <f t="shared" si="1436"/>
        <v/>
      </c>
      <c r="AD4295" s="187" t="str">
        <f t="shared" si="1437"/>
        <v/>
      </c>
      <c r="AE4295" s="187" t="str">
        <f t="shared" si="1438"/>
        <v/>
      </c>
      <c r="AF4295" s="187" t="str">
        <f t="shared" si="1439"/>
        <v/>
      </c>
      <c r="AG4295" s="187" t="str">
        <f t="shared" si="1440"/>
        <v/>
      </c>
      <c r="AH4295" s="187" t="str">
        <f t="shared" si="1441"/>
        <v/>
      </c>
      <c r="AI4295" s="187" t="str">
        <f t="shared" si="1442"/>
        <v/>
      </c>
      <c r="AJ4295" s="187" t="str">
        <f t="shared" si="1443"/>
        <v/>
      </c>
      <c r="AK4295" s="187" t="str">
        <f t="shared" si="1444"/>
        <v/>
      </c>
      <c r="AN4295" s="187" t="str">
        <f t="shared" si="1445"/>
        <v/>
      </c>
      <c r="AO4295" s="187" t="str">
        <f t="shared" si="1446"/>
        <v/>
      </c>
      <c r="AP4295" s="187" t="str">
        <f t="shared" si="1447"/>
        <v/>
      </c>
      <c r="AT4295" s="187" t="str">
        <f t="shared" si="1448"/>
        <v/>
      </c>
      <c r="AU4295" s="187" t="str">
        <f t="shared" si="1449"/>
        <v/>
      </c>
      <c r="AV4295" s="187" t="str">
        <f t="shared" si="1450"/>
        <v/>
      </c>
      <c r="AW4295" s="187" t="str">
        <f t="shared" si="1451"/>
        <v/>
      </c>
      <c r="AX4295" s="187" t="str">
        <f t="shared" si="1452"/>
        <v/>
      </c>
      <c r="AY4295" s="187" t="str">
        <f t="shared" si="1453"/>
        <v/>
      </c>
      <c r="AZ4295" s="187" t="str">
        <f t="shared" si="1454"/>
        <v/>
      </c>
      <c r="BA4295" s="187" t="str">
        <f t="shared" si="1455"/>
        <v xml:space="preserve"> </v>
      </c>
      <c r="BB4295" s="187" t="str">
        <f>IFERROR(IF(AW4295="","",VLOOKUP(AW4295,SUSS!R:S,2,FALSE)),AY4295*SUSS!$M$2)</f>
        <v/>
      </c>
      <c r="BC4295" s="187" t="str">
        <f t="shared" si="1456"/>
        <v/>
      </c>
    </row>
    <row r="4296" spans="29:55">
      <c r="AC4296" s="187" t="str">
        <f t="shared" si="1436"/>
        <v/>
      </c>
      <c r="AD4296" s="187" t="str">
        <f t="shared" si="1437"/>
        <v/>
      </c>
      <c r="AE4296" s="187" t="str">
        <f t="shared" si="1438"/>
        <v/>
      </c>
      <c r="AF4296" s="187" t="str">
        <f t="shared" si="1439"/>
        <v/>
      </c>
      <c r="AG4296" s="187" t="str">
        <f t="shared" si="1440"/>
        <v/>
      </c>
      <c r="AH4296" s="187" t="str">
        <f t="shared" si="1441"/>
        <v/>
      </c>
      <c r="AI4296" s="187" t="str">
        <f t="shared" si="1442"/>
        <v/>
      </c>
      <c r="AJ4296" s="187" t="str">
        <f t="shared" si="1443"/>
        <v/>
      </c>
      <c r="AK4296" s="187" t="str">
        <f t="shared" si="1444"/>
        <v/>
      </c>
      <c r="AN4296" s="187" t="str">
        <f t="shared" si="1445"/>
        <v/>
      </c>
      <c r="AO4296" s="187" t="str">
        <f t="shared" si="1446"/>
        <v/>
      </c>
      <c r="AP4296" s="187" t="str">
        <f t="shared" si="1447"/>
        <v/>
      </c>
      <c r="AT4296" s="187" t="str">
        <f t="shared" si="1448"/>
        <v/>
      </c>
      <c r="AU4296" s="187" t="str">
        <f t="shared" si="1449"/>
        <v/>
      </c>
      <c r="AV4296" s="187" t="str">
        <f t="shared" si="1450"/>
        <v/>
      </c>
      <c r="AW4296" s="187" t="str">
        <f t="shared" si="1451"/>
        <v/>
      </c>
      <c r="AX4296" s="187" t="str">
        <f t="shared" si="1452"/>
        <v/>
      </c>
      <c r="AY4296" s="187" t="str">
        <f t="shared" si="1453"/>
        <v/>
      </c>
      <c r="AZ4296" s="187" t="str">
        <f t="shared" si="1454"/>
        <v/>
      </c>
      <c r="BA4296" s="187" t="str">
        <f t="shared" si="1455"/>
        <v xml:space="preserve"> </v>
      </c>
      <c r="BB4296" s="187" t="str">
        <f>IFERROR(IF(AW4296="","",VLOOKUP(AW4296,SUSS!R:S,2,FALSE)),AY4296*SUSS!$M$2)</f>
        <v/>
      </c>
      <c r="BC4296" s="187" t="str">
        <f t="shared" si="1456"/>
        <v/>
      </c>
    </row>
    <row r="4297" spans="29:55">
      <c r="AC4297" s="187" t="str">
        <f t="shared" si="1436"/>
        <v/>
      </c>
      <c r="AD4297" s="187" t="str">
        <f t="shared" si="1437"/>
        <v/>
      </c>
      <c r="AE4297" s="187" t="str">
        <f t="shared" si="1438"/>
        <v/>
      </c>
      <c r="AF4297" s="187" t="str">
        <f t="shared" si="1439"/>
        <v/>
      </c>
      <c r="AG4297" s="187" t="str">
        <f t="shared" si="1440"/>
        <v/>
      </c>
      <c r="AH4297" s="187" t="str">
        <f t="shared" si="1441"/>
        <v/>
      </c>
      <c r="AI4297" s="187" t="str">
        <f t="shared" si="1442"/>
        <v/>
      </c>
      <c r="AJ4297" s="187" t="str">
        <f t="shared" si="1443"/>
        <v/>
      </c>
      <c r="AK4297" s="187" t="str">
        <f t="shared" si="1444"/>
        <v/>
      </c>
      <c r="AN4297" s="187" t="str">
        <f t="shared" si="1445"/>
        <v/>
      </c>
      <c r="AO4297" s="187" t="str">
        <f t="shared" si="1446"/>
        <v/>
      </c>
      <c r="AP4297" s="187" t="str">
        <f t="shared" si="1447"/>
        <v/>
      </c>
      <c r="AT4297" s="187" t="str">
        <f t="shared" si="1448"/>
        <v/>
      </c>
      <c r="AU4297" s="187" t="str">
        <f t="shared" si="1449"/>
        <v/>
      </c>
      <c r="AV4297" s="187" t="str">
        <f t="shared" si="1450"/>
        <v/>
      </c>
      <c r="AW4297" s="187" t="str">
        <f t="shared" si="1451"/>
        <v/>
      </c>
      <c r="AX4297" s="187" t="str">
        <f t="shared" si="1452"/>
        <v/>
      </c>
      <c r="AY4297" s="187" t="str">
        <f t="shared" si="1453"/>
        <v/>
      </c>
      <c r="AZ4297" s="187" t="str">
        <f t="shared" si="1454"/>
        <v/>
      </c>
      <c r="BA4297" s="187" t="str">
        <f t="shared" si="1455"/>
        <v xml:space="preserve"> </v>
      </c>
      <c r="BB4297" s="187" t="str">
        <f>IFERROR(IF(AW4297="","",VLOOKUP(AW4297,SUSS!R:S,2,FALSE)),AY4297*SUSS!$M$2)</f>
        <v/>
      </c>
      <c r="BC4297" s="187" t="str">
        <f t="shared" si="1456"/>
        <v/>
      </c>
    </row>
    <row r="4298" spans="29:55">
      <c r="AC4298" s="187" t="str">
        <f t="shared" si="1436"/>
        <v/>
      </c>
      <c r="AD4298" s="187" t="str">
        <f t="shared" si="1437"/>
        <v/>
      </c>
      <c r="AE4298" s="187" t="str">
        <f t="shared" si="1438"/>
        <v/>
      </c>
      <c r="AF4298" s="187" t="str">
        <f t="shared" si="1439"/>
        <v/>
      </c>
      <c r="AG4298" s="187" t="str">
        <f t="shared" si="1440"/>
        <v/>
      </c>
      <c r="AH4298" s="187" t="str">
        <f t="shared" si="1441"/>
        <v/>
      </c>
      <c r="AI4298" s="187" t="str">
        <f t="shared" si="1442"/>
        <v/>
      </c>
      <c r="AJ4298" s="187" t="str">
        <f t="shared" si="1443"/>
        <v/>
      </c>
      <c r="AK4298" s="187" t="str">
        <f t="shared" si="1444"/>
        <v/>
      </c>
      <c r="AN4298" s="187" t="str">
        <f t="shared" si="1445"/>
        <v/>
      </c>
      <c r="AO4298" s="187" t="str">
        <f t="shared" si="1446"/>
        <v/>
      </c>
      <c r="AP4298" s="187" t="str">
        <f t="shared" si="1447"/>
        <v/>
      </c>
      <c r="AT4298" s="187" t="str">
        <f t="shared" si="1448"/>
        <v/>
      </c>
      <c r="AU4298" s="187" t="str">
        <f t="shared" si="1449"/>
        <v/>
      </c>
      <c r="AV4298" s="187" t="str">
        <f t="shared" si="1450"/>
        <v/>
      </c>
      <c r="AW4298" s="187" t="str">
        <f t="shared" si="1451"/>
        <v/>
      </c>
      <c r="AX4298" s="187" t="str">
        <f t="shared" si="1452"/>
        <v/>
      </c>
      <c r="AY4298" s="187" t="str">
        <f t="shared" si="1453"/>
        <v/>
      </c>
      <c r="AZ4298" s="187" t="str">
        <f t="shared" si="1454"/>
        <v/>
      </c>
      <c r="BA4298" s="187" t="str">
        <f t="shared" si="1455"/>
        <v xml:space="preserve"> </v>
      </c>
      <c r="BB4298" s="187" t="str">
        <f>IFERROR(IF(AW4298="","",VLOOKUP(AW4298,SUSS!R:S,2,FALSE)),AY4298*SUSS!$M$2)</f>
        <v/>
      </c>
      <c r="BC4298" s="187" t="str">
        <f t="shared" si="1456"/>
        <v/>
      </c>
    </row>
    <row r="4299" spans="29:55">
      <c r="AC4299" s="187" t="str">
        <f t="shared" si="1436"/>
        <v/>
      </c>
      <c r="AD4299" s="187" t="str">
        <f t="shared" si="1437"/>
        <v/>
      </c>
      <c r="AE4299" s="187" t="str">
        <f t="shared" si="1438"/>
        <v/>
      </c>
      <c r="AF4299" s="187" t="str">
        <f t="shared" si="1439"/>
        <v/>
      </c>
      <c r="AG4299" s="187" t="str">
        <f t="shared" si="1440"/>
        <v/>
      </c>
      <c r="AH4299" s="187" t="str">
        <f t="shared" si="1441"/>
        <v/>
      </c>
      <c r="AI4299" s="187" t="str">
        <f t="shared" si="1442"/>
        <v/>
      </c>
      <c r="AJ4299" s="187" t="str">
        <f t="shared" si="1443"/>
        <v/>
      </c>
      <c r="AK4299" s="187" t="str">
        <f t="shared" si="1444"/>
        <v/>
      </c>
      <c r="AN4299" s="187" t="str">
        <f t="shared" si="1445"/>
        <v/>
      </c>
      <c r="AO4299" s="187" t="str">
        <f t="shared" si="1446"/>
        <v/>
      </c>
      <c r="AP4299" s="187" t="str">
        <f t="shared" si="1447"/>
        <v/>
      </c>
      <c r="AT4299" s="187" t="str">
        <f t="shared" si="1448"/>
        <v/>
      </c>
      <c r="AU4299" s="187" t="str">
        <f t="shared" si="1449"/>
        <v/>
      </c>
      <c r="AV4299" s="187" t="str">
        <f t="shared" si="1450"/>
        <v/>
      </c>
      <c r="AW4299" s="187" t="str">
        <f t="shared" si="1451"/>
        <v/>
      </c>
      <c r="AX4299" s="187" t="str">
        <f t="shared" si="1452"/>
        <v/>
      </c>
      <c r="AY4299" s="187" t="str">
        <f t="shared" si="1453"/>
        <v/>
      </c>
      <c r="AZ4299" s="187" t="str">
        <f t="shared" si="1454"/>
        <v/>
      </c>
      <c r="BA4299" s="187" t="str">
        <f t="shared" si="1455"/>
        <v xml:space="preserve"> </v>
      </c>
      <c r="BB4299" s="187" t="str">
        <f>IFERROR(IF(AW4299="","",VLOOKUP(AW4299,SUSS!R:S,2,FALSE)),AY4299*SUSS!$M$2)</f>
        <v/>
      </c>
      <c r="BC4299" s="187" t="str">
        <f t="shared" si="1456"/>
        <v/>
      </c>
    </row>
    <row r="4300" spans="29:55">
      <c r="AC4300" s="187" t="str">
        <f t="shared" si="1436"/>
        <v/>
      </c>
      <c r="AD4300" s="187" t="str">
        <f t="shared" si="1437"/>
        <v/>
      </c>
      <c r="AE4300" s="187" t="str">
        <f t="shared" si="1438"/>
        <v/>
      </c>
      <c r="AF4300" s="187" t="str">
        <f t="shared" si="1439"/>
        <v/>
      </c>
      <c r="AG4300" s="187" t="str">
        <f t="shared" si="1440"/>
        <v/>
      </c>
      <c r="AH4300" s="187" t="str">
        <f t="shared" si="1441"/>
        <v/>
      </c>
      <c r="AI4300" s="187" t="str">
        <f t="shared" si="1442"/>
        <v/>
      </c>
      <c r="AJ4300" s="187" t="str">
        <f t="shared" si="1443"/>
        <v/>
      </c>
      <c r="AK4300" s="187" t="str">
        <f t="shared" si="1444"/>
        <v/>
      </c>
      <c r="AN4300" s="187" t="str">
        <f t="shared" si="1445"/>
        <v/>
      </c>
      <c r="AO4300" s="187" t="str">
        <f t="shared" si="1446"/>
        <v/>
      </c>
      <c r="AP4300" s="187" t="str">
        <f t="shared" si="1447"/>
        <v/>
      </c>
      <c r="AT4300" s="187" t="str">
        <f t="shared" si="1448"/>
        <v/>
      </c>
      <c r="AU4300" s="187" t="str">
        <f t="shared" si="1449"/>
        <v/>
      </c>
      <c r="AV4300" s="187" t="str">
        <f t="shared" si="1450"/>
        <v/>
      </c>
      <c r="AW4300" s="187" t="str">
        <f t="shared" si="1451"/>
        <v/>
      </c>
      <c r="AX4300" s="187" t="str">
        <f t="shared" si="1452"/>
        <v/>
      </c>
      <c r="AY4300" s="187" t="str">
        <f t="shared" si="1453"/>
        <v/>
      </c>
      <c r="AZ4300" s="187" t="str">
        <f t="shared" si="1454"/>
        <v/>
      </c>
      <c r="BA4300" s="187" t="str">
        <f t="shared" si="1455"/>
        <v xml:space="preserve"> </v>
      </c>
      <c r="BB4300" s="187" t="str">
        <f>IFERROR(IF(AW4300="","",VLOOKUP(AW4300,SUSS!R:S,2,FALSE)),AY4300*SUSS!$M$2)</f>
        <v/>
      </c>
      <c r="BC4300" s="187" t="str">
        <f t="shared" si="1456"/>
        <v/>
      </c>
    </row>
    <row r="4301" spans="29:55">
      <c r="AC4301" s="187" t="str">
        <f t="shared" si="1436"/>
        <v/>
      </c>
      <c r="AD4301" s="187" t="str">
        <f t="shared" si="1437"/>
        <v/>
      </c>
      <c r="AE4301" s="187" t="str">
        <f t="shared" si="1438"/>
        <v/>
      </c>
      <c r="AF4301" s="187" t="str">
        <f t="shared" si="1439"/>
        <v/>
      </c>
      <c r="AG4301" s="187" t="str">
        <f t="shared" si="1440"/>
        <v/>
      </c>
      <c r="AH4301" s="187" t="str">
        <f t="shared" si="1441"/>
        <v/>
      </c>
      <c r="AI4301" s="187" t="str">
        <f t="shared" si="1442"/>
        <v/>
      </c>
      <c r="AJ4301" s="187" t="str">
        <f t="shared" si="1443"/>
        <v/>
      </c>
      <c r="AK4301" s="187" t="str">
        <f t="shared" si="1444"/>
        <v/>
      </c>
      <c r="AN4301" s="187" t="str">
        <f t="shared" si="1445"/>
        <v/>
      </c>
      <c r="AO4301" s="187" t="str">
        <f t="shared" si="1446"/>
        <v/>
      </c>
      <c r="AP4301" s="187" t="str">
        <f t="shared" si="1447"/>
        <v/>
      </c>
      <c r="AT4301" s="187" t="str">
        <f t="shared" si="1448"/>
        <v/>
      </c>
      <c r="AU4301" s="187" t="str">
        <f t="shared" si="1449"/>
        <v/>
      </c>
      <c r="AV4301" s="187" t="str">
        <f t="shared" si="1450"/>
        <v/>
      </c>
      <c r="AW4301" s="187" t="str">
        <f t="shared" si="1451"/>
        <v/>
      </c>
      <c r="AX4301" s="187" t="str">
        <f t="shared" si="1452"/>
        <v/>
      </c>
      <c r="AY4301" s="187" t="str">
        <f t="shared" si="1453"/>
        <v/>
      </c>
      <c r="AZ4301" s="187" t="str">
        <f t="shared" si="1454"/>
        <v/>
      </c>
      <c r="BA4301" s="187" t="str">
        <f t="shared" si="1455"/>
        <v xml:space="preserve"> </v>
      </c>
      <c r="BB4301" s="187" t="str">
        <f>IFERROR(IF(AW4301="","",VLOOKUP(AW4301,SUSS!R:S,2,FALSE)),AY4301*SUSS!$M$2)</f>
        <v/>
      </c>
      <c r="BC4301" s="187" t="str">
        <f t="shared" si="1456"/>
        <v/>
      </c>
    </row>
    <row r="4302" spans="29:55">
      <c r="AC4302" s="187" t="str">
        <f t="shared" si="1436"/>
        <v/>
      </c>
      <c r="AD4302" s="187" t="str">
        <f t="shared" si="1437"/>
        <v/>
      </c>
      <c r="AE4302" s="187" t="str">
        <f t="shared" si="1438"/>
        <v/>
      </c>
      <c r="AF4302" s="187" t="str">
        <f t="shared" si="1439"/>
        <v/>
      </c>
      <c r="AG4302" s="187" t="str">
        <f t="shared" si="1440"/>
        <v/>
      </c>
      <c r="AH4302" s="187" t="str">
        <f t="shared" si="1441"/>
        <v/>
      </c>
      <c r="AI4302" s="187" t="str">
        <f t="shared" si="1442"/>
        <v/>
      </c>
      <c r="AJ4302" s="187" t="str">
        <f t="shared" si="1443"/>
        <v/>
      </c>
      <c r="AK4302" s="187" t="str">
        <f t="shared" si="1444"/>
        <v/>
      </c>
      <c r="AN4302" s="187" t="str">
        <f t="shared" si="1445"/>
        <v/>
      </c>
      <c r="AO4302" s="187" t="str">
        <f t="shared" si="1446"/>
        <v/>
      </c>
      <c r="AP4302" s="187" t="str">
        <f t="shared" si="1447"/>
        <v/>
      </c>
      <c r="AT4302" s="187" t="str">
        <f t="shared" si="1448"/>
        <v/>
      </c>
      <c r="AU4302" s="187" t="str">
        <f t="shared" si="1449"/>
        <v/>
      </c>
      <c r="AV4302" s="187" t="str">
        <f t="shared" si="1450"/>
        <v/>
      </c>
      <c r="AW4302" s="187" t="str">
        <f t="shared" si="1451"/>
        <v/>
      </c>
      <c r="AX4302" s="187" t="str">
        <f t="shared" si="1452"/>
        <v/>
      </c>
      <c r="AY4302" s="187" t="str">
        <f t="shared" si="1453"/>
        <v/>
      </c>
      <c r="AZ4302" s="187" t="str">
        <f t="shared" si="1454"/>
        <v/>
      </c>
      <c r="BA4302" s="187" t="str">
        <f t="shared" si="1455"/>
        <v xml:space="preserve"> </v>
      </c>
      <c r="BB4302" s="187" t="str">
        <f>IFERROR(IF(AW4302="","",VLOOKUP(AW4302,SUSS!R:S,2,FALSE)),AY4302*SUSS!$M$2)</f>
        <v/>
      </c>
      <c r="BC4302" s="187" t="str">
        <f t="shared" si="1456"/>
        <v/>
      </c>
    </row>
    <row r="4303" spans="29:55">
      <c r="AC4303" s="187" t="str">
        <f t="shared" si="1436"/>
        <v/>
      </c>
      <c r="AD4303" s="187" t="str">
        <f t="shared" si="1437"/>
        <v/>
      </c>
      <c r="AE4303" s="187" t="str">
        <f t="shared" si="1438"/>
        <v/>
      </c>
      <c r="AF4303" s="187" t="str">
        <f t="shared" si="1439"/>
        <v/>
      </c>
      <c r="AG4303" s="187" t="str">
        <f t="shared" si="1440"/>
        <v/>
      </c>
      <c r="AH4303" s="187" t="str">
        <f t="shared" si="1441"/>
        <v/>
      </c>
      <c r="AI4303" s="187" t="str">
        <f t="shared" si="1442"/>
        <v/>
      </c>
      <c r="AJ4303" s="187" t="str">
        <f t="shared" si="1443"/>
        <v/>
      </c>
      <c r="AK4303" s="187" t="str">
        <f t="shared" si="1444"/>
        <v/>
      </c>
      <c r="AN4303" s="187" t="str">
        <f t="shared" si="1445"/>
        <v/>
      </c>
      <c r="AO4303" s="187" t="str">
        <f t="shared" si="1446"/>
        <v/>
      </c>
      <c r="AP4303" s="187" t="str">
        <f t="shared" si="1447"/>
        <v/>
      </c>
      <c r="AT4303" s="187" t="str">
        <f t="shared" si="1448"/>
        <v/>
      </c>
      <c r="AU4303" s="187" t="str">
        <f t="shared" si="1449"/>
        <v/>
      </c>
      <c r="AV4303" s="187" t="str">
        <f t="shared" si="1450"/>
        <v/>
      </c>
      <c r="AW4303" s="187" t="str">
        <f t="shared" si="1451"/>
        <v/>
      </c>
      <c r="AX4303" s="187" t="str">
        <f t="shared" si="1452"/>
        <v/>
      </c>
      <c r="AY4303" s="187" t="str">
        <f t="shared" si="1453"/>
        <v/>
      </c>
      <c r="AZ4303" s="187" t="str">
        <f t="shared" si="1454"/>
        <v/>
      </c>
      <c r="BA4303" s="187" t="str">
        <f t="shared" si="1455"/>
        <v xml:space="preserve"> </v>
      </c>
      <c r="BB4303" s="187" t="str">
        <f>IFERROR(IF(AW4303="","",VLOOKUP(AW4303,SUSS!R:S,2,FALSE)),AY4303*SUSS!$M$2)</f>
        <v/>
      </c>
      <c r="BC4303" s="187" t="str">
        <f t="shared" si="1456"/>
        <v/>
      </c>
    </row>
    <row r="4304" spans="29:55">
      <c r="AC4304" s="187" t="str">
        <f t="shared" si="1436"/>
        <v/>
      </c>
      <c r="AD4304" s="187" t="str">
        <f t="shared" si="1437"/>
        <v/>
      </c>
      <c r="AE4304" s="187" t="str">
        <f t="shared" si="1438"/>
        <v/>
      </c>
      <c r="AF4304" s="187" t="str">
        <f t="shared" si="1439"/>
        <v/>
      </c>
      <c r="AG4304" s="187" t="str">
        <f t="shared" si="1440"/>
        <v/>
      </c>
      <c r="AH4304" s="187" t="str">
        <f t="shared" si="1441"/>
        <v/>
      </c>
      <c r="AI4304" s="187" t="str">
        <f t="shared" si="1442"/>
        <v/>
      </c>
      <c r="AJ4304" s="187" t="str">
        <f t="shared" si="1443"/>
        <v/>
      </c>
      <c r="AK4304" s="187" t="str">
        <f t="shared" si="1444"/>
        <v/>
      </c>
      <c r="AN4304" s="187" t="str">
        <f t="shared" si="1445"/>
        <v/>
      </c>
      <c r="AO4304" s="187" t="str">
        <f t="shared" si="1446"/>
        <v/>
      </c>
      <c r="AP4304" s="187" t="str">
        <f t="shared" si="1447"/>
        <v/>
      </c>
      <c r="AT4304" s="187" t="str">
        <f t="shared" si="1448"/>
        <v/>
      </c>
      <c r="AU4304" s="187" t="str">
        <f t="shared" si="1449"/>
        <v/>
      </c>
      <c r="AV4304" s="187" t="str">
        <f t="shared" si="1450"/>
        <v/>
      </c>
      <c r="AW4304" s="187" t="str">
        <f t="shared" si="1451"/>
        <v/>
      </c>
      <c r="AX4304" s="187" t="str">
        <f t="shared" si="1452"/>
        <v/>
      </c>
      <c r="AY4304" s="187" t="str">
        <f t="shared" si="1453"/>
        <v/>
      </c>
      <c r="AZ4304" s="187" t="str">
        <f t="shared" si="1454"/>
        <v/>
      </c>
      <c r="BA4304" s="187" t="str">
        <f t="shared" si="1455"/>
        <v xml:space="preserve"> </v>
      </c>
      <c r="BB4304" s="187" t="str">
        <f>IFERROR(IF(AW4304="","",VLOOKUP(AW4304,SUSS!R:S,2,FALSE)),AY4304*SUSS!$M$2)</f>
        <v/>
      </c>
      <c r="BC4304" s="187" t="str">
        <f t="shared" si="1456"/>
        <v/>
      </c>
    </row>
    <row r="4305" spans="29:55">
      <c r="AC4305" s="187" t="str">
        <f t="shared" si="1436"/>
        <v/>
      </c>
      <c r="AD4305" s="187" t="str">
        <f t="shared" si="1437"/>
        <v/>
      </c>
      <c r="AE4305" s="187" t="str">
        <f t="shared" si="1438"/>
        <v/>
      </c>
      <c r="AF4305" s="187" t="str">
        <f t="shared" si="1439"/>
        <v/>
      </c>
      <c r="AG4305" s="187" t="str">
        <f t="shared" si="1440"/>
        <v/>
      </c>
      <c r="AH4305" s="187" t="str">
        <f t="shared" si="1441"/>
        <v/>
      </c>
      <c r="AI4305" s="187" t="str">
        <f t="shared" si="1442"/>
        <v/>
      </c>
      <c r="AJ4305" s="187" t="str">
        <f t="shared" si="1443"/>
        <v/>
      </c>
      <c r="AK4305" s="187" t="str">
        <f t="shared" si="1444"/>
        <v/>
      </c>
      <c r="AN4305" s="187" t="str">
        <f t="shared" si="1445"/>
        <v/>
      </c>
      <c r="AO4305" s="187" t="str">
        <f t="shared" si="1446"/>
        <v/>
      </c>
      <c r="AP4305" s="187" t="str">
        <f t="shared" si="1447"/>
        <v/>
      </c>
      <c r="AT4305" s="187" t="str">
        <f t="shared" si="1448"/>
        <v/>
      </c>
      <c r="AU4305" s="187" t="str">
        <f t="shared" si="1449"/>
        <v/>
      </c>
      <c r="AV4305" s="187" t="str">
        <f t="shared" si="1450"/>
        <v/>
      </c>
      <c r="AW4305" s="187" t="str">
        <f t="shared" si="1451"/>
        <v/>
      </c>
      <c r="AX4305" s="187" t="str">
        <f t="shared" si="1452"/>
        <v/>
      </c>
      <c r="AY4305" s="187" t="str">
        <f t="shared" si="1453"/>
        <v/>
      </c>
      <c r="AZ4305" s="187" t="str">
        <f t="shared" si="1454"/>
        <v/>
      </c>
      <c r="BA4305" s="187" t="str">
        <f t="shared" si="1455"/>
        <v xml:space="preserve"> </v>
      </c>
      <c r="BB4305" s="187" t="str">
        <f>IFERROR(IF(AW4305="","",VLOOKUP(AW4305,SUSS!R:S,2,FALSE)),AY4305*SUSS!$M$2)</f>
        <v/>
      </c>
      <c r="BC4305" s="187" t="str">
        <f t="shared" si="1456"/>
        <v/>
      </c>
    </row>
    <row r="4306" spans="29:55">
      <c r="AC4306" s="187" t="str">
        <f t="shared" si="1436"/>
        <v/>
      </c>
      <c r="AD4306" s="187" t="str">
        <f t="shared" si="1437"/>
        <v/>
      </c>
      <c r="AE4306" s="187" t="str">
        <f t="shared" si="1438"/>
        <v/>
      </c>
      <c r="AF4306" s="187" t="str">
        <f t="shared" si="1439"/>
        <v/>
      </c>
      <c r="AG4306" s="187" t="str">
        <f t="shared" si="1440"/>
        <v/>
      </c>
      <c r="AH4306" s="187" t="str">
        <f t="shared" si="1441"/>
        <v/>
      </c>
      <c r="AI4306" s="187" t="str">
        <f t="shared" si="1442"/>
        <v/>
      </c>
      <c r="AJ4306" s="187" t="str">
        <f t="shared" si="1443"/>
        <v/>
      </c>
      <c r="AK4306" s="187" t="str">
        <f t="shared" si="1444"/>
        <v/>
      </c>
      <c r="AN4306" s="187" t="str">
        <f t="shared" si="1445"/>
        <v/>
      </c>
      <c r="AO4306" s="187" t="str">
        <f t="shared" si="1446"/>
        <v/>
      </c>
      <c r="AP4306" s="187" t="str">
        <f t="shared" si="1447"/>
        <v/>
      </c>
      <c r="AT4306" s="187" t="str">
        <f t="shared" si="1448"/>
        <v/>
      </c>
      <c r="AU4306" s="187" t="str">
        <f t="shared" si="1449"/>
        <v/>
      </c>
      <c r="AV4306" s="187" t="str">
        <f t="shared" si="1450"/>
        <v/>
      </c>
      <c r="AW4306" s="187" t="str">
        <f t="shared" si="1451"/>
        <v/>
      </c>
      <c r="AX4306" s="187" t="str">
        <f t="shared" si="1452"/>
        <v/>
      </c>
      <c r="AY4306" s="187" t="str">
        <f t="shared" si="1453"/>
        <v/>
      </c>
      <c r="AZ4306" s="187" t="str">
        <f t="shared" si="1454"/>
        <v/>
      </c>
      <c r="BA4306" s="187" t="str">
        <f t="shared" si="1455"/>
        <v xml:space="preserve"> </v>
      </c>
      <c r="BB4306" s="187" t="str">
        <f>IFERROR(IF(AW4306="","",VLOOKUP(AW4306,SUSS!R:S,2,FALSE)),AY4306*SUSS!$M$2)</f>
        <v/>
      </c>
      <c r="BC4306" s="187" t="str">
        <f t="shared" si="1456"/>
        <v/>
      </c>
    </row>
    <row r="4307" spans="29:55">
      <c r="AC4307" s="187" t="str">
        <f t="shared" si="1436"/>
        <v/>
      </c>
      <c r="AD4307" s="187" t="str">
        <f t="shared" si="1437"/>
        <v/>
      </c>
      <c r="AE4307" s="187" t="str">
        <f t="shared" si="1438"/>
        <v/>
      </c>
      <c r="AF4307" s="187" t="str">
        <f t="shared" si="1439"/>
        <v/>
      </c>
      <c r="AG4307" s="187" t="str">
        <f t="shared" si="1440"/>
        <v/>
      </c>
      <c r="AH4307" s="187" t="str">
        <f t="shared" si="1441"/>
        <v/>
      </c>
      <c r="AI4307" s="187" t="str">
        <f t="shared" si="1442"/>
        <v/>
      </c>
      <c r="AJ4307" s="187" t="str">
        <f t="shared" si="1443"/>
        <v/>
      </c>
      <c r="AK4307" s="187" t="str">
        <f t="shared" si="1444"/>
        <v/>
      </c>
      <c r="AN4307" s="187" t="str">
        <f t="shared" si="1445"/>
        <v/>
      </c>
      <c r="AO4307" s="187" t="str">
        <f t="shared" si="1446"/>
        <v/>
      </c>
      <c r="AP4307" s="187" t="str">
        <f t="shared" si="1447"/>
        <v/>
      </c>
      <c r="AT4307" s="187" t="str">
        <f t="shared" si="1448"/>
        <v/>
      </c>
      <c r="AU4307" s="187" t="str">
        <f t="shared" si="1449"/>
        <v/>
      </c>
      <c r="AV4307" s="187" t="str">
        <f t="shared" si="1450"/>
        <v/>
      </c>
      <c r="AW4307" s="187" t="str">
        <f t="shared" si="1451"/>
        <v/>
      </c>
      <c r="AX4307" s="187" t="str">
        <f t="shared" si="1452"/>
        <v/>
      </c>
      <c r="AY4307" s="187" t="str">
        <f t="shared" si="1453"/>
        <v/>
      </c>
      <c r="AZ4307" s="187" t="str">
        <f t="shared" si="1454"/>
        <v/>
      </c>
      <c r="BA4307" s="187" t="str">
        <f t="shared" si="1455"/>
        <v xml:space="preserve"> </v>
      </c>
      <c r="BB4307" s="187" t="str">
        <f>IFERROR(IF(AW4307="","",VLOOKUP(AW4307,SUSS!R:S,2,FALSE)),AY4307*SUSS!$M$2)</f>
        <v/>
      </c>
      <c r="BC4307" s="187" t="str">
        <f t="shared" si="1456"/>
        <v/>
      </c>
    </row>
    <row r="4308" spans="29:55">
      <c r="AC4308" s="187" t="str">
        <f t="shared" si="1436"/>
        <v/>
      </c>
      <c r="AD4308" s="187" t="str">
        <f t="shared" si="1437"/>
        <v/>
      </c>
      <c r="AE4308" s="187" t="str">
        <f t="shared" si="1438"/>
        <v/>
      </c>
      <c r="AF4308" s="187" t="str">
        <f t="shared" si="1439"/>
        <v/>
      </c>
      <c r="AG4308" s="187" t="str">
        <f t="shared" si="1440"/>
        <v/>
      </c>
      <c r="AH4308" s="187" t="str">
        <f t="shared" si="1441"/>
        <v/>
      </c>
      <c r="AI4308" s="187" t="str">
        <f t="shared" si="1442"/>
        <v/>
      </c>
      <c r="AJ4308" s="187" t="str">
        <f t="shared" si="1443"/>
        <v/>
      </c>
      <c r="AK4308" s="187" t="str">
        <f t="shared" si="1444"/>
        <v/>
      </c>
      <c r="AN4308" s="187" t="str">
        <f t="shared" si="1445"/>
        <v/>
      </c>
      <c r="AO4308" s="187" t="str">
        <f t="shared" si="1446"/>
        <v/>
      </c>
      <c r="AP4308" s="187" t="str">
        <f t="shared" si="1447"/>
        <v/>
      </c>
      <c r="AT4308" s="187" t="str">
        <f t="shared" si="1448"/>
        <v/>
      </c>
      <c r="AU4308" s="187" t="str">
        <f t="shared" si="1449"/>
        <v/>
      </c>
      <c r="AV4308" s="187" t="str">
        <f t="shared" si="1450"/>
        <v/>
      </c>
      <c r="AW4308" s="187" t="str">
        <f t="shared" si="1451"/>
        <v/>
      </c>
      <c r="AX4308" s="187" t="str">
        <f t="shared" si="1452"/>
        <v/>
      </c>
      <c r="AY4308" s="187" t="str">
        <f t="shared" si="1453"/>
        <v/>
      </c>
      <c r="AZ4308" s="187" t="str">
        <f t="shared" si="1454"/>
        <v/>
      </c>
      <c r="BA4308" s="187" t="str">
        <f t="shared" si="1455"/>
        <v xml:space="preserve"> </v>
      </c>
      <c r="BB4308" s="187" t="str">
        <f>IFERROR(IF(AW4308="","",VLOOKUP(AW4308,SUSS!R:S,2,FALSE)),AY4308*SUSS!$M$2)</f>
        <v/>
      </c>
      <c r="BC4308" s="187" t="str">
        <f t="shared" si="1456"/>
        <v/>
      </c>
    </row>
    <row r="4309" spans="29:55">
      <c r="AC4309" s="187" t="str">
        <f t="shared" si="1436"/>
        <v/>
      </c>
      <c r="AD4309" s="187" t="str">
        <f t="shared" si="1437"/>
        <v/>
      </c>
      <c r="AE4309" s="187" t="str">
        <f t="shared" si="1438"/>
        <v/>
      </c>
      <c r="AF4309" s="187" t="str">
        <f t="shared" si="1439"/>
        <v/>
      </c>
      <c r="AG4309" s="187" t="str">
        <f t="shared" si="1440"/>
        <v/>
      </c>
      <c r="AH4309" s="187" t="str">
        <f t="shared" si="1441"/>
        <v/>
      </c>
      <c r="AI4309" s="187" t="str">
        <f t="shared" si="1442"/>
        <v/>
      </c>
      <c r="AJ4309" s="187" t="str">
        <f t="shared" si="1443"/>
        <v/>
      </c>
      <c r="AK4309" s="187" t="str">
        <f t="shared" si="1444"/>
        <v/>
      </c>
      <c r="AN4309" s="187" t="str">
        <f t="shared" si="1445"/>
        <v/>
      </c>
      <c r="AO4309" s="187" t="str">
        <f t="shared" si="1446"/>
        <v/>
      </c>
      <c r="AP4309" s="187" t="str">
        <f t="shared" si="1447"/>
        <v/>
      </c>
      <c r="AT4309" s="187" t="str">
        <f t="shared" si="1448"/>
        <v/>
      </c>
      <c r="AU4309" s="187" t="str">
        <f t="shared" si="1449"/>
        <v/>
      </c>
      <c r="AV4309" s="187" t="str">
        <f t="shared" si="1450"/>
        <v/>
      </c>
      <c r="AW4309" s="187" t="str">
        <f t="shared" si="1451"/>
        <v/>
      </c>
      <c r="AX4309" s="187" t="str">
        <f t="shared" si="1452"/>
        <v/>
      </c>
      <c r="AY4309" s="187" t="str">
        <f t="shared" si="1453"/>
        <v/>
      </c>
      <c r="AZ4309" s="187" t="str">
        <f t="shared" si="1454"/>
        <v/>
      </c>
      <c r="BA4309" s="187" t="str">
        <f t="shared" si="1455"/>
        <v xml:space="preserve"> </v>
      </c>
      <c r="BB4309" s="187" t="str">
        <f>IFERROR(IF(AW4309="","",VLOOKUP(AW4309,SUSS!R:S,2,FALSE)),AY4309*SUSS!$M$2)</f>
        <v/>
      </c>
      <c r="BC4309" s="187" t="str">
        <f t="shared" si="1456"/>
        <v/>
      </c>
    </row>
    <row r="4310" spans="29:55">
      <c r="AC4310" s="187" t="str">
        <f t="shared" si="1436"/>
        <v/>
      </c>
      <c r="AD4310" s="187" t="str">
        <f t="shared" si="1437"/>
        <v/>
      </c>
      <c r="AE4310" s="187" t="str">
        <f t="shared" si="1438"/>
        <v/>
      </c>
      <c r="AF4310" s="187" t="str">
        <f t="shared" si="1439"/>
        <v/>
      </c>
      <c r="AG4310" s="187" t="str">
        <f t="shared" si="1440"/>
        <v/>
      </c>
      <c r="AH4310" s="187" t="str">
        <f t="shared" si="1441"/>
        <v/>
      </c>
      <c r="AI4310" s="187" t="str">
        <f t="shared" si="1442"/>
        <v/>
      </c>
      <c r="AJ4310" s="187" t="str">
        <f t="shared" si="1443"/>
        <v/>
      </c>
      <c r="AK4310" s="187" t="str">
        <f t="shared" si="1444"/>
        <v/>
      </c>
      <c r="AN4310" s="187" t="str">
        <f t="shared" si="1445"/>
        <v/>
      </c>
      <c r="AO4310" s="187" t="str">
        <f t="shared" si="1446"/>
        <v/>
      </c>
      <c r="AP4310" s="187" t="str">
        <f t="shared" si="1447"/>
        <v/>
      </c>
      <c r="AT4310" s="187" t="str">
        <f t="shared" si="1448"/>
        <v/>
      </c>
      <c r="AU4310" s="187" t="str">
        <f t="shared" si="1449"/>
        <v/>
      </c>
      <c r="AV4310" s="187" t="str">
        <f t="shared" si="1450"/>
        <v/>
      </c>
      <c r="AW4310" s="187" t="str">
        <f t="shared" si="1451"/>
        <v/>
      </c>
      <c r="AX4310" s="187" t="str">
        <f t="shared" si="1452"/>
        <v/>
      </c>
      <c r="AY4310" s="187" t="str">
        <f t="shared" si="1453"/>
        <v/>
      </c>
      <c r="AZ4310" s="187" t="str">
        <f t="shared" si="1454"/>
        <v/>
      </c>
      <c r="BA4310" s="187" t="str">
        <f t="shared" si="1455"/>
        <v xml:space="preserve"> </v>
      </c>
      <c r="BB4310" s="187" t="str">
        <f>IFERROR(IF(AW4310="","",VLOOKUP(AW4310,SUSS!R:S,2,FALSE)),AY4310*SUSS!$M$2)</f>
        <v/>
      </c>
      <c r="BC4310" s="187" t="str">
        <f t="shared" si="1456"/>
        <v/>
      </c>
    </row>
    <row r="4311" spans="29:55">
      <c r="AC4311" s="187" t="str">
        <f t="shared" si="1436"/>
        <v/>
      </c>
      <c r="AD4311" s="187" t="str">
        <f t="shared" si="1437"/>
        <v/>
      </c>
      <c r="AE4311" s="187" t="str">
        <f t="shared" si="1438"/>
        <v/>
      </c>
      <c r="AF4311" s="187" t="str">
        <f t="shared" si="1439"/>
        <v/>
      </c>
      <c r="AG4311" s="187" t="str">
        <f t="shared" si="1440"/>
        <v/>
      </c>
      <c r="AH4311" s="187" t="str">
        <f t="shared" si="1441"/>
        <v/>
      </c>
      <c r="AI4311" s="187" t="str">
        <f t="shared" si="1442"/>
        <v/>
      </c>
      <c r="AJ4311" s="187" t="str">
        <f t="shared" si="1443"/>
        <v/>
      </c>
      <c r="AK4311" s="187" t="str">
        <f t="shared" si="1444"/>
        <v/>
      </c>
      <c r="AN4311" s="187" t="str">
        <f t="shared" si="1445"/>
        <v/>
      </c>
      <c r="AO4311" s="187" t="str">
        <f t="shared" si="1446"/>
        <v/>
      </c>
      <c r="AP4311" s="187" t="str">
        <f t="shared" si="1447"/>
        <v/>
      </c>
      <c r="AT4311" s="187" t="str">
        <f t="shared" si="1448"/>
        <v/>
      </c>
      <c r="AU4311" s="187" t="str">
        <f t="shared" si="1449"/>
        <v/>
      </c>
      <c r="AV4311" s="187" t="str">
        <f t="shared" si="1450"/>
        <v/>
      </c>
      <c r="AW4311" s="187" t="str">
        <f t="shared" si="1451"/>
        <v/>
      </c>
      <c r="AX4311" s="187" t="str">
        <f t="shared" si="1452"/>
        <v/>
      </c>
      <c r="AY4311" s="187" t="str">
        <f t="shared" si="1453"/>
        <v/>
      </c>
      <c r="AZ4311" s="187" t="str">
        <f t="shared" si="1454"/>
        <v/>
      </c>
      <c r="BA4311" s="187" t="str">
        <f t="shared" si="1455"/>
        <v xml:space="preserve"> </v>
      </c>
      <c r="BB4311" s="187" t="str">
        <f>IFERROR(IF(AW4311="","",VLOOKUP(AW4311,SUSS!R:S,2,FALSE)),AY4311*SUSS!$M$2)</f>
        <v/>
      </c>
      <c r="BC4311" s="187" t="str">
        <f t="shared" si="1456"/>
        <v/>
      </c>
    </row>
    <row r="4312" spans="29:55">
      <c r="AC4312" s="187" t="str">
        <f t="shared" si="1436"/>
        <v/>
      </c>
      <c r="AD4312" s="187" t="str">
        <f t="shared" si="1437"/>
        <v/>
      </c>
      <c r="AE4312" s="187" t="str">
        <f t="shared" si="1438"/>
        <v/>
      </c>
      <c r="AF4312" s="187" t="str">
        <f t="shared" si="1439"/>
        <v/>
      </c>
      <c r="AG4312" s="187" t="str">
        <f t="shared" si="1440"/>
        <v/>
      </c>
      <c r="AH4312" s="187" t="str">
        <f t="shared" si="1441"/>
        <v/>
      </c>
      <c r="AI4312" s="187" t="str">
        <f t="shared" si="1442"/>
        <v/>
      </c>
      <c r="AJ4312" s="187" t="str">
        <f t="shared" si="1443"/>
        <v/>
      </c>
      <c r="AK4312" s="187" t="str">
        <f t="shared" si="1444"/>
        <v/>
      </c>
      <c r="AN4312" s="187" t="str">
        <f t="shared" si="1445"/>
        <v/>
      </c>
      <c r="AO4312" s="187" t="str">
        <f t="shared" si="1446"/>
        <v/>
      </c>
      <c r="AP4312" s="187" t="str">
        <f t="shared" si="1447"/>
        <v/>
      </c>
      <c r="AT4312" s="187" t="str">
        <f t="shared" si="1448"/>
        <v/>
      </c>
      <c r="AU4312" s="187" t="str">
        <f t="shared" si="1449"/>
        <v/>
      </c>
      <c r="AV4312" s="187" t="str">
        <f t="shared" si="1450"/>
        <v/>
      </c>
      <c r="AW4312" s="187" t="str">
        <f t="shared" si="1451"/>
        <v/>
      </c>
      <c r="AX4312" s="187" t="str">
        <f t="shared" si="1452"/>
        <v/>
      </c>
      <c r="AY4312" s="187" t="str">
        <f t="shared" si="1453"/>
        <v/>
      </c>
      <c r="AZ4312" s="187" t="str">
        <f t="shared" si="1454"/>
        <v/>
      </c>
      <c r="BA4312" s="187" t="str">
        <f t="shared" si="1455"/>
        <v xml:space="preserve"> </v>
      </c>
      <c r="BB4312" s="187" t="str">
        <f>IFERROR(IF(AW4312="","",VLOOKUP(AW4312,SUSS!R:S,2,FALSE)),AY4312*SUSS!$M$2)</f>
        <v/>
      </c>
      <c r="BC4312" s="187" t="str">
        <f t="shared" si="1456"/>
        <v/>
      </c>
    </row>
    <row r="4313" spans="29:55">
      <c r="AC4313" s="187" t="str">
        <f t="shared" si="1436"/>
        <v/>
      </c>
      <c r="AD4313" s="187" t="str">
        <f t="shared" si="1437"/>
        <v/>
      </c>
      <c r="AE4313" s="187" t="str">
        <f t="shared" si="1438"/>
        <v/>
      </c>
      <c r="AF4313" s="187" t="str">
        <f t="shared" si="1439"/>
        <v/>
      </c>
      <c r="AG4313" s="187" t="str">
        <f t="shared" si="1440"/>
        <v/>
      </c>
      <c r="AH4313" s="187" t="str">
        <f t="shared" si="1441"/>
        <v/>
      </c>
      <c r="AI4313" s="187" t="str">
        <f t="shared" si="1442"/>
        <v/>
      </c>
      <c r="AJ4313" s="187" t="str">
        <f t="shared" si="1443"/>
        <v/>
      </c>
      <c r="AK4313" s="187" t="str">
        <f t="shared" si="1444"/>
        <v/>
      </c>
      <c r="AN4313" s="187" t="str">
        <f t="shared" si="1445"/>
        <v/>
      </c>
      <c r="AO4313" s="187" t="str">
        <f t="shared" si="1446"/>
        <v/>
      </c>
      <c r="AP4313" s="187" t="str">
        <f t="shared" si="1447"/>
        <v/>
      </c>
      <c r="AT4313" s="187" t="str">
        <f t="shared" si="1448"/>
        <v/>
      </c>
      <c r="AU4313" s="187" t="str">
        <f t="shared" si="1449"/>
        <v/>
      </c>
      <c r="AV4313" s="187" t="str">
        <f t="shared" si="1450"/>
        <v/>
      </c>
      <c r="AW4313" s="187" t="str">
        <f t="shared" si="1451"/>
        <v/>
      </c>
      <c r="AX4313" s="187" t="str">
        <f t="shared" si="1452"/>
        <v/>
      </c>
      <c r="AY4313" s="187" t="str">
        <f t="shared" si="1453"/>
        <v/>
      </c>
      <c r="AZ4313" s="187" t="str">
        <f t="shared" si="1454"/>
        <v/>
      </c>
      <c r="BA4313" s="187" t="str">
        <f t="shared" si="1455"/>
        <v xml:space="preserve"> </v>
      </c>
      <c r="BB4313" s="187" t="str">
        <f>IFERROR(IF(AW4313="","",VLOOKUP(AW4313,SUSS!R:S,2,FALSE)),AY4313*SUSS!$M$2)</f>
        <v/>
      </c>
      <c r="BC4313" s="187" t="str">
        <f t="shared" si="1456"/>
        <v/>
      </c>
    </row>
    <row r="4314" spans="29:55">
      <c r="AC4314" s="187" t="str">
        <f t="shared" si="1436"/>
        <v/>
      </c>
      <c r="AD4314" s="187" t="str">
        <f t="shared" si="1437"/>
        <v/>
      </c>
      <c r="AE4314" s="187" t="str">
        <f t="shared" si="1438"/>
        <v/>
      </c>
      <c r="AF4314" s="187" t="str">
        <f t="shared" si="1439"/>
        <v/>
      </c>
      <c r="AG4314" s="187" t="str">
        <f t="shared" si="1440"/>
        <v/>
      </c>
      <c r="AH4314" s="187" t="str">
        <f t="shared" si="1441"/>
        <v/>
      </c>
      <c r="AI4314" s="187" t="str">
        <f t="shared" si="1442"/>
        <v/>
      </c>
      <c r="AJ4314" s="187" t="str">
        <f t="shared" si="1443"/>
        <v/>
      </c>
      <c r="AK4314" s="187" t="str">
        <f t="shared" si="1444"/>
        <v/>
      </c>
      <c r="AN4314" s="187" t="str">
        <f t="shared" si="1445"/>
        <v/>
      </c>
      <c r="AO4314" s="187" t="str">
        <f t="shared" si="1446"/>
        <v/>
      </c>
      <c r="AP4314" s="187" t="str">
        <f t="shared" si="1447"/>
        <v/>
      </c>
      <c r="AT4314" s="187" t="str">
        <f t="shared" si="1448"/>
        <v/>
      </c>
      <c r="AU4314" s="187" t="str">
        <f t="shared" si="1449"/>
        <v/>
      </c>
      <c r="AV4314" s="187" t="str">
        <f t="shared" si="1450"/>
        <v/>
      </c>
      <c r="AW4314" s="187" t="str">
        <f t="shared" si="1451"/>
        <v/>
      </c>
      <c r="AX4314" s="187" t="str">
        <f t="shared" si="1452"/>
        <v/>
      </c>
      <c r="AY4314" s="187" t="str">
        <f t="shared" si="1453"/>
        <v/>
      </c>
      <c r="AZ4314" s="187" t="str">
        <f t="shared" si="1454"/>
        <v/>
      </c>
      <c r="BA4314" s="187" t="str">
        <f t="shared" si="1455"/>
        <v xml:space="preserve"> </v>
      </c>
      <c r="BB4314" s="187" t="str">
        <f>IFERROR(IF(AW4314="","",VLOOKUP(AW4314,SUSS!R:S,2,FALSE)),AY4314*SUSS!$M$2)</f>
        <v/>
      </c>
      <c r="BC4314" s="187" t="str">
        <f t="shared" si="1456"/>
        <v/>
      </c>
    </row>
    <row r="4315" spans="29:55">
      <c r="AC4315" s="187" t="str">
        <f t="shared" si="1436"/>
        <v/>
      </c>
      <c r="AD4315" s="187" t="str">
        <f t="shared" si="1437"/>
        <v/>
      </c>
      <c r="AE4315" s="187" t="str">
        <f t="shared" si="1438"/>
        <v/>
      </c>
      <c r="AF4315" s="187" t="str">
        <f t="shared" si="1439"/>
        <v/>
      </c>
      <c r="AG4315" s="187" t="str">
        <f t="shared" si="1440"/>
        <v/>
      </c>
      <c r="AH4315" s="187" t="str">
        <f t="shared" si="1441"/>
        <v/>
      </c>
      <c r="AI4315" s="187" t="str">
        <f t="shared" si="1442"/>
        <v/>
      </c>
      <c r="AJ4315" s="187" t="str">
        <f t="shared" si="1443"/>
        <v/>
      </c>
      <c r="AK4315" s="187" t="str">
        <f t="shared" si="1444"/>
        <v/>
      </c>
      <c r="AN4315" s="187" t="str">
        <f t="shared" si="1445"/>
        <v/>
      </c>
      <c r="AO4315" s="187" t="str">
        <f t="shared" si="1446"/>
        <v/>
      </c>
      <c r="AP4315" s="187" t="str">
        <f t="shared" si="1447"/>
        <v/>
      </c>
      <c r="AT4315" s="187" t="str">
        <f t="shared" si="1448"/>
        <v/>
      </c>
      <c r="AU4315" s="187" t="str">
        <f t="shared" si="1449"/>
        <v/>
      </c>
      <c r="AV4315" s="187" t="str">
        <f t="shared" si="1450"/>
        <v/>
      </c>
      <c r="AW4315" s="187" t="str">
        <f t="shared" si="1451"/>
        <v/>
      </c>
      <c r="AX4315" s="187" t="str">
        <f t="shared" si="1452"/>
        <v/>
      </c>
      <c r="AY4315" s="187" t="str">
        <f t="shared" si="1453"/>
        <v/>
      </c>
      <c r="AZ4315" s="187" t="str">
        <f t="shared" si="1454"/>
        <v/>
      </c>
      <c r="BA4315" s="187" t="str">
        <f t="shared" si="1455"/>
        <v xml:space="preserve"> </v>
      </c>
      <c r="BB4315" s="187" t="str">
        <f>IFERROR(IF(AW4315="","",VLOOKUP(AW4315,SUSS!R:S,2,FALSE)),AY4315*SUSS!$M$2)</f>
        <v/>
      </c>
      <c r="BC4315" s="187" t="str">
        <f t="shared" si="1456"/>
        <v/>
      </c>
    </row>
    <row r="4316" spans="29:55">
      <c r="AC4316" s="187" t="str">
        <f t="shared" si="1436"/>
        <v/>
      </c>
      <c r="AD4316" s="187" t="str">
        <f t="shared" si="1437"/>
        <v/>
      </c>
      <c r="AE4316" s="187" t="str">
        <f t="shared" si="1438"/>
        <v/>
      </c>
      <c r="AF4316" s="187" t="str">
        <f t="shared" si="1439"/>
        <v/>
      </c>
      <c r="AG4316" s="187" t="str">
        <f t="shared" si="1440"/>
        <v/>
      </c>
      <c r="AH4316" s="187" t="str">
        <f t="shared" si="1441"/>
        <v/>
      </c>
      <c r="AI4316" s="187" t="str">
        <f t="shared" si="1442"/>
        <v/>
      </c>
      <c r="AJ4316" s="187" t="str">
        <f t="shared" si="1443"/>
        <v/>
      </c>
      <c r="AK4316" s="187" t="str">
        <f t="shared" si="1444"/>
        <v/>
      </c>
      <c r="AN4316" s="187" t="str">
        <f t="shared" si="1445"/>
        <v/>
      </c>
      <c r="AO4316" s="187" t="str">
        <f t="shared" si="1446"/>
        <v/>
      </c>
      <c r="AP4316" s="187" t="str">
        <f t="shared" si="1447"/>
        <v/>
      </c>
      <c r="AT4316" s="187" t="str">
        <f t="shared" si="1448"/>
        <v/>
      </c>
      <c r="AU4316" s="187" t="str">
        <f t="shared" si="1449"/>
        <v/>
      </c>
      <c r="AV4316" s="187" t="str">
        <f t="shared" si="1450"/>
        <v/>
      </c>
      <c r="AW4316" s="187" t="str">
        <f t="shared" si="1451"/>
        <v/>
      </c>
      <c r="AX4316" s="187" t="str">
        <f t="shared" si="1452"/>
        <v/>
      </c>
      <c r="AY4316" s="187" t="str">
        <f t="shared" si="1453"/>
        <v/>
      </c>
      <c r="AZ4316" s="187" t="str">
        <f t="shared" si="1454"/>
        <v/>
      </c>
      <c r="BA4316" s="187" t="str">
        <f t="shared" si="1455"/>
        <v xml:space="preserve"> </v>
      </c>
      <c r="BB4316" s="187" t="str">
        <f>IFERROR(IF(AW4316="","",VLOOKUP(AW4316,SUSS!R:S,2,FALSE)),AY4316*SUSS!$M$2)</f>
        <v/>
      </c>
      <c r="BC4316" s="187" t="str">
        <f t="shared" si="1456"/>
        <v/>
      </c>
    </row>
    <row r="4317" spans="29:55">
      <c r="AC4317" s="187" t="str">
        <f t="shared" si="1436"/>
        <v/>
      </c>
      <c r="AD4317" s="187" t="str">
        <f t="shared" si="1437"/>
        <v/>
      </c>
      <c r="AE4317" s="187" t="str">
        <f t="shared" si="1438"/>
        <v/>
      </c>
      <c r="AF4317" s="187" t="str">
        <f t="shared" si="1439"/>
        <v/>
      </c>
      <c r="AG4317" s="187" t="str">
        <f t="shared" si="1440"/>
        <v/>
      </c>
      <c r="AH4317" s="187" t="str">
        <f t="shared" si="1441"/>
        <v/>
      </c>
      <c r="AI4317" s="187" t="str">
        <f t="shared" si="1442"/>
        <v/>
      </c>
      <c r="AJ4317" s="187" t="str">
        <f t="shared" si="1443"/>
        <v/>
      </c>
      <c r="AK4317" s="187" t="str">
        <f t="shared" si="1444"/>
        <v/>
      </c>
      <c r="AN4317" s="187" t="str">
        <f t="shared" si="1445"/>
        <v/>
      </c>
      <c r="AO4317" s="187" t="str">
        <f t="shared" si="1446"/>
        <v/>
      </c>
      <c r="AP4317" s="187" t="str">
        <f t="shared" si="1447"/>
        <v/>
      </c>
      <c r="AT4317" s="187" t="str">
        <f t="shared" si="1448"/>
        <v/>
      </c>
      <c r="AU4317" s="187" t="str">
        <f t="shared" si="1449"/>
        <v/>
      </c>
      <c r="AV4317" s="187" t="str">
        <f t="shared" si="1450"/>
        <v/>
      </c>
      <c r="AW4317" s="187" t="str">
        <f t="shared" si="1451"/>
        <v/>
      </c>
      <c r="AX4317" s="187" t="str">
        <f t="shared" si="1452"/>
        <v/>
      </c>
      <c r="AY4317" s="187" t="str">
        <f t="shared" si="1453"/>
        <v/>
      </c>
      <c r="AZ4317" s="187" t="str">
        <f t="shared" si="1454"/>
        <v/>
      </c>
      <c r="BA4317" s="187" t="str">
        <f t="shared" si="1455"/>
        <v xml:space="preserve"> </v>
      </c>
      <c r="BB4317" s="187" t="str">
        <f>IFERROR(IF(AW4317="","",VLOOKUP(AW4317,SUSS!R:S,2,FALSE)),AY4317*SUSS!$M$2)</f>
        <v/>
      </c>
      <c r="BC4317" s="187" t="str">
        <f t="shared" si="1456"/>
        <v/>
      </c>
    </row>
    <row r="4318" spans="29:55">
      <c r="AC4318" s="187" t="str">
        <f t="shared" si="1436"/>
        <v/>
      </c>
      <c r="AD4318" s="187" t="str">
        <f t="shared" si="1437"/>
        <v/>
      </c>
      <c r="AE4318" s="187" t="str">
        <f t="shared" si="1438"/>
        <v/>
      </c>
      <c r="AF4318" s="187" t="str">
        <f t="shared" si="1439"/>
        <v/>
      </c>
      <c r="AG4318" s="187" t="str">
        <f t="shared" si="1440"/>
        <v/>
      </c>
      <c r="AH4318" s="187" t="str">
        <f t="shared" si="1441"/>
        <v/>
      </c>
      <c r="AI4318" s="187" t="str">
        <f t="shared" si="1442"/>
        <v/>
      </c>
      <c r="AJ4318" s="187" t="str">
        <f t="shared" si="1443"/>
        <v/>
      </c>
      <c r="AK4318" s="187" t="str">
        <f t="shared" si="1444"/>
        <v/>
      </c>
      <c r="AN4318" s="187" t="str">
        <f t="shared" si="1445"/>
        <v/>
      </c>
      <c r="AO4318" s="187" t="str">
        <f t="shared" si="1446"/>
        <v/>
      </c>
      <c r="AP4318" s="187" t="str">
        <f t="shared" si="1447"/>
        <v/>
      </c>
      <c r="AT4318" s="187" t="str">
        <f t="shared" si="1448"/>
        <v/>
      </c>
      <c r="AU4318" s="187" t="str">
        <f t="shared" si="1449"/>
        <v/>
      </c>
      <c r="AV4318" s="187" t="str">
        <f t="shared" si="1450"/>
        <v/>
      </c>
      <c r="AW4318" s="187" t="str">
        <f t="shared" si="1451"/>
        <v/>
      </c>
      <c r="AX4318" s="187" t="str">
        <f t="shared" si="1452"/>
        <v/>
      </c>
      <c r="AY4318" s="187" t="str">
        <f t="shared" si="1453"/>
        <v/>
      </c>
      <c r="AZ4318" s="187" t="str">
        <f t="shared" si="1454"/>
        <v/>
      </c>
      <c r="BA4318" s="187" t="str">
        <f t="shared" si="1455"/>
        <v xml:space="preserve"> </v>
      </c>
      <c r="BB4318" s="187" t="str">
        <f>IFERROR(IF(AW4318="","",VLOOKUP(AW4318,SUSS!R:S,2,FALSE)),AY4318*SUSS!$M$2)</f>
        <v/>
      </c>
      <c r="BC4318" s="187" t="str">
        <f t="shared" si="1456"/>
        <v/>
      </c>
    </row>
    <row r="4319" spans="29:55">
      <c r="AC4319" s="187" t="str">
        <f t="shared" si="1436"/>
        <v/>
      </c>
      <c r="AD4319" s="187" t="str">
        <f t="shared" si="1437"/>
        <v/>
      </c>
      <c r="AE4319" s="187" t="str">
        <f t="shared" si="1438"/>
        <v/>
      </c>
      <c r="AF4319" s="187" t="str">
        <f t="shared" si="1439"/>
        <v/>
      </c>
      <c r="AG4319" s="187" t="str">
        <f t="shared" si="1440"/>
        <v/>
      </c>
      <c r="AH4319" s="187" t="str">
        <f t="shared" si="1441"/>
        <v/>
      </c>
      <c r="AI4319" s="187" t="str">
        <f t="shared" si="1442"/>
        <v/>
      </c>
      <c r="AJ4319" s="187" t="str">
        <f t="shared" si="1443"/>
        <v/>
      </c>
      <c r="AK4319" s="187" t="str">
        <f t="shared" si="1444"/>
        <v/>
      </c>
      <c r="AN4319" s="187" t="str">
        <f t="shared" si="1445"/>
        <v/>
      </c>
      <c r="AO4319" s="187" t="str">
        <f t="shared" si="1446"/>
        <v/>
      </c>
      <c r="AP4319" s="187" t="str">
        <f t="shared" si="1447"/>
        <v/>
      </c>
      <c r="AT4319" s="187" t="str">
        <f t="shared" si="1448"/>
        <v/>
      </c>
      <c r="AU4319" s="187" t="str">
        <f t="shared" si="1449"/>
        <v/>
      </c>
      <c r="AV4319" s="187" t="str">
        <f t="shared" si="1450"/>
        <v/>
      </c>
      <c r="AW4319" s="187" t="str">
        <f t="shared" si="1451"/>
        <v/>
      </c>
      <c r="AX4319" s="187" t="str">
        <f t="shared" si="1452"/>
        <v/>
      </c>
      <c r="AY4319" s="187" t="str">
        <f t="shared" si="1453"/>
        <v/>
      </c>
      <c r="AZ4319" s="187" t="str">
        <f t="shared" si="1454"/>
        <v/>
      </c>
      <c r="BA4319" s="187" t="str">
        <f t="shared" si="1455"/>
        <v xml:space="preserve"> </v>
      </c>
      <c r="BB4319" s="187" t="str">
        <f>IFERROR(IF(AW4319="","",VLOOKUP(AW4319,SUSS!R:S,2,FALSE)),AY4319*SUSS!$M$2)</f>
        <v/>
      </c>
      <c r="BC4319" s="187" t="str">
        <f t="shared" si="1456"/>
        <v/>
      </c>
    </row>
    <row r="4320" spans="29:55">
      <c r="AC4320" s="187" t="str">
        <f t="shared" si="1436"/>
        <v/>
      </c>
      <c r="AD4320" s="187" t="str">
        <f t="shared" si="1437"/>
        <v/>
      </c>
      <c r="AE4320" s="187" t="str">
        <f t="shared" si="1438"/>
        <v/>
      </c>
      <c r="AF4320" s="187" t="str">
        <f t="shared" si="1439"/>
        <v/>
      </c>
      <c r="AG4320" s="187" t="str">
        <f t="shared" si="1440"/>
        <v/>
      </c>
      <c r="AH4320" s="187" t="str">
        <f t="shared" si="1441"/>
        <v/>
      </c>
      <c r="AI4320" s="187" t="str">
        <f t="shared" si="1442"/>
        <v/>
      </c>
      <c r="AJ4320" s="187" t="str">
        <f t="shared" si="1443"/>
        <v/>
      </c>
      <c r="AK4320" s="187" t="str">
        <f t="shared" si="1444"/>
        <v/>
      </c>
      <c r="AN4320" s="187" t="str">
        <f t="shared" si="1445"/>
        <v/>
      </c>
      <c r="AO4320" s="187" t="str">
        <f t="shared" si="1446"/>
        <v/>
      </c>
      <c r="AP4320" s="187" t="str">
        <f t="shared" si="1447"/>
        <v/>
      </c>
      <c r="AT4320" s="187" t="str">
        <f t="shared" si="1448"/>
        <v/>
      </c>
      <c r="AU4320" s="187" t="str">
        <f t="shared" si="1449"/>
        <v/>
      </c>
      <c r="AV4320" s="187" t="str">
        <f t="shared" si="1450"/>
        <v/>
      </c>
      <c r="AW4320" s="187" t="str">
        <f t="shared" si="1451"/>
        <v/>
      </c>
      <c r="AX4320" s="187" t="str">
        <f t="shared" si="1452"/>
        <v/>
      </c>
      <c r="AY4320" s="187" t="str">
        <f t="shared" si="1453"/>
        <v/>
      </c>
      <c r="AZ4320" s="187" t="str">
        <f t="shared" si="1454"/>
        <v/>
      </c>
      <c r="BA4320" s="187" t="str">
        <f t="shared" si="1455"/>
        <v xml:space="preserve"> </v>
      </c>
      <c r="BB4320" s="187" t="str">
        <f>IFERROR(IF(AW4320="","",VLOOKUP(AW4320,SUSS!R:S,2,FALSE)),AY4320*SUSS!$M$2)</f>
        <v/>
      </c>
      <c r="BC4320" s="187" t="str">
        <f t="shared" si="1456"/>
        <v/>
      </c>
    </row>
    <row r="4321" spans="29:55">
      <c r="AC4321" s="187" t="str">
        <f t="shared" ref="AC4321:AC4384" si="1457">IF($E4321=$AD$1,IF($G4321=$AE$1,A4321,""),"")</f>
        <v/>
      </c>
      <c r="AD4321" s="187" t="str">
        <f t="shared" ref="AD4321:AD4384" si="1458">IF($E4321=$AD$1,IF($G4321=$AE$1,E4321,""),"")</f>
        <v/>
      </c>
      <c r="AE4321" s="187" t="str">
        <f t="shared" ref="AE4321:AE4384" si="1459">IF($E4321=$AD$1,IF($G4321=$AE$1,F4321,""),"")</f>
        <v/>
      </c>
      <c r="AF4321" s="187" t="str">
        <f t="shared" ref="AF4321:AF4384" si="1460">IF($E4321=$AD$1,IF($G4321=$AE$1,G4321,""),"")</f>
        <v/>
      </c>
      <c r="AG4321" s="187" t="str">
        <f t="shared" ref="AG4321:AG4384" si="1461">IF($E4321=$AD$1,IF($G4321=$AE$1,I4321,""),"")</f>
        <v/>
      </c>
      <c r="AH4321" s="187" t="str">
        <f t="shared" ref="AH4321:AH4384" si="1462">IF($E4321=$AD$1,IF($G4321=$AE$1,J4321,""),"")</f>
        <v/>
      </c>
      <c r="AI4321" s="187" t="str">
        <f t="shared" ref="AI4321:AI4384" si="1463">IF($E4321=$AD$1,IF($G4321=$AE$1,K4321,""),"")</f>
        <v/>
      </c>
      <c r="AJ4321" s="187" t="str">
        <f t="shared" ref="AJ4321:AJ4384" si="1464">IF($E4321=$AD$1,IF($G4321=$AE$1,B4321,""),"")</f>
        <v/>
      </c>
      <c r="AK4321" s="187" t="str">
        <f t="shared" ref="AK4321:AK4384" si="1465">IF($E4321=$AD$1,IF($G4321=$AE$1,C4321,""),"")</f>
        <v/>
      </c>
      <c r="AN4321" s="187" t="str">
        <f t="shared" ref="AN4321:AN4384" si="1466">LEFT(AO4321,7)</f>
        <v/>
      </c>
      <c r="AO4321" s="187" t="str">
        <f t="shared" ref="AO4321:AO4384" si="1467">IF(AF4321=$AE$1,AJ4321&amp;"/"&amp;AK4321&amp;" "&amp;AD4321,"")</f>
        <v/>
      </c>
      <c r="AP4321" s="187" t="str">
        <f t="shared" ref="AP4321:AP4384" si="1468">IF(AO4321&lt;&gt;"",AI4321,"")</f>
        <v/>
      </c>
      <c r="AT4321" s="187" t="str">
        <f t="shared" ref="AT4321:AT4384" si="1469">IF($Q4321=$AD$1,N4321,"")</f>
        <v/>
      </c>
      <c r="AU4321" s="187" t="str">
        <f t="shared" ref="AU4321:AU4384" si="1470">IF($Q4321=$AD$1,O4321,"")</f>
        <v/>
      </c>
      <c r="AV4321" s="187" t="str">
        <f t="shared" ref="AV4321:AV4384" si="1471">IF($Q4321=$AD$1,P4321,"")</f>
        <v/>
      </c>
      <c r="AW4321" s="187" t="str">
        <f t="shared" ref="AW4321:AW4384" si="1472">IF($Q4321=$AD$1,T4321,"")</f>
        <v/>
      </c>
      <c r="AX4321" s="187" t="str">
        <f t="shared" ref="AX4321:AX4384" si="1473">IF(AW4321&lt;&gt;"",AW4321&amp;" "&amp;$AD$1,"")</f>
        <v/>
      </c>
      <c r="AY4321" s="187" t="str">
        <f t="shared" ref="AY4321:AY4384" si="1474">VLOOKUP(AX4321,AO:AP,2,FALSE)</f>
        <v/>
      </c>
      <c r="AZ4321" s="187" t="str">
        <f t="shared" ref="AZ4321:AZ4384" si="1475">IF(AY4321="","",AV4321/AY4321)</f>
        <v/>
      </c>
      <c r="BA4321" s="187" t="str">
        <f t="shared" ref="BA4321:BA4384" si="1476">AT4321&amp;" "&amp;AU4321</f>
        <v xml:space="preserve"> </v>
      </c>
      <c r="BB4321" s="187" t="str">
        <f>IFERROR(IF(AW4321="","",VLOOKUP(AW4321,SUSS!R:S,2,FALSE)),AY4321*SUSS!$M$2)</f>
        <v/>
      </c>
      <c r="BC4321" s="187" t="str">
        <f t="shared" ref="BC4321:BC4384" si="1477">IFERROR(IF(BB4321&lt;&gt;"",AZ4321*BB4321,""),"VER")</f>
        <v/>
      </c>
    </row>
    <row r="4322" spans="29:55">
      <c r="AC4322" s="187" t="str">
        <f t="shared" si="1457"/>
        <v/>
      </c>
      <c r="AD4322" s="187" t="str">
        <f t="shared" si="1458"/>
        <v/>
      </c>
      <c r="AE4322" s="187" t="str">
        <f t="shared" si="1459"/>
        <v/>
      </c>
      <c r="AF4322" s="187" t="str">
        <f t="shared" si="1460"/>
        <v/>
      </c>
      <c r="AG4322" s="187" t="str">
        <f t="shared" si="1461"/>
        <v/>
      </c>
      <c r="AH4322" s="187" t="str">
        <f t="shared" si="1462"/>
        <v/>
      </c>
      <c r="AI4322" s="187" t="str">
        <f t="shared" si="1463"/>
        <v/>
      </c>
      <c r="AJ4322" s="187" t="str">
        <f t="shared" si="1464"/>
        <v/>
      </c>
      <c r="AK4322" s="187" t="str">
        <f t="shared" si="1465"/>
        <v/>
      </c>
      <c r="AN4322" s="187" t="str">
        <f t="shared" si="1466"/>
        <v/>
      </c>
      <c r="AO4322" s="187" t="str">
        <f t="shared" si="1467"/>
        <v/>
      </c>
      <c r="AP4322" s="187" t="str">
        <f t="shared" si="1468"/>
        <v/>
      </c>
      <c r="AT4322" s="187" t="str">
        <f t="shared" si="1469"/>
        <v/>
      </c>
      <c r="AU4322" s="187" t="str">
        <f t="shared" si="1470"/>
        <v/>
      </c>
      <c r="AV4322" s="187" t="str">
        <f t="shared" si="1471"/>
        <v/>
      </c>
      <c r="AW4322" s="187" t="str">
        <f t="shared" si="1472"/>
        <v/>
      </c>
      <c r="AX4322" s="187" t="str">
        <f t="shared" si="1473"/>
        <v/>
      </c>
      <c r="AY4322" s="187" t="str">
        <f t="shared" si="1474"/>
        <v/>
      </c>
      <c r="AZ4322" s="187" t="str">
        <f t="shared" si="1475"/>
        <v/>
      </c>
      <c r="BA4322" s="187" t="str">
        <f t="shared" si="1476"/>
        <v xml:space="preserve"> </v>
      </c>
      <c r="BB4322" s="187" t="str">
        <f>IFERROR(IF(AW4322="","",VLOOKUP(AW4322,SUSS!R:S,2,FALSE)),AY4322*SUSS!$M$2)</f>
        <v/>
      </c>
      <c r="BC4322" s="187" t="str">
        <f t="shared" si="1477"/>
        <v/>
      </c>
    </row>
    <row r="4323" spans="29:55">
      <c r="AC4323" s="187" t="str">
        <f t="shared" si="1457"/>
        <v/>
      </c>
      <c r="AD4323" s="187" t="str">
        <f t="shared" si="1458"/>
        <v/>
      </c>
      <c r="AE4323" s="187" t="str">
        <f t="shared" si="1459"/>
        <v/>
      </c>
      <c r="AF4323" s="187" t="str">
        <f t="shared" si="1460"/>
        <v/>
      </c>
      <c r="AG4323" s="187" t="str">
        <f t="shared" si="1461"/>
        <v/>
      </c>
      <c r="AH4323" s="187" t="str">
        <f t="shared" si="1462"/>
        <v/>
      </c>
      <c r="AI4323" s="187" t="str">
        <f t="shared" si="1463"/>
        <v/>
      </c>
      <c r="AJ4323" s="187" t="str">
        <f t="shared" si="1464"/>
        <v/>
      </c>
      <c r="AK4323" s="187" t="str">
        <f t="shared" si="1465"/>
        <v/>
      </c>
      <c r="AN4323" s="187" t="str">
        <f t="shared" si="1466"/>
        <v/>
      </c>
      <c r="AO4323" s="187" t="str">
        <f t="shared" si="1467"/>
        <v/>
      </c>
      <c r="AP4323" s="187" t="str">
        <f t="shared" si="1468"/>
        <v/>
      </c>
      <c r="AT4323" s="187" t="str">
        <f t="shared" si="1469"/>
        <v/>
      </c>
      <c r="AU4323" s="187" t="str">
        <f t="shared" si="1470"/>
        <v/>
      </c>
      <c r="AV4323" s="187" t="str">
        <f t="shared" si="1471"/>
        <v/>
      </c>
      <c r="AW4323" s="187" t="str">
        <f t="shared" si="1472"/>
        <v/>
      </c>
      <c r="AX4323" s="187" t="str">
        <f t="shared" si="1473"/>
        <v/>
      </c>
      <c r="AY4323" s="187" t="str">
        <f t="shared" si="1474"/>
        <v/>
      </c>
      <c r="AZ4323" s="187" t="str">
        <f t="shared" si="1475"/>
        <v/>
      </c>
      <c r="BA4323" s="187" t="str">
        <f t="shared" si="1476"/>
        <v xml:space="preserve"> </v>
      </c>
      <c r="BB4323" s="187" t="str">
        <f>IFERROR(IF(AW4323="","",VLOOKUP(AW4323,SUSS!R:S,2,FALSE)),AY4323*SUSS!$M$2)</f>
        <v/>
      </c>
      <c r="BC4323" s="187" t="str">
        <f t="shared" si="1477"/>
        <v/>
      </c>
    </row>
    <row r="4324" spans="29:55">
      <c r="AC4324" s="187" t="str">
        <f t="shared" si="1457"/>
        <v/>
      </c>
      <c r="AD4324" s="187" t="str">
        <f t="shared" si="1458"/>
        <v/>
      </c>
      <c r="AE4324" s="187" t="str">
        <f t="shared" si="1459"/>
        <v/>
      </c>
      <c r="AF4324" s="187" t="str">
        <f t="shared" si="1460"/>
        <v/>
      </c>
      <c r="AG4324" s="187" t="str">
        <f t="shared" si="1461"/>
        <v/>
      </c>
      <c r="AH4324" s="187" t="str">
        <f t="shared" si="1462"/>
        <v/>
      </c>
      <c r="AI4324" s="187" t="str">
        <f t="shared" si="1463"/>
        <v/>
      </c>
      <c r="AJ4324" s="187" t="str">
        <f t="shared" si="1464"/>
        <v/>
      </c>
      <c r="AK4324" s="187" t="str">
        <f t="shared" si="1465"/>
        <v/>
      </c>
      <c r="AN4324" s="187" t="str">
        <f t="shared" si="1466"/>
        <v/>
      </c>
      <c r="AO4324" s="187" t="str">
        <f t="shared" si="1467"/>
        <v/>
      </c>
      <c r="AP4324" s="187" t="str">
        <f t="shared" si="1468"/>
        <v/>
      </c>
      <c r="AT4324" s="187" t="str">
        <f t="shared" si="1469"/>
        <v/>
      </c>
      <c r="AU4324" s="187" t="str">
        <f t="shared" si="1470"/>
        <v/>
      </c>
      <c r="AV4324" s="187" t="str">
        <f t="shared" si="1471"/>
        <v/>
      </c>
      <c r="AW4324" s="187" t="str">
        <f t="shared" si="1472"/>
        <v/>
      </c>
      <c r="AX4324" s="187" t="str">
        <f t="shared" si="1473"/>
        <v/>
      </c>
      <c r="AY4324" s="187" t="str">
        <f t="shared" si="1474"/>
        <v/>
      </c>
      <c r="AZ4324" s="187" t="str">
        <f t="shared" si="1475"/>
        <v/>
      </c>
      <c r="BA4324" s="187" t="str">
        <f t="shared" si="1476"/>
        <v xml:space="preserve"> </v>
      </c>
      <c r="BB4324" s="187" t="str">
        <f>IFERROR(IF(AW4324="","",VLOOKUP(AW4324,SUSS!R:S,2,FALSE)),AY4324*SUSS!$M$2)</f>
        <v/>
      </c>
      <c r="BC4324" s="187" t="str">
        <f t="shared" si="1477"/>
        <v/>
      </c>
    </row>
    <row r="4325" spans="29:55">
      <c r="AC4325" s="187" t="str">
        <f t="shared" si="1457"/>
        <v/>
      </c>
      <c r="AD4325" s="187" t="str">
        <f t="shared" si="1458"/>
        <v/>
      </c>
      <c r="AE4325" s="187" t="str">
        <f t="shared" si="1459"/>
        <v/>
      </c>
      <c r="AF4325" s="187" t="str">
        <f t="shared" si="1460"/>
        <v/>
      </c>
      <c r="AG4325" s="187" t="str">
        <f t="shared" si="1461"/>
        <v/>
      </c>
      <c r="AH4325" s="187" t="str">
        <f t="shared" si="1462"/>
        <v/>
      </c>
      <c r="AI4325" s="187" t="str">
        <f t="shared" si="1463"/>
        <v/>
      </c>
      <c r="AJ4325" s="187" t="str">
        <f t="shared" si="1464"/>
        <v/>
      </c>
      <c r="AK4325" s="187" t="str">
        <f t="shared" si="1465"/>
        <v/>
      </c>
      <c r="AN4325" s="187" t="str">
        <f t="shared" si="1466"/>
        <v/>
      </c>
      <c r="AO4325" s="187" t="str">
        <f t="shared" si="1467"/>
        <v/>
      </c>
      <c r="AP4325" s="187" t="str">
        <f t="shared" si="1468"/>
        <v/>
      </c>
      <c r="AT4325" s="187" t="str">
        <f t="shared" si="1469"/>
        <v/>
      </c>
      <c r="AU4325" s="187" t="str">
        <f t="shared" si="1470"/>
        <v/>
      </c>
      <c r="AV4325" s="187" t="str">
        <f t="shared" si="1471"/>
        <v/>
      </c>
      <c r="AW4325" s="187" t="str">
        <f t="shared" si="1472"/>
        <v/>
      </c>
      <c r="AX4325" s="187" t="str">
        <f t="shared" si="1473"/>
        <v/>
      </c>
      <c r="AY4325" s="187" t="str">
        <f t="shared" si="1474"/>
        <v/>
      </c>
      <c r="AZ4325" s="187" t="str">
        <f t="shared" si="1475"/>
        <v/>
      </c>
      <c r="BA4325" s="187" t="str">
        <f t="shared" si="1476"/>
        <v xml:space="preserve"> </v>
      </c>
      <c r="BB4325" s="187" t="str">
        <f>IFERROR(IF(AW4325="","",VLOOKUP(AW4325,SUSS!R:S,2,FALSE)),AY4325*SUSS!$M$2)</f>
        <v/>
      </c>
      <c r="BC4325" s="187" t="str">
        <f t="shared" si="1477"/>
        <v/>
      </c>
    </row>
    <row r="4326" spans="29:55">
      <c r="AC4326" s="187" t="str">
        <f t="shared" si="1457"/>
        <v/>
      </c>
      <c r="AD4326" s="187" t="str">
        <f t="shared" si="1458"/>
        <v/>
      </c>
      <c r="AE4326" s="187" t="str">
        <f t="shared" si="1459"/>
        <v/>
      </c>
      <c r="AF4326" s="187" t="str">
        <f t="shared" si="1460"/>
        <v/>
      </c>
      <c r="AG4326" s="187" t="str">
        <f t="shared" si="1461"/>
        <v/>
      </c>
      <c r="AH4326" s="187" t="str">
        <f t="shared" si="1462"/>
        <v/>
      </c>
      <c r="AI4326" s="187" t="str">
        <f t="shared" si="1463"/>
        <v/>
      </c>
      <c r="AJ4326" s="187" t="str">
        <f t="shared" si="1464"/>
        <v/>
      </c>
      <c r="AK4326" s="187" t="str">
        <f t="shared" si="1465"/>
        <v/>
      </c>
      <c r="AN4326" s="187" t="str">
        <f t="shared" si="1466"/>
        <v/>
      </c>
      <c r="AO4326" s="187" t="str">
        <f t="shared" si="1467"/>
        <v/>
      </c>
      <c r="AP4326" s="187" t="str">
        <f t="shared" si="1468"/>
        <v/>
      </c>
      <c r="AT4326" s="187" t="str">
        <f t="shared" si="1469"/>
        <v/>
      </c>
      <c r="AU4326" s="187" t="str">
        <f t="shared" si="1470"/>
        <v/>
      </c>
      <c r="AV4326" s="187" t="str">
        <f t="shared" si="1471"/>
        <v/>
      </c>
      <c r="AW4326" s="187" t="str">
        <f t="shared" si="1472"/>
        <v/>
      </c>
      <c r="AX4326" s="187" t="str">
        <f t="shared" si="1473"/>
        <v/>
      </c>
      <c r="AY4326" s="187" t="str">
        <f t="shared" si="1474"/>
        <v/>
      </c>
      <c r="AZ4326" s="187" t="str">
        <f t="shared" si="1475"/>
        <v/>
      </c>
      <c r="BA4326" s="187" t="str">
        <f t="shared" si="1476"/>
        <v xml:space="preserve"> </v>
      </c>
      <c r="BB4326" s="187" t="str">
        <f>IFERROR(IF(AW4326="","",VLOOKUP(AW4326,SUSS!R:S,2,FALSE)),AY4326*SUSS!$M$2)</f>
        <v/>
      </c>
      <c r="BC4326" s="187" t="str">
        <f t="shared" si="1477"/>
        <v/>
      </c>
    </row>
    <row r="4327" spans="29:55">
      <c r="AC4327" s="187" t="str">
        <f t="shared" si="1457"/>
        <v/>
      </c>
      <c r="AD4327" s="187" t="str">
        <f t="shared" si="1458"/>
        <v/>
      </c>
      <c r="AE4327" s="187" t="str">
        <f t="shared" si="1459"/>
        <v/>
      </c>
      <c r="AF4327" s="187" t="str">
        <f t="shared" si="1460"/>
        <v/>
      </c>
      <c r="AG4327" s="187" t="str">
        <f t="shared" si="1461"/>
        <v/>
      </c>
      <c r="AH4327" s="187" t="str">
        <f t="shared" si="1462"/>
        <v/>
      </c>
      <c r="AI4327" s="187" t="str">
        <f t="shared" si="1463"/>
        <v/>
      </c>
      <c r="AJ4327" s="187" t="str">
        <f t="shared" si="1464"/>
        <v/>
      </c>
      <c r="AK4327" s="187" t="str">
        <f t="shared" si="1465"/>
        <v/>
      </c>
      <c r="AN4327" s="187" t="str">
        <f t="shared" si="1466"/>
        <v/>
      </c>
      <c r="AO4327" s="187" t="str">
        <f t="shared" si="1467"/>
        <v/>
      </c>
      <c r="AP4327" s="187" t="str">
        <f t="shared" si="1468"/>
        <v/>
      </c>
      <c r="AT4327" s="187" t="str">
        <f t="shared" si="1469"/>
        <v/>
      </c>
      <c r="AU4327" s="187" t="str">
        <f t="shared" si="1470"/>
        <v/>
      </c>
      <c r="AV4327" s="187" t="str">
        <f t="shared" si="1471"/>
        <v/>
      </c>
      <c r="AW4327" s="187" t="str">
        <f t="shared" si="1472"/>
        <v/>
      </c>
      <c r="AX4327" s="187" t="str">
        <f t="shared" si="1473"/>
        <v/>
      </c>
      <c r="AY4327" s="187" t="str">
        <f t="shared" si="1474"/>
        <v/>
      </c>
      <c r="AZ4327" s="187" t="str">
        <f t="shared" si="1475"/>
        <v/>
      </c>
      <c r="BA4327" s="187" t="str">
        <f t="shared" si="1476"/>
        <v xml:space="preserve"> </v>
      </c>
      <c r="BB4327" s="187" t="str">
        <f>IFERROR(IF(AW4327="","",VLOOKUP(AW4327,SUSS!R:S,2,FALSE)),AY4327*SUSS!$M$2)</f>
        <v/>
      </c>
      <c r="BC4327" s="187" t="str">
        <f t="shared" si="1477"/>
        <v/>
      </c>
    </row>
    <row r="4328" spans="29:55">
      <c r="AC4328" s="187" t="str">
        <f t="shared" si="1457"/>
        <v/>
      </c>
      <c r="AD4328" s="187" t="str">
        <f t="shared" si="1458"/>
        <v/>
      </c>
      <c r="AE4328" s="187" t="str">
        <f t="shared" si="1459"/>
        <v/>
      </c>
      <c r="AF4328" s="187" t="str">
        <f t="shared" si="1460"/>
        <v/>
      </c>
      <c r="AG4328" s="187" t="str">
        <f t="shared" si="1461"/>
        <v/>
      </c>
      <c r="AH4328" s="187" t="str">
        <f t="shared" si="1462"/>
        <v/>
      </c>
      <c r="AI4328" s="187" t="str">
        <f t="shared" si="1463"/>
        <v/>
      </c>
      <c r="AJ4328" s="187" t="str">
        <f t="shared" si="1464"/>
        <v/>
      </c>
      <c r="AK4328" s="187" t="str">
        <f t="shared" si="1465"/>
        <v/>
      </c>
      <c r="AN4328" s="187" t="str">
        <f t="shared" si="1466"/>
        <v/>
      </c>
      <c r="AO4328" s="187" t="str">
        <f t="shared" si="1467"/>
        <v/>
      </c>
      <c r="AP4328" s="187" t="str">
        <f t="shared" si="1468"/>
        <v/>
      </c>
      <c r="AT4328" s="187" t="str">
        <f t="shared" si="1469"/>
        <v/>
      </c>
      <c r="AU4328" s="187" t="str">
        <f t="shared" si="1470"/>
        <v/>
      </c>
      <c r="AV4328" s="187" t="str">
        <f t="shared" si="1471"/>
        <v/>
      </c>
      <c r="AW4328" s="187" t="str">
        <f t="shared" si="1472"/>
        <v/>
      </c>
      <c r="AX4328" s="187" t="str">
        <f t="shared" si="1473"/>
        <v/>
      </c>
      <c r="AY4328" s="187" t="str">
        <f t="shared" si="1474"/>
        <v/>
      </c>
      <c r="AZ4328" s="187" t="str">
        <f t="shared" si="1475"/>
        <v/>
      </c>
      <c r="BA4328" s="187" t="str">
        <f t="shared" si="1476"/>
        <v xml:space="preserve"> </v>
      </c>
      <c r="BB4328" s="187" t="str">
        <f>IFERROR(IF(AW4328="","",VLOOKUP(AW4328,SUSS!R:S,2,FALSE)),AY4328*SUSS!$M$2)</f>
        <v/>
      </c>
      <c r="BC4328" s="187" t="str">
        <f t="shared" si="1477"/>
        <v/>
      </c>
    </row>
    <row r="4329" spans="29:55">
      <c r="AC4329" s="187" t="str">
        <f t="shared" si="1457"/>
        <v/>
      </c>
      <c r="AD4329" s="187" t="str">
        <f t="shared" si="1458"/>
        <v/>
      </c>
      <c r="AE4329" s="187" t="str">
        <f t="shared" si="1459"/>
        <v/>
      </c>
      <c r="AF4329" s="187" t="str">
        <f t="shared" si="1460"/>
        <v/>
      </c>
      <c r="AG4329" s="187" t="str">
        <f t="shared" si="1461"/>
        <v/>
      </c>
      <c r="AH4329" s="187" t="str">
        <f t="shared" si="1462"/>
        <v/>
      </c>
      <c r="AI4329" s="187" t="str">
        <f t="shared" si="1463"/>
        <v/>
      </c>
      <c r="AJ4329" s="187" t="str">
        <f t="shared" si="1464"/>
        <v/>
      </c>
      <c r="AK4329" s="187" t="str">
        <f t="shared" si="1465"/>
        <v/>
      </c>
      <c r="AN4329" s="187" t="str">
        <f t="shared" si="1466"/>
        <v/>
      </c>
      <c r="AO4329" s="187" t="str">
        <f t="shared" si="1467"/>
        <v/>
      </c>
      <c r="AP4329" s="187" t="str">
        <f t="shared" si="1468"/>
        <v/>
      </c>
      <c r="AT4329" s="187" t="str">
        <f t="shared" si="1469"/>
        <v/>
      </c>
      <c r="AU4329" s="187" t="str">
        <f t="shared" si="1470"/>
        <v/>
      </c>
      <c r="AV4329" s="187" t="str">
        <f t="shared" si="1471"/>
        <v/>
      </c>
      <c r="AW4329" s="187" t="str">
        <f t="shared" si="1472"/>
        <v/>
      </c>
      <c r="AX4329" s="187" t="str">
        <f t="shared" si="1473"/>
        <v/>
      </c>
      <c r="AY4329" s="187" t="str">
        <f t="shared" si="1474"/>
        <v/>
      </c>
      <c r="AZ4329" s="187" t="str">
        <f t="shared" si="1475"/>
        <v/>
      </c>
      <c r="BA4329" s="187" t="str">
        <f t="shared" si="1476"/>
        <v xml:space="preserve"> </v>
      </c>
      <c r="BB4329" s="187" t="str">
        <f>IFERROR(IF(AW4329="","",VLOOKUP(AW4329,SUSS!R:S,2,FALSE)),AY4329*SUSS!$M$2)</f>
        <v/>
      </c>
      <c r="BC4329" s="187" t="str">
        <f t="shared" si="1477"/>
        <v/>
      </c>
    </row>
    <row r="4330" spans="29:55">
      <c r="AC4330" s="187" t="str">
        <f t="shared" si="1457"/>
        <v/>
      </c>
      <c r="AD4330" s="187" t="str">
        <f t="shared" si="1458"/>
        <v/>
      </c>
      <c r="AE4330" s="187" t="str">
        <f t="shared" si="1459"/>
        <v/>
      </c>
      <c r="AF4330" s="187" t="str">
        <f t="shared" si="1460"/>
        <v/>
      </c>
      <c r="AG4330" s="187" t="str">
        <f t="shared" si="1461"/>
        <v/>
      </c>
      <c r="AH4330" s="187" t="str">
        <f t="shared" si="1462"/>
        <v/>
      </c>
      <c r="AI4330" s="187" t="str">
        <f t="shared" si="1463"/>
        <v/>
      </c>
      <c r="AJ4330" s="187" t="str">
        <f t="shared" si="1464"/>
        <v/>
      </c>
      <c r="AK4330" s="187" t="str">
        <f t="shared" si="1465"/>
        <v/>
      </c>
      <c r="AN4330" s="187" t="str">
        <f t="shared" si="1466"/>
        <v/>
      </c>
      <c r="AO4330" s="187" t="str">
        <f t="shared" si="1467"/>
        <v/>
      </c>
      <c r="AP4330" s="187" t="str">
        <f t="shared" si="1468"/>
        <v/>
      </c>
      <c r="AT4330" s="187" t="str">
        <f t="shared" si="1469"/>
        <v/>
      </c>
      <c r="AU4330" s="187" t="str">
        <f t="shared" si="1470"/>
        <v/>
      </c>
      <c r="AV4330" s="187" t="str">
        <f t="shared" si="1471"/>
        <v/>
      </c>
      <c r="AW4330" s="187" t="str">
        <f t="shared" si="1472"/>
        <v/>
      </c>
      <c r="AX4330" s="187" t="str">
        <f t="shared" si="1473"/>
        <v/>
      </c>
      <c r="AY4330" s="187" t="str">
        <f t="shared" si="1474"/>
        <v/>
      </c>
      <c r="AZ4330" s="187" t="str">
        <f t="shared" si="1475"/>
        <v/>
      </c>
      <c r="BA4330" s="187" t="str">
        <f t="shared" si="1476"/>
        <v xml:space="preserve"> </v>
      </c>
      <c r="BB4330" s="187" t="str">
        <f>IFERROR(IF(AW4330="","",VLOOKUP(AW4330,SUSS!R:S,2,FALSE)),AY4330*SUSS!$M$2)</f>
        <v/>
      </c>
      <c r="BC4330" s="187" t="str">
        <f t="shared" si="1477"/>
        <v/>
      </c>
    </row>
    <row r="4331" spans="29:55">
      <c r="AC4331" s="187" t="str">
        <f t="shared" si="1457"/>
        <v/>
      </c>
      <c r="AD4331" s="187" t="str">
        <f t="shared" si="1458"/>
        <v/>
      </c>
      <c r="AE4331" s="187" t="str">
        <f t="shared" si="1459"/>
        <v/>
      </c>
      <c r="AF4331" s="187" t="str">
        <f t="shared" si="1460"/>
        <v/>
      </c>
      <c r="AG4331" s="187" t="str">
        <f t="shared" si="1461"/>
        <v/>
      </c>
      <c r="AH4331" s="187" t="str">
        <f t="shared" si="1462"/>
        <v/>
      </c>
      <c r="AI4331" s="187" t="str">
        <f t="shared" si="1463"/>
        <v/>
      </c>
      <c r="AJ4331" s="187" t="str">
        <f t="shared" si="1464"/>
        <v/>
      </c>
      <c r="AK4331" s="187" t="str">
        <f t="shared" si="1465"/>
        <v/>
      </c>
      <c r="AN4331" s="187" t="str">
        <f t="shared" si="1466"/>
        <v/>
      </c>
      <c r="AO4331" s="187" t="str">
        <f t="shared" si="1467"/>
        <v/>
      </c>
      <c r="AP4331" s="187" t="str">
        <f t="shared" si="1468"/>
        <v/>
      </c>
      <c r="AT4331" s="187" t="str">
        <f t="shared" si="1469"/>
        <v/>
      </c>
      <c r="AU4331" s="187" t="str">
        <f t="shared" si="1470"/>
        <v/>
      </c>
      <c r="AV4331" s="187" t="str">
        <f t="shared" si="1471"/>
        <v/>
      </c>
      <c r="AW4331" s="187" t="str">
        <f t="shared" si="1472"/>
        <v/>
      </c>
      <c r="AX4331" s="187" t="str">
        <f t="shared" si="1473"/>
        <v/>
      </c>
      <c r="AY4331" s="187" t="str">
        <f t="shared" si="1474"/>
        <v/>
      </c>
      <c r="AZ4331" s="187" t="str">
        <f t="shared" si="1475"/>
        <v/>
      </c>
      <c r="BA4331" s="187" t="str">
        <f t="shared" si="1476"/>
        <v xml:space="preserve"> </v>
      </c>
      <c r="BB4331" s="187" t="str">
        <f>IFERROR(IF(AW4331="","",VLOOKUP(AW4331,SUSS!R:S,2,FALSE)),AY4331*SUSS!$M$2)</f>
        <v/>
      </c>
      <c r="BC4331" s="187" t="str">
        <f t="shared" si="1477"/>
        <v/>
      </c>
    </row>
    <row r="4332" spans="29:55">
      <c r="AC4332" s="187" t="str">
        <f t="shared" si="1457"/>
        <v/>
      </c>
      <c r="AD4332" s="187" t="str">
        <f t="shared" si="1458"/>
        <v/>
      </c>
      <c r="AE4332" s="187" t="str">
        <f t="shared" si="1459"/>
        <v/>
      </c>
      <c r="AF4332" s="187" t="str">
        <f t="shared" si="1460"/>
        <v/>
      </c>
      <c r="AG4332" s="187" t="str">
        <f t="shared" si="1461"/>
        <v/>
      </c>
      <c r="AH4332" s="187" t="str">
        <f t="shared" si="1462"/>
        <v/>
      </c>
      <c r="AI4332" s="187" t="str">
        <f t="shared" si="1463"/>
        <v/>
      </c>
      <c r="AJ4332" s="187" t="str">
        <f t="shared" si="1464"/>
        <v/>
      </c>
      <c r="AK4332" s="187" t="str">
        <f t="shared" si="1465"/>
        <v/>
      </c>
      <c r="AN4332" s="187" t="str">
        <f t="shared" si="1466"/>
        <v/>
      </c>
      <c r="AO4332" s="187" t="str">
        <f t="shared" si="1467"/>
        <v/>
      </c>
      <c r="AP4332" s="187" t="str">
        <f t="shared" si="1468"/>
        <v/>
      </c>
      <c r="AT4332" s="187" t="str">
        <f t="shared" si="1469"/>
        <v/>
      </c>
      <c r="AU4332" s="187" t="str">
        <f t="shared" si="1470"/>
        <v/>
      </c>
      <c r="AV4332" s="187" t="str">
        <f t="shared" si="1471"/>
        <v/>
      </c>
      <c r="AW4332" s="187" t="str">
        <f t="shared" si="1472"/>
        <v/>
      </c>
      <c r="AX4332" s="187" t="str">
        <f t="shared" si="1473"/>
        <v/>
      </c>
      <c r="AY4332" s="187" t="str">
        <f t="shared" si="1474"/>
        <v/>
      </c>
      <c r="AZ4332" s="187" t="str">
        <f t="shared" si="1475"/>
        <v/>
      </c>
      <c r="BA4332" s="187" t="str">
        <f t="shared" si="1476"/>
        <v xml:space="preserve"> </v>
      </c>
      <c r="BB4332" s="187" t="str">
        <f>IFERROR(IF(AW4332="","",VLOOKUP(AW4332,SUSS!R:S,2,FALSE)),AY4332*SUSS!$M$2)</f>
        <v/>
      </c>
      <c r="BC4332" s="187" t="str">
        <f t="shared" si="1477"/>
        <v/>
      </c>
    </row>
    <row r="4333" spans="29:55">
      <c r="AC4333" s="187" t="str">
        <f t="shared" si="1457"/>
        <v/>
      </c>
      <c r="AD4333" s="187" t="str">
        <f t="shared" si="1458"/>
        <v/>
      </c>
      <c r="AE4333" s="187" t="str">
        <f t="shared" si="1459"/>
        <v/>
      </c>
      <c r="AF4333" s="187" t="str">
        <f t="shared" si="1460"/>
        <v/>
      </c>
      <c r="AG4333" s="187" t="str">
        <f t="shared" si="1461"/>
        <v/>
      </c>
      <c r="AH4333" s="187" t="str">
        <f t="shared" si="1462"/>
        <v/>
      </c>
      <c r="AI4333" s="187" t="str">
        <f t="shared" si="1463"/>
        <v/>
      </c>
      <c r="AJ4333" s="187" t="str">
        <f t="shared" si="1464"/>
        <v/>
      </c>
      <c r="AK4333" s="187" t="str">
        <f t="shared" si="1465"/>
        <v/>
      </c>
      <c r="AN4333" s="187" t="str">
        <f t="shared" si="1466"/>
        <v/>
      </c>
      <c r="AO4333" s="187" t="str">
        <f t="shared" si="1467"/>
        <v/>
      </c>
      <c r="AP4333" s="187" t="str">
        <f t="shared" si="1468"/>
        <v/>
      </c>
      <c r="AT4333" s="187" t="str">
        <f t="shared" si="1469"/>
        <v/>
      </c>
      <c r="AU4333" s="187" t="str">
        <f t="shared" si="1470"/>
        <v/>
      </c>
      <c r="AV4333" s="187" t="str">
        <f t="shared" si="1471"/>
        <v/>
      </c>
      <c r="AW4333" s="187" t="str">
        <f t="shared" si="1472"/>
        <v/>
      </c>
      <c r="AX4333" s="187" t="str">
        <f t="shared" si="1473"/>
        <v/>
      </c>
      <c r="AY4333" s="187" t="str">
        <f t="shared" si="1474"/>
        <v/>
      </c>
      <c r="AZ4333" s="187" t="str">
        <f t="shared" si="1475"/>
        <v/>
      </c>
      <c r="BA4333" s="187" t="str">
        <f t="shared" si="1476"/>
        <v xml:space="preserve"> </v>
      </c>
      <c r="BB4333" s="187" t="str">
        <f>IFERROR(IF(AW4333="","",VLOOKUP(AW4333,SUSS!R:S,2,FALSE)),AY4333*SUSS!$M$2)</f>
        <v/>
      </c>
      <c r="BC4333" s="187" t="str">
        <f t="shared" si="1477"/>
        <v/>
      </c>
    </row>
    <row r="4334" spans="29:55">
      <c r="AC4334" s="187" t="str">
        <f t="shared" si="1457"/>
        <v/>
      </c>
      <c r="AD4334" s="187" t="str">
        <f t="shared" si="1458"/>
        <v/>
      </c>
      <c r="AE4334" s="187" t="str">
        <f t="shared" si="1459"/>
        <v/>
      </c>
      <c r="AF4334" s="187" t="str">
        <f t="shared" si="1460"/>
        <v/>
      </c>
      <c r="AG4334" s="187" t="str">
        <f t="shared" si="1461"/>
        <v/>
      </c>
      <c r="AH4334" s="187" t="str">
        <f t="shared" si="1462"/>
        <v/>
      </c>
      <c r="AI4334" s="187" t="str">
        <f t="shared" si="1463"/>
        <v/>
      </c>
      <c r="AJ4334" s="187" t="str">
        <f t="shared" si="1464"/>
        <v/>
      </c>
      <c r="AK4334" s="187" t="str">
        <f t="shared" si="1465"/>
        <v/>
      </c>
      <c r="AN4334" s="187" t="str">
        <f t="shared" si="1466"/>
        <v/>
      </c>
      <c r="AO4334" s="187" t="str">
        <f t="shared" si="1467"/>
        <v/>
      </c>
      <c r="AP4334" s="187" t="str">
        <f t="shared" si="1468"/>
        <v/>
      </c>
      <c r="AT4334" s="187" t="str">
        <f t="shared" si="1469"/>
        <v/>
      </c>
      <c r="AU4334" s="187" t="str">
        <f t="shared" si="1470"/>
        <v/>
      </c>
      <c r="AV4334" s="187" t="str">
        <f t="shared" si="1471"/>
        <v/>
      </c>
      <c r="AW4334" s="187" t="str">
        <f t="shared" si="1472"/>
        <v/>
      </c>
      <c r="AX4334" s="187" t="str">
        <f t="shared" si="1473"/>
        <v/>
      </c>
      <c r="AY4334" s="187" t="str">
        <f t="shared" si="1474"/>
        <v/>
      </c>
      <c r="AZ4334" s="187" t="str">
        <f t="shared" si="1475"/>
        <v/>
      </c>
      <c r="BA4334" s="187" t="str">
        <f t="shared" si="1476"/>
        <v xml:space="preserve"> </v>
      </c>
      <c r="BB4334" s="187" t="str">
        <f>IFERROR(IF(AW4334="","",VLOOKUP(AW4334,SUSS!R:S,2,FALSE)),AY4334*SUSS!$M$2)</f>
        <v/>
      </c>
      <c r="BC4334" s="187" t="str">
        <f t="shared" si="1477"/>
        <v/>
      </c>
    </row>
    <row r="4335" spans="29:55">
      <c r="AC4335" s="187" t="str">
        <f t="shared" si="1457"/>
        <v/>
      </c>
      <c r="AD4335" s="187" t="str">
        <f t="shared" si="1458"/>
        <v/>
      </c>
      <c r="AE4335" s="187" t="str">
        <f t="shared" si="1459"/>
        <v/>
      </c>
      <c r="AF4335" s="187" t="str">
        <f t="shared" si="1460"/>
        <v/>
      </c>
      <c r="AG4335" s="187" t="str">
        <f t="shared" si="1461"/>
        <v/>
      </c>
      <c r="AH4335" s="187" t="str">
        <f t="shared" si="1462"/>
        <v/>
      </c>
      <c r="AI4335" s="187" t="str">
        <f t="shared" si="1463"/>
        <v/>
      </c>
      <c r="AJ4335" s="187" t="str">
        <f t="shared" si="1464"/>
        <v/>
      </c>
      <c r="AK4335" s="187" t="str">
        <f t="shared" si="1465"/>
        <v/>
      </c>
      <c r="AN4335" s="187" t="str">
        <f t="shared" si="1466"/>
        <v/>
      </c>
      <c r="AO4335" s="187" t="str">
        <f t="shared" si="1467"/>
        <v/>
      </c>
      <c r="AP4335" s="187" t="str">
        <f t="shared" si="1468"/>
        <v/>
      </c>
      <c r="AT4335" s="187" t="str">
        <f t="shared" si="1469"/>
        <v/>
      </c>
      <c r="AU4335" s="187" t="str">
        <f t="shared" si="1470"/>
        <v/>
      </c>
      <c r="AV4335" s="187" t="str">
        <f t="shared" si="1471"/>
        <v/>
      </c>
      <c r="AW4335" s="187" t="str">
        <f t="shared" si="1472"/>
        <v/>
      </c>
      <c r="AX4335" s="187" t="str">
        <f t="shared" si="1473"/>
        <v/>
      </c>
      <c r="AY4335" s="187" t="str">
        <f t="shared" si="1474"/>
        <v/>
      </c>
      <c r="AZ4335" s="187" t="str">
        <f t="shared" si="1475"/>
        <v/>
      </c>
      <c r="BA4335" s="187" t="str">
        <f t="shared" si="1476"/>
        <v xml:space="preserve"> </v>
      </c>
      <c r="BB4335" s="187" t="str">
        <f>IFERROR(IF(AW4335="","",VLOOKUP(AW4335,SUSS!R:S,2,FALSE)),AY4335*SUSS!$M$2)</f>
        <v/>
      </c>
      <c r="BC4335" s="187" t="str">
        <f t="shared" si="1477"/>
        <v/>
      </c>
    </row>
    <row r="4336" spans="29:55">
      <c r="AC4336" s="187" t="str">
        <f t="shared" si="1457"/>
        <v/>
      </c>
      <c r="AD4336" s="187" t="str">
        <f t="shared" si="1458"/>
        <v/>
      </c>
      <c r="AE4336" s="187" t="str">
        <f t="shared" si="1459"/>
        <v/>
      </c>
      <c r="AF4336" s="187" t="str">
        <f t="shared" si="1460"/>
        <v/>
      </c>
      <c r="AG4336" s="187" t="str">
        <f t="shared" si="1461"/>
        <v/>
      </c>
      <c r="AH4336" s="187" t="str">
        <f t="shared" si="1462"/>
        <v/>
      </c>
      <c r="AI4336" s="187" t="str">
        <f t="shared" si="1463"/>
        <v/>
      </c>
      <c r="AJ4336" s="187" t="str">
        <f t="shared" si="1464"/>
        <v/>
      </c>
      <c r="AK4336" s="187" t="str">
        <f t="shared" si="1465"/>
        <v/>
      </c>
      <c r="AN4336" s="187" t="str">
        <f t="shared" si="1466"/>
        <v/>
      </c>
      <c r="AO4336" s="187" t="str">
        <f t="shared" si="1467"/>
        <v/>
      </c>
      <c r="AP4336" s="187" t="str">
        <f t="shared" si="1468"/>
        <v/>
      </c>
      <c r="AT4336" s="187" t="str">
        <f t="shared" si="1469"/>
        <v/>
      </c>
      <c r="AU4336" s="187" t="str">
        <f t="shared" si="1470"/>
        <v/>
      </c>
      <c r="AV4336" s="187" t="str">
        <f t="shared" si="1471"/>
        <v/>
      </c>
      <c r="AW4336" s="187" t="str">
        <f t="shared" si="1472"/>
        <v/>
      </c>
      <c r="AX4336" s="187" t="str">
        <f t="shared" si="1473"/>
        <v/>
      </c>
      <c r="AY4336" s="187" t="str">
        <f t="shared" si="1474"/>
        <v/>
      </c>
      <c r="AZ4336" s="187" t="str">
        <f t="shared" si="1475"/>
        <v/>
      </c>
      <c r="BA4336" s="187" t="str">
        <f t="shared" si="1476"/>
        <v xml:space="preserve"> </v>
      </c>
      <c r="BB4336" s="187" t="str">
        <f>IFERROR(IF(AW4336="","",VLOOKUP(AW4336,SUSS!R:S,2,FALSE)),AY4336*SUSS!$M$2)</f>
        <v/>
      </c>
      <c r="BC4336" s="187" t="str">
        <f t="shared" si="1477"/>
        <v/>
      </c>
    </row>
    <row r="4337" spans="29:55">
      <c r="AC4337" s="187" t="str">
        <f t="shared" si="1457"/>
        <v/>
      </c>
      <c r="AD4337" s="187" t="str">
        <f t="shared" si="1458"/>
        <v/>
      </c>
      <c r="AE4337" s="187" t="str">
        <f t="shared" si="1459"/>
        <v/>
      </c>
      <c r="AF4337" s="187" t="str">
        <f t="shared" si="1460"/>
        <v/>
      </c>
      <c r="AG4337" s="187" t="str">
        <f t="shared" si="1461"/>
        <v/>
      </c>
      <c r="AH4337" s="187" t="str">
        <f t="shared" si="1462"/>
        <v/>
      </c>
      <c r="AI4337" s="187" t="str">
        <f t="shared" si="1463"/>
        <v/>
      </c>
      <c r="AJ4337" s="187" t="str">
        <f t="shared" si="1464"/>
        <v/>
      </c>
      <c r="AK4337" s="187" t="str">
        <f t="shared" si="1465"/>
        <v/>
      </c>
      <c r="AN4337" s="187" t="str">
        <f t="shared" si="1466"/>
        <v/>
      </c>
      <c r="AO4337" s="187" t="str">
        <f t="shared" si="1467"/>
        <v/>
      </c>
      <c r="AP4337" s="187" t="str">
        <f t="shared" si="1468"/>
        <v/>
      </c>
      <c r="AT4337" s="187" t="str">
        <f t="shared" si="1469"/>
        <v/>
      </c>
      <c r="AU4337" s="187" t="str">
        <f t="shared" si="1470"/>
        <v/>
      </c>
      <c r="AV4337" s="187" t="str">
        <f t="shared" si="1471"/>
        <v/>
      </c>
      <c r="AW4337" s="187" t="str">
        <f t="shared" si="1472"/>
        <v/>
      </c>
      <c r="AX4337" s="187" t="str">
        <f t="shared" si="1473"/>
        <v/>
      </c>
      <c r="AY4337" s="187" t="str">
        <f t="shared" si="1474"/>
        <v/>
      </c>
      <c r="AZ4337" s="187" t="str">
        <f t="shared" si="1475"/>
        <v/>
      </c>
      <c r="BA4337" s="187" t="str">
        <f t="shared" si="1476"/>
        <v xml:space="preserve"> </v>
      </c>
      <c r="BB4337" s="187" t="str">
        <f>IFERROR(IF(AW4337="","",VLOOKUP(AW4337,SUSS!R:S,2,FALSE)),AY4337*SUSS!$M$2)</f>
        <v/>
      </c>
      <c r="BC4337" s="187" t="str">
        <f t="shared" si="1477"/>
        <v/>
      </c>
    </row>
    <row r="4338" spans="29:55">
      <c r="AC4338" s="187" t="str">
        <f t="shared" si="1457"/>
        <v/>
      </c>
      <c r="AD4338" s="187" t="str">
        <f t="shared" si="1458"/>
        <v/>
      </c>
      <c r="AE4338" s="187" t="str">
        <f t="shared" si="1459"/>
        <v/>
      </c>
      <c r="AF4338" s="187" t="str">
        <f t="shared" si="1460"/>
        <v/>
      </c>
      <c r="AG4338" s="187" t="str">
        <f t="shared" si="1461"/>
        <v/>
      </c>
      <c r="AH4338" s="187" t="str">
        <f t="shared" si="1462"/>
        <v/>
      </c>
      <c r="AI4338" s="187" t="str">
        <f t="shared" si="1463"/>
        <v/>
      </c>
      <c r="AJ4338" s="187" t="str">
        <f t="shared" si="1464"/>
        <v/>
      </c>
      <c r="AK4338" s="187" t="str">
        <f t="shared" si="1465"/>
        <v/>
      </c>
      <c r="AN4338" s="187" t="str">
        <f t="shared" si="1466"/>
        <v/>
      </c>
      <c r="AO4338" s="187" t="str">
        <f t="shared" si="1467"/>
        <v/>
      </c>
      <c r="AP4338" s="187" t="str">
        <f t="shared" si="1468"/>
        <v/>
      </c>
      <c r="AT4338" s="187" t="str">
        <f t="shared" si="1469"/>
        <v/>
      </c>
      <c r="AU4338" s="187" t="str">
        <f t="shared" si="1470"/>
        <v/>
      </c>
      <c r="AV4338" s="187" t="str">
        <f t="shared" si="1471"/>
        <v/>
      </c>
      <c r="AW4338" s="187" t="str">
        <f t="shared" si="1472"/>
        <v/>
      </c>
      <c r="AX4338" s="187" t="str">
        <f t="shared" si="1473"/>
        <v/>
      </c>
      <c r="AY4338" s="187" t="str">
        <f t="shared" si="1474"/>
        <v/>
      </c>
      <c r="AZ4338" s="187" t="str">
        <f t="shared" si="1475"/>
        <v/>
      </c>
      <c r="BA4338" s="187" t="str">
        <f t="shared" si="1476"/>
        <v xml:space="preserve"> </v>
      </c>
      <c r="BB4338" s="187" t="str">
        <f>IFERROR(IF(AW4338="","",VLOOKUP(AW4338,SUSS!R:S,2,FALSE)),AY4338*SUSS!$M$2)</f>
        <v/>
      </c>
      <c r="BC4338" s="187" t="str">
        <f t="shared" si="1477"/>
        <v/>
      </c>
    </row>
    <row r="4339" spans="29:55">
      <c r="AC4339" s="187" t="str">
        <f t="shared" si="1457"/>
        <v/>
      </c>
      <c r="AD4339" s="187" t="str">
        <f t="shared" si="1458"/>
        <v/>
      </c>
      <c r="AE4339" s="187" t="str">
        <f t="shared" si="1459"/>
        <v/>
      </c>
      <c r="AF4339" s="187" t="str">
        <f t="shared" si="1460"/>
        <v/>
      </c>
      <c r="AG4339" s="187" t="str">
        <f t="shared" si="1461"/>
        <v/>
      </c>
      <c r="AH4339" s="187" t="str">
        <f t="shared" si="1462"/>
        <v/>
      </c>
      <c r="AI4339" s="187" t="str">
        <f t="shared" si="1463"/>
        <v/>
      </c>
      <c r="AJ4339" s="187" t="str">
        <f t="shared" si="1464"/>
        <v/>
      </c>
      <c r="AK4339" s="187" t="str">
        <f t="shared" si="1465"/>
        <v/>
      </c>
      <c r="AN4339" s="187" t="str">
        <f t="shared" si="1466"/>
        <v/>
      </c>
      <c r="AO4339" s="187" t="str">
        <f t="shared" si="1467"/>
        <v/>
      </c>
      <c r="AP4339" s="187" t="str">
        <f t="shared" si="1468"/>
        <v/>
      </c>
      <c r="AT4339" s="187" t="str">
        <f t="shared" si="1469"/>
        <v/>
      </c>
      <c r="AU4339" s="187" t="str">
        <f t="shared" si="1470"/>
        <v/>
      </c>
      <c r="AV4339" s="187" t="str">
        <f t="shared" si="1471"/>
        <v/>
      </c>
      <c r="AW4339" s="187" t="str">
        <f t="shared" si="1472"/>
        <v/>
      </c>
      <c r="AX4339" s="187" t="str">
        <f t="shared" si="1473"/>
        <v/>
      </c>
      <c r="AY4339" s="187" t="str">
        <f t="shared" si="1474"/>
        <v/>
      </c>
      <c r="AZ4339" s="187" t="str">
        <f t="shared" si="1475"/>
        <v/>
      </c>
      <c r="BA4339" s="187" t="str">
        <f t="shared" si="1476"/>
        <v xml:space="preserve"> </v>
      </c>
      <c r="BB4339" s="187" t="str">
        <f>IFERROR(IF(AW4339="","",VLOOKUP(AW4339,SUSS!R:S,2,FALSE)),AY4339*SUSS!$M$2)</f>
        <v/>
      </c>
      <c r="BC4339" s="187" t="str">
        <f t="shared" si="1477"/>
        <v/>
      </c>
    </row>
    <row r="4340" spans="29:55">
      <c r="AC4340" s="187" t="str">
        <f t="shared" si="1457"/>
        <v/>
      </c>
      <c r="AD4340" s="187" t="str">
        <f t="shared" si="1458"/>
        <v/>
      </c>
      <c r="AE4340" s="187" t="str">
        <f t="shared" si="1459"/>
        <v/>
      </c>
      <c r="AF4340" s="187" t="str">
        <f t="shared" si="1460"/>
        <v/>
      </c>
      <c r="AG4340" s="187" t="str">
        <f t="shared" si="1461"/>
        <v/>
      </c>
      <c r="AH4340" s="187" t="str">
        <f t="shared" si="1462"/>
        <v/>
      </c>
      <c r="AI4340" s="187" t="str">
        <f t="shared" si="1463"/>
        <v/>
      </c>
      <c r="AJ4340" s="187" t="str">
        <f t="shared" si="1464"/>
        <v/>
      </c>
      <c r="AK4340" s="187" t="str">
        <f t="shared" si="1465"/>
        <v/>
      </c>
      <c r="AN4340" s="187" t="str">
        <f t="shared" si="1466"/>
        <v/>
      </c>
      <c r="AO4340" s="187" t="str">
        <f t="shared" si="1467"/>
        <v/>
      </c>
      <c r="AP4340" s="187" t="str">
        <f t="shared" si="1468"/>
        <v/>
      </c>
      <c r="AT4340" s="187" t="str">
        <f t="shared" si="1469"/>
        <v/>
      </c>
      <c r="AU4340" s="187" t="str">
        <f t="shared" si="1470"/>
        <v/>
      </c>
      <c r="AV4340" s="187" t="str">
        <f t="shared" si="1471"/>
        <v/>
      </c>
      <c r="AW4340" s="187" t="str">
        <f t="shared" si="1472"/>
        <v/>
      </c>
      <c r="AX4340" s="187" t="str">
        <f t="shared" si="1473"/>
        <v/>
      </c>
      <c r="AY4340" s="187" t="str">
        <f t="shared" si="1474"/>
        <v/>
      </c>
      <c r="AZ4340" s="187" t="str">
        <f t="shared" si="1475"/>
        <v/>
      </c>
      <c r="BA4340" s="187" t="str">
        <f t="shared" si="1476"/>
        <v xml:space="preserve"> </v>
      </c>
      <c r="BB4340" s="187" t="str">
        <f>IFERROR(IF(AW4340="","",VLOOKUP(AW4340,SUSS!R:S,2,FALSE)),AY4340*SUSS!$M$2)</f>
        <v/>
      </c>
      <c r="BC4340" s="187" t="str">
        <f t="shared" si="1477"/>
        <v/>
      </c>
    </row>
    <row r="4341" spans="29:55">
      <c r="AC4341" s="187" t="str">
        <f t="shared" si="1457"/>
        <v/>
      </c>
      <c r="AD4341" s="187" t="str">
        <f t="shared" si="1458"/>
        <v/>
      </c>
      <c r="AE4341" s="187" t="str">
        <f t="shared" si="1459"/>
        <v/>
      </c>
      <c r="AF4341" s="187" t="str">
        <f t="shared" si="1460"/>
        <v/>
      </c>
      <c r="AG4341" s="187" t="str">
        <f t="shared" si="1461"/>
        <v/>
      </c>
      <c r="AH4341" s="187" t="str">
        <f t="shared" si="1462"/>
        <v/>
      </c>
      <c r="AI4341" s="187" t="str">
        <f t="shared" si="1463"/>
        <v/>
      </c>
      <c r="AJ4341" s="187" t="str">
        <f t="shared" si="1464"/>
        <v/>
      </c>
      <c r="AK4341" s="187" t="str">
        <f t="shared" si="1465"/>
        <v/>
      </c>
      <c r="AN4341" s="187" t="str">
        <f t="shared" si="1466"/>
        <v/>
      </c>
      <c r="AO4341" s="187" t="str">
        <f t="shared" si="1467"/>
        <v/>
      </c>
      <c r="AP4341" s="187" t="str">
        <f t="shared" si="1468"/>
        <v/>
      </c>
      <c r="AT4341" s="187" t="str">
        <f t="shared" si="1469"/>
        <v/>
      </c>
      <c r="AU4341" s="187" t="str">
        <f t="shared" si="1470"/>
        <v/>
      </c>
      <c r="AV4341" s="187" t="str">
        <f t="shared" si="1471"/>
        <v/>
      </c>
      <c r="AW4341" s="187" t="str">
        <f t="shared" si="1472"/>
        <v/>
      </c>
      <c r="AX4341" s="187" t="str">
        <f t="shared" si="1473"/>
        <v/>
      </c>
      <c r="AY4341" s="187" t="str">
        <f t="shared" si="1474"/>
        <v/>
      </c>
      <c r="AZ4341" s="187" t="str">
        <f t="shared" si="1475"/>
        <v/>
      </c>
      <c r="BA4341" s="187" t="str">
        <f t="shared" si="1476"/>
        <v xml:space="preserve"> </v>
      </c>
      <c r="BB4341" s="187" t="str">
        <f>IFERROR(IF(AW4341="","",VLOOKUP(AW4341,SUSS!R:S,2,FALSE)),AY4341*SUSS!$M$2)</f>
        <v/>
      </c>
      <c r="BC4341" s="187" t="str">
        <f t="shared" si="1477"/>
        <v/>
      </c>
    </row>
    <row r="4342" spans="29:55">
      <c r="AC4342" s="187" t="str">
        <f t="shared" si="1457"/>
        <v/>
      </c>
      <c r="AD4342" s="187" t="str">
        <f t="shared" si="1458"/>
        <v/>
      </c>
      <c r="AE4342" s="187" t="str">
        <f t="shared" si="1459"/>
        <v/>
      </c>
      <c r="AF4342" s="187" t="str">
        <f t="shared" si="1460"/>
        <v/>
      </c>
      <c r="AG4342" s="187" t="str">
        <f t="shared" si="1461"/>
        <v/>
      </c>
      <c r="AH4342" s="187" t="str">
        <f t="shared" si="1462"/>
        <v/>
      </c>
      <c r="AI4342" s="187" t="str">
        <f t="shared" si="1463"/>
        <v/>
      </c>
      <c r="AJ4342" s="187" t="str">
        <f t="shared" si="1464"/>
        <v/>
      </c>
      <c r="AK4342" s="187" t="str">
        <f t="shared" si="1465"/>
        <v/>
      </c>
      <c r="AN4342" s="187" t="str">
        <f t="shared" si="1466"/>
        <v/>
      </c>
      <c r="AO4342" s="187" t="str">
        <f t="shared" si="1467"/>
        <v/>
      </c>
      <c r="AP4342" s="187" t="str">
        <f t="shared" si="1468"/>
        <v/>
      </c>
      <c r="AT4342" s="187" t="str">
        <f t="shared" si="1469"/>
        <v/>
      </c>
      <c r="AU4342" s="187" t="str">
        <f t="shared" si="1470"/>
        <v/>
      </c>
      <c r="AV4342" s="187" t="str">
        <f t="shared" si="1471"/>
        <v/>
      </c>
      <c r="AW4342" s="187" t="str">
        <f t="shared" si="1472"/>
        <v/>
      </c>
      <c r="AX4342" s="187" t="str">
        <f t="shared" si="1473"/>
        <v/>
      </c>
      <c r="AY4342" s="187" t="str">
        <f t="shared" si="1474"/>
        <v/>
      </c>
      <c r="AZ4342" s="187" t="str">
        <f t="shared" si="1475"/>
        <v/>
      </c>
      <c r="BA4342" s="187" t="str">
        <f t="shared" si="1476"/>
        <v xml:space="preserve"> </v>
      </c>
      <c r="BB4342" s="187" t="str">
        <f>IFERROR(IF(AW4342="","",VLOOKUP(AW4342,SUSS!R:S,2,FALSE)),AY4342*SUSS!$M$2)</f>
        <v/>
      </c>
      <c r="BC4342" s="187" t="str">
        <f t="shared" si="1477"/>
        <v/>
      </c>
    </row>
    <row r="4343" spans="29:55">
      <c r="AC4343" s="187" t="str">
        <f t="shared" si="1457"/>
        <v/>
      </c>
      <c r="AD4343" s="187" t="str">
        <f t="shared" si="1458"/>
        <v/>
      </c>
      <c r="AE4343" s="187" t="str">
        <f t="shared" si="1459"/>
        <v/>
      </c>
      <c r="AF4343" s="187" t="str">
        <f t="shared" si="1460"/>
        <v/>
      </c>
      <c r="AG4343" s="187" t="str">
        <f t="shared" si="1461"/>
        <v/>
      </c>
      <c r="AH4343" s="187" t="str">
        <f t="shared" si="1462"/>
        <v/>
      </c>
      <c r="AI4343" s="187" t="str">
        <f t="shared" si="1463"/>
        <v/>
      </c>
      <c r="AJ4343" s="187" t="str">
        <f t="shared" si="1464"/>
        <v/>
      </c>
      <c r="AK4343" s="187" t="str">
        <f t="shared" si="1465"/>
        <v/>
      </c>
      <c r="AN4343" s="187" t="str">
        <f t="shared" si="1466"/>
        <v/>
      </c>
      <c r="AO4343" s="187" t="str">
        <f t="shared" si="1467"/>
        <v/>
      </c>
      <c r="AP4343" s="187" t="str">
        <f t="shared" si="1468"/>
        <v/>
      </c>
      <c r="AT4343" s="187" t="str">
        <f t="shared" si="1469"/>
        <v/>
      </c>
      <c r="AU4343" s="187" t="str">
        <f t="shared" si="1470"/>
        <v/>
      </c>
      <c r="AV4343" s="187" t="str">
        <f t="shared" si="1471"/>
        <v/>
      </c>
      <c r="AW4343" s="187" t="str">
        <f t="shared" si="1472"/>
        <v/>
      </c>
      <c r="AX4343" s="187" t="str">
        <f t="shared" si="1473"/>
        <v/>
      </c>
      <c r="AY4343" s="187" t="str">
        <f t="shared" si="1474"/>
        <v/>
      </c>
      <c r="AZ4343" s="187" t="str">
        <f t="shared" si="1475"/>
        <v/>
      </c>
      <c r="BA4343" s="187" t="str">
        <f t="shared" si="1476"/>
        <v xml:space="preserve"> </v>
      </c>
      <c r="BB4343" s="187" t="str">
        <f>IFERROR(IF(AW4343="","",VLOOKUP(AW4343,SUSS!R:S,2,FALSE)),AY4343*SUSS!$M$2)</f>
        <v/>
      </c>
      <c r="BC4343" s="187" t="str">
        <f t="shared" si="1477"/>
        <v/>
      </c>
    </row>
    <row r="4344" spans="29:55">
      <c r="AC4344" s="187" t="str">
        <f t="shared" si="1457"/>
        <v/>
      </c>
      <c r="AD4344" s="187" t="str">
        <f t="shared" si="1458"/>
        <v/>
      </c>
      <c r="AE4344" s="187" t="str">
        <f t="shared" si="1459"/>
        <v/>
      </c>
      <c r="AF4344" s="187" t="str">
        <f t="shared" si="1460"/>
        <v/>
      </c>
      <c r="AG4344" s="187" t="str">
        <f t="shared" si="1461"/>
        <v/>
      </c>
      <c r="AH4344" s="187" t="str">
        <f t="shared" si="1462"/>
        <v/>
      </c>
      <c r="AI4344" s="187" t="str">
        <f t="shared" si="1463"/>
        <v/>
      </c>
      <c r="AJ4344" s="187" t="str">
        <f t="shared" si="1464"/>
        <v/>
      </c>
      <c r="AK4344" s="187" t="str">
        <f t="shared" si="1465"/>
        <v/>
      </c>
      <c r="AN4344" s="187" t="str">
        <f t="shared" si="1466"/>
        <v/>
      </c>
      <c r="AO4344" s="187" t="str">
        <f t="shared" si="1467"/>
        <v/>
      </c>
      <c r="AP4344" s="187" t="str">
        <f t="shared" si="1468"/>
        <v/>
      </c>
      <c r="AT4344" s="187" t="str">
        <f t="shared" si="1469"/>
        <v/>
      </c>
      <c r="AU4344" s="187" t="str">
        <f t="shared" si="1470"/>
        <v/>
      </c>
      <c r="AV4344" s="187" t="str">
        <f t="shared" si="1471"/>
        <v/>
      </c>
      <c r="AW4344" s="187" t="str">
        <f t="shared" si="1472"/>
        <v/>
      </c>
      <c r="AX4344" s="187" t="str">
        <f t="shared" si="1473"/>
        <v/>
      </c>
      <c r="AY4344" s="187" t="str">
        <f t="shared" si="1474"/>
        <v/>
      </c>
      <c r="AZ4344" s="187" t="str">
        <f t="shared" si="1475"/>
        <v/>
      </c>
      <c r="BA4344" s="187" t="str">
        <f t="shared" si="1476"/>
        <v xml:space="preserve"> </v>
      </c>
      <c r="BB4344" s="187" t="str">
        <f>IFERROR(IF(AW4344="","",VLOOKUP(AW4344,SUSS!R:S,2,FALSE)),AY4344*SUSS!$M$2)</f>
        <v/>
      </c>
      <c r="BC4344" s="187" t="str">
        <f t="shared" si="1477"/>
        <v/>
      </c>
    </row>
    <row r="4345" spans="29:55">
      <c r="AC4345" s="187" t="str">
        <f t="shared" si="1457"/>
        <v/>
      </c>
      <c r="AD4345" s="187" t="str">
        <f t="shared" si="1458"/>
        <v/>
      </c>
      <c r="AE4345" s="187" t="str">
        <f t="shared" si="1459"/>
        <v/>
      </c>
      <c r="AF4345" s="187" t="str">
        <f t="shared" si="1460"/>
        <v/>
      </c>
      <c r="AG4345" s="187" t="str">
        <f t="shared" si="1461"/>
        <v/>
      </c>
      <c r="AH4345" s="187" t="str">
        <f t="shared" si="1462"/>
        <v/>
      </c>
      <c r="AI4345" s="187" t="str">
        <f t="shared" si="1463"/>
        <v/>
      </c>
      <c r="AJ4345" s="187" t="str">
        <f t="shared" si="1464"/>
        <v/>
      </c>
      <c r="AK4345" s="187" t="str">
        <f t="shared" si="1465"/>
        <v/>
      </c>
      <c r="AN4345" s="187" t="str">
        <f t="shared" si="1466"/>
        <v/>
      </c>
      <c r="AO4345" s="187" t="str">
        <f t="shared" si="1467"/>
        <v/>
      </c>
      <c r="AP4345" s="187" t="str">
        <f t="shared" si="1468"/>
        <v/>
      </c>
      <c r="AT4345" s="187" t="str">
        <f t="shared" si="1469"/>
        <v/>
      </c>
      <c r="AU4345" s="187" t="str">
        <f t="shared" si="1470"/>
        <v/>
      </c>
      <c r="AV4345" s="187" t="str">
        <f t="shared" si="1471"/>
        <v/>
      </c>
      <c r="AW4345" s="187" t="str">
        <f t="shared" si="1472"/>
        <v/>
      </c>
      <c r="AX4345" s="187" t="str">
        <f t="shared" si="1473"/>
        <v/>
      </c>
      <c r="AY4345" s="187" t="str">
        <f t="shared" si="1474"/>
        <v/>
      </c>
      <c r="AZ4345" s="187" t="str">
        <f t="shared" si="1475"/>
        <v/>
      </c>
      <c r="BA4345" s="187" t="str">
        <f t="shared" si="1476"/>
        <v xml:space="preserve"> </v>
      </c>
      <c r="BB4345" s="187" t="str">
        <f>IFERROR(IF(AW4345="","",VLOOKUP(AW4345,SUSS!R:S,2,FALSE)),AY4345*SUSS!$M$2)</f>
        <v/>
      </c>
      <c r="BC4345" s="187" t="str">
        <f t="shared" si="1477"/>
        <v/>
      </c>
    </row>
    <row r="4346" spans="29:55">
      <c r="AC4346" s="187" t="str">
        <f t="shared" si="1457"/>
        <v/>
      </c>
      <c r="AD4346" s="187" t="str">
        <f t="shared" si="1458"/>
        <v/>
      </c>
      <c r="AE4346" s="187" t="str">
        <f t="shared" si="1459"/>
        <v/>
      </c>
      <c r="AF4346" s="187" t="str">
        <f t="shared" si="1460"/>
        <v/>
      </c>
      <c r="AG4346" s="187" t="str">
        <f t="shared" si="1461"/>
        <v/>
      </c>
      <c r="AH4346" s="187" t="str">
        <f t="shared" si="1462"/>
        <v/>
      </c>
      <c r="AI4346" s="187" t="str">
        <f t="shared" si="1463"/>
        <v/>
      </c>
      <c r="AJ4346" s="187" t="str">
        <f t="shared" si="1464"/>
        <v/>
      </c>
      <c r="AK4346" s="187" t="str">
        <f t="shared" si="1465"/>
        <v/>
      </c>
      <c r="AN4346" s="187" t="str">
        <f t="shared" si="1466"/>
        <v/>
      </c>
      <c r="AO4346" s="187" t="str">
        <f t="shared" si="1467"/>
        <v/>
      </c>
      <c r="AP4346" s="187" t="str">
        <f t="shared" si="1468"/>
        <v/>
      </c>
      <c r="AT4346" s="187" t="str">
        <f t="shared" si="1469"/>
        <v/>
      </c>
      <c r="AU4346" s="187" t="str">
        <f t="shared" si="1470"/>
        <v/>
      </c>
      <c r="AV4346" s="187" t="str">
        <f t="shared" si="1471"/>
        <v/>
      </c>
      <c r="AW4346" s="187" t="str">
        <f t="shared" si="1472"/>
        <v/>
      </c>
      <c r="AX4346" s="187" t="str">
        <f t="shared" si="1473"/>
        <v/>
      </c>
      <c r="AY4346" s="187" t="str">
        <f t="shared" si="1474"/>
        <v/>
      </c>
      <c r="AZ4346" s="187" t="str">
        <f t="shared" si="1475"/>
        <v/>
      </c>
      <c r="BA4346" s="187" t="str">
        <f t="shared" si="1476"/>
        <v xml:space="preserve"> </v>
      </c>
      <c r="BB4346" s="187" t="str">
        <f>IFERROR(IF(AW4346="","",VLOOKUP(AW4346,SUSS!R:S,2,FALSE)),AY4346*SUSS!$M$2)</f>
        <v/>
      </c>
      <c r="BC4346" s="187" t="str">
        <f t="shared" si="1477"/>
        <v/>
      </c>
    </row>
    <row r="4347" spans="29:55">
      <c r="AC4347" s="187" t="str">
        <f t="shared" si="1457"/>
        <v/>
      </c>
      <c r="AD4347" s="187" t="str">
        <f t="shared" si="1458"/>
        <v/>
      </c>
      <c r="AE4347" s="187" t="str">
        <f t="shared" si="1459"/>
        <v/>
      </c>
      <c r="AF4347" s="187" t="str">
        <f t="shared" si="1460"/>
        <v/>
      </c>
      <c r="AG4347" s="187" t="str">
        <f t="shared" si="1461"/>
        <v/>
      </c>
      <c r="AH4347" s="187" t="str">
        <f t="shared" si="1462"/>
        <v/>
      </c>
      <c r="AI4347" s="187" t="str">
        <f t="shared" si="1463"/>
        <v/>
      </c>
      <c r="AJ4347" s="187" t="str">
        <f t="shared" si="1464"/>
        <v/>
      </c>
      <c r="AK4347" s="187" t="str">
        <f t="shared" si="1465"/>
        <v/>
      </c>
      <c r="AN4347" s="187" t="str">
        <f t="shared" si="1466"/>
        <v/>
      </c>
      <c r="AO4347" s="187" t="str">
        <f t="shared" si="1467"/>
        <v/>
      </c>
      <c r="AP4347" s="187" t="str">
        <f t="shared" si="1468"/>
        <v/>
      </c>
      <c r="AT4347" s="187" t="str">
        <f t="shared" si="1469"/>
        <v/>
      </c>
      <c r="AU4347" s="187" t="str">
        <f t="shared" si="1470"/>
        <v/>
      </c>
      <c r="AV4347" s="187" t="str">
        <f t="shared" si="1471"/>
        <v/>
      </c>
      <c r="AW4347" s="187" t="str">
        <f t="shared" si="1472"/>
        <v/>
      </c>
      <c r="AX4347" s="187" t="str">
        <f t="shared" si="1473"/>
        <v/>
      </c>
      <c r="AY4347" s="187" t="str">
        <f t="shared" si="1474"/>
        <v/>
      </c>
      <c r="AZ4347" s="187" t="str">
        <f t="shared" si="1475"/>
        <v/>
      </c>
      <c r="BA4347" s="187" t="str">
        <f t="shared" si="1476"/>
        <v xml:space="preserve"> </v>
      </c>
      <c r="BB4347" s="187" t="str">
        <f>IFERROR(IF(AW4347="","",VLOOKUP(AW4347,SUSS!R:S,2,FALSE)),AY4347*SUSS!$M$2)</f>
        <v/>
      </c>
      <c r="BC4347" s="187" t="str">
        <f t="shared" si="1477"/>
        <v/>
      </c>
    </row>
    <row r="4348" spans="29:55">
      <c r="AC4348" s="187" t="str">
        <f t="shared" si="1457"/>
        <v/>
      </c>
      <c r="AD4348" s="187" t="str">
        <f t="shared" si="1458"/>
        <v/>
      </c>
      <c r="AE4348" s="187" t="str">
        <f t="shared" si="1459"/>
        <v/>
      </c>
      <c r="AF4348" s="187" t="str">
        <f t="shared" si="1460"/>
        <v/>
      </c>
      <c r="AG4348" s="187" t="str">
        <f t="shared" si="1461"/>
        <v/>
      </c>
      <c r="AH4348" s="187" t="str">
        <f t="shared" si="1462"/>
        <v/>
      </c>
      <c r="AI4348" s="187" t="str">
        <f t="shared" si="1463"/>
        <v/>
      </c>
      <c r="AJ4348" s="187" t="str">
        <f t="shared" si="1464"/>
        <v/>
      </c>
      <c r="AK4348" s="187" t="str">
        <f t="shared" si="1465"/>
        <v/>
      </c>
      <c r="AN4348" s="187" t="str">
        <f t="shared" si="1466"/>
        <v/>
      </c>
      <c r="AO4348" s="187" t="str">
        <f t="shared" si="1467"/>
        <v/>
      </c>
      <c r="AP4348" s="187" t="str">
        <f t="shared" si="1468"/>
        <v/>
      </c>
      <c r="AT4348" s="187" t="str">
        <f t="shared" si="1469"/>
        <v/>
      </c>
      <c r="AU4348" s="187" t="str">
        <f t="shared" si="1470"/>
        <v/>
      </c>
      <c r="AV4348" s="187" t="str">
        <f t="shared" si="1471"/>
        <v/>
      </c>
      <c r="AW4348" s="187" t="str">
        <f t="shared" si="1472"/>
        <v/>
      </c>
      <c r="AX4348" s="187" t="str">
        <f t="shared" si="1473"/>
        <v/>
      </c>
      <c r="AY4348" s="187" t="str">
        <f t="shared" si="1474"/>
        <v/>
      </c>
      <c r="AZ4348" s="187" t="str">
        <f t="shared" si="1475"/>
        <v/>
      </c>
      <c r="BA4348" s="187" t="str">
        <f t="shared" si="1476"/>
        <v xml:space="preserve"> </v>
      </c>
      <c r="BB4348" s="187" t="str">
        <f>IFERROR(IF(AW4348="","",VLOOKUP(AW4348,SUSS!R:S,2,FALSE)),AY4348*SUSS!$M$2)</f>
        <v/>
      </c>
      <c r="BC4348" s="187" t="str">
        <f t="shared" si="1477"/>
        <v/>
      </c>
    </row>
    <row r="4349" spans="29:55">
      <c r="AC4349" s="187" t="str">
        <f t="shared" si="1457"/>
        <v/>
      </c>
      <c r="AD4349" s="187" t="str">
        <f t="shared" si="1458"/>
        <v/>
      </c>
      <c r="AE4349" s="187" t="str">
        <f t="shared" si="1459"/>
        <v/>
      </c>
      <c r="AF4349" s="187" t="str">
        <f t="shared" si="1460"/>
        <v/>
      </c>
      <c r="AG4349" s="187" t="str">
        <f t="shared" si="1461"/>
        <v/>
      </c>
      <c r="AH4349" s="187" t="str">
        <f t="shared" si="1462"/>
        <v/>
      </c>
      <c r="AI4349" s="187" t="str">
        <f t="shared" si="1463"/>
        <v/>
      </c>
      <c r="AJ4349" s="187" t="str">
        <f t="shared" si="1464"/>
        <v/>
      </c>
      <c r="AK4349" s="187" t="str">
        <f t="shared" si="1465"/>
        <v/>
      </c>
      <c r="AN4349" s="187" t="str">
        <f t="shared" si="1466"/>
        <v/>
      </c>
      <c r="AO4349" s="187" t="str">
        <f t="shared" si="1467"/>
        <v/>
      </c>
      <c r="AP4349" s="187" t="str">
        <f t="shared" si="1468"/>
        <v/>
      </c>
      <c r="AT4349" s="187" t="str">
        <f t="shared" si="1469"/>
        <v/>
      </c>
      <c r="AU4349" s="187" t="str">
        <f t="shared" si="1470"/>
        <v/>
      </c>
      <c r="AV4349" s="187" t="str">
        <f t="shared" si="1471"/>
        <v/>
      </c>
      <c r="AW4349" s="187" t="str">
        <f t="shared" si="1472"/>
        <v/>
      </c>
      <c r="AX4349" s="187" t="str">
        <f t="shared" si="1473"/>
        <v/>
      </c>
      <c r="AY4349" s="187" t="str">
        <f t="shared" si="1474"/>
        <v/>
      </c>
      <c r="AZ4349" s="187" t="str">
        <f t="shared" si="1475"/>
        <v/>
      </c>
      <c r="BA4349" s="187" t="str">
        <f t="shared" si="1476"/>
        <v xml:space="preserve"> </v>
      </c>
      <c r="BB4349" s="187" t="str">
        <f>IFERROR(IF(AW4349="","",VLOOKUP(AW4349,SUSS!R:S,2,FALSE)),AY4349*SUSS!$M$2)</f>
        <v/>
      </c>
      <c r="BC4349" s="187" t="str">
        <f t="shared" si="1477"/>
        <v/>
      </c>
    </row>
    <row r="4350" spans="29:55">
      <c r="AC4350" s="187" t="str">
        <f t="shared" si="1457"/>
        <v/>
      </c>
      <c r="AD4350" s="187" t="str">
        <f t="shared" si="1458"/>
        <v/>
      </c>
      <c r="AE4350" s="187" t="str">
        <f t="shared" si="1459"/>
        <v/>
      </c>
      <c r="AF4350" s="187" t="str">
        <f t="shared" si="1460"/>
        <v/>
      </c>
      <c r="AG4350" s="187" t="str">
        <f t="shared" si="1461"/>
        <v/>
      </c>
      <c r="AH4350" s="187" t="str">
        <f t="shared" si="1462"/>
        <v/>
      </c>
      <c r="AI4350" s="187" t="str">
        <f t="shared" si="1463"/>
        <v/>
      </c>
      <c r="AJ4350" s="187" t="str">
        <f t="shared" si="1464"/>
        <v/>
      </c>
      <c r="AK4350" s="187" t="str">
        <f t="shared" si="1465"/>
        <v/>
      </c>
      <c r="AN4350" s="187" t="str">
        <f t="shared" si="1466"/>
        <v/>
      </c>
      <c r="AO4350" s="187" t="str">
        <f t="shared" si="1467"/>
        <v/>
      </c>
      <c r="AP4350" s="187" t="str">
        <f t="shared" si="1468"/>
        <v/>
      </c>
      <c r="AT4350" s="187" t="str">
        <f t="shared" si="1469"/>
        <v/>
      </c>
      <c r="AU4350" s="187" t="str">
        <f t="shared" si="1470"/>
        <v/>
      </c>
      <c r="AV4350" s="187" t="str">
        <f t="shared" si="1471"/>
        <v/>
      </c>
      <c r="AW4350" s="187" t="str">
        <f t="shared" si="1472"/>
        <v/>
      </c>
      <c r="AX4350" s="187" t="str">
        <f t="shared" si="1473"/>
        <v/>
      </c>
      <c r="AY4350" s="187" t="str">
        <f t="shared" si="1474"/>
        <v/>
      </c>
      <c r="AZ4350" s="187" t="str">
        <f t="shared" si="1475"/>
        <v/>
      </c>
      <c r="BA4350" s="187" t="str">
        <f t="shared" si="1476"/>
        <v xml:space="preserve"> </v>
      </c>
      <c r="BB4350" s="187" t="str">
        <f>IFERROR(IF(AW4350="","",VLOOKUP(AW4350,SUSS!R:S,2,FALSE)),AY4350*SUSS!$M$2)</f>
        <v/>
      </c>
      <c r="BC4350" s="187" t="str">
        <f t="shared" si="1477"/>
        <v/>
      </c>
    </row>
    <row r="4351" spans="29:55">
      <c r="AC4351" s="187" t="str">
        <f t="shared" si="1457"/>
        <v/>
      </c>
      <c r="AD4351" s="187" t="str">
        <f t="shared" si="1458"/>
        <v/>
      </c>
      <c r="AE4351" s="187" t="str">
        <f t="shared" si="1459"/>
        <v/>
      </c>
      <c r="AF4351" s="187" t="str">
        <f t="shared" si="1460"/>
        <v/>
      </c>
      <c r="AG4351" s="187" t="str">
        <f t="shared" si="1461"/>
        <v/>
      </c>
      <c r="AH4351" s="187" t="str">
        <f t="shared" si="1462"/>
        <v/>
      </c>
      <c r="AI4351" s="187" t="str">
        <f t="shared" si="1463"/>
        <v/>
      </c>
      <c r="AJ4351" s="187" t="str">
        <f t="shared" si="1464"/>
        <v/>
      </c>
      <c r="AK4351" s="187" t="str">
        <f t="shared" si="1465"/>
        <v/>
      </c>
      <c r="AN4351" s="187" t="str">
        <f t="shared" si="1466"/>
        <v/>
      </c>
      <c r="AO4351" s="187" t="str">
        <f t="shared" si="1467"/>
        <v/>
      </c>
      <c r="AP4351" s="187" t="str">
        <f t="shared" si="1468"/>
        <v/>
      </c>
      <c r="AT4351" s="187" t="str">
        <f t="shared" si="1469"/>
        <v/>
      </c>
      <c r="AU4351" s="187" t="str">
        <f t="shared" si="1470"/>
        <v/>
      </c>
      <c r="AV4351" s="187" t="str">
        <f t="shared" si="1471"/>
        <v/>
      </c>
      <c r="AW4351" s="187" t="str">
        <f t="shared" si="1472"/>
        <v/>
      </c>
      <c r="AX4351" s="187" t="str">
        <f t="shared" si="1473"/>
        <v/>
      </c>
      <c r="AY4351" s="187" t="str">
        <f t="shared" si="1474"/>
        <v/>
      </c>
      <c r="AZ4351" s="187" t="str">
        <f t="shared" si="1475"/>
        <v/>
      </c>
      <c r="BA4351" s="187" t="str">
        <f t="shared" si="1476"/>
        <v xml:space="preserve"> </v>
      </c>
      <c r="BB4351" s="187" t="str">
        <f>IFERROR(IF(AW4351="","",VLOOKUP(AW4351,SUSS!R:S,2,FALSE)),AY4351*SUSS!$M$2)</f>
        <v/>
      </c>
      <c r="BC4351" s="187" t="str">
        <f t="shared" si="1477"/>
        <v/>
      </c>
    </row>
    <row r="4352" spans="29:55">
      <c r="AC4352" s="187" t="str">
        <f t="shared" si="1457"/>
        <v/>
      </c>
      <c r="AD4352" s="187" t="str">
        <f t="shared" si="1458"/>
        <v/>
      </c>
      <c r="AE4352" s="187" t="str">
        <f t="shared" si="1459"/>
        <v/>
      </c>
      <c r="AF4352" s="187" t="str">
        <f t="shared" si="1460"/>
        <v/>
      </c>
      <c r="AG4352" s="187" t="str">
        <f t="shared" si="1461"/>
        <v/>
      </c>
      <c r="AH4352" s="187" t="str">
        <f t="shared" si="1462"/>
        <v/>
      </c>
      <c r="AI4352" s="187" t="str">
        <f t="shared" si="1463"/>
        <v/>
      </c>
      <c r="AJ4352" s="187" t="str">
        <f t="shared" si="1464"/>
        <v/>
      </c>
      <c r="AK4352" s="187" t="str">
        <f t="shared" si="1465"/>
        <v/>
      </c>
      <c r="AN4352" s="187" t="str">
        <f t="shared" si="1466"/>
        <v/>
      </c>
      <c r="AO4352" s="187" t="str">
        <f t="shared" si="1467"/>
        <v/>
      </c>
      <c r="AP4352" s="187" t="str">
        <f t="shared" si="1468"/>
        <v/>
      </c>
      <c r="AT4352" s="187" t="str">
        <f t="shared" si="1469"/>
        <v/>
      </c>
      <c r="AU4352" s="187" t="str">
        <f t="shared" si="1470"/>
        <v/>
      </c>
      <c r="AV4352" s="187" t="str">
        <f t="shared" si="1471"/>
        <v/>
      </c>
      <c r="AW4352" s="187" t="str">
        <f t="shared" si="1472"/>
        <v/>
      </c>
      <c r="AX4352" s="187" t="str">
        <f t="shared" si="1473"/>
        <v/>
      </c>
      <c r="AY4352" s="187" t="str">
        <f t="shared" si="1474"/>
        <v/>
      </c>
      <c r="AZ4352" s="187" t="str">
        <f t="shared" si="1475"/>
        <v/>
      </c>
      <c r="BA4352" s="187" t="str">
        <f t="shared" si="1476"/>
        <v xml:space="preserve"> </v>
      </c>
      <c r="BB4352" s="187" t="str">
        <f>IFERROR(IF(AW4352="","",VLOOKUP(AW4352,SUSS!R:S,2,FALSE)),AY4352*SUSS!$M$2)</f>
        <v/>
      </c>
      <c r="BC4352" s="187" t="str">
        <f t="shared" si="1477"/>
        <v/>
      </c>
    </row>
    <row r="4353" spans="29:55">
      <c r="AC4353" s="187" t="str">
        <f t="shared" si="1457"/>
        <v/>
      </c>
      <c r="AD4353" s="187" t="str">
        <f t="shared" si="1458"/>
        <v/>
      </c>
      <c r="AE4353" s="187" t="str">
        <f t="shared" si="1459"/>
        <v/>
      </c>
      <c r="AF4353" s="187" t="str">
        <f t="shared" si="1460"/>
        <v/>
      </c>
      <c r="AG4353" s="187" t="str">
        <f t="shared" si="1461"/>
        <v/>
      </c>
      <c r="AH4353" s="187" t="str">
        <f t="shared" si="1462"/>
        <v/>
      </c>
      <c r="AI4353" s="187" t="str">
        <f t="shared" si="1463"/>
        <v/>
      </c>
      <c r="AJ4353" s="187" t="str">
        <f t="shared" si="1464"/>
        <v/>
      </c>
      <c r="AK4353" s="187" t="str">
        <f t="shared" si="1465"/>
        <v/>
      </c>
      <c r="AN4353" s="187" t="str">
        <f t="shared" si="1466"/>
        <v/>
      </c>
      <c r="AO4353" s="187" t="str">
        <f t="shared" si="1467"/>
        <v/>
      </c>
      <c r="AP4353" s="187" t="str">
        <f t="shared" si="1468"/>
        <v/>
      </c>
      <c r="AT4353" s="187" t="str">
        <f t="shared" si="1469"/>
        <v/>
      </c>
      <c r="AU4353" s="187" t="str">
        <f t="shared" si="1470"/>
        <v/>
      </c>
      <c r="AV4353" s="187" t="str">
        <f t="shared" si="1471"/>
        <v/>
      </c>
      <c r="AW4353" s="187" t="str">
        <f t="shared" si="1472"/>
        <v/>
      </c>
      <c r="AX4353" s="187" t="str">
        <f t="shared" si="1473"/>
        <v/>
      </c>
      <c r="AY4353" s="187" t="str">
        <f t="shared" si="1474"/>
        <v/>
      </c>
      <c r="AZ4353" s="187" t="str">
        <f t="shared" si="1475"/>
        <v/>
      </c>
      <c r="BA4353" s="187" t="str">
        <f t="shared" si="1476"/>
        <v xml:space="preserve"> </v>
      </c>
      <c r="BB4353" s="187" t="str">
        <f>IFERROR(IF(AW4353="","",VLOOKUP(AW4353,SUSS!R:S,2,FALSE)),AY4353*SUSS!$M$2)</f>
        <v/>
      </c>
      <c r="BC4353" s="187" t="str">
        <f t="shared" si="1477"/>
        <v/>
      </c>
    </row>
    <row r="4354" spans="29:55">
      <c r="AC4354" s="187" t="str">
        <f t="shared" si="1457"/>
        <v/>
      </c>
      <c r="AD4354" s="187" t="str">
        <f t="shared" si="1458"/>
        <v/>
      </c>
      <c r="AE4354" s="187" t="str">
        <f t="shared" si="1459"/>
        <v/>
      </c>
      <c r="AF4354" s="187" t="str">
        <f t="shared" si="1460"/>
        <v/>
      </c>
      <c r="AG4354" s="187" t="str">
        <f t="shared" si="1461"/>
        <v/>
      </c>
      <c r="AH4354" s="187" t="str">
        <f t="shared" si="1462"/>
        <v/>
      </c>
      <c r="AI4354" s="187" t="str">
        <f t="shared" si="1463"/>
        <v/>
      </c>
      <c r="AJ4354" s="187" t="str">
        <f t="shared" si="1464"/>
        <v/>
      </c>
      <c r="AK4354" s="187" t="str">
        <f t="shared" si="1465"/>
        <v/>
      </c>
      <c r="AN4354" s="187" t="str">
        <f t="shared" si="1466"/>
        <v/>
      </c>
      <c r="AO4354" s="187" t="str">
        <f t="shared" si="1467"/>
        <v/>
      </c>
      <c r="AP4354" s="187" t="str">
        <f t="shared" si="1468"/>
        <v/>
      </c>
      <c r="AT4354" s="187" t="str">
        <f t="shared" si="1469"/>
        <v/>
      </c>
      <c r="AU4354" s="187" t="str">
        <f t="shared" si="1470"/>
        <v/>
      </c>
      <c r="AV4354" s="187" t="str">
        <f t="shared" si="1471"/>
        <v/>
      </c>
      <c r="AW4354" s="187" t="str">
        <f t="shared" si="1472"/>
        <v/>
      </c>
      <c r="AX4354" s="187" t="str">
        <f t="shared" si="1473"/>
        <v/>
      </c>
      <c r="AY4354" s="187" t="str">
        <f t="shared" si="1474"/>
        <v/>
      </c>
      <c r="AZ4354" s="187" t="str">
        <f t="shared" si="1475"/>
        <v/>
      </c>
      <c r="BA4354" s="187" t="str">
        <f t="shared" si="1476"/>
        <v xml:space="preserve"> </v>
      </c>
      <c r="BB4354" s="187" t="str">
        <f>IFERROR(IF(AW4354="","",VLOOKUP(AW4354,SUSS!R:S,2,FALSE)),AY4354*SUSS!$M$2)</f>
        <v/>
      </c>
      <c r="BC4354" s="187" t="str">
        <f t="shared" si="1477"/>
        <v/>
      </c>
    </row>
    <row r="4355" spans="29:55">
      <c r="AC4355" s="187" t="str">
        <f t="shared" si="1457"/>
        <v/>
      </c>
      <c r="AD4355" s="187" t="str">
        <f t="shared" si="1458"/>
        <v/>
      </c>
      <c r="AE4355" s="187" t="str">
        <f t="shared" si="1459"/>
        <v/>
      </c>
      <c r="AF4355" s="187" t="str">
        <f t="shared" si="1460"/>
        <v/>
      </c>
      <c r="AG4355" s="187" t="str">
        <f t="shared" si="1461"/>
        <v/>
      </c>
      <c r="AH4355" s="187" t="str">
        <f t="shared" si="1462"/>
        <v/>
      </c>
      <c r="AI4355" s="187" t="str">
        <f t="shared" si="1463"/>
        <v/>
      </c>
      <c r="AJ4355" s="187" t="str">
        <f t="shared" si="1464"/>
        <v/>
      </c>
      <c r="AK4355" s="187" t="str">
        <f t="shared" si="1465"/>
        <v/>
      </c>
      <c r="AN4355" s="187" t="str">
        <f t="shared" si="1466"/>
        <v/>
      </c>
      <c r="AO4355" s="187" t="str">
        <f t="shared" si="1467"/>
        <v/>
      </c>
      <c r="AP4355" s="187" t="str">
        <f t="shared" si="1468"/>
        <v/>
      </c>
      <c r="AT4355" s="187" t="str">
        <f t="shared" si="1469"/>
        <v/>
      </c>
      <c r="AU4355" s="187" t="str">
        <f t="shared" si="1470"/>
        <v/>
      </c>
      <c r="AV4355" s="187" t="str">
        <f t="shared" si="1471"/>
        <v/>
      </c>
      <c r="AW4355" s="187" t="str">
        <f t="shared" si="1472"/>
        <v/>
      </c>
      <c r="AX4355" s="187" t="str">
        <f t="shared" si="1473"/>
        <v/>
      </c>
      <c r="AY4355" s="187" t="str">
        <f t="shared" si="1474"/>
        <v/>
      </c>
      <c r="AZ4355" s="187" t="str">
        <f t="shared" si="1475"/>
        <v/>
      </c>
      <c r="BA4355" s="187" t="str">
        <f t="shared" si="1476"/>
        <v xml:space="preserve"> </v>
      </c>
      <c r="BB4355" s="187" t="str">
        <f>IFERROR(IF(AW4355="","",VLOOKUP(AW4355,SUSS!R:S,2,FALSE)),AY4355*SUSS!$M$2)</f>
        <v/>
      </c>
      <c r="BC4355" s="187" t="str">
        <f t="shared" si="1477"/>
        <v/>
      </c>
    </row>
    <row r="4356" spans="29:55">
      <c r="AC4356" s="187" t="str">
        <f t="shared" si="1457"/>
        <v/>
      </c>
      <c r="AD4356" s="187" t="str">
        <f t="shared" si="1458"/>
        <v/>
      </c>
      <c r="AE4356" s="187" t="str">
        <f t="shared" si="1459"/>
        <v/>
      </c>
      <c r="AF4356" s="187" t="str">
        <f t="shared" si="1460"/>
        <v/>
      </c>
      <c r="AG4356" s="187" t="str">
        <f t="shared" si="1461"/>
        <v/>
      </c>
      <c r="AH4356" s="187" t="str">
        <f t="shared" si="1462"/>
        <v/>
      </c>
      <c r="AI4356" s="187" t="str">
        <f t="shared" si="1463"/>
        <v/>
      </c>
      <c r="AJ4356" s="187" t="str">
        <f t="shared" si="1464"/>
        <v/>
      </c>
      <c r="AK4356" s="187" t="str">
        <f t="shared" si="1465"/>
        <v/>
      </c>
      <c r="AN4356" s="187" t="str">
        <f t="shared" si="1466"/>
        <v/>
      </c>
      <c r="AO4356" s="187" t="str">
        <f t="shared" si="1467"/>
        <v/>
      </c>
      <c r="AP4356" s="187" t="str">
        <f t="shared" si="1468"/>
        <v/>
      </c>
      <c r="AT4356" s="187" t="str">
        <f t="shared" si="1469"/>
        <v/>
      </c>
      <c r="AU4356" s="187" t="str">
        <f t="shared" si="1470"/>
        <v/>
      </c>
      <c r="AV4356" s="187" t="str">
        <f t="shared" si="1471"/>
        <v/>
      </c>
      <c r="AW4356" s="187" t="str">
        <f t="shared" si="1472"/>
        <v/>
      </c>
      <c r="AX4356" s="187" t="str">
        <f t="shared" si="1473"/>
        <v/>
      </c>
      <c r="AY4356" s="187" t="str">
        <f t="shared" si="1474"/>
        <v/>
      </c>
      <c r="AZ4356" s="187" t="str">
        <f t="shared" si="1475"/>
        <v/>
      </c>
      <c r="BA4356" s="187" t="str">
        <f t="shared" si="1476"/>
        <v xml:space="preserve"> </v>
      </c>
      <c r="BB4356" s="187" t="str">
        <f>IFERROR(IF(AW4356="","",VLOOKUP(AW4356,SUSS!R:S,2,FALSE)),AY4356*SUSS!$M$2)</f>
        <v/>
      </c>
      <c r="BC4356" s="187" t="str">
        <f t="shared" si="1477"/>
        <v/>
      </c>
    </row>
    <row r="4357" spans="29:55">
      <c r="AC4357" s="187" t="str">
        <f t="shared" si="1457"/>
        <v/>
      </c>
      <c r="AD4357" s="187" t="str">
        <f t="shared" si="1458"/>
        <v/>
      </c>
      <c r="AE4357" s="187" t="str">
        <f t="shared" si="1459"/>
        <v/>
      </c>
      <c r="AF4357" s="187" t="str">
        <f t="shared" si="1460"/>
        <v/>
      </c>
      <c r="AG4357" s="187" t="str">
        <f t="shared" si="1461"/>
        <v/>
      </c>
      <c r="AH4357" s="187" t="str">
        <f t="shared" si="1462"/>
        <v/>
      </c>
      <c r="AI4357" s="187" t="str">
        <f t="shared" si="1463"/>
        <v/>
      </c>
      <c r="AJ4357" s="187" t="str">
        <f t="shared" si="1464"/>
        <v/>
      </c>
      <c r="AK4357" s="187" t="str">
        <f t="shared" si="1465"/>
        <v/>
      </c>
      <c r="AN4357" s="187" t="str">
        <f t="shared" si="1466"/>
        <v/>
      </c>
      <c r="AO4357" s="187" t="str">
        <f t="shared" si="1467"/>
        <v/>
      </c>
      <c r="AP4357" s="187" t="str">
        <f t="shared" si="1468"/>
        <v/>
      </c>
      <c r="AT4357" s="187" t="str">
        <f t="shared" si="1469"/>
        <v/>
      </c>
      <c r="AU4357" s="187" t="str">
        <f t="shared" si="1470"/>
        <v/>
      </c>
      <c r="AV4357" s="187" t="str">
        <f t="shared" si="1471"/>
        <v/>
      </c>
      <c r="AW4357" s="187" t="str">
        <f t="shared" si="1472"/>
        <v/>
      </c>
      <c r="AX4357" s="187" t="str">
        <f t="shared" si="1473"/>
        <v/>
      </c>
      <c r="AY4357" s="187" t="str">
        <f t="shared" si="1474"/>
        <v/>
      </c>
      <c r="AZ4357" s="187" t="str">
        <f t="shared" si="1475"/>
        <v/>
      </c>
      <c r="BA4357" s="187" t="str">
        <f t="shared" si="1476"/>
        <v xml:space="preserve"> </v>
      </c>
      <c r="BB4357" s="187" t="str">
        <f>IFERROR(IF(AW4357="","",VLOOKUP(AW4357,SUSS!R:S,2,FALSE)),AY4357*SUSS!$M$2)</f>
        <v/>
      </c>
      <c r="BC4357" s="187" t="str">
        <f t="shared" si="1477"/>
        <v/>
      </c>
    </row>
    <row r="4358" spans="29:55">
      <c r="AC4358" s="187" t="str">
        <f t="shared" si="1457"/>
        <v/>
      </c>
      <c r="AD4358" s="187" t="str">
        <f t="shared" si="1458"/>
        <v/>
      </c>
      <c r="AE4358" s="187" t="str">
        <f t="shared" si="1459"/>
        <v/>
      </c>
      <c r="AF4358" s="187" t="str">
        <f t="shared" si="1460"/>
        <v/>
      </c>
      <c r="AG4358" s="187" t="str">
        <f t="shared" si="1461"/>
        <v/>
      </c>
      <c r="AH4358" s="187" t="str">
        <f t="shared" si="1462"/>
        <v/>
      </c>
      <c r="AI4358" s="187" t="str">
        <f t="shared" si="1463"/>
        <v/>
      </c>
      <c r="AJ4358" s="187" t="str">
        <f t="shared" si="1464"/>
        <v/>
      </c>
      <c r="AK4358" s="187" t="str">
        <f t="shared" si="1465"/>
        <v/>
      </c>
      <c r="AN4358" s="187" t="str">
        <f t="shared" si="1466"/>
        <v/>
      </c>
      <c r="AO4358" s="187" t="str">
        <f t="shared" si="1467"/>
        <v/>
      </c>
      <c r="AP4358" s="187" t="str">
        <f t="shared" si="1468"/>
        <v/>
      </c>
      <c r="AT4358" s="187" t="str">
        <f t="shared" si="1469"/>
        <v/>
      </c>
      <c r="AU4358" s="187" t="str">
        <f t="shared" si="1470"/>
        <v/>
      </c>
      <c r="AV4358" s="187" t="str">
        <f t="shared" si="1471"/>
        <v/>
      </c>
      <c r="AW4358" s="187" t="str">
        <f t="shared" si="1472"/>
        <v/>
      </c>
      <c r="AX4358" s="187" t="str">
        <f t="shared" si="1473"/>
        <v/>
      </c>
      <c r="AY4358" s="187" t="str">
        <f t="shared" si="1474"/>
        <v/>
      </c>
      <c r="AZ4358" s="187" t="str">
        <f t="shared" si="1475"/>
        <v/>
      </c>
      <c r="BA4358" s="187" t="str">
        <f t="shared" si="1476"/>
        <v xml:space="preserve"> </v>
      </c>
      <c r="BB4358" s="187" t="str">
        <f>IFERROR(IF(AW4358="","",VLOOKUP(AW4358,SUSS!R:S,2,FALSE)),AY4358*SUSS!$M$2)</f>
        <v/>
      </c>
      <c r="BC4358" s="187" t="str">
        <f t="shared" si="1477"/>
        <v/>
      </c>
    </row>
    <row r="4359" spans="29:55">
      <c r="AC4359" s="187" t="str">
        <f t="shared" si="1457"/>
        <v/>
      </c>
      <c r="AD4359" s="187" t="str">
        <f t="shared" si="1458"/>
        <v/>
      </c>
      <c r="AE4359" s="187" t="str">
        <f t="shared" si="1459"/>
        <v/>
      </c>
      <c r="AF4359" s="187" t="str">
        <f t="shared" si="1460"/>
        <v/>
      </c>
      <c r="AG4359" s="187" t="str">
        <f t="shared" si="1461"/>
        <v/>
      </c>
      <c r="AH4359" s="187" t="str">
        <f t="shared" si="1462"/>
        <v/>
      </c>
      <c r="AI4359" s="187" t="str">
        <f t="shared" si="1463"/>
        <v/>
      </c>
      <c r="AJ4359" s="187" t="str">
        <f t="shared" si="1464"/>
        <v/>
      </c>
      <c r="AK4359" s="187" t="str">
        <f t="shared" si="1465"/>
        <v/>
      </c>
      <c r="AN4359" s="187" t="str">
        <f t="shared" si="1466"/>
        <v/>
      </c>
      <c r="AO4359" s="187" t="str">
        <f t="shared" si="1467"/>
        <v/>
      </c>
      <c r="AP4359" s="187" t="str">
        <f t="shared" si="1468"/>
        <v/>
      </c>
      <c r="AT4359" s="187" t="str">
        <f t="shared" si="1469"/>
        <v/>
      </c>
      <c r="AU4359" s="187" t="str">
        <f t="shared" si="1470"/>
        <v/>
      </c>
      <c r="AV4359" s="187" t="str">
        <f t="shared" si="1471"/>
        <v/>
      </c>
      <c r="AW4359" s="187" t="str">
        <f t="shared" si="1472"/>
        <v/>
      </c>
      <c r="AX4359" s="187" t="str">
        <f t="shared" si="1473"/>
        <v/>
      </c>
      <c r="AY4359" s="187" t="str">
        <f t="shared" si="1474"/>
        <v/>
      </c>
      <c r="AZ4359" s="187" t="str">
        <f t="shared" si="1475"/>
        <v/>
      </c>
      <c r="BA4359" s="187" t="str">
        <f t="shared" si="1476"/>
        <v xml:space="preserve"> </v>
      </c>
      <c r="BB4359" s="187" t="str">
        <f>IFERROR(IF(AW4359="","",VLOOKUP(AW4359,SUSS!R:S,2,FALSE)),AY4359*SUSS!$M$2)</f>
        <v/>
      </c>
      <c r="BC4359" s="187" t="str">
        <f t="shared" si="1477"/>
        <v/>
      </c>
    </row>
    <row r="4360" spans="29:55">
      <c r="AC4360" s="187" t="str">
        <f t="shared" si="1457"/>
        <v/>
      </c>
      <c r="AD4360" s="187" t="str">
        <f t="shared" si="1458"/>
        <v/>
      </c>
      <c r="AE4360" s="187" t="str">
        <f t="shared" si="1459"/>
        <v/>
      </c>
      <c r="AF4360" s="187" t="str">
        <f t="shared" si="1460"/>
        <v/>
      </c>
      <c r="AG4360" s="187" t="str">
        <f t="shared" si="1461"/>
        <v/>
      </c>
      <c r="AH4360" s="187" t="str">
        <f t="shared" si="1462"/>
        <v/>
      </c>
      <c r="AI4360" s="187" t="str">
        <f t="shared" si="1463"/>
        <v/>
      </c>
      <c r="AJ4360" s="187" t="str">
        <f t="shared" si="1464"/>
        <v/>
      </c>
      <c r="AK4360" s="187" t="str">
        <f t="shared" si="1465"/>
        <v/>
      </c>
      <c r="AN4360" s="187" t="str">
        <f t="shared" si="1466"/>
        <v/>
      </c>
      <c r="AO4360" s="187" t="str">
        <f t="shared" si="1467"/>
        <v/>
      </c>
      <c r="AP4360" s="187" t="str">
        <f t="shared" si="1468"/>
        <v/>
      </c>
      <c r="AT4360" s="187" t="str">
        <f t="shared" si="1469"/>
        <v/>
      </c>
      <c r="AU4360" s="187" t="str">
        <f t="shared" si="1470"/>
        <v/>
      </c>
      <c r="AV4360" s="187" t="str">
        <f t="shared" si="1471"/>
        <v/>
      </c>
      <c r="AW4360" s="187" t="str">
        <f t="shared" si="1472"/>
        <v/>
      </c>
      <c r="AX4360" s="187" t="str">
        <f t="shared" si="1473"/>
        <v/>
      </c>
      <c r="AY4360" s="187" t="str">
        <f t="shared" si="1474"/>
        <v/>
      </c>
      <c r="AZ4360" s="187" t="str">
        <f t="shared" si="1475"/>
        <v/>
      </c>
      <c r="BA4360" s="187" t="str">
        <f t="shared" si="1476"/>
        <v xml:space="preserve"> </v>
      </c>
      <c r="BB4360" s="187" t="str">
        <f>IFERROR(IF(AW4360="","",VLOOKUP(AW4360,SUSS!R:S,2,FALSE)),AY4360*SUSS!$M$2)</f>
        <v/>
      </c>
      <c r="BC4360" s="187" t="str">
        <f t="shared" si="1477"/>
        <v/>
      </c>
    </row>
    <row r="4361" spans="29:55">
      <c r="AC4361" s="187" t="str">
        <f t="shared" si="1457"/>
        <v/>
      </c>
      <c r="AD4361" s="187" t="str">
        <f t="shared" si="1458"/>
        <v/>
      </c>
      <c r="AE4361" s="187" t="str">
        <f t="shared" si="1459"/>
        <v/>
      </c>
      <c r="AF4361" s="187" t="str">
        <f t="shared" si="1460"/>
        <v/>
      </c>
      <c r="AG4361" s="187" t="str">
        <f t="shared" si="1461"/>
        <v/>
      </c>
      <c r="AH4361" s="187" t="str">
        <f t="shared" si="1462"/>
        <v/>
      </c>
      <c r="AI4361" s="187" t="str">
        <f t="shared" si="1463"/>
        <v/>
      </c>
      <c r="AJ4361" s="187" t="str">
        <f t="shared" si="1464"/>
        <v/>
      </c>
      <c r="AK4361" s="187" t="str">
        <f t="shared" si="1465"/>
        <v/>
      </c>
      <c r="AN4361" s="187" t="str">
        <f t="shared" si="1466"/>
        <v/>
      </c>
      <c r="AO4361" s="187" t="str">
        <f t="shared" si="1467"/>
        <v/>
      </c>
      <c r="AP4361" s="187" t="str">
        <f t="shared" si="1468"/>
        <v/>
      </c>
      <c r="AT4361" s="187" t="str">
        <f t="shared" si="1469"/>
        <v/>
      </c>
      <c r="AU4361" s="187" t="str">
        <f t="shared" si="1470"/>
        <v/>
      </c>
      <c r="AV4361" s="187" t="str">
        <f t="shared" si="1471"/>
        <v/>
      </c>
      <c r="AW4361" s="187" t="str">
        <f t="shared" si="1472"/>
        <v/>
      </c>
      <c r="AX4361" s="187" t="str">
        <f t="shared" si="1473"/>
        <v/>
      </c>
      <c r="AY4361" s="187" t="str">
        <f t="shared" si="1474"/>
        <v/>
      </c>
      <c r="AZ4361" s="187" t="str">
        <f t="shared" si="1475"/>
        <v/>
      </c>
      <c r="BA4361" s="187" t="str">
        <f t="shared" si="1476"/>
        <v xml:space="preserve"> </v>
      </c>
      <c r="BB4361" s="187" t="str">
        <f>IFERROR(IF(AW4361="","",VLOOKUP(AW4361,SUSS!R:S,2,FALSE)),AY4361*SUSS!$M$2)</f>
        <v/>
      </c>
      <c r="BC4361" s="187" t="str">
        <f t="shared" si="1477"/>
        <v/>
      </c>
    </row>
    <row r="4362" spans="29:55">
      <c r="AC4362" s="187" t="str">
        <f t="shared" si="1457"/>
        <v/>
      </c>
      <c r="AD4362" s="187" t="str">
        <f t="shared" si="1458"/>
        <v/>
      </c>
      <c r="AE4362" s="187" t="str">
        <f t="shared" si="1459"/>
        <v/>
      </c>
      <c r="AF4362" s="187" t="str">
        <f t="shared" si="1460"/>
        <v/>
      </c>
      <c r="AG4362" s="187" t="str">
        <f t="shared" si="1461"/>
        <v/>
      </c>
      <c r="AH4362" s="187" t="str">
        <f t="shared" si="1462"/>
        <v/>
      </c>
      <c r="AI4362" s="187" t="str">
        <f t="shared" si="1463"/>
        <v/>
      </c>
      <c r="AJ4362" s="187" t="str">
        <f t="shared" si="1464"/>
        <v/>
      </c>
      <c r="AK4362" s="187" t="str">
        <f t="shared" si="1465"/>
        <v/>
      </c>
      <c r="AN4362" s="187" t="str">
        <f t="shared" si="1466"/>
        <v/>
      </c>
      <c r="AO4362" s="187" t="str">
        <f t="shared" si="1467"/>
        <v/>
      </c>
      <c r="AP4362" s="187" t="str">
        <f t="shared" si="1468"/>
        <v/>
      </c>
      <c r="AT4362" s="187" t="str">
        <f t="shared" si="1469"/>
        <v/>
      </c>
      <c r="AU4362" s="187" t="str">
        <f t="shared" si="1470"/>
        <v/>
      </c>
      <c r="AV4362" s="187" t="str">
        <f t="shared" si="1471"/>
        <v/>
      </c>
      <c r="AW4362" s="187" t="str">
        <f t="shared" si="1472"/>
        <v/>
      </c>
      <c r="AX4362" s="187" t="str">
        <f t="shared" si="1473"/>
        <v/>
      </c>
      <c r="AY4362" s="187" t="str">
        <f t="shared" si="1474"/>
        <v/>
      </c>
      <c r="AZ4362" s="187" t="str">
        <f t="shared" si="1475"/>
        <v/>
      </c>
      <c r="BA4362" s="187" t="str">
        <f t="shared" si="1476"/>
        <v xml:space="preserve"> </v>
      </c>
      <c r="BB4362" s="187" t="str">
        <f>IFERROR(IF(AW4362="","",VLOOKUP(AW4362,SUSS!R:S,2,FALSE)),AY4362*SUSS!$M$2)</f>
        <v/>
      </c>
      <c r="BC4362" s="187" t="str">
        <f t="shared" si="1477"/>
        <v/>
      </c>
    </row>
    <row r="4363" spans="29:55">
      <c r="AC4363" s="187" t="str">
        <f t="shared" si="1457"/>
        <v/>
      </c>
      <c r="AD4363" s="187" t="str">
        <f t="shared" si="1458"/>
        <v/>
      </c>
      <c r="AE4363" s="187" t="str">
        <f t="shared" si="1459"/>
        <v/>
      </c>
      <c r="AF4363" s="187" t="str">
        <f t="shared" si="1460"/>
        <v/>
      </c>
      <c r="AG4363" s="187" t="str">
        <f t="shared" si="1461"/>
        <v/>
      </c>
      <c r="AH4363" s="187" t="str">
        <f t="shared" si="1462"/>
        <v/>
      </c>
      <c r="AI4363" s="187" t="str">
        <f t="shared" si="1463"/>
        <v/>
      </c>
      <c r="AJ4363" s="187" t="str">
        <f t="shared" si="1464"/>
        <v/>
      </c>
      <c r="AK4363" s="187" t="str">
        <f t="shared" si="1465"/>
        <v/>
      </c>
      <c r="AN4363" s="187" t="str">
        <f t="shared" si="1466"/>
        <v/>
      </c>
      <c r="AO4363" s="187" t="str">
        <f t="shared" si="1467"/>
        <v/>
      </c>
      <c r="AP4363" s="187" t="str">
        <f t="shared" si="1468"/>
        <v/>
      </c>
      <c r="AT4363" s="187" t="str">
        <f t="shared" si="1469"/>
        <v/>
      </c>
      <c r="AU4363" s="187" t="str">
        <f t="shared" si="1470"/>
        <v/>
      </c>
      <c r="AV4363" s="187" t="str">
        <f t="shared" si="1471"/>
        <v/>
      </c>
      <c r="AW4363" s="187" t="str">
        <f t="shared" si="1472"/>
        <v/>
      </c>
      <c r="AX4363" s="187" t="str">
        <f t="shared" si="1473"/>
        <v/>
      </c>
      <c r="AY4363" s="187" t="str">
        <f t="shared" si="1474"/>
        <v/>
      </c>
      <c r="AZ4363" s="187" t="str">
        <f t="shared" si="1475"/>
        <v/>
      </c>
      <c r="BA4363" s="187" t="str">
        <f t="shared" si="1476"/>
        <v xml:space="preserve"> </v>
      </c>
      <c r="BB4363" s="187" t="str">
        <f>IFERROR(IF(AW4363="","",VLOOKUP(AW4363,SUSS!R:S,2,FALSE)),AY4363*SUSS!$M$2)</f>
        <v/>
      </c>
      <c r="BC4363" s="187" t="str">
        <f t="shared" si="1477"/>
        <v/>
      </c>
    </row>
    <row r="4364" spans="29:55">
      <c r="AC4364" s="187" t="str">
        <f t="shared" si="1457"/>
        <v/>
      </c>
      <c r="AD4364" s="187" t="str">
        <f t="shared" si="1458"/>
        <v/>
      </c>
      <c r="AE4364" s="187" t="str">
        <f t="shared" si="1459"/>
        <v/>
      </c>
      <c r="AF4364" s="187" t="str">
        <f t="shared" si="1460"/>
        <v/>
      </c>
      <c r="AG4364" s="187" t="str">
        <f t="shared" si="1461"/>
        <v/>
      </c>
      <c r="AH4364" s="187" t="str">
        <f t="shared" si="1462"/>
        <v/>
      </c>
      <c r="AI4364" s="187" t="str">
        <f t="shared" si="1463"/>
        <v/>
      </c>
      <c r="AJ4364" s="187" t="str">
        <f t="shared" si="1464"/>
        <v/>
      </c>
      <c r="AK4364" s="187" t="str">
        <f t="shared" si="1465"/>
        <v/>
      </c>
      <c r="AN4364" s="187" t="str">
        <f t="shared" si="1466"/>
        <v/>
      </c>
      <c r="AO4364" s="187" t="str">
        <f t="shared" si="1467"/>
        <v/>
      </c>
      <c r="AP4364" s="187" t="str">
        <f t="shared" si="1468"/>
        <v/>
      </c>
      <c r="AT4364" s="187" t="str">
        <f t="shared" si="1469"/>
        <v/>
      </c>
      <c r="AU4364" s="187" t="str">
        <f t="shared" si="1470"/>
        <v/>
      </c>
      <c r="AV4364" s="187" t="str">
        <f t="shared" si="1471"/>
        <v/>
      </c>
      <c r="AW4364" s="187" t="str">
        <f t="shared" si="1472"/>
        <v/>
      </c>
      <c r="AX4364" s="187" t="str">
        <f t="shared" si="1473"/>
        <v/>
      </c>
      <c r="AY4364" s="187" t="str">
        <f t="shared" si="1474"/>
        <v/>
      </c>
      <c r="AZ4364" s="187" t="str">
        <f t="shared" si="1475"/>
        <v/>
      </c>
      <c r="BA4364" s="187" t="str">
        <f t="shared" si="1476"/>
        <v xml:space="preserve"> </v>
      </c>
      <c r="BB4364" s="187" t="str">
        <f>IFERROR(IF(AW4364="","",VLOOKUP(AW4364,SUSS!R:S,2,FALSE)),AY4364*SUSS!$M$2)</f>
        <v/>
      </c>
      <c r="BC4364" s="187" t="str">
        <f t="shared" si="1477"/>
        <v/>
      </c>
    </row>
    <row r="4365" spans="29:55">
      <c r="AC4365" s="187" t="str">
        <f t="shared" si="1457"/>
        <v/>
      </c>
      <c r="AD4365" s="187" t="str">
        <f t="shared" si="1458"/>
        <v/>
      </c>
      <c r="AE4365" s="187" t="str">
        <f t="shared" si="1459"/>
        <v/>
      </c>
      <c r="AF4365" s="187" t="str">
        <f t="shared" si="1460"/>
        <v/>
      </c>
      <c r="AG4365" s="187" t="str">
        <f t="shared" si="1461"/>
        <v/>
      </c>
      <c r="AH4365" s="187" t="str">
        <f t="shared" si="1462"/>
        <v/>
      </c>
      <c r="AI4365" s="187" t="str">
        <f t="shared" si="1463"/>
        <v/>
      </c>
      <c r="AJ4365" s="187" t="str">
        <f t="shared" si="1464"/>
        <v/>
      </c>
      <c r="AK4365" s="187" t="str">
        <f t="shared" si="1465"/>
        <v/>
      </c>
      <c r="AN4365" s="187" t="str">
        <f t="shared" si="1466"/>
        <v/>
      </c>
      <c r="AO4365" s="187" t="str">
        <f t="shared" si="1467"/>
        <v/>
      </c>
      <c r="AP4365" s="187" t="str">
        <f t="shared" si="1468"/>
        <v/>
      </c>
      <c r="AT4365" s="187" t="str">
        <f t="shared" si="1469"/>
        <v/>
      </c>
      <c r="AU4365" s="187" t="str">
        <f t="shared" si="1470"/>
        <v/>
      </c>
      <c r="AV4365" s="187" t="str">
        <f t="shared" si="1471"/>
        <v/>
      </c>
      <c r="AW4365" s="187" t="str">
        <f t="shared" si="1472"/>
        <v/>
      </c>
      <c r="AX4365" s="187" t="str">
        <f t="shared" si="1473"/>
        <v/>
      </c>
      <c r="AY4365" s="187" t="str">
        <f t="shared" si="1474"/>
        <v/>
      </c>
      <c r="AZ4365" s="187" t="str">
        <f t="shared" si="1475"/>
        <v/>
      </c>
      <c r="BA4365" s="187" t="str">
        <f t="shared" si="1476"/>
        <v xml:space="preserve"> </v>
      </c>
      <c r="BB4365" s="187" t="str">
        <f>IFERROR(IF(AW4365="","",VLOOKUP(AW4365,SUSS!R:S,2,FALSE)),AY4365*SUSS!$M$2)</f>
        <v/>
      </c>
      <c r="BC4365" s="187" t="str">
        <f t="shared" si="1477"/>
        <v/>
      </c>
    </row>
    <row r="4366" spans="29:55">
      <c r="AC4366" s="187" t="str">
        <f t="shared" si="1457"/>
        <v/>
      </c>
      <c r="AD4366" s="187" t="str">
        <f t="shared" si="1458"/>
        <v/>
      </c>
      <c r="AE4366" s="187" t="str">
        <f t="shared" si="1459"/>
        <v/>
      </c>
      <c r="AF4366" s="187" t="str">
        <f t="shared" si="1460"/>
        <v/>
      </c>
      <c r="AG4366" s="187" t="str">
        <f t="shared" si="1461"/>
        <v/>
      </c>
      <c r="AH4366" s="187" t="str">
        <f t="shared" si="1462"/>
        <v/>
      </c>
      <c r="AI4366" s="187" t="str">
        <f t="shared" si="1463"/>
        <v/>
      </c>
      <c r="AJ4366" s="187" t="str">
        <f t="shared" si="1464"/>
        <v/>
      </c>
      <c r="AK4366" s="187" t="str">
        <f t="shared" si="1465"/>
        <v/>
      </c>
      <c r="AN4366" s="187" t="str">
        <f t="shared" si="1466"/>
        <v/>
      </c>
      <c r="AO4366" s="187" t="str">
        <f t="shared" si="1467"/>
        <v/>
      </c>
      <c r="AP4366" s="187" t="str">
        <f t="shared" si="1468"/>
        <v/>
      </c>
      <c r="AT4366" s="187" t="str">
        <f t="shared" si="1469"/>
        <v/>
      </c>
      <c r="AU4366" s="187" t="str">
        <f t="shared" si="1470"/>
        <v/>
      </c>
      <c r="AV4366" s="187" t="str">
        <f t="shared" si="1471"/>
        <v/>
      </c>
      <c r="AW4366" s="187" t="str">
        <f t="shared" si="1472"/>
        <v/>
      </c>
      <c r="AX4366" s="187" t="str">
        <f t="shared" si="1473"/>
        <v/>
      </c>
      <c r="AY4366" s="187" t="str">
        <f t="shared" si="1474"/>
        <v/>
      </c>
      <c r="AZ4366" s="187" t="str">
        <f t="shared" si="1475"/>
        <v/>
      </c>
      <c r="BA4366" s="187" t="str">
        <f t="shared" si="1476"/>
        <v xml:space="preserve"> </v>
      </c>
      <c r="BB4366" s="187" t="str">
        <f>IFERROR(IF(AW4366="","",VLOOKUP(AW4366,SUSS!R:S,2,FALSE)),AY4366*SUSS!$M$2)</f>
        <v/>
      </c>
      <c r="BC4366" s="187" t="str">
        <f t="shared" si="1477"/>
        <v/>
      </c>
    </row>
    <row r="4367" spans="29:55">
      <c r="AC4367" s="187" t="str">
        <f t="shared" si="1457"/>
        <v/>
      </c>
      <c r="AD4367" s="187" t="str">
        <f t="shared" si="1458"/>
        <v/>
      </c>
      <c r="AE4367" s="187" t="str">
        <f t="shared" si="1459"/>
        <v/>
      </c>
      <c r="AF4367" s="187" t="str">
        <f t="shared" si="1460"/>
        <v/>
      </c>
      <c r="AG4367" s="187" t="str">
        <f t="shared" si="1461"/>
        <v/>
      </c>
      <c r="AH4367" s="187" t="str">
        <f t="shared" si="1462"/>
        <v/>
      </c>
      <c r="AI4367" s="187" t="str">
        <f t="shared" si="1463"/>
        <v/>
      </c>
      <c r="AJ4367" s="187" t="str">
        <f t="shared" si="1464"/>
        <v/>
      </c>
      <c r="AK4367" s="187" t="str">
        <f t="shared" si="1465"/>
        <v/>
      </c>
      <c r="AN4367" s="187" t="str">
        <f t="shared" si="1466"/>
        <v/>
      </c>
      <c r="AO4367" s="187" t="str">
        <f t="shared" si="1467"/>
        <v/>
      </c>
      <c r="AP4367" s="187" t="str">
        <f t="shared" si="1468"/>
        <v/>
      </c>
      <c r="AT4367" s="187" t="str">
        <f t="shared" si="1469"/>
        <v/>
      </c>
      <c r="AU4367" s="187" t="str">
        <f t="shared" si="1470"/>
        <v/>
      </c>
      <c r="AV4367" s="187" t="str">
        <f t="shared" si="1471"/>
        <v/>
      </c>
      <c r="AW4367" s="187" t="str">
        <f t="shared" si="1472"/>
        <v/>
      </c>
      <c r="AX4367" s="187" t="str">
        <f t="shared" si="1473"/>
        <v/>
      </c>
      <c r="AY4367" s="187" t="str">
        <f t="shared" si="1474"/>
        <v/>
      </c>
      <c r="AZ4367" s="187" t="str">
        <f t="shared" si="1475"/>
        <v/>
      </c>
      <c r="BA4367" s="187" t="str">
        <f t="shared" si="1476"/>
        <v xml:space="preserve"> </v>
      </c>
      <c r="BB4367" s="187" t="str">
        <f>IFERROR(IF(AW4367="","",VLOOKUP(AW4367,SUSS!R:S,2,FALSE)),AY4367*SUSS!$M$2)</f>
        <v/>
      </c>
      <c r="BC4367" s="187" t="str">
        <f t="shared" si="1477"/>
        <v/>
      </c>
    </row>
    <row r="4368" spans="29:55">
      <c r="AC4368" s="187" t="str">
        <f t="shared" si="1457"/>
        <v/>
      </c>
      <c r="AD4368" s="187" t="str">
        <f t="shared" si="1458"/>
        <v/>
      </c>
      <c r="AE4368" s="187" t="str">
        <f t="shared" si="1459"/>
        <v/>
      </c>
      <c r="AF4368" s="187" t="str">
        <f t="shared" si="1460"/>
        <v/>
      </c>
      <c r="AG4368" s="187" t="str">
        <f t="shared" si="1461"/>
        <v/>
      </c>
      <c r="AH4368" s="187" t="str">
        <f t="shared" si="1462"/>
        <v/>
      </c>
      <c r="AI4368" s="187" t="str">
        <f t="shared" si="1463"/>
        <v/>
      </c>
      <c r="AJ4368" s="187" t="str">
        <f t="shared" si="1464"/>
        <v/>
      </c>
      <c r="AK4368" s="187" t="str">
        <f t="shared" si="1465"/>
        <v/>
      </c>
      <c r="AN4368" s="187" t="str">
        <f t="shared" si="1466"/>
        <v/>
      </c>
      <c r="AO4368" s="187" t="str">
        <f t="shared" si="1467"/>
        <v/>
      </c>
      <c r="AP4368" s="187" t="str">
        <f t="shared" si="1468"/>
        <v/>
      </c>
      <c r="AT4368" s="187" t="str">
        <f t="shared" si="1469"/>
        <v/>
      </c>
      <c r="AU4368" s="187" t="str">
        <f t="shared" si="1470"/>
        <v/>
      </c>
      <c r="AV4368" s="187" t="str">
        <f t="shared" si="1471"/>
        <v/>
      </c>
      <c r="AW4368" s="187" t="str">
        <f t="shared" si="1472"/>
        <v/>
      </c>
      <c r="AX4368" s="187" t="str">
        <f t="shared" si="1473"/>
        <v/>
      </c>
      <c r="AY4368" s="187" t="str">
        <f t="shared" si="1474"/>
        <v/>
      </c>
      <c r="AZ4368" s="187" t="str">
        <f t="shared" si="1475"/>
        <v/>
      </c>
      <c r="BA4368" s="187" t="str">
        <f t="shared" si="1476"/>
        <v xml:space="preserve"> </v>
      </c>
      <c r="BB4368" s="187" t="str">
        <f>IFERROR(IF(AW4368="","",VLOOKUP(AW4368,SUSS!R:S,2,FALSE)),AY4368*SUSS!$M$2)</f>
        <v/>
      </c>
      <c r="BC4368" s="187" t="str">
        <f t="shared" si="1477"/>
        <v/>
      </c>
    </row>
    <row r="4369" spans="29:55">
      <c r="AC4369" s="187" t="str">
        <f t="shared" si="1457"/>
        <v/>
      </c>
      <c r="AD4369" s="187" t="str">
        <f t="shared" si="1458"/>
        <v/>
      </c>
      <c r="AE4369" s="187" t="str">
        <f t="shared" si="1459"/>
        <v/>
      </c>
      <c r="AF4369" s="187" t="str">
        <f t="shared" si="1460"/>
        <v/>
      </c>
      <c r="AG4369" s="187" t="str">
        <f t="shared" si="1461"/>
        <v/>
      </c>
      <c r="AH4369" s="187" t="str">
        <f t="shared" si="1462"/>
        <v/>
      </c>
      <c r="AI4369" s="187" t="str">
        <f t="shared" si="1463"/>
        <v/>
      </c>
      <c r="AJ4369" s="187" t="str">
        <f t="shared" si="1464"/>
        <v/>
      </c>
      <c r="AK4369" s="187" t="str">
        <f t="shared" si="1465"/>
        <v/>
      </c>
      <c r="AN4369" s="187" t="str">
        <f t="shared" si="1466"/>
        <v/>
      </c>
      <c r="AO4369" s="187" t="str">
        <f t="shared" si="1467"/>
        <v/>
      </c>
      <c r="AP4369" s="187" t="str">
        <f t="shared" si="1468"/>
        <v/>
      </c>
      <c r="AT4369" s="187" t="str">
        <f t="shared" si="1469"/>
        <v/>
      </c>
      <c r="AU4369" s="187" t="str">
        <f t="shared" si="1470"/>
        <v/>
      </c>
      <c r="AV4369" s="187" t="str">
        <f t="shared" si="1471"/>
        <v/>
      </c>
      <c r="AW4369" s="187" t="str">
        <f t="shared" si="1472"/>
        <v/>
      </c>
      <c r="AX4369" s="187" t="str">
        <f t="shared" si="1473"/>
        <v/>
      </c>
      <c r="AY4369" s="187" t="str">
        <f t="shared" si="1474"/>
        <v/>
      </c>
      <c r="AZ4369" s="187" t="str">
        <f t="shared" si="1475"/>
        <v/>
      </c>
      <c r="BA4369" s="187" t="str">
        <f t="shared" si="1476"/>
        <v xml:space="preserve"> </v>
      </c>
      <c r="BB4369" s="187" t="str">
        <f>IFERROR(IF(AW4369="","",VLOOKUP(AW4369,SUSS!R:S,2,FALSE)),AY4369*SUSS!$M$2)</f>
        <v/>
      </c>
      <c r="BC4369" s="187" t="str">
        <f t="shared" si="1477"/>
        <v/>
      </c>
    </row>
    <row r="4370" spans="29:55">
      <c r="AC4370" s="187" t="str">
        <f t="shared" si="1457"/>
        <v/>
      </c>
      <c r="AD4370" s="187" t="str">
        <f t="shared" si="1458"/>
        <v/>
      </c>
      <c r="AE4370" s="187" t="str">
        <f t="shared" si="1459"/>
        <v/>
      </c>
      <c r="AF4370" s="187" t="str">
        <f t="shared" si="1460"/>
        <v/>
      </c>
      <c r="AG4370" s="187" t="str">
        <f t="shared" si="1461"/>
        <v/>
      </c>
      <c r="AH4370" s="187" t="str">
        <f t="shared" si="1462"/>
        <v/>
      </c>
      <c r="AI4370" s="187" t="str">
        <f t="shared" si="1463"/>
        <v/>
      </c>
      <c r="AJ4370" s="187" t="str">
        <f t="shared" si="1464"/>
        <v/>
      </c>
      <c r="AK4370" s="187" t="str">
        <f t="shared" si="1465"/>
        <v/>
      </c>
      <c r="AN4370" s="187" t="str">
        <f t="shared" si="1466"/>
        <v/>
      </c>
      <c r="AO4370" s="187" t="str">
        <f t="shared" si="1467"/>
        <v/>
      </c>
      <c r="AP4370" s="187" t="str">
        <f t="shared" si="1468"/>
        <v/>
      </c>
      <c r="AT4370" s="187" t="str">
        <f t="shared" si="1469"/>
        <v/>
      </c>
      <c r="AU4370" s="187" t="str">
        <f t="shared" si="1470"/>
        <v/>
      </c>
      <c r="AV4370" s="187" t="str">
        <f t="shared" si="1471"/>
        <v/>
      </c>
      <c r="AW4370" s="187" t="str">
        <f t="shared" si="1472"/>
        <v/>
      </c>
      <c r="AX4370" s="187" t="str">
        <f t="shared" si="1473"/>
        <v/>
      </c>
      <c r="AY4370" s="187" t="str">
        <f t="shared" si="1474"/>
        <v/>
      </c>
      <c r="AZ4370" s="187" t="str">
        <f t="shared" si="1475"/>
        <v/>
      </c>
      <c r="BA4370" s="187" t="str">
        <f t="shared" si="1476"/>
        <v xml:space="preserve"> </v>
      </c>
      <c r="BB4370" s="187" t="str">
        <f>IFERROR(IF(AW4370="","",VLOOKUP(AW4370,SUSS!R:S,2,FALSE)),AY4370*SUSS!$M$2)</f>
        <v/>
      </c>
      <c r="BC4370" s="187" t="str">
        <f t="shared" si="1477"/>
        <v/>
      </c>
    </row>
    <row r="4371" spans="29:55">
      <c r="AC4371" s="187" t="str">
        <f t="shared" si="1457"/>
        <v/>
      </c>
      <c r="AD4371" s="187" t="str">
        <f t="shared" si="1458"/>
        <v/>
      </c>
      <c r="AE4371" s="187" t="str">
        <f t="shared" si="1459"/>
        <v/>
      </c>
      <c r="AF4371" s="187" t="str">
        <f t="shared" si="1460"/>
        <v/>
      </c>
      <c r="AG4371" s="187" t="str">
        <f t="shared" si="1461"/>
        <v/>
      </c>
      <c r="AH4371" s="187" t="str">
        <f t="shared" si="1462"/>
        <v/>
      </c>
      <c r="AI4371" s="187" t="str">
        <f t="shared" si="1463"/>
        <v/>
      </c>
      <c r="AJ4371" s="187" t="str">
        <f t="shared" si="1464"/>
        <v/>
      </c>
      <c r="AK4371" s="187" t="str">
        <f t="shared" si="1465"/>
        <v/>
      </c>
      <c r="AN4371" s="187" t="str">
        <f t="shared" si="1466"/>
        <v/>
      </c>
      <c r="AO4371" s="187" t="str">
        <f t="shared" si="1467"/>
        <v/>
      </c>
      <c r="AP4371" s="187" t="str">
        <f t="shared" si="1468"/>
        <v/>
      </c>
      <c r="AT4371" s="187" t="str">
        <f t="shared" si="1469"/>
        <v/>
      </c>
      <c r="AU4371" s="187" t="str">
        <f t="shared" si="1470"/>
        <v/>
      </c>
      <c r="AV4371" s="187" t="str">
        <f t="shared" si="1471"/>
        <v/>
      </c>
      <c r="AW4371" s="187" t="str">
        <f t="shared" si="1472"/>
        <v/>
      </c>
      <c r="AX4371" s="187" t="str">
        <f t="shared" si="1473"/>
        <v/>
      </c>
      <c r="AY4371" s="187" t="str">
        <f t="shared" si="1474"/>
        <v/>
      </c>
      <c r="AZ4371" s="187" t="str">
        <f t="shared" si="1475"/>
        <v/>
      </c>
      <c r="BA4371" s="187" t="str">
        <f t="shared" si="1476"/>
        <v xml:space="preserve"> </v>
      </c>
      <c r="BB4371" s="187" t="str">
        <f>IFERROR(IF(AW4371="","",VLOOKUP(AW4371,SUSS!R:S,2,FALSE)),AY4371*SUSS!$M$2)</f>
        <v/>
      </c>
      <c r="BC4371" s="187" t="str">
        <f t="shared" si="1477"/>
        <v/>
      </c>
    </row>
    <row r="4372" spans="29:55">
      <c r="AC4372" s="187" t="str">
        <f t="shared" si="1457"/>
        <v/>
      </c>
      <c r="AD4372" s="187" t="str">
        <f t="shared" si="1458"/>
        <v/>
      </c>
      <c r="AE4372" s="187" t="str">
        <f t="shared" si="1459"/>
        <v/>
      </c>
      <c r="AF4372" s="187" t="str">
        <f t="shared" si="1460"/>
        <v/>
      </c>
      <c r="AG4372" s="187" t="str">
        <f t="shared" si="1461"/>
        <v/>
      </c>
      <c r="AH4372" s="187" t="str">
        <f t="shared" si="1462"/>
        <v/>
      </c>
      <c r="AI4372" s="187" t="str">
        <f t="shared" si="1463"/>
        <v/>
      </c>
      <c r="AJ4372" s="187" t="str">
        <f t="shared" si="1464"/>
        <v/>
      </c>
      <c r="AK4372" s="187" t="str">
        <f t="shared" si="1465"/>
        <v/>
      </c>
      <c r="AN4372" s="187" t="str">
        <f t="shared" si="1466"/>
        <v/>
      </c>
      <c r="AO4372" s="187" t="str">
        <f t="shared" si="1467"/>
        <v/>
      </c>
      <c r="AP4372" s="187" t="str">
        <f t="shared" si="1468"/>
        <v/>
      </c>
      <c r="AT4372" s="187" t="str">
        <f t="shared" si="1469"/>
        <v/>
      </c>
      <c r="AU4372" s="187" t="str">
        <f t="shared" si="1470"/>
        <v/>
      </c>
      <c r="AV4372" s="187" t="str">
        <f t="shared" si="1471"/>
        <v/>
      </c>
      <c r="AW4372" s="187" t="str">
        <f t="shared" si="1472"/>
        <v/>
      </c>
      <c r="AX4372" s="187" t="str">
        <f t="shared" si="1473"/>
        <v/>
      </c>
      <c r="AY4372" s="187" t="str">
        <f t="shared" si="1474"/>
        <v/>
      </c>
      <c r="AZ4372" s="187" t="str">
        <f t="shared" si="1475"/>
        <v/>
      </c>
      <c r="BA4372" s="187" t="str">
        <f t="shared" si="1476"/>
        <v xml:space="preserve"> </v>
      </c>
      <c r="BB4372" s="187" t="str">
        <f>IFERROR(IF(AW4372="","",VLOOKUP(AW4372,SUSS!R:S,2,FALSE)),AY4372*SUSS!$M$2)</f>
        <v/>
      </c>
      <c r="BC4372" s="187" t="str">
        <f t="shared" si="1477"/>
        <v/>
      </c>
    </row>
    <row r="4373" spans="29:55">
      <c r="AC4373" s="187" t="str">
        <f t="shared" si="1457"/>
        <v/>
      </c>
      <c r="AD4373" s="187" t="str">
        <f t="shared" si="1458"/>
        <v/>
      </c>
      <c r="AE4373" s="187" t="str">
        <f t="shared" si="1459"/>
        <v/>
      </c>
      <c r="AF4373" s="187" t="str">
        <f t="shared" si="1460"/>
        <v/>
      </c>
      <c r="AG4373" s="187" t="str">
        <f t="shared" si="1461"/>
        <v/>
      </c>
      <c r="AH4373" s="187" t="str">
        <f t="shared" si="1462"/>
        <v/>
      </c>
      <c r="AI4373" s="187" t="str">
        <f t="shared" si="1463"/>
        <v/>
      </c>
      <c r="AJ4373" s="187" t="str">
        <f t="shared" si="1464"/>
        <v/>
      </c>
      <c r="AK4373" s="187" t="str">
        <f t="shared" si="1465"/>
        <v/>
      </c>
      <c r="AN4373" s="187" t="str">
        <f t="shared" si="1466"/>
        <v/>
      </c>
      <c r="AO4373" s="187" t="str">
        <f t="shared" si="1467"/>
        <v/>
      </c>
      <c r="AP4373" s="187" t="str">
        <f t="shared" si="1468"/>
        <v/>
      </c>
      <c r="AT4373" s="187" t="str">
        <f t="shared" si="1469"/>
        <v/>
      </c>
      <c r="AU4373" s="187" t="str">
        <f t="shared" si="1470"/>
        <v/>
      </c>
      <c r="AV4373" s="187" t="str">
        <f t="shared" si="1471"/>
        <v/>
      </c>
      <c r="AW4373" s="187" t="str">
        <f t="shared" si="1472"/>
        <v/>
      </c>
      <c r="AX4373" s="187" t="str">
        <f t="shared" si="1473"/>
        <v/>
      </c>
      <c r="AY4373" s="187" t="str">
        <f t="shared" si="1474"/>
        <v/>
      </c>
      <c r="AZ4373" s="187" t="str">
        <f t="shared" si="1475"/>
        <v/>
      </c>
      <c r="BA4373" s="187" t="str">
        <f t="shared" si="1476"/>
        <v xml:space="preserve"> </v>
      </c>
      <c r="BB4373" s="187" t="str">
        <f>IFERROR(IF(AW4373="","",VLOOKUP(AW4373,SUSS!R:S,2,FALSE)),AY4373*SUSS!$M$2)</f>
        <v/>
      </c>
      <c r="BC4373" s="187" t="str">
        <f t="shared" si="1477"/>
        <v/>
      </c>
    </row>
    <row r="4374" spans="29:55">
      <c r="AC4374" s="187" t="str">
        <f t="shared" si="1457"/>
        <v/>
      </c>
      <c r="AD4374" s="187" t="str">
        <f t="shared" si="1458"/>
        <v/>
      </c>
      <c r="AE4374" s="187" t="str">
        <f t="shared" si="1459"/>
        <v/>
      </c>
      <c r="AF4374" s="187" t="str">
        <f t="shared" si="1460"/>
        <v/>
      </c>
      <c r="AG4374" s="187" t="str">
        <f t="shared" si="1461"/>
        <v/>
      </c>
      <c r="AH4374" s="187" t="str">
        <f t="shared" si="1462"/>
        <v/>
      </c>
      <c r="AI4374" s="187" t="str">
        <f t="shared" si="1463"/>
        <v/>
      </c>
      <c r="AJ4374" s="187" t="str">
        <f t="shared" si="1464"/>
        <v/>
      </c>
      <c r="AK4374" s="187" t="str">
        <f t="shared" si="1465"/>
        <v/>
      </c>
      <c r="AN4374" s="187" t="str">
        <f t="shared" si="1466"/>
        <v/>
      </c>
      <c r="AO4374" s="187" t="str">
        <f t="shared" si="1467"/>
        <v/>
      </c>
      <c r="AP4374" s="187" t="str">
        <f t="shared" si="1468"/>
        <v/>
      </c>
      <c r="AT4374" s="187" t="str">
        <f t="shared" si="1469"/>
        <v/>
      </c>
      <c r="AU4374" s="187" t="str">
        <f t="shared" si="1470"/>
        <v/>
      </c>
      <c r="AV4374" s="187" t="str">
        <f t="shared" si="1471"/>
        <v/>
      </c>
      <c r="AW4374" s="187" t="str">
        <f t="shared" si="1472"/>
        <v/>
      </c>
      <c r="AX4374" s="187" t="str">
        <f t="shared" si="1473"/>
        <v/>
      </c>
      <c r="AY4374" s="187" t="str">
        <f t="shared" si="1474"/>
        <v/>
      </c>
      <c r="AZ4374" s="187" t="str">
        <f t="shared" si="1475"/>
        <v/>
      </c>
      <c r="BA4374" s="187" t="str">
        <f t="shared" si="1476"/>
        <v xml:space="preserve"> </v>
      </c>
      <c r="BB4374" s="187" t="str">
        <f>IFERROR(IF(AW4374="","",VLOOKUP(AW4374,SUSS!R:S,2,FALSE)),AY4374*SUSS!$M$2)</f>
        <v/>
      </c>
      <c r="BC4374" s="187" t="str">
        <f t="shared" si="1477"/>
        <v/>
      </c>
    </row>
    <row r="4375" spans="29:55">
      <c r="AC4375" s="187" t="str">
        <f t="shared" si="1457"/>
        <v/>
      </c>
      <c r="AD4375" s="187" t="str">
        <f t="shared" si="1458"/>
        <v/>
      </c>
      <c r="AE4375" s="187" t="str">
        <f t="shared" si="1459"/>
        <v/>
      </c>
      <c r="AF4375" s="187" t="str">
        <f t="shared" si="1460"/>
        <v/>
      </c>
      <c r="AG4375" s="187" t="str">
        <f t="shared" si="1461"/>
        <v/>
      </c>
      <c r="AH4375" s="187" t="str">
        <f t="shared" si="1462"/>
        <v/>
      </c>
      <c r="AI4375" s="187" t="str">
        <f t="shared" si="1463"/>
        <v/>
      </c>
      <c r="AJ4375" s="187" t="str">
        <f t="shared" si="1464"/>
        <v/>
      </c>
      <c r="AK4375" s="187" t="str">
        <f t="shared" si="1465"/>
        <v/>
      </c>
      <c r="AN4375" s="187" t="str">
        <f t="shared" si="1466"/>
        <v/>
      </c>
      <c r="AO4375" s="187" t="str">
        <f t="shared" si="1467"/>
        <v/>
      </c>
      <c r="AP4375" s="187" t="str">
        <f t="shared" si="1468"/>
        <v/>
      </c>
      <c r="AT4375" s="187" t="str">
        <f t="shared" si="1469"/>
        <v/>
      </c>
      <c r="AU4375" s="187" t="str">
        <f t="shared" si="1470"/>
        <v/>
      </c>
      <c r="AV4375" s="187" t="str">
        <f t="shared" si="1471"/>
        <v/>
      </c>
      <c r="AW4375" s="187" t="str">
        <f t="shared" si="1472"/>
        <v/>
      </c>
      <c r="AX4375" s="187" t="str">
        <f t="shared" si="1473"/>
        <v/>
      </c>
      <c r="AY4375" s="187" t="str">
        <f t="shared" si="1474"/>
        <v/>
      </c>
      <c r="AZ4375" s="187" t="str">
        <f t="shared" si="1475"/>
        <v/>
      </c>
      <c r="BA4375" s="187" t="str">
        <f t="shared" si="1476"/>
        <v xml:space="preserve"> </v>
      </c>
      <c r="BB4375" s="187" t="str">
        <f>IFERROR(IF(AW4375="","",VLOOKUP(AW4375,SUSS!R:S,2,FALSE)),AY4375*SUSS!$M$2)</f>
        <v/>
      </c>
      <c r="BC4375" s="187" t="str">
        <f t="shared" si="1477"/>
        <v/>
      </c>
    </row>
    <row r="4376" spans="29:55">
      <c r="AC4376" s="187" t="str">
        <f t="shared" si="1457"/>
        <v/>
      </c>
      <c r="AD4376" s="187" t="str">
        <f t="shared" si="1458"/>
        <v/>
      </c>
      <c r="AE4376" s="187" t="str">
        <f t="shared" si="1459"/>
        <v/>
      </c>
      <c r="AF4376" s="187" t="str">
        <f t="shared" si="1460"/>
        <v/>
      </c>
      <c r="AG4376" s="187" t="str">
        <f t="shared" si="1461"/>
        <v/>
      </c>
      <c r="AH4376" s="187" t="str">
        <f t="shared" si="1462"/>
        <v/>
      </c>
      <c r="AI4376" s="187" t="str">
        <f t="shared" si="1463"/>
        <v/>
      </c>
      <c r="AJ4376" s="187" t="str">
        <f t="shared" si="1464"/>
        <v/>
      </c>
      <c r="AK4376" s="187" t="str">
        <f t="shared" si="1465"/>
        <v/>
      </c>
      <c r="AN4376" s="187" t="str">
        <f t="shared" si="1466"/>
        <v/>
      </c>
      <c r="AO4376" s="187" t="str">
        <f t="shared" si="1467"/>
        <v/>
      </c>
      <c r="AP4376" s="187" t="str">
        <f t="shared" si="1468"/>
        <v/>
      </c>
      <c r="AT4376" s="187" t="str">
        <f t="shared" si="1469"/>
        <v/>
      </c>
      <c r="AU4376" s="187" t="str">
        <f t="shared" si="1470"/>
        <v/>
      </c>
      <c r="AV4376" s="187" t="str">
        <f t="shared" si="1471"/>
        <v/>
      </c>
      <c r="AW4376" s="187" t="str">
        <f t="shared" si="1472"/>
        <v/>
      </c>
      <c r="AX4376" s="187" t="str">
        <f t="shared" si="1473"/>
        <v/>
      </c>
      <c r="AY4376" s="187" t="str">
        <f t="shared" si="1474"/>
        <v/>
      </c>
      <c r="AZ4376" s="187" t="str">
        <f t="shared" si="1475"/>
        <v/>
      </c>
      <c r="BA4376" s="187" t="str">
        <f t="shared" si="1476"/>
        <v xml:space="preserve"> </v>
      </c>
      <c r="BB4376" s="187" t="str">
        <f>IFERROR(IF(AW4376="","",VLOOKUP(AW4376,SUSS!R:S,2,FALSE)),AY4376*SUSS!$M$2)</f>
        <v/>
      </c>
      <c r="BC4376" s="187" t="str">
        <f t="shared" si="1477"/>
        <v/>
      </c>
    </row>
    <row r="4377" spans="29:55">
      <c r="AC4377" s="187" t="str">
        <f t="shared" si="1457"/>
        <v/>
      </c>
      <c r="AD4377" s="187" t="str">
        <f t="shared" si="1458"/>
        <v/>
      </c>
      <c r="AE4377" s="187" t="str">
        <f t="shared" si="1459"/>
        <v/>
      </c>
      <c r="AF4377" s="187" t="str">
        <f t="shared" si="1460"/>
        <v/>
      </c>
      <c r="AG4377" s="187" t="str">
        <f t="shared" si="1461"/>
        <v/>
      </c>
      <c r="AH4377" s="187" t="str">
        <f t="shared" si="1462"/>
        <v/>
      </c>
      <c r="AI4377" s="187" t="str">
        <f t="shared" si="1463"/>
        <v/>
      </c>
      <c r="AJ4377" s="187" t="str">
        <f t="shared" si="1464"/>
        <v/>
      </c>
      <c r="AK4377" s="187" t="str">
        <f t="shared" si="1465"/>
        <v/>
      </c>
      <c r="AN4377" s="187" t="str">
        <f t="shared" si="1466"/>
        <v/>
      </c>
      <c r="AO4377" s="187" t="str">
        <f t="shared" si="1467"/>
        <v/>
      </c>
      <c r="AP4377" s="187" t="str">
        <f t="shared" si="1468"/>
        <v/>
      </c>
      <c r="AT4377" s="187" t="str">
        <f t="shared" si="1469"/>
        <v/>
      </c>
      <c r="AU4377" s="187" t="str">
        <f t="shared" si="1470"/>
        <v/>
      </c>
      <c r="AV4377" s="187" t="str">
        <f t="shared" si="1471"/>
        <v/>
      </c>
      <c r="AW4377" s="187" t="str">
        <f t="shared" si="1472"/>
        <v/>
      </c>
      <c r="AX4377" s="187" t="str">
        <f t="shared" si="1473"/>
        <v/>
      </c>
      <c r="AY4377" s="187" t="str">
        <f t="shared" si="1474"/>
        <v/>
      </c>
      <c r="AZ4377" s="187" t="str">
        <f t="shared" si="1475"/>
        <v/>
      </c>
      <c r="BA4377" s="187" t="str">
        <f t="shared" si="1476"/>
        <v xml:space="preserve"> </v>
      </c>
      <c r="BB4377" s="187" t="str">
        <f>IFERROR(IF(AW4377="","",VLOOKUP(AW4377,SUSS!R:S,2,FALSE)),AY4377*SUSS!$M$2)</f>
        <v/>
      </c>
      <c r="BC4377" s="187" t="str">
        <f t="shared" si="1477"/>
        <v/>
      </c>
    </row>
    <row r="4378" spans="29:55">
      <c r="AC4378" s="187" t="str">
        <f t="shared" si="1457"/>
        <v/>
      </c>
      <c r="AD4378" s="187" t="str">
        <f t="shared" si="1458"/>
        <v/>
      </c>
      <c r="AE4378" s="187" t="str">
        <f t="shared" si="1459"/>
        <v/>
      </c>
      <c r="AF4378" s="187" t="str">
        <f t="shared" si="1460"/>
        <v/>
      </c>
      <c r="AG4378" s="187" t="str">
        <f t="shared" si="1461"/>
        <v/>
      </c>
      <c r="AH4378" s="187" t="str">
        <f t="shared" si="1462"/>
        <v/>
      </c>
      <c r="AI4378" s="187" t="str">
        <f t="shared" si="1463"/>
        <v/>
      </c>
      <c r="AJ4378" s="187" t="str">
        <f t="shared" si="1464"/>
        <v/>
      </c>
      <c r="AK4378" s="187" t="str">
        <f t="shared" si="1465"/>
        <v/>
      </c>
      <c r="AN4378" s="187" t="str">
        <f t="shared" si="1466"/>
        <v/>
      </c>
      <c r="AO4378" s="187" t="str">
        <f t="shared" si="1467"/>
        <v/>
      </c>
      <c r="AP4378" s="187" t="str">
        <f t="shared" si="1468"/>
        <v/>
      </c>
      <c r="AT4378" s="187" t="str">
        <f t="shared" si="1469"/>
        <v/>
      </c>
      <c r="AU4378" s="187" t="str">
        <f t="shared" si="1470"/>
        <v/>
      </c>
      <c r="AV4378" s="187" t="str">
        <f t="shared" si="1471"/>
        <v/>
      </c>
      <c r="AW4378" s="187" t="str">
        <f t="shared" si="1472"/>
        <v/>
      </c>
      <c r="AX4378" s="187" t="str">
        <f t="shared" si="1473"/>
        <v/>
      </c>
      <c r="AY4378" s="187" t="str">
        <f t="shared" si="1474"/>
        <v/>
      </c>
      <c r="AZ4378" s="187" t="str">
        <f t="shared" si="1475"/>
        <v/>
      </c>
      <c r="BA4378" s="187" t="str">
        <f t="shared" si="1476"/>
        <v xml:space="preserve"> </v>
      </c>
      <c r="BB4378" s="187" t="str">
        <f>IFERROR(IF(AW4378="","",VLOOKUP(AW4378,SUSS!R:S,2,FALSE)),AY4378*SUSS!$M$2)</f>
        <v/>
      </c>
      <c r="BC4378" s="187" t="str">
        <f t="shared" si="1477"/>
        <v/>
      </c>
    </row>
    <row r="4379" spans="29:55">
      <c r="AC4379" s="187" t="str">
        <f t="shared" si="1457"/>
        <v/>
      </c>
      <c r="AD4379" s="187" t="str">
        <f t="shared" si="1458"/>
        <v/>
      </c>
      <c r="AE4379" s="187" t="str">
        <f t="shared" si="1459"/>
        <v/>
      </c>
      <c r="AF4379" s="187" t="str">
        <f t="shared" si="1460"/>
        <v/>
      </c>
      <c r="AG4379" s="187" t="str">
        <f t="shared" si="1461"/>
        <v/>
      </c>
      <c r="AH4379" s="187" t="str">
        <f t="shared" si="1462"/>
        <v/>
      </c>
      <c r="AI4379" s="187" t="str">
        <f t="shared" si="1463"/>
        <v/>
      </c>
      <c r="AJ4379" s="187" t="str">
        <f t="shared" si="1464"/>
        <v/>
      </c>
      <c r="AK4379" s="187" t="str">
        <f t="shared" si="1465"/>
        <v/>
      </c>
      <c r="AN4379" s="187" t="str">
        <f t="shared" si="1466"/>
        <v/>
      </c>
      <c r="AO4379" s="187" t="str">
        <f t="shared" si="1467"/>
        <v/>
      </c>
      <c r="AP4379" s="187" t="str">
        <f t="shared" si="1468"/>
        <v/>
      </c>
      <c r="AT4379" s="187" t="str">
        <f t="shared" si="1469"/>
        <v/>
      </c>
      <c r="AU4379" s="187" t="str">
        <f t="shared" si="1470"/>
        <v/>
      </c>
      <c r="AV4379" s="187" t="str">
        <f t="shared" si="1471"/>
        <v/>
      </c>
      <c r="AW4379" s="187" t="str">
        <f t="shared" si="1472"/>
        <v/>
      </c>
      <c r="AX4379" s="187" t="str">
        <f t="shared" si="1473"/>
        <v/>
      </c>
      <c r="AY4379" s="187" t="str">
        <f t="shared" si="1474"/>
        <v/>
      </c>
      <c r="AZ4379" s="187" t="str">
        <f t="shared" si="1475"/>
        <v/>
      </c>
      <c r="BA4379" s="187" t="str">
        <f t="shared" si="1476"/>
        <v xml:space="preserve"> </v>
      </c>
      <c r="BB4379" s="187" t="str">
        <f>IFERROR(IF(AW4379="","",VLOOKUP(AW4379,SUSS!R:S,2,FALSE)),AY4379*SUSS!$M$2)</f>
        <v/>
      </c>
      <c r="BC4379" s="187" t="str">
        <f t="shared" si="1477"/>
        <v/>
      </c>
    </row>
    <row r="4380" spans="29:55">
      <c r="AC4380" s="187" t="str">
        <f t="shared" si="1457"/>
        <v/>
      </c>
      <c r="AD4380" s="187" t="str">
        <f t="shared" si="1458"/>
        <v/>
      </c>
      <c r="AE4380" s="187" t="str">
        <f t="shared" si="1459"/>
        <v/>
      </c>
      <c r="AF4380" s="187" t="str">
        <f t="shared" si="1460"/>
        <v/>
      </c>
      <c r="AG4380" s="187" t="str">
        <f t="shared" si="1461"/>
        <v/>
      </c>
      <c r="AH4380" s="187" t="str">
        <f t="shared" si="1462"/>
        <v/>
      </c>
      <c r="AI4380" s="187" t="str">
        <f t="shared" si="1463"/>
        <v/>
      </c>
      <c r="AJ4380" s="187" t="str">
        <f t="shared" si="1464"/>
        <v/>
      </c>
      <c r="AK4380" s="187" t="str">
        <f t="shared" si="1465"/>
        <v/>
      </c>
      <c r="AN4380" s="187" t="str">
        <f t="shared" si="1466"/>
        <v/>
      </c>
      <c r="AO4380" s="187" t="str">
        <f t="shared" si="1467"/>
        <v/>
      </c>
      <c r="AP4380" s="187" t="str">
        <f t="shared" si="1468"/>
        <v/>
      </c>
      <c r="AT4380" s="187" t="str">
        <f t="shared" si="1469"/>
        <v/>
      </c>
      <c r="AU4380" s="187" t="str">
        <f t="shared" si="1470"/>
        <v/>
      </c>
      <c r="AV4380" s="187" t="str">
        <f t="shared" si="1471"/>
        <v/>
      </c>
      <c r="AW4380" s="187" t="str">
        <f t="shared" si="1472"/>
        <v/>
      </c>
      <c r="AX4380" s="187" t="str">
        <f t="shared" si="1473"/>
        <v/>
      </c>
      <c r="AY4380" s="187" t="str">
        <f t="shared" si="1474"/>
        <v/>
      </c>
      <c r="AZ4380" s="187" t="str">
        <f t="shared" si="1475"/>
        <v/>
      </c>
      <c r="BA4380" s="187" t="str">
        <f t="shared" si="1476"/>
        <v xml:space="preserve"> </v>
      </c>
      <c r="BB4380" s="187" t="str">
        <f>IFERROR(IF(AW4380="","",VLOOKUP(AW4380,SUSS!R:S,2,FALSE)),AY4380*SUSS!$M$2)</f>
        <v/>
      </c>
      <c r="BC4380" s="187" t="str">
        <f t="shared" si="1477"/>
        <v/>
      </c>
    </row>
    <row r="4381" spans="29:55">
      <c r="AC4381" s="187" t="str">
        <f t="shared" si="1457"/>
        <v/>
      </c>
      <c r="AD4381" s="187" t="str">
        <f t="shared" si="1458"/>
        <v/>
      </c>
      <c r="AE4381" s="187" t="str">
        <f t="shared" si="1459"/>
        <v/>
      </c>
      <c r="AF4381" s="187" t="str">
        <f t="shared" si="1460"/>
        <v/>
      </c>
      <c r="AG4381" s="187" t="str">
        <f t="shared" si="1461"/>
        <v/>
      </c>
      <c r="AH4381" s="187" t="str">
        <f t="shared" si="1462"/>
        <v/>
      </c>
      <c r="AI4381" s="187" t="str">
        <f t="shared" si="1463"/>
        <v/>
      </c>
      <c r="AJ4381" s="187" t="str">
        <f t="shared" si="1464"/>
        <v/>
      </c>
      <c r="AK4381" s="187" t="str">
        <f t="shared" si="1465"/>
        <v/>
      </c>
      <c r="AN4381" s="187" t="str">
        <f t="shared" si="1466"/>
        <v/>
      </c>
      <c r="AO4381" s="187" t="str">
        <f t="shared" si="1467"/>
        <v/>
      </c>
      <c r="AP4381" s="187" t="str">
        <f t="shared" si="1468"/>
        <v/>
      </c>
      <c r="AT4381" s="187" t="str">
        <f t="shared" si="1469"/>
        <v/>
      </c>
      <c r="AU4381" s="187" t="str">
        <f t="shared" si="1470"/>
        <v/>
      </c>
      <c r="AV4381" s="187" t="str">
        <f t="shared" si="1471"/>
        <v/>
      </c>
      <c r="AW4381" s="187" t="str">
        <f t="shared" si="1472"/>
        <v/>
      </c>
      <c r="AX4381" s="187" t="str">
        <f t="shared" si="1473"/>
        <v/>
      </c>
      <c r="AY4381" s="187" t="str">
        <f t="shared" si="1474"/>
        <v/>
      </c>
      <c r="AZ4381" s="187" t="str">
        <f t="shared" si="1475"/>
        <v/>
      </c>
      <c r="BA4381" s="187" t="str">
        <f t="shared" si="1476"/>
        <v xml:space="preserve"> </v>
      </c>
      <c r="BB4381" s="187" t="str">
        <f>IFERROR(IF(AW4381="","",VLOOKUP(AW4381,SUSS!R:S,2,FALSE)),AY4381*SUSS!$M$2)</f>
        <v/>
      </c>
      <c r="BC4381" s="187" t="str">
        <f t="shared" si="1477"/>
        <v/>
      </c>
    </row>
    <row r="4382" spans="29:55">
      <c r="AC4382" s="187" t="str">
        <f t="shared" si="1457"/>
        <v/>
      </c>
      <c r="AD4382" s="187" t="str">
        <f t="shared" si="1458"/>
        <v/>
      </c>
      <c r="AE4382" s="187" t="str">
        <f t="shared" si="1459"/>
        <v/>
      </c>
      <c r="AF4382" s="187" t="str">
        <f t="shared" si="1460"/>
        <v/>
      </c>
      <c r="AG4382" s="187" t="str">
        <f t="shared" si="1461"/>
        <v/>
      </c>
      <c r="AH4382" s="187" t="str">
        <f t="shared" si="1462"/>
        <v/>
      </c>
      <c r="AI4382" s="187" t="str">
        <f t="shared" si="1463"/>
        <v/>
      </c>
      <c r="AJ4382" s="187" t="str">
        <f t="shared" si="1464"/>
        <v/>
      </c>
      <c r="AK4382" s="187" t="str">
        <f t="shared" si="1465"/>
        <v/>
      </c>
      <c r="AN4382" s="187" t="str">
        <f t="shared" si="1466"/>
        <v/>
      </c>
      <c r="AO4382" s="187" t="str">
        <f t="shared" si="1467"/>
        <v/>
      </c>
      <c r="AP4382" s="187" t="str">
        <f t="shared" si="1468"/>
        <v/>
      </c>
      <c r="AT4382" s="187" t="str">
        <f t="shared" si="1469"/>
        <v/>
      </c>
      <c r="AU4382" s="187" t="str">
        <f t="shared" si="1470"/>
        <v/>
      </c>
      <c r="AV4382" s="187" t="str">
        <f t="shared" si="1471"/>
        <v/>
      </c>
      <c r="AW4382" s="187" t="str">
        <f t="shared" si="1472"/>
        <v/>
      </c>
      <c r="AX4382" s="187" t="str">
        <f t="shared" si="1473"/>
        <v/>
      </c>
      <c r="AY4382" s="187" t="str">
        <f t="shared" si="1474"/>
        <v/>
      </c>
      <c r="AZ4382" s="187" t="str">
        <f t="shared" si="1475"/>
        <v/>
      </c>
      <c r="BA4382" s="187" t="str">
        <f t="shared" si="1476"/>
        <v xml:space="preserve"> </v>
      </c>
      <c r="BB4382" s="187" t="str">
        <f>IFERROR(IF(AW4382="","",VLOOKUP(AW4382,SUSS!R:S,2,FALSE)),AY4382*SUSS!$M$2)</f>
        <v/>
      </c>
      <c r="BC4382" s="187" t="str">
        <f t="shared" si="1477"/>
        <v/>
      </c>
    </row>
    <row r="4383" spans="29:55">
      <c r="AC4383" s="187" t="str">
        <f t="shared" si="1457"/>
        <v/>
      </c>
      <c r="AD4383" s="187" t="str">
        <f t="shared" si="1458"/>
        <v/>
      </c>
      <c r="AE4383" s="187" t="str">
        <f t="shared" si="1459"/>
        <v/>
      </c>
      <c r="AF4383" s="187" t="str">
        <f t="shared" si="1460"/>
        <v/>
      </c>
      <c r="AG4383" s="187" t="str">
        <f t="shared" si="1461"/>
        <v/>
      </c>
      <c r="AH4383" s="187" t="str">
        <f t="shared" si="1462"/>
        <v/>
      </c>
      <c r="AI4383" s="187" t="str">
        <f t="shared" si="1463"/>
        <v/>
      </c>
      <c r="AJ4383" s="187" t="str">
        <f t="shared" si="1464"/>
        <v/>
      </c>
      <c r="AK4383" s="187" t="str">
        <f t="shared" si="1465"/>
        <v/>
      </c>
      <c r="AN4383" s="187" t="str">
        <f t="shared" si="1466"/>
        <v/>
      </c>
      <c r="AO4383" s="187" t="str">
        <f t="shared" si="1467"/>
        <v/>
      </c>
      <c r="AP4383" s="187" t="str">
        <f t="shared" si="1468"/>
        <v/>
      </c>
      <c r="AT4383" s="187" t="str">
        <f t="shared" si="1469"/>
        <v/>
      </c>
      <c r="AU4383" s="187" t="str">
        <f t="shared" si="1470"/>
        <v/>
      </c>
      <c r="AV4383" s="187" t="str">
        <f t="shared" si="1471"/>
        <v/>
      </c>
      <c r="AW4383" s="187" t="str">
        <f t="shared" si="1472"/>
        <v/>
      </c>
      <c r="AX4383" s="187" t="str">
        <f t="shared" si="1473"/>
        <v/>
      </c>
      <c r="AY4383" s="187" t="str">
        <f t="shared" si="1474"/>
        <v/>
      </c>
      <c r="AZ4383" s="187" t="str">
        <f t="shared" si="1475"/>
        <v/>
      </c>
      <c r="BA4383" s="187" t="str">
        <f t="shared" si="1476"/>
        <v xml:space="preserve"> </v>
      </c>
      <c r="BB4383" s="187" t="str">
        <f>IFERROR(IF(AW4383="","",VLOOKUP(AW4383,SUSS!R:S,2,FALSE)),AY4383*SUSS!$M$2)</f>
        <v/>
      </c>
      <c r="BC4383" s="187" t="str">
        <f t="shared" si="1477"/>
        <v/>
      </c>
    </row>
    <row r="4384" spans="29:55">
      <c r="AC4384" s="187" t="str">
        <f t="shared" si="1457"/>
        <v/>
      </c>
      <c r="AD4384" s="187" t="str">
        <f t="shared" si="1458"/>
        <v/>
      </c>
      <c r="AE4384" s="187" t="str">
        <f t="shared" si="1459"/>
        <v/>
      </c>
      <c r="AF4384" s="187" t="str">
        <f t="shared" si="1460"/>
        <v/>
      </c>
      <c r="AG4384" s="187" t="str">
        <f t="shared" si="1461"/>
        <v/>
      </c>
      <c r="AH4384" s="187" t="str">
        <f t="shared" si="1462"/>
        <v/>
      </c>
      <c r="AI4384" s="187" t="str">
        <f t="shared" si="1463"/>
        <v/>
      </c>
      <c r="AJ4384" s="187" t="str">
        <f t="shared" si="1464"/>
        <v/>
      </c>
      <c r="AK4384" s="187" t="str">
        <f t="shared" si="1465"/>
        <v/>
      </c>
      <c r="AN4384" s="187" t="str">
        <f t="shared" si="1466"/>
        <v/>
      </c>
      <c r="AO4384" s="187" t="str">
        <f t="shared" si="1467"/>
        <v/>
      </c>
      <c r="AP4384" s="187" t="str">
        <f t="shared" si="1468"/>
        <v/>
      </c>
      <c r="AT4384" s="187" t="str">
        <f t="shared" si="1469"/>
        <v/>
      </c>
      <c r="AU4384" s="187" t="str">
        <f t="shared" si="1470"/>
        <v/>
      </c>
      <c r="AV4384" s="187" t="str">
        <f t="shared" si="1471"/>
        <v/>
      </c>
      <c r="AW4384" s="187" t="str">
        <f t="shared" si="1472"/>
        <v/>
      </c>
      <c r="AX4384" s="187" t="str">
        <f t="shared" si="1473"/>
        <v/>
      </c>
      <c r="AY4384" s="187" t="str">
        <f t="shared" si="1474"/>
        <v/>
      </c>
      <c r="AZ4384" s="187" t="str">
        <f t="shared" si="1475"/>
        <v/>
      </c>
      <c r="BA4384" s="187" t="str">
        <f t="shared" si="1476"/>
        <v xml:space="preserve"> </v>
      </c>
      <c r="BB4384" s="187" t="str">
        <f>IFERROR(IF(AW4384="","",VLOOKUP(AW4384,SUSS!R:S,2,FALSE)),AY4384*SUSS!$M$2)</f>
        <v/>
      </c>
      <c r="BC4384" s="187" t="str">
        <f t="shared" si="1477"/>
        <v/>
      </c>
    </row>
    <row r="4385" spans="29:55">
      <c r="AC4385" s="187" t="str">
        <f t="shared" ref="AC4385:AC4448" si="1478">IF($E4385=$AD$1,IF($G4385=$AE$1,A4385,""),"")</f>
        <v/>
      </c>
      <c r="AD4385" s="187" t="str">
        <f t="shared" ref="AD4385:AD4448" si="1479">IF($E4385=$AD$1,IF($G4385=$AE$1,E4385,""),"")</f>
        <v/>
      </c>
      <c r="AE4385" s="187" t="str">
        <f t="shared" ref="AE4385:AE4448" si="1480">IF($E4385=$AD$1,IF($G4385=$AE$1,F4385,""),"")</f>
        <v/>
      </c>
      <c r="AF4385" s="187" t="str">
        <f t="shared" ref="AF4385:AF4448" si="1481">IF($E4385=$AD$1,IF($G4385=$AE$1,G4385,""),"")</f>
        <v/>
      </c>
      <c r="AG4385" s="187" t="str">
        <f t="shared" ref="AG4385:AG4448" si="1482">IF($E4385=$AD$1,IF($G4385=$AE$1,I4385,""),"")</f>
        <v/>
      </c>
      <c r="AH4385" s="187" t="str">
        <f t="shared" ref="AH4385:AH4448" si="1483">IF($E4385=$AD$1,IF($G4385=$AE$1,J4385,""),"")</f>
        <v/>
      </c>
      <c r="AI4385" s="187" t="str">
        <f t="shared" ref="AI4385:AI4448" si="1484">IF($E4385=$AD$1,IF($G4385=$AE$1,K4385,""),"")</f>
        <v/>
      </c>
      <c r="AJ4385" s="187" t="str">
        <f t="shared" ref="AJ4385:AJ4448" si="1485">IF($E4385=$AD$1,IF($G4385=$AE$1,B4385,""),"")</f>
        <v/>
      </c>
      <c r="AK4385" s="187" t="str">
        <f t="shared" ref="AK4385:AK4448" si="1486">IF($E4385=$AD$1,IF($G4385=$AE$1,C4385,""),"")</f>
        <v/>
      </c>
      <c r="AN4385" s="187" t="str">
        <f t="shared" ref="AN4385:AN4448" si="1487">LEFT(AO4385,7)</f>
        <v/>
      </c>
      <c r="AO4385" s="187" t="str">
        <f t="shared" ref="AO4385:AO4448" si="1488">IF(AF4385=$AE$1,AJ4385&amp;"/"&amp;AK4385&amp;" "&amp;AD4385,"")</f>
        <v/>
      </c>
      <c r="AP4385" s="187" t="str">
        <f t="shared" ref="AP4385:AP4448" si="1489">IF(AO4385&lt;&gt;"",AI4385,"")</f>
        <v/>
      </c>
      <c r="AT4385" s="187" t="str">
        <f t="shared" ref="AT4385:AT4448" si="1490">IF($Q4385=$AD$1,N4385,"")</f>
        <v/>
      </c>
      <c r="AU4385" s="187" t="str">
        <f t="shared" ref="AU4385:AU4448" si="1491">IF($Q4385=$AD$1,O4385,"")</f>
        <v/>
      </c>
      <c r="AV4385" s="187" t="str">
        <f t="shared" ref="AV4385:AV4448" si="1492">IF($Q4385=$AD$1,P4385,"")</f>
        <v/>
      </c>
      <c r="AW4385" s="187" t="str">
        <f t="shared" ref="AW4385:AW4448" si="1493">IF($Q4385=$AD$1,T4385,"")</f>
        <v/>
      </c>
      <c r="AX4385" s="187" t="str">
        <f t="shared" ref="AX4385:AX4448" si="1494">IF(AW4385&lt;&gt;"",AW4385&amp;" "&amp;$AD$1,"")</f>
        <v/>
      </c>
      <c r="AY4385" s="187" t="str">
        <f t="shared" ref="AY4385:AY4448" si="1495">VLOOKUP(AX4385,AO:AP,2,FALSE)</f>
        <v/>
      </c>
      <c r="AZ4385" s="187" t="str">
        <f t="shared" ref="AZ4385:AZ4448" si="1496">IF(AY4385="","",AV4385/AY4385)</f>
        <v/>
      </c>
      <c r="BA4385" s="187" t="str">
        <f t="shared" ref="BA4385:BA4448" si="1497">AT4385&amp;" "&amp;AU4385</f>
        <v xml:space="preserve"> </v>
      </c>
      <c r="BB4385" s="187" t="str">
        <f>IFERROR(IF(AW4385="","",VLOOKUP(AW4385,SUSS!R:S,2,FALSE)),AY4385*SUSS!$M$2)</f>
        <v/>
      </c>
      <c r="BC4385" s="187" t="str">
        <f t="shared" ref="BC4385:BC4448" si="1498">IFERROR(IF(BB4385&lt;&gt;"",AZ4385*BB4385,""),"VER")</f>
        <v/>
      </c>
    </row>
    <row r="4386" spans="29:55">
      <c r="AC4386" s="187" t="str">
        <f t="shared" si="1478"/>
        <v/>
      </c>
      <c r="AD4386" s="187" t="str">
        <f t="shared" si="1479"/>
        <v/>
      </c>
      <c r="AE4386" s="187" t="str">
        <f t="shared" si="1480"/>
        <v/>
      </c>
      <c r="AF4386" s="187" t="str">
        <f t="shared" si="1481"/>
        <v/>
      </c>
      <c r="AG4386" s="187" t="str">
        <f t="shared" si="1482"/>
        <v/>
      </c>
      <c r="AH4386" s="187" t="str">
        <f t="shared" si="1483"/>
        <v/>
      </c>
      <c r="AI4386" s="187" t="str">
        <f t="shared" si="1484"/>
        <v/>
      </c>
      <c r="AJ4386" s="187" t="str">
        <f t="shared" si="1485"/>
        <v/>
      </c>
      <c r="AK4386" s="187" t="str">
        <f t="shared" si="1486"/>
        <v/>
      </c>
      <c r="AN4386" s="187" t="str">
        <f t="shared" si="1487"/>
        <v/>
      </c>
      <c r="AO4386" s="187" t="str">
        <f t="shared" si="1488"/>
        <v/>
      </c>
      <c r="AP4386" s="187" t="str">
        <f t="shared" si="1489"/>
        <v/>
      </c>
      <c r="AT4386" s="187" t="str">
        <f t="shared" si="1490"/>
        <v/>
      </c>
      <c r="AU4386" s="187" t="str">
        <f t="shared" si="1491"/>
        <v/>
      </c>
      <c r="AV4386" s="187" t="str">
        <f t="shared" si="1492"/>
        <v/>
      </c>
      <c r="AW4386" s="187" t="str">
        <f t="shared" si="1493"/>
        <v/>
      </c>
      <c r="AX4386" s="187" t="str">
        <f t="shared" si="1494"/>
        <v/>
      </c>
      <c r="AY4386" s="187" t="str">
        <f t="shared" si="1495"/>
        <v/>
      </c>
      <c r="AZ4386" s="187" t="str">
        <f t="shared" si="1496"/>
        <v/>
      </c>
      <c r="BA4386" s="187" t="str">
        <f t="shared" si="1497"/>
        <v xml:space="preserve"> </v>
      </c>
      <c r="BB4386" s="187" t="str">
        <f>IFERROR(IF(AW4386="","",VLOOKUP(AW4386,SUSS!R:S,2,FALSE)),AY4386*SUSS!$M$2)</f>
        <v/>
      </c>
      <c r="BC4386" s="187" t="str">
        <f t="shared" si="1498"/>
        <v/>
      </c>
    </row>
    <row r="4387" spans="29:55">
      <c r="AC4387" s="187" t="str">
        <f t="shared" si="1478"/>
        <v/>
      </c>
      <c r="AD4387" s="187" t="str">
        <f t="shared" si="1479"/>
        <v/>
      </c>
      <c r="AE4387" s="187" t="str">
        <f t="shared" si="1480"/>
        <v/>
      </c>
      <c r="AF4387" s="187" t="str">
        <f t="shared" si="1481"/>
        <v/>
      </c>
      <c r="AG4387" s="187" t="str">
        <f t="shared" si="1482"/>
        <v/>
      </c>
      <c r="AH4387" s="187" t="str">
        <f t="shared" si="1483"/>
        <v/>
      </c>
      <c r="AI4387" s="187" t="str">
        <f t="shared" si="1484"/>
        <v/>
      </c>
      <c r="AJ4387" s="187" t="str">
        <f t="shared" si="1485"/>
        <v/>
      </c>
      <c r="AK4387" s="187" t="str">
        <f t="shared" si="1486"/>
        <v/>
      </c>
      <c r="AN4387" s="187" t="str">
        <f t="shared" si="1487"/>
        <v/>
      </c>
      <c r="AO4387" s="187" t="str">
        <f t="shared" si="1488"/>
        <v/>
      </c>
      <c r="AP4387" s="187" t="str">
        <f t="shared" si="1489"/>
        <v/>
      </c>
      <c r="AT4387" s="187" t="str">
        <f t="shared" si="1490"/>
        <v/>
      </c>
      <c r="AU4387" s="187" t="str">
        <f t="shared" si="1491"/>
        <v/>
      </c>
      <c r="AV4387" s="187" t="str">
        <f t="shared" si="1492"/>
        <v/>
      </c>
      <c r="AW4387" s="187" t="str">
        <f t="shared" si="1493"/>
        <v/>
      </c>
      <c r="AX4387" s="187" t="str">
        <f t="shared" si="1494"/>
        <v/>
      </c>
      <c r="AY4387" s="187" t="str">
        <f t="shared" si="1495"/>
        <v/>
      </c>
      <c r="AZ4387" s="187" t="str">
        <f t="shared" si="1496"/>
        <v/>
      </c>
      <c r="BA4387" s="187" t="str">
        <f t="shared" si="1497"/>
        <v xml:space="preserve"> </v>
      </c>
      <c r="BB4387" s="187" t="str">
        <f>IFERROR(IF(AW4387="","",VLOOKUP(AW4387,SUSS!R:S,2,FALSE)),AY4387*SUSS!$M$2)</f>
        <v/>
      </c>
      <c r="BC4387" s="187" t="str">
        <f t="shared" si="1498"/>
        <v/>
      </c>
    </row>
    <row r="4388" spans="29:55">
      <c r="AC4388" s="187" t="str">
        <f t="shared" si="1478"/>
        <v/>
      </c>
      <c r="AD4388" s="187" t="str">
        <f t="shared" si="1479"/>
        <v/>
      </c>
      <c r="AE4388" s="187" t="str">
        <f t="shared" si="1480"/>
        <v/>
      </c>
      <c r="AF4388" s="187" t="str">
        <f t="shared" si="1481"/>
        <v/>
      </c>
      <c r="AG4388" s="187" t="str">
        <f t="shared" si="1482"/>
        <v/>
      </c>
      <c r="AH4388" s="187" t="str">
        <f t="shared" si="1483"/>
        <v/>
      </c>
      <c r="AI4388" s="187" t="str">
        <f t="shared" si="1484"/>
        <v/>
      </c>
      <c r="AJ4388" s="187" t="str">
        <f t="shared" si="1485"/>
        <v/>
      </c>
      <c r="AK4388" s="187" t="str">
        <f t="shared" si="1486"/>
        <v/>
      </c>
      <c r="AN4388" s="187" t="str">
        <f t="shared" si="1487"/>
        <v/>
      </c>
      <c r="AO4388" s="187" t="str">
        <f t="shared" si="1488"/>
        <v/>
      </c>
      <c r="AP4388" s="187" t="str">
        <f t="shared" si="1489"/>
        <v/>
      </c>
      <c r="AT4388" s="187" t="str">
        <f t="shared" si="1490"/>
        <v/>
      </c>
      <c r="AU4388" s="187" t="str">
        <f t="shared" si="1491"/>
        <v/>
      </c>
      <c r="AV4388" s="187" t="str">
        <f t="shared" si="1492"/>
        <v/>
      </c>
      <c r="AW4388" s="187" t="str">
        <f t="shared" si="1493"/>
        <v/>
      </c>
      <c r="AX4388" s="187" t="str">
        <f t="shared" si="1494"/>
        <v/>
      </c>
      <c r="AY4388" s="187" t="str">
        <f t="shared" si="1495"/>
        <v/>
      </c>
      <c r="AZ4388" s="187" t="str">
        <f t="shared" si="1496"/>
        <v/>
      </c>
      <c r="BA4388" s="187" t="str">
        <f t="shared" si="1497"/>
        <v xml:space="preserve"> </v>
      </c>
      <c r="BB4388" s="187" t="str">
        <f>IFERROR(IF(AW4388="","",VLOOKUP(AW4388,SUSS!R:S,2,FALSE)),AY4388*SUSS!$M$2)</f>
        <v/>
      </c>
      <c r="BC4388" s="187" t="str">
        <f t="shared" si="1498"/>
        <v/>
      </c>
    </row>
    <row r="4389" spans="29:55">
      <c r="AC4389" s="187" t="str">
        <f t="shared" si="1478"/>
        <v/>
      </c>
      <c r="AD4389" s="187" t="str">
        <f t="shared" si="1479"/>
        <v/>
      </c>
      <c r="AE4389" s="187" t="str">
        <f t="shared" si="1480"/>
        <v/>
      </c>
      <c r="AF4389" s="187" t="str">
        <f t="shared" si="1481"/>
        <v/>
      </c>
      <c r="AG4389" s="187" t="str">
        <f t="shared" si="1482"/>
        <v/>
      </c>
      <c r="AH4389" s="187" t="str">
        <f t="shared" si="1483"/>
        <v/>
      </c>
      <c r="AI4389" s="187" t="str">
        <f t="shared" si="1484"/>
        <v/>
      </c>
      <c r="AJ4389" s="187" t="str">
        <f t="shared" si="1485"/>
        <v/>
      </c>
      <c r="AK4389" s="187" t="str">
        <f t="shared" si="1486"/>
        <v/>
      </c>
      <c r="AN4389" s="187" t="str">
        <f t="shared" si="1487"/>
        <v/>
      </c>
      <c r="AO4389" s="187" t="str">
        <f t="shared" si="1488"/>
        <v/>
      </c>
      <c r="AP4389" s="187" t="str">
        <f t="shared" si="1489"/>
        <v/>
      </c>
      <c r="AT4389" s="187" t="str">
        <f t="shared" si="1490"/>
        <v/>
      </c>
      <c r="AU4389" s="187" t="str">
        <f t="shared" si="1491"/>
        <v/>
      </c>
      <c r="AV4389" s="187" t="str">
        <f t="shared" si="1492"/>
        <v/>
      </c>
      <c r="AW4389" s="187" t="str">
        <f t="shared" si="1493"/>
        <v/>
      </c>
      <c r="AX4389" s="187" t="str">
        <f t="shared" si="1494"/>
        <v/>
      </c>
      <c r="AY4389" s="187" t="str">
        <f t="shared" si="1495"/>
        <v/>
      </c>
      <c r="AZ4389" s="187" t="str">
        <f t="shared" si="1496"/>
        <v/>
      </c>
      <c r="BA4389" s="187" t="str">
        <f t="shared" si="1497"/>
        <v xml:space="preserve"> </v>
      </c>
      <c r="BB4389" s="187" t="str">
        <f>IFERROR(IF(AW4389="","",VLOOKUP(AW4389,SUSS!R:S,2,FALSE)),AY4389*SUSS!$M$2)</f>
        <v/>
      </c>
      <c r="BC4389" s="187" t="str">
        <f t="shared" si="1498"/>
        <v/>
      </c>
    </row>
    <row r="4390" spans="29:55">
      <c r="AC4390" s="187" t="str">
        <f t="shared" si="1478"/>
        <v/>
      </c>
      <c r="AD4390" s="187" t="str">
        <f t="shared" si="1479"/>
        <v/>
      </c>
      <c r="AE4390" s="187" t="str">
        <f t="shared" si="1480"/>
        <v/>
      </c>
      <c r="AF4390" s="187" t="str">
        <f t="shared" si="1481"/>
        <v/>
      </c>
      <c r="AG4390" s="187" t="str">
        <f t="shared" si="1482"/>
        <v/>
      </c>
      <c r="AH4390" s="187" t="str">
        <f t="shared" si="1483"/>
        <v/>
      </c>
      <c r="AI4390" s="187" t="str">
        <f t="shared" si="1484"/>
        <v/>
      </c>
      <c r="AJ4390" s="187" t="str">
        <f t="shared" si="1485"/>
        <v/>
      </c>
      <c r="AK4390" s="187" t="str">
        <f t="shared" si="1486"/>
        <v/>
      </c>
      <c r="AN4390" s="187" t="str">
        <f t="shared" si="1487"/>
        <v/>
      </c>
      <c r="AO4390" s="187" t="str">
        <f t="shared" si="1488"/>
        <v/>
      </c>
      <c r="AP4390" s="187" t="str">
        <f t="shared" si="1489"/>
        <v/>
      </c>
      <c r="AT4390" s="187" t="str">
        <f t="shared" si="1490"/>
        <v/>
      </c>
      <c r="AU4390" s="187" t="str">
        <f t="shared" si="1491"/>
        <v/>
      </c>
      <c r="AV4390" s="187" t="str">
        <f t="shared" si="1492"/>
        <v/>
      </c>
      <c r="AW4390" s="187" t="str">
        <f t="shared" si="1493"/>
        <v/>
      </c>
      <c r="AX4390" s="187" t="str">
        <f t="shared" si="1494"/>
        <v/>
      </c>
      <c r="AY4390" s="187" t="str">
        <f t="shared" si="1495"/>
        <v/>
      </c>
      <c r="AZ4390" s="187" t="str">
        <f t="shared" si="1496"/>
        <v/>
      </c>
      <c r="BA4390" s="187" t="str">
        <f t="shared" si="1497"/>
        <v xml:space="preserve"> </v>
      </c>
      <c r="BB4390" s="187" t="str">
        <f>IFERROR(IF(AW4390="","",VLOOKUP(AW4390,SUSS!R:S,2,FALSE)),AY4390*SUSS!$M$2)</f>
        <v/>
      </c>
      <c r="BC4390" s="187" t="str">
        <f t="shared" si="1498"/>
        <v/>
      </c>
    </row>
    <row r="4391" spans="29:55">
      <c r="AC4391" s="187" t="str">
        <f t="shared" si="1478"/>
        <v/>
      </c>
      <c r="AD4391" s="187" t="str">
        <f t="shared" si="1479"/>
        <v/>
      </c>
      <c r="AE4391" s="187" t="str">
        <f t="shared" si="1480"/>
        <v/>
      </c>
      <c r="AF4391" s="187" t="str">
        <f t="shared" si="1481"/>
        <v/>
      </c>
      <c r="AG4391" s="187" t="str">
        <f t="shared" si="1482"/>
        <v/>
      </c>
      <c r="AH4391" s="187" t="str">
        <f t="shared" si="1483"/>
        <v/>
      </c>
      <c r="AI4391" s="187" t="str">
        <f t="shared" si="1484"/>
        <v/>
      </c>
      <c r="AJ4391" s="187" t="str">
        <f t="shared" si="1485"/>
        <v/>
      </c>
      <c r="AK4391" s="187" t="str">
        <f t="shared" si="1486"/>
        <v/>
      </c>
      <c r="AN4391" s="187" t="str">
        <f t="shared" si="1487"/>
        <v/>
      </c>
      <c r="AO4391" s="187" t="str">
        <f t="shared" si="1488"/>
        <v/>
      </c>
      <c r="AP4391" s="187" t="str">
        <f t="shared" si="1489"/>
        <v/>
      </c>
      <c r="AT4391" s="187" t="str">
        <f t="shared" si="1490"/>
        <v/>
      </c>
      <c r="AU4391" s="187" t="str">
        <f t="shared" si="1491"/>
        <v/>
      </c>
      <c r="AV4391" s="187" t="str">
        <f t="shared" si="1492"/>
        <v/>
      </c>
      <c r="AW4391" s="187" t="str">
        <f t="shared" si="1493"/>
        <v/>
      </c>
      <c r="AX4391" s="187" t="str">
        <f t="shared" si="1494"/>
        <v/>
      </c>
      <c r="AY4391" s="187" t="str">
        <f t="shared" si="1495"/>
        <v/>
      </c>
      <c r="AZ4391" s="187" t="str">
        <f t="shared" si="1496"/>
        <v/>
      </c>
      <c r="BA4391" s="187" t="str">
        <f t="shared" si="1497"/>
        <v xml:space="preserve"> </v>
      </c>
      <c r="BB4391" s="187" t="str">
        <f>IFERROR(IF(AW4391="","",VLOOKUP(AW4391,SUSS!R:S,2,FALSE)),AY4391*SUSS!$M$2)</f>
        <v/>
      </c>
      <c r="BC4391" s="187" t="str">
        <f t="shared" si="1498"/>
        <v/>
      </c>
    </row>
    <row r="4392" spans="29:55">
      <c r="AC4392" s="187" t="str">
        <f t="shared" si="1478"/>
        <v/>
      </c>
      <c r="AD4392" s="187" t="str">
        <f t="shared" si="1479"/>
        <v/>
      </c>
      <c r="AE4392" s="187" t="str">
        <f t="shared" si="1480"/>
        <v/>
      </c>
      <c r="AF4392" s="187" t="str">
        <f t="shared" si="1481"/>
        <v/>
      </c>
      <c r="AG4392" s="187" t="str">
        <f t="shared" si="1482"/>
        <v/>
      </c>
      <c r="AH4392" s="187" t="str">
        <f t="shared" si="1483"/>
        <v/>
      </c>
      <c r="AI4392" s="187" t="str">
        <f t="shared" si="1484"/>
        <v/>
      </c>
      <c r="AJ4392" s="187" t="str">
        <f t="shared" si="1485"/>
        <v/>
      </c>
      <c r="AK4392" s="187" t="str">
        <f t="shared" si="1486"/>
        <v/>
      </c>
      <c r="AN4392" s="187" t="str">
        <f t="shared" si="1487"/>
        <v/>
      </c>
      <c r="AO4392" s="187" t="str">
        <f t="shared" si="1488"/>
        <v/>
      </c>
      <c r="AP4392" s="187" t="str">
        <f t="shared" si="1489"/>
        <v/>
      </c>
      <c r="AT4392" s="187" t="str">
        <f t="shared" si="1490"/>
        <v/>
      </c>
      <c r="AU4392" s="187" t="str">
        <f t="shared" si="1491"/>
        <v/>
      </c>
      <c r="AV4392" s="187" t="str">
        <f t="shared" si="1492"/>
        <v/>
      </c>
      <c r="AW4392" s="187" t="str">
        <f t="shared" si="1493"/>
        <v/>
      </c>
      <c r="AX4392" s="187" t="str">
        <f t="shared" si="1494"/>
        <v/>
      </c>
      <c r="AY4392" s="187" t="str">
        <f t="shared" si="1495"/>
        <v/>
      </c>
      <c r="AZ4392" s="187" t="str">
        <f t="shared" si="1496"/>
        <v/>
      </c>
      <c r="BA4392" s="187" t="str">
        <f t="shared" si="1497"/>
        <v xml:space="preserve"> </v>
      </c>
      <c r="BB4392" s="187" t="str">
        <f>IFERROR(IF(AW4392="","",VLOOKUP(AW4392,SUSS!R:S,2,FALSE)),AY4392*SUSS!$M$2)</f>
        <v/>
      </c>
      <c r="BC4392" s="187" t="str">
        <f t="shared" si="1498"/>
        <v/>
      </c>
    </row>
    <row r="4393" spans="29:55">
      <c r="AC4393" s="187" t="str">
        <f t="shared" si="1478"/>
        <v/>
      </c>
      <c r="AD4393" s="187" t="str">
        <f t="shared" si="1479"/>
        <v/>
      </c>
      <c r="AE4393" s="187" t="str">
        <f t="shared" si="1480"/>
        <v/>
      </c>
      <c r="AF4393" s="187" t="str">
        <f t="shared" si="1481"/>
        <v/>
      </c>
      <c r="AG4393" s="187" t="str">
        <f t="shared" si="1482"/>
        <v/>
      </c>
      <c r="AH4393" s="187" t="str">
        <f t="shared" si="1483"/>
        <v/>
      </c>
      <c r="AI4393" s="187" t="str">
        <f t="shared" si="1484"/>
        <v/>
      </c>
      <c r="AJ4393" s="187" t="str">
        <f t="shared" si="1485"/>
        <v/>
      </c>
      <c r="AK4393" s="187" t="str">
        <f t="shared" si="1486"/>
        <v/>
      </c>
      <c r="AN4393" s="187" t="str">
        <f t="shared" si="1487"/>
        <v/>
      </c>
      <c r="AO4393" s="187" t="str">
        <f t="shared" si="1488"/>
        <v/>
      </c>
      <c r="AP4393" s="187" t="str">
        <f t="shared" si="1489"/>
        <v/>
      </c>
      <c r="AT4393" s="187" t="str">
        <f t="shared" si="1490"/>
        <v/>
      </c>
      <c r="AU4393" s="187" t="str">
        <f t="shared" si="1491"/>
        <v/>
      </c>
      <c r="AV4393" s="187" t="str">
        <f t="shared" si="1492"/>
        <v/>
      </c>
      <c r="AW4393" s="187" t="str">
        <f t="shared" si="1493"/>
        <v/>
      </c>
      <c r="AX4393" s="187" t="str">
        <f t="shared" si="1494"/>
        <v/>
      </c>
      <c r="AY4393" s="187" t="str">
        <f t="shared" si="1495"/>
        <v/>
      </c>
      <c r="AZ4393" s="187" t="str">
        <f t="shared" si="1496"/>
        <v/>
      </c>
      <c r="BA4393" s="187" t="str">
        <f t="shared" si="1497"/>
        <v xml:space="preserve"> </v>
      </c>
      <c r="BB4393" s="187" t="str">
        <f>IFERROR(IF(AW4393="","",VLOOKUP(AW4393,SUSS!R:S,2,FALSE)),AY4393*SUSS!$M$2)</f>
        <v/>
      </c>
      <c r="BC4393" s="187" t="str">
        <f t="shared" si="1498"/>
        <v/>
      </c>
    </row>
    <row r="4394" spans="29:55">
      <c r="AC4394" s="187" t="str">
        <f t="shared" si="1478"/>
        <v/>
      </c>
      <c r="AD4394" s="187" t="str">
        <f t="shared" si="1479"/>
        <v/>
      </c>
      <c r="AE4394" s="187" t="str">
        <f t="shared" si="1480"/>
        <v/>
      </c>
      <c r="AF4394" s="187" t="str">
        <f t="shared" si="1481"/>
        <v/>
      </c>
      <c r="AG4394" s="187" t="str">
        <f t="shared" si="1482"/>
        <v/>
      </c>
      <c r="AH4394" s="187" t="str">
        <f t="shared" si="1483"/>
        <v/>
      </c>
      <c r="AI4394" s="187" t="str">
        <f t="shared" si="1484"/>
        <v/>
      </c>
      <c r="AJ4394" s="187" t="str">
        <f t="shared" si="1485"/>
        <v/>
      </c>
      <c r="AK4394" s="187" t="str">
        <f t="shared" si="1486"/>
        <v/>
      </c>
      <c r="AN4394" s="187" t="str">
        <f t="shared" si="1487"/>
        <v/>
      </c>
      <c r="AO4394" s="187" t="str">
        <f t="shared" si="1488"/>
        <v/>
      </c>
      <c r="AP4394" s="187" t="str">
        <f t="shared" si="1489"/>
        <v/>
      </c>
      <c r="AT4394" s="187" t="str">
        <f t="shared" si="1490"/>
        <v/>
      </c>
      <c r="AU4394" s="187" t="str">
        <f t="shared" si="1491"/>
        <v/>
      </c>
      <c r="AV4394" s="187" t="str">
        <f t="shared" si="1492"/>
        <v/>
      </c>
      <c r="AW4394" s="187" t="str">
        <f t="shared" si="1493"/>
        <v/>
      </c>
      <c r="AX4394" s="187" t="str">
        <f t="shared" si="1494"/>
        <v/>
      </c>
      <c r="AY4394" s="187" t="str">
        <f t="shared" si="1495"/>
        <v/>
      </c>
      <c r="AZ4394" s="187" t="str">
        <f t="shared" si="1496"/>
        <v/>
      </c>
      <c r="BA4394" s="187" t="str">
        <f t="shared" si="1497"/>
        <v xml:space="preserve"> </v>
      </c>
      <c r="BB4394" s="187" t="str">
        <f>IFERROR(IF(AW4394="","",VLOOKUP(AW4394,SUSS!R:S,2,FALSE)),AY4394*SUSS!$M$2)</f>
        <v/>
      </c>
      <c r="BC4394" s="187" t="str">
        <f t="shared" si="1498"/>
        <v/>
      </c>
    </row>
    <row r="4395" spans="29:55">
      <c r="AC4395" s="187" t="str">
        <f t="shared" si="1478"/>
        <v/>
      </c>
      <c r="AD4395" s="187" t="str">
        <f t="shared" si="1479"/>
        <v/>
      </c>
      <c r="AE4395" s="187" t="str">
        <f t="shared" si="1480"/>
        <v/>
      </c>
      <c r="AF4395" s="187" t="str">
        <f t="shared" si="1481"/>
        <v/>
      </c>
      <c r="AG4395" s="187" t="str">
        <f t="shared" si="1482"/>
        <v/>
      </c>
      <c r="AH4395" s="187" t="str">
        <f t="shared" si="1483"/>
        <v/>
      </c>
      <c r="AI4395" s="187" t="str">
        <f t="shared" si="1484"/>
        <v/>
      </c>
      <c r="AJ4395" s="187" t="str">
        <f t="shared" si="1485"/>
        <v/>
      </c>
      <c r="AK4395" s="187" t="str">
        <f t="shared" si="1486"/>
        <v/>
      </c>
      <c r="AN4395" s="187" t="str">
        <f t="shared" si="1487"/>
        <v/>
      </c>
      <c r="AO4395" s="187" t="str">
        <f t="shared" si="1488"/>
        <v/>
      </c>
      <c r="AP4395" s="187" t="str">
        <f t="shared" si="1489"/>
        <v/>
      </c>
      <c r="AT4395" s="187" t="str">
        <f t="shared" si="1490"/>
        <v/>
      </c>
      <c r="AU4395" s="187" t="str">
        <f t="shared" si="1491"/>
        <v/>
      </c>
      <c r="AV4395" s="187" t="str">
        <f t="shared" si="1492"/>
        <v/>
      </c>
      <c r="AW4395" s="187" t="str">
        <f t="shared" si="1493"/>
        <v/>
      </c>
      <c r="AX4395" s="187" t="str">
        <f t="shared" si="1494"/>
        <v/>
      </c>
      <c r="AY4395" s="187" t="str">
        <f t="shared" si="1495"/>
        <v/>
      </c>
      <c r="AZ4395" s="187" t="str">
        <f t="shared" si="1496"/>
        <v/>
      </c>
      <c r="BA4395" s="187" t="str">
        <f t="shared" si="1497"/>
        <v xml:space="preserve"> </v>
      </c>
      <c r="BB4395" s="187" t="str">
        <f>IFERROR(IF(AW4395="","",VLOOKUP(AW4395,SUSS!R:S,2,FALSE)),AY4395*SUSS!$M$2)</f>
        <v/>
      </c>
      <c r="BC4395" s="187" t="str">
        <f t="shared" si="1498"/>
        <v/>
      </c>
    </row>
    <row r="4396" spans="29:55">
      <c r="AC4396" s="187" t="str">
        <f t="shared" si="1478"/>
        <v/>
      </c>
      <c r="AD4396" s="187" t="str">
        <f t="shared" si="1479"/>
        <v/>
      </c>
      <c r="AE4396" s="187" t="str">
        <f t="shared" si="1480"/>
        <v/>
      </c>
      <c r="AF4396" s="187" t="str">
        <f t="shared" si="1481"/>
        <v/>
      </c>
      <c r="AG4396" s="187" t="str">
        <f t="shared" si="1482"/>
        <v/>
      </c>
      <c r="AH4396" s="187" t="str">
        <f t="shared" si="1483"/>
        <v/>
      </c>
      <c r="AI4396" s="187" t="str">
        <f t="shared" si="1484"/>
        <v/>
      </c>
      <c r="AJ4396" s="187" t="str">
        <f t="shared" si="1485"/>
        <v/>
      </c>
      <c r="AK4396" s="187" t="str">
        <f t="shared" si="1486"/>
        <v/>
      </c>
      <c r="AN4396" s="187" t="str">
        <f t="shared" si="1487"/>
        <v/>
      </c>
      <c r="AO4396" s="187" t="str">
        <f t="shared" si="1488"/>
        <v/>
      </c>
      <c r="AP4396" s="187" t="str">
        <f t="shared" si="1489"/>
        <v/>
      </c>
      <c r="AT4396" s="187" t="str">
        <f t="shared" si="1490"/>
        <v/>
      </c>
      <c r="AU4396" s="187" t="str">
        <f t="shared" si="1491"/>
        <v/>
      </c>
      <c r="AV4396" s="187" t="str">
        <f t="shared" si="1492"/>
        <v/>
      </c>
      <c r="AW4396" s="187" t="str">
        <f t="shared" si="1493"/>
        <v/>
      </c>
      <c r="AX4396" s="187" t="str">
        <f t="shared" si="1494"/>
        <v/>
      </c>
      <c r="AY4396" s="187" t="str">
        <f t="shared" si="1495"/>
        <v/>
      </c>
      <c r="AZ4396" s="187" t="str">
        <f t="shared" si="1496"/>
        <v/>
      </c>
      <c r="BA4396" s="187" t="str">
        <f t="shared" si="1497"/>
        <v xml:space="preserve"> </v>
      </c>
      <c r="BB4396" s="187" t="str">
        <f>IFERROR(IF(AW4396="","",VLOOKUP(AW4396,SUSS!R:S,2,FALSE)),AY4396*SUSS!$M$2)</f>
        <v/>
      </c>
      <c r="BC4396" s="187" t="str">
        <f t="shared" si="1498"/>
        <v/>
      </c>
    </row>
    <row r="4397" spans="29:55">
      <c r="AC4397" s="187" t="str">
        <f t="shared" si="1478"/>
        <v/>
      </c>
      <c r="AD4397" s="187" t="str">
        <f t="shared" si="1479"/>
        <v/>
      </c>
      <c r="AE4397" s="187" t="str">
        <f t="shared" si="1480"/>
        <v/>
      </c>
      <c r="AF4397" s="187" t="str">
        <f t="shared" si="1481"/>
        <v/>
      </c>
      <c r="AG4397" s="187" t="str">
        <f t="shared" si="1482"/>
        <v/>
      </c>
      <c r="AH4397" s="187" t="str">
        <f t="shared" si="1483"/>
        <v/>
      </c>
      <c r="AI4397" s="187" t="str">
        <f t="shared" si="1484"/>
        <v/>
      </c>
      <c r="AJ4397" s="187" t="str">
        <f t="shared" si="1485"/>
        <v/>
      </c>
      <c r="AK4397" s="187" t="str">
        <f t="shared" si="1486"/>
        <v/>
      </c>
      <c r="AN4397" s="187" t="str">
        <f t="shared" si="1487"/>
        <v/>
      </c>
      <c r="AO4397" s="187" t="str">
        <f t="shared" si="1488"/>
        <v/>
      </c>
      <c r="AP4397" s="187" t="str">
        <f t="shared" si="1489"/>
        <v/>
      </c>
      <c r="AT4397" s="187" t="str">
        <f t="shared" si="1490"/>
        <v/>
      </c>
      <c r="AU4397" s="187" t="str">
        <f t="shared" si="1491"/>
        <v/>
      </c>
      <c r="AV4397" s="187" t="str">
        <f t="shared" si="1492"/>
        <v/>
      </c>
      <c r="AW4397" s="187" t="str">
        <f t="shared" si="1493"/>
        <v/>
      </c>
      <c r="AX4397" s="187" t="str">
        <f t="shared" si="1494"/>
        <v/>
      </c>
      <c r="AY4397" s="187" t="str">
        <f t="shared" si="1495"/>
        <v/>
      </c>
      <c r="AZ4397" s="187" t="str">
        <f t="shared" si="1496"/>
        <v/>
      </c>
      <c r="BA4397" s="187" t="str">
        <f t="shared" si="1497"/>
        <v xml:space="preserve"> </v>
      </c>
      <c r="BB4397" s="187" t="str">
        <f>IFERROR(IF(AW4397="","",VLOOKUP(AW4397,SUSS!R:S,2,FALSE)),AY4397*SUSS!$M$2)</f>
        <v/>
      </c>
      <c r="BC4397" s="187" t="str">
        <f t="shared" si="1498"/>
        <v/>
      </c>
    </row>
    <row r="4398" spans="29:55">
      <c r="AC4398" s="187" t="str">
        <f t="shared" si="1478"/>
        <v/>
      </c>
      <c r="AD4398" s="187" t="str">
        <f t="shared" si="1479"/>
        <v/>
      </c>
      <c r="AE4398" s="187" t="str">
        <f t="shared" si="1480"/>
        <v/>
      </c>
      <c r="AF4398" s="187" t="str">
        <f t="shared" si="1481"/>
        <v/>
      </c>
      <c r="AG4398" s="187" t="str">
        <f t="shared" si="1482"/>
        <v/>
      </c>
      <c r="AH4398" s="187" t="str">
        <f t="shared" si="1483"/>
        <v/>
      </c>
      <c r="AI4398" s="187" t="str">
        <f t="shared" si="1484"/>
        <v/>
      </c>
      <c r="AJ4398" s="187" t="str">
        <f t="shared" si="1485"/>
        <v/>
      </c>
      <c r="AK4398" s="187" t="str">
        <f t="shared" si="1486"/>
        <v/>
      </c>
      <c r="AN4398" s="187" t="str">
        <f t="shared" si="1487"/>
        <v/>
      </c>
      <c r="AO4398" s="187" t="str">
        <f t="shared" si="1488"/>
        <v/>
      </c>
      <c r="AP4398" s="187" t="str">
        <f t="shared" si="1489"/>
        <v/>
      </c>
      <c r="AT4398" s="187" t="str">
        <f t="shared" si="1490"/>
        <v/>
      </c>
      <c r="AU4398" s="187" t="str">
        <f t="shared" si="1491"/>
        <v/>
      </c>
      <c r="AV4398" s="187" t="str">
        <f t="shared" si="1492"/>
        <v/>
      </c>
      <c r="AW4398" s="187" t="str">
        <f t="shared" si="1493"/>
        <v/>
      </c>
      <c r="AX4398" s="187" t="str">
        <f t="shared" si="1494"/>
        <v/>
      </c>
      <c r="AY4398" s="187" t="str">
        <f t="shared" si="1495"/>
        <v/>
      </c>
      <c r="AZ4398" s="187" t="str">
        <f t="shared" si="1496"/>
        <v/>
      </c>
      <c r="BA4398" s="187" t="str">
        <f t="shared" si="1497"/>
        <v xml:space="preserve"> </v>
      </c>
      <c r="BB4398" s="187" t="str">
        <f>IFERROR(IF(AW4398="","",VLOOKUP(AW4398,SUSS!R:S,2,FALSE)),AY4398*SUSS!$M$2)</f>
        <v/>
      </c>
      <c r="BC4398" s="187" t="str">
        <f t="shared" si="1498"/>
        <v/>
      </c>
    </row>
    <row r="4399" spans="29:55">
      <c r="AC4399" s="187" t="str">
        <f t="shared" si="1478"/>
        <v/>
      </c>
      <c r="AD4399" s="187" t="str">
        <f t="shared" si="1479"/>
        <v/>
      </c>
      <c r="AE4399" s="187" t="str">
        <f t="shared" si="1480"/>
        <v/>
      </c>
      <c r="AF4399" s="187" t="str">
        <f t="shared" si="1481"/>
        <v/>
      </c>
      <c r="AG4399" s="187" t="str">
        <f t="shared" si="1482"/>
        <v/>
      </c>
      <c r="AH4399" s="187" t="str">
        <f t="shared" si="1483"/>
        <v/>
      </c>
      <c r="AI4399" s="187" t="str">
        <f t="shared" si="1484"/>
        <v/>
      </c>
      <c r="AJ4399" s="187" t="str">
        <f t="shared" si="1485"/>
        <v/>
      </c>
      <c r="AK4399" s="187" t="str">
        <f t="shared" si="1486"/>
        <v/>
      </c>
      <c r="AN4399" s="187" t="str">
        <f t="shared" si="1487"/>
        <v/>
      </c>
      <c r="AO4399" s="187" t="str">
        <f t="shared" si="1488"/>
        <v/>
      </c>
      <c r="AP4399" s="187" t="str">
        <f t="shared" si="1489"/>
        <v/>
      </c>
      <c r="AT4399" s="187" t="str">
        <f t="shared" si="1490"/>
        <v/>
      </c>
      <c r="AU4399" s="187" t="str">
        <f t="shared" si="1491"/>
        <v/>
      </c>
      <c r="AV4399" s="187" t="str">
        <f t="shared" si="1492"/>
        <v/>
      </c>
      <c r="AW4399" s="187" t="str">
        <f t="shared" si="1493"/>
        <v/>
      </c>
      <c r="AX4399" s="187" t="str">
        <f t="shared" si="1494"/>
        <v/>
      </c>
      <c r="AY4399" s="187" t="str">
        <f t="shared" si="1495"/>
        <v/>
      </c>
      <c r="AZ4399" s="187" t="str">
        <f t="shared" si="1496"/>
        <v/>
      </c>
      <c r="BA4399" s="187" t="str">
        <f t="shared" si="1497"/>
        <v xml:space="preserve"> </v>
      </c>
      <c r="BB4399" s="187" t="str">
        <f>IFERROR(IF(AW4399="","",VLOOKUP(AW4399,SUSS!R:S,2,FALSE)),AY4399*SUSS!$M$2)</f>
        <v/>
      </c>
      <c r="BC4399" s="187" t="str">
        <f t="shared" si="1498"/>
        <v/>
      </c>
    </row>
    <row r="4400" spans="29:55">
      <c r="AC4400" s="187" t="str">
        <f t="shared" si="1478"/>
        <v/>
      </c>
      <c r="AD4400" s="187" t="str">
        <f t="shared" si="1479"/>
        <v/>
      </c>
      <c r="AE4400" s="187" t="str">
        <f t="shared" si="1480"/>
        <v/>
      </c>
      <c r="AF4400" s="187" t="str">
        <f t="shared" si="1481"/>
        <v/>
      </c>
      <c r="AG4400" s="187" t="str">
        <f t="shared" si="1482"/>
        <v/>
      </c>
      <c r="AH4400" s="187" t="str">
        <f t="shared" si="1483"/>
        <v/>
      </c>
      <c r="AI4400" s="187" t="str">
        <f t="shared" si="1484"/>
        <v/>
      </c>
      <c r="AJ4400" s="187" t="str">
        <f t="shared" si="1485"/>
        <v/>
      </c>
      <c r="AK4400" s="187" t="str">
        <f t="shared" si="1486"/>
        <v/>
      </c>
      <c r="AN4400" s="187" t="str">
        <f t="shared" si="1487"/>
        <v/>
      </c>
      <c r="AO4400" s="187" t="str">
        <f t="shared" si="1488"/>
        <v/>
      </c>
      <c r="AP4400" s="187" t="str">
        <f t="shared" si="1489"/>
        <v/>
      </c>
      <c r="AT4400" s="187" t="str">
        <f t="shared" si="1490"/>
        <v/>
      </c>
      <c r="AU4400" s="187" t="str">
        <f t="shared" si="1491"/>
        <v/>
      </c>
      <c r="AV4400" s="187" t="str">
        <f t="shared" si="1492"/>
        <v/>
      </c>
      <c r="AW4400" s="187" t="str">
        <f t="shared" si="1493"/>
        <v/>
      </c>
      <c r="AX4400" s="187" t="str">
        <f t="shared" si="1494"/>
        <v/>
      </c>
      <c r="AY4400" s="187" t="str">
        <f t="shared" si="1495"/>
        <v/>
      </c>
      <c r="AZ4400" s="187" t="str">
        <f t="shared" si="1496"/>
        <v/>
      </c>
      <c r="BA4400" s="187" t="str">
        <f t="shared" si="1497"/>
        <v xml:space="preserve"> </v>
      </c>
      <c r="BB4400" s="187" t="str">
        <f>IFERROR(IF(AW4400="","",VLOOKUP(AW4400,SUSS!R:S,2,FALSE)),AY4400*SUSS!$M$2)</f>
        <v/>
      </c>
      <c r="BC4400" s="187" t="str">
        <f t="shared" si="1498"/>
        <v/>
      </c>
    </row>
    <row r="4401" spans="29:55">
      <c r="AC4401" s="187" t="str">
        <f t="shared" si="1478"/>
        <v/>
      </c>
      <c r="AD4401" s="187" t="str">
        <f t="shared" si="1479"/>
        <v/>
      </c>
      <c r="AE4401" s="187" t="str">
        <f t="shared" si="1480"/>
        <v/>
      </c>
      <c r="AF4401" s="187" t="str">
        <f t="shared" si="1481"/>
        <v/>
      </c>
      <c r="AG4401" s="187" t="str">
        <f t="shared" si="1482"/>
        <v/>
      </c>
      <c r="AH4401" s="187" t="str">
        <f t="shared" si="1483"/>
        <v/>
      </c>
      <c r="AI4401" s="187" t="str">
        <f t="shared" si="1484"/>
        <v/>
      </c>
      <c r="AJ4401" s="187" t="str">
        <f t="shared" si="1485"/>
        <v/>
      </c>
      <c r="AK4401" s="187" t="str">
        <f t="shared" si="1486"/>
        <v/>
      </c>
      <c r="AN4401" s="187" t="str">
        <f t="shared" si="1487"/>
        <v/>
      </c>
      <c r="AO4401" s="187" t="str">
        <f t="shared" si="1488"/>
        <v/>
      </c>
      <c r="AP4401" s="187" t="str">
        <f t="shared" si="1489"/>
        <v/>
      </c>
      <c r="AT4401" s="187" t="str">
        <f t="shared" si="1490"/>
        <v/>
      </c>
      <c r="AU4401" s="187" t="str">
        <f t="shared" si="1491"/>
        <v/>
      </c>
      <c r="AV4401" s="187" t="str">
        <f t="shared" si="1492"/>
        <v/>
      </c>
      <c r="AW4401" s="187" t="str">
        <f t="shared" si="1493"/>
        <v/>
      </c>
      <c r="AX4401" s="187" t="str">
        <f t="shared" si="1494"/>
        <v/>
      </c>
      <c r="AY4401" s="187" t="str">
        <f t="shared" si="1495"/>
        <v/>
      </c>
      <c r="AZ4401" s="187" t="str">
        <f t="shared" si="1496"/>
        <v/>
      </c>
      <c r="BA4401" s="187" t="str">
        <f t="shared" si="1497"/>
        <v xml:space="preserve"> </v>
      </c>
      <c r="BB4401" s="187" t="str">
        <f>IFERROR(IF(AW4401="","",VLOOKUP(AW4401,SUSS!R:S,2,FALSE)),AY4401*SUSS!$M$2)</f>
        <v/>
      </c>
      <c r="BC4401" s="187" t="str">
        <f t="shared" si="1498"/>
        <v/>
      </c>
    </row>
    <row r="4402" spans="29:55">
      <c r="AC4402" s="187" t="str">
        <f t="shared" si="1478"/>
        <v/>
      </c>
      <c r="AD4402" s="187" t="str">
        <f t="shared" si="1479"/>
        <v/>
      </c>
      <c r="AE4402" s="187" t="str">
        <f t="shared" si="1480"/>
        <v/>
      </c>
      <c r="AF4402" s="187" t="str">
        <f t="shared" si="1481"/>
        <v/>
      </c>
      <c r="AG4402" s="187" t="str">
        <f t="shared" si="1482"/>
        <v/>
      </c>
      <c r="AH4402" s="187" t="str">
        <f t="shared" si="1483"/>
        <v/>
      </c>
      <c r="AI4402" s="187" t="str">
        <f t="shared" si="1484"/>
        <v/>
      </c>
      <c r="AJ4402" s="187" t="str">
        <f t="shared" si="1485"/>
        <v/>
      </c>
      <c r="AK4402" s="187" t="str">
        <f t="shared" si="1486"/>
        <v/>
      </c>
      <c r="AN4402" s="187" t="str">
        <f t="shared" si="1487"/>
        <v/>
      </c>
      <c r="AO4402" s="187" t="str">
        <f t="shared" si="1488"/>
        <v/>
      </c>
      <c r="AP4402" s="187" t="str">
        <f t="shared" si="1489"/>
        <v/>
      </c>
      <c r="AT4402" s="187" t="str">
        <f t="shared" si="1490"/>
        <v/>
      </c>
      <c r="AU4402" s="187" t="str">
        <f t="shared" si="1491"/>
        <v/>
      </c>
      <c r="AV4402" s="187" t="str">
        <f t="shared" si="1492"/>
        <v/>
      </c>
      <c r="AW4402" s="187" t="str">
        <f t="shared" si="1493"/>
        <v/>
      </c>
      <c r="AX4402" s="187" t="str">
        <f t="shared" si="1494"/>
        <v/>
      </c>
      <c r="AY4402" s="187" t="str">
        <f t="shared" si="1495"/>
        <v/>
      </c>
      <c r="AZ4402" s="187" t="str">
        <f t="shared" si="1496"/>
        <v/>
      </c>
      <c r="BA4402" s="187" t="str">
        <f t="shared" si="1497"/>
        <v xml:space="preserve"> </v>
      </c>
      <c r="BB4402" s="187" t="str">
        <f>IFERROR(IF(AW4402="","",VLOOKUP(AW4402,SUSS!R:S,2,FALSE)),AY4402*SUSS!$M$2)</f>
        <v/>
      </c>
      <c r="BC4402" s="187" t="str">
        <f t="shared" si="1498"/>
        <v/>
      </c>
    </row>
    <row r="4403" spans="29:55">
      <c r="AC4403" s="187" t="str">
        <f t="shared" si="1478"/>
        <v/>
      </c>
      <c r="AD4403" s="187" t="str">
        <f t="shared" si="1479"/>
        <v/>
      </c>
      <c r="AE4403" s="187" t="str">
        <f t="shared" si="1480"/>
        <v/>
      </c>
      <c r="AF4403" s="187" t="str">
        <f t="shared" si="1481"/>
        <v/>
      </c>
      <c r="AG4403" s="187" t="str">
        <f t="shared" si="1482"/>
        <v/>
      </c>
      <c r="AH4403" s="187" t="str">
        <f t="shared" si="1483"/>
        <v/>
      </c>
      <c r="AI4403" s="187" t="str">
        <f t="shared" si="1484"/>
        <v/>
      </c>
      <c r="AJ4403" s="187" t="str">
        <f t="shared" si="1485"/>
        <v/>
      </c>
      <c r="AK4403" s="187" t="str">
        <f t="shared" si="1486"/>
        <v/>
      </c>
      <c r="AN4403" s="187" t="str">
        <f t="shared" si="1487"/>
        <v/>
      </c>
      <c r="AO4403" s="187" t="str">
        <f t="shared" si="1488"/>
        <v/>
      </c>
      <c r="AP4403" s="187" t="str">
        <f t="shared" si="1489"/>
        <v/>
      </c>
      <c r="AT4403" s="187" t="str">
        <f t="shared" si="1490"/>
        <v/>
      </c>
      <c r="AU4403" s="187" t="str">
        <f t="shared" si="1491"/>
        <v/>
      </c>
      <c r="AV4403" s="187" t="str">
        <f t="shared" si="1492"/>
        <v/>
      </c>
      <c r="AW4403" s="187" t="str">
        <f t="shared" si="1493"/>
        <v/>
      </c>
      <c r="AX4403" s="187" t="str">
        <f t="shared" si="1494"/>
        <v/>
      </c>
      <c r="AY4403" s="187" t="str">
        <f t="shared" si="1495"/>
        <v/>
      </c>
      <c r="AZ4403" s="187" t="str">
        <f t="shared" si="1496"/>
        <v/>
      </c>
      <c r="BA4403" s="187" t="str">
        <f t="shared" si="1497"/>
        <v xml:space="preserve"> </v>
      </c>
      <c r="BB4403" s="187" t="str">
        <f>IFERROR(IF(AW4403="","",VLOOKUP(AW4403,SUSS!R:S,2,FALSE)),AY4403*SUSS!$M$2)</f>
        <v/>
      </c>
      <c r="BC4403" s="187" t="str">
        <f t="shared" si="1498"/>
        <v/>
      </c>
    </row>
    <row r="4404" spans="29:55">
      <c r="AC4404" s="187" t="str">
        <f t="shared" si="1478"/>
        <v/>
      </c>
      <c r="AD4404" s="187" t="str">
        <f t="shared" si="1479"/>
        <v/>
      </c>
      <c r="AE4404" s="187" t="str">
        <f t="shared" si="1480"/>
        <v/>
      </c>
      <c r="AF4404" s="187" t="str">
        <f t="shared" si="1481"/>
        <v/>
      </c>
      <c r="AG4404" s="187" t="str">
        <f t="shared" si="1482"/>
        <v/>
      </c>
      <c r="AH4404" s="187" t="str">
        <f t="shared" si="1483"/>
        <v/>
      </c>
      <c r="AI4404" s="187" t="str">
        <f t="shared" si="1484"/>
        <v/>
      </c>
      <c r="AJ4404" s="187" t="str">
        <f t="shared" si="1485"/>
        <v/>
      </c>
      <c r="AK4404" s="187" t="str">
        <f t="shared" si="1486"/>
        <v/>
      </c>
      <c r="AN4404" s="187" t="str">
        <f t="shared" si="1487"/>
        <v/>
      </c>
      <c r="AO4404" s="187" t="str">
        <f t="shared" si="1488"/>
        <v/>
      </c>
      <c r="AP4404" s="187" t="str">
        <f t="shared" si="1489"/>
        <v/>
      </c>
      <c r="AT4404" s="187" t="str">
        <f t="shared" si="1490"/>
        <v/>
      </c>
      <c r="AU4404" s="187" t="str">
        <f t="shared" si="1491"/>
        <v/>
      </c>
      <c r="AV4404" s="187" t="str">
        <f t="shared" si="1492"/>
        <v/>
      </c>
      <c r="AW4404" s="187" t="str">
        <f t="shared" si="1493"/>
        <v/>
      </c>
      <c r="AX4404" s="187" t="str">
        <f t="shared" si="1494"/>
        <v/>
      </c>
      <c r="AY4404" s="187" t="str">
        <f t="shared" si="1495"/>
        <v/>
      </c>
      <c r="AZ4404" s="187" t="str">
        <f t="shared" si="1496"/>
        <v/>
      </c>
      <c r="BA4404" s="187" t="str">
        <f t="shared" si="1497"/>
        <v xml:space="preserve"> </v>
      </c>
      <c r="BB4404" s="187" t="str">
        <f>IFERROR(IF(AW4404="","",VLOOKUP(AW4404,SUSS!R:S,2,FALSE)),AY4404*SUSS!$M$2)</f>
        <v/>
      </c>
      <c r="BC4404" s="187" t="str">
        <f t="shared" si="1498"/>
        <v/>
      </c>
    </row>
    <row r="4405" spans="29:55">
      <c r="AC4405" s="187" t="str">
        <f t="shared" si="1478"/>
        <v/>
      </c>
      <c r="AD4405" s="187" t="str">
        <f t="shared" si="1479"/>
        <v/>
      </c>
      <c r="AE4405" s="187" t="str">
        <f t="shared" si="1480"/>
        <v/>
      </c>
      <c r="AF4405" s="187" t="str">
        <f t="shared" si="1481"/>
        <v/>
      </c>
      <c r="AG4405" s="187" t="str">
        <f t="shared" si="1482"/>
        <v/>
      </c>
      <c r="AH4405" s="187" t="str">
        <f t="shared" si="1483"/>
        <v/>
      </c>
      <c r="AI4405" s="187" t="str">
        <f t="shared" si="1484"/>
        <v/>
      </c>
      <c r="AJ4405" s="187" t="str">
        <f t="shared" si="1485"/>
        <v/>
      </c>
      <c r="AK4405" s="187" t="str">
        <f t="shared" si="1486"/>
        <v/>
      </c>
      <c r="AN4405" s="187" t="str">
        <f t="shared" si="1487"/>
        <v/>
      </c>
      <c r="AO4405" s="187" t="str">
        <f t="shared" si="1488"/>
        <v/>
      </c>
      <c r="AP4405" s="187" t="str">
        <f t="shared" si="1489"/>
        <v/>
      </c>
      <c r="AT4405" s="187" t="str">
        <f t="shared" si="1490"/>
        <v/>
      </c>
      <c r="AU4405" s="187" t="str">
        <f t="shared" si="1491"/>
        <v/>
      </c>
      <c r="AV4405" s="187" t="str">
        <f t="shared" si="1492"/>
        <v/>
      </c>
      <c r="AW4405" s="187" t="str">
        <f t="shared" si="1493"/>
        <v/>
      </c>
      <c r="AX4405" s="187" t="str">
        <f t="shared" si="1494"/>
        <v/>
      </c>
      <c r="AY4405" s="187" t="str">
        <f t="shared" si="1495"/>
        <v/>
      </c>
      <c r="AZ4405" s="187" t="str">
        <f t="shared" si="1496"/>
        <v/>
      </c>
      <c r="BA4405" s="187" t="str">
        <f t="shared" si="1497"/>
        <v xml:space="preserve"> </v>
      </c>
      <c r="BB4405" s="187" t="str">
        <f>IFERROR(IF(AW4405="","",VLOOKUP(AW4405,SUSS!R:S,2,FALSE)),AY4405*SUSS!$M$2)</f>
        <v/>
      </c>
      <c r="BC4405" s="187" t="str">
        <f t="shared" si="1498"/>
        <v/>
      </c>
    </row>
    <row r="4406" spans="29:55">
      <c r="AC4406" s="187" t="str">
        <f t="shared" si="1478"/>
        <v/>
      </c>
      <c r="AD4406" s="187" t="str">
        <f t="shared" si="1479"/>
        <v/>
      </c>
      <c r="AE4406" s="187" t="str">
        <f t="shared" si="1480"/>
        <v/>
      </c>
      <c r="AF4406" s="187" t="str">
        <f t="shared" si="1481"/>
        <v/>
      </c>
      <c r="AG4406" s="187" t="str">
        <f t="shared" si="1482"/>
        <v/>
      </c>
      <c r="AH4406" s="187" t="str">
        <f t="shared" si="1483"/>
        <v/>
      </c>
      <c r="AI4406" s="187" t="str">
        <f t="shared" si="1484"/>
        <v/>
      </c>
      <c r="AJ4406" s="187" t="str">
        <f t="shared" si="1485"/>
        <v/>
      </c>
      <c r="AK4406" s="187" t="str">
        <f t="shared" si="1486"/>
        <v/>
      </c>
      <c r="AN4406" s="187" t="str">
        <f t="shared" si="1487"/>
        <v/>
      </c>
      <c r="AO4406" s="187" t="str">
        <f t="shared" si="1488"/>
        <v/>
      </c>
      <c r="AP4406" s="187" t="str">
        <f t="shared" si="1489"/>
        <v/>
      </c>
      <c r="AT4406" s="187" t="str">
        <f t="shared" si="1490"/>
        <v/>
      </c>
      <c r="AU4406" s="187" t="str">
        <f t="shared" si="1491"/>
        <v/>
      </c>
      <c r="AV4406" s="187" t="str">
        <f t="shared" si="1492"/>
        <v/>
      </c>
      <c r="AW4406" s="187" t="str">
        <f t="shared" si="1493"/>
        <v/>
      </c>
      <c r="AX4406" s="187" t="str">
        <f t="shared" si="1494"/>
        <v/>
      </c>
      <c r="AY4406" s="187" t="str">
        <f t="shared" si="1495"/>
        <v/>
      </c>
      <c r="AZ4406" s="187" t="str">
        <f t="shared" si="1496"/>
        <v/>
      </c>
      <c r="BA4406" s="187" t="str">
        <f t="shared" si="1497"/>
        <v xml:space="preserve"> </v>
      </c>
      <c r="BB4406" s="187" t="str">
        <f>IFERROR(IF(AW4406="","",VLOOKUP(AW4406,SUSS!R:S,2,FALSE)),AY4406*SUSS!$M$2)</f>
        <v/>
      </c>
      <c r="BC4406" s="187" t="str">
        <f t="shared" si="1498"/>
        <v/>
      </c>
    </row>
    <row r="4407" spans="29:55">
      <c r="AC4407" s="187" t="str">
        <f t="shared" si="1478"/>
        <v/>
      </c>
      <c r="AD4407" s="187" t="str">
        <f t="shared" si="1479"/>
        <v/>
      </c>
      <c r="AE4407" s="187" t="str">
        <f t="shared" si="1480"/>
        <v/>
      </c>
      <c r="AF4407" s="187" t="str">
        <f t="shared" si="1481"/>
        <v/>
      </c>
      <c r="AG4407" s="187" t="str">
        <f t="shared" si="1482"/>
        <v/>
      </c>
      <c r="AH4407" s="187" t="str">
        <f t="shared" si="1483"/>
        <v/>
      </c>
      <c r="AI4407" s="187" t="str">
        <f t="shared" si="1484"/>
        <v/>
      </c>
      <c r="AJ4407" s="187" t="str">
        <f t="shared" si="1485"/>
        <v/>
      </c>
      <c r="AK4407" s="187" t="str">
        <f t="shared" si="1486"/>
        <v/>
      </c>
      <c r="AN4407" s="187" t="str">
        <f t="shared" si="1487"/>
        <v/>
      </c>
      <c r="AO4407" s="187" t="str">
        <f t="shared" si="1488"/>
        <v/>
      </c>
      <c r="AP4407" s="187" t="str">
        <f t="shared" si="1489"/>
        <v/>
      </c>
      <c r="AT4407" s="187" t="str">
        <f t="shared" si="1490"/>
        <v/>
      </c>
      <c r="AU4407" s="187" t="str">
        <f t="shared" si="1491"/>
        <v/>
      </c>
      <c r="AV4407" s="187" t="str">
        <f t="shared" si="1492"/>
        <v/>
      </c>
      <c r="AW4407" s="187" t="str">
        <f t="shared" si="1493"/>
        <v/>
      </c>
      <c r="AX4407" s="187" t="str">
        <f t="shared" si="1494"/>
        <v/>
      </c>
      <c r="AY4407" s="187" t="str">
        <f t="shared" si="1495"/>
        <v/>
      </c>
      <c r="AZ4407" s="187" t="str">
        <f t="shared" si="1496"/>
        <v/>
      </c>
      <c r="BA4407" s="187" t="str">
        <f t="shared" si="1497"/>
        <v xml:space="preserve"> </v>
      </c>
      <c r="BB4407" s="187" t="str">
        <f>IFERROR(IF(AW4407="","",VLOOKUP(AW4407,SUSS!R:S,2,FALSE)),AY4407*SUSS!$M$2)</f>
        <v/>
      </c>
      <c r="BC4407" s="187" t="str">
        <f t="shared" si="1498"/>
        <v/>
      </c>
    </row>
    <row r="4408" spans="29:55">
      <c r="AC4408" s="187" t="str">
        <f t="shared" si="1478"/>
        <v/>
      </c>
      <c r="AD4408" s="187" t="str">
        <f t="shared" si="1479"/>
        <v/>
      </c>
      <c r="AE4408" s="187" t="str">
        <f t="shared" si="1480"/>
        <v/>
      </c>
      <c r="AF4408" s="187" t="str">
        <f t="shared" si="1481"/>
        <v/>
      </c>
      <c r="AG4408" s="187" t="str">
        <f t="shared" si="1482"/>
        <v/>
      </c>
      <c r="AH4408" s="187" t="str">
        <f t="shared" si="1483"/>
        <v/>
      </c>
      <c r="AI4408" s="187" t="str">
        <f t="shared" si="1484"/>
        <v/>
      </c>
      <c r="AJ4408" s="187" t="str">
        <f t="shared" si="1485"/>
        <v/>
      </c>
      <c r="AK4408" s="187" t="str">
        <f t="shared" si="1486"/>
        <v/>
      </c>
      <c r="AN4408" s="187" t="str">
        <f t="shared" si="1487"/>
        <v/>
      </c>
      <c r="AO4408" s="187" t="str">
        <f t="shared" si="1488"/>
        <v/>
      </c>
      <c r="AP4408" s="187" t="str">
        <f t="shared" si="1489"/>
        <v/>
      </c>
      <c r="AT4408" s="187" t="str">
        <f t="shared" si="1490"/>
        <v/>
      </c>
      <c r="AU4408" s="187" t="str">
        <f t="shared" si="1491"/>
        <v/>
      </c>
      <c r="AV4408" s="187" t="str">
        <f t="shared" si="1492"/>
        <v/>
      </c>
      <c r="AW4408" s="187" t="str">
        <f t="shared" si="1493"/>
        <v/>
      </c>
      <c r="AX4408" s="187" t="str">
        <f t="shared" si="1494"/>
        <v/>
      </c>
      <c r="AY4408" s="187" t="str">
        <f t="shared" si="1495"/>
        <v/>
      </c>
      <c r="AZ4408" s="187" t="str">
        <f t="shared" si="1496"/>
        <v/>
      </c>
      <c r="BA4408" s="187" t="str">
        <f t="shared" si="1497"/>
        <v xml:space="preserve"> </v>
      </c>
      <c r="BB4408" s="187" t="str">
        <f>IFERROR(IF(AW4408="","",VLOOKUP(AW4408,SUSS!R:S,2,FALSE)),AY4408*SUSS!$M$2)</f>
        <v/>
      </c>
      <c r="BC4408" s="187" t="str">
        <f t="shared" si="1498"/>
        <v/>
      </c>
    </row>
    <row r="4409" spans="29:55">
      <c r="AC4409" s="187" t="str">
        <f t="shared" si="1478"/>
        <v/>
      </c>
      <c r="AD4409" s="187" t="str">
        <f t="shared" si="1479"/>
        <v/>
      </c>
      <c r="AE4409" s="187" t="str">
        <f t="shared" si="1480"/>
        <v/>
      </c>
      <c r="AF4409" s="187" t="str">
        <f t="shared" si="1481"/>
        <v/>
      </c>
      <c r="AG4409" s="187" t="str">
        <f t="shared" si="1482"/>
        <v/>
      </c>
      <c r="AH4409" s="187" t="str">
        <f t="shared" si="1483"/>
        <v/>
      </c>
      <c r="AI4409" s="187" t="str">
        <f t="shared" si="1484"/>
        <v/>
      </c>
      <c r="AJ4409" s="187" t="str">
        <f t="shared" si="1485"/>
        <v/>
      </c>
      <c r="AK4409" s="187" t="str">
        <f t="shared" si="1486"/>
        <v/>
      </c>
      <c r="AN4409" s="187" t="str">
        <f t="shared" si="1487"/>
        <v/>
      </c>
      <c r="AO4409" s="187" t="str">
        <f t="shared" si="1488"/>
        <v/>
      </c>
      <c r="AP4409" s="187" t="str">
        <f t="shared" si="1489"/>
        <v/>
      </c>
      <c r="AT4409" s="187" t="str">
        <f t="shared" si="1490"/>
        <v/>
      </c>
      <c r="AU4409" s="187" t="str">
        <f t="shared" si="1491"/>
        <v/>
      </c>
      <c r="AV4409" s="187" t="str">
        <f t="shared" si="1492"/>
        <v/>
      </c>
      <c r="AW4409" s="187" t="str">
        <f t="shared" si="1493"/>
        <v/>
      </c>
      <c r="AX4409" s="187" t="str">
        <f t="shared" si="1494"/>
        <v/>
      </c>
      <c r="AY4409" s="187" t="str">
        <f t="shared" si="1495"/>
        <v/>
      </c>
      <c r="AZ4409" s="187" t="str">
        <f t="shared" si="1496"/>
        <v/>
      </c>
      <c r="BA4409" s="187" t="str">
        <f t="shared" si="1497"/>
        <v xml:space="preserve"> </v>
      </c>
      <c r="BB4409" s="187" t="str">
        <f>IFERROR(IF(AW4409="","",VLOOKUP(AW4409,SUSS!R:S,2,FALSE)),AY4409*SUSS!$M$2)</f>
        <v/>
      </c>
      <c r="BC4409" s="187" t="str">
        <f t="shared" si="1498"/>
        <v/>
      </c>
    </row>
    <row r="4410" spans="29:55">
      <c r="AC4410" s="187" t="str">
        <f t="shared" si="1478"/>
        <v/>
      </c>
      <c r="AD4410" s="187" t="str">
        <f t="shared" si="1479"/>
        <v/>
      </c>
      <c r="AE4410" s="187" t="str">
        <f t="shared" si="1480"/>
        <v/>
      </c>
      <c r="AF4410" s="187" t="str">
        <f t="shared" si="1481"/>
        <v/>
      </c>
      <c r="AG4410" s="187" t="str">
        <f t="shared" si="1482"/>
        <v/>
      </c>
      <c r="AH4410" s="187" t="str">
        <f t="shared" si="1483"/>
        <v/>
      </c>
      <c r="AI4410" s="187" t="str">
        <f t="shared" si="1484"/>
        <v/>
      </c>
      <c r="AJ4410" s="187" t="str">
        <f t="shared" si="1485"/>
        <v/>
      </c>
      <c r="AK4410" s="187" t="str">
        <f t="shared" si="1486"/>
        <v/>
      </c>
      <c r="AN4410" s="187" t="str">
        <f t="shared" si="1487"/>
        <v/>
      </c>
      <c r="AO4410" s="187" t="str">
        <f t="shared" si="1488"/>
        <v/>
      </c>
      <c r="AP4410" s="187" t="str">
        <f t="shared" si="1489"/>
        <v/>
      </c>
      <c r="AT4410" s="187" t="str">
        <f t="shared" si="1490"/>
        <v/>
      </c>
      <c r="AU4410" s="187" t="str">
        <f t="shared" si="1491"/>
        <v/>
      </c>
      <c r="AV4410" s="187" t="str">
        <f t="shared" si="1492"/>
        <v/>
      </c>
      <c r="AW4410" s="187" t="str">
        <f t="shared" si="1493"/>
        <v/>
      </c>
      <c r="AX4410" s="187" t="str">
        <f t="shared" si="1494"/>
        <v/>
      </c>
      <c r="AY4410" s="187" t="str">
        <f t="shared" si="1495"/>
        <v/>
      </c>
      <c r="AZ4410" s="187" t="str">
        <f t="shared" si="1496"/>
        <v/>
      </c>
      <c r="BA4410" s="187" t="str">
        <f t="shared" si="1497"/>
        <v xml:space="preserve"> </v>
      </c>
      <c r="BB4410" s="187" t="str">
        <f>IFERROR(IF(AW4410="","",VLOOKUP(AW4410,SUSS!R:S,2,FALSE)),AY4410*SUSS!$M$2)</f>
        <v/>
      </c>
      <c r="BC4410" s="187" t="str">
        <f t="shared" si="1498"/>
        <v/>
      </c>
    </row>
    <row r="4411" spans="29:55">
      <c r="AC4411" s="187" t="str">
        <f t="shared" si="1478"/>
        <v/>
      </c>
      <c r="AD4411" s="187" t="str">
        <f t="shared" si="1479"/>
        <v/>
      </c>
      <c r="AE4411" s="187" t="str">
        <f t="shared" si="1480"/>
        <v/>
      </c>
      <c r="AF4411" s="187" t="str">
        <f t="shared" si="1481"/>
        <v/>
      </c>
      <c r="AG4411" s="187" t="str">
        <f t="shared" si="1482"/>
        <v/>
      </c>
      <c r="AH4411" s="187" t="str">
        <f t="shared" si="1483"/>
        <v/>
      </c>
      <c r="AI4411" s="187" t="str">
        <f t="shared" si="1484"/>
        <v/>
      </c>
      <c r="AJ4411" s="187" t="str">
        <f t="shared" si="1485"/>
        <v/>
      </c>
      <c r="AK4411" s="187" t="str">
        <f t="shared" si="1486"/>
        <v/>
      </c>
      <c r="AN4411" s="187" t="str">
        <f t="shared" si="1487"/>
        <v/>
      </c>
      <c r="AO4411" s="187" t="str">
        <f t="shared" si="1488"/>
        <v/>
      </c>
      <c r="AP4411" s="187" t="str">
        <f t="shared" si="1489"/>
        <v/>
      </c>
      <c r="AT4411" s="187" t="str">
        <f t="shared" si="1490"/>
        <v/>
      </c>
      <c r="AU4411" s="187" t="str">
        <f t="shared" si="1491"/>
        <v/>
      </c>
      <c r="AV4411" s="187" t="str">
        <f t="shared" si="1492"/>
        <v/>
      </c>
      <c r="AW4411" s="187" t="str">
        <f t="shared" si="1493"/>
        <v/>
      </c>
      <c r="AX4411" s="187" t="str">
        <f t="shared" si="1494"/>
        <v/>
      </c>
      <c r="AY4411" s="187" t="str">
        <f t="shared" si="1495"/>
        <v/>
      </c>
      <c r="AZ4411" s="187" t="str">
        <f t="shared" si="1496"/>
        <v/>
      </c>
      <c r="BA4411" s="187" t="str">
        <f t="shared" si="1497"/>
        <v xml:space="preserve"> </v>
      </c>
      <c r="BB4411" s="187" t="str">
        <f>IFERROR(IF(AW4411="","",VLOOKUP(AW4411,SUSS!R:S,2,FALSE)),AY4411*SUSS!$M$2)</f>
        <v/>
      </c>
      <c r="BC4411" s="187" t="str">
        <f t="shared" si="1498"/>
        <v/>
      </c>
    </row>
    <row r="4412" spans="29:55">
      <c r="AC4412" s="187" t="str">
        <f t="shared" si="1478"/>
        <v/>
      </c>
      <c r="AD4412" s="187" t="str">
        <f t="shared" si="1479"/>
        <v/>
      </c>
      <c r="AE4412" s="187" t="str">
        <f t="shared" si="1480"/>
        <v/>
      </c>
      <c r="AF4412" s="187" t="str">
        <f t="shared" si="1481"/>
        <v/>
      </c>
      <c r="AG4412" s="187" t="str">
        <f t="shared" si="1482"/>
        <v/>
      </c>
      <c r="AH4412" s="187" t="str">
        <f t="shared" si="1483"/>
        <v/>
      </c>
      <c r="AI4412" s="187" t="str">
        <f t="shared" si="1484"/>
        <v/>
      </c>
      <c r="AJ4412" s="187" t="str">
        <f t="shared" si="1485"/>
        <v/>
      </c>
      <c r="AK4412" s="187" t="str">
        <f t="shared" si="1486"/>
        <v/>
      </c>
      <c r="AN4412" s="187" t="str">
        <f t="shared" si="1487"/>
        <v/>
      </c>
      <c r="AO4412" s="187" t="str">
        <f t="shared" si="1488"/>
        <v/>
      </c>
      <c r="AP4412" s="187" t="str">
        <f t="shared" si="1489"/>
        <v/>
      </c>
      <c r="AT4412" s="187" t="str">
        <f t="shared" si="1490"/>
        <v/>
      </c>
      <c r="AU4412" s="187" t="str">
        <f t="shared" si="1491"/>
        <v/>
      </c>
      <c r="AV4412" s="187" t="str">
        <f t="shared" si="1492"/>
        <v/>
      </c>
      <c r="AW4412" s="187" t="str">
        <f t="shared" si="1493"/>
        <v/>
      </c>
      <c r="AX4412" s="187" t="str">
        <f t="shared" si="1494"/>
        <v/>
      </c>
      <c r="AY4412" s="187" t="str">
        <f t="shared" si="1495"/>
        <v/>
      </c>
      <c r="AZ4412" s="187" t="str">
        <f t="shared" si="1496"/>
        <v/>
      </c>
      <c r="BA4412" s="187" t="str">
        <f t="shared" si="1497"/>
        <v xml:space="preserve"> </v>
      </c>
      <c r="BB4412" s="187" t="str">
        <f>IFERROR(IF(AW4412="","",VLOOKUP(AW4412,SUSS!R:S,2,FALSE)),AY4412*SUSS!$M$2)</f>
        <v/>
      </c>
      <c r="BC4412" s="187" t="str">
        <f t="shared" si="1498"/>
        <v/>
      </c>
    </row>
    <row r="4413" spans="29:55">
      <c r="AC4413" s="187" t="str">
        <f t="shared" si="1478"/>
        <v/>
      </c>
      <c r="AD4413" s="187" t="str">
        <f t="shared" si="1479"/>
        <v/>
      </c>
      <c r="AE4413" s="187" t="str">
        <f t="shared" si="1480"/>
        <v/>
      </c>
      <c r="AF4413" s="187" t="str">
        <f t="shared" si="1481"/>
        <v/>
      </c>
      <c r="AG4413" s="187" t="str">
        <f t="shared" si="1482"/>
        <v/>
      </c>
      <c r="AH4413" s="187" t="str">
        <f t="shared" si="1483"/>
        <v/>
      </c>
      <c r="AI4413" s="187" t="str">
        <f t="shared" si="1484"/>
        <v/>
      </c>
      <c r="AJ4413" s="187" t="str">
        <f t="shared" si="1485"/>
        <v/>
      </c>
      <c r="AK4413" s="187" t="str">
        <f t="shared" si="1486"/>
        <v/>
      </c>
      <c r="AN4413" s="187" t="str">
        <f t="shared" si="1487"/>
        <v/>
      </c>
      <c r="AO4413" s="187" t="str">
        <f t="shared" si="1488"/>
        <v/>
      </c>
      <c r="AP4413" s="187" t="str">
        <f t="shared" si="1489"/>
        <v/>
      </c>
      <c r="AT4413" s="187" t="str">
        <f t="shared" si="1490"/>
        <v/>
      </c>
      <c r="AU4413" s="187" t="str">
        <f t="shared" si="1491"/>
        <v/>
      </c>
      <c r="AV4413" s="187" t="str">
        <f t="shared" si="1492"/>
        <v/>
      </c>
      <c r="AW4413" s="187" t="str">
        <f t="shared" si="1493"/>
        <v/>
      </c>
      <c r="AX4413" s="187" t="str">
        <f t="shared" si="1494"/>
        <v/>
      </c>
      <c r="AY4413" s="187" t="str">
        <f t="shared" si="1495"/>
        <v/>
      </c>
      <c r="AZ4413" s="187" t="str">
        <f t="shared" si="1496"/>
        <v/>
      </c>
      <c r="BA4413" s="187" t="str">
        <f t="shared" si="1497"/>
        <v xml:space="preserve"> </v>
      </c>
      <c r="BB4413" s="187" t="str">
        <f>IFERROR(IF(AW4413="","",VLOOKUP(AW4413,SUSS!R:S,2,FALSE)),AY4413*SUSS!$M$2)</f>
        <v/>
      </c>
      <c r="BC4413" s="187" t="str">
        <f t="shared" si="1498"/>
        <v/>
      </c>
    </row>
    <row r="4414" spans="29:55">
      <c r="AC4414" s="187" t="str">
        <f t="shared" si="1478"/>
        <v/>
      </c>
      <c r="AD4414" s="187" t="str">
        <f t="shared" si="1479"/>
        <v/>
      </c>
      <c r="AE4414" s="187" t="str">
        <f t="shared" si="1480"/>
        <v/>
      </c>
      <c r="AF4414" s="187" t="str">
        <f t="shared" si="1481"/>
        <v/>
      </c>
      <c r="AG4414" s="187" t="str">
        <f t="shared" si="1482"/>
        <v/>
      </c>
      <c r="AH4414" s="187" t="str">
        <f t="shared" si="1483"/>
        <v/>
      </c>
      <c r="AI4414" s="187" t="str">
        <f t="shared" si="1484"/>
        <v/>
      </c>
      <c r="AJ4414" s="187" t="str">
        <f t="shared" si="1485"/>
        <v/>
      </c>
      <c r="AK4414" s="187" t="str">
        <f t="shared" si="1486"/>
        <v/>
      </c>
      <c r="AN4414" s="187" t="str">
        <f t="shared" si="1487"/>
        <v/>
      </c>
      <c r="AO4414" s="187" t="str">
        <f t="shared" si="1488"/>
        <v/>
      </c>
      <c r="AP4414" s="187" t="str">
        <f t="shared" si="1489"/>
        <v/>
      </c>
      <c r="AT4414" s="187" t="str">
        <f t="shared" si="1490"/>
        <v/>
      </c>
      <c r="AU4414" s="187" t="str">
        <f t="shared" si="1491"/>
        <v/>
      </c>
      <c r="AV4414" s="187" t="str">
        <f t="shared" si="1492"/>
        <v/>
      </c>
      <c r="AW4414" s="187" t="str">
        <f t="shared" si="1493"/>
        <v/>
      </c>
      <c r="AX4414" s="187" t="str">
        <f t="shared" si="1494"/>
        <v/>
      </c>
      <c r="AY4414" s="187" t="str">
        <f t="shared" si="1495"/>
        <v/>
      </c>
      <c r="AZ4414" s="187" t="str">
        <f t="shared" si="1496"/>
        <v/>
      </c>
      <c r="BA4414" s="187" t="str">
        <f t="shared" si="1497"/>
        <v xml:space="preserve"> </v>
      </c>
      <c r="BB4414" s="187" t="str">
        <f>IFERROR(IF(AW4414="","",VLOOKUP(AW4414,SUSS!R:S,2,FALSE)),AY4414*SUSS!$M$2)</f>
        <v/>
      </c>
      <c r="BC4414" s="187" t="str">
        <f t="shared" si="1498"/>
        <v/>
      </c>
    </row>
    <row r="4415" spans="29:55">
      <c r="AC4415" s="187" t="str">
        <f t="shared" si="1478"/>
        <v/>
      </c>
      <c r="AD4415" s="187" t="str">
        <f t="shared" si="1479"/>
        <v/>
      </c>
      <c r="AE4415" s="187" t="str">
        <f t="shared" si="1480"/>
        <v/>
      </c>
      <c r="AF4415" s="187" t="str">
        <f t="shared" si="1481"/>
        <v/>
      </c>
      <c r="AG4415" s="187" t="str">
        <f t="shared" si="1482"/>
        <v/>
      </c>
      <c r="AH4415" s="187" t="str">
        <f t="shared" si="1483"/>
        <v/>
      </c>
      <c r="AI4415" s="187" t="str">
        <f t="shared" si="1484"/>
        <v/>
      </c>
      <c r="AJ4415" s="187" t="str">
        <f t="shared" si="1485"/>
        <v/>
      </c>
      <c r="AK4415" s="187" t="str">
        <f t="shared" si="1486"/>
        <v/>
      </c>
      <c r="AN4415" s="187" t="str">
        <f t="shared" si="1487"/>
        <v/>
      </c>
      <c r="AO4415" s="187" t="str">
        <f t="shared" si="1488"/>
        <v/>
      </c>
      <c r="AP4415" s="187" t="str">
        <f t="shared" si="1489"/>
        <v/>
      </c>
      <c r="AT4415" s="187" t="str">
        <f t="shared" si="1490"/>
        <v/>
      </c>
      <c r="AU4415" s="187" t="str">
        <f t="shared" si="1491"/>
        <v/>
      </c>
      <c r="AV4415" s="187" t="str">
        <f t="shared" si="1492"/>
        <v/>
      </c>
      <c r="AW4415" s="187" t="str">
        <f t="shared" si="1493"/>
        <v/>
      </c>
      <c r="AX4415" s="187" t="str">
        <f t="shared" si="1494"/>
        <v/>
      </c>
      <c r="AY4415" s="187" t="str">
        <f t="shared" si="1495"/>
        <v/>
      </c>
      <c r="AZ4415" s="187" t="str">
        <f t="shared" si="1496"/>
        <v/>
      </c>
      <c r="BA4415" s="187" t="str">
        <f t="shared" si="1497"/>
        <v xml:space="preserve"> </v>
      </c>
      <c r="BB4415" s="187" t="str">
        <f>IFERROR(IF(AW4415="","",VLOOKUP(AW4415,SUSS!R:S,2,FALSE)),AY4415*SUSS!$M$2)</f>
        <v/>
      </c>
      <c r="BC4415" s="187" t="str">
        <f t="shared" si="1498"/>
        <v/>
      </c>
    </row>
    <row r="4416" spans="29:55">
      <c r="AC4416" s="187" t="str">
        <f t="shared" si="1478"/>
        <v/>
      </c>
      <c r="AD4416" s="187" t="str">
        <f t="shared" si="1479"/>
        <v/>
      </c>
      <c r="AE4416" s="187" t="str">
        <f t="shared" si="1480"/>
        <v/>
      </c>
      <c r="AF4416" s="187" t="str">
        <f t="shared" si="1481"/>
        <v/>
      </c>
      <c r="AG4416" s="187" t="str">
        <f t="shared" si="1482"/>
        <v/>
      </c>
      <c r="AH4416" s="187" t="str">
        <f t="shared" si="1483"/>
        <v/>
      </c>
      <c r="AI4416" s="187" t="str">
        <f t="shared" si="1484"/>
        <v/>
      </c>
      <c r="AJ4416" s="187" t="str">
        <f t="shared" si="1485"/>
        <v/>
      </c>
      <c r="AK4416" s="187" t="str">
        <f t="shared" si="1486"/>
        <v/>
      </c>
      <c r="AN4416" s="187" t="str">
        <f t="shared" si="1487"/>
        <v/>
      </c>
      <c r="AO4416" s="187" t="str">
        <f t="shared" si="1488"/>
        <v/>
      </c>
      <c r="AP4416" s="187" t="str">
        <f t="shared" si="1489"/>
        <v/>
      </c>
      <c r="AT4416" s="187" t="str">
        <f t="shared" si="1490"/>
        <v/>
      </c>
      <c r="AU4416" s="187" t="str">
        <f t="shared" si="1491"/>
        <v/>
      </c>
      <c r="AV4416" s="187" t="str">
        <f t="shared" si="1492"/>
        <v/>
      </c>
      <c r="AW4416" s="187" t="str">
        <f t="shared" si="1493"/>
        <v/>
      </c>
      <c r="AX4416" s="187" t="str">
        <f t="shared" si="1494"/>
        <v/>
      </c>
      <c r="AY4416" s="187" t="str">
        <f t="shared" si="1495"/>
        <v/>
      </c>
      <c r="AZ4416" s="187" t="str">
        <f t="shared" si="1496"/>
        <v/>
      </c>
      <c r="BA4416" s="187" t="str">
        <f t="shared" si="1497"/>
        <v xml:space="preserve"> </v>
      </c>
      <c r="BB4416" s="187" t="str">
        <f>IFERROR(IF(AW4416="","",VLOOKUP(AW4416,SUSS!R:S,2,FALSE)),AY4416*SUSS!$M$2)</f>
        <v/>
      </c>
      <c r="BC4416" s="187" t="str">
        <f t="shared" si="1498"/>
        <v/>
      </c>
    </row>
    <row r="4417" spans="29:55">
      <c r="AC4417" s="187" t="str">
        <f t="shared" si="1478"/>
        <v/>
      </c>
      <c r="AD4417" s="187" t="str">
        <f t="shared" si="1479"/>
        <v/>
      </c>
      <c r="AE4417" s="187" t="str">
        <f t="shared" si="1480"/>
        <v/>
      </c>
      <c r="AF4417" s="187" t="str">
        <f t="shared" si="1481"/>
        <v/>
      </c>
      <c r="AG4417" s="187" t="str">
        <f t="shared" si="1482"/>
        <v/>
      </c>
      <c r="AH4417" s="187" t="str">
        <f t="shared" si="1483"/>
        <v/>
      </c>
      <c r="AI4417" s="187" t="str">
        <f t="shared" si="1484"/>
        <v/>
      </c>
      <c r="AJ4417" s="187" t="str">
        <f t="shared" si="1485"/>
        <v/>
      </c>
      <c r="AK4417" s="187" t="str">
        <f t="shared" si="1486"/>
        <v/>
      </c>
      <c r="AN4417" s="187" t="str">
        <f t="shared" si="1487"/>
        <v/>
      </c>
      <c r="AO4417" s="187" t="str">
        <f t="shared" si="1488"/>
        <v/>
      </c>
      <c r="AP4417" s="187" t="str">
        <f t="shared" si="1489"/>
        <v/>
      </c>
      <c r="AT4417" s="187" t="str">
        <f t="shared" si="1490"/>
        <v/>
      </c>
      <c r="AU4417" s="187" t="str">
        <f t="shared" si="1491"/>
        <v/>
      </c>
      <c r="AV4417" s="187" t="str">
        <f t="shared" si="1492"/>
        <v/>
      </c>
      <c r="AW4417" s="187" t="str">
        <f t="shared" si="1493"/>
        <v/>
      </c>
      <c r="AX4417" s="187" t="str">
        <f t="shared" si="1494"/>
        <v/>
      </c>
      <c r="AY4417" s="187" t="str">
        <f t="shared" si="1495"/>
        <v/>
      </c>
      <c r="AZ4417" s="187" t="str">
        <f t="shared" si="1496"/>
        <v/>
      </c>
      <c r="BA4417" s="187" t="str">
        <f t="shared" si="1497"/>
        <v xml:space="preserve"> </v>
      </c>
      <c r="BB4417" s="187" t="str">
        <f>IFERROR(IF(AW4417="","",VLOOKUP(AW4417,SUSS!R:S,2,FALSE)),AY4417*SUSS!$M$2)</f>
        <v/>
      </c>
      <c r="BC4417" s="187" t="str">
        <f t="shared" si="1498"/>
        <v/>
      </c>
    </row>
    <row r="4418" spans="29:55">
      <c r="AC4418" s="187" t="str">
        <f t="shared" si="1478"/>
        <v/>
      </c>
      <c r="AD4418" s="187" t="str">
        <f t="shared" si="1479"/>
        <v/>
      </c>
      <c r="AE4418" s="187" t="str">
        <f t="shared" si="1480"/>
        <v/>
      </c>
      <c r="AF4418" s="187" t="str">
        <f t="shared" si="1481"/>
        <v/>
      </c>
      <c r="AG4418" s="187" t="str">
        <f t="shared" si="1482"/>
        <v/>
      </c>
      <c r="AH4418" s="187" t="str">
        <f t="shared" si="1483"/>
        <v/>
      </c>
      <c r="AI4418" s="187" t="str">
        <f t="shared" si="1484"/>
        <v/>
      </c>
      <c r="AJ4418" s="187" t="str">
        <f t="shared" si="1485"/>
        <v/>
      </c>
      <c r="AK4418" s="187" t="str">
        <f t="shared" si="1486"/>
        <v/>
      </c>
      <c r="AN4418" s="187" t="str">
        <f t="shared" si="1487"/>
        <v/>
      </c>
      <c r="AO4418" s="187" t="str">
        <f t="shared" si="1488"/>
        <v/>
      </c>
      <c r="AP4418" s="187" t="str">
        <f t="shared" si="1489"/>
        <v/>
      </c>
      <c r="AT4418" s="187" t="str">
        <f t="shared" si="1490"/>
        <v/>
      </c>
      <c r="AU4418" s="187" t="str">
        <f t="shared" si="1491"/>
        <v/>
      </c>
      <c r="AV4418" s="187" t="str">
        <f t="shared" si="1492"/>
        <v/>
      </c>
      <c r="AW4418" s="187" t="str">
        <f t="shared" si="1493"/>
        <v/>
      </c>
      <c r="AX4418" s="187" t="str">
        <f t="shared" si="1494"/>
        <v/>
      </c>
      <c r="AY4418" s="187" t="str">
        <f t="shared" si="1495"/>
        <v/>
      </c>
      <c r="AZ4418" s="187" t="str">
        <f t="shared" si="1496"/>
        <v/>
      </c>
      <c r="BA4418" s="187" t="str">
        <f t="shared" si="1497"/>
        <v xml:space="preserve"> </v>
      </c>
      <c r="BB4418" s="187" t="str">
        <f>IFERROR(IF(AW4418="","",VLOOKUP(AW4418,SUSS!R:S,2,FALSE)),AY4418*SUSS!$M$2)</f>
        <v/>
      </c>
      <c r="BC4418" s="187" t="str">
        <f t="shared" si="1498"/>
        <v/>
      </c>
    </row>
    <row r="4419" spans="29:55">
      <c r="AC4419" s="187" t="str">
        <f t="shared" si="1478"/>
        <v/>
      </c>
      <c r="AD4419" s="187" t="str">
        <f t="shared" si="1479"/>
        <v/>
      </c>
      <c r="AE4419" s="187" t="str">
        <f t="shared" si="1480"/>
        <v/>
      </c>
      <c r="AF4419" s="187" t="str">
        <f t="shared" si="1481"/>
        <v/>
      </c>
      <c r="AG4419" s="187" t="str">
        <f t="shared" si="1482"/>
        <v/>
      </c>
      <c r="AH4419" s="187" t="str">
        <f t="shared" si="1483"/>
        <v/>
      </c>
      <c r="AI4419" s="187" t="str">
        <f t="shared" si="1484"/>
        <v/>
      </c>
      <c r="AJ4419" s="187" t="str">
        <f t="shared" si="1485"/>
        <v/>
      </c>
      <c r="AK4419" s="187" t="str">
        <f t="shared" si="1486"/>
        <v/>
      </c>
      <c r="AN4419" s="187" t="str">
        <f t="shared" si="1487"/>
        <v/>
      </c>
      <c r="AO4419" s="187" t="str">
        <f t="shared" si="1488"/>
        <v/>
      </c>
      <c r="AP4419" s="187" t="str">
        <f t="shared" si="1489"/>
        <v/>
      </c>
      <c r="AT4419" s="187" t="str">
        <f t="shared" si="1490"/>
        <v/>
      </c>
      <c r="AU4419" s="187" t="str">
        <f t="shared" si="1491"/>
        <v/>
      </c>
      <c r="AV4419" s="187" t="str">
        <f t="shared" si="1492"/>
        <v/>
      </c>
      <c r="AW4419" s="187" t="str">
        <f t="shared" si="1493"/>
        <v/>
      </c>
      <c r="AX4419" s="187" t="str">
        <f t="shared" si="1494"/>
        <v/>
      </c>
      <c r="AY4419" s="187" t="str">
        <f t="shared" si="1495"/>
        <v/>
      </c>
      <c r="AZ4419" s="187" t="str">
        <f t="shared" si="1496"/>
        <v/>
      </c>
      <c r="BA4419" s="187" t="str">
        <f t="shared" si="1497"/>
        <v xml:space="preserve"> </v>
      </c>
      <c r="BB4419" s="187" t="str">
        <f>IFERROR(IF(AW4419="","",VLOOKUP(AW4419,SUSS!R:S,2,FALSE)),AY4419*SUSS!$M$2)</f>
        <v/>
      </c>
      <c r="BC4419" s="187" t="str">
        <f t="shared" si="1498"/>
        <v/>
      </c>
    </row>
    <row r="4420" spans="29:55">
      <c r="AC4420" s="187" t="str">
        <f t="shared" si="1478"/>
        <v/>
      </c>
      <c r="AD4420" s="187" t="str">
        <f t="shared" si="1479"/>
        <v/>
      </c>
      <c r="AE4420" s="187" t="str">
        <f t="shared" si="1480"/>
        <v/>
      </c>
      <c r="AF4420" s="187" t="str">
        <f t="shared" si="1481"/>
        <v/>
      </c>
      <c r="AG4420" s="187" t="str">
        <f t="shared" si="1482"/>
        <v/>
      </c>
      <c r="AH4420" s="187" t="str">
        <f t="shared" si="1483"/>
        <v/>
      </c>
      <c r="AI4420" s="187" t="str">
        <f t="shared" si="1484"/>
        <v/>
      </c>
      <c r="AJ4420" s="187" t="str">
        <f t="shared" si="1485"/>
        <v/>
      </c>
      <c r="AK4420" s="187" t="str">
        <f t="shared" si="1486"/>
        <v/>
      </c>
      <c r="AN4420" s="187" t="str">
        <f t="shared" si="1487"/>
        <v/>
      </c>
      <c r="AO4420" s="187" t="str">
        <f t="shared" si="1488"/>
        <v/>
      </c>
      <c r="AP4420" s="187" t="str">
        <f t="shared" si="1489"/>
        <v/>
      </c>
      <c r="AT4420" s="187" t="str">
        <f t="shared" si="1490"/>
        <v/>
      </c>
      <c r="AU4420" s="187" t="str">
        <f t="shared" si="1491"/>
        <v/>
      </c>
      <c r="AV4420" s="187" t="str">
        <f t="shared" si="1492"/>
        <v/>
      </c>
      <c r="AW4420" s="187" t="str">
        <f t="shared" si="1493"/>
        <v/>
      </c>
      <c r="AX4420" s="187" t="str">
        <f t="shared" si="1494"/>
        <v/>
      </c>
      <c r="AY4420" s="187" t="str">
        <f t="shared" si="1495"/>
        <v/>
      </c>
      <c r="AZ4420" s="187" t="str">
        <f t="shared" si="1496"/>
        <v/>
      </c>
      <c r="BA4420" s="187" t="str">
        <f t="shared" si="1497"/>
        <v xml:space="preserve"> </v>
      </c>
      <c r="BB4420" s="187" t="str">
        <f>IFERROR(IF(AW4420="","",VLOOKUP(AW4420,SUSS!R:S,2,FALSE)),AY4420*SUSS!$M$2)</f>
        <v/>
      </c>
      <c r="BC4420" s="187" t="str">
        <f t="shared" si="1498"/>
        <v/>
      </c>
    </row>
    <row r="4421" spans="29:55">
      <c r="AC4421" s="187" t="str">
        <f t="shared" si="1478"/>
        <v/>
      </c>
      <c r="AD4421" s="187" t="str">
        <f t="shared" si="1479"/>
        <v/>
      </c>
      <c r="AE4421" s="187" t="str">
        <f t="shared" si="1480"/>
        <v/>
      </c>
      <c r="AF4421" s="187" t="str">
        <f t="shared" si="1481"/>
        <v/>
      </c>
      <c r="AG4421" s="187" t="str">
        <f t="shared" si="1482"/>
        <v/>
      </c>
      <c r="AH4421" s="187" t="str">
        <f t="shared" si="1483"/>
        <v/>
      </c>
      <c r="AI4421" s="187" t="str">
        <f t="shared" si="1484"/>
        <v/>
      </c>
      <c r="AJ4421" s="187" t="str">
        <f t="shared" si="1485"/>
        <v/>
      </c>
      <c r="AK4421" s="187" t="str">
        <f t="shared" si="1486"/>
        <v/>
      </c>
      <c r="AN4421" s="187" t="str">
        <f t="shared" si="1487"/>
        <v/>
      </c>
      <c r="AO4421" s="187" t="str">
        <f t="shared" si="1488"/>
        <v/>
      </c>
      <c r="AP4421" s="187" t="str">
        <f t="shared" si="1489"/>
        <v/>
      </c>
      <c r="AT4421" s="187" t="str">
        <f t="shared" si="1490"/>
        <v/>
      </c>
      <c r="AU4421" s="187" t="str">
        <f t="shared" si="1491"/>
        <v/>
      </c>
      <c r="AV4421" s="187" t="str">
        <f t="shared" si="1492"/>
        <v/>
      </c>
      <c r="AW4421" s="187" t="str">
        <f t="shared" si="1493"/>
        <v/>
      </c>
      <c r="AX4421" s="187" t="str">
        <f t="shared" si="1494"/>
        <v/>
      </c>
      <c r="AY4421" s="187" t="str">
        <f t="shared" si="1495"/>
        <v/>
      </c>
      <c r="AZ4421" s="187" t="str">
        <f t="shared" si="1496"/>
        <v/>
      </c>
      <c r="BA4421" s="187" t="str">
        <f t="shared" si="1497"/>
        <v xml:space="preserve"> </v>
      </c>
      <c r="BB4421" s="187" t="str">
        <f>IFERROR(IF(AW4421="","",VLOOKUP(AW4421,SUSS!R:S,2,FALSE)),AY4421*SUSS!$M$2)</f>
        <v/>
      </c>
      <c r="BC4421" s="187" t="str">
        <f t="shared" si="1498"/>
        <v/>
      </c>
    </row>
    <row r="4422" spans="29:55">
      <c r="AC4422" s="187" t="str">
        <f t="shared" si="1478"/>
        <v/>
      </c>
      <c r="AD4422" s="187" t="str">
        <f t="shared" si="1479"/>
        <v/>
      </c>
      <c r="AE4422" s="187" t="str">
        <f t="shared" si="1480"/>
        <v/>
      </c>
      <c r="AF4422" s="187" t="str">
        <f t="shared" si="1481"/>
        <v/>
      </c>
      <c r="AG4422" s="187" t="str">
        <f t="shared" si="1482"/>
        <v/>
      </c>
      <c r="AH4422" s="187" t="str">
        <f t="shared" si="1483"/>
        <v/>
      </c>
      <c r="AI4422" s="187" t="str">
        <f t="shared" si="1484"/>
        <v/>
      </c>
      <c r="AJ4422" s="187" t="str">
        <f t="shared" si="1485"/>
        <v/>
      </c>
      <c r="AK4422" s="187" t="str">
        <f t="shared" si="1486"/>
        <v/>
      </c>
      <c r="AN4422" s="187" t="str">
        <f t="shared" si="1487"/>
        <v/>
      </c>
      <c r="AO4422" s="187" t="str">
        <f t="shared" si="1488"/>
        <v/>
      </c>
      <c r="AP4422" s="187" t="str">
        <f t="shared" si="1489"/>
        <v/>
      </c>
      <c r="AT4422" s="187" t="str">
        <f t="shared" si="1490"/>
        <v/>
      </c>
      <c r="AU4422" s="187" t="str">
        <f t="shared" si="1491"/>
        <v/>
      </c>
      <c r="AV4422" s="187" t="str">
        <f t="shared" si="1492"/>
        <v/>
      </c>
      <c r="AW4422" s="187" t="str">
        <f t="shared" si="1493"/>
        <v/>
      </c>
      <c r="AX4422" s="187" t="str">
        <f t="shared" si="1494"/>
        <v/>
      </c>
      <c r="AY4422" s="187" t="str">
        <f t="shared" si="1495"/>
        <v/>
      </c>
      <c r="AZ4422" s="187" t="str">
        <f t="shared" si="1496"/>
        <v/>
      </c>
      <c r="BA4422" s="187" t="str">
        <f t="shared" si="1497"/>
        <v xml:space="preserve"> </v>
      </c>
      <c r="BB4422" s="187" t="str">
        <f>IFERROR(IF(AW4422="","",VLOOKUP(AW4422,SUSS!R:S,2,FALSE)),AY4422*SUSS!$M$2)</f>
        <v/>
      </c>
      <c r="BC4422" s="187" t="str">
        <f t="shared" si="1498"/>
        <v/>
      </c>
    </row>
    <row r="4423" spans="29:55">
      <c r="AC4423" s="187" t="str">
        <f t="shared" si="1478"/>
        <v/>
      </c>
      <c r="AD4423" s="187" t="str">
        <f t="shared" si="1479"/>
        <v/>
      </c>
      <c r="AE4423" s="187" t="str">
        <f t="shared" si="1480"/>
        <v/>
      </c>
      <c r="AF4423" s="187" t="str">
        <f t="shared" si="1481"/>
        <v/>
      </c>
      <c r="AG4423" s="187" t="str">
        <f t="shared" si="1482"/>
        <v/>
      </c>
      <c r="AH4423" s="187" t="str">
        <f t="shared" si="1483"/>
        <v/>
      </c>
      <c r="AI4423" s="187" t="str">
        <f t="shared" si="1484"/>
        <v/>
      </c>
      <c r="AJ4423" s="187" t="str">
        <f t="shared" si="1485"/>
        <v/>
      </c>
      <c r="AK4423" s="187" t="str">
        <f t="shared" si="1486"/>
        <v/>
      </c>
      <c r="AN4423" s="187" t="str">
        <f t="shared" si="1487"/>
        <v/>
      </c>
      <c r="AO4423" s="187" t="str">
        <f t="shared" si="1488"/>
        <v/>
      </c>
      <c r="AP4423" s="187" t="str">
        <f t="shared" si="1489"/>
        <v/>
      </c>
      <c r="AT4423" s="187" t="str">
        <f t="shared" si="1490"/>
        <v/>
      </c>
      <c r="AU4423" s="187" t="str">
        <f t="shared" si="1491"/>
        <v/>
      </c>
      <c r="AV4423" s="187" t="str">
        <f t="shared" si="1492"/>
        <v/>
      </c>
      <c r="AW4423" s="187" t="str">
        <f t="shared" si="1493"/>
        <v/>
      </c>
      <c r="AX4423" s="187" t="str">
        <f t="shared" si="1494"/>
        <v/>
      </c>
      <c r="AY4423" s="187" t="str">
        <f t="shared" si="1495"/>
        <v/>
      </c>
      <c r="AZ4423" s="187" t="str">
        <f t="shared" si="1496"/>
        <v/>
      </c>
      <c r="BA4423" s="187" t="str">
        <f t="shared" si="1497"/>
        <v xml:space="preserve"> </v>
      </c>
      <c r="BB4423" s="187" t="str">
        <f>IFERROR(IF(AW4423="","",VLOOKUP(AW4423,SUSS!R:S,2,FALSE)),AY4423*SUSS!$M$2)</f>
        <v/>
      </c>
      <c r="BC4423" s="187" t="str">
        <f t="shared" si="1498"/>
        <v/>
      </c>
    </row>
    <row r="4424" spans="29:55">
      <c r="AC4424" s="187" t="str">
        <f t="shared" si="1478"/>
        <v/>
      </c>
      <c r="AD4424" s="187" t="str">
        <f t="shared" si="1479"/>
        <v/>
      </c>
      <c r="AE4424" s="187" t="str">
        <f t="shared" si="1480"/>
        <v/>
      </c>
      <c r="AF4424" s="187" t="str">
        <f t="shared" si="1481"/>
        <v/>
      </c>
      <c r="AG4424" s="187" t="str">
        <f t="shared" si="1482"/>
        <v/>
      </c>
      <c r="AH4424" s="187" t="str">
        <f t="shared" si="1483"/>
        <v/>
      </c>
      <c r="AI4424" s="187" t="str">
        <f t="shared" si="1484"/>
        <v/>
      </c>
      <c r="AJ4424" s="187" t="str">
        <f t="shared" si="1485"/>
        <v/>
      </c>
      <c r="AK4424" s="187" t="str">
        <f t="shared" si="1486"/>
        <v/>
      </c>
      <c r="AN4424" s="187" t="str">
        <f t="shared" si="1487"/>
        <v/>
      </c>
      <c r="AO4424" s="187" t="str">
        <f t="shared" si="1488"/>
        <v/>
      </c>
      <c r="AP4424" s="187" t="str">
        <f t="shared" si="1489"/>
        <v/>
      </c>
      <c r="AT4424" s="187" t="str">
        <f t="shared" si="1490"/>
        <v/>
      </c>
      <c r="AU4424" s="187" t="str">
        <f t="shared" si="1491"/>
        <v/>
      </c>
      <c r="AV4424" s="187" t="str">
        <f t="shared" si="1492"/>
        <v/>
      </c>
      <c r="AW4424" s="187" t="str">
        <f t="shared" si="1493"/>
        <v/>
      </c>
      <c r="AX4424" s="187" t="str">
        <f t="shared" si="1494"/>
        <v/>
      </c>
      <c r="AY4424" s="187" t="str">
        <f t="shared" si="1495"/>
        <v/>
      </c>
      <c r="AZ4424" s="187" t="str">
        <f t="shared" si="1496"/>
        <v/>
      </c>
      <c r="BA4424" s="187" t="str">
        <f t="shared" si="1497"/>
        <v xml:space="preserve"> </v>
      </c>
      <c r="BB4424" s="187" t="str">
        <f>IFERROR(IF(AW4424="","",VLOOKUP(AW4424,SUSS!R:S,2,FALSE)),AY4424*SUSS!$M$2)</f>
        <v/>
      </c>
      <c r="BC4424" s="187" t="str">
        <f t="shared" si="1498"/>
        <v/>
      </c>
    </row>
    <row r="4425" spans="29:55">
      <c r="AC4425" s="187" t="str">
        <f t="shared" si="1478"/>
        <v/>
      </c>
      <c r="AD4425" s="187" t="str">
        <f t="shared" si="1479"/>
        <v/>
      </c>
      <c r="AE4425" s="187" t="str">
        <f t="shared" si="1480"/>
        <v/>
      </c>
      <c r="AF4425" s="187" t="str">
        <f t="shared" si="1481"/>
        <v/>
      </c>
      <c r="AG4425" s="187" t="str">
        <f t="shared" si="1482"/>
        <v/>
      </c>
      <c r="AH4425" s="187" t="str">
        <f t="shared" si="1483"/>
        <v/>
      </c>
      <c r="AI4425" s="187" t="str">
        <f t="shared" si="1484"/>
        <v/>
      </c>
      <c r="AJ4425" s="187" t="str">
        <f t="shared" si="1485"/>
        <v/>
      </c>
      <c r="AK4425" s="187" t="str">
        <f t="shared" si="1486"/>
        <v/>
      </c>
      <c r="AN4425" s="187" t="str">
        <f t="shared" si="1487"/>
        <v/>
      </c>
      <c r="AO4425" s="187" t="str">
        <f t="shared" si="1488"/>
        <v/>
      </c>
      <c r="AP4425" s="187" t="str">
        <f t="shared" si="1489"/>
        <v/>
      </c>
      <c r="AT4425" s="187" t="str">
        <f t="shared" si="1490"/>
        <v/>
      </c>
      <c r="AU4425" s="187" t="str">
        <f t="shared" si="1491"/>
        <v/>
      </c>
      <c r="AV4425" s="187" t="str">
        <f t="shared" si="1492"/>
        <v/>
      </c>
      <c r="AW4425" s="187" t="str">
        <f t="shared" si="1493"/>
        <v/>
      </c>
      <c r="AX4425" s="187" t="str">
        <f t="shared" si="1494"/>
        <v/>
      </c>
      <c r="AY4425" s="187" t="str">
        <f t="shared" si="1495"/>
        <v/>
      </c>
      <c r="AZ4425" s="187" t="str">
        <f t="shared" si="1496"/>
        <v/>
      </c>
      <c r="BA4425" s="187" t="str">
        <f t="shared" si="1497"/>
        <v xml:space="preserve"> </v>
      </c>
      <c r="BB4425" s="187" t="str">
        <f>IFERROR(IF(AW4425="","",VLOOKUP(AW4425,SUSS!R:S,2,FALSE)),AY4425*SUSS!$M$2)</f>
        <v/>
      </c>
      <c r="BC4425" s="187" t="str">
        <f t="shared" si="1498"/>
        <v/>
      </c>
    </row>
    <row r="4426" spans="29:55">
      <c r="AC4426" s="187" t="str">
        <f t="shared" si="1478"/>
        <v/>
      </c>
      <c r="AD4426" s="187" t="str">
        <f t="shared" si="1479"/>
        <v/>
      </c>
      <c r="AE4426" s="187" t="str">
        <f t="shared" si="1480"/>
        <v/>
      </c>
      <c r="AF4426" s="187" t="str">
        <f t="shared" si="1481"/>
        <v/>
      </c>
      <c r="AG4426" s="187" t="str">
        <f t="shared" si="1482"/>
        <v/>
      </c>
      <c r="AH4426" s="187" t="str">
        <f t="shared" si="1483"/>
        <v/>
      </c>
      <c r="AI4426" s="187" t="str">
        <f t="shared" si="1484"/>
        <v/>
      </c>
      <c r="AJ4426" s="187" t="str">
        <f t="shared" si="1485"/>
        <v/>
      </c>
      <c r="AK4426" s="187" t="str">
        <f t="shared" si="1486"/>
        <v/>
      </c>
      <c r="AN4426" s="187" t="str">
        <f t="shared" si="1487"/>
        <v/>
      </c>
      <c r="AO4426" s="187" t="str">
        <f t="shared" si="1488"/>
        <v/>
      </c>
      <c r="AP4426" s="187" t="str">
        <f t="shared" si="1489"/>
        <v/>
      </c>
      <c r="AT4426" s="187" t="str">
        <f t="shared" si="1490"/>
        <v/>
      </c>
      <c r="AU4426" s="187" t="str">
        <f t="shared" si="1491"/>
        <v/>
      </c>
      <c r="AV4426" s="187" t="str">
        <f t="shared" si="1492"/>
        <v/>
      </c>
      <c r="AW4426" s="187" t="str">
        <f t="shared" si="1493"/>
        <v/>
      </c>
      <c r="AX4426" s="187" t="str">
        <f t="shared" si="1494"/>
        <v/>
      </c>
      <c r="AY4426" s="187" t="str">
        <f t="shared" si="1495"/>
        <v/>
      </c>
      <c r="AZ4426" s="187" t="str">
        <f t="shared" si="1496"/>
        <v/>
      </c>
      <c r="BA4426" s="187" t="str">
        <f t="shared" si="1497"/>
        <v xml:space="preserve"> </v>
      </c>
      <c r="BB4426" s="187" t="str">
        <f>IFERROR(IF(AW4426="","",VLOOKUP(AW4426,SUSS!R:S,2,FALSE)),AY4426*SUSS!$M$2)</f>
        <v/>
      </c>
      <c r="BC4426" s="187" t="str">
        <f t="shared" si="1498"/>
        <v/>
      </c>
    </row>
    <row r="4427" spans="29:55">
      <c r="AC4427" s="187" t="str">
        <f t="shared" si="1478"/>
        <v/>
      </c>
      <c r="AD4427" s="187" t="str">
        <f t="shared" si="1479"/>
        <v/>
      </c>
      <c r="AE4427" s="187" t="str">
        <f t="shared" si="1480"/>
        <v/>
      </c>
      <c r="AF4427" s="187" t="str">
        <f t="shared" si="1481"/>
        <v/>
      </c>
      <c r="AG4427" s="187" t="str">
        <f t="shared" si="1482"/>
        <v/>
      </c>
      <c r="AH4427" s="187" t="str">
        <f t="shared" si="1483"/>
        <v/>
      </c>
      <c r="AI4427" s="187" t="str">
        <f t="shared" si="1484"/>
        <v/>
      </c>
      <c r="AJ4427" s="187" t="str">
        <f t="shared" si="1485"/>
        <v/>
      </c>
      <c r="AK4427" s="187" t="str">
        <f t="shared" si="1486"/>
        <v/>
      </c>
      <c r="AN4427" s="187" t="str">
        <f t="shared" si="1487"/>
        <v/>
      </c>
      <c r="AO4427" s="187" t="str">
        <f t="shared" si="1488"/>
        <v/>
      </c>
      <c r="AP4427" s="187" t="str">
        <f t="shared" si="1489"/>
        <v/>
      </c>
      <c r="AT4427" s="187" t="str">
        <f t="shared" si="1490"/>
        <v/>
      </c>
      <c r="AU4427" s="187" t="str">
        <f t="shared" si="1491"/>
        <v/>
      </c>
      <c r="AV4427" s="187" t="str">
        <f t="shared" si="1492"/>
        <v/>
      </c>
      <c r="AW4427" s="187" t="str">
        <f t="shared" si="1493"/>
        <v/>
      </c>
      <c r="AX4427" s="187" t="str">
        <f t="shared" si="1494"/>
        <v/>
      </c>
      <c r="AY4427" s="187" t="str">
        <f t="shared" si="1495"/>
        <v/>
      </c>
      <c r="AZ4427" s="187" t="str">
        <f t="shared" si="1496"/>
        <v/>
      </c>
      <c r="BA4427" s="187" t="str">
        <f t="shared" si="1497"/>
        <v xml:space="preserve"> </v>
      </c>
      <c r="BB4427" s="187" t="str">
        <f>IFERROR(IF(AW4427="","",VLOOKUP(AW4427,SUSS!R:S,2,FALSE)),AY4427*SUSS!$M$2)</f>
        <v/>
      </c>
      <c r="BC4427" s="187" t="str">
        <f t="shared" si="1498"/>
        <v/>
      </c>
    </row>
    <row r="4428" spans="29:55">
      <c r="AC4428" s="187" t="str">
        <f t="shared" si="1478"/>
        <v/>
      </c>
      <c r="AD4428" s="187" t="str">
        <f t="shared" si="1479"/>
        <v/>
      </c>
      <c r="AE4428" s="187" t="str">
        <f t="shared" si="1480"/>
        <v/>
      </c>
      <c r="AF4428" s="187" t="str">
        <f t="shared" si="1481"/>
        <v/>
      </c>
      <c r="AG4428" s="187" t="str">
        <f t="shared" si="1482"/>
        <v/>
      </c>
      <c r="AH4428" s="187" t="str">
        <f t="shared" si="1483"/>
        <v/>
      </c>
      <c r="AI4428" s="187" t="str">
        <f t="shared" si="1484"/>
        <v/>
      </c>
      <c r="AJ4428" s="187" t="str">
        <f t="shared" si="1485"/>
        <v/>
      </c>
      <c r="AK4428" s="187" t="str">
        <f t="shared" si="1486"/>
        <v/>
      </c>
      <c r="AN4428" s="187" t="str">
        <f t="shared" si="1487"/>
        <v/>
      </c>
      <c r="AO4428" s="187" t="str">
        <f t="shared" si="1488"/>
        <v/>
      </c>
      <c r="AP4428" s="187" t="str">
        <f t="shared" si="1489"/>
        <v/>
      </c>
      <c r="AT4428" s="187" t="str">
        <f t="shared" si="1490"/>
        <v/>
      </c>
      <c r="AU4428" s="187" t="str">
        <f t="shared" si="1491"/>
        <v/>
      </c>
      <c r="AV4428" s="187" t="str">
        <f t="shared" si="1492"/>
        <v/>
      </c>
      <c r="AW4428" s="187" t="str">
        <f t="shared" si="1493"/>
        <v/>
      </c>
      <c r="AX4428" s="187" t="str">
        <f t="shared" si="1494"/>
        <v/>
      </c>
      <c r="AY4428" s="187" t="str">
        <f t="shared" si="1495"/>
        <v/>
      </c>
      <c r="AZ4428" s="187" t="str">
        <f t="shared" si="1496"/>
        <v/>
      </c>
      <c r="BA4428" s="187" t="str">
        <f t="shared" si="1497"/>
        <v xml:space="preserve"> </v>
      </c>
      <c r="BB4428" s="187" t="str">
        <f>IFERROR(IF(AW4428="","",VLOOKUP(AW4428,SUSS!R:S,2,FALSE)),AY4428*SUSS!$M$2)</f>
        <v/>
      </c>
      <c r="BC4428" s="187" t="str">
        <f t="shared" si="1498"/>
        <v/>
      </c>
    </row>
    <row r="4429" spans="29:55">
      <c r="AC4429" s="187" t="str">
        <f t="shared" si="1478"/>
        <v/>
      </c>
      <c r="AD4429" s="187" t="str">
        <f t="shared" si="1479"/>
        <v/>
      </c>
      <c r="AE4429" s="187" t="str">
        <f t="shared" si="1480"/>
        <v/>
      </c>
      <c r="AF4429" s="187" t="str">
        <f t="shared" si="1481"/>
        <v/>
      </c>
      <c r="AG4429" s="187" t="str">
        <f t="shared" si="1482"/>
        <v/>
      </c>
      <c r="AH4429" s="187" t="str">
        <f t="shared" si="1483"/>
        <v/>
      </c>
      <c r="AI4429" s="187" t="str">
        <f t="shared" si="1484"/>
        <v/>
      </c>
      <c r="AJ4429" s="187" t="str">
        <f t="shared" si="1485"/>
        <v/>
      </c>
      <c r="AK4429" s="187" t="str">
        <f t="shared" si="1486"/>
        <v/>
      </c>
      <c r="AN4429" s="187" t="str">
        <f t="shared" si="1487"/>
        <v/>
      </c>
      <c r="AO4429" s="187" t="str">
        <f t="shared" si="1488"/>
        <v/>
      </c>
      <c r="AP4429" s="187" t="str">
        <f t="shared" si="1489"/>
        <v/>
      </c>
      <c r="AT4429" s="187" t="str">
        <f t="shared" si="1490"/>
        <v/>
      </c>
      <c r="AU4429" s="187" t="str">
        <f t="shared" si="1491"/>
        <v/>
      </c>
      <c r="AV4429" s="187" t="str">
        <f t="shared" si="1492"/>
        <v/>
      </c>
      <c r="AW4429" s="187" t="str">
        <f t="shared" si="1493"/>
        <v/>
      </c>
      <c r="AX4429" s="187" t="str">
        <f t="shared" si="1494"/>
        <v/>
      </c>
      <c r="AY4429" s="187" t="str">
        <f t="shared" si="1495"/>
        <v/>
      </c>
      <c r="AZ4429" s="187" t="str">
        <f t="shared" si="1496"/>
        <v/>
      </c>
      <c r="BA4429" s="187" t="str">
        <f t="shared" si="1497"/>
        <v xml:space="preserve"> </v>
      </c>
      <c r="BB4429" s="187" t="str">
        <f>IFERROR(IF(AW4429="","",VLOOKUP(AW4429,SUSS!R:S,2,FALSE)),AY4429*SUSS!$M$2)</f>
        <v/>
      </c>
      <c r="BC4429" s="187" t="str">
        <f t="shared" si="1498"/>
        <v/>
      </c>
    </row>
    <row r="4430" spans="29:55">
      <c r="AC4430" s="187" t="str">
        <f t="shared" si="1478"/>
        <v/>
      </c>
      <c r="AD4430" s="187" t="str">
        <f t="shared" si="1479"/>
        <v/>
      </c>
      <c r="AE4430" s="187" t="str">
        <f t="shared" si="1480"/>
        <v/>
      </c>
      <c r="AF4430" s="187" t="str">
        <f t="shared" si="1481"/>
        <v/>
      </c>
      <c r="AG4430" s="187" t="str">
        <f t="shared" si="1482"/>
        <v/>
      </c>
      <c r="AH4430" s="187" t="str">
        <f t="shared" si="1483"/>
        <v/>
      </c>
      <c r="AI4430" s="187" t="str">
        <f t="shared" si="1484"/>
        <v/>
      </c>
      <c r="AJ4430" s="187" t="str">
        <f t="shared" si="1485"/>
        <v/>
      </c>
      <c r="AK4430" s="187" t="str">
        <f t="shared" si="1486"/>
        <v/>
      </c>
      <c r="AN4430" s="187" t="str">
        <f t="shared" si="1487"/>
        <v/>
      </c>
      <c r="AO4430" s="187" t="str">
        <f t="shared" si="1488"/>
        <v/>
      </c>
      <c r="AP4430" s="187" t="str">
        <f t="shared" si="1489"/>
        <v/>
      </c>
      <c r="AT4430" s="187" t="str">
        <f t="shared" si="1490"/>
        <v/>
      </c>
      <c r="AU4430" s="187" t="str">
        <f t="shared" si="1491"/>
        <v/>
      </c>
      <c r="AV4430" s="187" t="str">
        <f t="shared" si="1492"/>
        <v/>
      </c>
      <c r="AW4430" s="187" t="str">
        <f t="shared" si="1493"/>
        <v/>
      </c>
      <c r="AX4430" s="187" t="str">
        <f t="shared" si="1494"/>
        <v/>
      </c>
      <c r="AY4430" s="187" t="str">
        <f t="shared" si="1495"/>
        <v/>
      </c>
      <c r="AZ4430" s="187" t="str">
        <f t="shared" si="1496"/>
        <v/>
      </c>
      <c r="BA4430" s="187" t="str">
        <f t="shared" si="1497"/>
        <v xml:space="preserve"> </v>
      </c>
      <c r="BB4430" s="187" t="str">
        <f>IFERROR(IF(AW4430="","",VLOOKUP(AW4430,SUSS!R:S,2,FALSE)),AY4430*SUSS!$M$2)</f>
        <v/>
      </c>
      <c r="BC4430" s="187" t="str">
        <f t="shared" si="1498"/>
        <v/>
      </c>
    </row>
    <row r="4431" spans="29:55">
      <c r="AC4431" s="187" t="str">
        <f t="shared" si="1478"/>
        <v/>
      </c>
      <c r="AD4431" s="187" t="str">
        <f t="shared" si="1479"/>
        <v/>
      </c>
      <c r="AE4431" s="187" t="str">
        <f t="shared" si="1480"/>
        <v/>
      </c>
      <c r="AF4431" s="187" t="str">
        <f t="shared" si="1481"/>
        <v/>
      </c>
      <c r="AG4431" s="187" t="str">
        <f t="shared" si="1482"/>
        <v/>
      </c>
      <c r="AH4431" s="187" t="str">
        <f t="shared" si="1483"/>
        <v/>
      </c>
      <c r="AI4431" s="187" t="str">
        <f t="shared" si="1484"/>
        <v/>
      </c>
      <c r="AJ4431" s="187" t="str">
        <f t="shared" si="1485"/>
        <v/>
      </c>
      <c r="AK4431" s="187" t="str">
        <f t="shared" si="1486"/>
        <v/>
      </c>
      <c r="AN4431" s="187" t="str">
        <f t="shared" si="1487"/>
        <v/>
      </c>
      <c r="AO4431" s="187" t="str">
        <f t="shared" si="1488"/>
        <v/>
      </c>
      <c r="AP4431" s="187" t="str">
        <f t="shared" si="1489"/>
        <v/>
      </c>
      <c r="AT4431" s="187" t="str">
        <f t="shared" si="1490"/>
        <v/>
      </c>
      <c r="AU4431" s="187" t="str">
        <f t="shared" si="1491"/>
        <v/>
      </c>
      <c r="AV4431" s="187" t="str">
        <f t="shared" si="1492"/>
        <v/>
      </c>
      <c r="AW4431" s="187" t="str">
        <f t="shared" si="1493"/>
        <v/>
      </c>
      <c r="AX4431" s="187" t="str">
        <f t="shared" si="1494"/>
        <v/>
      </c>
      <c r="AY4431" s="187" t="str">
        <f t="shared" si="1495"/>
        <v/>
      </c>
      <c r="AZ4431" s="187" t="str">
        <f t="shared" si="1496"/>
        <v/>
      </c>
      <c r="BA4431" s="187" t="str">
        <f t="shared" si="1497"/>
        <v xml:space="preserve"> </v>
      </c>
      <c r="BB4431" s="187" t="str">
        <f>IFERROR(IF(AW4431="","",VLOOKUP(AW4431,SUSS!R:S,2,FALSE)),AY4431*SUSS!$M$2)</f>
        <v/>
      </c>
      <c r="BC4431" s="187" t="str">
        <f t="shared" si="1498"/>
        <v/>
      </c>
    </row>
    <row r="4432" spans="29:55">
      <c r="AC4432" s="187" t="str">
        <f t="shared" si="1478"/>
        <v/>
      </c>
      <c r="AD4432" s="187" t="str">
        <f t="shared" si="1479"/>
        <v/>
      </c>
      <c r="AE4432" s="187" t="str">
        <f t="shared" si="1480"/>
        <v/>
      </c>
      <c r="AF4432" s="187" t="str">
        <f t="shared" si="1481"/>
        <v/>
      </c>
      <c r="AG4432" s="187" t="str">
        <f t="shared" si="1482"/>
        <v/>
      </c>
      <c r="AH4432" s="187" t="str">
        <f t="shared" si="1483"/>
        <v/>
      </c>
      <c r="AI4432" s="187" t="str">
        <f t="shared" si="1484"/>
        <v/>
      </c>
      <c r="AJ4432" s="187" t="str">
        <f t="shared" si="1485"/>
        <v/>
      </c>
      <c r="AK4432" s="187" t="str">
        <f t="shared" si="1486"/>
        <v/>
      </c>
      <c r="AN4432" s="187" t="str">
        <f t="shared" si="1487"/>
        <v/>
      </c>
      <c r="AO4432" s="187" t="str">
        <f t="shared" si="1488"/>
        <v/>
      </c>
      <c r="AP4432" s="187" t="str">
        <f t="shared" si="1489"/>
        <v/>
      </c>
      <c r="AT4432" s="187" t="str">
        <f t="shared" si="1490"/>
        <v/>
      </c>
      <c r="AU4432" s="187" t="str">
        <f t="shared" si="1491"/>
        <v/>
      </c>
      <c r="AV4432" s="187" t="str">
        <f t="shared" si="1492"/>
        <v/>
      </c>
      <c r="AW4432" s="187" t="str">
        <f t="shared" si="1493"/>
        <v/>
      </c>
      <c r="AX4432" s="187" t="str">
        <f t="shared" si="1494"/>
        <v/>
      </c>
      <c r="AY4432" s="187" t="str">
        <f t="shared" si="1495"/>
        <v/>
      </c>
      <c r="AZ4432" s="187" t="str">
        <f t="shared" si="1496"/>
        <v/>
      </c>
      <c r="BA4432" s="187" t="str">
        <f t="shared" si="1497"/>
        <v xml:space="preserve"> </v>
      </c>
      <c r="BB4432" s="187" t="str">
        <f>IFERROR(IF(AW4432="","",VLOOKUP(AW4432,SUSS!R:S,2,FALSE)),AY4432*SUSS!$M$2)</f>
        <v/>
      </c>
      <c r="BC4432" s="187" t="str">
        <f t="shared" si="1498"/>
        <v/>
      </c>
    </row>
    <row r="4433" spans="29:55">
      <c r="AC4433" s="187" t="str">
        <f t="shared" si="1478"/>
        <v/>
      </c>
      <c r="AD4433" s="187" t="str">
        <f t="shared" si="1479"/>
        <v/>
      </c>
      <c r="AE4433" s="187" t="str">
        <f t="shared" si="1480"/>
        <v/>
      </c>
      <c r="AF4433" s="187" t="str">
        <f t="shared" si="1481"/>
        <v/>
      </c>
      <c r="AG4433" s="187" t="str">
        <f t="shared" si="1482"/>
        <v/>
      </c>
      <c r="AH4433" s="187" t="str">
        <f t="shared" si="1483"/>
        <v/>
      </c>
      <c r="AI4433" s="187" t="str">
        <f t="shared" si="1484"/>
        <v/>
      </c>
      <c r="AJ4433" s="187" t="str">
        <f t="shared" si="1485"/>
        <v/>
      </c>
      <c r="AK4433" s="187" t="str">
        <f t="shared" si="1486"/>
        <v/>
      </c>
      <c r="AN4433" s="187" t="str">
        <f t="shared" si="1487"/>
        <v/>
      </c>
      <c r="AO4433" s="187" t="str">
        <f t="shared" si="1488"/>
        <v/>
      </c>
      <c r="AP4433" s="187" t="str">
        <f t="shared" si="1489"/>
        <v/>
      </c>
      <c r="AT4433" s="187" t="str">
        <f t="shared" si="1490"/>
        <v/>
      </c>
      <c r="AU4433" s="187" t="str">
        <f t="shared" si="1491"/>
        <v/>
      </c>
      <c r="AV4433" s="187" t="str">
        <f t="shared" si="1492"/>
        <v/>
      </c>
      <c r="AW4433" s="187" t="str">
        <f t="shared" si="1493"/>
        <v/>
      </c>
      <c r="AX4433" s="187" t="str">
        <f t="shared" si="1494"/>
        <v/>
      </c>
      <c r="AY4433" s="187" t="str">
        <f t="shared" si="1495"/>
        <v/>
      </c>
      <c r="AZ4433" s="187" t="str">
        <f t="shared" si="1496"/>
        <v/>
      </c>
      <c r="BA4433" s="187" t="str">
        <f t="shared" si="1497"/>
        <v xml:space="preserve"> </v>
      </c>
      <c r="BB4433" s="187" t="str">
        <f>IFERROR(IF(AW4433="","",VLOOKUP(AW4433,SUSS!R:S,2,FALSE)),AY4433*SUSS!$M$2)</f>
        <v/>
      </c>
      <c r="BC4433" s="187" t="str">
        <f t="shared" si="1498"/>
        <v/>
      </c>
    </row>
    <row r="4434" spans="29:55">
      <c r="AC4434" s="187" t="str">
        <f t="shared" si="1478"/>
        <v/>
      </c>
      <c r="AD4434" s="187" t="str">
        <f t="shared" si="1479"/>
        <v/>
      </c>
      <c r="AE4434" s="187" t="str">
        <f t="shared" si="1480"/>
        <v/>
      </c>
      <c r="AF4434" s="187" t="str">
        <f t="shared" si="1481"/>
        <v/>
      </c>
      <c r="AG4434" s="187" t="str">
        <f t="shared" si="1482"/>
        <v/>
      </c>
      <c r="AH4434" s="187" t="str">
        <f t="shared" si="1483"/>
        <v/>
      </c>
      <c r="AI4434" s="187" t="str">
        <f t="shared" si="1484"/>
        <v/>
      </c>
      <c r="AJ4434" s="187" t="str">
        <f t="shared" si="1485"/>
        <v/>
      </c>
      <c r="AK4434" s="187" t="str">
        <f t="shared" si="1486"/>
        <v/>
      </c>
      <c r="AN4434" s="187" t="str">
        <f t="shared" si="1487"/>
        <v/>
      </c>
      <c r="AO4434" s="187" t="str">
        <f t="shared" si="1488"/>
        <v/>
      </c>
      <c r="AP4434" s="187" t="str">
        <f t="shared" si="1489"/>
        <v/>
      </c>
      <c r="AT4434" s="187" t="str">
        <f t="shared" si="1490"/>
        <v/>
      </c>
      <c r="AU4434" s="187" t="str">
        <f t="shared" si="1491"/>
        <v/>
      </c>
      <c r="AV4434" s="187" t="str">
        <f t="shared" si="1492"/>
        <v/>
      </c>
      <c r="AW4434" s="187" t="str">
        <f t="shared" si="1493"/>
        <v/>
      </c>
      <c r="AX4434" s="187" t="str">
        <f t="shared" si="1494"/>
        <v/>
      </c>
      <c r="AY4434" s="187" t="str">
        <f t="shared" si="1495"/>
        <v/>
      </c>
      <c r="AZ4434" s="187" t="str">
        <f t="shared" si="1496"/>
        <v/>
      </c>
      <c r="BA4434" s="187" t="str">
        <f t="shared" si="1497"/>
        <v xml:space="preserve"> </v>
      </c>
      <c r="BB4434" s="187" t="str">
        <f>IFERROR(IF(AW4434="","",VLOOKUP(AW4434,SUSS!R:S,2,FALSE)),AY4434*SUSS!$M$2)</f>
        <v/>
      </c>
      <c r="BC4434" s="187" t="str">
        <f t="shared" si="1498"/>
        <v/>
      </c>
    </row>
    <row r="4435" spans="29:55">
      <c r="AC4435" s="187" t="str">
        <f t="shared" si="1478"/>
        <v/>
      </c>
      <c r="AD4435" s="187" t="str">
        <f t="shared" si="1479"/>
        <v/>
      </c>
      <c r="AE4435" s="187" t="str">
        <f t="shared" si="1480"/>
        <v/>
      </c>
      <c r="AF4435" s="187" t="str">
        <f t="shared" si="1481"/>
        <v/>
      </c>
      <c r="AG4435" s="187" t="str">
        <f t="shared" si="1482"/>
        <v/>
      </c>
      <c r="AH4435" s="187" t="str">
        <f t="shared" si="1483"/>
        <v/>
      </c>
      <c r="AI4435" s="187" t="str">
        <f t="shared" si="1484"/>
        <v/>
      </c>
      <c r="AJ4435" s="187" t="str">
        <f t="shared" si="1485"/>
        <v/>
      </c>
      <c r="AK4435" s="187" t="str">
        <f t="shared" si="1486"/>
        <v/>
      </c>
      <c r="AN4435" s="187" t="str">
        <f t="shared" si="1487"/>
        <v/>
      </c>
      <c r="AO4435" s="187" t="str">
        <f t="shared" si="1488"/>
        <v/>
      </c>
      <c r="AP4435" s="187" t="str">
        <f t="shared" si="1489"/>
        <v/>
      </c>
      <c r="AT4435" s="187" t="str">
        <f t="shared" si="1490"/>
        <v/>
      </c>
      <c r="AU4435" s="187" t="str">
        <f t="shared" si="1491"/>
        <v/>
      </c>
      <c r="AV4435" s="187" t="str">
        <f t="shared" si="1492"/>
        <v/>
      </c>
      <c r="AW4435" s="187" t="str">
        <f t="shared" si="1493"/>
        <v/>
      </c>
      <c r="AX4435" s="187" t="str">
        <f t="shared" si="1494"/>
        <v/>
      </c>
      <c r="AY4435" s="187" t="str">
        <f t="shared" si="1495"/>
        <v/>
      </c>
      <c r="AZ4435" s="187" t="str">
        <f t="shared" si="1496"/>
        <v/>
      </c>
      <c r="BA4435" s="187" t="str">
        <f t="shared" si="1497"/>
        <v xml:space="preserve"> </v>
      </c>
      <c r="BB4435" s="187" t="str">
        <f>IFERROR(IF(AW4435="","",VLOOKUP(AW4435,SUSS!R:S,2,FALSE)),AY4435*SUSS!$M$2)</f>
        <v/>
      </c>
      <c r="BC4435" s="187" t="str">
        <f t="shared" si="1498"/>
        <v/>
      </c>
    </row>
    <row r="4436" spans="29:55">
      <c r="AC4436" s="187" t="str">
        <f t="shared" si="1478"/>
        <v/>
      </c>
      <c r="AD4436" s="187" t="str">
        <f t="shared" si="1479"/>
        <v/>
      </c>
      <c r="AE4436" s="187" t="str">
        <f t="shared" si="1480"/>
        <v/>
      </c>
      <c r="AF4436" s="187" t="str">
        <f t="shared" si="1481"/>
        <v/>
      </c>
      <c r="AG4436" s="187" t="str">
        <f t="shared" si="1482"/>
        <v/>
      </c>
      <c r="AH4436" s="187" t="str">
        <f t="shared" si="1483"/>
        <v/>
      </c>
      <c r="AI4436" s="187" t="str">
        <f t="shared" si="1484"/>
        <v/>
      </c>
      <c r="AJ4436" s="187" t="str">
        <f t="shared" si="1485"/>
        <v/>
      </c>
      <c r="AK4436" s="187" t="str">
        <f t="shared" si="1486"/>
        <v/>
      </c>
      <c r="AN4436" s="187" t="str">
        <f t="shared" si="1487"/>
        <v/>
      </c>
      <c r="AO4436" s="187" t="str">
        <f t="shared" si="1488"/>
        <v/>
      </c>
      <c r="AP4436" s="187" t="str">
        <f t="shared" si="1489"/>
        <v/>
      </c>
      <c r="AT4436" s="187" t="str">
        <f t="shared" si="1490"/>
        <v/>
      </c>
      <c r="AU4436" s="187" t="str">
        <f t="shared" si="1491"/>
        <v/>
      </c>
      <c r="AV4436" s="187" t="str">
        <f t="shared" si="1492"/>
        <v/>
      </c>
      <c r="AW4436" s="187" t="str">
        <f t="shared" si="1493"/>
        <v/>
      </c>
      <c r="AX4436" s="187" t="str">
        <f t="shared" si="1494"/>
        <v/>
      </c>
      <c r="AY4436" s="187" t="str">
        <f t="shared" si="1495"/>
        <v/>
      </c>
      <c r="AZ4436" s="187" t="str">
        <f t="shared" si="1496"/>
        <v/>
      </c>
      <c r="BA4436" s="187" t="str">
        <f t="shared" si="1497"/>
        <v xml:space="preserve"> </v>
      </c>
      <c r="BB4436" s="187" t="str">
        <f>IFERROR(IF(AW4436="","",VLOOKUP(AW4436,SUSS!R:S,2,FALSE)),AY4436*SUSS!$M$2)</f>
        <v/>
      </c>
      <c r="BC4436" s="187" t="str">
        <f t="shared" si="1498"/>
        <v/>
      </c>
    </row>
    <row r="4437" spans="29:55">
      <c r="AC4437" s="187" t="str">
        <f t="shared" si="1478"/>
        <v/>
      </c>
      <c r="AD4437" s="187" t="str">
        <f t="shared" si="1479"/>
        <v/>
      </c>
      <c r="AE4437" s="187" t="str">
        <f t="shared" si="1480"/>
        <v/>
      </c>
      <c r="AF4437" s="187" t="str">
        <f t="shared" si="1481"/>
        <v/>
      </c>
      <c r="AG4437" s="187" t="str">
        <f t="shared" si="1482"/>
        <v/>
      </c>
      <c r="AH4437" s="187" t="str">
        <f t="shared" si="1483"/>
        <v/>
      </c>
      <c r="AI4437" s="187" t="str">
        <f t="shared" si="1484"/>
        <v/>
      </c>
      <c r="AJ4437" s="187" t="str">
        <f t="shared" si="1485"/>
        <v/>
      </c>
      <c r="AK4437" s="187" t="str">
        <f t="shared" si="1486"/>
        <v/>
      </c>
      <c r="AN4437" s="187" t="str">
        <f t="shared" si="1487"/>
        <v/>
      </c>
      <c r="AO4437" s="187" t="str">
        <f t="shared" si="1488"/>
        <v/>
      </c>
      <c r="AP4437" s="187" t="str">
        <f t="shared" si="1489"/>
        <v/>
      </c>
      <c r="AT4437" s="187" t="str">
        <f t="shared" si="1490"/>
        <v/>
      </c>
      <c r="AU4437" s="187" t="str">
        <f t="shared" si="1491"/>
        <v/>
      </c>
      <c r="AV4437" s="187" t="str">
        <f t="shared" si="1492"/>
        <v/>
      </c>
      <c r="AW4437" s="187" t="str">
        <f t="shared" si="1493"/>
        <v/>
      </c>
      <c r="AX4437" s="187" t="str">
        <f t="shared" si="1494"/>
        <v/>
      </c>
      <c r="AY4437" s="187" t="str">
        <f t="shared" si="1495"/>
        <v/>
      </c>
      <c r="AZ4437" s="187" t="str">
        <f t="shared" si="1496"/>
        <v/>
      </c>
      <c r="BA4437" s="187" t="str">
        <f t="shared" si="1497"/>
        <v xml:space="preserve"> </v>
      </c>
      <c r="BB4437" s="187" t="str">
        <f>IFERROR(IF(AW4437="","",VLOOKUP(AW4437,SUSS!R:S,2,FALSE)),AY4437*SUSS!$M$2)</f>
        <v/>
      </c>
      <c r="BC4437" s="187" t="str">
        <f t="shared" si="1498"/>
        <v/>
      </c>
    </row>
    <row r="4438" spans="29:55">
      <c r="AC4438" s="187" t="str">
        <f t="shared" si="1478"/>
        <v/>
      </c>
      <c r="AD4438" s="187" t="str">
        <f t="shared" si="1479"/>
        <v/>
      </c>
      <c r="AE4438" s="187" t="str">
        <f t="shared" si="1480"/>
        <v/>
      </c>
      <c r="AF4438" s="187" t="str">
        <f t="shared" si="1481"/>
        <v/>
      </c>
      <c r="AG4438" s="187" t="str">
        <f t="shared" si="1482"/>
        <v/>
      </c>
      <c r="AH4438" s="187" t="str">
        <f t="shared" si="1483"/>
        <v/>
      </c>
      <c r="AI4438" s="187" t="str">
        <f t="shared" si="1484"/>
        <v/>
      </c>
      <c r="AJ4438" s="187" t="str">
        <f t="shared" si="1485"/>
        <v/>
      </c>
      <c r="AK4438" s="187" t="str">
        <f t="shared" si="1486"/>
        <v/>
      </c>
      <c r="AN4438" s="187" t="str">
        <f t="shared" si="1487"/>
        <v/>
      </c>
      <c r="AO4438" s="187" t="str">
        <f t="shared" si="1488"/>
        <v/>
      </c>
      <c r="AP4438" s="187" t="str">
        <f t="shared" si="1489"/>
        <v/>
      </c>
      <c r="AT4438" s="187" t="str">
        <f t="shared" si="1490"/>
        <v/>
      </c>
      <c r="AU4438" s="187" t="str">
        <f t="shared" si="1491"/>
        <v/>
      </c>
      <c r="AV4438" s="187" t="str">
        <f t="shared" si="1492"/>
        <v/>
      </c>
      <c r="AW4438" s="187" t="str">
        <f t="shared" si="1493"/>
        <v/>
      </c>
      <c r="AX4438" s="187" t="str">
        <f t="shared" si="1494"/>
        <v/>
      </c>
      <c r="AY4438" s="187" t="str">
        <f t="shared" si="1495"/>
        <v/>
      </c>
      <c r="AZ4438" s="187" t="str">
        <f t="shared" si="1496"/>
        <v/>
      </c>
      <c r="BA4438" s="187" t="str">
        <f t="shared" si="1497"/>
        <v xml:space="preserve"> </v>
      </c>
      <c r="BB4438" s="187" t="str">
        <f>IFERROR(IF(AW4438="","",VLOOKUP(AW4438,SUSS!R:S,2,FALSE)),AY4438*SUSS!$M$2)</f>
        <v/>
      </c>
      <c r="BC4438" s="187" t="str">
        <f t="shared" si="1498"/>
        <v/>
      </c>
    </row>
    <row r="4439" spans="29:55">
      <c r="AC4439" s="187" t="str">
        <f t="shared" si="1478"/>
        <v/>
      </c>
      <c r="AD4439" s="187" t="str">
        <f t="shared" si="1479"/>
        <v/>
      </c>
      <c r="AE4439" s="187" t="str">
        <f t="shared" si="1480"/>
        <v/>
      </c>
      <c r="AF4439" s="187" t="str">
        <f t="shared" si="1481"/>
        <v/>
      </c>
      <c r="AG4439" s="187" t="str">
        <f t="shared" si="1482"/>
        <v/>
      </c>
      <c r="AH4439" s="187" t="str">
        <f t="shared" si="1483"/>
        <v/>
      </c>
      <c r="AI4439" s="187" t="str">
        <f t="shared" si="1484"/>
        <v/>
      </c>
      <c r="AJ4439" s="187" t="str">
        <f t="shared" si="1485"/>
        <v/>
      </c>
      <c r="AK4439" s="187" t="str">
        <f t="shared" si="1486"/>
        <v/>
      </c>
      <c r="AN4439" s="187" t="str">
        <f t="shared" si="1487"/>
        <v/>
      </c>
      <c r="AO4439" s="187" t="str">
        <f t="shared" si="1488"/>
        <v/>
      </c>
      <c r="AP4439" s="187" t="str">
        <f t="shared" si="1489"/>
        <v/>
      </c>
      <c r="AT4439" s="187" t="str">
        <f t="shared" si="1490"/>
        <v/>
      </c>
      <c r="AU4439" s="187" t="str">
        <f t="shared" si="1491"/>
        <v/>
      </c>
      <c r="AV4439" s="187" t="str">
        <f t="shared" si="1492"/>
        <v/>
      </c>
      <c r="AW4439" s="187" t="str">
        <f t="shared" si="1493"/>
        <v/>
      </c>
      <c r="AX4439" s="187" t="str">
        <f t="shared" si="1494"/>
        <v/>
      </c>
      <c r="AY4439" s="187" t="str">
        <f t="shared" si="1495"/>
        <v/>
      </c>
      <c r="AZ4439" s="187" t="str">
        <f t="shared" si="1496"/>
        <v/>
      </c>
      <c r="BA4439" s="187" t="str">
        <f t="shared" si="1497"/>
        <v xml:space="preserve"> </v>
      </c>
      <c r="BB4439" s="187" t="str">
        <f>IFERROR(IF(AW4439="","",VLOOKUP(AW4439,SUSS!R:S,2,FALSE)),AY4439*SUSS!$M$2)</f>
        <v/>
      </c>
      <c r="BC4439" s="187" t="str">
        <f t="shared" si="1498"/>
        <v/>
      </c>
    </row>
    <row r="4440" spans="29:55">
      <c r="AC4440" s="187" t="str">
        <f t="shared" si="1478"/>
        <v/>
      </c>
      <c r="AD4440" s="187" t="str">
        <f t="shared" si="1479"/>
        <v/>
      </c>
      <c r="AE4440" s="187" t="str">
        <f t="shared" si="1480"/>
        <v/>
      </c>
      <c r="AF4440" s="187" t="str">
        <f t="shared" si="1481"/>
        <v/>
      </c>
      <c r="AG4440" s="187" t="str">
        <f t="shared" si="1482"/>
        <v/>
      </c>
      <c r="AH4440" s="187" t="str">
        <f t="shared" si="1483"/>
        <v/>
      </c>
      <c r="AI4440" s="187" t="str">
        <f t="shared" si="1484"/>
        <v/>
      </c>
      <c r="AJ4440" s="187" t="str">
        <f t="shared" si="1485"/>
        <v/>
      </c>
      <c r="AK4440" s="187" t="str">
        <f t="shared" si="1486"/>
        <v/>
      </c>
      <c r="AN4440" s="187" t="str">
        <f t="shared" si="1487"/>
        <v/>
      </c>
      <c r="AO4440" s="187" t="str">
        <f t="shared" si="1488"/>
        <v/>
      </c>
      <c r="AP4440" s="187" t="str">
        <f t="shared" si="1489"/>
        <v/>
      </c>
      <c r="AT4440" s="187" t="str">
        <f t="shared" si="1490"/>
        <v/>
      </c>
      <c r="AU4440" s="187" t="str">
        <f t="shared" si="1491"/>
        <v/>
      </c>
      <c r="AV4440" s="187" t="str">
        <f t="shared" si="1492"/>
        <v/>
      </c>
      <c r="AW4440" s="187" t="str">
        <f t="shared" si="1493"/>
        <v/>
      </c>
      <c r="AX4440" s="187" t="str">
        <f t="shared" si="1494"/>
        <v/>
      </c>
      <c r="AY4440" s="187" t="str">
        <f t="shared" si="1495"/>
        <v/>
      </c>
      <c r="AZ4440" s="187" t="str">
        <f t="shared" si="1496"/>
        <v/>
      </c>
      <c r="BA4440" s="187" t="str">
        <f t="shared" si="1497"/>
        <v xml:space="preserve"> </v>
      </c>
      <c r="BB4440" s="187" t="str">
        <f>IFERROR(IF(AW4440="","",VLOOKUP(AW4440,SUSS!R:S,2,FALSE)),AY4440*SUSS!$M$2)</f>
        <v/>
      </c>
      <c r="BC4440" s="187" t="str">
        <f t="shared" si="1498"/>
        <v/>
      </c>
    </row>
    <row r="4441" spans="29:55">
      <c r="AC4441" s="187" t="str">
        <f t="shared" si="1478"/>
        <v/>
      </c>
      <c r="AD4441" s="187" t="str">
        <f t="shared" si="1479"/>
        <v/>
      </c>
      <c r="AE4441" s="187" t="str">
        <f t="shared" si="1480"/>
        <v/>
      </c>
      <c r="AF4441" s="187" t="str">
        <f t="shared" si="1481"/>
        <v/>
      </c>
      <c r="AG4441" s="187" t="str">
        <f t="shared" si="1482"/>
        <v/>
      </c>
      <c r="AH4441" s="187" t="str">
        <f t="shared" si="1483"/>
        <v/>
      </c>
      <c r="AI4441" s="187" t="str">
        <f t="shared" si="1484"/>
        <v/>
      </c>
      <c r="AJ4441" s="187" t="str">
        <f t="shared" si="1485"/>
        <v/>
      </c>
      <c r="AK4441" s="187" t="str">
        <f t="shared" si="1486"/>
        <v/>
      </c>
      <c r="AN4441" s="187" t="str">
        <f t="shared" si="1487"/>
        <v/>
      </c>
      <c r="AO4441" s="187" t="str">
        <f t="shared" si="1488"/>
        <v/>
      </c>
      <c r="AP4441" s="187" t="str">
        <f t="shared" si="1489"/>
        <v/>
      </c>
      <c r="AT4441" s="187" t="str">
        <f t="shared" si="1490"/>
        <v/>
      </c>
      <c r="AU4441" s="187" t="str">
        <f t="shared" si="1491"/>
        <v/>
      </c>
      <c r="AV4441" s="187" t="str">
        <f t="shared" si="1492"/>
        <v/>
      </c>
      <c r="AW4441" s="187" t="str">
        <f t="shared" si="1493"/>
        <v/>
      </c>
      <c r="AX4441" s="187" t="str">
        <f t="shared" si="1494"/>
        <v/>
      </c>
      <c r="AY4441" s="187" t="str">
        <f t="shared" si="1495"/>
        <v/>
      </c>
      <c r="AZ4441" s="187" t="str">
        <f t="shared" si="1496"/>
        <v/>
      </c>
      <c r="BA4441" s="187" t="str">
        <f t="shared" si="1497"/>
        <v xml:space="preserve"> </v>
      </c>
      <c r="BB4441" s="187" t="str">
        <f>IFERROR(IF(AW4441="","",VLOOKUP(AW4441,SUSS!R:S,2,FALSE)),AY4441*SUSS!$M$2)</f>
        <v/>
      </c>
      <c r="BC4441" s="187" t="str">
        <f t="shared" si="1498"/>
        <v/>
      </c>
    </row>
    <row r="4442" spans="29:55">
      <c r="AC4442" s="187" t="str">
        <f t="shared" si="1478"/>
        <v/>
      </c>
      <c r="AD4442" s="187" t="str">
        <f t="shared" si="1479"/>
        <v/>
      </c>
      <c r="AE4442" s="187" t="str">
        <f t="shared" si="1480"/>
        <v/>
      </c>
      <c r="AF4442" s="187" t="str">
        <f t="shared" si="1481"/>
        <v/>
      </c>
      <c r="AG4442" s="187" t="str">
        <f t="shared" si="1482"/>
        <v/>
      </c>
      <c r="AH4442" s="187" t="str">
        <f t="shared" si="1483"/>
        <v/>
      </c>
      <c r="AI4442" s="187" t="str">
        <f t="shared" si="1484"/>
        <v/>
      </c>
      <c r="AJ4442" s="187" t="str">
        <f t="shared" si="1485"/>
        <v/>
      </c>
      <c r="AK4442" s="187" t="str">
        <f t="shared" si="1486"/>
        <v/>
      </c>
      <c r="AN4442" s="187" t="str">
        <f t="shared" si="1487"/>
        <v/>
      </c>
      <c r="AO4442" s="187" t="str">
        <f t="shared" si="1488"/>
        <v/>
      </c>
      <c r="AP4442" s="187" t="str">
        <f t="shared" si="1489"/>
        <v/>
      </c>
      <c r="AT4442" s="187" t="str">
        <f t="shared" si="1490"/>
        <v/>
      </c>
      <c r="AU4442" s="187" t="str">
        <f t="shared" si="1491"/>
        <v/>
      </c>
      <c r="AV4442" s="187" t="str">
        <f t="shared" si="1492"/>
        <v/>
      </c>
      <c r="AW4442" s="187" t="str">
        <f t="shared" si="1493"/>
        <v/>
      </c>
      <c r="AX4442" s="187" t="str">
        <f t="shared" si="1494"/>
        <v/>
      </c>
      <c r="AY4442" s="187" t="str">
        <f t="shared" si="1495"/>
        <v/>
      </c>
      <c r="AZ4442" s="187" t="str">
        <f t="shared" si="1496"/>
        <v/>
      </c>
      <c r="BA4442" s="187" t="str">
        <f t="shared" si="1497"/>
        <v xml:space="preserve"> </v>
      </c>
      <c r="BB4442" s="187" t="str">
        <f>IFERROR(IF(AW4442="","",VLOOKUP(AW4442,SUSS!R:S,2,FALSE)),AY4442*SUSS!$M$2)</f>
        <v/>
      </c>
      <c r="BC4442" s="187" t="str">
        <f t="shared" si="1498"/>
        <v/>
      </c>
    </row>
    <row r="4443" spans="29:55">
      <c r="AC4443" s="187" t="str">
        <f t="shared" si="1478"/>
        <v/>
      </c>
      <c r="AD4443" s="187" t="str">
        <f t="shared" si="1479"/>
        <v/>
      </c>
      <c r="AE4443" s="187" t="str">
        <f t="shared" si="1480"/>
        <v/>
      </c>
      <c r="AF4443" s="187" t="str">
        <f t="shared" si="1481"/>
        <v/>
      </c>
      <c r="AG4443" s="187" t="str">
        <f t="shared" si="1482"/>
        <v/>
      </c>
      <c r="AH4443" s="187" t="str">
        <f t="shared" si="1483"/>
        <v/>
      </c>
      <c r="AI4443" s="187" t="str">
        <f t="shared" si="1484"/>
        <v/>
      </c>
      <c r="AJ4443" s="187" t="str">
        <f t="shared" si="1485"/>
        <v/>
      </c>
      <c r="AK4443" s="187" t="str">
        <f t="shared" si="1486"/>
        <v/>
      </c>
      <c r="AN4443" s="187" t="str">
        <f t="shared" si="1487"/>
        <v/>
      </c>
      <c r="AO4443" s="187" t="str">
        <f t="shared" si="1488"/>
        <v/>
      </c>
      <c r="AP4443" s="187" t="str">
        <f t="shared" si="1489"/>
        <v/>
      </c>
      <c r="AT4443" s="187" t="str">
        <f t="shared" si="1490"/>
        <v/>
      </c>
      <c r="AU4443" s="187" t="str">
        <f t="shared" si="1491"/>
        <v/>
      </c>
      <c r="AV4443" s="187" t="str">
        <f t="shared" si="1492"/>
        <v/>
      </c>
      <c r="AW4443" s="187" t="str">
        <f t="shared" si="1493"/>
        <v/>
      </c>
      <c r="AX4443" s="187" t="str">
        <f t="shared" si="1494"/>
        <v/>
      </c>
      <c r="AY4443" s="187" t="str">
        <f t="shared" si="1495"/>
        <v/>
      </c>
      <c r="AZ4443" s="187" t="str">
        <f t="shared" si="1496"/>
        <v/>
      </c>
      <c r="BA4443" s="187" t="str">
        <f t="shared" si="1497"/>
        <v xml:space="preserve"> </v>
      </c>
      <c r="BB4443" s="187" t="str">
        <f>IFERROR(IF(AW4443="","",VLOOKUP(AW4443,SUSS!R:S,2,FALSE)),AY4443*SUSS!$M$2)</f>
        <v/>
      </c>
      <c r="BC4443" s="187" t="str">
        <f t="shared" si="1498"/>
        <v/>
      </c>
    </row>
    <row r="4444" spans="29:55">
      <c r="AC4444" s="187" t="str">
        <f t="shared" si="1478"/>
        <v/>
      </c>
      <c r="AD4444" s="187" t="str">
        <f t="shared" si="1479"/>
        <v/>
      </c>
      <c r="AE4444" s="187" t="str">
        <f t="shared" si="1480"/>
        <v/>
      </c>
      <c r="AF4444" s="187" t="str">
        <f t="shared" si="1481"/>
        <v/>
      </c>
      <c r="AG4444" s="187" t="str">
        <f t="shared" si="1482"/>
        <v/>
      </c>
      <c r="AH4444" s="187" t="str">
        <f t="shared" si="1483"/>
        <v/>
      </c>
      <c r="AI4444" s="187" t="str">
        <f t="shared" si="1484"/>
        <v/>
      </c>
      <c r="AJ4444" s="187" t="str">
        <f t="shared" si="1485"/>
        <v/>
      </c>
      <c r="AK4444" s="187" t="str">
        <f t="shared" si="1486"/>
        <v/>
      </c>
      <c r="AN4444" s="187" t="str">
        <f t="shared" si="1487"/>
        <v/>
      </c>
      <c r="AO4444" s="187" t="str">
        <f t="shared" si="1488"/>
        <v/>
      </c>
      <c r="AP4444" s="187" t="str">
        <f t="shared" si="1489"/>
        <v/>
      </c>
      <c r="AT4444" s="187" t="str">
        <f t="shared" si="1490"/>
        <v/>
      </c>
      <c r="AU4444" s="187" t="str">
        <f t="shared" si="1491"/>
        <v/>
      </c>
      <c r="AV4444" s="187" t="str">
        <f t="shared" si="1492"/>
        <v/>
      </c>
      <c r="AW4444" s="187" t="str">
        <f t="shared" si="1493"/>
        <v/>
      </c>
      <c r="AX4444" s="187" t="str">
        <f t="shared" si="1494"/>
        <v/>
      </c>
      <c r="AY4444" s="187" t="str">
        <f t="shared" si="1495"/>
        <v/>
      </c>
      <c r="AZ4444" s="187" t="str">
        <f t="shared" si="1496"/>
        <v/>
      </c>
      <c r="BA4444" s="187" t="str">
        <f t="shared" si="1497"/>
        <v xml:space="preserve"> </v>
      </c>
      <c r="BB4444" s="187" t="str">
        <f>IFERROR(IF(AW4444="","",VLOOKUP(AW4444,SUSS!R:S,2,FALSE)),AY4444*SUSS!$M$2)</f>
        <v/>
      </c>
      <c r="BC4444" s="187" t="str">
        <f t="shared" si="1498"/>
        <v/>
      </c>
    </row>
    <row r="4445" spans="29:55">
      <c r="AC4445" s="187" t="str">
        <f t="shared" si="1478"/>
        <v/>
      </c>
      <c r="AD4445" s="187" t="str">
        <f t="shared" si="1479"/>
        <v/>
      </c>
      <c r="AE4445" s="187" t="str">
        <f t="shared" si="1480"/>
        <v/>
      </c>
      <c r="AF4445" s="187" t="str">
        <f t="shared" si="1481"/>
        <v/>
      </c>
      <c r="AG4445" s="187" t="str">
        <f t="shared" si="1482"/>
        <v/>
      </c>
      <c r="AH4445" s="187" t="str">
        <f t="shared" si="1483"/>
        <v/>
      </c>
      <c r="AI4445" s="187" t="str">
        <f t="shared" si="1484"/>
        <v/>
      </c>
      <c r="AJ4445" s="187" t="str">
        <f t="shared" si="1485"/>
        <v/>
      </c>
      <c r="AK4445" s="187" t="str">
        <f t="shared" si="1486"/>
        <v/>
      </c>
      <c r="AN4445" s="187" t="str">
        <f t="shared" si="1487"/>
        <v/>
      </c>
      <c r="AO4445" s="187" t="str">
        <f t="shared" si="1488"/>
        <v/>
      </c>
      <c r="AP4445" s="187" t="str">
        <f t="shared" si="1489"/>
        <v/>
      </c>
      <c r="AT4445" s="187" t="str">
        <f t="shared" si="1490"/>
        <v/>
      </c>
      <c r="AU4445" s="187" t="str">
        <f t="shared" si="1491"/>
        <v/>
      </c>
      <c r="AV4445" s="187" t="str">
        <f t="shared" si="1492"/>
        <v/>
      </c>
      <c r="AW4445" s="187" t="str">
        <f t="shared" si="1493"/>
        <v/>
      </c>
      <c r="AX4445" s="187" t="str">
        <f t="shared" si="1494"/>
        <v/>
      </c>
      <c r="AY4445" s="187" t="str">
        <f t="shared" si="1495"/>
        <v/>
      </c>
      <c r="AZ4445" s="187" t="str">
        <f t="shared" si="1496"/>
        <v/>
      </c>
      <c r="BA4445" s="187" t="str">
        <f t="shared" si="1497"/>
        <v xml:space="preserve"> </v>
      </c>
      <c r="BB4445" s="187" t="str">
        <f>IFERROR(IF(AW4445="","",VLOOKUP(AW4445,SUSS!R:S,2,FALSE)),AY4445*SUSS!$M$2)</f>
        <v/>
      </c>
      <c r="BC4445" s="187" t="str">
        <f t="shared" si="1498"/>
        <v/>
      </c>
    </row>
    <row r="4446" spans="29:55">
      <c r="AC4446" s="187" t="str">
        <f t="shared" si="1478"/>
        <v/>
      </c>
      <c r="AD4446" s="187" t="str">
        <f t="shared" si="1479"/>
        <v/>
      </c>
      <c r="AE4446" s="187" t="str">
        <f t="shared" si="1480"/>
        <v/>
      </c>
      <c r="AF4446" s="187" t="str">
        <f t="shared" si="1481"/>
        <v/>
      </c>
      <c r="AG4446" s="187" t="str">
        <f t="shared" si="1482"/>
        <v/>
      </c>
      <c r="AH4446" s="187" t="str">
        <f t="shared" si="1483"/>
        <v/>
      </c>
      <c r="AI4446" s="187" t="str">
        <f t="shared" si="1484"/>
        <v/>
      </c>
      <c r="AJ4446" s="187" t="str">
        <f t="shared" si="1485"/>
        <v/>
      </c>
      <c r="AK4446" s="187" t="str">
        <f t="shared" si="1486"/>
        <v/>
      </c>
      <c r="AN4446" s="187" t="str">
        <f t="shared" si="1487"/>
        <v/>
      </c>
      <c r="AO4446" s="187" t="str">
        <f t="shared" si="1488"/>
        <v/>
      </c>
      <c r="AP4446" s="187" t="str">
        <f t="shared" si="1489"/>
        <v/>
      </c>
      <c r="AT4446" s="187" t="str">
        <f t="shared" si="1490"/>
        <v/>
      </c>
      <c r="AU4446" s="187" t="str">
        <f t="shared" si="1491"/>
        <v/>
      </c>
      <c r="AV4446" s="187" t="str">
        <f t="shared" si="1492"/>
        <v/>
      </c>
      <c r="AW4446" s="187" t="str">
        <f t="shared" si="1493"/>
        <v/>
      </c>
      <c r="AX4446" s="187" t="str">
        <f t="shared" si="1494"/>
        <v/>
      </c>
      <c r="AY4446" s="187" t="str">
        <f t="shared" si="1495"/>
        <v/>
      </c>
      <c r="AZ4446" s="187" t="str">
        <f t="shared" si="1496"/>
        <v/>
      </c>
      <c r="BA4446" s="187" t="str">
        <f t="shared" si="1497"/>
        <v xml:space="preserve"> </v>
      </c>
      <c r="BB4446" s="187" t="str">
        <f>IFERROR(IF(AW4446="","",VLOOKUP(AW4446,SUSS!R:S,2,FALSE)),AY4446*SUSS!$M$2)</f>
        <v/>
      </c>
      <c r="BC4446" s="187" t="str">
        <f t="shared" si="1498"/>
        <v/>
      </c>
    </row>
    <row r="4447" spans="29:55">
      <c r="AC4447" s="187" t="str">
        <f t="shared" si="1478"/>
        <v/>
      </c>
      <c r="AD4447" s="187" t="str">
        <f t="shared" si="1479"/>
        <v/>
      </c>
      <c r="AE4447" s="187" t="str">
        <f t="shared" si="1480"/>
        <v/>
      </c>
      <c r="AF4447" s="187" t="str">
        <f t="shared" si="1481"/>
        <v/>
      </c>
      <c r="AG4447" s="187" t="str">
        <f t="shared" si="1482"/>
        <v/>
      </c>
      <c r="AH4447" s="187" t="str">
        <f t="shared" si="1483"/>
        <v/>
      </c>
      <c r="AI4447" s="187" t="str">
        <f t="shared" si="1484"/>
        <v/>
      </c>
      <c r="AJ4447" s="187" t="str">
        <f t="shared" si="1485"/>
        <v/>
      </c>
      <c r="AK4447" s="187" t="str">
        <f t="shared" si="1486"/>
        <v/>
      </c>
      <c r="AN4447" s="187" t="str">
        <f t="shared" si="1487"/>
        <v/>
      </c>
      <c r="AO4447" s="187" t="str">
        <f t="shared" si="1488"/>
        <v/>
      </c>
      <c r="AP4447" s="187" t="str">
        <f t="shared" si="1489"/>
        <v/>
      </c>
      <c r="AT4447" s="187" t="str">
        <f t="shared" si="1490"/>
        <v/>
      </c>
      <c r="AU4447" s="187" t="str">
        <f t="shared" si="1491"/>
        <v/>
      </c>
      <c r="AV4447" s="187" t="str">
        <f t="shared" si="1492"/>
        <v/>
      </c>
      <c r="AW4447" s="187" t="str">
        <f t="shared" si="1493"/>
        <v/>
      </c>
      <c r="AX4447" s="187" t="str">
        <f t="shared" si="1494"/>
        <v/>
      </c>
      <c r="AY4447" s="187" t="str">
        <f t="shared" si="1495"/>
        <v/>
      </c>
      <c r="AZ4447" s="187" t="str">
        <f t="shared" si="1496"/>
        <v/>
      </c>
      <c r="BA4447" s="187" t="str">
        <f t="shared" si="1497"/>
        <v xml:space="preserve"> </v>
      </c>
      <c r="BB4447" s="187" t="str">
        <f>IFERROR(IF(AW4447="","",VLOOKUP(AW4447,SUSS!R:S,2,FALSE)),AY4447*SUSS!$M$2)</f>
        <v/>
      </c>
      <c r="BC4447" s="187" t="str">
        <f t="shared" si="1498"/>
        <v/>
      </c>
    </row>
    <row r="4448" spans="29:55">
      <c r="AC4448" s="187" t="str">
        <f t="shared" si="1478"/>
        <v/>
      </c>
      <c r="AD4448" s="187" t="str">
        <f t="shared" si="1479"/>
        <v/>
      </c>
      <c r="AE4448" s="187" t="str">
        <f t="shared" si="1480"/>
        <v/>
      </c>
      <c r="AF4448" s="187" t="str">
        <f t="shared" si="1481"/>
        <v/>
      </c>
      <c r="AG4448" s="187" t="str">
        <f t="shared" si="1482"/>
        <v/>
      </c>
      <c r="AH4448" s="187" t="str">
        <f t="shared" si="1483"/>
        <v/>
      </c>
      <c r="AI4448" s="187" t="str">
        <f t="shared" si="1484"/>
        <v/>
      </c>
      <c r="AJ4448" s="187" t="str">
        <f t="shared" si="1485"/>
        <v/>
      </c>
      <c r="AK4448" s="187" t="str">
        <f t="shared" si="1486"/>
        <v/>
      </c>
      <c r="AN4448" s="187" t="str">
        <f t="shared" si="1487"/>
        <v/>
      </c>
      <c r="AO4448" s="187" t="str">
        <f t="shared" si="1488"/>
        <v/>
      </c>
      <c r="AP4448" s="187" t="str">
        <f t="shared" si="1489"/>
        <v/>
      </c>
      <c r="AT4448" s="187" t="str">
        <f t="shared" si="1490"/>
        <v/>
      </c>
      <c r="AU4448" s="187" t="str">
        <f t="shared" si="1491"/>
        <v/>
      </c>
      <c r="AV4448" s="187" t="str">
        <f t="shared" si="1492"/>
        <v/>
      </c>
      <c r="AW4448" s="187" t="str">
        <f t="shared" si="1493"/>
        <v/>
      </c>
      <c r="AX4448" s="187" t="str">
        <f t="shared" si="1494"/>
        <v/>
      </c>
      <c r="AY4448" s="187" t="str">
        <f t="shared" si="1495"/>
        <v/>
      </c>
      <c r="AZ4448" s="187" t="str">
        <f t="shared" si="1496"/>
        <v/>
      </c>
      <c r="BA4448" s="187" t="str">
        <f t="shared" si="1497"/>
        <v xml:space="preserve"> </v>
      </c>
      <c r="BB4448" s="187" t="str">
        <f>IFERROR(IF(AW4448="","",VLOOKUP(AW4448,SUSS!R:S,2,FALSE)),AY4448*SUSS!$M$2)</f>
        <v/>
      </c>
      <c r="BC4448" s="187" t="str">
        <f t="shared" si="1498"/>
        <v/>
      </c>
    </row>
    <row r="4449" spans="29:55">
      <c r="AC4449" s="187" t="str">
        <f t="shared" ref="AC4449:AC4512" si="1499">IF($E4449=$AD$1,IF($G4449=$AE$1,A4449,""),"")</f>
        <v/>
      </c>
      <c r="AD4449" s="187" t="str">
        <f t="shared" ref="AD4449:AD4512" si="1500">IF($E4449=$AD$1,IF($G4449=$AE$1,E4449,""),"")</f>
        <v/>
      </c>
      <c r="AE4449" s="187" t="str">
        <f t="shared" ref="AE4449:AE4512" si="1501">IF($E4449=$AD$1,IF($G4449=$AE$1,F4449,""),"")</f>
        <v/>
      </c>
      <c r="AF4449" s="187" t="str">
        <f t="shared" ref="AF4449:AF4512" si="1502">IF($E4449=$AD$1,IF($G4449=$AE$1,G4449,""),"")</f>
        <v/>
      </c>
      <c r="AG4449" s="187" t="str">
        <f t="shared" ref="AG4449:AG4512" si="1503">IF($E4449=$AD$1,IF($G4449=$AE$1,I4449,""),"")</f>
        <v/>
      </c>
      <c r="AH4449" s="187" t="str">
        <f t="shared" ref="AH4449:AH4512" si="1504">IF($E4449=$AD$1,IF($G4449=$AE$1,J4449,""),"")</f>
        <v/>
      </c>
      <c r="AI4449" s="187" t="str">
        <f t="shared" ref="AI4449:AI4512" si="1505">IF($E4449=$AD$1,IF($G4449=$AE$1,K4449,""),"")</f>
        <v/>
      </c>
      <c r="AJ4449" s="187" t="str">
        <f t="shared" ref="AJ4449:AJ4512" si="1506">IF($E4449=$AD$1,IF($G4449=$AE$1,B4449,""),"")</f>
        <v/>
      </c>
      <c r="AK4449" s="187" t="str">
        <f t="shared" ref="AK4449:AK4512" si="1507">IF($E4449=$AD$1,IF($G4449=$AE$1,C4449,""),"")</f>
        <v/>
      </c>
      <c r="AN4449" s="187" t="str">
        <f t="shared" ref="AN4449:AN4512" si="1508">LEFT(AO4449,7)</f>
        <v/>
      </c>
      <c r="AO4449" s="187" t="str">
        <f t="shared" ref="AO4449:AO4512" si="1509">IF(AF4449=$AE$1,AJ4449&amp;"/"&amp;AK4449&amp;" "&amp;AD4449,"")</f>
        <v/>
      </c>
      <c r="AP4449" s="187" t="str">
        <f t="shared" ref="AP4449:AP4512" si="1510">IF(AO4449&lt;&gt;"",AI4449,"")</f>
        <v/>
      </c>
      <c r="AT4449" s="187" t="str">
        <f t="shared" ref="AT4449:AT4512" si="1511">IF($Q4449=$AD$1,N4449,"")</f>
        <v/>
      </c>
      <c r="AU4449" s="187" t="str">
        <f t="shared" ref="AU4449:AU4512" si="1512">IF($Q4449=$AD$1,O4449,"")</f>
        <v/>
      </c>
      <c r="AV4449" s="187" t="str">
        <f t="shared" ref="AV4449:AV4512" si="1513">IF($Q4449=$AD$1,P4449,"")</f>
        <v/>
      </c>
      <c r="AW4449" s="187" t="str">
        <f t="shared" ref="AW4449:AW4512" si="1514">IF($Q4449=$AD$1,T4449,"")</f>
        <v/>
      </c>
      <c r="AX4449" s="187" t="str">
        <f t="shared" ref="AX4449:AX4512" si="1515">IF(AW4449&lt;&gt;"",AW4449&amp;" "&amp;$AD$1,"")</f>
        <v/>
      </c>
      <c r="AY4449" s="187" t="str">
        <f t="shared" ref="AY4449:AY4512" si="1516">VLOOKUP(AX4449,AO:AP,2,FALSE)</f>
        <v/>
      </c>
      <c r="AZ4449" s="187" t="str">
        <f t="shared" ref="AZ4449:AZ4512" si="1517">IF(AY4449="","",AV4449/AY4449)</f>
        <v/>
      </c>
      <c r="BA4449" s="187" t="str">
        <f t="shared" ref="BA4449:BA4512" si="1518">AT4449&amp;" "&amp;AU4449</f>
        <v xml:space="preserve"> </v>
      </c>
      <c r="BB4449" s="187" t="str">
        <f>IFERROR(IF(AW4449="","",VLOOKUP(AW4449,SUSS!R:S,2,FALSE)),AY4449*SUSS!$M$2)</f>
        <v/>
      </c>
      <c r="BC4449" s="187" t="str">
        <f t="shared" ref="BC4449:BC4512" si="1519">IFERROR(IF(BB4449&lt;&gt;"",AZ4449*BB4449,""),"VER")</f>
        <v/>
      </c>
    </row>
    <row r="4450" spans="29:55">
      <c r="AC4450" s="187" t="str">
        <f t="shared" si="1499"/>
        <v/>
      </c>
      <c r="AD4450" s="187" t="str">
        <f t="shared" si="1500"/>
        <v/>
      </c>
      <c r="AE4450" s="187" t="str">
        <f t="shared" si="1501"/>
        <v/>
      </c>
      <c r="AF4450" s="187" t="str">
        <f t="shared" si="1502"/>
        <v/>
      </c>
      <c r="AG4450" s="187" t="str">
        <f t="shared" si="1503"/>
        <v/>
      </c>
      <c r="AH4450" s="187" t="str">
        <f t="shared" si="1504"/>
        <v/>
      </c>
      <c r="AI4450" s="187" t="str">
        <f t="shared" si="1505"/>
        <v/>
      </c>
      <c r="AJ4450" s="187" t="str">
        <f t="shared" si="1506"/>
        <v/>
      </c>
      <c r="AK4450" s="187" t="str">
        <f t="shared" si="1507"/>
        <v/>
      </c>
      <c r="AN4450" s="187" t="str">
        <f t="shared" si="1508"/>
        <v/>
      </c>
      <c r="AO4450" s="187" t="str">
        <f t="shared" si="1509"/>
        <v/>
      </c>
      <c r="AP4450" s="187" t="str">
        <f t="shared" si="1510"/>
        <v/>
      </c>
      <c r="AT4450" s="187" t="str">
        <f t="shared" si="1511"/>
        <v/>
      </c>
      <c r="AU4450" s="187" t="str">
        <f t="shared" si="1512"/>
        <v/>
      </c>
      <c r="AV4450" s="187" t="str">
        <f t="shared" si="1513"/>
        <v/>
      </c>
      <c r="AW4450" s="187" t="str">
        <f t="shared" si="1514"/>
        <v/>
      </c>
      <c r="AX4450" s="187" t="str">
        <f t="shared" si="1515"/>
        <v/>
      </c>
      <c r="AY4450" s="187" t="str">
        <f t="shared" si="1516"/>
        <v/>
      </c>
      <c r="AZ4450" s="187" t="str">
        <f t="shared" si="1517"/>
        <v/>
      </c>
      <c r="BA4450" s="187" t="str">
        <f t="shared" si="1518"/>
        <v xml:space="preserve"> </v>
      </c>
      <c r="BB4450" s="187" t="str">
        <f>IFERROR(IF(AW4450="","",VLOOKUP(AW4450,SUSS!R:S,2,FALSE)),AY4450*SUSS!$M$2)</f>
        <v/>
      </c>
      <c r="BC4450" s="187" t="str">
        <f t="shared" si="1519"/>
        <v/>
      </c>
    </row>
    <row r="4451" spans="29:55">
      <c r="AC4451" s="187" t="str">
        <f t="shared" si="1499"/>
        <v/>
      </c>
      <c r="AD4451" s="187" t="str">
        <f t="shared" si="1500"/>
        <v/>
      </c>
      <c r="AE4451" s="187" t="str">
        <f t="shared" si="1501"/>
        <v/>
      </c>
      <c r="AF4451" s="187" t="str">
        <f t="shared" si="1502"/>
        <v/>
      </c>
      <c r="AG4451" s="187" t="str">
        <f t="shared" si="1503"/>
        <v/>
      </c>
      <c r="AH4451" s="187" t="str">
        <f t="shared" si="1504"/>
        <v/>
      </c>
      <c r="AI4451" s="187" t="str">
        <f t="shared" si="1505"/>
        <v/>
      </c>
      <c r="AJ4451" s="187" t="str">
        <f t="shared" si="1506"/>
        <v/>
      </c>
      <c r="AK4451" s="187" t="str">
        <f t="shared" si="1507"/>
        <v/>
      </c>
      <c r="AN4451" s="187" t="str">
        <f t="shared" si="1508"/>
        <v/>
      </c>
      <c r="AO4451" s="187" t="str">
        <f t="shared" si="1509"/>
        <v/>
      </c>
      <c r="AP4451" s="187" t="str">
        <f t="shared" si="1510"/>
        <v/>
      </c>
      <c r="AT4451" s="187" t="str">
        <f t="shared" si="1511"/>
        <v/>
      </c>
      <c r="AU4451" s="187" t="str">
        <f t="shared" si="1512"/>
        <v/>
      </c>
      <c r="AV4451" s="187" t="str">
        <f t="shared" si="1513"/>
        <v/>
      </c>
      <c r="AW4451" s="187" t="str">
        <f t="shared" si="1514"/>
        <v/>
      </c>
      <c r="AX4451" s="187" t="str">
        <f t="shared" si="1515"/>
        <v/>
      </c>
      <c r="AY4451" s="187" t="str">
        <f t="shared" si="1516"/>
        <v/>
      </c>
      <c r="AZ4451" s="187" t="str">
        <f t="shared" si="1517"/>
        <v/>
      </c>
      <c r="BA4451" s="187" t="str">
        <f t="shared" si="1518"/>
        <v xml:space="preserve"> </v>
      </c>
      <c r="BB4451" s="187" t="str">
        <f>IFERROR(IF(AW4451="","",VLOOKUP(AW4451,SUSS!R:S,2,FALSE)),AY4451*SUSS!$M$2)</f>
        <v/>
      </c>
      <c r="BC4451" s="187" t="str">
        <f t="shared" si="1519"/>
        <v/>
      </c>
    </row>
    <row r="4452" spans="29:55">
      <c r="AC4452" s="187" t="str">
        <f t="shared" si="1499"/>
        <v/>
      </c>
      <c r="AD4452" s="187" t="str">
        <f t="shared" si="1500"/>
        <v/>
      </c>
      <c r="AE4452" s="187" t="str">
        <f t="shared" si="1501"/>
        <v/>
      </c>
      <c r="AF4452" s="187" t="str">
        <f t="shared" si="1502"/>
        <v/>
      </c>
      <c r="AG4452" s="187" t="str">
        <f t="shared" si="1503"/>
        <v/>
      </c>
      <c r="AH4452" s="187" t="str">
        <f t="shared" si="1504"/>
        <v/>
      </c>
      <c r="AI4452" s="187" t="str">
        <f t="shared" si="1505"/>
        <v/>
      </c>
      <c r="AJ4452" s="187" t="str">
        <f t="shared" si="1506"/>
        <v/>
      </c>
      <c r="AK4452" s="187" t="str">
        <f t="shared" si="1507"/>
        <v/>
      </c>
      <c r="AN4452" s="187" t="str">
        <f t="shared" si="1508"/>
        <v/>
      </c>
      <c r="AO4452" s="187" t="str">
        <f t="shared" si="1509"/>
        <v/>
      </c>
      <c r="AP4452" s="187" t="str">
        <f t="shared" si="1510"/>
        <v/>
      </c>
      <c r="AT4452" s="187" t="str">
        <f t="shared" si="1511"/>
        <v/>
      </c>
      <c r="AU4452" s="187" t="str">
        <f t="shared" si="1512"/>
        <v/>
      </c>
      <c r="AV4452" s="187" t="str">
        <f t="shared" si="1513"/>
        <v/>
      </c>
      <c r="AW4452" s="187" t="str">
        <f t="shared" si="1514"/>
        <v/>
      </c>
      <c r="AX4452" s="187" t="str">
        <f t="shared" si="1515"/>
        <v/>
      </c>
      <c r="AY4452" s="187" t="str">
        <f t="shared" si="1516"/>
        <v/>
      </c>
      <c r="AZ4452" s="187" t="str">
        <f t="shared" si="1517"/>
        <v/>
      </c>
      <c r="BA4452" s="187" t="str">
        <f t="shared" si="1518"/>
        <v xml:space="preserve"> </v>
      </c>
      <c r="BB4452" s="187" t="str">
        <f>IFERROR(IF(AW4452="","",VLOOKUP(AW4452,SUSS!R:S,2,FALSE)),AY4452*SUSS!$M$2)</f>
        <v/>
      </c>
      <c r="BC4452" s="187" t="str">
        <f t="shared" si="1519"/>
        <v/>
      </c>
    </row>
    <row r="4453" spans="29:55">
      <c r="AC4453" s="187" t="str">
        <f t="shared" si="1499"/>
        <v/>
      </c>
      <c r="AD4453" s="187" t="str">
        <f t="shared" si="1500"/>
        <v/>
      </c>
      <c r="AE4453" s="187" t="str">
        <f t="shared" si="1501"/>
        <v/>
      </c>
      <c r="AF4453" s="187" t="str">
        <f t="shared" si="1502"/>
        <v/>
      </c>
      <c r="AG4453" s="187" t="str">
        <f t="shared" si="1503"/>
        <v/>
      </c>
      <c r="AH4453" s="187" t="str">
        <f t="shared" si="1504"/>
        <v/>
      </c>
      <c r="AI4453" s="187" t="str">
        <f t="shared" si="1505"/>
        <v/>
      </c>
      <c r="AJ4453" s="187" t="str">
        <f t="shared" si="1506"/>
        <v/>
      </c>
      <c r="AK4453" s="187" t="str">
        <f t="shared" si="1507"/>
        <v/>
      </c>
      <c r="AN4453" s="187" t="str">
        <f t="shared" si="1508"/>
        <v/>
      </c>
      <c r="AO4453" s="187" t="str">
        <f t="shared" si="1509"/>
        <v/>
      </c>
      <c r="AP4453" s="187" t="str">
        <f t="shared" si="1510"/>
        <v/>
      </c>
      <c r="AT4453" s="187" t="str">
        <f t="shared" si="1511"/>
        <v/>
      </c>
      <c r="AU4453" s="187" t="str">
        <f t="shared" si="1512"/>
        <v/>
      </c>
      <c r="AV4453" s="187" t="str">
        <f t="shared" si="1513"/>
        <v/>
      </c>
      <c r="AW4453" s="187" t="str">
        <f t="shared" si="1514"/>
        <v/>
      </c>
      <c r="AX4453" s="187" t="str">
        <f t="shared" si="1515"/>
        <v/>
      </c>
      <c r="AY4453" s="187" t="str">
        <f t="shared" si="1516"/>
        <v/>
      </c>
      <c r="AZ4453" s="187" t="str">
        <f t="shared" si="1517"/>
        <v/>
      </c>
      <c r="BA4453" s="187" t="str">
        <f t="shared" si="1518"/>
        <v xml:space="preserve"> </v>
      </c>
      <c r="BB4453" s="187" t="str">
        <f>IFERROR(IF(AW4453="","",VLOOKUP(AW4453,SUSS!R:S,2,FALSE)),AY4453*SUSS!$M$2)</f>
        <v/>
      </c>
      <c r="BC4453" s="187" t="str">
        <f t="shared" si="1519"/>
        <v/>
      </c>
    </row>
    <row r="4454" spans="29:55">
      <c r="AC4454" s="187" t="str">
        <f t="shared" si="1499"/>
        <v/>
      </c>
      <c r="AD4454" s="187" t="str">
        <f t="shared" si="1500"/>
        <v/>
      </c>
      <c r="AE4454" s="187" t="str">
        <f t="shared" si="1501"/>
        <v/>
      </c>
      <c r="AF4454" s="187" t="str">
        <f t="shared" si="1502"/>
        <v/>
      </c>
      <c r="AG4454" s="187" t="str">
        <f t="shared" si="1503"/>
        <v/>
      </c>
      <c r="AH4454" s="187" t="str">
        <f t="shared" si="1504"/>
        <v/>
      </c>
      <c r="AI4454" s="187" t="str">
        <f t="shared" si="1505"/>
        <v/>
      </c>
      <c r="AJ4454" s="187" t="str">
        <f t="shared" si="1506"/>
        <v/>
      </c>
      <c r="AK4454" s="187" t="str">
        <f t="shared" si="1507"/>
        <v/>
      </c>
      <c r="AN4454" s="187" t="str">
        <f t="shared" si="1508"/>
        <v/>
      </c>
      <c r="AO4454" s="187" t="str">
        <f t="shared" si="1509"/>
        <v/>
      </c>
      <c r="AP4454" s="187" t="str">
        <f t="shared" si="1510"/>
        <v/>
      </c>
      <c r="AT4454" s="187" t="str">
        <f t="shared" si="1511"/>
        <v/>
      </c>
      <c r="AU4454" s="187" t="str">
        <f t="shared" si="1512"/>
        <v/>
      </c>
      <c r="AV4454" s="187" t="str">
        <f t="shared" si="1513"/>
        <v/>
      </c>
      <c r="AW4454" s="187" t="str">
        <f t="shared" si="1514"/>
        <v/>
      </c>
      <c r="AX4454" s="187" t="str">
        <f t="shared" si="1515"/>
        <v/>
      </c>
      <c r="AY4454" s="187" t="str">
        <f t="shared" si="1516"/>
        <v/>
      </c>
      <c r="AZ4454" s="187" t="str">
        <f t="shared" si="1517"/>
        <v/>
      </c>
      <c r="BA4454" s="187" t="str">
        <f t="shared" si="1518"/>
        <v xml:space="preserve"> </v>
      </c>
      <c r="BB4454" s="187" t="str">
        <f>IFERROR(IF(AW4454="","",VLOOKUP(AW4454,SUSS!R:S,2,FALSE)),AY4454*SUSS!$M$2)</f>
        <v/>
      </c>
      <c r="BC4454" s="187" t="str">
        <f t="shared" si="1519"/>
        <v/>
      </c>
    </row>
    <row r="4455" spans="29:55">
      <c r="AC4455" s="187" t="str">
        <f t="shared" si="1499"/>
        <v/>
      </c>
      <c r="AD4455" s="187" t="str">
        <f t="shared" si="1500"/>
        <v/>
      </c>
      <c r="AE4455" s="187" t="str">
        <f t="shared" si="1501"/>
        <v/>
      </c>
      <c r="AF4455" s="187" t="str">
        <f t="shared" si="1502"/>
        <v/>
      </c>
      <c r="AG4455" s="187" t="str">
        <f t="shared" si="1503"/>
        <v/>
      </c>
      <c r="AH4455" s="187" t="str">
        <f t="shared" si="1504"/>
        <v/>
      </c>
      <c r="AI4455" s="187" t="str">
        <f t="shared" si="1505"/>
        <v/>
      </c>
      <c r="AJ4455" s="187" t="str">
        <f t="shared" si="1506"/>
        <v/>
      </c>
      <c r="AK4455" s="187" t="str">
        <f t="shared" si="1507"/>
        <v/>
      </c>
      <c r="AN4455" s="187" t="str">
        <f t="shared" si="1508"/>
        <v/>
      </c>
      <c r="AO4455" s="187" t="str">
        <f t="shared" si="1509"/>
        <v/>
      </c>
      <c r="AP4455" s="187" t="str">
        <f t="shared" si="1510"/>
        <v/>
      </c>
      <c r="AT4455" s="187" t="str">
        <f t="shared" si="1511"/>
        <v/>
      </c>
      <c r="AU4455" s="187" t="str">
        <f t="shared" si="1512"/>
        <v/>
      </c>
      <c r="AV4455" s="187" t="str">
        <f t="shared" si="1513"/>
        <v/>
      </c>
      <c r="AW4455" s="187" t="str">
        <f t="shared" si="1514"/>
        <v/>
      </c>
      <c r="AX4455" s="187" t="str">
        <f t="shared" si="1515"/>
        <v/>
      </c>
      <c r="AY4455" s="187" t="str">
        <f t="shared" si="1516"/>
        <v/>
      </c>
      <c r="AZ4455" s="187" t="str">
        <f t="shared" si="1517"/>
        <v/>
      </c>
      <c r="BA4455" s="187" t="str">
        <f t="shared" si="1518"/>
        <v xml:space="preserve"> </v>
      </c>
      <c r="BB4455" s="187" t="str">
        <f>IFERROR(IF(AW4455="","",VLOOKUP(AW4455,SUSS!R:S,2,FALSE)),AY4455*SUSS!$M$2)</f>
        <v/>
      </c>
      <c r="BC4455" s="187" t="str">
        <f t="shared" si="1519"/>
        <v/>
      </c>
    </row>
    <row r="4456" spans="29:55">
      <c r="AC4456" s="187" t="str">
        <f t="shared" si="1499"/>
        <v/>
      </c>
      <c r="AD4456" s="187" t="str">
        <f t="shared" si="1500"/>
        <v/>
      </c>
      <c r="AE4456" s="187" t="str">
        <f t="shared" si="1501"/>
        <v/>
      </c>
      <c r="AF4456" s="187" t="str">
        <f t="shared" si="1502"/>
        <v/>
      </c>
      <c r="AG4456" s="187" t="str">
        <f t="shared" si="1503"/>
        <v/>
      </c>
      <c r="AH4456" s="187" t="str">
        <f t="shared" si="1504"/>
        <v/>
      </c>
      <c r="AI4456" s="187" t="str">
        <f t="shared" si="1505"/>
        <v/>
      </c>
      <c r="AJ4456" s="187" t="str">
        <f t="shared" si="1506"/>
        <v/>
      </c>
      <c r="AK4456" s="187" t="str">
        <f t="shared" si="1507"/>
        <v/>
      </c>
      <c r="AN4456" s="187" t="str">
        <f t="shared" si="1508"/>
        <v/>
      </c>
      <c r="AO4456" s="187" t="str">
        <f t="shared" si="1509"/>
        <v/>
      </c>
      <c r="AP4456" s="187" t="str">
        <f t="shared" si="1510"/>
        <v/>
      </c>
      <c r="AT4456" s="187" t="str">
        <f t="shared" si="1511"/>
        <v/>
      </c>
      <c r="AU4456" s="187" t="str">
        <f t="shared" si="1512"/>
        <v/>
      </c>
      <c r="AV4456" s="187" t="str">
        <f t="shared" si="1513"/>
        <v/>
      </c>
      <c r="AW4456" s="187" t="str">
        <f t="shared" si="1514"/>
        <v/>
      </c>
      <c r="AX4456" s="187" t="str">
        <f t="shared" si="1515"/>
        <v/>
      </c>
      <c r="AY4456" s="187" t="str">
        <f t="shared" si="1516"/>
        <v/>
      </c>
      <c r="AZ4456" s="187" t="str">
        <f t="shared" si="1517"/>
        <v/>
      </c>
      <c r="BA4456" s="187" t="str">
        <f t="shared" si="1518"/>
        <v xml:space="preserve"> </v>
      </c>
      <c r="BB4456" s="187" t="str">
        <f>IFERROR(IF(AW4456="","",VLOOKUP(AW4456,SUSS!R:S,2,FALSE)),AY4456*SUSS!$M$2)</f>
        <v/>
      </c>
      <c r="BC4456" s="187" t="str">
        <f t="shared" si="1519"/>
        <v/>
      </c>
    </row>
    <row r="4457" spans="29:55">
      <c r="AC4457" s="187" t="str">
        <f t="shared" si="1499"/>
        <v/>
      </c>
      <c r="AD4457" s="187" t="str">
        <f t="shared" si="1500"/>
        <v/>
      </c>
      <c r="AE4457" s="187" t="str">
        <f t="shared" si="1501"/>
        <v/>
      </c>
      <c r="AF4457" s="187" t="str">
        <f t="shared" si="1502"/>
        <v/>
      </c>
      <c r="AG4457" s="187" t="str">
        <f t="shared" si="1503"/>
        <v/>
      </c>
      <c r="AH4457" s="187" t="str">
        <f t="shared" si="1504"/>
        <v/>
      </c>
      <c r="AI4457" s="187" t="str">
        <f t="shared" si="1505"/>
        <v/>
      </c>
      <c r="AJ4457" s="187" t="str">
        <f t="shared" si="1506"/>
        <v/>
      </c>
      <c r="AK4457" s="187" t="str">
        <f t="shared" si="1507"/>
        <v/>
      </c>
      <c r="AN4457" s="187" t="str">
        <f t="shared" si="1508"/>
        <v/>
      </c>
      <c r="AO4457" s="187" t="str">
        <f t="shared" si="1509"/>
        <v/>
      </c>
      <c r="AP4457" s="187" t="str">
        <f t="shared" si="1510"/>
        <v/>
      </c>
      <c r="AT4457" s="187" t="str">
        <f t="shared" si="1511"/>
        <v/>
      </c>
      <c r="AU4457" s="187" t="str">
        <f t="shared" si="1512"/>
        <v/>
      </c>
      <c r="AV4457" s="187" t="str">
        <f t="shared" si="1513"/>
        <v/>
      </c>
      <c r="AW4457" s="187" t="str">
        <f t="shared" si="1514"/>
        <v/>
      </c>
      <c r="AX4457" s="187" t="str">
        <f t="shared" si="1515"/>
        <v/>
      </c>
      <c r="AY4457" s="187" t="str">
        <f t="shared" si="1516"/>
        <v/>
      </c>
      <c r="AZ4457" s="187" t="str">
        <f t="shared" si="1517"/>
        <v/>
      </c>
      <c r="BA4457" s="187" t="str">
        <f t="shared" si="1518"/>
        <v xml:space="preserve"> </v>
      </c>
      <c r="BB4457" s="187" t="str">
        <f>IFERROR(IF(AW4457="","",VLOOKUP(AW4457,SUSS!R:S,2,FALSE)),AY4457*SUSS!$M$2)</f>
        <v/>
      </c>
      <c r="BC4457" s="187" t="str">
        <f t="shared" si="1519"/>
        <v/>
      </c>
    </row>
    <row r="4458" spans="29:55">
      <c r="AC4458" s="187" t="str">
        <f t="shared" si="1499"/>
        <v/>
      </c>
      <c r="AD4458" s="187" t="str">
        <f t="shared" si="1500"/>
        <v/>
      </c>
      <c r="AE4458" s="187" t="str">
        <f t="shared" si="1501"/>
        <v/>
      </c>
      <c r="AF4458" s="187" t="str">
        <f t="shared" si="1502"/>
        <v/>
      </c>
      <c r="AG4458" s="187" t="str">
        <f t="shared" si="1503"/>
        <v/>
      </c>
      <c r="AH4458" s="187" t="str">
        <f t="shared" si="1504"/>
        <v/>
      </c>
      <c r="AI4458" s="187" t="str">
        <f t="shared" si="1505"/>
        <v/>
      </c>
      <c r="AJ4458" s="187" t="str">
        <f t="shared" si="1506"/>
        <v/>
      </c>
      <c r="AK4458" s="187" t="str">
        <f t="shared" si="1507"/>
        <v/>
      </c>
      <c r="AN4458" s="187" t="str">
        <f t="shared" si="1508"/>
        <v/>
      </c>
      <c r="AO4458" s="187" t="str">
        <f t="shared" si="1509"/>
        <v/>
      </c>
      <c r="AP4458" s="187" t="str">
        <f t="shared" si="1510"/>
        <v/>
      </c>
      <c r="AT4458" s="187" t="str">
        <f t="shared" si="1511"/>
        <v/>
      </c>
      <c r="AU4458" s="187" t="str">
        <f t="shared" si="1512"/>
        <v/>
      </c>
      <c r="AV4458" s="187" t="str">
        <f t="shared" si="1513"/>
        <v/>
      </c>
      <c r="AW4458" s="187" t="str">
        <f t="shared" si="1514"/>
        <v/>
      </c>
      <c r="AX4458" s="187" t="str">
        <f t="shared" si="1515"/>
        <v/>
      </c>
      <c r="AY4458" s="187" t="str">
        <f t="shared" si="1516"/>
        <v/>
      </c>
      <c r="AZ4458" s="187" t="str">
        <f t="shared" si="1517"/>
        <v/>
      </c>
      <c r="BA4458" s="187" t="str">
        <f t="shared" si="1518"/>
        <v xml:space="preserve"> </v>
      </c>
      <c r="BB4458" s="187" t="str">
        <f>IFERROR(IF(AW4458="","",VLOOKUP(AW4458,SUSS!R:S,2,FALSE)),AY4458*SUSS!$M$2)</f>
        <v/>
      </c>
      <c r="BC4458" s="187" t="str">
        <f t="shared" si="1519"/>
        <v/>
      </c>
    </row>
    <row r="4459" spans="29:55">
      <c r="AC4459" s="187" t="str">
        <f t="shared" si="1499"/>
        <v/>
      </c>
      <c r="AD4459" s="187" t="str">
        <f t="shared" si="1500"/>
        <v/>
      </c>
      <c r="AE4459" s="187" t="str">
        <f t="shared" si="1501"/>
        <v/>
      </c>
      <c r="AF4459" s="187" t="str">
        <f t="shared" si="1502"/>
        <v/>
      </c>
      <c r="AG4459" s="187" t="str">
        <f t="shared" si="1503"/>
        <v/>
      </c>
      <c r="AH4459" s="187" t="str">
        <f t="shared" si="1504"/>
        <v/>
      </c>
      <c r="AI4459" s="187" t="str">
        <f t="shared" si="1505"/>
        <v/>
      </c>
      <c r="AJ4459" s="187" t="str">
        <f t="shared" si="1506"/>
        <v/>
      </c>
      <c r="AK4459" s="187" t="str">
        <f t="shared" si="1507"/>
        <v/>
      </c>
      <c r="AN4459" s="187" t="str">
        <f t="shared" si="1508"/>
        <v/>
      </c>
      <c r="AO4459" s="187" t="str">
        <f t="shared" si="1509"/>
        <v/>
      </c>
      <c r="AP4459" s="187" t="str">
        <f t="shared" si="1510"/>
        <v/>
      </c>
      <c r="AT4459" s="187" t="str">
        <f t="shared" si="1511"/>
        <v/>
      </c>
      <c r="AU4459" s="187" t="str">
        <f t="shared" si="1512"/>
        <v/>
      </c>
      <c r="AV4459" s="187" t="str">
        <f t="shared" si="1513"/>
        <v/>
      </c>
      <c r="AW4459" s="187" t="str">
        <f t="shared" si="1514"/>
        <v/>
      </c>
      <c r="AX4459" s="187" t="str">
        <f t="shared" si="1515"/>
        <v/>
      </c>
      <c r="AY4459" s="187" t="str">
        <f t="shared" si="1516"/>
        <v/>
      </c>
      <c r="AZ4459" s="187" t="str">
        <f t="shared" si="1517"/>
        <v/>
      </c>
      <c r="BA4459" s="187" t="str">
        <f t="shared" si="1518"/>
        <v xml:space="preserve"> </v>
      </c>
      <c r="BB4459" s="187" t="str">
        <f>IFERROR(IF(AW4459="","",VLOOKUP(AW4459,SUSS!R:S,2,FALSE)),AY4459*SUSS!$M$2)</f>
        <v/>
      </c>
      <c r="BC4459" s="187" t="str">
        <f t="shared" si="1519"/>
        <v/>
      </c>
    </row>
    <row r="4460" spans="29:55">
      <c r="AC4460" s="187" t="str">
        <f t="shared" si="1499"/>
        <v/>
      </c>
      <c r="AD4460" s="187" t="str">
        <f t="shared" si="1500"/>
        <v/>
      </c>
      <c r="AE4460" s="187" t="str">
        <f t="shared" si="1501"/>
        <v/>
      </c>
      <c r="AF4460" s="187" t="str">
        <f t="shared" si="1502"/>
        <v/>
      </c>
      <c r="AG4460" s="187" t="str">
        <f t="shared" si="1503"/>
        <v/>
      </c>
      <c r="AH4460" s="187" t="str">
        <f t="shared" si="1504"/>
        <v/>
      </c>
      <c r="AI4460" s="187" t="str">
        <f t="shared" si="1505"/>
        <v/>
      </c>
      <c r="AJ4460" s="187" t="str">
        <f t="shared" si="1506"/>
        <v/>
      </c>
      <c r="AK4460" s="187" t="str">
        <f t="shared" si="1507"/>
        <v/>
      </c>
      <c r="AN4460" s="187" t="str">
        <f t="shared" si="1508"/>
        <v/>
      </c>
      <c r="AO4460" s="187" t="str">
        <f t="shared" si="1509"/>
        <v/>
      </c>
      <c r="AP4460" s="187" t="str">
        <f t="shared" si="1510"/>
        <v/>
      </c>
      <c r="AT4460" s="187" t="str">
        <f t="shared" si="1511"/>
        <v/>
      </c>
      <c r="AU4460" s="187" t="str">
        <f t="shared" si="1512"/>
        <v/>
      </c>
      <c r="AV4460" s="187" t="str">
        <f t="shared" si="1513"/>
        <v/>
      </c>
      <c r="AW4460" s="187" t="str">
        <f t="shared" si="1514"/>
        <v/>
      </c>
      <c r="AX4460" s="187" t="str">
        <f t="shared" si="1515"/>
        <v/>
      </c>
      <c r="AY4460" s="187" t="str">
        <f t="shared" si="1516"/>
        <v/>
      </c>
      <c r="AZ4460" s="187" t="str">
        <f t="shared" si="1517"/>
        <v/>
      </c>
      <c r="BA4460" s="187" t="str">
        <f t="shared" si="1518"/>
        <v xml:space="preserve"> </v>
      </c>
      <c r="BB4460" s="187" t="str">
        <f>IFERROR(IF(AW4460="","",VLOOKUP(AW4460,SUSS!R:S,2,FALSE)),AY4460*SUSS!$M$2)</f>
        <v/>
      </c>
      <c r="BC4460" s="187" t="str">
        <f t="shared" si="1519"/>
        <v/>
      </c>
    </row>
    <row r="4461" spans="29:55">
      <c r="AC4461" s="187" t="str">
        <f t="shared" si="1499"/>
        <v/>
      </c>
      <c r="AD4461" s="187" t="str">
        <f t="shared" si="1500"/>
        <v/>
      </c>
      <c r="AE4461" s="187" t="str">
        <f t="shared" si="1501"/>
        <v/>
      </c>
      <c r="AF4461" s="187" t="str">
        <f t="shared" si="1502"/>
        <v/>
      </c>
      <c r="AG4461" s="187" t="str">
        <f t="shared" si="1503"/>
        <v/>
      </c>
      <c r="AH4461" s="187" t="str">
        <f t="shared" si="1504"/>
        <v/>
      </c>
      <c r="AI4461" s="187" t="str">
        <f t="shared" si="1505"/>
        <v/>
      </c>
      <c r="AJ4461" s="187" t="str">
        <f t="shared" si="1506"/>
        <v/>
      </c>
      <c r="AK4461" s="187" t="str">
        <f t="shared" si="1507"/>
        <v/>
      </c>
      <c r="AN4461" s="187" t="str">
        <f t="shared" si="1508"/>
        <v/>
      </c>
      <c r="AO4461" s="187" t="str">
        <f t="shared" si="1509"/>
        <v/>
      </c>
      <c r="AP4461" s="187" t="str">
        <f t="shared" si="1510"/>
        <v/>
      </c>
      <c r="AT4461" s="187" t="str">
        <f t="shared" si="1511"/>
        <v/>
      </c>
      <c r="AU4461" s="187" t="str">
        <f t="shared" si="1512"/>
        <v/>
      </c>
      <c r="AV4461" s="187" t="str">
        <f t="shared" si="1513"/>
        <v/>
      </c>
      <c r="AW4461" s="187" t="str">
        <f t="shared" si="1514"/>
        <v/>
      </c>
      <c r="AX4461" s="187" t="str">
        <f t="shared" si="1515"/>
        <v/>
      </c>
      <c r="AY4461" s="187" t="str">
        <f t="shared" si="1516"/>
        <v/>
      </c>
      <c r="AZ4461" s="187" t="str">
        <f t="shared" si="1517"/>
        <v/>
      </c>
      <c r="BA4461" s="187" t="str">
        <f t="shared" si="1518"/>
        <v xml:space="preserve"> </v>
      </c>
      <c r="BB4461" s="187" t="str">
        <f>IFERROR(IF(AW4461="","",VLOOKUP(AW4461,SUSS!R:S,2,FALSE)),AY4461*SUSS!$M$2)</f>
        <v/>
      </c>
      <c r="BC4461" s="187" t="str">
        <f t="shared" si="1519"/>
        <v/>
      </c>
    </row>
    <row r="4462" spans="29:55">
      <c r="AC4462" s="187" t="str">
        <f t="shared" si="1499"/>
        <v/>
      </c>
      <c r="AD4462" s="187" t="str">
        <f t="shared" si="1500"/>
        <v/>
      </c>
      <c r="AE4462" s="187" t="str">
        <f t="shared" si="1501"/>
        <v/>
      </c>
      <c r="AF4462" s="187" t="str">
        <f t="shared" si="1502"/>
        <v/>
      </c>
      <c r="AG4462" s="187" t="str">
        <f t="shared" si="1503"/>
        <v/>
      </c>
      <c r="AH4462" s="187" t="str">
        <f t="shared" si="1504"/>
        <v/>
      </c>
      <c r="AI4462" s="187" t="str">
        <f t="shared" si="1505"/>
        <v/>
      </c>
      <c r="AJ4462" s="187" t="str">
        <f t="shared" si="1506"/>
        <v/>
      </c>
      <c r="AK4462" s="187" t="str">
        <f t="shared" si="1507"/>
        <v/>
      </c>
      <c r="AN4462" s="187" t="str">
        <f t="shared" si="1508"/>
        <v/>
      </c>
      <c r="AO4462" s="187" t="str">
        <f t="shared" si="1509"/>
        <v/>
      </c>
      <c r="AP4462" s="187" t="str">
        <f t="shared" si="1510"/>
        <v/>
      </c>
      <c r="AT4462" s="187" t="str">
        <f t="shared" si="1511"/>
        <v/>
      </c>
      <c r="AU4462" s="187" t="str">
        <f t="shared" si="1512"/>
        <v/>
      </c>
      <c r="AV4462" s="187" t="str">
        <f t="shared" si="1513"/>
        <v/>
      </c>
      <c r="AW4462" s="187" t="str">
        <f t="shared" si="1514"/>
        <v/>
      </c>
      <c r="AX4462" s="187" t="str">
        <f t="shared" si="1515"/>
        <v/>
      </c>
      <c r="AY4462" s="187" t="str">
        <f t="shared" si="1516"/>
        <v/>
      </c>
      <c r="AZ4462" s="187" t="str">
        <f t="shared" si="1517"/>
        <v/>
      </c>
      <c r="BA4462" s="187" t="str">
        <f t="shared" si="1518"/>
        <v xml:space="preserve"> </v>
      </c>
      <c r="BB4462" s="187" t="str">
        <f>IFERROR(IF(AW4462="","",VLOOKUP(AW4462,SUSS!R:S,2,FALSE)),AY4462*SUSS!$M$2)</f>
        <v/>
      </c>
      <c r="BC4462" s="187" t="str">
        <f t="shared" si="1519"/>
        <v/>
      </c>
    </row>
    <row r="4463" spans="29:55">
      <c r="AC4463" s="187" t="str">
        <f t="shared" si="1499"/>
        <v/>
      </c>
      <c r="AD4463" s="187" t="str">
        <f t="shared" si="1500"/>
        <v/>
      </c>
      <c r="AE4463" s="187" t="str">
        <f t="shared" si="1501"/>
        <v/>
      </c>
      <c r="AF4463" s="187" t="str">
        <f t="shared" si="1502"/>
        <v/>
      </c>
      <c r="AG4463" s="187" t="str">
        <f t="shared" si="1503"/>
        <v/>
      </c>
      <c r="AH4463" s="187" t="str">
        <f t="shared" si="1504"/>
        <v/>
      </c>
      <c r="AI4463" s="187" t="str">
        <f t="shared" si="1505"/>
        <v/>
      </c>
      <c r="AJ4463" s="187" t="str">
        <f t="shared" si="1506"/>
        <v/>
      </c>
      <c r="AK4463" s="187" t="str">
        <f t="shared" si="1507"/>
        <v/>
      </c>
      <c r="AN4463" s="187" t="str">
        <f t="shared" si="1508"/>
        <v/>
      </c>
      <c r="AO4463" s="187" t="str">
        <f t="shared" si="1509"/>
        <v/>
      </c>
      <c r="AP4463" s="187" t="str">
        <f t="shared" si="1510"/>
        <v/>
      </c>
      <c r="AT4463" s="187" t="str">
        <f t="shared" si="1511"/>
        <v/>
      </c>
      <c r="AU4463" s="187" t="str">
        <f t="shared" si="1512"/>
        <v/>
      </c>
      <c r="AV4463" s="187" t="str">
        <f t="shared" si="1513"/>
        <v/>
      </c>
      <c r="AW4463" s="187" t="str">
        <f t="shared" si="1514"/>
        <v/>
      </c>
      <c r="AX4463" s="187" t="str">
        <f t="shared" si="1515"/>
        <v/>
      </c>
      <c r="AY4463" s="187" t="str">
        <f t="shared" si="1516"/>
        <v/>
      </c>
      <c r="AZ4463" s="187" t="str">
        <f t="shared" si="1517"/>
        <v/>
      </c>
      <c r="BA4463" s="187" t="str">
        <f t="shared" si="1518"/>
        <v xml:space="preserve"> </v>
      </c>
      <c r="BB4463" s="187" t="str">
        <f>IFERROR(IF(AW4463="","",VLOOKUP(AW4463,SUSS!R:S,2,FALSE)),AY4463*SUSS!$M$2)</f>
        <v/>
      </c>
      <c r="BC4463" s="187" t="str">
        <f t="shared" si="1519"/>
        <v/>
      </c>
    </row>
    <row r="4464" spans="29:55">
      <c r="AC4464" s="187" t="str">
        <f t="shared" si="1499"/>
        <v/>
      </c>
      <c r="AD4464" s="187" t="str">
        <f t="shared" si="1500"/>
        <v/>
      </c>
      <c r="AE4464" s="187" t="str">
        <f t="shared" si="1501"/>
        <v/>
      </c>
      <c r="AF4464" s="187" t="str">
        <f t="shared" si="1502"/>
        <v/>
      </c>
      <c r="AG4464" s="187" t="str">
        <f t="shared" si="1503"/>
        <v/>
      </c>
      <c r="AH4464" s="187" t="str">
        <f t="shared" si="1504"/>
        <v/>
      </c>
      <c r="AI4464" s="187" t="str">
        <f t="shared" si="1505"/>
        <v/>
      </c>
      <c r="AJ4464" s="187" t="str">
        <f t="shared" si="1506"/>
        <v/>
      </c>
      <c r="AK4464" s="187" t="str">
        <f t="shared" si="1507"/>
        <v/>
      </c>
      <c r="AN4464" s="187" t="str">
        <f t="shared" si="1508"/>
        <v/>
      </c>
      <c r="AO4464" s="187" t="str">
        <f t="shared" si="1509"/>
        <v/>
      </c>
      <c r="AP4464" s="187" t="str">
        <f t="shared" si="1510"/>
        <v/>
      </c>
      <c r="AT4464" s="187" t="str">
        <f t="shared" si="1511"/>
        <v/>
      </c>
      <c r="AU4464" s="187" t="str">
        <f t="shared" si="1512"/>
        <v/>
      </c>
      <c r="AV4464" s="187" t="str">
        <f t="shared" si="1513"/>
        <v/>
      </c>
      <c r="AW4464" s="187" t="str">
        <f t="shared" si="1514"/>
        <v/>
      </c>
      <c r="AX4464" s="187" t="str">
        <f t="shared" si="1515"/>
        <v/>
      </c>
      <c r="AY4464" s="187" t="str">
        <f t="shared" si="1516"/>
        <v/>
      </c>
      <c r="AZ4464" s="187" t="str">
        <f t="shared" si="1517"/>
        <v/>
      </c>
      <c r="BA4464" s="187" t="str">
        <f t="shared" si="1518"/>
        <v xml:space="preserve"> </v>
      </c>
      <c r="BB4464" s="187" t="str">
        <f>IFERROR(IF(AW4464="","",VLOOKUP(AW4464,SUSS!R:S,2,FALSE)),AY4464*SUSS!$M$2)</f>
        <v/>
      </c>
      <c r="BC4464" s="187" t="str">
        <f t="shared" si="1519"/>
        <v/>
      </c>
    </row>
    <row r="4465" spans="29:55">
      <c r="AC4465" s="187" t="str">
        <f t="shared" si="1499"/>
        <v/>
      </c>
      <c r="AD4465" s="187" t="str">
        <f t="shared" si="1500"/>
        <v/>
      </c>
      <c r="AE4465" s="187" t="str">
        <f t="shared" si="1501"/>
        <v/>
      </c>
      <c r="AF4465" s="187" t="str">
        <f t="shared" si="1502"/>
        <v/>
      </c>
      <c r="AG4465" s="187" t="str">
        <f t="shared" si="1503"/>
        <v/>
      </c>
      <c r="AH4465" s="187" t="str">
        <f t="shared" si="1504"/>
        <v/>
      </c>
      <c r="AI4465" s="187" t="str">
        <f t="shared" si="1505"/>
        <v/>
      </c>
      <c r="AJ4465" s="187" t="str">
        <f t="shared" si="1506"/>
        <v/>
      </c>
      <c r="AK4465" s="187" t="str">
        <f t="shared" si="1507"/>
        <v/>
      </c>
      <c r="AN4465" s="187" t="str">
        <f t="shared" si="1508"/>
        <v/>
      </c>
      <c r="AO4465" s="187" t="str">
        <f t="shared" si="1509"/>
        <v/>
      </c>
      <c r="AP4465" s="187" t="str">
        <f t="shared" si="1510"/>
        <v/>
      </c>
      <c r="AT4465" s="187" t="str">
        <f t="shared" si="1511"/>
        <v/>
      </c>
      <c r="AU4465" s="187" t="str">
        <f t="shared" si="1512"/>
        <v/>
      </c>
      <c r="AV4465" s="187" t="str">
        <f t="shared" si="1513"/>
        <v/>
      </c>
      <c r="AW4465" s="187" t="str">
        <f t="shared" si="1514"/>
        <v/>
      </c>
      <c r="AX4465" s="187" t="str">
        <f t="shared" si="1515"/>
        <v/>
      </c>
      <c r="AY4465" s="187" t="str">
        <f t="shared" si="1516"/>
        <v/>
      </c>
      <c r="AZ4465" s="187" t="str">
        <f t="shared" si="1517"/>
        <v/>
      </c>
      <c r="BA4465" s="187" t="str">
        <f t="shared" si="1518"/>
        <v xml:space="preserve"> </v>
      </c>
      <c r="BB4465" s="187" t="str">
        <f>IFERROR(IF(AW4465="","",VLOOKUP(AW4465,SUSS!R:S,2,FALSE)),AY4465*SUSS!$M$2)</f>
        <v/>
      </c>
      <c r="BC4465" s="187" t="str">
        <f t="shared" si="1519"/>
        <v/>
      </c>
    </row>
    <row r="4466" spans="29:55">
      <c r="AC4466" s="187" t="str">
        <f t="shared" si="1499"/>
        <v/>
      </c>
      <c r="AD4466" s="187" t="str">
        <f t="shared" si="1500"/>
        <v/>
      </c>
      <c r="AE4466" s="187" t="str">
        <f t="shared" si="1501"/>
        <v/>
      </c>
      <c r="AF4466" s="187" t="str">
        <f t="shared" si="1502"/>
        <v/>
      </c>
      <c r="AG4466" s="187" t="str">
        <f t="shared" si="1503"/>
        <v/>
      </c>
      <c r="AH4466" s="187" t="str">
        <f t="shared" si="1504"/>
        <v/>
      </c>
      <c r="AI4466" s="187" t="str">
        <f t="shared" si="1505"/>
        <v/>
      </c>
      <c r="AJ4466" s="187" t="str">
        <f t="shared" si="1506"/>
        <v/>
      </c>
      <c r="AK4466" s="187" t="str">
        <f t="shared" si="1507"/>
        <v/>
      </c>
      <c r="AN4466" s="187" t="str">
        <f t="shared" si="1508"/>
        <v/>
      </c>
      <c r="AO4466" s="187" t="str">
        <f t="shared" si="1509"/>
        <v/>
      </c>
      <c r="AP4466" s="187" t="str">
        <f t="shared" si="1510"/>
        <v/>
      </c>
      <c r="AT4466" s="187" t="str">
        <f t="shared" si="1511"/>
        <v/>
      </c>
      <c r="AU4466" s="187" t="str">
        <f t="shared" si="1512"/>
        <v/>
      </c>
      <c r="AV4466" s="187" t="str">
        <f t="shared" si="1513"/>
        <v/>
      </c>
      <c r="AW4466" s="187" t="str">
        <f t="shared" si="1514"/>
        <v/>
      </c>
      <c r="AX4466" s="187" t="str">
        <f t="shared" si="1515"/>
        <v/>
      </c>
      <c r="AY4466" s="187" t="str">
        <f t="shared" si="1516"/>
        <v/>
      </c>
      <c r="AZ4466" s="187" t="str">
        <f t="shared" si="1517"/>
        <v/>
      </c>
      <c r="BA4466" s="187" t="str">
        <f t="shared" si="1518"/>
        <v xml:space="preserve"> </v>
      </c>
      <c r="BB4466" s="187" t="str">
        <f>IFERROR(IF(AW4466="","",VLOOKUP(AW4466,SUSS!R:S,2,FALSE)),AY4466*SUSS!$M$2)</f>
        <v/>
      </c>
      <c r="BC4466" s="187" t="str">
        <f t="shared" si="1519"/>
        <v/>
      </c>
    </row>
    <row r="4467" spans="29:55">
      <c r="AC4467" s="187" t="str">
        <f t="shared" si="1499"/>
        <v/>
      </c>
      <c r="AD4467" s="187" t="str">
        <f t="shared" si="1500"/>
        <v/>
      </c>
      <c r="AE4467" s="187" t="str">
        <f t="shared" si="1501"/>
        <v/>
      </c>
      <c r="AF4467" s="187" t="str">
        <f t="shared" si="1502"/>
        <v/>
      </c>
      <c r="AG4467" s="187" t="str">
        <f t="shared" si="1503"/>
        <v/>
      </c>
      <c r="AH4467" s="187" t="str">
        <f t="shared" si="1504"/>
        <v/>
      </c>
      <c r="AI4467" s="187" t="str">
        <f t="shared" si="1505"/>
        <v/>
      </c>
      <c r="AJ4467" s="187" t="str">
        <f t="shared" si="1506"/>
        <v/>
      </c>
      <c r="AK4467" s="187" t="str">
        <f t="shared" si="1507"/>
        <v/>
      </c>
      <c r="AN4467" s="187" t="str">
        <f t="shared" si="1508"/>
        <v/>
      </c>
      <c r="AO4467" s="187" t="str">
        <f t="shared" si="1509"/>
        <v/>
      </c>
      <c r="AP4467" s="187" t="str">
        <f t="shared" si="1510"/>
        <v/>
      </c>
      <c r="AT4467" s="187" t="str">
        <f t="shared" si="1511"/>
        <v/>
      </c>
      <c r="AU4467" s="187" t="str">
        <f t="shared" si="1512"/>
        <v/>
      </c>
      <c r="AV4467" s="187" t="str">
        <f t="shared" si="1513"/>
        <v/>
      </c>
      <c r="AW4467" s="187" t="str">
        <f t="shared" si="1514"/>
        <v/>
      </c>
      <c r="AX4467" s="187" t="str">
        <f t="shared" si="1515"/>
        <v/>
      </c>
      <c r="AY4467" s="187" t="str">
        <f t="shared" si="1516"/>
        <v/>
      </c>
      <c r="AZ4467" s="187" t="str">
        <f t="shared" si="1517"/>
        <v/>
      </c>
      <c r="BA4467" s="187" t="str">
        <f t="shared" si="1518"/>
        <v xml:space="preserve"> </v>
      </c>
      <c r="BB4467" s="187" t="str">
        <f>IFERROR(IF(AW4467="","",VLOOKUP(AW4467,SUSS!R:S,2,FALSE)),AY4467*SUSS!$M$2)</f>
        <v/>
      </c>
      <c r="BC4467" s="187" t="str">
        <f t="shared" si="1519"/>
        <v/>
      </c>
    </row>
    <row r="4468" spans="29:55">
      <c r="AC4468" s="187" t="str">
        <f t="shared" si="1499"/>
        <v/>
      </c>
      <c r="AD4468" s="187" t="str">
        <f t="shared" si="1500"/>
        <v/>
      </c>
      <c r="AE4468" s="187" t="str">
        <f t="shared" si="1501"/>
        <v/>
      </c>
      <c r="AF4468" s="187" t="str">
        <f t="shared" si="1502"/>
        <v/>
      </c>
      <c r="AG4468" s="187" t="str">
        <f t="shared" si="1503"/>
        <v/>
      </c>
      <c r="AH4468" s="187" t="str">
        <f t="shared" si="1504"/>
        <v/>
      </c>
      <c r="AI4468" s="187" t="str">
        <f t="shared" si="1505"/>
        <v/>
      </c>
      <c r="AJ4468" s="187" t="str">
        <f t="shared" si="1506"/>
        <v/>
      </c>
      <c r="AK4468" s="187" t="str">
        <f t="shared" si="1507"/>
        <v/>
      </c>
      <c r="AN4468" s="187" t="str">
        <f t="shared" si="1508"/>
        <v/>
      </c>
      <c r="AO4468" s="187" t="str">
        <f t="shared" si="1509"/>
        <v/>
      </c>
      <c r="AP4468" s="187" t="str">
        <f t="shared" si="1510"/>
        <v/>
      </c>
      <c r="AT4468" s="187" t="str">
        <f t="shared" si="1511"/>
        <v/>
      </c>
      <c r="AU4468" s="187" t="str">
        <f t="shared" si="1512"/>
        <v/>
      </c>
      <c r="AV4468" s="187" t="str">
        <f t="shared" si="1513"/>
        <v/>
      </c>
      <c r="AW4468" s="187" t="str">
        <f t="shared" si="1514"/>
        <v/>
      </c>
      <c r="AX4468" s="187" t="str">
        <f t="shared" si="1515"/>
        <v/>
      </c>
      <c r="AY4468" s="187" t="str">
        <f t="shared" si="1516"/>
        <v/>
      </c>
      <c r="AZ4468" s="187" t="str">
        <f t="shared" si="1517"/>
        <v/>
      </c>
      <c r="BA4468" s="187" t="str">
        <f t="shared" si="1518"/>
        <v xml:space="preserve"> </v>
      </c>
      <c r="BB4468" s="187" t="str">
        <f>IFERROR(IF(AW4468="","",VLOOKUP(AW4468,SUSS!R:S,2,FALSE)),AY4468*SUSS!$M$2)</f>
        <v/>
      </c>
      <c r="BC4468" s="187" t="str">
        <f t="shared" si="1519"/>
        <v/>
      </c>
    </row>
    <row r="4469" spans="29:55">
      <c r="AC4469" s="187" t="str">
        <f t="shared" si="1499"/>
        <v/>
      </c>
      <c r="AD4469" s="187" t="str">
        <f t="shared" si="1500"/>
        <v/>
      </c>
      <c r="AE4469" s="187" t="str">
        <f t="shared" si="1501"/>
        <v/>
      </c>
      <c r="AF4469" s="187" t="str">
        <f t="shared" si="1502"/>
        <v/>
      </c>
      <c r="AG4469" s="187" t="str">
        <f t="shared" si="1503"/>
        <v/>
      </c>
      <c r="AH4469" s="187" t="str">
        <f t="shared" si="1504"/>
        <v/>
      </c>
      <c r="AI4469" s="187" t="str">
        <f t="shared" si="1505"/>
        <v/>
      </c>
      <c r="AJ4469" s="187" t="str">
        <f t="shared" si="1506"/>
        <v/>
      </c>
      <c r="AK4469" s="187" t="str">
        <f t="shared" si="1507"/>
        <v/>
      </c>
      <c r="AN4469" s="187" t="str">
        <f t="shared" si="1508"/>
        <v/>
      </c>
      <c r="AO4469" s="187" t="str">
        <f t="shared" si="1509"/>
        <v/>
      </c>
      <c r="AP4469" s="187" t="str">
        <f t="shared" si="1510"/>
        <v/>
      </c>
      <c r="AT4469" s="187" t="str">
        <f t="shared" si="1511"/>
        <v/>
      </c>
      <c r="AU4469" s="187" t="str">
        <f t="shared" si="1512"/>
        <v/>
      </c>
      <c r="AV4469" s="187" t="str">
        <f t="shared" si="1513"/>
        <v/>
      </c>
      <c r="AW4469" s="187" t="str">
        <f t="shared" si="1514"/>
        <v/>
      </c>
      <c r="AX4469" s="187" t="str">
        <f t="shared" si="1515"/>
        <v/>
      </c>
      <c r="AY4469" s="187" t="str">
        <f t="shared" si="1516"/>
        <v/>
      </c>
      <c r="AZ4469" s="187" t="str">
        <f t="shared" si="1517"/>
        <v/>
      </c>
      <c r="BA4469" s="187" t="str">
        <f t="shared" si="1518"/>
        <v xml:space="preserve"> </v>
      </c>
      <c r="BB4469" s="187" t="str">
        <f>IFERROR(IF(AW4469="","",VLOOKUP(AW4469,SUSS!R:S,2,FALSE)),AY4469*SUSS!$M$2)</f>
        <v/>
      </c>
      <c r="BC4469" s="187" t="str">
        <f t="shared" si="1519"/>
        <v/>
      </c>
    </row>
    <row r="4470" spans="29:55">
      <c r="AC4470" s="187" t="str">
        <f t="shared" si="1499"/>
        <v/>
      </c>
      <c r="AD4470" s="187" t="str">
        <f t="shared" si="1500"/>
        <v/>
      </c>
      <c r="AE4470" s="187" t="str">
        <f t="shared" si="1501"/>
        <v/>
      </c>
      <c r="AF4470" s="187" t="str">
        <f t="shared" si="1502"/>
        <v/>
      </c>
      <c r="AG4470" s="187" t="str">
        <f t="shared" si="1503"/>
        <v/>
      </c>
      <c r="AH4470" s="187" t="str">
        <f t="shared" si="1504"/>
        <v/>
      </c>
      <c r="AI4470" s="187" t="str">
        <f t="shared" si="1505"/>
        <v/>
      </c>
      <c r="AJ4470" s="187" t="str">
        <f t="shared" si="1506"/>
        <v/>
      </c>
      <c r="AK4470" s="187" t="str">
        <f t="shared" si="1507"/>
        <v/>
      </c>
      <c r="AN4470" s="187" t="str">
        <f t="shared" si="1508"/>
        <v/>
      </c>
      <c r="AO4470" s="187" t="str">
        <f t="shared" si="1509"/>
        <v/>
      </c>
      <c r="AP4470" s="187" t="str">
        <f t="shared" si="1510"/>
        <v/>
      </c>
      <c r="AT4470" s="187" t="str">
        <f t="shared" si="1511"/>
        <v/>
      </c>
      <c r="AU4470" s="187" t="str">
        <f t="shared" si="1512"/>
        <v/>
      </c>
      <c r="AV4470" s="187" t="str">
        <f t="shared" si="1513"/>
        <v/>
      </c>
      <c r="AW4470" s="187" t="str">
        <f t="shared" si="1514"/>
        <v/>
      </c>
      <c r="AX4470" s="187" t="str">
        <f t="shared" si="1515"/>
        <v/>
      </c>
      <c r="AY4470" s="187" t="str">
        <f t="shared" si="1516"/>
        <v/>
      </c>
      <c r="AZ4470" s="187" t="str">
        <f t="shared" si="1517"/>
        <v/>
      </c>
      <c r="BA4470" s="187" t="str">
        <f t="shared" si="1518"/>
        <v xml:space="preserve"> </v>
      </c>
      <c r="BB4470" s="187" t="str">
        <f>IFERROR(IF(AW4470="","",VLOOKUP(AW4470,SUSS!R:S,2,FALSE)),AY4470*SUSS!$M$2)</f>
        <v/>
      </c>
      <c r="BC4470" s="187" t="str">
        <f t="shared" si="1519"/>
        <v/>
      </c>
    </row>
    <row r="4471" spans="29:55">
      <c r="AC4471" s="187" t="str">
        <f t="shared" si="1499"/>
        <v/>
      </c>
      <c r="AD4471" s="187" t="str">
        <f t="shared" si="1500"/>
        <v/>
      </c>
      <c r="AE4471" s="187" t="str">
        <f t="shared" si="1501"/>
        <v/>
      </c>
      <c r="AF4471" s="187" t="str">
        <f t="shared" si="1502"/>
        <v/>
      </c>
      <c r="AG4471" s="187" t="str">
        <f t="shared" si="1503"/>
        <v/>
      </c>
      <c r="AH4471" s="187" t="str">
        <f t="shared" si="1504"/>
        <v/>
      </c>
      <c r="AI4471" s="187" t="str">
        <f t="shared" si="1505"/>
        <v/>
      </c>
      <c r="AJ4471" s="187" t="str">
        <f t="shared" si="1506"/>
        <v/>
      </c>
      <c r="AK4471" s="187" t="str">
        <f t="shared" si="1507"/>
        <v/>
      </c>
      <c r="AN4471" s="187" t="str">
        <f t="shared" si="1508"/>
        <v/>
      </c>
      <c r="AO4471" s="187" t="str">
        <f t="shared" si="1509"/>
        <v/>
      </c>
      <c r="AP4471" s="187" t="str">
        <f t="shared" si="1510"/>
        <v/>
      </c>
      <c r="AT4471" s="187" t="str">
        <f t="shared" si="1511"/>
        <v/>
      </c>
      <c r="AU4471" s="187" t="str">
        <f t="shared" si="1512"/>
        <v/>
      </c>
      <c r="AV4471" s="187" t="str">
        <f t="shared" si="1513"/>
        <v/>
      </c>
      <c r="AW4471" s="187" t="str">
        <f t="shared" si="1514"/>
        <v/>
      </c>
      <c r="AX4471" s="187" t="str">
        <f t="shared" si="1515"/>
        <v/>
      </c>
      <c r="AY4471" s="187" t="str">
        <f t="shared" si="1516"/>
        <v/>
      </c>
      <c r="AZ4471" s="187" t="str">
        <f t="shared" si="1517"/>
        <v/>
      </c>
      <c r="BA4471" s="187" t="str">
        <f t="shared" si="1518"/>
        <v xml:space="preserve"> </v>
      </c>
      <c r="BB4471" s="187" t="str">
        <f>IFERROR(IF(AW4471="","",VLOOKUP(AW4471,SUSS!R:S,2,FALSE)),AY4471*SUSS!$M$2)</f>
        <v/>
      </c>
      <c r="BC4471" s="187" t="str">
        <f t="shared" si="1519"/>
        <v/>
      </c>
    </row>
    <row r="4472" spans="29:55">
      <c r="AC4472" s="187" t="str">
        <f t="shared" si="1499"/>
        <v/>
      </c>
      <c r="AD4472" s="187" t="str">
        <f t="shared" si="1500"/>
        <v/>
      </c>
      <c r="AE4472" s="187" t="str">
        <f t="shared" si="1501"/>
        <v/>
      </c>
      <c r="AF4472" s="187" t="str">
        <f t="shared" si="1502"/>
        <v/>
      </c>
      <c r="AG4472" s="187" t="str">
        <f t="shared" si="1503"/>
        <v/>
      </c>
      <c r="AH4472" s="187" t="str">
        <f t="shared" si="1504"/>
        <v/>
      </c>
      <c r="AI4472" s="187" t="str">
        <f t="shared" si="1505"/>
        <v/>
      </c>
      <c r="AJ4472" s="187" t="str">
        <f t="shared" si="1506"/>
        <v/>
      </c>
      <c r="AK4472" s="187" t="str">
        <f t="shared" si="1507"/>
        <v/>
      </c>
      <c r="AN4472" s="187" t="str">
        <f t="shared" si="1508"/>
        <v/>
      </c>
      <c r="AO4472" s="187" t="str">
        <f t="shared" si="1509"/>
        <v/>
      </c>
      <c r="AP4472" s="187" t="str">
        <f t="shared" si="1510"/>
        <v/>
      </c>
      <c r="AT4472" s="187" t="str">
        <f t="shared" si="1511"/>
        <v/>
      </c>
      <c r="AU4472" s="187" t="str">
        <f t="shared" si="1512"/>
        <v/>
      </c>
      <c r="AV4472" s="187" t="str">
        <f t="shared" si="1513"/>
        <v/>
      </c>
      <c r="AW4472" s="187" t="str">
        <f t="shared" si="1514"/>
        <v/>
      </c>
      <c r="AX4472" s="187" t="str">
        <f t="shared" si="1515"/>
        <v/>
      </c>
      <c r="AY4472" s="187" t="str">
        <f t="shared" si="1516"/>
        <v/>
      </c>
      <c r="AZ4472" s="187" t="str">
        <f t="shared" si="1517"/>
        <v/>
      </c>
      <c r="BA4472" s="187" t="str">
        <f t="shared" si="1518"/>
        <v xml:space="preserve"> </v>
      </c>
      <c r="BB4472" s="187" t="str">
        <f>IFERROR(IF(AW4472="","",VLOOKUP(AW4472,SUSS!R:S,2,FALSE)),AY4472*SUSS!$M$2)</f>
        <v/>
      </c>
      <c r="BC4472" s="187" t="str">
        <f t="shared" si="1519"/>
        <v/>
      </c>
    </row>
    <row r="4473" spans="29:55">
      <c r="AC4473" s="187" t="str">
        <f t="shared" si="1499"/>
        <v/>
      </c>
      <c r="AD4473" s="187" t="str">
        <f t="shared" si="1500"/>
        <v/>
      </c>
      <c r="AE4473" s="187" t="str">
        <f t="shared" si="1501"/>
        <v/>
      </c>
      <c r="AF4473" s="187" t="str">
        <f t="shared" si="1502"/>
        <v/>
      </c>
      <c r="AG4473" s="187" t="str">
        <f t="shared" si="1503"/>
        <v/>
      </c>
      <c r="AH4473" s="187" t="str">
        <f t="shared" si="1504"/>
        <v/>
      </c>
      <c r="AI4473" s="187" t="str">
        <f t="shared" si="1505"/>
        <v/>
      </c>
      <c r="AJ4473" s="187" t="str">
        <f t="shared" si="1506"/>
        <v/>
      </c>
      <c r="AK4473" s="187" t="str">
        <f t="shared" si="1507"/>
        <v/>
      </c>
      <c r="AN4473" s="187" t="str">
        <f t="shared" si="1508"/>
        <v/>
      </c>
      <c r="AO4473" s="187" t="str">
        <f t="shared" si="1509"/>
        <v/>
      </c>
      <c r="AP4473" s="187" t="str">
        <f t="shared" si="1510"/>
        <v/>
      </c>
      <c r="AT4473" s="187" t="str">
        <f t="shared" si="1511"/>
        <v/>
      </c>
      <c r="AU4473" s="187" t="str">
        <f t="shared" si="1512"/>
        <v/>
      </c>
      <c r="AV4473" s="187" t="str">
        <f t="shared" si="1513"/>
        <v/>
      </c>
      <c r="AW4473" s="187" t="str">
        <f t="shared" si="1514"/>
        <v/>
      </c>
      <c r="AX4473" s="187" t="str">
        <f t="shared" si="1515"/>
        <v/>
      </c>
      <c r="AY4473" s="187" t="str">
        <f t="shared" si="1516"/>
        <v/>
      </c>
      <c r="AZ4473" s="187" t="str">
        <f t="shared" si="1517"/>
        <v/>
      </c>
      <c r="BA4473" s="187" t="str">
        <f t="shared" si="1518"/>
        <v xml:space="preserve"> </v>
      </c>
      <c r="BB4473" s="187" t="str">
        <f>IFERROR(IF(AW4473="","",VLOOKUP(AW4473,SUSS!R:S,2,FALSE)),AY4473*SUSS!$M$2)</f>
        <v/>
      </c>
      <c r="BC4473" s="187" t="str">
        <f t="shared" si="1519"/>
        <v/>
      </c>
    </row>
    <row r="4474" spans="29:55">
      <c r="AC4474" s="187" t="str">
        <f t="shared" si="1499"/>
        <v/>
      </c>
      <c r="AD4474" s="187" t="str">
        <f t="shared" si="1500"/>
        <v/>
      </c>
      <c r="AE4474" s="187" t="str">
        <f t="shared" si="1501"/>
        <v/>
      </c>
      <c r="AF4474" s="187" t="str">
        <f t="shared" si="1502"/>
        <v/>
      </c>
      <c r="AG4474" s="187" t="str">
        <f t="shared" si="1503"/>
        <v/>
      </c>
      <c r="AH4474" s="187" t="str">
        <f t="shared" si="1504"/>
        <v/>
      </c>
      <c r="AI4474" s="187" t="str">
        <f t="shared" si="1505"/>
        <v/>
      </c>
      <c r="AJ4474" s="187" t="str">
        <f t="shared" si="1506"/>
        <v/>
      </c>
      <c r="AK4474" s="187" t="str">
        <f t="shared" si="1507"/>
        <v/>
      </c>
      <c r="AN4474" s="187" t="str">
        <f t="shared" si="1508"/>
        <v/>
      </c>
      <c r="AO4474" s="187" t="str">
        <f t="shared" si="1509"/>
        <v/>
      </c>
      <c r="AP4474" s="187" t="str">
        <f t="shared" si="1510"/>
        <v/>
      </c>
      <c r="AT4474" s="187" t="str">
        <f t="shared" si="1511"/>
        <v/>
      </c>
      <c r="AU4474" s="187" t="str">
        <f t="shared" si="1512"/>
        <v/>
      </c>
      <c r="AV4474" s="187" t="str">
        <f t="shared" si="1513"/>
        <v/>
      </c>
      <c r="AW4474" s="187" t="str">
        <f t="shared" si="1514"/>
        <v/>
      </c>
      <c r="AX4474" s="187" t="str">
        <f t="shared" si="1515"/>
        <v/>
      </c>
      <c r="AY4474" s="187" t="str">
        <f t="shared" si="1516"/>
        <v/>
      </c>
      <c r="AZ4474" s="187" t="str">
        <f t="shared" si="1517"/>
        <v/>
      </c>
      <c r="BA4474" s="187" t="str">
        <f t="shared" si="1518"/>
        <v xml:space="preserve"> </v>
      </c>
      <c r="BB4474" s="187" t="str">
        <f>IFERROR(IF(AW4474="","",VLOOKUP(AW4474,SUSS!R:S,2,FALSE)),AY4474*SUSS!$M$2)</f>
        <v/>
      </c>
      <c r="BC4474" s="187" t="str">
        <f t="shared" si="1519"/>
        <v/>
      </c>
    </row>
    <row r="4475" spans="29:55">
      <c r="AC4475" s="187" t="str">
        <f t="shared" si="1499"/>
        <v/>
      </c>
      <c r="AD4475" s="187" t="str">
        <f t="shared" si="1500"/>
        <v/>
      </c>
      <c r="AE4475" s="187" t="str">
        <f t="shared" si="1501"/>
        <v/>
      </c>
      <c r="AF4475" s="187" t="str">
        <f t="shared" si="1502"/>
        <v/>
      </c>
      <c r="AG4475" s="187" t="str">
        <f t="shared" si="1503"/>
        <v/>
      </c>
      <c r="AH4475" s="187" t="str">
        <f t="shared" si="1504"/>
        <v/>
      </c>
      <c r="AI4475" s="187" t="str">
        <f t="shared" si="1505"/>
        <v/>
      </c>
      <c r="AJ4475" s="187" t="str">
        <f t="shared" si="1506"/>
        <v/>
      </c>
      <c r="AK4475" s="187" t="str">
        <f t="shared" si="1507"/>
        <v/>
      </c>
      <c r="AN4475" s="187" t="str">
        <f t="shared" si="1508"/>
        <v/>
      </c>
      <c r="AO4475" s="187" t="str">
        <f t="shared" si="1509"/>
        <v/>
      </c>
      <c r="AP4475" s="187" t="str">
        <f t="shared" si="1510"/>
        <v/>
      </c>
      <c r="AT4475" s="187" t="str">
        <f t="shared" si="1511"/>
        <v/>
      </c>
      <c r="AU4475" s="187" t="str">
        <f t="shared" si="1512"/>
        <v/>
      </c>
      <c r="AV4475" s="187" t="str">
        <f t="shared" si="1513"/>
        <v/>
      </c>
      <c r="AW4475" s="187" t="str">
        <f t="shared" si="1514"/>
        <v/>
      </c>
      <c r="AX4475" s="187" t="str">
        <f t="shared" si="1515"/>
        <v/>
      </c>
      <c r="AY4475" s="187" t="str">
        <f t="shared" si="1516"/>
        <v/>
      </c>
      <c r="AZ4475" s="187" t="str">
        <f t="shared" si="1517"/>
        <v/>
      </c>
      <c r="BA4475" s="187" t="str">
        <f t="shared" si="1518"/>
        <v xml:space="preserve"> </v>
      </c>
      <c r="BB4475" s="187" t="str">
        <f>IFERROR(IF(AW4475="","",VLOOKUP(AW4475,SUSS!R:S,2,FALSE)),AY4475*SUSS!$M$2)</f>
        <v/>
      </c>
      <c r="BC4475" s="187" t="str">
        <f t="shared" si="1519"/>
        <v/>
      </c>
    </row>
    <row r="4476" spans="29:55">
      <c r="AC4476" s="187" t="str">
        <f t="shared" si="1499"/>
        <v/>
      </c>
      <c r="AD4476" s="187" t="str">
        <f t="shared" si="1500"/>
        <v/>
      </c>
      <c r="AE4476" s="187" t="str">
        <f t="shared" si="1501"/>
        <v/>
      </c>
      <c r="AF4476" s="187" t="str">
        <f t="shared" si="1502"/>
        <v/>
      </c>
      <c r="AG4476" s="187" t="str">
        <f t="shared" si="1503"/>
        <v/>
      </c>
      <c r="AH4476" s="187" t="str">
        <f t="shared" si="1504"/>
        <v/>
      </c>
      <c r="AI4476" s="187" t="str">
        <f t="shared" si="1505"/>
        <v/>
      </c>
      <c r="AJ4476" s="187" t="str">
        <f t="shared" si="1506"/>
        <v/>
      </c>
      <c r="AK4476" s="187" t="str">
        <f t="shared" si="1507"/>
        <v/>
      </c>
      <c r="AN4476" s="187" t="str">
        <f t="shared" si="1508"/>
        <v/>
      </c>
      <c r="AO4476" s="187" t="str">
        <f t="shared" si="1509"/>
        <v/>
      </c>
      <c r="AP4476" s="187" t="str">
        <f t="shared" si="1510"/>
        <v/>
      </c>
      <c r="AT4476" s="187" t="str">
        <f t="shared" si="1511"/>
        <v/>
      </c>
      <c r="AU4476" s="187" t="str">
        <f t="shared" si="1512"/>
        <v/>
      </c>
      <c r="AV4476" s="187" t="str">
        <f t="shared" si="1513"/>
        <v/>
      </c>
      <c r="AW4476" s="187" t="str">
        <f t="shared" si="1514"/>
        <v/>
      </c>
      <c r="AX4476" s="187" t="str">
        <f t="shared" si="1515"/>
        <v/>
      </c>
      <c r="AY4476" s="187" t="str">
        <f t="shared" si="1516"/>
        <v/>
      </c>
      <c r="AZ4476" s="187" t="str">
        <f t="shared" si="1517"/>
        <v/>
      </c>
      <c r="BA4476" s="187" t="str">
        <f t="shared" si="1518"/>
        <v xml:space="preserve"> </v>
      </c>
      <c r="BB4476" s="187" t="str">
        <f>IFERROR(IF(AW4476="","",VLOOKUP(AW4476,SUSS!R:S,2,FALSE)),AY4476*SUSS!$M$2)</f>
        <v/>
      </c>
      <c r="BC4476" s="187" t="str">
        <f t="shared" si="1519"/>
        <v/>
      </c>
    </row>
    <row r="4477" spans="29:55">
      <c r="AC4477" s="187" t="str">
        <f t="shared" si="1499"/>
        <v/>
      </c>
      <c r="AD4477" s="187" t="str">
        <f t="shared" si="1500"/>
        <v/>
      </c>
      <c r="AE4477" s="187" t="str">
        <f t="shared" si="1501"/>
        <v/>
      </c>
      <c r="AF4477" s="187" t="str">
        <f t="shared" si="1502"/>
        <v/>
      </c>
      <c r="AG4477" s="187" t="str">
        <f t="shared" si="1503"/>
        <v/>
      </c>
      <c r="AH4477" s="187" t="str">
        <f t="shared" si="1504"/>
        <v/>
      </c>
      <c r="AI4477" s="187" t="str">
        <f t="shared" si="1505"/>
        <v/>
      </c>
      <c r="AJ4477" s="187" t="str">
        <f t="shared" si="1506"/>
        <v/>
      </c>
      <c r="AK4477" s="187" t="str">
        <f t="shared" si="1507"/>
        <v/>
      </c>
      <c r="AN4477" s="187" t="str">
        <f t="shared" si="1508"/>
        <v/>
      </c>
      <c r="AO4477" s="187" t="str">
        <f t="shared" si="1509"/>
        <v/>
      </c>
      <c r="AP4477" s="187" t="str">
        <f t="shared" si="1510"/>
        <v/>
      </c>
      <c r="AT4477" s="187" t="str">
        <f t="shared" si="1511"/>
        <v/>
      </c>
      <c r="AU4477" s="187" t="str">
        <f t="shared" si="1512"/>
        <v/>
      </c>
      <c r="AV4477" s="187" t="str">
        <f t="shared" si="1513"/>
        <v/>
      </c>
      <c r="AW4477" s="187" t="str">
        <f t="shared" si="1514"/>
        <v/>
      </c>
      <c r="AX4477" s="187" t="str">
        <f t="shared" si="1515"/>
        <v/>
      </c>
      <c r="AY4477" s="187" t="str">
        <f t="shared" si="1516"/>
        <v/>
      </c>
      <c r="AZ4477" s="187" t="str">
        <f t="shared" si="1517"/>
        <v/>
      </c>
      <c r="BA4477" s="187" t="str">
        <f t="shared" si="1518"/>
        <v xml:space="preserve"> </v>
      </c>
      <c r="BB4477" s="187" t="str">
        <f>IFERROR(IF(AW4477="","",VLOOKUP(AW4477,SUSS!R:S,2,FALSE)),AY4477*SUSS!$M$2)</f>
        <v/>
      </c>
      <c r="BC4477" s="187" t="str">
        <f t="shared" si="1519"/>
        <v/>
      </c>
    </row>
    <row r="4478" spans="29:55">
      <c r="AC4478" s="187" t="str">
        <f t="shared" si="1499"/>
        <v/>
      </c>
      <c r="AD4478" s="187" t="str">
        <f t="shared" si="1500"/>
        <v/>
      </c>
      <c r="AE4478" s="187" t="str">
        <f t="shared" si="1501"/>
        <v/>
      </c>
      <c r="AF4478" s="187" t="str">
        <f t="shared" si="1502"/>
        <v/>
      </c>
      <c r="AG4478" s="187" t="str">
        <f t="shared" si="1503"/>
        <v/>
      </c>
      <c r="AH4478" s="187" t="str">
        <f t="shared" si="1504"/>
        <v/>
      </c>
      <c r="AI4478" s="187" t="str">
        <f t="shared" si="1505"/>
        <v/>
      </c>
      <c r="AJ4478" s="187" t="str">
        <f t="shared" si="1506"/>
        <v/>
      </c>
      <c r="AK4478" s="187" t="str">
        <f t="shared" si="1507"/>
        <v/>
      </c>
      <c r="AN4478" s="187" t="str">
        <f t="shared" si="1508"/>
        <v/>
      </c>
      <c r="AO4478" s="187" t="str">
        <f t="shared" si="1509"/>
        <v/>
      </c>
      <c r="AP4478" s="187" t="str">
        <f t="shared" si="1510"/>
        <v/>
      </c>
      <c r="AT4478" s="187" t="str">
        <f t="shared" si="1511"/>
        <v/>
      </c>
      <c r="AU4478" s="187" t="str">
        <f t="shared" si="1512"/>
        <v/>
      </c>
      <c r="AV4478" s="187" t="str">
        <f t="shared" si="1513"/>
        <v/>
      </c>
      <c r="AW4478" s="187" t="str">
        <f t="shared" si="1514"/>
        <v/>
      </c>
      <c r="AX4478" s="187" t="str">
        <f t="shared" si="1515"/>
        <v/>
      </c>
      <c r="AY4478" s="187" t="str">
        <f t="shared" si="1516"/>
        <v/>
      </c>
      <c r="AZ4478" s="187" t="str">
        <f t="shared" si="1517"/>
        <v/>
      </c>
      <c r="BA4478" s="187" t="str">
        <f t="shared" si="1518"/>
        <v xml:space="preserve"> </v>
      </c>
      <c r="BB4478" s="187" t="str">
        <f>IFERROR(IF(AW4478="","",VLOOKUP(AW4478,SUSS!R:S,2,FALSE)),AY4478*SUSS!$M$2)</f>
        <v/>
      </c>
      <c r="BC4478" s="187" t="str">
        <f t="shared" si="1519"/>
        <v/>
      </c>
    </row>
    <row r="4479" spans="29:55">
      <c r="AC4479" s="187" t="str">
        <f t="shared" si="1499"/>
        <v/>
      </c>
      <c r="AD4479" s="187" t="str">
        <f t="shared" si="1500"/>
        <v/>
      </c>
      <c r="AE4479" s="187" t="str">
        <f t="shared" si="1501"/>
        <v/>
      </c>
      <c r="AF4479" s="187" t="str">
        <f t="shared" si="1502"/>
        <v/>
      </c>
      <c r="AG4479" s="187" t="str">
        <f t="shared" si="1503"/>
        <v/>
      </c>
      <c r="AH4479" s="187" t="str">
        <f t="shared" si="1504"/>
        <v/>
      </c>
      <c r="AI4479" s="187" t="str">
        <f t="shared" si="1505"/>
        <v/>
      </c>
      <c r="AJ4479" s="187" t="str">
        <f t="shared" si="1506"/>
        <v/>
      </c>
      <c r="AK4479" s="187" t="str">
        <f t="shared" si="1507"/>
        <v/>
      </c>
      <c r="AN4479" s="187" t="str">
        <f t="shared" si="1508"/>
        <v/>
      </c>
      <c r="AO4479" s="187" t="str">
        <f t="shared" si="1509"/>
        <v/>
      </c>
      <c r="AP4479" s="187" t="str">
        <f t="shared" si="1510"/>
        <v/>
      </c>
      <c r="AT4479" s="187" t="str">
        <f t="shared" si="1511"/>
        <v/>
      </c>
      <c r="AU4479" s="187" t="str">
        <f t="shared" si="1512"/>
        <v/>
      </c>
      <c r="AV4479" s="187" t="str">
        <f t="shared" si="1513"/>
        <v/>
      </c>
      <c r="AW4479" s="187" t="str">
        <f t="shared" si="1514"/>
        <v/>
      </c>
      <c r="AX4479" s="187" t="str">
        <f t="shared" si="1515"/>
        <v/>
      </c>
      <c r="AY4479" s="187" t="str">
        <f t="shared" si="1516"/>
        <v/>
      </c>
      <c r="AZ4479" s="187" t="str">
        <f t="shared" si="1517"/>
        <v/>
      </c>
      <c r="BA4479" s="187" t="str">
        <f t="shared" si="1518"/>
        <v xml:space="preserve"> </v>
      </c>
      <c r="BB4479" s="187" t="str">
        <f>IFERROR(IF(AW4479="","",VLOOKUP(AW4479,SUSS!R:S,2,FALSE)),AY4479*SUSS!$M$2)</f>
        <v/>
      </c>
      <c r="BC4479" s="187" t="str">
        <f t="shared" si="1519"/>
        <v/>
      </c>
    </row>
    <row r="4480" spans="29:55">
      <c r="AC4480" s="187" t="str">
        <f t="shared" si="1499"/>
        <v/>
      </c>
      <c r="AD4480" s="187" t="str">
        <f t="shared" si="1500"/>
        <v/>
      </c>
      <c r="AE4480" s="187" t="str">
        <f t="shared" si="1501"/>
        <v/>
      </c>
      <c r="AF4480" s="187" t="str">
        <f t="shared" si="1502"/>
        <v/>
      </c>
      <c r="AG4480" s="187" t="str">
        <f t="shared" si="1503"/>
        <v/>
      </c>
      <c r="AH4480" s="187" t="str">
        <f t="shared" si="1504"/>
        <v/>
      </c>
      <c r="AI4480" s="187" t="str">
        <f t="shared" si="1505"/>
        <v/>
      </c>
      <c r="AJ4480" s="187" t="str">
        <f t="shared" si="1506"/>
        <v/>
      </c>
      <c r="AK4480" s="187" t="str">
        <f t="shared" si="1507"/>
        <v/>
      </c>
      <c r="AN4480" s="187" t="str">
        <f t="shared" si="1508"/>
        <v/>
      </c>
      <c r="AO4480" s="187" t="str">
        <f t="shared" si="1509"/>
        <v/>
      </c>
      <c r="AP4480" s="187" t="str">
        <f t="shared" si="1510"/>
        <v/>
      </c>
      <c r="AT4480" s="187" t="str">
        <f t="shared" si="1511"/>
        <v/>
      </c>
      <c r="AU4480" s="187" t="str">
        <f t="shared" si="1512"/>
        <v/>
      </c>
      <c r="AV4480" s="187" t="str">
        <f t="shared" si="1513"/>
        <v/>
      </c>
      <c r="AW4480" s="187" t="str">
        <f t="shared" si="1514"/>
        <v/>
      </c>
      <c r="AX4480" s="187" t="str">
        <f t="shared" si="1515"/>
        <v/>
      </c>
      <c r="AY4480" s="187" t="str">
        <f t="shared" si="1516"/>
        <v/>
      </c>
      <c r="AZ4480" s="187" t="str">
        <f t="shared" si="1517"/>
        <v/>
      </c>
      <c r="BA4480" s="187" t="str">
        <f t="shared" si="1518"/>
        <v xml:space="preserve"> </v>
      </c>
      <c r="BB4480" s="187" t="str">
        <f>IFERROR(IF(AW4480="","",VLOOKUP(AW4480,SUSS!R:S,2,FALSE)),AY4480*SUSS!$M$2)</f>
        <v/>
      </c>
      <c r="BC4480" s="187" t="str">
        <f t="shared" si="1519"/>
        <v/>
      </c>
    </row>
    <row r="4481" spans="29:55">
      <c r="AC4481" s="187" t="str">
        <f t="shared" si="1499"/>
        <v/>
      </c>
      <c r="AD4481" s="187" t="str">
        <f t="shared" si="1500"/>
        <v/>
      </c>
      <c r="AE4481" s="187" t="str">
        <f t="shared" si="1501"/>
        <v/>
      </c>
      <c r="AF4481" s="187" t="str">
        <f t="shared" si="1502"/>
        <v/>
      </c>
      <c r="AG4481" s="187" t="str">
        <f t="shared" si="1503"/>
        <v/>
      </c>
      <c r="AH4481" s="187" t="str">
        <f t="shared" si="1504"/>
        <v/>
      </c>
      <c r="AI4481" s="187" t="str">
        <f t="shared" si="1505"/>
        <v/>
      </c>
      <c r="AJ4481" s="187" t="str">
        <f t="shared" si="1506"/>
        <v/>
      </c>
      <c r="AK4481" s="187" t="str">
        <f t="shared" si="1507"/>
        <v/>
      </c>
      <c r="AN4481" s="187" t="str">
        <f t="shared" si="1508"/>
        <v/>
      </c>
      <c r="AO4481" s="187" t="str">
        <f t="shared" si="1509"/>
        <v/>
      </c>
      <c r="AP4481" s="187" t="str">
        <f t="shared" si="1510"/>
        <v/>
      </c>
      <c r="AT4481" s="187" t="str">
        <f t="shared" si="1511"/>
        <v/>
      </c>
      <c r="AU4481" s="187" t="str">
        <f t="shared" si="1512"/>
        <v/>
      </c>
      <c r="AV4481" s="187" t="str">
        <f t="shared" si="1513"/>
        <v/>
      </c>
      <c r="AW4481" s="187" t="str">
        <f t="shared" si="1514"/>
        <v/>
      </c>
      <c r="AX4481" s="187" t="str">
        <f t="shared" si="1515"/>
        <v/>
      </c>
      <c r="AY4481" s="187" t="str">
        <f t="shared" si="1516"/>
        <v/>
      </c>
      <c r="AZ4481" s="187" t="str">
        <f t="shared" si="1517"/>
        <v/>
      </c>
      <c r="BA4481" s="187" t="str">
        <f t="shared" si="1518"/>
        <v xml:space="preserve"> </v>
      </c>
      <c r="BB4481" s="187" t="str">
        <f>IFERROR(IF(AW4481="","",VLOOKUP(AW4481,SUSS!R:S,2,FALSE)),AY4481*SUSS!$M$2)</f>
        <v/>
      </c>
      <c r="BC4481" s="187" t="str">
        <f t="shared" si="1519"/>
        <v/>
      </c>
    </row>
    <row r="4482" spans="29:55">
      <c r="AC4482" s="187" t="str">
        <f t="shared" si="1499"/>
        <v/>
      </c>
      <c r="AD4482" s="187" t="str">
        <f t="shared" si="1500"/>
        <v/>
      </c>
      <c r="AE4482" s="187" t="str">
        <f t="shared" si="1501"/>
        <v/>
      </c>
      <c r="AF4482" s="187" t="str">
        <f t="shared" si="1502"/>
        <v/>
      </c>
      <c r="AG4482" s="187" t="str">
        <f t="shared" si="1503"/>
        <v/>
      </c>
      <c r="AH4482" s="187" t="str">
        <f t="shared" si="1504"/>
        <v/>
      </c>
      <c r="AI4482" s="187" t="str">
        <f t="shared" si="1505"/>
        <v/>
      </c>
      <c r="AJ4482" s="187" t="str">
        <f t="shared" si="1506"/>
        <v/>
      </c>
      <c r="AK4482" s="187" t="str">
        <f t="shared" si="1507"/>
        <v/>
      </c>
      <c r="AN4482" s="187" t="str">
        <f t="shared" si="1508"/>
        <v/>
      </c>
      <c r="AO4482" s="187" t="str">
        <f t="shared" si="1509"/>
        <v/>
      </c>
      <c r="AP4482" s="187" t="str">
        <f t="shared" si="1510"/>
        <v/>
      </c>
      <c r="AT4482" s="187" t="str">
        <f t="shared" si="1511"/>
        <v/>
      </c>
      <c r="AU4482" s="187" t="str">
        <f t="shared" si="1512"/>
        <v/>
      </c>
      <c r="AV4482" s="187" t="str">
        <f t="shared" si="1513"/>
        <v/>
      </c>
      <c r="AW4482" s="187" t="str">
        <f t="shared" si="1514"/>
        <v/>
      </c>
      <c r="AX4482" s="187" t="str">
        <f t="shared" si="1515"/>
        <v/>
      </c>
      <c r="AY4482" s="187" t="str">
        <f t="shared" si="1516"/>
        <v/>
      </c>
      <c r="AZ4482" s="187" t="str">
        <f t="shared" si="1517"/>
        <v/>
      </c>
      <c r="BA4482" s="187" t="str">
        <f t="shared" si="1518"/>
        <v xml:space="preserve"> </v>
      </c>
      <c r="BB4482" s="187" t="str">
        <f>IFERROR(IF(AW4482="","",VLOOKUP(AW4482,SUSS!R:S,2,FALSE)),AY4482*SUSS!$M$2)</f>
        <v/>
      </c>
      <c r="BC4482" s="187" t="str">
        <f t="shared" si="1519"/>
        <v/>
      </c>
    </row>
    <row r="4483" spans="29:55">
      <c r="AC4483" s="187" t="str">
        <f t="shared" si="1499"/>
        <v/>
      </c>
      <c r="AD4483" s="187" t="str">
        <f t="shared" si="1500"/>
        <v/>
      </c>
      <c r="AE4483" s="187" t="str">
        <f t="shared" si="1501"/>
        <v/>
      </c>
      <c r="AF4483" s="187" t="str">
        <f t="shared" si="1502"/>
        <v/>
      </c>
      <c r="AG4483" s="187" t="str">
        <f t="shared" si="1503"/>
        <v/>
      </c>
      <c r="AH4483" s="187" t="str">
        <f t="shared" si="1504"/>
        <v/>
      </c>
      <c r="AI4483" s="187" t="str">
        <f t="shared" si="1505"/>
        <v/>
      </c>
      <c r="AJ4483" s="187" t="str">
        <f t="shared" si="1506"/>
        <v/>
      </c>
      <c r="AK4483" s="187" t="str">
        <f t="shared" si="1507"/>
        <v/>
      </c>
      <c r="AN4483" s="187" t="str">
        <f t="shared" si="1508"/>
        <v/>
      </c>
      <c r="AO4483" s="187" t="str">
        <f t="shared" si="1509"/>
        <v/>
      </c>
      <c r="AP4483" s="187" t="str">
        <f t="shared" si="1510"/>
        <v/>
      </c>
      <c r="AT4483" s="187" t="str">
        <f t="shared" si="1511"/>
        <v/>
      </c>
      <c r="AU4483" s="187" t="str">
        <f t="shared" si="1512"/>
        <v/>
      </c>
      <c r="AV4483" s="187" t="str">
        <f t="shared" si="1513"/>
        <v/>
      </c>
      <c r="AW4483" s="187" t="str">
        <f t="shared" si="1514"/>
        <v/>
      </c>
      <c r="AX4483" s="187" t="str">
        <f t="shared" si="1515"/>
        <v/>
      </c>
      <c r="AY4483" s="187" t="str">
        <f t="shared" si="1516"/>
        <v/>
      </c>
      <c r="AZ4483" s="187" t="str">
        <f t="shared" si="1517"/>
        <v/>
      </c>
      <c r="BA4483" s="187" t="str">
        <f t="shared" si="1518"/>
        <v xml:space="preserve"> </v>
      </c>
      <c r="BB4483" s="187" t="str">
        <f>IFERROR(IF(AW4483="","",VLOOKUP(AW4483,SUSS!R:S,2,FALSE)),AY4483*SUSS!$M$2)</f>
        <v/>
      </c>
      <c r="BC4483" s="187" t="str">
        <f t="shared" si="1519"/>
        <v/>
      </c>
    </row>
    <row r="4484" spans="29:55">
      <c r="AC4484" s="187" t="str">
        <f t="shared" si="1499"/>
        <v/>
      </c>
      <c r="AD4484" s="187" t="str">
        <f t="shared" si="1500"/>
        <v/>
      </c>
      <c r="AE4484" s="187" t="str">
        <f t="shared" si="1501"/>
        <v/>
      </c>
      <c r="AF4484" s="187" t="str">
        <f t="shared" si="1502"/>
        <v/>
      </c>
      <c r="AG4484" s="187" t="str">
        <f t="shared" si="1503"/>
        <v/>
      </c>
      <c r="AH4484" s="187" t="str">
        <f t="shared" si="1504"/>
        <v/>
      </c>
      <c r="AI4484" s="187" t="str">
        <f t="shared" si="1505"/>
        <v/>
      </c>
      <c r="AJ4484" s="187" t="str">
        <f t="shared" si="1506"/>
        <v/>
      </c>
      <c r="AK4484" s="187" t="str">
        <f t="shared" si="1507"/>
        <v/>
      </c>
      <c r="AN4484" s="187" t="str">
        <f t="shared" si="1508"/>
        <v/>
      </c>
      <c r="AO4484" s="187" t="str">
        <f t="shared" si="1509"/>
        <v/>
      </c>
      <c r="AP4484" s="187" t="str">
        <f t="shared" si="1510"/>
        <v/>
      </c>
      <c r="AT4484" s="187" t="str">
        <f t="shared" si="1511"/>
        <v/>
      </c>
      <c r="AU4484" s="187" t="str">
        <f t="shared" si="1512"/>
        <v/>
      </c>
      <c r="AV4484" s="187" t="str">
        <f t="shared" si="1513"/>
        <v/>
      </c>
      <c r="AW4484" s="187" t="str">
        <f t="shared" si="1514"/>
        <v/>
      </c>
      <c r="AX4484" s="187" t="str">
        <f t="shared" si="1515"/>
        <v/>
      </c>
      <c r="AY4484" s="187" t="str">
        <f t="shared" si="1516"/>
        <v/>
      </c>
      <c r="AZ4484" s="187" t="str">
        <f t="shared" si="1517"/>
        <v/>
      </c>
      <c r="BA4484" s="187" t="str">
        <f t="shared" si="1518"/>
        <v xml:space="preserve"> </v>
      </c>
      <c r="BB4484" s="187" t="str">
        <f>IFERROR(IF(AW4484="","",VLOOKUP(AW4484,SUSS!R:S,2,FALSE)),AY4484*SUSS!$M$2)</f>
        <v/>
      </c>
      <c r="BC4484" s="187" t="str">
        <f t="shared" si="1519"/>
        <v/>
      </c>
    </row>
    <row r="4485" spans="29:55">
      <c r="AC4485" s="187" t="str">
        <f t="shared" si="1499"/>
        <v/>
      </c>
      <c r="AD4485" s="187" t="str">
        <f t="shared" si="1500"/>
        <v/>
      </c>
      <c r="AE4485" s="187" t="str">
        <f t="shared" si="1501"/>
        <v/>
      </c>
      <c r="AF4485" s="187" t="str">
        <f t="shared" si="1502"/>
        <v/>
      </c>
      <c r="AG4485" s="187" t="str">
        <f t="shared" si="1503"/>
        <v/>
      </c>
      <c r="AH4485" s="187" t="str">
        <f t="shared" si="1504"/>
        <v/>
      </c>
      <c r="AI4485" s="187" t="str">
        <f t="shared" si="1505"/>
        <v/>
      </c>
      <c r="AJ4485" s="187" t="str">
        <f t="shared" si="1506"/>
        <v/>
      </c>
      <c r="AK4485" s="187" t="str">
        <f t="shared" si="1507"/>
        <v/>
      </c>
      <c r="AN4485" s="187" t="str">
        <f t="shared" si="1508"/>
        <v/>
      </c>
      <c r="AO4485" s="187" t="str">
        <f t="shared" si="1509"/>
        <v/>
      </c>
      <c r="AP4485" s="187" t="str">
        <f t="shared" si="1510"/>
        <v/>
      </c>
      <c r="AT4485" s="187" t="str">
        <f t="shared" si="1511"/>
        <v/>
      </c>
      <c r="AU4485" s="187" t="str">
        <f t="shared" si="1512"/>
        <v/>
      </c>
      <c r="AV4485" s="187" t="str">
        <f t="shared" si="1513"/>
        <v/>
      </c>
      <c r="AW4485" s="187" t="str">
        <f t="shared" si="1514"/>
        <v/>
      </c>
      <c r="AX4485" s="187" t="str">
        <f t="shared" si="1515"/>
        <v/>
      </c>
      <c r="AY4485" s="187" t="str">
        <f t="shared" si="1516"/>
        <v/>
      </c>
      <c r="AZ4485" s="187" t="str">
        <f t="shared" si="1517"/>
        <v/>
      </c>
      <c r="BA4485" s="187" t="str">
        <f t="shared" si="1518"/>
        <v xml:space="preserve"> </v>
      </c>
      <c r="BB4485" s="187" t="str">
        <f>IFERROR(IF(AW4485="","",VLOOKUP(AW4485,SUSS!R:S,2,FALSE)),AY4485*SUSS!$M$2)</f>
        <v/>
      </c>
      <c r="BC4485" s="187" t="str">
        <f t="shared" si="1519"/>
        <v/>
      </c>
    </row>
    <row r="4486" spans="29:55">
      <c r="AC4486" s="187" t="str">
        <f t="shared" si="1499"/>
        <v/>
      </c>
      <c r="AD4486" s="187" t="str">
        <f t="shared" si="1500"/>
        <v/>
      </c>
      <c r="AE4486" s="187" t="str">
        <f t="shared" si="1501"/>
        <v/>
      </c>
      <c r="AF4486" s="187" t="str">
        <f t="shared" si="1502"/>
        <v/>
      </c>
      <c r="AG4486" s="187" t="str">
        <f t="shared" si="1503"/>
        <v/>
      </c>
      <c r="AH4486" s="187" t="str">
        <f t="shared" si="1504"/>
        <v/>
      </c>
      <c r="AI4486" s="187" t="str">
        <f t="shared" si="1505"/>
        <v/>
      </c>
      <c r="AJ4486" s="187" t="str">
        <f t="shared" si="1506"/>
        <v/>
      </c>
      <c r="AK4486" s="187" t="str">
        <f t="shared" si="1507"/>
        <v/>
      </c>
      <c r="AN4486" s="187" t="str">
        <f t="shared" si="1508"/>
        <v/>
      </c>
      <c r="AO4486" s="187" t="str">
        <f t="shared" si="1509"/>
        <v/>
      </c>
      <c r="AP4486" s="187" t="str">
        <f t="shared" si="1510"/>
        <v/>
      </c>
      <c r="AT4486" s="187" t="str">
        <f t="shared" si="1511"/>
        <v/>
      </c>
      <c r="AU4486" s="187" t="str">
        <f t="shared" si="1512"/>
        <v/>
      </c>
      <c r="AV4486" s="187" t="str">
        <f t="shared" si="1513"/>
        <v/>
      </c>
      <c r="AW4486" s="187" t="str">
        <f t="shared" si="1514"/>
        <v/>
      </c>
      <c r="AX4486" s="187" t="str">
        <f t="shared" si="1515"/>
        <v/>
      </c>
      <c r="AY4486" s="187" t="str">
        <f t="shared" si="1516"/>
        <v/>
      </c>
      <c r="AZ4486" s="187" t="str">
        <f t="shared" si="1517"/>
        <v/>
      </c>
      <c r="BA4486" s="187" t="str">
        <f t="shared" si="1518"/>
        <v xml:space="preserve"> </v>
      </c>
      <c r="BB4486" s="187" t="str">
        <f>IFERROR(IF(AW4486="","",VLOOKUP(AW4486,SUSS!R:S,2,FALSE)),AY4486*SUSS!$M$2)</f>
        <v/>
      </c>
      <c r="BC4486" s="187" t="str">
        <f t="shared" si="1519"/>
        <v/>
      </c>
    </row>
    <row r="4487" spans="29:55">
      <c r="AC4487" s="187" t="str">
        <f t="shared" si="1499"/>
        <v/>
      </c>
      <c r="AD4487" s="187" t="str">
        <f t="shared" si="1500"/>
        <v/>
      </c>
      <c r="AE4487" s="187" t="str">
        <f t="shared" si="1501"/>
        <v/>
      </c>
      <c r="AF4487" s="187" t="str">
        <f t="shared" si="1502"/>
        <v/>
      </c>
      <c r="AG4487" s="187" t="str">
        <f t="shared" si="1503"/>
        <v/>
      </c>
      <c r="AH4487" s="187" t="str">
        <f t="shared" si="1504"/>
        <v/>
      </c>
      <c r="AI4487" s="187" t="str">
        <f t="shared" si="1505"/>
        <v/>
      </c>
      <c r="AJ4487" s="187" t="str">
        <f t="shared" si="1506"/>
        <v/>
      </c>
      <c r="AK4487" s="187" t="str">
        <f t="shared" si="1507"/>
        <v/>
      </c>
      <c r="AN4487" s="187" t="str">
        <f t="shared" si="1508"/>
        <v/>
      </c>
      <c r="AO4487" s="187" t="str">
        <f t="shared" si="1509"/>
        <v/>
      </c>
      <c r="AP4487" s="187" t="str">
        <f t="shared" si="1510"/>
        <v/>
      </c>
      <c r="AT4487" s="187" t="str">
        <f t="shared" si="1511"/>
        <v/>
      </c>
      <c r="AU4487" s="187" t="str">
        <f t="shared" si="1512"/>
        <v/>
      </c>
      <c r="AV4487" s="187" t="str">
        <f t="shared" si="1513"/>
        <v/>
      </c>
      <c r="AW4487" s="187" t="str">
        <f t="shared" si="1514"/>
        <v/>
      </c>
      <c r="AX4487" s="187" t="str">
        <f t="shared" si="1515"/>
        <v/>
      </c>
      <c r="AY4487" s="187" t="str">
        <f t="shared" si="1516"/>
        <v/>
      </c>
      <c r="AZ4487" s="187" t="str">
        <f t="shared" si="1517"/>
        <v/>
      </c>
      <c r="BA4487" s="187" t="str">
        <f t="shared" si="1518"/>
        <v xml:space="preserve"> </v>
      </c>
      <c r="BB4487" s="187" t="str">
        <f>IFERROR(IF(AW4487="","",VLOOKUP(AW4487,SUSS!R:S,2,FALSE)),AY4487*SUSS!$M$2)</f>
        <v/>
      </c>
      <c r="BC4487" s="187" t="str">
        <f t="shared" si="1519"/>
        <v/>
      </c>
    </row>
    <row r="4488" spans="29:55">
      <c r="AC4488" s="187" t="str">
        <f t="shared" si="1499"/>
        <v/>
      </c>
      <c r="AD4488" s="187" t="str">
        <f t="shared" si="1500"/>
        <v/>
      </c>
      <c r="AE4488" s="187" t="str">
        <f t="shared" si="1501"/>
        <v/>
      </c>
      <c r="AF4488" s="187" t="str">
        <f t="shared" si="1502"/>
        <v/>
      </c>
      <c r="AG4488" s="187" t="str">
        <f t="shared" si="1503"/>
        <v/>
      </c>
      <c r="AH4488" s="187" t="str">
        <f t="shared" si="1504"/>
        <v/>
      </c>
      <c r="AI4488" s="187" t="str">
        <f t="shared" si="1505"/>
        <v/>
      </c>
      <c r="AJ4488" s="187" t="str">
        <f t="shared" si="1506"/>
        <v/>
      </c>
      <c r="AK4488" s="187" t="str">
        <f t="shared" si="1507"/>
        <v/>
      </c>
      <c r="AN4488" s="187" t="str">
        <f t="shared" si="1508"/>
        <v/>
      </c>
      <c r="AO4488" s="187" t="str">
        <f t="shared" si="1509"/>
        <v/>
      </c>
      <c r="AP4488" s="187" t="str">
        <f t="shared" si="1510"/>
        <v/>
      </c>
      <c r="AT4488" s="187" t="str">
        <f t="shared" si="1511"/>
        <v/>
      </c>
      <c r="AU4488" s="187" t="str">
        <f t="shared" si="1512"/>
        <v/>
      </c>
      <c r="AV4488" s="187" t="str">
        <f t="shared" si="1513"/>
        <v/>
      </c>
      <c r="AW4488" s="187" t="str">
        <f t="shared" si="1514"/>
        <v/>
      </c>
      <c r="AX4488" s="187" t="str">
        <f t="shared" si="1515"/>
        <v/>
      </c>
      <c r="AY4488" s="187" t="str">
        <f t="shared" si="1516"/>
        <v/>
      </c>
      <c r="AZ4488" s="187" t="str">
        <f t="shared" si="1517"/>
        <v/>
      </c>
      <c r="BA4488" s="187" t="str">
        <f t="shared" si="1518"/>
        <v xml:space="preserve"> </v>
      </c>
      <c r="BB4488" s="187" t="str">
        <f>IFERROR(IF(AW4488="","",VLOOKUP(AW4488,SUSS!R:S,2,FALSE)),AY4488*SUSS!$M$2)</f>
        <v/>
      </c>
      <c r="BC4488" s="187" t="str">
        <f t="shared" si="1519"/>
        <v/>
      </c>
    </row>
    <row r="4489" spans="29:55">
      <c r="AC4489" s="187" t="str">
        <f t="shared" si="1499"/>
        <v/>
      </c>
      <c r="AD4489" s="187" t="str">
        <f t="shared" si="1500"/>
        <v/>
      </c>
      <c r="AE4489" s="187" t="str">
        <f t="shared" si="1501"/>
        <v/>
      </c>
      <c r="AF4489" s="187" t="str">
        <f t="shared" si="1502"/>
        <v/>
      </c>
      <c r="AG4489" s="187" t="str">
        <f t="shared" si="1503"/>
        <v/>
      </c>
      <c r="AH4489" s="187" t="str">
        <f t="shared" si="1504"/>
        <v/>
      </c>
      <c r="AI4489" s="187" t="str">
        <f t="shared" si="1505"/>
        <v/>
      </c>
      <c r="AJ4489" s="187" t="str">
        <f t="shared" si="1506"/>
        <v/>
      </c>
      <c r="AK4489" s="187" t="str">
        <f t="shared" si="1507"/>
        <v/>
      </c>
      <c r="AN4489" s="187" t="str">
        <f t="shared" si="1508"/>
        <v/>
      </c>
      <c r="AO4489" s="187" t="str">
        <f t="shared" si="1509"/>
        <v/>
      </c>
      <c r="AP4489" s="187" t="str">
        <f t="shared" si="1510"/>
        <v/>
      </c>
      <c r="AT4489" s="187" t="str">
        <f t="shared" si="1511"/>
        <v/>
      </c>
      <c r="AU4489" s="187" t="str">
        <f t="shared" si="1512"/>
        <v/>
      </c>
      <c r="AV4489" s="187" t="str">
        <f t="shared" si="1513"/>
        <v/>
      </c>
      <c r="AW4489" s="187" t="str">
        <f t="shared" si="1514"/>
        <v/>
      </c>
      <c r="AX4489" s="187" t="str">
        <f t="shared" si="1515"/>
        <v/>
      </c>
      <c r="AY4489" s="187" t="str">
        <f t="shared" si="1516"/>
        <v/>
      </c>
      <c r="AZ4489" s="187" t="str">
        <f t="shared" si="1517"/>
        <v/>
      </c>
      <c r="BA4489" s="187" t="str">
        <f t="shared" si="1518"/>
        <v xml:space="preserve"> </v>
      </c>
      <c r="BB4489" s="187" t="str">
        <f>IFERROR(IF(AW4489="","",VLOOKUP(AW4489,SUSS!R:S,2,FALSE)),AY4489*SUSS!$M$2)</f>
        <v/>
      </c>
      <c r="BC4489" s="187" t="str">
        <f t="shared" si="1519"/>
        <v/>
      </c>
    </row>
    <row r="4490" spans="29:55">
      <c r="AC4490" s="187" t="str">
        <f t="shared" si="1499"/>
        <v/>
      </c>
      <c r="AD4490" s="187" t="str">
        <f t="shared" si="1500"/>
        <v/>
      </c>
      <c r="AE4490" s="187" t="str">
        <f t="shared" si="1501"/>
        <v/>
      </c>
      <c r="AF4490" s="187" t="str">
        <f t="shared" si="1502"/>
        <v/>
      </c>
      <c r="AG4490" s="187" t="str">
        <f t="shared" si="1503"/>
        <v/>
      </c>
      <c r="AH4490" s="187" t="str">
        <f t="shared" si="1504"/>
        <v/>
      </c>
      <c r="AI4490" s="187" t="str">
        <f t="shared" si="1505"/>
        <v/>
      </c>
      <c r="AJ4490" s="187" t="str">
        <f t="shared" si="1506"/>
        <v/>
      </c>
      <c r="AK4490" s="187" t="str">
        <f t="shared" si="1507"/>
        <v/>
      </c>
      <c r="AN4490" s="187" t="str">
        <f t="shared" si="1508"/>
        <v/>
      </c>
      <c r="AO4490" s="187" t="str">
        <f t="shared" si="1509"/>
        <v/>
      </c>
      <c r="AP4490" s="187" t="str">
        <f t="shared" si="1510"/>
        <v/>
      </c>
      <c r="AT4490" s="187" t="str">
        <f t="shared" si="1511"/>
        <v/>
      </c>
      <c r="AU4490" s="187" t="str">
        <f t="shared" si="1512"/>
        <v/>
      </c>
      <c r="AV4490" s="187" t="str">
        <f t="shared" si="1513"/>
        <v/>
      </c>
      <c r="AW4490" s="187" t="str">
        <f t="shared" si="1514"/>
        <v/>
      </c>
      <c r="AX4490" s="187" t="str">
        <f t="shared" si="1515"/>
        <v/>
      </c>
      <c r="AY4490" s="187" t="str">
        <f t="shared" si="1516"/>
        <v/>
      </c>
      <c r="AZ4490" s="187" t="str">
        <f t="shared" si="1517"/>
        <v/>
      </c>
      <c r="BA4490" s="187" t="str">
        <f t="shared" si="1518"/>
        <v xml:space="preserve"> </v>
      </c>
      <c r="BB4490" s="187" t="str">
        <f>IFERROR(IF(AW4490="","",VLOOKUP(AW4490,SUSS!R:S,2,FALSE)),AY4490*SUSS!$M$2)</f>
        <v/>
      </c>
      <c r="BC4490" s="187" t="str">
        <f t="shared" si="1519"/>
        <v/>
      </c>
    </row>
    <row r="4491" spans="29:55">
      <c r="AC4491" s="187" t="str">
        <f t="shared" si="1499"/>
        <v/>
      </c>
      <c r="AD4491" s="187" t="str">
        <f t="shared" si="1500"/>
        <v/>
      </c>
      <c r="AE4491" s="187" t="str">
        <f t="shared" si="1501"/>
        <v/>
      </c>
      <c r="AF4491" s="187" t="str">
        <f t="shared" si="1502"/>
        <v/>
      </c>
      <c r="AG4491" s="187" t="str">
        <f t="shared" si="1503"/>
        <v/>
      </c>
      <c r="AH4491" s="187" t="str">
        <f t="shared" si="1504"/>
        <v/>
      </c>
      <c r="AI4491" s="187" t="str">
        <f t="shared" si="1505"/>
        <v/>
      </c>
      <c r="AJ4491" s="187" t="str">
        <f t="shared" si="1506"/>
        <v/>
      </c>
      <c r="AK4491" s="187" t="str">
        <f t="shared" si="1507"/>
        <v/>
      </c>
      <c r="AN4491" s="187" t="str">
        <f t="shared" si="1508"/>
        <v/>
      </c>
      <c r="AO4491" s="187" t="str">
        <f t="shared" si="1509"/>
        <v/>
      </c>
      <c r="AP4491" s="187" t="str">
        <f t="shared" si="1510"/>
        <v/>
      </c>
      <c r="AT4491" s="187" t="str">
        <f t="shared" si="1511"/>
        <v/>
      </c>
      <c r="AU4491" s="187" t="str">
        <f t="shared" si="1512"/>
        <v/>
      </c>
      <c r="AV4491" s="187" t="str">
        <f t="shared" si="1513"/>
        <v/>
      </c>
      <c r="AW4491" s="187" t="str">
        <f t="shared" si="1514"/>
        <v/>
      </c>
      <c r="AX4491" s="187" t="str">
        <f t="shared" si="1515"/>
        <v/>
      </c>
      <c r="AY4491" s="187" t="str">
        <f t="shared" si="1516"/>
        <v/>
      </c>
      <c r="AZ4491" s="187" t="str">
        <f t="shared" si="1517"/>
        <v/>
      </c>
      <c r="BA4491" s="187" t="str">
        <f t="shared" si="1518"/>
        <v xml:space="preserve"> </v>
      </c>
      <c r="BB4491" s="187" t="str">
        <f>IFERROR(IF(AW4491="","",VLOOKUP(AW4491,SUSS!R:S,2,FALSE)),AY4491*SUSS!$M$2)</f>
        <v/>
      </c>
      <c r="BC4491" s="187" t="str">
        <f t="shared" si="1519"/>
        <v/>
      </c>
    </row>
    <row r="4492" spans="29:55">
      <c r="AC4492" s="187" t="str">
        <f t="shared" si="1499"/>
        <v/>
      </c>
      <c r="AD4492" s="187" t="str">
        <f t="shared" si="1500"/>
        <v/>
      </c>
      <c r="AE4492" s="187" t="str">
        <f t="shared" si="1501"/>
        <v/>
      </c>
      <c r="AF4492" s="187" t="str">
        <f t="shared" si="1502"/>
        <v/>
      </c>
      <c r="AG4492" s="187" t="str">
        <f t="shared" si="1503"/>
        <v/>
      </c>
      <c r="AH4492" s="187" t="str">
        <f t="shared" si="1504"/>
        <v/>
      </c>
      <c r="AI4492" s="187" t="str">
        <f t="shared" si="1505"/>
        <v/>
      </c>
      <c r="AJ4492" s="187" t="str">
        <f t="shared" si="1506"/>
        <v/>
      </c>
      <c r="AK4492" s="187" t="str">
        <f t="shared" si="1507"/>
        <v/>
      </c>
      <c r="AN4492" s="187" t="str">
        <f t="shared" si="1508"/>
        <v/>
      </c>
      <c r="AO4492" s="187" t="str">
        <f t="shared" si="1509"/>
        <v/>
      </c>
      <c r="AP4492" s="187" t="str">
        <f t="shared" si="1510"/>
        <v/>
      </c>
      <c r="AT4492" s="187" t="str">
        <f t="shared" si="1511"/>
        <v/>
      </c>
      <c r="AU4492" s="187" t="str">
        <f t="shared" si="1512"/>
        <v/>
      </c>
      <c r="AV4492" s="187" t="str">
        <f t="shared" si="1513"/>
        <v/>
      </c>
      <c r="AW4492" s="187" t="str">
        <f t="shared" si="1514"/>
        <v/>
      </c>
      <c r="AX4492" s="187" t="str">
        <f t="shared" si="1515"/>
        <v/>
      </c>
      <c r="AY4492" s="187" t="str">
        <f t="shared" si="1516"/>
        <v/>
      </c>
      <c r="AZ4492" s="187" t="str">
        <f t="shared" si="1517"/>
        <v/>
      </c>
      <c r="BA4492" s="187" t="str">
        <f t="shared" si="1518"/>
        <v xml:space="preserve"> </v>
      </c>
      <c r="BB4492" s="187" t="str">
        <f>IFERROR(IF(AW4492="","",VLOOKUP(AW4492,SUSS!R:S,2,FALSE)),AY4492*SUSS!$M$2)</f>
        <v/>
      </c>
      <c r="BC4492" s="187" t="str">
        <f t="shared" si="1519"/>
        <v/>
      </c>
    </row>
    <row r="4493" spans="29:55">
      <c r="AC4493" s="187" t="str">
        <f t="shared" si="1499"/>
        <v/>
      </c>
      <c r="AD4493" s="187" t="str">
        <f t="shared" si="1500"/>
        <v/>
      </c>
      <c r="AE4493" s="187" t="str">
        <f t="shared" si="1501"/>
        <v/>
      </c>
      <c r="AF4493" s="187" t="str">
        <f t="shared" si="1502"/>
        <v/>
      </c>
      <c r="AG4493" s="187" t="str">
        <f t="shared" si="1503"/>
        <v/>
      </c>
      <c r="AH4493" s="187" t="str">
        <f t="shared" si="1504"/>
        <v/>
      </c>
      <c r="AI4493" s="187" t="str">
        <f t="shared" si="1505"/>
        <v/>
      </c>
      <c r="AJ4493" s="187" t="str">
        <f t="shared" si="1506"/>
        <v/>
      </c>
      <c r="AK4493" s="187" t="str">
        <f t="shared" si="1507"/>
        <v/>
      </c>
      <c r="AN4493" s="187" t="str">
        <f t="shared" si="1508"/>
        <v/>
      </c>
      <c r="AO4493" s="187" t="str">
        <f t="shared" si="1509"/>
        <v/>
      </c>
      <c r="AP4493" s="187" t="str">
        <f t="shared" si="1510"/>
        <v/>
      </c>
      <c r="AT4493" s="187" t="str">
        <f t="shared" si="1511"/>
        <v/>
      </c>
      <c r="AU4493" s="187" t="str">
        <f t="shared" si="1512"/>
        <v/>
      </c>
      <c r="AV4493" s="187" t="str">
        <f t="shared" si="1513"/>
        <v/>
      </c>
      <c r="AW4493" s="187" t="str">
        <f t="shared" si="1514"/>
        <v/>
      </c>
      <c r="AX4493" s="187" t="str">
        <f t="shared" si="1515"/>
        <v/>
      </c>
      <c r="AY4493" s="187" t="str">
        <f t="shared" si="1516"/>
        <v/>
      </c>
      <c r="AZ4493" s="187" t="str">
        <f t="shared" si="1517"/>
        <v/>
      </c>
      <c r="BA4493" s="187" t="str">
        <f t="shared" si="1518"/>
        <v xml:space="preserve"> </v>
      </c>
      <c r="BB4493" s="187" t="str">
        <f>IFERROR(IF(AW4493="","",VLOOKUP(AW4493,SUSS!R:S,2,FALSE)),AY4493*SUSS!$M$2)</f>
        <v/>
      </c>
      <c r="BC4493" s="187" t="str">
        <f t="shared" si="1519"/>
        <v/>
      </c>
    </row>
    <row r="4494" spans="29:55">
      <c r="AC4494" s="187" t="str">
        <f t="shared" si="1499"/>
        <v/>
      </c>
      <c r="AD4494" s="187" t="str">
        <f t="shared" si="1500"/>
        <v/>
      </c>
      <c r="AE4494" s="187" t="str">
        <f t="shared" si="1501"/>
        <v/>
      </c>
      <c r="AF4494" s="187" t="str">
        <f t="shared" si="1502"/>
        <v/>
      </c>
      <c r="AG4494" s="187" t="str">
        <f t="shared" si="1503"/>
        <v/>
      </c>
      <c r="AH4494" s="187" t="str">
        <f t="shared" si="1504"/>
        <v/>
      </c>
      <c r="AI4494" s="187" t="str">
        <f t="shared" si="1505"/>
        <v/>
      </c>
      <c r="AJ4494" s="187" t="str">
        <f t="shared" si="1506"/>
        <v/>
      </c>
      <c r="AK4494" s="187" t="str">
        <f t="shared" si="1507"/>
        <v/>
      </c>
      <c r="AN4494" s="187" t="str">
        <f t="shared" si="1508"/>
        <v/>
      </c>
      <c r="AO4494" s="187" t="str">
        <f t="shared" si="1509"/>
        <v/>
      </c>
      <c r="AP4494" s="187" t="str">
        <f t="shared" si="1510"/>
        <v/>
      </c>
      <c r="AT4494" s="187" t="str">
        <f t="shared" si="1511"/>
        <v/>
      </c>
      <c r="AU4494" s="187" t="str">
        <f t="shared" si="1512"/>
        <v/>
      </c>
      <c r="AV4494" s="187" t="str">
        <f t="shared" si="1513"/>
        <v/>
      </c>
      <c r="AW4494" s="187" t="str">
        <f t="shared" si="1514"/>
        <v/>
      </c>
      <c r="AX4494" s="187" t="str">
        <f t="shared" si="1515"/>
        <v/>
      </c>
      <c r="AY4494" s="187" t="str">
        <f t="shared" si="1516"/>
        <v/>
      </c>
      <c r="AZ4494" s="187" t="str">
        <f t="shared" si="1517"/>
        <v/>
      </c>
      <c r="BA4494" s="187" t="str">
        <f t="shared" si="1518"/>
        <v xml:space="preserve"> </v>
      </c>
      <c r="BB4494" s="187" t="str">
        <f>IFERROR(IF(AW4494="","",VLOOKUP(AW4494,SUSS!R:S,2,FALSE)),AY4494*SUSS!$M$2)</f>
        <v/>
      </c>
      <c r="BC4494" s="187" t="str">
        <f t="shared" si="1519"/>
        <v/>
      </c>
    </row>
    <row r="4495" spans="29:55">
      <c r="AC4495" s="187" t="str">
        <f t="shared" si="1499"/>
        <v/>
      </c>
      <c r="AD4495" s="187" t="str">
        <f t="shared" si="1500"/>
        <v/>
      </c>
      <c r="AE4495" s="187" t="str">
        <f t="shared" si="1501"/>
        <v/>
      </c>
      <c r="AF4495" s="187" t="str">
        <f t="shared" si="1502"/>
        <v/>
      </c>
      <c r="AG4495" s="187" t="str">
        <f t="shared" si="1503"/>
        <v/>
      </c>
      <c r="AH4495" s="187" t="str">
        <f t="shared" si="1504"/>
        <v/>
      </c>
      <c r="AI4495" s="187" t="str">
        <f t="shared" si="1505"/>
        <v/>
      </c>
      <c r="AJ4495" s="187" t="str">
        <f t="shared" si="1506"/>
        <v/>
      </c>
      <c r="AK4495" s="187" t="str">
        <f t="shared" si="1507"/>
        <v/>
      </c>
      <c r="AN4495" s="187" t="str">
        <f t="shared" si="1508"/>
        <v/>
      </c>
      <c r="AO4495" s="187" t="str">
        <f t="shared" si="1509"/>
        <v/>
      </c>
      <c r="AP4495" s="187" t="str">
        <f t="shared" si="1510"/>
        <v/>
      </c>
      <c r="AT4495" s="187" t="str">
        <f t="shared" si="1511"/>
        <v/>
      </c>
      <c r="AU4495" s="187" t="str">
        <f t="shared" si="1512"/>
        <v/>
      </c>
      <c r="AV4495" s="187" t="str">
        <f t="shared" si="1513"/>
        <v/>
      </c>
      <c r="AW4495" s="187" t="str">
        <f t="shared" si="1514"/>
        <v/>
      </c>
      <c r="AX4495" s="187" t="str">
        <f t="shared" si="1515"/>
        <v/>
      </c>
      <c r="AY4495" s="187" t="str">
        <f t="shared" si="1516"/>
        <v/>
      </c>
      <c r="AZ4495" s="187" t="str">
        <f t="shared" si="1517"/>
        <v/>
      </c>
      <c r="BA4495" s="187" t="str">
        <f t="shared" si="1518"/>
        <v xml:space="preserve"> </v>
      </c>
      <c r="BB4495" s="187" t="str">
        <f>IFERROR(IF(AW4495="","",VLOOKUP(AW4495,SUSS!R:S,2,FALSE)),AY4495*SUSS!$M$2)</f>
        <v/>
      </c>
      <c r="BC4495" s="187" t="str">
        <f t="shared" si="1519"/>
        <v/>
      </c>
    </row>
    <row r="4496" spans="29:55">
      <c r="AC4496" s="187" t="str">
        <f t="shared" si="1499"/>
        <v/>
      </c>
      <c r="AD4496" s="187" t="str">
        <f t="shared" si="1500"/>
        <v/>
      </c>
      <c r="AE4496" s="187" t="str">
        <f t="shared" si="1501"/>
        <v/>
      </c>
      <c r="AF4496" s="187" t="str">
        <f t="shared" si="1502"/>
        <v/>
      </c>
      <c r="AG4496" s="187" t="str">
        <f t="shared" si="1503"/>
        <v/>
      </c>
      <c r="AH4496" s="187" t="str">
        <f t="shared" si="1504"/>
        <v/>
      </c>
      <c r="AI4496" s="187" t="str">
        <f t="shared" si="1505"/>
        <v/>
      </c>
      <c r="AJ4496" s="187" t="str">
        <f t="shared" si="1506"/>
        <v/>
      </c>
      <c r="AK4496" s="187" t="str">
        <f t="shared" si="1507"/>
        <v/>
      </c>
      <c r="AN4496" s="187" t="str">
        <f t="shared" si="1508"/>
        <v/>
      </c>
      <c r="AO4496" s="187" t="str">
        <f t="shared" si="1509"/>
        <v/>
      </c>
      <c r="AP4496" s="187" t="str">
        <f t="shared" si="1510"/>
        <v/>
      </c>
      <c r="AT4496" s="187" t="str">
        <f t="shared" si="1511"/>
        <v/>
      </c>
      <c r="AU4496" s="187" t="str">
        <f t="shared" si="1512"/>
        <v/>
      </c>
      <c r="AV4496" s="187" t="str">
        <f t="shared" si="1513"/>
        <v/>
      </c>
      <c r="AW4496" s="187" t="str">
        <f t="shared" si="1514"/>
        <v/>
      </c>
      <c r="AX4496" s="187" t="str">
        <f t="shared" si="1515"/>
        <v/>
      </c>
      <c r="AY4496" s="187" t="str">
        <f t="shared" si="1516"/>
        <v/>
      </c>
      <c r="AZ4496" s="187" t="str">
        <f t="shared" si="1517"/>
        <v/>
      </c>
      <c r="BA4496" s="187" t="str">
        <f t="shared" si="1518"/>
        <v xml:space="preserve"> </v>
      </c>
      <c r="BB4496" s="187" t="str">
        <f>IFERROR(IF(AW4496="","",VLOOKUP(AW4496,SUSS!R:S,2,FALSE)),AY4496*SUSS!$M$2)</f>
        <v/>
      </c>
      <c r="BC4496" s="187" t="str">
        <f t="shared" si="1519"/>
        <v/>
      </c>
    </row>
    <row r="4497" spans="29:55">
      <c r="AC4497" s="187" t="str">
        <f t="shared" si="1499"/>
        <v/>
      </c>
      <c r="AD4497" s="187" t="str">
        <f t="shared" si="1500"/>
        <v/>
      </c>
      <c r="AE4497" s="187" t="str">
        <f t="shared" si="1501"/>
        <v/>
      </c>
      <c r="AF4497" s="187" t="str">
        <f t="shared" si="1502"/>
        <v/>
      </c>
      <c r="AG4497" s="187" t="str">
        <f t="shared" si="1503"/>
        <v/>
      </c>
      <c r="AH4497" s="187" t="str">
        <f t="shared" si="1504"/>
        <v/>
      </c>
      <c r="AI4497" s="187" t="str">
        <f t="shared" si="1505"/>
        <v/>
      </c>
      <c r="AJ4497" s="187" t="str">
        <f t="shared" si="1506"/>
        <v/>
      </c>
      <c r="AK4497" s="187" t="str">
        <f t="shared" si="1507"/>
        <v/>
      </c>
      <c r="AN4497" s="187" t="str">
        <f t="shared" si="1508"/>
        <v/>
      </c>
      <c r="AO4497" s="187" t="str">
        <f t="shared" si="1509"/>
        <v/>
      </c>
      <c r="AP4497" s="187" t="str">
        <f t="shared" si="1510"/>
        <v/>
      </c>
      <c r="AT4497" s="187" t="str">
        <f t="shared" si="1511"/>
        <v/>
      </c>
      <c r="AU4497" s="187" t="str">
        <f t="shared" si="1512"/>
        <v/>
      </c>
      <c r="AV4497" s="187" t="str">
        <f t="shared" si="1513"/>
        <v/>
      </c>
      <c r="AW4497" s="187" t="str">
        <f t="shared" si="1514"/>
        <v/>
      </c>
      <c r="AX4497" s="187" t="str">
        <f t="shared" si="1515"/>
        <v/>
      </c>
      <c r="AY4497" s="187" t="str">
        <f t="shared" si="1516"/>
        <v/>
      </c>
      <c r="AZ4497" s="187" t="str">
        <f t="shared" si="1517"/>
        <v/>
      </c>
      <c r="BA4497" s="187" t="str">
        <f t="shared" si="1518"/>
        <v xml:space="preserve"> </v>
      </c>
      <c r="BB4497" s="187" t="str">
        <f>IFERROR(IF(AW4497="","",VLOOKUP(AW4497,SUSS!R:S,2,FALSE)),AY4497*SUSS!$M$2)</f>
        <v/>
      </c>
      <c r="BC4497" s="187" t="str">
        <f t="shared" si="1519"/>
        <v/>
      </c>
    </row>
    <row r="4498" spans="29:55">
      <c r="AC4498" s="187" t="str">
        <f t="shared" si="1499"/>
        <v/>
      </c>
      <c r="AD4498" s="187" t="str">
        <f t="shared" si="1500"/>
        <v/>
      </c>
      <c r="AE4498" s="187" t="str">
        <f t="shared" si="1501"/>
        <v/>
      </c>
      <c r="AF4498" s="187" t="str">
        <f t="shared" si="1502"/>
        <v/>
      </c>
      <c r="AG4498" s="187" t="str">
        <f t="shared" si="1503"/>
        <v/>
      </c>
      <c r="AH4498" s="187" t="str">
        <f t="shared" si="1504"/>
        <v/>
      </c>
      <c r="AI4498" s="187" t="str">
        <f t="shared" si="1505"/>
        <v/>
      </c>
      <c r="AJ4498" s="187" t="str">
        <f t="shared" si="1506"/>
        <v/>
      </c>
      <c r="AK4498" s="187" t="str">
        <f t="shared" si="1507"/>
        <v/>
      </c>
      <c r="AN4498" s="187" t="str">
        <f t="shared" si="1508"/>
        <v/>
      </c>
      <c r="AO4498" s="187" t="str">
        <f t="shared" si="1509"/>
        <v/>
      </c>
      <c r="AP4498" s="187" t="str">
        <f t="shared" si="1510"/>
        <v/>
      </c>
      <c r="AT4498" s="187" t="str">
        <f t="shared" si="1511"/>
        <v/>
      </c>
      <c r="AU4498" s="187" t="str">
        <f t="shared" si="1512"/>
        <v/>
      </c>
      <c r="AV4498" s="187" t="str">
        <f t="shared" si="1513"/>
        <v/>
      </c>
      <c r="AW4498" s="187" t="str">
        <f t="shared" si="1514"/>
        <v/>
      </c>
      <c r="AX4498" s="187" t="str">
        <f t="shared" si="1515"/>
        <v/>
      </c>
      <c r="AY4498" s="187" t="str">
        <f t="shared" si="1516"/>
        <v/>
      </c>
      <c r="AZ4498" s="187" t="str">
        <f t="shared" si="1517"/>
        <v/>
      </c>
      <c r="BA4498" s="187" t="str">
        <f t="shared" si="1518"/>
        <v xml:space="preserve"> </v>
      </c>
      <c r="BB4498" s="187" t="str">
        <f>IFERROR(IF(AW4498="","",VLOOKUP(AW4498,SUSS!R:S,2,FALSE)),AY4498*SUSS!$M$2)</f>
        <v/>
      </c>
      <c r="BC4498" s="187" t="str">
        <f t="shared" si="1519"/>
        <v/>
      </c>
    </row>
    <row r="4499" spans="29:55">
      <c r="AC4499" s="187" t="str">
        <f t="shared" si="1499"/>
        <v/>
      </c>
      <c r="AD4499" s="187" t="str">
        <f t="shared" si="1500"/>
        <v/>
      </c>
      <c r="AE4499" s="187" t="str">
        <f t="shared" si="1501"/>
        <v/>
      </c>
      <c r="AF4499" s="187" t="str">
        <f t="shared" si="1502"/>
        <v/>
      </c>
      <c r="AG4499" s="187" t="str">
        <f t="shared" si="1503"/>
        <v/>
      </c>
      <c r="AH4499" s="187" t="str">
        <f t="shared" si="1504"/>
        <v/>
      </c>
      <c r="AI4499" s="187" t="str">
        <f t="shared" si="1505"/>
        <v/>
      </c>
      <c r="AJ4499" s="187" t="str">
        <f t="shared" si="1506"/>
        <v/>
      </c>
      <c r="AK4499" s="187" t="str">
        <f t="shared" si="1507"/>
        <v/>
      </c>
      <c r="AN4499" s="187" t="str">
        <f t="shared" si="1508"/>
        <v/>
      </c>
      <c r="AO4499" s="187" t="str">
        <f t="shared" si="1509"/>
        <v/>
      </c>
      <c r="AP4499" s="187" t="str">
        <f t="shared" si="1510"/>
        <v/>
      </c>
      <c r="AT4499" s="187" t="str">
        <f t="shared" si="1511"/>
        <v/>
      </c>
      <c r="AU4499" s="187" t="str">
        <f t="shared" si="1512"/>
        <v/>
      </c>
      <c r="AV4499" s="187" t="str">
        <f t="shared" si="1513"/>
        <v/>
      </c>
      <c r="AW4499" s="187" t="str">
        <f t="shared" si="1514"/>
        <v/>
      </c>
      <c r="AX4499" s="187" t="str">
        <f t="shared" si="1515"/>
        <v/>
      </c>
      <c r="AY4499" s="187" t="str">
        <f t="shared" si="1516"/>
        <v/>
      </c>
      <c r="AZ4499" s="187" t="str">
        <f t="shared" si="1517"/>
        <v/>
      </c>
      <c r="BA4499" s="187" t="str">
        <f t="shared" si="1518"/>
        <v xml:space="preserve"> </v>
      </c>
      <c r="BB4499" s="187" t="str">
        <f>IFERROR(IF(AW4499="","",VLOOKUP(AW4499,SUSS!R:S,2,FALSE)),AY4499*SUSS!$M$2)</f>
        <v/>
      </c>
      <c r="BC4499" s="187" t="str">
        <f t="shared" si="1519"/>
        <v/>
      </c>
    </row>
    <row r="4500" spans="29:55">
      <c r="AC4500" s="187" t="str">
        <f t="shared" si="1499"/>
        <v/>
      </c>
      <c r="AD4500" s="187" t="str">
        <f t="shared" si="1500"/>
        <v/>
      </c>
      <c r="AE4500" s="187" t="str">
        <f t="shared" si="1501"/>
        <v/>
      </c>
      <c r="AF4500" s="187" t="str">
        <f t="shared" si="1502"/>
        <v/>
      </c>
      <c r="AG4500" s="187" t="str">
        <f t="shared" si="1503"/>
        <v/>
      </c>
      <c r="AH4500" s="187" t="str">
        <f t="shared" si="1504"/>
        <v/>
      </c>
      <c r="AI4500" s="187" t="str">
        <f t="shared" si="1505"/>
        <v/>
      </c>
      <c r="AJ4500" s="187" t="str">
        <f t="shared" si="1506"/>
        <v/>
      </c>
      <c r="AK4500" s="187" t="str">
        <f t="shared" si="1507"/>
        <v/>
      </c>
      <c r="AN4500" s="187" t="str">
        <f t="shared" si="1508"/>
        <v/>
      </c>
      <c r="AO4500" s="187" t="str">
        <f t="shared" si="1509"/>
        <v/>
      </c>
      <c r="AP4500" s="187" t="str">
        <f t="shared" si="1510"/>
        <v/>
      </c>
      <c r="AT4500" s="187" t="str">
        <f t="shared" si="1511"/>
        <v/>
      </c>
      <c r="AU4500" s="187" t="str">
        <f t="shared" si="1512"/>
        <v/>
      </c>
      <c r="AV4500" s="187" t="str">
        <f t="shared" si="1513"/>
        <v/>
      </c>
      <c r="AW4500" s="187" t="str">
        <f t="shared" si="1514"/>
        <v/>
      </c>
      <c r="AX4500" s="187" t="str">
        <f t="shared" si="1515"/>
        <v/>
      </c>
      <c r="AY4500" s="187" t="str">
        <f t="shared" si="1516"/>
        <v/>
      </c>
      <c r="AZ4500" s="187" t="str">
        <f t="shared" si="1517"/>
        <v/>
      </c>
      <c r="BA4500" s="187" t="str">
        <f t="shared" si="1518"/>
        <v xml:space="preserve"> </v>
      </c>
      <c r="BB4500" s="187" t="str">
        <f>IFERROR(IF(AW4500="","",VLOOKUP(AW4500,SUSS!R:S,2,FALSE)),AY4500*SUSS!$M$2)</f>
        <v/>
      </c>
      <c r="BC4500" s="187" t="str">
        <f t="shared" si="1519"/>
        <v/>
      </c>
    </row>
    <row r="4501" spans="29:55">
      <c r="AC4501" s="187" t="str">
        <f t="shared" si="1499"/>
        <v/>
      </c>
      <c r="AD4501" s="187" t="str">
        <f t="shared" si="1500"/>
        <v/>
      </c>
      <c r="AE4501" s="187" t="str">
        <f t="shared" si="1501"/>
        <v/>
      </c>
      <c r="AF4501" s="187" t="str">
        <f t="shared" si="1502"/>
        <v/>
      </c>
      <c r="AG4501" s="187" t="str">
        <f t="shared" si="1503"/>
        <v/>
      </c>
      <c r="AH4501" s="187" t="str">
        <f t="shared" si="1504"/>
        <v/>
      </c>
      <c r="AI4501" s="187" t="str">
        <f t="shared" si="1505"/>
        <v/>
      </c>
      <c r="AJ4501" s="187" t="str">
        <f t="shared" si="1506"/>
        <v/>
      </c>
      <c r="AK4501" s="187" t="str">
        <f t="shared" si="1507"/>
        <v/>
      </c>
      <c r="AN4501" s="187" t="str">
        <f t="shared" si="1508"/>
        <v/>
      </c>
      <c r="AO4501" s="187" t="str">
        <f t="shared" si="1509"/>
        <v/>
      </c>
      <c r="AP4501" s="187" t="str">
        <f t="shared" si="1510"/>
        <v/>
      </c>
      <c r="AT4501" s="187" t="str">
        <f t="shared" si="1511"/>
        <v/>
      </c>
      <c r="AU4501" s="187" t="str">
        <f t="shared" si="1512"/>
        <v/>
      </c>
      <c r="AV4501" s="187" t="str">
        <f t="shared" si="1513"/>
        <v/>
      </c>
      <c r="AW4501" s="187" t="str">
        <f t="shared" si="1514"/>
        <v/>
      </c>
      <c r="AX4501" s="187" t="str">
        <f t="shared" si="1515"/>
        <v/>
      </c>
      <c r="AY4501" s="187" t="str">
        <f t="shared" si="1516"/>
        <v/>
      </c>
      <c r="AZ4501" s="187" t="str">
        <f t="shared" si="1517"/>
        <v/>
      </c>
      <c r="BA4501" s="187" t="str">
        <f t="shared" si="1518"/>
        <v xml:space="preserve"> </v>
      </c>
      <c r="BB4501" s="187" t="str">
        <f>IFERROR(IF(AW4501="","",VLOOKUP(AW4501,SUSS!R:S,2,FALSE)),AY4501*SUSS!$M$2)</f>
        <v/>
      </c>
      <c r="BC4501" s="187" t="str">
        <f t="shared" si="1519"/>
        <v/>
      </c>
    </row>
    <row r="4502" spans="29:55">
      <c r="AC4502" s="187" t="str">
        <f t="shared" si="1499"/>
        <v/>
      </c>
      <c r="AD4502" s="187" t="str">
        <f t="shared" si="1500"/>
        <v/>
      </c>
      <c r="AE4502" s="187" t="str">
        <f t="shared" si="1501"/>
        <v/>
      </c>
      <c r="AF4502" s="187" t="str">
        <f t="shared" si="1502"/>
        <v/>
      </c>
      <c r="AG4502" s="187" t="str">
        <f t="shared" si="1503"/>
        <v/>
      </c>
      <c r="AH4502" s="187" t="str">
        <f t="shared" si="1504"/>
        <v/>
      </c>
      <c r="AI4502" s="187" t="str">
        <f t="shared" si="1505"/>
        <v/>
      </c>
      <c r="AJ4502" s="187" t="str">
        <f t="shared" si="1506"/>
        <v/>
      </c>
      <c r="AK4502" s="187" t="str">
        <f t="shared" si="1507"/>
        <v/>
      </c>
      <c r="AN4502" s="187" t="str">
        <f t="shared" si="1508"/>
        <v/>
      </c>
      <c r="AO4502" s="187" t="str">
        <f t="shared" si="1509"/>
        <v/>
      </c>
      <c r="AP4502" s="187" t="str">
        <f t="shared" si="1510"/>
        <v/>
      </c>
      <c r="AT4502" s="187" t="str">
        <f t="shared" si="1511"/>
        <v/>
      </c>
      <c r="AU4502" s="187" t="str">
        <f t="shared" si="1512"/>
        <v/>
      </c>
      <c r="AV4502" s="187" t="str">
        <f t="shared" si="1513"/>
        <v/>
      </c>
      <c r="AW4502" s="187" t="str">
        <f t="shared" si="1514"/>
        <v/>
      </c>
      <c r="AX4502" s="187" t="str">
        <f t="shared" si="1515"/>
        <v/>
      </c>
      <c r="AY4502" s="187" t="str">
        <f t="shared" si="1516"/>
        <v/>
      </c>
      <c r="AZ4502" s="187" t="str">
        <f t="shared" si="1517"/>
        <v/>
      </c>
      <c r="BA4502" s="187" t="str">
        <f t="shared" si="1518"/>
        <v xml:space="preserve"> </v>
      </c>
      <c r="BB4502" s="187" t="str">
        <f>IFERROR(IF(AW4502="","",VLOOKUP(AW4502,SUSS!R:S,2,FALSE)),AY4502*SUSS!$M$2)</f>
        <v/>
      </c>
      <c r="BC4502" s="187" t="str">
        <f t="shared" si="1519"/>
        <v/>
      </c>
    </row>
    <row r="4503" spans="29:55">
      <c r="AC4503" s="187" t="str">
        <f t="shared" si="1499"/>
        <v/>
      </c>
      <c r="AD4503" s="187" t="str">
        <f t="shared" si="1500"/>
        <v/>
      </c>
      <c r="AE4503" s="187" t="str">
        <f t="shared" si="1501"/>
        <v/>
      </c>
      <c r="AF4503" s="187" t="str">
        <f t="shared" si="1502"/>
        <v/>
      </c>
      <c r="AG4503" s="187" t="str">
        <f t="shared" si="1503"/>
        <v/>
      </c>
      <c r="AH4503" s="187" t="str">
        <f t="shared" si="1504"/>
        <v/>
      </c>
      <c r="AI4503" s="187" t="str">
        <f t="shared" si="1505"/>
        <v/>
      </c>
      <c r="AJ4503" s="187" t="str">
        <f t="shared" si="1506"/>
        <v/>
      </c>
      <c r="AK4503" s="187" t="str">
        <f t="shared" si="1507"/>
        <v/>
      </c>
      <c r="AN4503" s="187" t="str">
        <f t="shared" si="1508"/>
        <v/>
      </c>
      <c r="AO4503" s="187" t="str">
        <f t="shared" si="1509"/>
        <v/>
      </c>
      <c r="AP4503" s="187" t="str">
        <f t="shared" si="1510"/>
        <v/>
      </c>
      <c r="AT4503" s="187" t="str">
        <f t="shared" si="1511"/>
        <v/>
      </c>
      <c r="AU4503" s="187" t="str">
        <f t="shared" si="1512"/>
        <v/>
      </c>
      <c r="AV4503" s="187" t="str">
        <f t="shared" si="1513"/>
        <v/>
      </c>
      <c r="AW4503" s="187" t="str">
        <f t="shared" si="1514"/>
        <v/>
      </c>
      <c r="AX4503" s="187" t="str">
        <f t="shared" si="1515"/>
        <v/>
      </c>
      <c r="AY4503" s="187" t="str">
        <f t="shared" si="1516"/>
        <v/>
      </c>
      <c r="AZ4503" s="187" t="str">
        <f t="shared" si="1517"/>
        <v/>
      </c>
      <c r="BA4503" s="187" t="str">
        <f t="shared" si="1518"/>
        <v xml:space="preserve"> </v>
      </c>
      <c r="BB4503" s="187" t="str">
        <f>IFERROR(IF(AW4503="","",VLOOKUP(AW4503,SUSS!R:S,2,FALSE)),AY4503*SUSS!$M$2)</f>
        <v/>
      </c>
      <c r="BC4503" s="187" t="str">
        <f t="shared" si="1519"/>
        <v/>
      </c>
    </row>
    <row r="4504" spans="29:55">
      <c r="AC4504" s="187" t="str">
        <f t="shared" si="1499"/>
        <v/>
      </c>
      <c r="AD4504" s="187" t="str">
        <f t="shared" si="1500"/>
        <v/>
      </c>
      <c r="AE4504" s="187" t="str">
        <f t="shared" si="1501"/>
        <v/>
      </c>
      <c r="AF4504" s="187" t="str">
        <f t="shared" si="1502"/>
        <v/>
      </c>
      <c r="AG4504" s="187" t="str">
        <f t="shared" si="1503"/>
        <v/>
      </c>
      <c r="AH4504" s="187" t="str">
        <f t="shared" si="1504"/>
        <v/>
      </c>
      <c r="AI4504" s="187" t="str">
        <f t="shared" si="1505"/>
        <v/>
      </c>
      <c r="AJ4504" s="187" t="str">
        <f t="shared" si="1506"/>
        <v/>
      </c>
      <c r="AK4504" s="187" t="str">
        <f t="shared" si="1507"/>
        <v/>
      </c>
      <c r="AN4504" s="187" t="str">
        <f t="shared" si="1508"/>
        <v/>
      </c>
      <c r="AO4504" s="187" t="str">
        <f t="shared" si="1509"/>
        <v/>
      </c>
      <c r="AP4504" s="187" t="str">
        <f t="shared" si="1510"/>
        <v/>
      </c>
      <c r="AT4504" s="187" t="str">
        <f t="shared" si="1511"/>
        <v/>
      </c>
      <c r="AU4504" s="187" t="str">
        <f t="shared" si="1512"/>
        <v/>
      </c>
      <c r="AV4504" s="187" t="str">
        <f t="shared" si="1513"/>
        <v/>
      </c>
      <c r="AW4504" s="187" t="str">
        <f t="shared" si="1514"/>
        <v/>
      </c>
      <c r="AX4504" s="187" t="str">
        <f t="shared" si="1515"/>
        <v/>
      </c>
      <c r="AY4504" s="187" t="str">
        <f t="shared" si="1516"/>
        <v/>
      </c>
      <c r="AZ4504" s="187" t="str">
        <f t="shared" si="1517"/>
        <v/>
      </c>
      <c r="BA4504" s="187" t="str">
        <f t="shared" si="1518"/>
        <v xml:space="preserve"> </v>
      </c>
      <c r="BB4504" s="187" t="str">
        <f>IFERROR(IF(AW4504="","",VLOOKUP(AW4504,SUSS!R:S,2,FALSE)),AY4504*SUSS!$M$2)</f>
        <v/>
      </c>
      <c r="BC4504" s="187" t="str">
        <f t="shared" si="1519"/>
        <v/>
      </c>
    </row>
    <row r="4505" spans="29:55">
      <c r="AC4505" s="187" t="str">
        <f t="shared" si="1499"/>
        <v/>
      </c>
      <c r="AD4505" s="187" t="str">
        <f t="shared" si="1500"/>
        <v/>
      </c>
      <c r="AE4505" s="187" t="str">
        <f t="shared" si="1501"/>
        <v/>
      </c>
      <c r="AF4505" s="187" t="str">
        <f t="shared" si="1502"/>
        <v/>
      </c>
      <c r="AG4505" s="187" t="str">
        <f t="shared" si="1503"/>
        <v/>
      </c>
      <c r="AH4505" s="187" t="str">
        <f t="shared" si="1504"/>
        <v/>
      </c>
      <c r="AI4505" s="187" t="str">
        <f t="shared" si="1505"/>
        <v/>
      </c>
      <c r="AJ4505" s="187" t="str">
        <f t="shared" si="1506"/>
        <v/>
      </c>
      <c r="AK4505" s="187" t="str">
        <f t="shared" si="1507"/>
        <v/>
      </c>
      <c r="AN4505" s="187" t="str">
        <f t="shared" si="1508"/>
        <v/>
      </c>
      <c r="AO4505" s="187" t="str">
        <f t="shared" si="1509"/>
        <v/>
      </c>
      <c r="AP4505" s="187" t="str">
        <f t="shared" si="1510"/>
        <v/>
      </c>
      <c r="AT4505" s="187" t="str">
        <f t="shared" si="1511"/>
        <v/>
      </c>
      <c r="AU4505" s="187" t="str">
        <f t="shared" si="1512"/>
        <v/>
      </c>
      <c r="AV4505" s="187" t="str">
        <f t="shared" si="1513"/>
        <v/>
      </c>
      <c r="AW4505" s="187" t="str">
        <f t="shared" si="1514"/>
        <v/>
      </c>
      <c r="AX4505" s="187" t="str">
        <f t="shared" si="1515"/>
        <v/>
      </c>
      <c r="AY4505" s="187" t="str">
        <f t="shared" si="1516"/>
        <v/>
      </c>
      <c r="AZ4505" s="187" t="str">
        <f t="shared" si="1517"/>
        <v/>
      </c>
      <c r="BA4505" s="187" t="str">
        <f t="shared" si="1518"/>
        <v xml:space="preserve"> </v>
      </c>
      <c r="BB4505" s="187" t="str">
        <f>IFERROR(IF(AW4505="","",VLOOKUP(AW4505,SUSS!R:S,2,FALSE)),AY4505*SUSS!$M$2)</f>
        <v/>
      </c>
      <c r="BC4505" s="187" t="str">
        <f t="shared" si="1519"/>
        <v/>
      </c>
    </row>
    <row r="4506" spans="29:55">
      <c r="AC4506" s="187" t="str">
        <f t="shared" si="1499"/>
        <v/>
      </c>
      <c r="AD4506" s="187" t="str">
        <f t="shared" si="1500"/>
        <v/>
      </c>
      <c r="AE4506" s="187" t="str">
        <f t="shared" si="1501"/>
        <v/>
      </c>
      <c r="AF4506" s="187" t="str">
        <f t="shared" si="1502"/>
        <v/>
      </c>
      <c r="AG4506" s="187" t="str">
        <f t="shared" si="1503"/>
        <v/>
      </c>
      <c r="AH4506" s="187" t="str">
        <f t="shared" si="1504"/>
        <v/>
      </c>
      <c r="AI4506" s="187" t="str">
        <f t="shared" si="1505"/>
        <v/>
      </c>
      <c r="AJ4506" s="187" t="str">
        <f t="shared" si="1506"/>
        <v/>
      </c>
      <c r="AK4506" s="187" t="str">
        <f t="shared" si="1507"/>
        <v/>
      </c>
      <c r="AN4506" s="187" t="str">
        <f t="shared" si="1508"/>
        <v/>
      </c>
      <c r="AO4506" s="187" t="str">
        <f t="shared" si="1509"/>
        <v/>
      </c>
      <c r="AP4506" s="187" t="str">
        <f t="shared" si="1510"/>
        <v/>
      </c>
      <c r="AT4506" s="187" t="str">
        <f t="shared" si="1511"/>
        <v/>
      </c>
      <c r="AU4506" s="187" t="str">
        <f t="shared" si="1512"/>
        <v/>
      </c>
      <c r="AV4506" s="187" t="str">
        <f t="shared" si="1513"/>
        <v/>
      </c>
      <c r="AW4506" s="187" t="str">
        <f t="shared" si="1514"/>
        <v/>
      </c>
      <c r="AX4506" s="187" t="str">
        <f t="shared" si="1515"/>
        <v/>
      </c>
      <c r="AY4506" s="187" t="str">
        <f t="shared" si="1516"/>
        <v/>
      </c>
      <c r="AZ4506" s="187" t="str">
        <f t="shared" si="1517"/>
        <v/>
      </c>
      <c r="BA4506" s="187" t="str">
        <f t="shared" si="1518"/>
        <v xml:space="preserve"> </v>
      </c>
      <c r="BB4506" s="187" t="str">
        <f>IFERROR(IF(AW4506="","",VLOOKUP(AW4506,SUSS!R:S,2,FALSE)),AY4506*SUSS!$M$2)</f>
        <v/>
      </c>
      <c r="BC4506" s="187" t="str">
        <f t="shared" si="1519"/>
        <v/>
      </c>
    </row>
    <row r="4507" spans="29:55">
      <c r="AC4507" s="187" t="str">
        <f t="shared" si="1499"/>
        <v/>
      </c>
      <c r="AD4507" s="187" t="str">
        <f t="shared" si="1500"/>
        <v/>
      </c>
      <c r="AE4507" s="187" t="str">
        <f t="shared" si="1501"/>
        <v/>
      </c>
      <c r="AF4507" s="187" t="str">
        <f t="shared" si="1502"/>
        <v/>
      </c>
      <c r="AG4507" s="187" t="str">
        <f t="shared" si="1503"/>
        <v/>
      </c>
      <c r="AH4507" s="187" t="str">
        <f t="shared" si="1504"/>
        <v/>
      </c>
      <c r="AI4507" s="187" t="str">
        <f t="shared" si="1505"/>
        <v/>
      </c>
      <c r="AJ4507" s="187" t="str">
        <f t="shared" si="1506"/>
        <v/>
      </c>
      <c r="AK4507" s="187" t="str">
        <f t="shared" si="1507"/>
        <v/>
      </c>
      <c r="AN4507" s="187" t="str">
        <f t="shared" si="1508"/>
        <v/>
      </c>
      <c r="AO4507" s="187" t="str">
        <f t="shared" si="1509"/>
        <v/>
      </c>
      <c r="AP4507" s="187" t="str">
        <f t="shared" si="1510"/>
        <v/>
      </c>
      <c r="AT4507" s="187" t="str">
        <f t="shared" si="1511"/>
        <v/>
      </c>
      <c r="AU4507" s="187" t="str">
        <f t="shared" si="1512"/>
        <v/>
      </c>
      <c r="AV4507" s="187" t="str">
        <f t="shared" si="1513"/>
        <v/>
      </c>
      <c r="AW4507" s="187" t="str">
        <f t="shared" si="1514"/>
        <v/>
      </c>
      <c r="AX4507" s="187" t="str">
        <f t="shared" si="1515"/>
        <v/>
      </c>
      <c r="AY4507" s="187" t="str">
        <f t="shared" si="1516"/>
        <v/>
      </c>
      <c r="AZ4507" s="187" t="str">
        <f t="shared" si="1517"/>
        <v/>
      </c>
      <c r="BA4507" s="187" t="str">
        <f t="shared" si="1518"/>
        <v xml:space="preserve"> </v>
      </c>
      <c r="BB4507" s="187" t="str">
        <f>IFERROR(IF(AW4507="","",VLOOKUP(AW4507,SUSS!R:S,2,FALSE)),AY4507*SUSS!$M$2)</f>
        <v/>
      </c>
      <c r="BC4507" s="187" t="str">
        <f t="shared" si="1519"/>
        <v/>
      </c>
    </row>
    <row r="4508" spans="29:55">
      <c r="AC4508" s="187" t="str">
        <f t="shared" si="1499"/>
        <v/>
      </c>
      <c r="AD4508" s="187" t="str">
        <f t="shared" si="1500"/>
        <v/>
      </c>
      <c r="AE4508" s="187" t="str">
        <f t="shared" si="1501"/>
        <v/>
      </c>
      <c r="AF4508" s="187" t="str">
        <f t="shared" si="1502"/>
        <v/>
      </c>
      <c r="AG4508" s="187" t="str">
        <f t="shared" si="1503"/>
        <v/>
      </c>
      <c r="AH4508" s="187" t="str">
        <f t="shared" si="1504"/>
        <v/>
      </c>
      <c r="AI4508" s="187" t="str">
        <f t="shared" si="1505"/>
        <v/>
      </c>
      <c r="AJ4508" s="187" t="str">
        <f t="shared" si="1506"/>
        <v/>
      </c>
      <c r="AK4508" s="187" t="str">
        <f t="shared" si="1507"/>
        <v/>
      </c>
      <c r="AN4508" s="187" t="str">
        <f t="shared" si="1508"/>
        <v/>
      </c>
      <c r="AO4508" s="187" t="str">
        <f t="shared" si="1509"/>
        <v/>
      </c>
      <c r="AP4508" s="187" t="str">
        <f t="shared" si="1510"/>
        <v/>
      </c>
      <c r="AT4508" s="187" t="str">
        <f t="shared" si="1511"/>
        <v/>
      </c>
      <c r="AU4508" s="187" t="str">
        <f t="shared" si="1512"/>
        <v/>
      </c>
      <c r="AV4508" s="187" t="str">
        <f t="shared" si="1513"/>
        <v/>
      </c>
      <c r="AW4508" s="187" t="str">
        <f t="shared" si="1514"/>
        <v/>
      </c>
      <c r="AX4508" s="187" t="str">
        <f t="shared" si="1515"/>
        <v/>
      </c>
      <c r="AY4508" s="187" t="str">
        <f t="shared" si="1516"/>
        <v/>
      </c>
      <c r="AZ4508" s="187" t="str">
        <f t="shared" si="1517"/>
        <v/>
      </c>
      <c r="BA4508" s="187" t="str">
        <f t="shared" si="1518"/>
        <v xml:space="preserve"> </v>
      </c>
      <c r="BB4508" s="187" t="str">
        <f>IFERROR(IF(AW4508="","",VLOOKUP(AW4508,SUSS!R:S,2,FALSE)),AY4508*SUSS!$M$2)</f>
        <v/>
      </c>
      <c r="BC4508" s="187" t="str">
        <f t="shared" si="1519"/>
        <v/>
      </c>
    </row>
    <row r="4509" spans="29:55">
      <c r="AC4509" s="187" t="str">
        <f t="shared" si="1499"/>
        <v/>
      </c>
      <c r="AD4509" s="187" t="str">
        <f t="shared" si="1500"/>
        <v/>
      </c>
      <c r="AE4509" s="187" t="str">
        <f t="shared" si="1501"/>
        <v/>
      </c>
      <c r="AF4509" s="187" t="str">
        <f t="shared" si="1502"/>
        <v/>
      </c>
      <c r="AG4509" s="187" t="str">
        <f t="shared" si="1503"/>
        <v/>
      </c>
      <c r="AH4509" s="187" t="str">
        <f t="shared" si="1504"/>
        <v/>
      </c>
      <c r="AI4509" s="187" t="str">
        <f t="shared" si="1505"/>
        <v/>
      </c>
      <c r="AJ4509" s="187" t="str">
        <f t="shared" si="1506"/>
        <v/>
      </c>
      <c r="AK4509" s="187" t="str">
        <f t="shared" si="1507"/>
        <v/>
      </c>
      <c r="AN4509" s="187" t="str">
        <f t="shared" si="1508"/>
        <v/>
      </c>
      <c r="AO4509" s="187" t="str">
        <f t="shared" si="1509"/>
        <v/>
      </c>
      <c r="AP4509" s="187" t="str">
        <f t="shared" si="1510"/>
        <v/>
      </c>
      <c r="AT4509" s="187" t="str">
        <f t="shared" si="1511"/>
        <v/>
      </c>
      <c r="AU4509" s="187" t="str">
        <f t="shared" si="1512"/>
        <v/>
      </c>
      <c r="AV4509" s="187" t="str">
        <f t="shared" si="1513"/>
        <v/>
      </c>
      <c r="AW4509" s="187" t="str">
        <f t="shared" si="1514"/>
        <v/>
      </c>
      <c r="AX4509" s="187" t="str">
        <f t="shared" si="1515"/>
        <v/>
      </c>
      <c r="AY4509" s="187" t="str">
        <f t="shared" si="1516"/>
        <v/>
      </c>
      <c r="AZ4509" s="187" t="str">
        <f t="shared" si="1517"/>
        <v/>
      </c>
      <c r="BA4509" s="187" t="str">
        <f t="shared" si="1518"/>
        <v xml:space="preserve"> </v>
      </c>
      <c r="BB4509" s="187" t="str">
        <f>IFERROR(IF(AW4509="","",VLOOKUP(AW4509,SUSS!R:S,2,FALSE)),AY4509*SUSS!$M$2)</f>
        <v/>
      </c>
      <c r="BC4509" s="187" t="str">
        <f t="shared" si="1519"/>
        <v/>
      </c>
    </row>
    <row r="4510" spans="29:55">
      <c r="AC4510" s="187" t="str">
        <f t="shared" si="1499"/>
        <v/>
      </c>
      <c r="AD4510" s="187" t="str">
        <f t="shared" si="1500"/>
        <v/>
      </c>
      <c r="AE4510" s="187" t="str">
        <f t="shared" si="1501"/>
        <v/>
      </c>
      <c r="AF4510" s="187" t="str">
        <f t="shared" si="1502"/>
        <v/>
      </c>
      <c r="AG4510" s="187" t="str">
        <f t="shared" si="1503"/>
        <v/>
      </c>
      <c r="AH4510" s="187" t="str">
        <f t="shared" si="1504"/>
        <v/>
      </c>
      <c r="AI4510" s="187" t="str">
        <f t="shared" si="1505"/>
        <v/>
      </c>
      <c r="AJ4510" s="187" t="str">
        <f t="shared" si="1506"/>
        <v/>
      </c>
      <c r="AK4510" s="187" t="str">
        <f t="shared" si="1507"/>
        <v/>
      </c>
      <c r="AN4510" s="187" t="str">
        <f t="shared" si="1508"/>
        <v/>
      </c>
      <c r="AO4510" s="187" t="str">
        <f t="shared" si="1509"/>
        <v/>
      </c>
      <c r="AP4510" s="187" t="str">
        <f t="shared" si="1510"/>
        <v/>
      </c>
      <c r="AT4510" s="187" t="str">
        <f t="shared" si="1511"/>
        <v/>
      </c>
      <c r="AU4510" s="187" t="str">
        <f t="shared" si="1512"/>
        <v/>
      </c>
      <c r="AV4510" s="187" t="str">
        <f t="shared" si="1513"/>
        <v/>
      </c>
      <c r="AW4510" s="187" t="str">
        <f t="shared" si="1514"/>
        <v/>
      </c>
      <c r="AX4510" s="187" t="str">
        <f t="shared" si="1515"/>
        <v/>
      </c>
      <c r="AY4510" s="187" t="str">
        <f t="shared" si="1516"/>
        <v/>
      </c>
      <c r="AZ4510" s="187" t="str">
        <f t="shared" si="1517"/>
        <v/>
      </c>
      <c r="BA4510" s="187" t="str">
        <f t="shared" si="1518"/>
        <v xml:space="preserve"> </v>
      </c>
      <c r="BB4510" s="187" t="str">
        <f>IFERROR(IF(AW4510="","",VLOOKUP(AW4510,SUSS!R:S,2,FALSE)),AY4510*SUSS!$M$2)</f>
        <v/>
      </c>
      <c r="BC4510" s="187" t="str">
        <f t="shared" si="1519"/>
        <v/>
      </c>
    </row>
    <row r="4511" spans="29:55">
      <c r="AC4511" s="187" t="str">
        <f t="shared" si="1499"/>
        <v/>
      </c>
      <c r="AD4511" s="187" t="str">
        <f t="shared" si="1500"/>
        <v/>
      </c>
      <c r="AE4511" s="187" t="str">
        <f t="shared" si="1501"/>
        <v/>
      </c>
      <c r="AF4511" s="187" t="str">
        <f t="shared" si="1502"/>
        <v/>
      </c>
      <c r="AG4511" s="187" t="str">
        <f t="shared" si="1503"/>
        <v/>
      </c>
      <c r="AH4511" s="187" t="str">
        <f t="shared" si="1504"/>
        <v/>
      </c>
      <c r="AI4511" s="187" t="str">
        <f t="shared" si="1505"/>
        <v/>
      </c>
      <c r="AJ4511" s="187" t="str">
        <f t="shared" si="1506"/>
        <v/>
      </c>
      <c r="AK4511" s="187" t="str">
        <f t="shared" si="1507"/>
        <v/>
      </c>
      <c r="AN4511" s="187" t="str">
        <f t="shared" si="1508"/>
        <v/>
      </c>
      <c r="AO4511" s="187" t="str">
        <f t="shared" si="1509"/>
        <v/>
      </c>
      <c r="AP4511" s="187" t="str">
        <f t="shared" si="1510"/>
        <v/>
      </c>
      <c r="AT4511" s="187" t="str">
        <f t="shared" si="1511"/>
        <v/>
      </c>
      <c r="AU4511" s="187" t="str">
        <f t="shared" si="1512"/>
        <v/>
      </c>
      <c r="AV4511" s="187" t="str">
        <f t="shared" si="1513"/>
        <v/>
      </c>
      <c r="AW4511" s="187" t="str">
        <f t="shared" si="1514"/>
        <v/>
      </c>
      <c r="AX4511" s="187" t="str">
        <f t="shared" si="1515"/>
        <v/>
      </c>
      <c r="AY4511" s="187" t="str">
        <f t="shared" si="1516"/>
        <v/>
      </c>
      <c r="AZ4511" s="187" t="str">
        <f t="shared" si="1517"/>
        <v/>
      </c>
      <c r="BA4511" s="187" t="str">
        <f t="shared" si="1518"/>
        <v xml:space="preserve"> </v>
      </c>
      <c r="BB4511" s="187" t="str">
        <f>IFERROR(IF(AW4511="","",VLOOKUP(AW4511,SUSS!R:S,2,FALSE)),AY4511*SUSS!$M$2)</f>
        <v/>
      </c>
      <c r="BC4511" s="187" t="str">
        <f t="shared" si="1519"/>
        <v/>
      </c>
    </row>
    <row r="4512" spans="29:55">
      <c r="AC4512" s="187" t="str">
        <f t="shared" si="1499"/>
        <v/>
      </c>
      <c r="AD4512" s="187" t="str">
        <f t="shared" si="1500"/>
        <v/>
      </c>
      <c r="AE4512" s="187" t="str">
        <f t="shared" si="1501"/>
        <v/>
      </c>
      <c r="AF4512" s="187" t="str">
        <f t="shared" si="1502"/>
        <v/>
      </c>
      <c r="AG4512" s="187" t="str">
        <f t="shared" si="1503"/>
        <v/>
      </c>
      <c r="AH4512" s="187" t="str">
        <f t="shared" si="1504"/>
        <v/>
      </c>
      <c r="AI4512" s="187" t="str">
        <f t="shared" si="1505"/>
        <v/>
      </c>
      <c r="AJ4512" s="187" t="str">
        <f t="shared" si="1506"/>
        <v/>
      </c>
      <c r="AK4512" s="187" t="str">
        <f t="shared" si="1507"/>
        <v/>
      </c>
      <c r="AN4512" s="187" t="str">
        <f t="shared" si="1508"/>
        <v/>
      </c>
      <c r="AO4512" s="187" t="str">
        <f t="shared" si="1509"/>
        <v/>
      </c>
      <c r="AP4512" s="187" t="str">
        <f t="shared" si="1510"/>
        <v/>
      </c>
      <c r="AT4512" s="187" t="str">
        <f t="shared" si="1511"/>
        <v/>
      </c>
      <c r="AU4512" s="187" t="str">
        <f t="shared" si="1512"/>
        <v/>
      </c>
      <c r="AV4512" s="187" t="str">
        <f t="shared" si="1513"/>
        <v/>
      </c>
      <c r="AW4512" s="187" t="str">
        <f t="shared" si="1514"/>
        <v/>
      </c>
      <c r="AX4512" s="187" t="str">
        <f t="shared" si="1515"/>
        <v/>
      </c>
      <c r="AY4512" s="187" t="str">
        <f t="shared" si="1516"/>
        <v/>
      </c>
      <c r="AZ4512" s="187" t="str">
        <f t="shared" si="1517"/>
        <v/>
      </c>
      <c r="BA4512" s="187" t="str">
        <f t="shared" si="1518"/>
        <v xml:space="preserve"> </v>
      </c>
      <c r="BB4512" s="187" t="str">
        <f>IFERROR(IF(AW4512="","",VLOOKUP(AW4512,SUSS!R:S,2,FALSE)),AY4512*SUSS!$M$2)</f>
        <v/>
      </c>
      <c r="BC4512" s="187" t="str">
        <f t="shared" si="1519"/>
        <v/>
      </c>
    </row>
    <row r="4513" spans="29:55">
      <c r="AC4513" s="187" t="str">
        <f t="shared" ref="AC4513:AC4576" si="1520">IF($E4513=$AD$1,IF($G4513=$AE$1,A4513,""),"")</f>
        <v/>
      </c>
      <c r="AD4513" s="187" t="str">
        <f t="shared" ref="AD4513:AD4576" si="1521">IF($E4513=$AD$1,IF($G4513=$AE$1,E4513,""),"")</f>
        <v/>
      </c>
      <c r="AE4513" s="187" t="str">
        <f t="shared" ref="AE4513:AE4576" si="1522">IF($E4513=$AD$1,IF($G4513=$AE$1,F4513,""),"")</f>
        <v/>
      </c>
      <c r="AF4513" s="187" t="str">
        <f t="shared" ref="AF4513:AF4576" si="1523">IF($E4513=$AD$1,IF($G4513=$AE$1,G4513,""),"")</f>
        <v/>
      </c>
      <c r="AG4513" s="187" t="str">
        <f t="shared" ref="AG4513:AG4576" si="1524">IF($E4513=$AD$1,IF($G4513=$AE$1,I4513,""),"")</f>
        <v/>
      </c>
      <c r="AH4513" s="187" t="str">
        <f t="shared" ref="AH4513:AH4576" si="1525">IF($E4513=$AD$1,IF($G4513=$AE$1,J4513,""),"")</f>
        <v/>
      </c>
      <c r="AI4513" s="187" t="str">
        <f t="shared" ref="AI4513:AI4576" si="1526">IF($E4513=$AD$1,IF($G4513=$AE$1,K4513,""),"")</f>
        <v/>
      </c>
      <c r="AJ4513" s="187" t="str">
        <f t="shared" ref="AJ4513:AJ4576" si="1527">IF($E4513=$AD$1,IF($G4513=$AE$1,B4513,""),"")</f>
        <v/>
      </c>
      <c r="AK4513" s="187" t="str">
        <f t="shared" ref="AK4513:AK4576" si="1528">IF($E4513=$AD$1,IF($G4513=$AE$1,C4513,""),"")</f>
        <v/>
      </c>
      <c r="AN4513" s="187" t="str">
        <f t="shared" ref="AN4513:AN4576" si="1529">LEFT(AO4513,7)</f>
        <v/>
      </c>
      <c r="AO4513" s="187" t="str">
        <f t="shared" ref="AO4513:AO4576" si="1530">IF(AF4513=$AE$1,AJ4513&amp;"/"&amp;AK4513&amp;" "&amp;AD4513,"")</f>
        <v/>
      </c>
      <c r="AP4513" s="187" t="str">
        <f t="shared" ref="AP4513:AP4576" si="1531">IF(AO4513&lt;&gt;"",AI4513,"")</f>
        <v/>
      </c>
      <c r="AT4513" s="187" t="str">
        <f t="shared" ref="AT4513:AT4576" si="1532">IF($Q4513=$AD$1,N4513,"")</f>
        <v/>
      </c>
      <c r="AU4513" s="187" t="str">
        <f t="shared" ref="AU4513:AU4576" si="1533">IF($Q4513=$AD$1,O4513,"")</f>
        <v/>
      </c>
      <c r="AV4513" s="187" t="str">
        <f t="shared" ref="AV4513:AV4576" si="1534">IF($Q4513=$AD$1,P4513,"")</f>
        <v/>
      </c>
      <c r="AW4513" s="187" t="str">
        <f t="shared" ref="AW4513:AW4576" si="1535">IF($Q4513=$AD$1,T4513,"")</f>
        <v/>
      </c>
      <c r="AX4513" s="187" t="str">
        <f t="shared" ref="AX4513:AX4576" si="1536">IF(AW4513&lt;&gt;"",AW4513&amp;" "&amp;$AD$1,"")</f>
        <v/>
      </c>
      <c r="AY4513" s="187" t="str">
        <f t="shared" ref="AY4513:AY4576" si="1537">VLOOKUP(AX4513,AO:AP,2,FALSE)</f>
        <v/>
      </c>
      <c r="AZ4513" s="187" t="str">
        <f t="shared" ref="AZ4513:AZ4576" si="1538">IF(AY4513="","",AV4513/AY4513)</f>
        <v/>
      </c>
      <c r="BA4513" s="187" t="str">
        <f t="shared" ref="BA4513:BA4576" si="1539">AT4513&amp;" "&amp;AU4513</f>
        <v xml:space="preserve"> </v>
      </c>
      <c r="BB4513" s="187" t="str">
        <f>IFERROR(IF(AW4513="","",VLOOKUP(AW4513,SUSS!R:S,2,FALSE)),AY4513*SUSS!$M$2)</f>
        <v/>
      </c>
      <c r="BC4513" s="187" t="str">
        <f t="shared" ref="BC4513:BC4576" si="1540">IFERROR(IF(BB4513&lt;&gt;"",AZ4513*BB4513,""),"VER")</f>
        <v/>
      </c>
    </row>
    <row r="4514" spans="29:55">
      <c r="AC4514" s="187" t="str">
        <f t="shared" si="1520"/>
        <v/>
      </c>
      <c r="AD4514" s="187" t="str">
        <f t="shared" si="1521"/>
        <v/>
      </c>
      <c r="AE4514" s="187" t="str">
        <f t="shared" si="1522"/>
        <v/>
      </c>
      <c r="AF4514" s="187" t="str">
        <f t="shared" si="1523"/>
        <v/>
      </c>
      <c r="AG4514" s="187" t="str">
        <f t="shared" si="1524"/>
        <v/>
      </c>
      <c r="AH4514" s="187" t="str">
        <f t="shared" si="1525"/>
        <v/>
      </c>
      <c r="AI4514" s="187" t="str">
        <f t="shared" si="1526"/>
        <v/>
      </c>
      <c r="AJ4514" s="187" t="str">
        <f t="shared" si="1527"/>
        <v/>
      </c>
      <c r="AK4514" s="187" t="str">
        <f t="shared" si="1528"/>
        <v/>
      </c>
      <c r="AN4514" s="187" t="str">
        <f t="shared" si="1529"/>
        <v/>
      </c>
      <c r="AO4514" s="187" t="str">
        <f t="shared" si="1530"/>
        <v/>
      </c>
      <c r="AP4514" s="187" t="str">
        <f t="shared" si="1531"/>
        <v/>
      </c>
      <c r="AT4514" s="187" t="str">
        <f t="shared" si="1532"/>
        <v/>
      </c>
      <c r="AU4514" s="187" t="str">
        <f t="shared" si="1533"/>
        <v/>
      </c>
      <c r="AV4514" s="187" t="str">
        <f t="shared" si="1534"/>
        <v/>
      </c>
      <c r="AW4514" s="187" t="str">
        <f t="shared" si="1535"/>
        <v/>
      </c>
      <c r="AX4514" s="187" t="str">
        <f t="shared" si="1536"/>
        <v/>
      </c>
      <c r="AY4514" s="187" t="str">
        <f t="shared" si="1537"/>
        <v/>
      </c>
      <c r="AZ4514" s="187" t="str">
        <f t="shared" si="1538"/>
        <v/>
      </c>
      <c r="BA4514" s="187" t="str">
        <f t="shared" si="1539"/>
        <v xml:space="preserve"> </v>
      </c>
      <c r="BB4514" s="187" t="str">
        <f>IFERROR(IF(AW4514="","",VLOOKUP(AW4514,SUSS!R:S,2,FALSE)),AY4514*SUSS!$M$2)</f>
        <v/>
      </c>
      <c r="BC4514" s="187" t="str">
        <f t="shared" si="1540"/>
        <v/>
      </c>
    </row>
    <row r="4515" spans="29:55">
      <c r="AC4515" s="187" t="str">
        <f t="shared" si="1520"/>
        <v/>
      </c>
      <c r="AD4515" s="187" t="str">
        <f t="shared" si="1521"/>
        <v/>
      </c>
      <c r="AE4515" s="187" t="str">
        <f t="shared" si="1522"/>
        <v/>
      </c>
      <c r="AF4515" s="187" t="str">
        <f t="shared" si="1523"/>
        <v/>
      </c>
      <c r="AG4515" s="187" t="str">
        <f t="shared" si="1524"/>
        <v/>
      </c>
      <c r="AH4515" s="187" t="str">
        <f t="shared" si="1525"/>
        <v/>
      </c>
      <c r="AI4515" s="187" t="str">
        <f t="shared" si="1526"/>
        <v/>
      </c>
      <c r="AJ4515" s="187" t="str">
        <f t="shared" si="1527"/>
        <v/>
      </c>
      <c r="AK4515" s="187" t="str">
        <f t="shared" si="1528"/>
        <v/>
      </c>
      <c r="AN4515" s="187" t="str">
        <f t="shared" si="1529"/>
        <v/>
      </c>
      <c r="AO4515" s="187" t="str">
        <f t="shared" si="1530"/>
        <v/>
      </c>
      <c r="AP4515" s="187" t="str">
        <f t="shared" si="1531"/>
        <v/>
      </c>
      <c r="AT4515" s="187" t="str">
        <f t="shared" si="1532"/>
        <v/>
      </c>
      <c r="AU4515" s="187" t="str">
        <f t="shared" si="1533"/>
        <v/>
      </c>
      <c r="AV4515" s="187" t="str">
        <f t="shared" si="1534"/>
        <v/>
      </c>
      <c r="AW4515" s="187" t="str">
        <f t="shared" si="1535"/>
        <v/>
      </c>
      <c r="AX4515" s="187" t="str">
        <f t="shared" si="1536"/>
        <v/>
      </c>
      <c r="AY4515" s="187" t="str">
        <f t="shared" si="1537"/>
        <v/>
      </c>
      <c r="AZ4515" s="187" t="str">
        <f t="shared" si="1538"/>
        <v/>
      </c>
      <c r="BA4515" s="187" t="str">
        <f t="shared" si="1539"/>
        <v xml:space="preserve"> </v>
      </c>
      <c r="BB4515" s="187" t="str">
        <f>IFERROR(IF(AW4515="","",VLOOKUP(AW4515,SUSS!R:S,2,FALSE)),AY4515*SUSS!$M$2)</f>
        <v/>
      </c>
      <c r="BC4515" s="187" t="str">
        <f t="shared" si="1540"/>
        <v/>
      </c>
    </row>
    <row r="4516" spans="29:55">
      <c r="AC4516" s="187" t="str">
        <f t="shared" si="1520"/>
        <v/>
      </c>
      <c r="AD4516" s="187" t="str">
        <f t="shared" si="1521"/>
        <v/>
      </c>
      <c r="AE4516" s="187" t="str">
        <f t="shared" si="1522"/>
        <v/>
      </c>
      <c r="AF4516" s="187" t="str">
        <f t="shared" si="1523"/>
        <v/>
      </c>
      <c r="AG4516" s="187" t="str">
        <f t="shared" si="1524"/>
        <v/>
      </c>
      <c r="AH4516" s="187" t="str">
        <f t="shared" si="1525"/>
        <v/>
      </c>
      <c r="AI4516" s="187" t="str">
        <f t="shared" si="1526"/>
        <v/>
      </c>
      <c r="AJ4516" s="187" t="str">
        <f t="shared" si="1527"/>
        <v/>
      </c>
      <c r="AK4516" s="187" t="str">
        <f t="shared" si="1528"/>
        <v/>
      </c>
      <c r="AN4516" s="187" t="str">
        <f t="shared" si="1529"/>
        <v/>
      </c>
      <c r="AO4516" s="187" t="str">
        <f t="shared" si="1530"/>
        <v/>
      </c>
      <c r="AP4516" s="187" t="str">
        <f t="shared" si="1531"/>
        <v/>
      </c>
      <c r="AT4516" s="187" t="str">
        <f t="shared" si="1532"/>
        <v/>
      </c>
      <c r="AU4516" s="187" t="str">
        <f t="shared" si="1533"/>
        <v/>
      </c>
      <c r="AV4516" s="187" t="str">
        <f t="shared" si="1534"/>
        <v/>
      </c>
      <c r="AW4516" s="187" t="str">
        <f t="shared" si="1535"/>
        <v/>
      </c>
      <c r="AX4516" s="187" t="str">
        <f t="shared" si="1536"/>
        <v/>
      </c>
      <c r="AY4516" s="187" t="str">
        <f t="shared" si="1537"/>
        <v/>
      </c>
      <c r="AZ4516" s="187" t="str">
        <f t="shared" si="1538"/>
        <v/>
      </c>
      <c r="BA4516" s="187" t="str">
        <f t="shared" si="1539"/>
        <v xml:space="preserve"> </v>
      </c>
      <c r="BB4516" s="187" t="str">
        <f>IFERROR(IF(AW4516="","",VLOOKUP(AW4516,SUSS!R:S,2,FALSE)),AY4516*SUSS!$M$2)</f>
        <v/>
      </c>
      <c r="BC4516" s="187" t="str">
        <f t="shared" si="1540"/>
        <v/>
      </c>
    </row>
    <row r="4517" spans="29:55">
      <c r="AC4517" s="187" t="str">
        <f t="shared" si="1520"/>
        <v/>
      </c>
      <c r="AD4517" s="187" t="str">
        <f t="shared" si="1521"/>
        <v/>
      </c>
      <c r="AE4517" s="187" t="str">
        <f t="shared" si="1522"/>
        <v/>
      </c>
      <c r="AF4517" s="187" t="str">
        <f t="shared" si="1523"/>
        <v/>
      </c>
      <c r="AG4517" s="187" t="str">
        <f t="shared" si="1524"/>
        <v/>
      </c>
      <c r="AH4517" s="187" t="str">
        <f t="shared" si="1525"/>
        <v/>
      </c>
      <c r="AI4517" s="187" t="str">
        <f t="shared" si="1526"/>
        <v/>
      </c>
      <c r="AJ4517" s="187" t="str">
        <f t="shared" si="1527"/>
        <v/>
      </c>
      <c r="AK4517" s="187" t="str">
        <f t="shared" si="1528"/>
        <v/>
      </c>
      <c r="AN4517" s="187" t="str">
        <f t="shared" si="1529"/>
        <v/>
      </c>
      <c r="AO4517" s="187" t="str">
        <f t="shared" si="1530"/>
        <v/>
      </c>
      <c r="AP4517" s="187" t="str">
        <f t="shared" si="1531"/>
        <v/>
      </c>
      <c r="AT4517" s="187" t="str">
        <f t="shared" si="1532"/>
        <v/>
      </c>
      <c r="AU4517" s="187" t="str">
        <f t="shared" si="1533"/>
        <v/>
      </c>
      <c r="AV4517" s="187" t="str">
        <f t="shared" si="1534"/>
        <v/>
      </c>
      <c r="AW4517" s="187" t="str">
        <f t="shared" si="1535"/>
        <v/>
      </c>
      <c r="AX4517" s="187" t="str">
        <f t="shared" si="1536"/>
        <v/>
      </c>
      <c r="AY4517" s="187" t="str">
        <f t="shared" si="1537"/>
        <v/>
      </c>
      <c r="AZ4517" s="187" t="str">
        <f t="shared" si="1538"/>
        <v/>
      </c>
      <c r="BA4517" s="187" t="str">
        <f t="shared" si="1539"/>
        <v xml:space="preserve"> </v>
      </c>
      <c r="BB4517" s="187" t="str">
        <f>IFERROR(IF(AW4517="","",VLOOKUP(AW4517,SUSS!R:S,2,FALSE)),AY4517*SUSS!$M$2)</f>
        <v/>
      </c>
      <c r="BC4517" s="187" t="str">
        <f t="shared" si="1540"/>
        <v/>
      </c>
    </row>
    <row r="4518" spans="29:55">
      <c r="AC4518" s="187" t="str">
        <f t="shared" si="1520"/>
        <v/>
      </c>
      <c r="AD4518" s="187" t="str">
        <f t="shared" si="1521"/>
        <v/>
      </c>
      <c r="AE4518" s="187" t="str">
        <f t="shared" si="1522"/>
        <v/>
      </c>
      <c r="AF4518" s="187" t="str">
        <f t="shared" si="1523"/>
        <v/>
      </c>
      <c r="AG4518" s="187" t="str">
        <f t="shared" si="1524"/>
        <v/>
      </c>
      <c r="AH4518" s="187" t="str">
        <f t="shared" si="1525"/>
        <v/>
      </c>
      <c r="AI4518" s="187" t="str">
        <f t="shared" si="1526"/>
        <v/>
      </c>
      <c r="AJ4518" s="187" t="str">
        <f t="shared" si="1527"/>
        <v/>
      </c>
      <c r="AK4518" s="187" t="str">
        <f t="shared" si="1528"/>
        <v/>
      </c>
      <c r="AN4518" s="187" t="str">
        <f t="shared" si="1529"/>
        <v/>
      </c>
      <c r="AO4518" s="187" t="str">
        <f t="shared" si="1530"/>
        <v/>
      </c>
      <c r="AP4518" s="187" t="str">
        <f t="shared" si="1531"/>
        <v/>
      </c>
      <c r="AT4518" s="187" t="str">
        <f t="shared" si="1532"/>
        <v/>
      </c>
      <c r="AU4518" s="187" t="str">
        <f t="shared" si="1533"/>
        <v/>
      </c>
      <c r="AV4518" s="187" t="str">
        <f t="shared" si="1534"/>
        <v/>
      </c>
      <c r="AW4518" s="187" t="str">
        <f t="shared" si="1535"/>
        <v/>
      </c>
      <c r="AX4518" s="187" t="str">
        <f t="shared" si="1536"/>
        <v/>
      </c>
      <c r="AY4518" s="187" t="str">
        <f t="shared" si="1537"/>
        <v/>
      </c>
      <c r="AZ4518" s="187" t="str">
        <f t="shared" si="1538"/>
        <v/>
      </c>
      <c r="BA4518" s="187" t="str">
        <f t="shared" si="1539"/>
        <v xml:space="preserve"> </v>
      </c>
      <c r="BB4518" s="187" t="str">
        <f>IFERROR(IF(AW4518="","",VLOOKUP(AW4518,SUSS!R:S,2,FALSE)),AY4518*SUSS!$M$2)</f>
        <v/>
      </c>
      <c r="BC4518" s="187" t="str">
        <f t="shared" si="1540"/>
        <v/>
      </c>
    </row>
    <row r="4519" spans="29:55">
      <c r="AC4519" s="187" t="str">
        <f t="shared" si="1520"/>
        <v/>
      </c>
      <c r="AD4519" s="187" t="str">
        <f t="shared" si="1521"/>
        <v/>
      </c>
      <c r="AE4519" s="187" t="str">
        <f t="shared" si="1522"/>
        <v/>
      </c>
      <c r="AF4519" s="187" t="str">
        <f t="shared" si="1523"/>
        <v/>
      </c>
      <c r="AG4519" s="187" t="str">
        <f t="shared" si="1524"/>
        <v/>
      </c>
      <c r="AH4519" s="187" t="str">
        <f t="shared" si="1525"/>
        <v/>
      </c>
      <c r="AI4519" s="187" t="str">
        <f t="shared" si="1526"/>
        <v/>
      </c>
      <c r="AJ4519" s="187" t="str">
        <f t="shared" si="1527"/>
        <v/>
      </c>
      <c r="AK4519" s="187" t="str">
        <f t="shared" si="1528"/>
        <v/>
      </c>
      <c r="AN4519" s="187" t="str">
        <f t="shared" si="1529"/>
        <v/>
      </c>
      <c r="AO4519" s="187" t="str">
        <f t="shared" si="1530"/>
        <v/>
      </c>
      <c r="AP4519" s="187" t="str">
        <f t="shared" si="1531"/>
        <v/>
      </c>
      <c r="AT4519" s="187" t="str">
        <f t="shared" si="1532"/>
        <v/>
      </c>
      <c r="AU4519" s="187" t="str">
        <f t="shared" si="1533"/>
        <v/>
      </c>
      <c r="AV4519" s="187" t="str">
        <f t="shared" si="1534"/>
        <v/>
      </c>
      <c r="AW4519" s="187" t="str">
        <f t="shared" si="1535"/>
        <v/>
      </c>
      <c r="AX4519" s="187" t="str">
        <f t="shared" si="1536"/>
        <v/>
      </c>
      <c r="AY4519" s="187" t="str">
        <f t="shared" si="1537"/>
        <v/>
      </c>
      <c r="AZ4519" s="187" t="str">
        <f t="shared" si="1538"/>
        <v/>
      </c>
      <c r="BA4519" s="187" t="str">
        <f t="shared" si="1539"/>
        <v xml:space="preserve"> </v>
      </c>
      <c r="BB4519" s="187" t="str">
        <f>IFERROR(IF(AW4519="","",VLOOKUP(AW4519,SUSS!R:S,2,FALSE)),AY4519*SUSS!$M$2)</f>
        <v/>
      </c>
      <c r="BC4519" s="187" t="str">
        <f t="shared" si="1540"/>
        <v/>
      </c>
    </row>
    <row r="4520" spans="29:55">
      <c r="AC4520" s="187" t="str">
        <f t="shared" si="1520"/>
        <v/>
      </c>
      <c r="AD4520" s="187" t="str">
        <f t="shared" si="1521"/>
        <v/>
      </c>
      <c r="AE4520" s="187" t="str">
        <f t="shared" si="1522"/>
        <v/>
      </c>
      <c r="AF4520" s="187" t="str">
        <f t="shared" si="1523"/>
        <v/>
      </c>
      <c r="AG4520" s="187" t="str">
        <f t="shared" si="1524"/>
        <v/>
      </c>
      <c r="AH4520" s="187" t="str">
        <f t="shared" si="1525"/>
        <v/>
      </c>
      <c r="AI4520" s="187" t="str">
        <f t="shared" si="1526"/>
        <v/>
      </c>
      <c r="AJ4520" s="187" t="str">
        <f t="shared" si="1527"/>
        <v/>
      </c>
      <c r="AK4520" s="187" t="str">
        <f t="shared" si="1528"/>
        <v/>
      </c>
      <c r="AN4520" s="187" t="str">
        <f t="shared" si="1529"/>
        <v/>
      </c>
      <c r="AO4520" s="187" t="str">
        <f t="shared" si="1530"/>
        <v/>
      </c>
      <c r="AP4520" s="187" t="str">
        <f t="shared" si="1531"/>
        <v/>
      </c>
      <c r="AT4520" s="187" t="str">
        <f t="shared" si="1532"/>
        <v/>
      </c>
      <c r="AU4520" s="187" t="str">
        <f t="shared" si="1533"/>
        <v/>
      </c>
      <c r="AV4520" s="187" t="str">
        <f t="shared" si="1534"/>
        <v/>
      </c>
      <c r="AW4520" s="187" t="str">
        <f t="shared" si="1535"/>
        <v/>
      </c>
      <c r="AX4520" s="187" t="str">
        <f t="shared" si="1536"/>
        <v/>
      </c>
      <c r="AY4520" s="187" t="str">
        <f t="shared" si="1537"/>
        <v/>
      </c>
      <c r="AZ4520" s="187" t="str">
        <f t="shared" si="1538"/>
        <v/>
      </c>
      <c r="BA4520" s="187" t="str">
        <f t="shared" si="1539"/>
        <v xml:space="preserve"> </v>
      </c>
      <c r="BB4520" s="187" t="str">
        <f>IFERROR(IF(AW4520="","",VLOOKUP(AW4520,SUSS!R:S,2,FALSE)),AY4520*SUSS!$M$2)</f>
        <v/>
      </c>
      <c r="BC4520" s="187" t="str">
        <f t="shared" si="1540"/>
        <v/>
      </c>
    </row>
    <row r="4521" spans="29:55">
      <c r="AC4521" s="187" t="str">
        <f t="shared" si="1520"/>
        <v/>
      </c>
      <c r="AD4521" s="187" t="str">
        <f t="shared" si="1521"/>
        <v/>
      </c>
      <c r="AE4521" s="187" t="str">
        <f t="shared" si="1522"/>
        <v/>
      </c>
      <c r="AF4521" s="187" t="str">
        <f t="shared" si="1523"/>
        <v/>
      </c>
      <c r="AG4521" s="187" t="str">
        <f t="shared" si="1524"/>
        <v/>
      </c>
      <c r="AH4521" s="187" t="str">
        <f t="shared" si="1525"/>
        <v/>
      </c>
      <c r="AI4521" s="187" t="str">
        <f t="shared" si="1526"/>
        <v/>
      </c>
      <c r="AJ4521" s="187" t="str">
        <f t="shared" si="1527"/>
        <v/>
      </c>
      <c r="AK4521" s="187" t="str">
        <f t="shared" si="1528"/>
        <v/>
      </c>
      <c r="AN4521" s="187" t="str">
        <f t="shared" si="1529"/>
        <v/>
      </c>
      <c r="AO4521" s="187" t="str">
        <f t="shared" si="1530"/>
        <v/>
      </c>
      <c r="AP4521" s="187" t="str">
        <f t="shared" si="1531"/>
        <v/>
      </c>
      <c r="AT4521" s="187" t="str">
        <f t="shared" si="1532"/>
        <v/>
      </c>
      <c r="AU4521" s="187" t="str">
        <f t="shared" si="1533"/>
        <v/>
      </c>
      <c r="AV4521" s="187" t="str">
        <f t="shared" si="1534"/>
        <v/>
      </c>
      <c r="AW4521" s="187" t="str">
        <f t="shared" si="1535"/>
        <v/>
      </c>
      <c r="AX4521" s="187" t="str">
        <f t="shared" si="1536"/>
        <v/>
      </c>
      <c r="AY4521" s="187" t="str">
        <f t="shared" si="1537"/>
        <v/>
      </c>
      <c r="AZ4521" s="187" t="str">
        <f t="shared" si="1538"/>
        <v/>
      </c>
      <c r="BA4521" s="187" t="str">
        <f t="shared" si="1539"/>
        <v xml:space="preserve"> </v>
      </c>
      <c r="BB4521" s="187" t="str">
        <f>IFERROR(IF(AW4521="","",VLOOKUP(AW4521,SUSS!R:S,2,FALSE)),AY4521*SUSS!$M$2)</f>
        <v/>
      </c>
      <c r="BC4521" s="187" t="str">
        <f t="shared" si="1540"/>
        <v/>
      </c>
    </row>
    <row r="4522" spans="29:55">
      <c r="AC4522" s="187" t="str">
        <f t="shared" si="1520"/>
        <v/>
      </c>
      <c r="AD4522" s="187" t="str">
        <f t="shared" si="1521"/>
        <v/>
      </c>
      <c r="AE4522" s="187" t="str">
        <f t="shared" si="1522"/>
        <v/>
      </c>
      <c r="AF4522" s="187" t="str">
        <f t="shared" si="1523"/>
        <v/>
      </c>
      <c r="AG4522" s="187" t="str">
        <f t="shared" si="1524"/>
        <v/>
      </c>
      <c r="AH4522" s="187" t="str">
        <f t="shared" si="1525"/>
        <v/>
      </c>
      <c r="AI4522" s="187" t="str">
        <f t="shared" si="1526"/>
        <v/>
      </c>
      <c r="AJ4522" s="187" t="str">
        <f t="shared" si="1527"/>
        <v/>
      </c>
      <c r="AK4522" s="187" t="str">
        <f t="shared" si="1528"/>
        <v/>
      </c>
      <c r="AN4522" s="187" t="str">
        <f t="shared" si="1529"/>
        <v/>
      </c>
      <c r="AO4522" s="187" t="str">
        <f t="shared" si="1530"/>
        <v/>
      </c>
      <c r="AP4522" s="187" t="str">
        <f t="shared" si="1531"/>
        <v/>
      </c>
      <c r="AT4522" s="187" t="str">
        <f t="shared" si="1532"/>
        <v/>
      </c>
      <c r="AU4522" s="187" t="str">
        <f t="shared" si="1533"/>
        <v/>
      </c>
      <c r="AV4522" s="187" t="str">
        <f t="shared" si="1534"/>
        <v/>
      </c>
      <c r="AW4522" s="187" t="str">
        <f t="shared" si="1535"/>
        <v/>
      </c>
      <c r="AX4522" s="187" t="str">
        <f t="shared" si="1536"/>
        <v/>
      </c>
      <c r="AY4522" s="187" t="str">
        <f t="shared" si="1537"/>
        <v/>
      </c>
      <c r="AZ4522" s="187" t="str">
        <f t="shared" si="1538"/>
        <v/>
      </c>
      <c r="BA4522" s="187" t="str">
        <f t="shared" si="1539"/>
        <v xml:space="preserve"> </v>
      </c>
      <c r="BB4522" s="187" t="str">
        <f>IFERROR(IF(AW4522="","",VLOOKUP(AW4522,SUSS!R:S,2,FALSE)),AY4522*SUSS!$M$2)</f>
        <v/>
      </c>
      <c r="BC4522" s="187" t="str">
        <f t="shared" si="1540"/>
        <v/>
      </c>
    </row>
    <row r="4523" spans="29:55">
      <c r="AC4523" s="187" t="str">
        <f t="shared" si="1520"/>
        <v/>
      </c>
      <c r="AD4523" s="187" t="str">
        <f t="shared" si="1521"/>
        <v/>
      </c>
      <c r="AE4523" s="187" t="str">
        <f t="shared" si="1522"/>
        <v/>
      </c>
      <c r="AF4523" s="187" t="str">
        <f t="shared" si="1523"/>
        <v/>
      </c>
      <c r="AG4523" s="187" t="str">
        <f t="shared" si="1524"/>
        <v/>
      </c>
      <c r="AH4523" s="187" t="str">
        <f t="shared" si="1525"/>
        <v/>
      </c>
      <c r="AI4523" s="187" t="str">
        <f t="shared" si="1526"/>
        <v/>
      </c>
      <c r="AJ4523" s="187" t="str">
        <f t="shared" si="1527"/>
        <v/>
      </c>
      <c r="AK4523" s="187" t="str">
        <f t="shared" si="1528"/>
        <v/>
      </c>
      <c r="AN4523" s="187" t="str">
        <f t="shared" si="1529"/>
        <v/>
      </c>
      <c r="AO4523" s="187" t="str">
        <f t="shared" si="1530"/>
        <v/>
      </c>
      <c r="AP4523" s="187" t="str">
        <f t="shared" si="1531"/>
        <v/>
      </c>
      <c r="AT4523" s="187" t="str">
        <f t="shared" si="1532"/>
        <v/>
      </c>
      <c r="AU4523" s="187" t="str">
        <f t="shared" si="1533"/>
        <v/>
      </c>
      <c r="AV4523" s="187" t="str">
        <f t="shared" si="1534"/>
        <v/>
      </c>
      <c r="AW4523" s="187" t="str">
        <f t="shared" si="1535"/>
        <v/>
      </c>
      <c r="AX4523" s="187" t="str">
        <f t="shared" si="1536"/>
        <v/>
      </c>
      <c r="AY4523" s="187" t="str">
        <f t="shared" si="1537"/>
        <v/>
      </c>
      <c r="AZ4523" s="187" t="str">
        <f t="shared" si="1538"/>
        <v/>
      </c>
      <c r="BA4523" s="187" t="str">
        <f t="shared" si="1539"/>
        <v xml:space="preserve"> </v>
      </c>
      <c r="BB4523" s="187" t="str">
        <f>IFERROR(IF(AW4523="","",VLOOKUP(AW4523,SUSS!R:S,2,FALSE)),AY4523*SUSS!$M$2)</f>
        <v/>
      </c>
      <c r="BC4523" s="187" t="str">
        <f t="shared" si="1540"/>
        <v/>
      </c>
    </row>
    <row r="4524" spans="29:55">
      <c r="AC4524" s="187" t="str">
        <f t="shared" si="1520"/>
        <v/>
      </c>
      <c r="AD4524" s="187" t="str">
        <f t="shared" si="1521"/>
        <v/>
      </c>
      <c r="AE4524" s="187" t="str">
        <f t="shared" si="1522"/>
        <v/>
      </c>
      <c r="AF4524" s="187" t="str">
        <f t="shared" si="1523"/>
        <v/>
      </c>
      <c r="AG4524" s="187" t="str">
        <f t="shared" si="1524"/>
        <v/>
      </c>
      <c r="AH4524" s="187" t="str">
        <f t="shared" si="1525"/>
        <v/>
      </c>
      <c r="AI4524" s="187" t="str">
        <f t="shared" si="1526"/>
        <v/>
      </c>
      <c r="AJ4524" s="187" t="str">
        <f t="shared" si="1527"/>
        <v/>
      </c>
      <c r="AK4524" s="187" t="str">
        <f t="shared" si="1528"/>
        <v/>
      </c>
      <c r="AN4524" s="187" t="str">
        <f t="shared" si="1529"/>
        <v/>
      </c>
      <c r="AO4524" s="187" t="str">
        <f t="shared" si="1530"/>
        <v/>
      </c>
      <c r="AP4524" s="187" t="str">
        <f t="shared" si="1531"/>
        <v/>
      </c>
      <c r="AT4524" s="187" t="str">
        <f t="shared" si="1532"/>
        <v/>
      </c>
      <c r="AU4524" s="187" t="str">
        <f t="shared" si="1533"/>
        <v/>
      </c>
      <c r="AV4524" s="187" t="str">
        <f t="shared" si="1534"/>
        <v/>
      </c>
      <c r="AW4524" s="187" t="str">
        <f t="shared" si="1535"/>
        <v/>
      </c>
      <c r="AX4524" s="187" t="str">
        <f t="shared" si="1536"/>
        <v/>
      </c>
      <c r="AY4524" s="187" t="str">
        <f t="shared" si="1537"/>
        <v/>
      </c>
      <c r="AZ4524" s="187" t="str">
        <f t="shared" si="1538"/>
        <v/>
      </c>
      <c r="BA4524" s="187" t="str">
        <f t="shared" si="1539"/>
        <v xml:space="preserve"> </v>
      </c>
      <c r="BB4524" s="187" t="str">
        <f>IFERROR(IF(AW4524="","",VLOOKUP(AW4524,SUSS!R:S,2,FALSE)),AY4524*SUSS!$M$2)</f>
        <v/>
      </c>
      <c r="BC4524" s="187" t="str">
        <f t="shared" si="1540"/>
        <v/>
      </c>
    </row>
    <row r="4525" spans="29:55">
      <c r="AC4525" s="187" t="str">
        <f t="shared" si="1520"/>
        <v/>
      </c>
      <c r="AD4525" s="187" t="str">
        <f t="shared" si="1521"/>
        <v/>
      </c>
      <c r="AE4525" s="187" t="str">
        <f t="shared" si="1522"/>
        <v/>
      </c>
      <c r="AF4525" s="187" t="str">
        <f t="shared" si="1523"/>
        <v/>
      </c>
      <c r="AG4525" s="187" t="str">
        <f t="shared" si="1524"/>
        <v/>
      </c>
      <c r="AH4525" s="187" t="str">
        <f t="shared" si="1525"/>
        <v/>
      </c>
      <c r="AI4525" s="187" t="str">
        <f t="shared" si="1526"/>
        <v/>
      </c>
      <c r="AJ4525" s="187" t="str">
        <f t="shared" si="1527"/>
        <v/>
      </c>
      <c r="AK4525" s="187" t="str">
        <f t="shared" si="1528"/>
        <v/>
      </c>
      <c r="AN4525" s="187" t="str">
        <f t="shared" si="1529"/>
        <v/>
      </c>
      <c r="AO4525" s="187" t="str">
        <f t="shared" si="1530"/>
        <v/>
      </c>
      <c r="AP4525" s="187" t="str">
        <f t="shared" si="1531"/>
        <v/>
      </c>
      <c r="AT4525" s="187" t="str">
        <f t="shared" si="1532"/>
        <v/>
      </c>
      <c r="AU4525" s="187" t="str">
        <f t="shared" si="1533"/>
        <v/>
      </c>
      <c r="AV4525" s="187" t="str">
        <f t="shared" si="1534"/>
        <v/>
      </c>
      <c r="AW4525" s="187" t="str">
        <f t="shared" si="1535"/>
        <v/>
      </c>
      <c r="AX4525" s="187" t="str">
        <f t="shared" si="1536"/>
        <v/>
      </c>
      <c r="AY4525" s="187" t="str">
        <f t="shared" si="1537"/>
        <v/>
      </c>
      <c r="AZ4525" s="187" t="str">
        <f t="shared" si="1538"/>
        <v/>
      </c>
      <c r="BA4525" s="187" t="str">
        <f t="shared" si="1539"/>
        <v xml:space="preserve"> </v>
      </c>
      <c r="BB4525" s="187" t="str">
        <f>IFERROR(IF(AW4525="","",VLOOKUP(AW4525,SUSS!R:S,2,FALSE)),AY4525*SUSS!$M$2)</f>
        <v/>
      </c>
      <c r="BC4525" s="187" t="str">
        <f t="shared" si="1540"/>
        <v/>
      </c>
    </row>
    <row r="4526" spans="29:55">
      <c r="AC4526" s="187" t="str">
        <f t="shared" si="1520"/>
        <v/>
      </c>
      <c r="AD4526" s="187" t="str">
        <f t="shared" si="1521"/>
        <v/>
      </c>
      <c r="AE4526" s="187" t="str">
        <f t="shared" si="1522"/>
        <v/>
      </c>
      <c r="AF4526" s="187" t="str">
        <f t="shared" si="1523"/>
        <v/>
      </c>
      <c r="AG4526" s="187" t="str">
        <f t="shared" si="1524"/>
        <v/>
      </c>
      <c r="AH4526" s="187" t="str">
        <f t="shared" si="1525"/>
        <v/>
      </c>
      <c r="AI4526" s="187" t="str">
        <f t="shared" si="1526"/>
        <v/>
      </c>
      <c r="AJ4526" s="187" t="str">
        <f t="shared" si="1527"/>
        <v/>
      </c>
      <c r="AK4526" s="187" t="str">
        <f t="shared" si="1528"/>
        <v/>
      </c>
      <c r="AN4526" s="187" t="str">
        <f t="shared" si="1529"/>
        <v/>
      </c>
      <c r="AO4526" s="187" t="str">
        <f t="shared" si="1530"/>
        <v/>
      </c>
      <c r="AP4526" s="187" t="str">
        <f t="shared" si="1531"/>
        <v/>
      </c>
      <c r="AT4526" s="187" t="str">
        <f t="shared" si="1532"/>
        <v/>
      </c>
      <c r="AU4526" s="187" t="str">
        <f t="shared" si="1533"/>
        <v/>
      </c>
      <c r="AV4526" s="187" t="str">
        <f t="shared" si="1534"/>
        <v/>
      </c>
      <c r="AW4526" s="187" t="str">
        <f t="shared" si="1535"/>
        <v/>
      </c>
      <c r="AX4526" s="187" t="str">
        <f t="shared" si="1536"/>
        <v/>
      </c>
      <c r="AY4526" s="187" t="str">
        <f t="shared" si="1537"/>
        <v/>
      </c>
      <c r="AZ4526" s="187" t="str">
        <f t="shared" si="1538"/>
        <v/>
      </c>
      <c r="BA4526" s="187" t="str">
        <f t="shared" si="1539"/>
        <v xml:space="preserve"> </v>
      </c>
      <c r="BB4526" s="187" t="str">
        <f>IFERROR(IF(AW4526="","",VLOOKUP(AW4526,SUSS!R:S,2,FALSE)),AY4526*SUSS!$M$2)</f>
        <v/>
      </c>
      <c r="BC4526" s="187" t="str">
        <f t="shared" si="1540"/>
        <v/>
      </c>
    </row>
    <row r="4527" spans="29:55">
      <c r="AC4527" s="187" t="str">
        <f t="shared" si="1520"/>
        <v/>
      </c>
      <c r="AD4527" s="187" t="str">
        <f t="shared" si="1521"/>
        <v/>
      </c>
      <c r="AE4527" s="187" t="str">
        <f t="shared" si="1522"/>
        <v/>
      </c>
      <c r="AF4527" s="187" t="str">
        <f t="shared" si="1523"/>
        <v/>
      </c>
      <c r="AG4527" s="187" t="str">
        <f t="shared" si="1524"/>
        <v/>
      </c>
      <c r="AH4527" s="187" t="str">
        <f t="shared" si="1525"/>
        <v/>
      </c>
      <c r="AI4527" s="187" t="str">
        <f t="shared" si="1526"/>
        <v/>
      </c>
      <c r="AJ4527" s="187" t="str">
        <f t="shared" si="1527"/>
        <v/>
      </c>
      <c r="AK4527" s="187" t="str">
        <f t="shared" si="1528"/>
        <v/>
      </c>
      <c r="AN4527" s="187" t="str">
        <f t="shared" si="1529"/>
        <v/>
      </c>
      <c r="AO4527" s="187" t="str">
        <f t="shared" si="1530"/>
        <v/>
      </c>
      <c r="AP4527" s="187" t="str">
        <f t="shared" si="1531"/>
        <v/>
      </c>
      <c r="AT4527" s="187" t="str">
        <f t="shared" si="1532"/>
        <v/>
      </c>
      <c r="AU4527" s="187" t="str">
        <f t="shared" si="1533"/>
        <v/>
      </c>
      <c r="AV4527" s="187" t="str">
        <f t="shared" si="1534"/>
        <v/>
      </c>
      <c r="AW4527" s="187" t="str">
        <f t="shared" si="1535"/>
        <v/>
      </c>
      <c r="AX4527" s="187" t="str">
        <f t="shared" si="1536"/>
        <v/>
      </c>
      <c r="AY4527" s="187" t="str">
        <f t="shared" si="1537"/>
        <v/>
      </c>
      <c r="AZ4527" s="187" t="str">
        <f t="shared" si="1538"/>
        <v/>
      </c>
      <c r="BA4527" s="187" t="str">
        <f t="shared" si="1539"/>
        <v xml:space="preserve"> </v>
      </c>
      <c r="BB4527" s="187" t="str">
        <f>IFERROR(IF(AW4527="","",VLOOKUP(AW4527,SUSS!R:S,2,FALSE)),AY4527*SUSS!$M$2)</f>
        <v/>
      </c>
      <c r="BC4527" s="187" t="str">
        <f t="shared" si="1540"/>
        <v/>
      </c>
    </row>
    <row r="4528" spans="29:55">
      <c r="AC4528" s="187" t="str">
        <f t="shared" si="1520"/>
        <v/>
      </c>
      <c r="AD4528" s="187" t="str">
        <f t="shared" si="1521"/>
        <v/>
      </c>
      <c r="AE4528" s="187" t="str">
        <f t="shared" si="1522"/>
        <v/>
      </c>
      <c r="AF4528" s="187" t="str">
        <f t="shared" si="1523"/>
        <v/>
      </c>
      <c r="AG4528" s="187" t="str">
        <f t="shared" si="1524"/>
        <v/>
      </c>
      <c r="AH4528" s="187" t="str">
        <f t="shared" si="1525"/>
        <v/>
      </c>
      <c r="AI4528" s="187" t="str">
        <f t="shared" si="1526"/>
        <v/>
      </c>
      <c r="AJ4528" s="187" t="str">
        <f t="shared" si="1527"/>
        <v/>
      </c>
      <c r="AK4528" s="187" t="str">
        <f t="shared" si="1528"/>
        <v/>
      </c>
      <c r="AN4528" s="187" t="str">
        <f t="shared" si="1529"/>
        <v/>
      </c>
      <c r="AO4528" s="187" t="str">
        <f t="shared" si="1530"/>
        <v/>
      </c>
      <c r="AP4528" s="187" t="str">
        <f t="shared" si="1531"/>
        <v/>
      </c>
      <c r="AT4528" s="187" t="str">
        <f t="shared" si="1532"/>
        <v/>
      </c>
      <c r="AU4528" s="187" t="str">
        <f t="shared" si="1533"/>
        <v/>
      </c>
      <c r="AV4528" s="187" t="str">
        <f t="shared" si="1534"/>
        <v/>
      </c>
      <c r="AW4528" s="187" t="str">
        <f t="shared" si="1535"/>
        <v/>
      </c>
      <c r="AX4528" s="187" t="str">
        <f t="shared" si="1536"/>
        <v/>
      </c>
      <c r="AY4528" s="187" t="str">
        <f t="shared" si="1537"/>
        <v/>
      </c>
      <c r="AZ4528" s="187" t="str">
        <f t="shared" si="1538"/>
        <v/>
      </c>
      <c r="BA4528" s="187" t="str">
        <f t="shared" si="1539"/>
        <v xml:space="preserve"> </v>
      </c>
      <c r="BB4528" s="187" t="str">
        <f>IFERROR(IF(AW4528="","",VLOOKUP(AW4528,SUSS!R:S,2,FALSE)),AY4528*SUSS!$M$2)</f>
        <v/>
      </c>
      <c r="BC4528" s="187" t="str">
        <f t="shared" si="1540"/>
        <v/>
      </c>
    </row>
    <row r="4529" spans="29:55">
      <c r="AC4529" s="187" t="str">
        <f t="shared" si="1520"/>
        <v/>
      </c>
      <c r="AD4529" s="187" t="str">
        <f t="shared" si="1521"/>
        <v/>
      </c>
      <c r="AE4529" s="187" t="str">
        <f t="shared" si="1522"/>
        <v/>
      </c>
      <c r="AF4529" s="187" t="str">
        <f t="shared" si="1523"/>
        <v/>
      </c>
      <c r="AG4529" s="187" t="str">
        <f t="shared" si="1524"/>
        <v/>
      </c>
      <c r="AH4529" s="187" t="str">
        <f t="shared" si="1525"/>
        <v/>
      </c>
      <c r="AI4529" s="187" t="str">
        <f t="shared" si="1526"/>
        <v/>
      </c>
      <c r="AJ4529" s="187" t="str">
        <f t="shared" si="1527"/>
        <v/>
      </c>
      <c r="AK4529" s="187" t="str">
        <f t="shared" si="1528"/>
        <v/>
      </c>
      <c r="AN4529" s="187" t="str">
        <f t="shared" si="1529"/>
        <v/>
      </c>
      <c r="AO4529" s="187" t="str">
        <f t="shared" si="1530"/>
        <v/>
      </c>
      <c r="AP4529" s="187" t="str">
        <f t="shared" si="1531"/>
        <v/>
      </c>
      <c r="AT4529" s="187" t="str">
        <f t="shared" si="1532"/>
        <v/>
      </c>
      <c r="AU4529" s="187" t="str">
        <f t="shared" si="1533"/>
        <v/>
      </c>
      <c r="AV4529" s="187" t="str">
        <f t="shared" si="1534"/>
        <v/>
      </c>
      <c r="AW4529" s="187" t="str">
        <f t="shared" si="1535"/>
        <v/>
      </c>
      <c r="AX4529" s="187" t="str">
        <f t="shared" si="1536"/>
        <v/>
      </c>
      <c r="AY4529" s="187" t="str">
        <f t="shared" si="1537"/>
        <v/>
      </c>
      <c r="AZ4529" s="187" t="str">
        <f t="shared" si="1538"/>
        <v/>
      </c>
      <c r="BA4529" s="187" t="str">
        <f t="shared" si="1539"/>
        <v xml:space="preserve"> </v>
      </c>
      <c r="BB4529" s="187" t="str">
        <f>IFERROR(IF(AW4529="","",VLOOKUP(AW4529,SUSS!R:S,2,FALSE)),AY4529*SUSS!$M$2)</f>
        <v/>
      </c>
      <c r="BC4529" s="187" t="str">
        <f t="shared" si="1540"/>
        <v/>
      </c>
    </row>
    <row r="4530" spans="29:55">
      <c r="AC4530" s="187" t="str">
        <f t="shared" si="1520"/>
        <v/>
      </c>
      <c r="AD4530" s="187" t="str">
        <f t="shared" si="1521"/>
        <v/>
      </c>
      <c r="AE4530" s="187" t="str">
        <f t="shared" si="1522"/>
        <v/>
      </c>
      <c r="AF4530" s="187" t="str">
        <f t="shared" si="1523"/>
        <v/>
      </c>
      <c r="AG4530" s="187" t="str">
        <f t="shared" si="1524"/>
        <v/>
      </c>
      <c r="AH4530" s="187" t="str">
        <f t="shared" si="1525"/>
        <v/>
      </c>
      <c r="AI4530" s="187" t="str">
        <f t="shared" si="1526"/>
        <v/>
      </c>
      <c r="AJ4530" s="187" t="str">
        <f t="shared" si="1527"/>
        <v/>
      </c>
      <c r="AK4530" s="187" t="str">
        <f t="shared" si="1528"/>
        <v/>
      </c>
      <c r="AN4530" s="187" t="str">
        <f t="shared" si="1529"/>
        <v/>
      </c>
      <c r="AO4530" s="187" t="str">
        <f t="shared" si="1530"/>
        <v/>
      </c>
      <c r="AP4530" s="187" t="str">
        <f t="shared" si="1531"/>
        <v/>
      </c>
      <c r="AT4530" s="187" t="str">
        <f t="shared" si="1532"/>
        <v/>
      </c>
      <c r="AU4530" s="187" t="str">
        <f t="shared" si="1533"/>
        <v/>
      </c>
      <c r="AV4530" s="187" t="str">
        <f t="shared" si="1534"/>
        <v/>
      </c>
      <c r="AW4530" s="187" t="str">
        <f t="shared" si="1535"/>
        <v/>
      </c>
      <c r="AX4530" s="187" t="str">
        <f t="shared" si="1536"/>
        <v/>
      </c>
      <c r="AY4530" s="187" t="str">
        <f t="shared" si="1537"/>
        <v/>
      </c>
      <c r="AZ4530" s="187" t="str">
        <f t="shared" si="1538"/>
        <v/>
      </c>
      <c r="BA4530" s="187" t="str">
        <f t="shared" si="1539"/>
        <v xml:space="preserve"> </v>
      </c>
      <c r="BB4530" s="187" t="str">
        <f>IFERROR(IF(AW4530="","",VLOOKUP(AW4530,SUSS!R:S,2,FALSE)),AY4530*SUSS!$M$2)</f>
        <v/>
      </c>
      <c r="BC4530" s="187" t="str">
        <f t="shared" si="1540"/>
        <v/>
      </c>
    </row>
    <row r="4531" spans="29:55">
      <c r="AC4531" s="187" t="str">
        <f t="shared" si="1520"/>
        <v/>
      </c>
      <c r="AD4531" s="187" t="str">
        <f t="shared" si="1521"/>
        <v/>
      </c>
      <c r="AE4531" s="187" t="str">
        <f t="shared" si="1522"/>
        <v/>
      </c>
      <c r="AF4531" s="187" t="str">
        <f t="shared" si="1523"/>
        <v/>
      </c>
      <c r="AG4531" s="187" t="str">
        <f t="shared" si="1524"/>
        <v/>
      </c>
      <c r="AH4531" s="187" t="str">
        <f t="shared" si="1525"/>
        <v/>
      </c>
      <c r="AI4531" s="187" t="str">
        <f t="shared" si="1526"/>
        <v/>
      </c>
      <c r="AJ4531" s="187" t="str">
        <f t="shared" si="1527"/>
        <v/>
      </c>
      <c r="AK4531" s="187" t="str">
        <f t="shared" si="1528"/>
        <v/>
      </c>
      <c r="AN4531" s="187" t="str">
        <f t="shared" si="1529"/>
        <v/>
      </c>
      <c r="AO4531" s="187" t="str">
        <f t="shared" si="1530"/>
        <v/>
      </c>
      <c r="AP4531" s="187" t="str">
        <f t="shared" si="1531"/>
        <v/>
      </c>
      <c r="AT4531" s="187" t="str">
        <f t="shared" si="1532"/>
        <v/>
      </c>
      <c r="AU4531" s="187" t="str">
        <f t="shared" si="1533"/>
        <v/>
      </c>
      <c r="AV4531" s="187" t="str">
        <f t="shared" si="1534"/>
        <v/>
      </c>
      <c r="AW4531" s="187" t="str">
        <f t="shared" si="1535"/>
        <v/>
      </c>
      <c r="AX4531" s="187" t="str">
        <f t="shared" si="1536"/>
        <v/>
      </c>
      <c r="AY4531" s="187" t="str">
        <f t="shared" si="1537"/>
        <v/>
      </c>
      <c r="AZ4531" s="187" t="str">
        <f t="shared" si="1538"/>
        <v/>
      </c>
      <c r="BA4531" s="187" t="str">
        <f t="shared" si="1539"/>
        <v xml:space="preserve"> </v>
      </c>
      <c r="BB4531" s="187" t="str">
        <f>IFERROR(IF(AW4531="","",VLOOKUP(AW4531,SUSS!R:S,2,FALSE)),AY4531*SUSS!$M$2)</f>
        <v/>
      </c>
      <c r="BC4531" s="187" t="str">
        <f t="shared" si="1540"/>
        <v/>
      </c>
    </row>
    <row r="4532" spans="29:55">
      <c r="AC4532" s="187" t="str">
        <f t="shared" si="1520"/>
        <v/>
      </c>
      <c r="AD4532" s="187" t="str">
        <f t="shared" si="1521"/>
        <v/>
      </c>
      <c r="AE4532" s="187" t="str">
        <f t="shared" si="1522"/>
        <v/>
      </c>
      <c r="AF4532" s="187" t="str">
        <f t="shared" si="1523"/>
        <v/>
      </c>
      <c r="AG4532" s="187" t="str">
        <f t="shared" si="1524"/>
        <v/>
      </c>
      <c r="AH4532" s="187" t="str">
        <f t="shared" si="1525"/>
        <v/>
      </c>
      <c r="AI4532" s="187" t="str">
        <f t="shared" si="1526"/>
        <v/>
      </c>
      <c r="AJ4532" s="187" t="str">
        <f t="shared" si="1527"/>
        <v/>
      </c>
      <c r="AK4532" s="187" t="str">
        <f t="shared" si="1528"/>
        <v/>
      </c>
      <c r="AN4532" s="187" t="str">
        <f t="shared" si="1529"/>
        <v/>
      </c>
      <c r="AO4532" s="187" t="str">
        <f t="shared" si="1530"/>
        <v/>
      </c>
      <c r="AP4532" s="187" t="str">
        <f t="shared" si="1531"/>
        <v/>
      </c>
      <c r="AT4532" s="187" t="str">
        <f t="shared" si="1532"/>
        <v/>
      </c>
      <c r="AU4532" s="187" t="str">
        <f t="shared" si="1533"/>
        <v/>
      </c>
      <c r="AV4532" s="187" t="str">
        <f t="shared" si="1534"/>
        <v/>
      </c>
      <c r="AW4532" s="187" t="str">
        <f t="shared" si="1535"/>
        <v/>
      </c>
      <c r="AX4532" s="187" t="str">
        <f t="shared" si="1536"/>
        <v/>
      </c>
      <c r="AY4532" s="187" t="str">
        <f t="shared" si="1537"/>
        <v/>
      </c>
      <c r="AZ4532" s="187" t="str">
        <f t="shared" si="1538"/>
        <v/>
      </c>
      <c r="BA4532" s="187" t="str">
        <f t="shared" si="1539"/>
        <v xml:space="preserve"> </v>
      </c>
      <c r="BB4532" s="187" t="str">
        <f>IFERROR(IF(AW4532="","",VLOOKUP(AW4532,SUSS!R:S,2,FALSE)),AY4532*SUSS!$M$2)</f>
        <v/>
      </c>
      <c r="BC4532" s="187" t="str">
        <f t="shared" si="1540"/>
        <v/>
      </c>
    </row>
    <row r="4533" spans="29:55">
      <c r="AC4533" s="187" t="str">
        <f t="shared" si="1520"/>
        <v/>
      </c>
      <c r="AD4533" s="187" t="str">
        <f t="shared" si="1521"/>
        <v/>
      </c>
      <c r="AE4533" s="187" t="str">
        <f t="shared" si="1522"/>
        <v/>
      </c>
      <c r="AF4533" s="187" t="str">
        <f t="shared" si="1523"/>
        <v/>
      </c>
      <c r="AG4533" s="187" t="str">
        <f t="shared" si="1524"/>
        <v/>
      </c>
      <c r="AH4533" s="187" t="str">
        <f t="shared" si="1525"/>
        <v/>
      </c>
      <c r="AI4533" s="187" t="str">
        <f t="shared" si="1526"/>
        <v/>
      </c>
      <c r="AJ4533" s="187" t="str">
        <f t="shared" si="1527"/>
        <v/>
      </c>
      <c r="AK4533" s="187" t="str">
        <f t="shared" si="1528"/>
        <v/>
      </c>
      <c r="AN4533" s="187" t="str">
        <f t="shared" si="1529"/>
        <v/>
      </c>
      <c r="AO4533" s="187" t="str">
        <f t="shared" si="1530"/>
        <v/>
      </c>
      <c r="AP4533" s="187" t="str">
        <f t="shared" si="1531"/>
        <v/>
      </c>
      <c r="AT4533" s="187" t="str">
        <f t="shared" si="1532"/>
        <v/>
      </c>
      <c r="AU4533" s="187" t="str">
        <f t="shared" si="1533"/>
        <v/>
      </c>
      <c r="AV4533" s="187" t="str">
        <f t="shared" si="1534"/>
        <v/>
      </c>
      <c r="AW4533" s="187" t="str">
        <f t="shared" si="1535"/>
        <v/>
      </c>
      <c r="AX4533" s="187" t="str">
        <f t="shared" si="1536"/>
        <v/>
      </c>
      <c r="AY4533" s="187" t="str">
        <f t="shared" si="1537"/>
        <v/>
      </c>
      <c r="AZ4533" s="187" t="str">
        <f t="shared" si="1538"/>
        <v/>
      </c>
      <c r="BA4533" s="187" t="str">
        <f t="shared" si="1539"/>
        <v xml:space="preserve"> </v>
      </c>
      <c r="BB4533" s="187" t="str">
        <f>IFERROR(IF(AW4533="","",VLOOKUP(AW4533,SUSS!R:S,2,FALSE)),AY4533*SUSS!$M$2)</f>
        <v/>
      </c>
      <c r="BC4533" s="187" t="str">
        <f t="shared" si="1540"/>
        <v/>
      </c>
    </row>
    <row r="4534" spans="29:55">
      <c r="AC4534" s="187" t="str">
        <f t="shared" si="1520"/>
        <v/>
      </c>
      <c r="AD4534" s="187" t="str">
        <f t="shared" si="1521"/>
        <v/>
      </c>
      <c r="AE4534" s="187" t="str">
        <f t="shared" si="1522"/>
        <v/>
      </c>
      <c r="AF4534" s="187" t="str">
        <f t="shared" si="1523"/>
        <v/>
      </c>
      <c r="AG4534" s="187" t="str">
        <f t="shared" si="1524"/>
        <v/>
      </c>
      <c r="AH4534" s="187" t="str">
        <f t="shared" si="1525"/>
        <v/>
      </c>
      <c r="AI4534" s="187" t="str">
        <f t="shared" si="1526"/>
        <v/>
      </c>
      <c r="AJ4534" s="187" t="str">
        <f t="shared" si="1527"/>
        <v/>
      </c>
      <c r="AK4534" s="187" t="str">
        <f t="shared" si="1528"/>
        <v/>
      </c>
      <c r="AN4534" s="187" t="str">
        <f t="shared" si="1529"/>
        <v/>
      </c>
      <c r="AO4534" s="187" t="str">
        <f t="shared" si="1530"/>
        <v/>
      </c>
      <c r="AP4534" s="187" t="str">
        <f t="shared" si="1531"/>
        <v/>
      </c>
      <c r="AT4534" s="187" t="str">
        <f t="shared" si="1532"/>
        <v/>
      </c>
      <c r="AU4534" s="187" t="str">
        <f t="shared" si="1533"/>
        <v/>
      </c>
      <c r="AV4534" s="187" t="str">
        <f t="shared" si="1534"/>
        <v/>
      </c>
      <c r="AW4534" s="187" t="str">
        <f t="shared" si="1535"/>
        <v/>
      </c>
      <c r="AX4534" s="187" t="str">
        <f t="shared" si="1536"/>
        <v/>
      </c>
      <c r="AY4534" s="187" t="str">
        <f t="shared" si="1537"/>
        <v/>
      </c>
      <c r="AZ4534" s="187" t="str">
        <f t="shared" si="1538"/>
        <v/>
      </c>
      <c r="BA4534" s="187" t="str">
        <f t="shared" si="1539"/>
        <v xml:space="preserve"> </v>
      </c>
      <c r="BB4534" s="187" t="str">
        <f>IFERROR(IF(AW4534="","",VLOOKUP(AW4534,SUSS!R:S,2,FALSE)),AY4534*SUSS!$M$2)</f>
        <v/>
      </c>
      <c r="BC4534" s="187" t="str">
        <f t="shared" si="1540"/>
        <v/>
      </c>
    </row>
    <row r="4535" spans="29:55">
      <c r="AC4535" s="187" t="str">
        <f t="shared" si="1520"/>
        <v/>
      </c>
      <c r="AD4535" s="187" t="str">
        <f t="shared" si="1521"/>
        <v/>
      </c>
      <c r="AE4535" s="187" t="str">
        <f t="shared" si="1522"/>
        <v/>
      </c>
      <c r="AF4535" s="187" t="str">
        <f t="shared" si="1523"/>
        <v/>
      </c>
      <c r="AG4535" s="187" t="str">
        <f t="shared" si="1524"/>
        <v/>
      </c>
      <c r="AH4535" s="187" t="str">
        <f t="shared" si="1525"/>
        <v/>
      </c>
      <c r="AI4535" s="187" t="str">
        <f t="shared" si="1526"/>
        <v/>
      </c>
      <c r="AJ4535" s="187" t="str">
        <f t="shared" si="1527"/>
        <v/>
      </c>
      <c r="AK4535" s="187" t="str">
        <f t="shared" si="1528"/>
        <v/>
      </c>
      <c r="AN4535" s="187" t="str">
        <f t="shared" si="1529"/>
        <v/>
      </c>
      <c r="AO4535" s="187" t="str">
        <f t="shared" si="1530"/>
        <v/>
      </c>
      <c r="AP4535" s="187" t="str">
        <f t="shared" si="1531"/>
        <v/>
      </c>
      <c r="AT4535" s="187" t="str">
        <f t="shared" si="1532"/>
        <v/>
      </c>
      <c r="AU4535" s="187" t="str">
        <f t="shared" si="1533"/>
        <v/>
      </c>
      <c r="AV4535" s="187" t="str">
        <f t="shared" si="1534"/>
        <v/>
      </c>
      <c r="AW4535" s="187" t="str">
        <f t="shared" si="1535"/>
        <v/>
      </c>
      <c r="AX4535" s="187" t="str">
        <f t="shared" si="1536"/>
        <v/>
      </c>
      <c r="AY4535" s="187" t="str">
        <f t="shared" si="1537"/>
        <v/>
      </c>
      <c r="AZ4535" s="187" t="str">
        <f t="shared" si="1538"/>
        <v/>
      </c>
      <c r="BA4535" s="187" t="str">
        <f t="shared" si="1539"/>
        <v xml:space="preserve"> </v>
      </c>
      <c r="BB4535" s="187" t="str">
        <f>IFERROR(IF(AW4535="","",VLOOKUP(AW4535,SUSS!R:S,2,FALSE)),AY4535*SUSS!$M$2)</f>
        <v/>
      </c>
      <c r="BC4535" s="187" t="str">
        <f t="shared" si="1540"/>
        <v/>
      </c>
    </row>
    <row r="4536" spans="29:55">
      <c r="AC4536" s="187" t="str">
        <f t="shared" si="1520"/>
        <v/>
      </c>
      <c r="AD4536" s="187" t="str">
        <f t="shared" si="1521"/>
        <v/>
      </c>
      <c r="AE4536" s="187" t="str">
        <f t="shared" si="1522"/>
        <v/>
      </c>
      <c r="AF4536" s="187" t="str">
        <f t="shared" si="1523"/>
        <v/>
      </c>
      <c r="AG4536" s="187" t="str">
        <f t="shared" si="1524"/>
        <v/>
      </c>
      <c r="AH4536" s="187" t="str">
        <f t="shared" si="1525"/>
        <v/>
      </c>
      <c r="AI4536" s="187" t="str">
        <f t="shared" si="1526"/>
        <v/>
      </c>
      <c r="AJ4536" s="187" t="str">
        <f t="shared" si="1527"/>
        <v/>
      </c>
      <c r="AK4536" s="187" t="str">
        <f t="shared" si="1528"/>
        <v/>
      </c>
      <c r="AN4536" s="187" t="str">
        <f t="shared" si="1529"/>
        <v/>
      </c>
      <c r="AO4536" s="187" t="str">
        <f t="shared" si="1530"/>
        <v/>
      </c>
      <c r="AP4536" s="187" t="str">
        <f t="shared" si="1531"/>
        <v/>
      </c>
      <c r="AT4536" s="187" t="str">
        <f t="shared" si="1532"/>
        <v/>
      </c>
      <c r="AU4536" s="187" t="str">
        <f t="shared" si="1533"/>
        <v/>
      </c>
      <c r="AV4536" s="187" t="str">
        <f t="shared" si="1534"/>
        <v/>
      </c>
      <c r="AW4536" s="187" t="str">
        <f t="shared" si="1535"/>
        <v/>
      </c>
      <c r="AX4536" s="187" t="str">
        <f t="shared" si="1536"/>
        <v/>
      </c>
      <c r="AY4536" s="187" t="str">
        <f t="shared" si="1537"/>
        <v/>
      </c>
      <c r="AZ4536" s="187" t="str">
        <f t="shared" si="1538"/>
        <v/>
      </c>
      <c r="BA4536" s="187" t="str">
        <f t="shared" si="1539"/>
        <v xml:space="preserve"> </v>
      </c>
      <c r="BB4536" s="187" t="str">
        <f>IFERROR(IF(AW4536="","",VLOOKUP(AW4536,SUSS!R:S,2,FALSE)),AY4536*SUSS!$M$2)</f>
        <v/>
      </c>
      <c r="BC4536" s="187" t="str">
        <f t="shared" si="1540"/>
        <v/>
      </c>
    </row>
    <row r="4537" spans="29:55">
      <c r="AC4537" s="187" t="str">
        <f t="shared" si="1520"/>
        <v/>
      </c>
      <c r="AD4537" s="187" t="str">
        <f t="shared" si="1521"/>
        <v/>
      </c>
      <c r="AE4537" s="187" t="str">
        <f t="shared" si="1522"/>
        <v/>
      </c>
      <c r="AF4537" s="187" t="str">
        <f t="shared" si="1523"/>
        <v/>
      </c>
      <c r="AG4537" s="187" t="str">
        <f t="shared" si="1524"/>
        <v/>
      </c>
      <c r="AH4537" s="187" t="str">
        <f t="shared" si="1525"/>
        <v/>
      </c>
      <c r="AI4537" s="187" t="str">
        <f t="shared" si="1526"/>
        <v/>
      </c>
      <c r="AJ4537" s="187" t="str">
        <f t="shared" si="1527"/>
        <v/>
      </c>
      <c r="AK4537" s="187" t="str">
        <f t="shared" si="1528"/>
        <v/>
      </c>
      <c r="AN4537" s="187" t="str">
        <f t="shared" si="1529"/>
        <v/>
      </c>
      <c r="AO4537" s="187" t="str">
        <f t="shared" si="1530"/>
        <v/>
      </c>
      <c r="AP4537" s="187" t="str">
        <f t="shared" si="1531"/>
        <v/>
      </c>
      <c r="AT4537" s="187" t="str">
        <f t="shared" si="1532"/>
        <v/>
      </c>
      <c r="AU4537" s="187" t="str">
        <f t="shared" si="1533"/>
        <v/>
      </c>
      <c r="AV4537" s="187" t="str">
        <f t="shared" si="1534"/>
        <v/>
      </c>
      <c r="AW4537" s="187" t="str">
        <f t="shared" si="1535"/>
        <v/>
      </c>
      <c r="AX4537" s="187" t="str">
        <f t="shared" si="1536"/>
        <v/>
      </c>
      <c r="AY4537" s="187" t="str">
        <f t="shared" si="1537"/>
        <v/>
      </c>
      <c r="AZ4537" s="187" t="str">
        <f t="shared" si="1538"/>
        <v/>
      </c>
      <c r="BA4537" s="187" t="str">
        <f t="shared" si="1539"/>
        <v xml:space="preserve"> </v>
      </c>
      <c r="BB4537" s="187" t="str">
        <f>IFERROR(IF(AW4537="","",VLOOKUP(AW4537,SUSS!R:S,2,FALSE)),AY4537*SUSS!$M$2)</f>
        <v/>
      </c>
      <c r="BC4537" s="187" t="str">
        <f t="shared" si="1540"/>
        <v/>
      </c>
    </row>
    <row r="4538" spans="29:55">
      <c r="AC4538" s="187" t="str">
        <f t="shared" si="1520"/>
        <v/>
      </c>
      <c r="AD4538" s="187" t="str">
        <f t="shared" si="1521"/>
        <v/>
      </c>
      <c r="AE4538" s="187" t="str">
        <f t="shared" si="1522"/>
        <v/>
      </c>
      <c r="AF4538" s="187" t="str">
        <f t="shared" si="1523"/>
        <v/>
      </c>
      <c r="AG4538" s="187" t="str">
        <f t="shared" si="1524"/>
        <v/>
      </c>
      <c r="AH4538" s="187" t="str">
        <f t="shared" si="1525"/>
        <v/>
      </c>
      <c r="AI4538" s="187" t="str">
        <f t="shared" si="1526"/>
        <v/>
      </c>
      <c r="AJ4538" s="187" t="str">
        <f t="shared" si="1527"/>
        <v/>
      </c>
      <c r="AK4538" s="187" t="str">
        <f t="shared" si="1528"/>
        <v/>
      </c>
      <c r="AN4538" s="187" t="str">
        <f t="shared" si="1529"/>
        <v/>
      </c>
      <c r="AO4538" s="187" t="str">
        <f t="shared" si="1530"/>
        <v/>
      </c>
      <c r="AP4538" s="187" t="str">
        <f t="shared" si="1531"/>
        <v/>
      </c>
      <c r="AT4538" s="187" t="str">
        <f t="shared" si="1532"/>
        <v/>
      </c>
      <c r="AU4538" s="187" t="str">
        <f t="shared" si="1533"/>
        <v/>
      </c>
      <c r="AV4538" s="187" t="str">
        <f t="shared" si="1534"/>
        <v/>
      </c>
      <c r="AW4538" s="187" t="str">
        <f t="shared" si="1535"/>
        <v/>
      </c>
      <c r="AX4538" s="187" t="str">
        <f t="shared" si="1536"/>
        <v/>
      </c>
      <c r="AY4538" s="187" t="str">
        <f t="shared" si="1537"/>
        <v/>
      </c>
      <c r="AZ4538" s="187" t="str">
        <f t="shared" si="1538"/>
        <v/>
      </c>
      <c r="BA4538" s="187" t="str">
        <f t="shared" si="1539"/>
        <v xml:space="preserve"> </v>
      </c>
      <c r="BB4538" s="187" t="str">
        <f>IFERROR(IF(AW4538="","",VLOOKUP(AW4538,SUSS!R:S,2,FALSE)),AY4538*SUSS!$M$2)</f>
        <v/>
      </c>
      <c r="BC4538" s="187" t="str">
        <f t="shared" si="1540"/>
        <v/>
      </c>
    </row>
    <row r="4539" spans="29:55">
      <c r="AC4539" s="187" t="str">
        <f t="shared" si="1520"/>
        <v/>
      </c>
      <c r="AD4539" s="187" t="str">
        <f t="shared" si="1521"/>
        <v/>
      </c>
      <c r="AE4539" s="187" t="str">
        <f t="shared" si="1522"/>
        <v/>
      </c>
      <c r="AF4539" s="187" t="str">
        <f t="shared" si="1523"/>
        <v/>
      </c>
      <c r="AG4539" s="187" t="str">
        <f t="shared" si="1524"/>
        <v/>
      </c>
      <c r="AH4539" s="187" t="str">
        <f t="shared" si="1525"/>
        <v/>
      </c>
      <c r="AI4539" s="187" t="str">
        <f t="shared" si="1526"/>
        <v/>
      </c>
      <c r="AJ4539" s="187" t="str">
        <f t="shared" si="1527"/>
        <v/>
      </c>
      <c r="AK4539" s="187" t="str">
        <f t="shared" si="1528"/>
        <v/>
      </c>
      <c r="AN4539" s="187" t="str">
        <f t="shared" si="1529"/>
        <v/>
      </c>
      <c r="AO4539" s="187" t="str">
        <f t="shared" si="1530"/>
        <v/>
      </c>
      <c r="AP4539" s="187" t="str">
        <f t="shared" si="1531"/>
        <v/>
      </c>
      <c r="AT4539" s="187" t="str">
        <f t="shared" si="1532"/>
        <v/>
      </c>
      <c r="AU4539" s="187" t="str">
        <f t="shared" si="1533"/>
        <v/>
      </c>
      <c r="AV4539" s="187" t="str">
        <f t="shared" si="1534"/>
        <v/>
      </c>
      <c r="AW4539" s="187" t="str">
        <f t="shared" si="1535"/>
        <v/>
      </c>
      <c r="AX4539" s="187" t="str">
        <f t="shared" si="1536"/>
        <v/>
      </c>
      <c r="AY4539" s="187" t="str">
        <f t="shared" si="1537"/>
        <v/>
      </c>
      <c r="AZ4539" s="187" t="str">
        <f t="shared" si="1538"/>
        <v/>
      </c>
      <c r="BA4539" s="187" t="str">
        <f t="shared" si="1539"/>
        <v xml:space="preserve"> </v>
      </c>
      <c r="BB4539" s="187" t="str">
        <f>IFERROR(IF(AW4539="","",VLOOKUP(AW4539,SUSS!R:S,2,FALSE)),AY4539*SUSS!$M$2)</f>
        <v/>
      </c>
      <c r="BC4539" s="187" t="str">
        <f t="shared" si="1540"/>
        <v/>
      </c>
    </row>
    <row r="4540" spans="29:55">
      <c r="AC4540" s="187" t="str">
        <f t="shared" si="1520"/>
        <v/>
      </c>
      <c r="AD4540" s="187" t="str">
        <f t="shared" si="1521"/>
        <v/>
      </c>
      <c r="AE4540" s="187" t="str">
        <f t="shared" si="1522"/>
        <v/>
      </c>
      <c r="AF4540" s="187" t="str">
        <f t="shared" si="1523"/>
        <v/>
      </c>
      <c r="AG4540" s="187" t="str">
        <f t="shared" si="1524"/>
        <v/>
      </c>
      <c r="AH4540" s="187" t="str">
        <f t="shared" si="1525"/>
        <v/>
      </c>
      <c r="AI4540" s="187" t="str">
        <f t="shared" si="1526"/>
        <v/>
      </c>
      <c r="AJ4540" s="187" t="str">
        <f t="shared" si="1527"/>
        <v/>
      </c>
      <c r="AK4540" s="187" t="str">
        <f t="shared" si="1528"/>
        <v/>
      </c>
      <c r="AN4540" s="187" t="str">
        <f t="shared" si="1529"/>
        <v/>
      </c>
      <c r="AO4540" s="187" t="str">
        <f t="shared" si="1530"/>
        <v/>
      </c>
      <c r="AP4540" s="187" t="str">
        <f t="shared" si="1531"/>
        <v/>
      </c>
      <c r="AT4540" s="187" t="str">
        <f t="shared" si="1532"/>
        <v/>
      </c>
      <c r="AU4540" s="187" t="str">
        <f t="shared" si="1533"/>
        <v/>
      </c>
      <c r="AV4540" s="187" t="str">
        <f t="shared" si="1534"/>
        <v/>
      </c>
      <c r="AW4540" s="187" t="str">
        <f t="shared" si="1535"/>
        <v/>
      </c>
      <c r="AX4540" s="187" t="str">
        <f t="shared" si="1536"/>
        <v/>
      </c>
      <c r="AY4540" s="187" t="str">
        <f t="shared" si="1537"/>
        <v/>
      </c>
      <c r="AZ4540" s="187" t="str">
        <f t="shared" si="1538"/>
        <v/>
      </c>
      <c r="BA4540" s="187" t="str">
        <f t="shared" si="1539"/>
        <v xml:space="preserve"> </v>
      </c>
      <c r="BB4540" s="187" t="str">
        <f>IFERROR(IF(AW4540="","",VLOOKUP(AW4540,SUSS!R:S,2,FALSE)),AY4540*SUSS!$M$2)</f>
        <v/>
      </c>
      <c r="BC4540" s="187" t="str">
        <f t="shared" si="1540"/>
        <v/>
      </c>
    </row>
    <row r="4541" spans="29:55">
      <c r="AC4541" s="187" t="str">
        <f t="shared" si="1520"/>
        <v/>
      </c>
      <c r="AD4541" s="187" t="str">
        <f t="shared" si="1521"/>
        <v/>
      </c>
      <c r="AE4541" s="187" t="str">
        <f t="shared" si="1522"/>
        <v/>
      </c>
      <c r="AF4541" s="187" t="str">
        <f t="shared" si="1523"/>
        <v/>
      </c>
      <c r="AG4541" s="187" t="str">
        <f t="shared" si="1524"/>
        <v/>
      </c>
      <c r="AH4541" s="187" t="str">
        <f t="shared" si="1525"/>
        <v/>
      </c>
      <c r="AI4541" s="187" t="str">
        <f t="shared" si="1526"/>
        <v/>
      </c>
      <c r="AJ4541" s="187" t="str">
        <f t="shared" si="1527"/>
        <v/>
      </c>
      <c r="AK4541" s="187" t="str">
        <f t="shared" si="1528"/>
        <v/>
      </c>
      <c r="AN4541" s="187" t="str">
        <f t="shared" si="1529"/>
        <v/>
      </c>
      <c r="AO4541" s="187" t="str">
        <f t="shared" si="1530"/>
        <v/>
      </c>
      <c r="AP4541" s="187" t="str">
        <f t="shared" si="1531"/>
        <v/>
      </c>
      <c r="AT4541" s="187" t="str">
        <f t="shared" si="1532"/>
        <v/>
      </c>
      <c r="AU4541" s="187" t="str">
        <f t="shared" si="1533"/>
        <v/>
      </c>
      <c r="AV4541" s="187" t="str">
        <f t="shared" si="1534"/>
        <v/>
      </c>
      <c r="AW4541" s="187" t="str">
        <f t="shared" si="1535"/>
        <v/>
      </c>
      <c r="AX4541" s="187" t="str">
        <f t="shared" si="1536"/>
        <v/>
      </c>
      <c r="AY4541" s="187" t="str">
        <f t="shared" si="1537"/>
        <v/>
      </c>
      <c r="AZ4541" s="187" t="str">
        <f t="shared" si="1538"/>
        <v/>
      </c>
      <c r="BA4541" s="187" t="str">
        <f t="shared" si="1539"/>
        <v xml:space="preserve"> </v>
      </c>
      <c r="BB4541" s="187" t="str">
        <f>IFERROR(IF(AW4541="","",VLOOKUP(AW4541,SUSS!R:S,2,FALSE)),AY4541*SUSS!$M$2)</f>
        <v/>
      </c>
      <c r="BC4541" s="187" t="str">
        <f t="shared" si="1540"/>
        <v/>
      </c>
    </row>
    <row r="4542" spans="29:55">
      <c r="AC4542" s="187" t="str">
        <f t="shared" si="1520"/>
        <v/>
      </c>
      <c r="AD4542" s="187" t="str">
        <f t="shared" si="1521"/>
        <v/>
      </c>
      <c r="AE4542" s="187" t="str">
        <f t="shared" si="1522"/>
        <v/>
      </c>
      <c r="AF4542" s="187" t="str">
        <f t="shared" si="1523"/>
        <v/>
      </c>
      <c r="AG4542" s="187" t="str">
        <f t="shared" si="1524"/>
        <v/>
      </c>
      <c r="AH4542" s="187" t="str">
        <f t="shared" si="1525"/>
        <v/>
      </c>
      <c r="AI4542" s="187" t="str">
        <f t="shared" si="1526"/>
        <v/>
      </c>
      <c r="AJ4542" s="187" t="str">
        <f t="shared" si="1527"/>
        <v/>
      </c>
      <c r="AK4542" s="187" t="str">
        <f t="shared" si="1528"/>
        <v/>
      </c>
      <c r="AN4542" s="187" t="str">
        <f t="shared" si="1529"/>
        <v/>
      </c>
      <c r="AO4542" s="187" t="str">
        <f t="shared" si="1530"/>
        <v/>
      </c>
      <c r="AP4542" s="187" t="str">
        <f t="shared" si="1531"/>
        <v/>
      </c>
      <c r="AT4542" s="187" t="str">
        <f t="shared" si="1532"/>
        <v/>
      </c>
      <c r="AU4542" s="187" t="str">
        <f t="shared" si="1533"/>
        <v/>
      </c>
      <c r="AV4542" s="187" t="str">
        <f t="shared" si="1534"/>
        <v/>
      </c>
      <c r="AW4542" s="187" t="str">
        <f t="shared" si="1535"/>
        <v/>
      </c>
      <c r="AX4542" s="187" t="str">
        <f t="shared" si="1536"/>
        <v/>
      </c>
      <c r="AY4542" s="187" t="str">
        <f t="shared" si="1537"/>
        <v/>
      </c>
      <c r="AZ4542" s="187" t="str">
        <f t="shared" si="1538"/>
        <v/>
      </c>
      <c r="BA4542" s="187" t="str">
        <f t="shared" si="1539"/>
        <v xml:space="preserve"> </v>
      </c>
      <c r="BB4542" s="187" t="str">
        <f>IFERROR(IF(AW4542="","",VLOOKUP(AW4542,SUSS!R:S,2,FALSE)),AY4542*SUSS!$M$2)</f>
        <v/>
      </c>
      <c r="BC4542" s="187" t="str">
        <f t="shared" si="1540"/>
        <v/>
      </c>
    </row>
    <row r="4543" spans="29:55">
      <c r="AC4543" s="187" t="str">
        <f t="shared" si="1520"/>
        <v/>
      </c>
      <c r="AD4543" s="187" t="str">
        <f t="shared" si="1521"/>
        <v/>
      </c>
      <c r="AE4543" s="187" t="str">
        <f t="shared" si="1522"/>
        <v/>
      </c>
      <c r="AF4543" s="187" t="str">
        <f t="shared" si="1523"/>
        <v/>
      </c>
      <c r="AG4543" s="187" t="str">
        <f t="shared" si="1524"/>
        <v/>
      </c>
      <c r="AH4543" s="187" t="str">
        <f t="shared" si="1525"/>
        <v/>
      </c>
      <c r="AI4543" s="187" t="str">
        <f t="shared" si="1526"/>
        <v/>
      </c>
      <c r="AJ4543" s="187" t="str">
        <f t="shared" si="1527"/>
        <v/>
      </c>
      <c r="AK4543" s="187" t="str">
        <f t="shared" si="1528"/>
        <v/>
      </c>
      <c r="AN4543" s="187" t="str">
        <f t="shared" si="1529"/>
        <v/>
      </c>
      <c r="AO4543" s="187" t="str">
        <f t="shared" si="1530"/>
        <v/>
      </c>
      <c r="AP4543" s="187" t="str">
        <f t="shared" si="1531"/>
        <v/>
      </c>
      <c r="AT4543" s="187" t="str">
        <f t="shared" si="1532"/>
        <v/>
      </c>
      <c r="AU4543" s="187" t="str">
        <f t="shared" si="1533"/>
        <v/>
      </c>
      <c r="AV4543" s="187" t="str">
        <f t="shared" si="1534"/>
        <v/>
      </c>
      <c r="AW4543" s="187" t="str">
        <f t="shared" si="1535"/>
        <v/>
      </c>
      <c r="AX4543" s="187" t="str">
        <f t="shared" si="1536"/>
        <v/>
      </c>
      <c r="AY4543" s="187" t="str">
        <f t="shared" si="1537"/>
        <v/>
      </c>
      <c r="AZ4543" s="187" t="str">
        <f t="shared" si="1538"/>
        <v/>
      </c>
      <c r="BA4543" s="187" t="str">
        <f t="shared" si="1539"/>
        <v xml:space="preserve"> </v>
      </c>
      <c r="BB4543" s="187" t="str">
        <f>IFERROR(IF(AW4543="","",VLOOKUP(AW4543,SUSS!R:S,2,FALSE)),AY4543*SUSS!$M$2)</f>
        <v/>
      </c>
      <c r="BC4543" s="187" t="str">
        <f t="shared" si="1540"/>
        <v/>
      </c>
    </row>
    <row r="4544" spans="29:55">
      <c r="AC4544" s="187" t="str">
        <f t="shared" si="1520"/>
        <v/>
      </c>
      <c r="AD4544" s="187" t="str">
        <f t="shared" si="1521"/>
        <v/>
      </c>
      <c r="AE4544" s="187" t="str">
        <f t="shared" si="1522"/>
        <v/>
      </c>
      <c r="AF4544" s="187" t="str">
        <f t="shared" si="1523"/>
        <v/>
      </c>
      <c r="AG4544" s="187" t="str">
        <f t="shared" si="1524"/>
        <v/>
      </c>
      <c r="AH4544" s="187" t="str">
        <f t="shared" si="1525"/>
        <v/>
      </c>
      <c r="AI4544" s="187" t="str">
        <f t="shared" si="1526"/>
        <v/>
      </c>
      <c r="AJ4544" s="187" t="str">
        <f t="shared" si="1527"/>
        <v/>
      </c>
      <c r="AK4544" s="187" t="str">
        <f t="shared" si="1528"/>
        <v/>
      </c>
      <c r="AN4544" s="187" t="str">
        <f t="shared" si="1529"/>
        <v/>
      </c>
      <c r="AO4544" s="187" t="str">
        <f t="shared" si="1530"/>
        <v/>
      </c>
      <c r="AP4544" s="187" t="str">
        <f t="shared" si="1531"/>
        <v/>
      </c>
      <c r="AT4544" s="187" t="str">
        <f t="shared" si="1532"/>
        <v/>
      </c>
      <c r="AU4544" s="187" t="str">
        <f t="shared" si="1533"/>
        <v/>
      </c>
      <c r="AV4544" s="187" t="str">
        <f t="shared" si="1534"/>
        <v/>
      </c>
      <c r="AW4544" s="187" t="str">
        <f t="shared" si="1535"/>
        <v/>
      </c>
      <c r="AX4544" s="187" t="str">
        <f t="shared" si="1536"/>
        <v/>
      </c>
      <c r="AY4544" s="187" t="str">
        <f t="shared" si="1537"/>
        <v/>
      </c>
      <c r="AZ4544" s="187" t="str">
        <f t="shared" si="1538"/>
        <v/>
      </c>
      <c r="BA4544" s="187" t="str">
        <f t="shared" si="1539"/>
        <v xml:space="preserve"> </v>
      </c>
      <c r="BB4544" s="187" t="str">
        <f>IFERROR(IF(AW4544="","",VLOOKUP(AW4544,SUSS!R:S,2,FALSE)),AY4544*SUSS!$M$2)</f>
        <v/>
      </c>
      <c r="BC4544" s="187" t="str">
        <f t="shared" si="1540"/>
        <v/>
      </c>
    </row>
    <row r="4545" spans="29:55">
      <c r="AC4545" s="187" t="str">
        <f t="shared" si="1520"/>
        <v/>
      </c>
      <c r="AD4545" s="187" t="str">
        <f t="shared" si="1521"/>
        <v/>
      </c>
      <c r="AE4545" s="187" t="str">
        <f t="shared" si="1522"/>
        <v/>
      </c>
      <c r="AF4545" s="187" t="str">
        <f t="shared" si="1523"/>
        <v/>
      </c>
      <c r="AG4545" s="187" t="str">
        <f t="shared" si="1524"/>
        <v/>
      </c>
      <c r="AH4545" s="187" t="str">
        <f t="shared" si="1525"/>
        <v/>
      </c>
      <c r="AI4545" s="187" t="str">
        <f t="shared" si="1526"/>
        <v/>
      </c>
      <c r="AJ4545" s="187" t="str">
        <f t="shared" si="1527"/>
        <v/>
      </c>
      <c r="AK4545" s="187" t="str">
        <f t="shared" si="1528"/>
        <v/>
      </c>
      <c r="AN4545" s="187" t="str">
        <f t="shared" si="1529"/>
        <v/>
      </c>
      <c r="AO4545" s="187" t="str">
        <f t="shared" si="1530"/>
        <v/>
      </c>
      <c r="AP4545" s="187" t="str">
        <f t="shared" si="1531"/>
        <v/>
      </c>
      <c r="AT4545" s="187" t="str">
        <f t="shared" si="1532"/>
        <v/>
      </c>
      <c r="AU4545" s="187" t="str">
        <f t="shared" si="1533"/>
        <v/>
      </c>
      <c r="AV4545" s="187" t="str">
        <f t="shared" si="1534"/>
        <v/>
      </c>
      <c r="AW4545" s="187" t="str">
        <f t="shared" si="1535"/>
        <v/>
      </c>
      <c r="AX4545" s="187" t="str">
        <f t="shared" si="1536"/>
        <v/>
      </c>
      <c r="AY4545" s="187" t="str">
        <f t="shared" si="1537"/>
        <v/>
      </c>
      <c r="AZ4545" s="187" t="str">
        <f t="shared" si="1538"/>
        <v/>
      </c>
      <c r="BA4545" s="187" t="str">
        <f t="shared" si="1539"/>
        <v xml:space="preserve"> </v>
      </c>
      <c r="BB4545" s="187" t="str">
        <f>IFERROR(IF(AW4545="","",VLOOKUP(AW4545,SUSS!R:S,2,FALSE)),AY4545*SUSS!$M$2)</f>
        <v/>
      </c>
      <c r="BC4545" s="187" t="str">
        <f t="shared" si="1540"/>
        <v/>
      </c>
    </row>
    <row r="4546" spans="29:55">
      <c r="AC4546" s="187" t="str">
        <f t="shared" si="1520"/>
        <v/>
      </c>
      <c r="AD4546" s="187" t="str">
        <f t="shared" si="1521"/>
        <v/>
      </c>
      <c r="AE4546" s="187" t="str">
        <f t="shared" si="1522"/>
        <v/>
      </c>
      <c r="AF4546" s="187" t="str">
        <f t="shared" si="1523"/>
        <v/>
      </c>
      <c r="AG4546" s="187" t="str">
        <f t="shared" si="1524"/>
        <v/>
      </c>
      <c r="AH4546" s="187" t="str">
        <f t="shared" si="1525"/>
        <v/>
      </c>
      <c r="AI4546" s="187" t="str">
        <f t="shared" si="1526"/>
        <v/>
      </c>
      <c r="AJ4546" s="187" t="str">
        <f t="shared" si="1527"/>
        <v/>
      </c>
      <c r="AK4546" s="187" t="str">
        <f t="shared" si="1528"/>
        <v/>
      </c>
      <c r="AN4546" s="187" t="str">
        <f t="shared" si="1529"/>
        <v/>
      </c>
      <c r="AO4546" s="187" t="str">
        <f t="shared" si="1530"/>
        <v/>
      </c>
      <c r="AP4546" s="187" t="str">
        <f t="shared" si="1531"/>
        <v/>
      </c>
      <c r="AT4546" s="187" t="str">
        <f t="shared" si="1532"/>
        <v/>
      </c>
      <c r="AU4546" s="187" t="str">
        <f t="shared" si="1533"/>
        <v/>
      </c>
      <c r="AV4546" s="187" t="str">
        <f t="shared" si="1534"/>
        <v/>
      </c>
      <c r="AW4546" s="187" t="str">
        <f t="shared" si="1535"/>
        <v/>
      </c>
      <c r="AX4546" s="187" t="str">
        <f t="shared" si="1536"/>
        <v/>
      </c>
      <c r="AY4546" s="187" t="str">
        <f t="shared" si="1537"/>
        <v/>
      </c>
      <c r="AZ4546" s="187" t="str">
        <f t="shared" si="1538"/>
        <v/>
      </c>
      <c r="BA4546" s="187" t="str">
        <f t="shared" si="1539"/>
        <v xml:space="preserve"> </v>
      </c>
      <c r="BB4546" s="187" t="str">
        <f>IFERROR(IF(AW4546="","",VLOOKUP(AW4546,SUSS!R:S,2,FALSE)),AY4546*SUSS!$M$2)</f>
        <v/>
      </c>
      <c r="BC4546" s="187" t="str">
        <f t="shared" si="1540"/>
        <v/>
      </c>
    </row>
    <row r="4547" spans="29:55">
      <c r="AC4547" s="187" t="str">
        <f t="shared" si="1520"/>
        <v/>
      </c>
      <c r="AD4547" s="187" t="str">
        <f t="shared" si="1521"/>
        <v/>
      </c>
      <c r="AE4547" s="187" t="str">
        <f t="shared" si="1522"/>
        <v/>
      </c>
      <c r="AF4547" s="187" t="str">
        <f t="shared" si="1523"/>
        <v/>
      </c>
      <c r="AG4547" s="187" t="str">
        <f t="shared" si="1524"/>
        <v/>
      </c>
      <c r="AH4547" s="187" t="str">
        <f t="shared" si="1525"/>
        <v/>
      </c>
      <c r="AI4547" s="187" t="str">
        <f t="shared" si="1526"/>
        <v/>
      </c>
      <c r="AJ4547" s="187" t="str">
        <f t="shared" si="1527"/>
        <v/>
      </c>
      <c r="AK4547" s="187" t="str">
        <f t="shared" si="1528"/>
        <v/>
      </c>
      <c r="AN4547" s="187" t="str">
        <f t="shared" si="1529"/>
        <v/>
      </c>
      <c r="AO4547" s="187" t="str">
        <f t="shared" si="1530"/>
        <v/>
      </c>
      <c r="AP4547" s="187" t="str">
        <f t="shared" si="1531"/>
        <v/>
      </c>
      <c r="AT4547" s="187" t="str">
        <f t="shared" si="1532"/>
        <v/>
      </c>
      <c r="AU4547" s="187" t="str">
        <f t="shared" si="1533"/>
        <v/>
      </c>
      <c r="AV4547" s="187" t="str">
        <f t="shared" si="1534"/>
        <v/>
      </c>
      <c r="AW4547" s="187" t="str">
        <f t="shared" si="1535"/>
        <v/>
      </c>
      <c r="AX4547" s="187" t="str">
        <f t="shared" si="1536"/>
        <v/>
      </c>
      <c r="AY4547" s="187" t="str">
        <f t="shared" si="1537"/>
        <v/>
      </c>
      <c r="AZ4547" s="187" t="str">
        <f t="shared" si="1538"/>
        <v/>
      </c>
      <c r="BA4547" s="187" t="str">
        <f t="shared" si="1539"/>
        <v xml:space="preserve"> </v>
      </c>
      <c r="BB4547" s="187" t="str">
        <f>IFERROR(IF(AW4547="","",VLOOKUP(AW4547,SUSS!R:S,2,FALSE)),AY4547*SUSS!$M$2)</f>
        <v/>
      </c>
      <c r="BC4547" s="187" t="str">
        <f t="shared" si="1540"/>
        <v/>
      </c>
    </row>
    <row r="4548" spans="29:55">
      <c r="AC4548" s="187" t="str">
        <f t="shared" si="1520"/>
        <v/>
      </c>
      <c r="AD4548" s="187" t="str">
        <f t="shared" si="1521"/>
        <v/>
      </c>
      <c r="AE4548" s="187" t="str">
        <f t="shared" si="1522"/>
        <v/>
      </c>
      <c r="AF4548" s="187" t="str">
        <f t="shared" si="1523"/>
        <v/>
      </c>
      <c r="AG4548" s="187" t="str">
        <f t="shared" si="1524"/>
        <v/>
      </c>
      <c r="AH4548" s="187" t="str">
        <f t="shared" si="1525"/>
        <v/>
      </c>
      <c r="AI4548" s="187" t="str">
        <f t="shared" si="1526"/>
        <v/>
      </c>
      <c r="AJ4548" s="187" t="str">
        <f t="shared" si="1527"/>
        <v/>
      </c>
      <c r="AK4548" s="187" t="str">
        <f t="shared" si="1528"/>
        <v/>
      </c>
      <c r="AN4548" s="187" t="str">
        <f t="shared" si="1529"/>
        <v/>
      </c>
      <c r="AO4548" s="187" t="str">
        <f t="shared" si="1530"/>
        <v/>
      </c>
      <c r="AP4548" s="187" t="str">
        <f t="shared" si="1531"/>
        <v/>
      </c>
      <c r="AT4548" s="187" t="str">
        <f t="shared" si="1532"/>
        <v/>
      </c>
      <c r="AU4548" s="187" t="str">
        <f t="shared" si="1533"/>
        <v/>
      </c>
      <c r="AV4548" s="187" t="str">
        <f t="shared" si="1534"/>
        <v/>
      </c>
      <c r="AW4548" s="187" t="str">
        <f t="shared" si="1535"/>
        <v/>
      </c>
      <c r="AX4548" s="187" t="str">
        <f t="shared" si="1536"/>
        <v/>
      </c>
      <c r="AY4548" s="187" t="str">
        <f t="shared" si="1537"/>
        <v/>
      </c>
      <c r="AZ4548" s="187" t="str">
        <f t="shared" si="1538"/>
        <v/>
      </c>
      <c r="BA4548" s="187" t="str">
        <f t="shared" si="1539"/>
        <v xml:space="preserve"> </v>
      </c>
      <c r="BB4548" s="187" t="str">
        <f>IFERROR(IF(AW4548="","",VLOOKUP(AW4548,SUSS!R:S,2,FALSE)),AY4548*SUSS!$M$2)</f>
        <v/>
      </c>
      <c r="BC4548" s="187" t="str">
        <f t="shared" si="1540"/>
        <v/>
      </c>
    </row>
    <row r="4549" spans="29:55">
      <c r="AC4549" s="187" t="str">
        <f t="shared" si="1520"/>
        <v/>
      </c>
      <c r="AD4549" s="187" t="str">
        <f t="shared" si="1521"/>
        <v/>
      </c>
      <c r="AE4549" s="187" t="str">
        <f t="shared" si="1522"/>
        <v/>
      </c>
      <c r="AF4549" s="187" t="str">
        <f t="shared" si="1523"/>
        <v/>
      </c>
      <c r="AG4549" s="187" t="str">
        <f t="shared" si="1524"/>
        <v/>
      </c>
      <c r="AH4549" s="187" t="str">
        <f t="shared" si="1525"/>
        <v/>
      </c>
      <c r="AI4549" s="187" t="str">
        <f t="shared" si="1526"/>
        <v/>
      </c>
      <c r="AJ4549" s="187" t="str">
        <f t="shared" si="1527"/>
        <v/>
      </c>
      <c r="AK4549" s="187" t="str">
        <f t="shared" si="1528"/>
        <v/>
      </c>
      <c r="AN4549" s="187" t="str">
        <f t="shared" si="1529"/>
        <v/>
      </c>
      <c r="AO4549" s="187" t="str">
        <f t="shared" si="1530"/>
        <v/>
      </c>
      <c r="AP4549" s="187" t="str">
        <f t="shared" si="1531"/>
        <v/>
      </c>
      <c r="AT4549" s="187" t="str">
        <f t="shared" si="1532"/>
        <v/>
      </c>
      <c r="AU4549" s="187" t="str">
        <f t="shared" si="1533"/>
        <v/>
      </c>
      <c r="AV4549" s="187" t="str">
        <f t="shared" si="1534"/>
        <v/>
      </c>
      <c r="AW4549" s="187" t="str">
        <f t="shared" si="1535"/>
        <v/>
      </c>
      <c r="AX4549" s="187" t="str">
        <f t="shared" si="1536"/>
        <v/>
      </c>
      <c r="AY4549" s="187" t="str">
        <f t="shared" si="1537"/>
        <v/>
      </c>
      <c r="AZ4549" s="187" t="str">
        <f t="shared" si="1538"/>
        <v/>
      </c>
      <c r="BA4549" s="187" t="str">
        <f t="shared" si="1539"/>
        <v xml:space="preserve"> </v>
      </c>
      <c r="BB4549" s="187" t="str">
        <f>IFERROR(IF(AW4549="","",VLOOKUP(AW4549,SUSS!R:S,2,FALSE)),AY4549*SUSS!$M$2)</f>
        <v/>
      </c>
      <c r="BC4549" s="187" t="str">
        <f t="shared" si="1540"/>
        <v/>
      </c>
    </row>
    <row r="4550" spans="29:55">
      <c r="AC4550" s="187" t="str">
        <f t="shared" si="1520"/>
        <v/>
      </c>
      <c r="AD4550" s="187" t="str">
        <f t="shared" si="1521"/>
        <v/>
      </c>
      <c r="AE4550" s="187" t="str">
        <f t="shared" si="1522"/>
        <v/>
      </c>
      <c r="AF4550" s="187" t="str">
        <f t="shared" si="1523"/>
        <v/>
      </c>
      <c r="AG4550" s="187" t="str">
        <f t="shared" si="1524"/>
        <v/>
      </c>
      <c r="AH4550" s="187" t="str">
        <f t="shared" si="1525"/>
        <v/>
      </c>
      <c r="AI4550" s="187" t="str">
        <f t="shared" si="1526"/>
        <v/>
      </c>
      <c r="AJ4550" s="187" t="str">
        <f t="shared" si="1527"/>
        <v/>
      </c>
      <c r="AK4550" s="187" t="str">
        <f t="shared" si="1528"/>
        <v/>
      </c>
      <c r="AN4550" s="187" t="str">
        <f t="shared" si="1529"/>
        <v/>
      </c>
      <c r="AO4550" s="187" t="str">
        <f t="shared" si="1530"/>
        <v/>
      </c>
      <c r="AP4550" s="187" t="str">
        <f t="shared" si="1531"/>
        <v/>
      </c>
      <c r="AT4550" s="187" t="str">
        <f t="shared" si="1532"/>
        <v/>
      </c>
      <c r="AU4550" s="187" t="str">
        <f t="shared" si="1533"/>
        <v/>
      </c>
      <c r="AV4550" s="187" t="str">
        <f t="shared" si="1534"/>
        <v/>
      </c>
      <c r="AW4550" s="187" t="str">
        <f t="shared" si="1535"/>
        <v/>
      </c>
      <c r="AX4550" s="187" t="str">
        <f t="shared" si="1536"/>
        <v/>
      </c>
      <c r="AY4550" s="187" t="str">
        <f t="shared" si="1537"/>
        <v/>
      </c>
      <c r="AZ4550" s="187" t="str">
        <f t="shared" si="1538"/>
        <v/>
      </c>
      <c r="BA4550" s="187" t="str">
        <f t="shared" si="1539"/>
        <v xml:space="preserve"> </v>
      </c>
      <c r="BB4550" s="187" t="str">
        <f>IFERROR(IF(AW4550="","",VLOOKUP(AW4550,SUSS!R:S,2,FALSE)),AY4550*SUSS!$M$2)</f>
        <v/>
      </c>
      <c r="BC4550" s="187" t="str">
        <f t="shared" si="1540"/>
        <v/>
      </c>
    </row>
    <row r="4551" spans="29:55">
      <c r="AC4551" s="187" t="str">
        <f t="shared" si="1520"/>
        <v/>
      </c>
      <c r="AD4551" s="187" t="str">
        <f t="shared" si="1521"/>
        <v/>
      </c>
      <c r="AE4551" s="187" t="str">
        <f t="shared" si="1522"/>
        <v/>
      </c>
      <c r="AF4551" s="187" t="str">
        <f t="shared" si="1523"/>
        <v/>
      </c>
      <c r="AG4551" s="187" t="str">
        <f t="shared" si="1524"/>
        <v/>
      </c>
      <c r="AH4551" s="187" t="str">
        <f t="shared" si="1525"/>
        <v/>
      </c>
      <c r="AI4551" s="187" t="str">
        <f t="shared" si="1526"/>
        <v/>
      </c>
      <c r="AJ4551" s="187" t="str">
        <f t="shared" si="1527"/>
        <v/>
      </c>
      <c r="AK4551" s="187" t="str">
        <f t="shared" si="1528"/>
        <v/>
      </c>
      <c r="AN4551" s="187" t="str">
        <f t="shared" si="1529"/>
        <v/>
      </c>
      <c r="AO4551" s="187" t="str">
        <f t="shared" si="1530"/>
        <v/>
      </c>
      <c r="AP4551" s="187" t="str">
        <f t="shared" si="1531"/>
        <v/>
      </c>
      <c r="AT4551" s="187" t="str">
        <f t="shared" si="1532"/>
        <v/>
      </c>
      <c r="AU4551" s="187" t="str">
        <f t="shared" si="1533"/>
        <v/>
      </c>
      <c r="AV4551" s="187" t="str">
        <f t="shared" si="1534"/>
        <v/>
      </c>
      <c r="AW4551" s="187" t="str">
        <f t="shared" si="1535"/>
        <v/>
      </c>
      <c r="AX4551" s="187" t="str">
        <f t="shared" si="1536"/>
        <v/>
      </c>
      <c r="AY4551" s="187" t="str">
        <f t="shared" si="1537"/>
        <v/>
      </c>
      <c r="AZ4551" s="187" t="str">
        <f t="shared" si="1538"/>
        <v/>
      </c>
      <c r="BA4551" s="187" t="str">
        <f t="shared" si="1539"/>
        <v xml:space="preserve"> </v>
      </c>
      <c r="BB4551" s="187" t="str">
        <f>IFERROR(IF(AW4551="","",VLOOKUP(AW4551,SUSS!R:S,2,FALSE)),AY4551*SUSS!$M$2)</f>
        <v/>
      </c>
      <c r="BC4551" s="187" t="str">
        <f t="shared" si="1540"/>
        <v/>
      </c>
    </row>
    <row r="4552" spans="29:55">
      <c r="AC4552" s="187" t="str">
        <f t="shared" si="1520"/>
        <v/>
      </c>
      <c r="AD4552" s="187" t="str">
        <f t="shared" si="1521"/>
        <v/>
      </c>
      <c r="AE4552" s="187" t="str">
        <f t="shared" si="1522"/>
        <v/>
      </c>
      <c r="AF4552" s="187" t="str">
        <f t="shared" si="1523"/>
        <v/>
      </c>
      <c r="AG4552" s="187" t="str">
        <f t="shared" si="1524"/>
        <v/>
      </c>
      <c r="AH4552" s="187" t="str">
        <f t="shared" si="1525"/>
        <v/>
      </c>
      <c r="AI4552" s="187" t="str">
        <f t="shared" si="1526"/>
        <v/>
      </c>
      <c r="AJ4552" s="187" t="str">
        <f t="shared" si="1527"/>
        <v/>
      </c>
      <c r="AK4552" s="187" t="str">
        <f t="shared" si="1528"/>
        <v/>
      </c>
      <c r="AN4552" s="187" t="str">
        <f t="shared" si="1529"/>
        <v/>
      </c>
      <c r="AO4552" s="187" t="str">
        <f t="shared" si="1530"/>
        <v/>
      </c>
      <c r="AP4552" s="187" t="str">
        <f t="shared" si="1531"/>
        <v/>
      </c>
      <c r="AT4552" s="187" t="str">
        <f t="shared" si="1532"/>
        <v/>
      </c>
      <c r="AU4552" s="187" t="str">
        <f t="shared" si="1533"/>
        <v/>
      </c>
      <c r="AV4552" s="187" t="str">
        <f t="shared" si="1534"/>
        <v/>
      </c>
      <c r="AW4552" s="187" t="str">
        <f t="shared" si="1535"/>
        <v/>
      </c>
      <c r="AX4552" s="187" t="str">
        <f t="shared" si="1536"/>
        <v/>
      </c>
      <c r="AY4552" s="187" t="str">
        <f t="shared" si="1537"/>
        <v/>
      </c>
      <c r="AZ4552" s="187" t="str">
        <f t="shared" si="1538"/>
        <v/>
      </c>
      <c r="BA4552" s="187" t="str">
        <f t="shared" si="1539"/>
        <v xml:space="preserve"> </v>
      </c>
      <c r="BB4552" s="187" t="str">
        <f>IFERROR(IF(AW4552="","",VLOOKUP(AW4552,SUSS!R:S,2,FALSE)),AY4552*SUSS!$M$2)</f>
        <v/>
      </c>
      <c r="BC4552" s="187" t="str">
        <f t="shared" si="1540"/>
        <v/>
      </c>
    </row>
    <row r="4553" spans="29:55">
      <c r="AC4553" s="187" t="str">
        <f t="shared" si="1520"/>
        <v/>
      </c>
      <c r="AD4553" s="187" t="str">
        <f t="shared" si="1521"/>
        <v/>
      </c>
      <c r="AE4553" s="187" t="str">
        <f t="shared" si="1522"/>
        <v/>
      </c>
      <c r="AF4553" s="187" t="str">
        <f t="shared" si="1523"/>
        <v/>
      </c>
      <c r="AG4553" s="187" t="str">
        <f t="shared" si="1524"/>
        <v/>
      </c>
      <c r="AH4553" s="187" t="str">
        <f t="shared" si="1525"/>
        <v/>
      </c>
      <c r="AI4553" s="187" t="str">
        <f t="shared" si="1526"/>
        <v/>
      </c>
      <c r="AJ4553" s="187" t="str">
        <f t="shared" si="1527"/>
        <v/>
      </c>
      <c r="AK4553" s="187" t="str">
        <f t="shared" si="1528"/>
        <v/>
      </c>
      <c r="AN4553" s="187" t="str">
        <f t="shared" si="1529"/>
        <v/>
      </c>
      <c r="AO4553" s="187" t="str">
        <f t="shared" si="1530"/>
        <v/>
      </c>
      <c r="AP4553" s="187" t="str">
        <f t="shared" si="1531"/>
        <v/>
      </c>
      <c r="AT4553" s="187" t="str">
        <f t="shared" si="1532"/>
        <v/>
      </c>
      <c r="AU4553" s="187" t="str">
        <f t="shared" si="1533"/>
        <v/>
      </c>
      <c r="AV4553" s="187" t="str">
        <f t="shared" si="1534"/>
        <v/>
      </c>
      <c r="AW4553" s="187" t="str">
        <f t="shared" si="1535"/>
        <v/>
      </c>
      <c r="AX4553" s="187" t="str">
        <f t="shared" si="1536"/>
        <v/>
      </c>
      <c r="AY4553" s="187" t="str">
        <f t="shared" si="1537"/>
        <v/>
      </c>
      <c r="AZ4553" s="187" t="str">
        <f t="shared" si="1538"/>
        <v/>
      </c>
      <c r="BA4553" s="187" t="str">
        <f t="shared" si="1539"/>
        <v xml:space="preserve"> </v>
      </c>
      <c r="BB4553" s="187" t="str">
        <f>IFERROR(IF(AW4553="","",VLOOKUP(AW4553,SUSS!R:S,2,FALSE)),AY4553*SUSS!$M$2)</f>
        <v/>
      </c>
      <c r="BC4553" s="187" t="str">
        <f t="shared" si="1540"/>
        <v/>
      </c>
    </row>
    <row r="4554" spans="29:55">
      <c r="AC4554" s="187" t="str">
        <f t="shared" si="1520"/>
        <v/>
      </c>
      <c r="AD4554" s="187" t="str">
        <f t="shared" si="1521"/>
        <v/>
      </c>
      <c r="AE4554" s="187" t="str">
        <f t="shared" si="1522"/>
        <v/>
      </c>
      <c r="AF4554" s="187" t="str">
        <f t="shared" si="1523"/>
        <v/>
      </c>
      <c r="AG4554" s="187" t="str">
        <f t="shared" si="1524"/>
        <v/>
      </c>
      <c r="AH4554" s="187" t="str">
        <f t="shared" si="1525"/>
        <v/>
      </c>
      <c r="AI4554" s="187" t="str">
        <f t="shared" si="1526"/>
        <v/>
      </c>
      <c r="AJ4554" s="187" t="str">
        <f t="shared" si="1527"/>
        <v/>
      </c>
      <c r="AK4554" s="187" t="str">
        <f t="shared" si="1528"/>
        <v/>
      </c>
      <c r="AN4554" s="187" t="str">
        <f t="shared" si="1529"/>
        <v/>
      </c>
      <c r="AO4554" s="187" t="str">
        <f t="shared" si="1530"/>
        <v/>
      </c>
      <c r="AP4554" s="187" t="str">
        <f t="shared" si="1531"/>
        <v/>
      </c>
      <c r="AT4554" s="187" t="str">
        <f t="shared" si="1532"/>
        <v/>
      </c>
      <c r="AU4554" s="187" t="str">
        <f t="shared" si="1533"/>
        <v/>
      </c>
      <c r="AV4554" s="187" t="str">
        <f t="shared" si="1534"/>
        <v/>
      </c>
      <c r="AW4554" s="187" t="str">
        <f t="shared" si="1535"/>
        <v/>
      </c>
      <c r="AX4554" s="187" t="str">
        <f t="shared" si="1536"/>
        <v/>
      </c>
      <c r="AY4554" s="187" t="str">
        <f t="shared" si="1537"/>
        <v/>
      </c>
      <c r="AZ4554" s="187" t="str">
        <f t="shared" si="1538"/>
        <v/>
      </c>
      <c r="BA4554" s="187" t="str">
        <f t="shared" si="1539"/>
        <v xml:space="preserve"> </v>
      </c>
      <c r="BB4554" s="187" t="str">
        <f>IFERROR(IF(AW4554="","",VLOOKUP(AW4554,SUSS!R:S,2,FALSE)),AY4554*SUSS!$M$2)</f>
        <v/>
      </c>
      <c r="BC4554" s="187" t="str">
        <f t="shared" si="1540"/>
        <v/>
      </c>
    </row>
    <row r="4555" spans="29:55">
      <c r="AC4555" s="187" t="str">
        <f t="shared" si="1520"/>
        <v/>
      </c>
      <c r="AD4555" s="187" t="str">
        <f t="shared" si="1521"/>
        <v/>
      </c>
      <c r="AE4555" s="187" t="str">
        <f t="shared" si="1522"/>
        <v/>
      </c>
      <c r="AF4555" s="187" t="str">
        <f t="shared" si="1523"/>
        <v/>
      </c>
      <c r="AG4555" s="187" t="str">
        <f t="shared" si="1524"/>
        <v/>
      </c>
      <c r="AH4555" s="187" t="str">
        <f t="shared" si="1525"/>
        <v/>
      </c>
      <c r="AI4555" s="187" t="str">
        <f t="shared" si="1526"/>
        <v/>
      </c>
      <c r="AJ4555" s="187" t="str">
        <f t="shared" si="1527"/>
        <v/>
      </c>
      <c r="AK4555" s="187" t="str">
        <f t="shared" si="1528"/>
        <v/>
      </c>
      <c r="AN4555" s="187" t="str">
        <f t="shared" si="1529"/>
        <v/>
      </c>
      <c r="AO4555" s="187" t="str">
        <f t="shared" si="1530"/>
        <v/>
      </c>
      <c r="AP4555" s="187" t="str">
        <f t="shared" si="1531"/>
        <v/>
      </c>
      <c r="AT4555" s="187" t="str">
        <f t="shared" si="1532"/>
        <v/>
      </c>
      <c r="AU4555" s="187" t="str">
        <f t="shared" si="1533"/>
        <v/>
      </c>
      <c r="AV4555" s="187" t="str">
        <f t="shared" si="1534"/>
        <v/>
      </c>
      <c r="AW4555" s="187" t="str">
        <f t="shared" si="1535"/>
        <v/>
      </c>
      <c r="AX4555" s="187" t="str">
        <f t="shared" si="1536"/>
        <v/>
      </c>
      <c r="AY4555" s="187" t="str">
        <f t="shared" si="1537"/>
        <v/>
      </c>
      <c r="AZ4555" s="187" t="str">
        <f t="shared" si="1538"/>
        <v/>
      </c>
      <c r="BA4555" s="187" t="str">
        <f t="shared" si="1539"/>
        <v xml:space="preserve"> </v>
      </c>
      <c r="BB4555" s="187" t="str">
        <f>IFERROR(IF(AW4555="","",VLOOKUP(AW4555,SUSS!R:S,2,FALSE)),AY4555*SUSS!$M$2)</f>
        <v/>
      </c>
      <c r="BC4555" s="187" t="str">
        <f t="shared" si="1540"/>
        <v/>
      </c>
    </row>
    <row r="4556" spans="29:55">
      <c r="AC4556" s="187" t="str">
        <f t="shared" si="1520"/>
        <v/>
      </c>
      <c r="AD4556" s="187" t="str">
        <f t="shared" si="1521"/>
        <v/>
      </c>
      <c r="AE4556" s="187" t="str">
        <f t="shared" si="1522"/>
        <v/>
      </c>
      <c r="AF4556" s="187" t="str">
        <f t="shared" si="1523"/>
        <v/>
      </c>
      <c r="AG4556" s="187" t="str">
        <f t="shared" si="1524"/>
        <v/>
      </c>
      <c r="AH4556" s="187" t="str">
        <f t="shared" si="1525"/>
        <v/>
      </c>
      <c r="AI4556" s="187" t="str">
        <f t="shared" si="1526"/>
        <v/>
      </c>
      <c r="AJ4556" s="187" t="str">
        <f t="shared" si="1527"/>
        <v/>
      </c>
      <c r="AK4556" s="187" t="str">
        <f t="shared" si="1528"/>
        <v/>
      </c>
      <c r="AN4556" s="187" t="str">
        <f t="shared" si="1529"/>
        <v/>
      </c>
      <c r="AO4556" s="187" t="str">
        <f t="shared" si="1530"/>
        <v/>
      </c>
      <c r="AP4556" s="187" t="str">
        <f t="shared" si="1531"/>
        <v/>
      </c>
      <c r="AT4556" s="187" t="str">
        <f t="shared" si="1532"/>
        <v/>
      </c>
      <c r="AU4556" s="187" t="str">
        <f t="shared" si="1533"/>
        <v/>
      </c>
      <c r="AV4556" s="187" t="str">
        <f t="shared" si="1534"/>
        <v/>
      </c>
      <c r="AW4556" s="187" t="str">
        <f t="shared" si="1535"/>
        <v/>
      </c>
      <c r="AX4556" s="187" t="str">
        <f t="shared" si="1536"/>
        <v/>
      </c>
      <c r="AY4556" s="187" t="str">
        <f t="shared" si="1537"/>
        <v/>
      </c>
      <c r="AZ4556" s="187" t="str">
        <f t="shared" si="1538"/>
        <v/>
      </c>
      <c r="BA4556" s="187" t="str">
        <f t="shared" si="1539"/>
        <v xml:space="preserve"> </v>
      </c>
      <c r="BB4556" s="187" t="str">
        <f>IFERROR(IF(AW4556="","",VLOOKUP(AW4556,SUSS!R:S,2,FALSE)),AY4556*SUSS!$M$2)</f>
        <v/>
      </c>
      <c r="BC4556" s="187" t="str">
        <f t="shared" si="1540"/>
        <v/>
      </c>
    </row>
    <row r="4557" spans="29:55">
      <c r="AC4557" s="187" t="str">
        <f t="shared" si="1520"/>
        <v/>
      </c>
      <c r="AD4557" s="187" t="str">
        <f t="shared" si="1521"/>
        <v/>
      </c>
      <c r="AE4557" s="187" t="str">
        <f t="shared" si="1522"/>
        <v/>
      </c>
      <c r="AF4557" s="187" t="str">
        <f t="shared" si="1523"/>
        <v/>
      </c>
      <c r="AG4557" s="187" t="str">
        <f t="shared" si="1524"/>
        <v/>
      </c>
      <c r="AH4557" s="187" t="str">
        <f t="shared" si="1525"/>
        <v/>
      </c>
      <c r="AI4557" s="187" t="str">
        <f t="shared" si="1526"/>
        <v/>
      </c>
      <c r="AJ4557" s="187" t="str">
        <f t="shared" si="1527"/>
        <v/>
      </c>
      <c r="AK4557" s="187" t="str">
        <f t="shared" si="1528"/>
        <v/>
      </c>
      <c r="AN4557" s="187" t="str">
        <f t="shared" si="1529"/>
        <v/>
      </c>
      <c r="AO4557" s="187" t="str">
        <f t="shared" si="1530"/>
        <v/>
      </c>
      <c r="AP4557" s="187" t="str">
        <f t="shared" si="1531"/>
        <v/>
      </c>
      <c r="AT4557" s="187" t="str">
        <f t="shared" si="1532"/>
        <v/>
      </c>
      <c r="AU4557" s="187" t="str">
        <f t="shared" si="1533"/>
        <v/>
      </c>
      <c r="AV4557" s="187" t="str">
        <f t="shared" si="1534"/>
        <v/>
      </c>
      <c r="AW4557" s="187" t="str">
        <f t="shared" si="1535"/>
        <v/>
      </c>
      <c r="AX4557" s="187" t="str">
        <f t="shared" si="1536"/>
        <v/>
      </c>
      <c r="AY4557" s="187" t="str">
        <f t="shared" si="1537"/>
        <v/>
      </c>
      <c r="AZ4557" s="187" t="str">
        <f t="shared" si="1538"/>
        <v/>
      </c>
      <c r="BA4557" s="187" t="str">
        <f t="shared" si="1539"/>
        <v xml:space="preserve"> </v>
      </c>
      <c r="BB4557" s="187" t="str">
        <f>IFERROR(IF(AW4557="","",VLOOKUP(AW4557,SUSS!R:S,2,FALSE)),AY4557*SUSS!$M$2)</f>
        <v/>
      </c>
      <c r="BC4557" s="187" t="str">
        <f t="shared" si="1540"/>
        <v/>
      </c>
    </row>
    <row r="4558" spans="29:55">
      <c r="AC4558" s="187" t="str">
        <f t="shared" si="1520"/>
        <v/>
      </c>
      <c r="AD4558" s="187" t="str">
        <f t="shared" si="1521"/>
        <v/>
      </c>
      <c r="AE4558" s="187" t="str">
        <f t="shared" si="1522"/>
        <v/>
      </c>
      <c r="AF4558" s="187" t="str">
        <f t="shared" si="1523"/>
        <v/>
      </c>
      <c r="AG4558" s="187" t="str">
        <f t="shared" si="1524"/>
        <v/>
      </c>
      <c r="AH4558" s="187" t="str">
        <f t="shared" si="1525"/>
        <v/>
      </c>
      <c r="AI4558" s="187" t="str">
        <f t="shared" si="1526"/>
        <v/>
      </c>
      <c r="AJ4558" s="187" t="str">
        <f t="shared" si="1527"/>
        <v/>
      </c>
      <c r="AK4558" s="187" t="str">
        <f t="shared" si="1528"/>
        <v/>
      </c>
      <c r="AN4558" s="187" t="str">
        <f t="shared" si="1529"/>
        <v/>
      </c>
      <c r="AO4558" s="187" t="str">
        <f t="shared" si="1530"/>
        <v/>
      </c>
      <c r="AP4558" s="187" t="str">
        <f t="shared" si="1531"/>
        <v/>
      </c>
      <c r="AT4558" s="187" t="str">
        <f t="shared" si="1532"/>
        <v/>
      </c>
      <c r="AU4558" s="187" t="str">
        <f t="shared" si="1533"/>
        <v/>
      </c>
      <c r="AV4558" s="187" t="str">
        <f t="shared" si="1534"/>
        <v/>
      </c>
      <c r="AW4558" s="187" t="str">
        <f t="shared" si="1535"/>
        <v/>
      </c>
      <c r="AX4558" s="187" t="str">
        <f t="shared" si="1536"/>
        <v/>
      </c>
      <c r="AY4558" s="187" t="str">
        <f t="shared" si="1537"/>
        <v/>
      </c>
      <c r="AZ4558" s="187" t="str">
        <f t="shared" si="1538"/>
        <v/>
      </c>
      <c r="BA4558" s="187" t="str">
        <f t="shared" si="1539"/>
        <v xml:space="preserve"> </v>
      </c>
      <c r="BB4558" s="187" t="str">
        <f>IFERROR(IF(AW4558="","",VLOOKUP(AW4558,SUSS!R:S,2,FALSE)),AY4558*SUSS!$M$2)</f>
        <v/>
      </c>
      <c r="BC4558" s="187" t="str">
        <f t="shared" si="1540"/>
        <v/>
      </c>
    </row>
    <row r="4559" spans="29:55">
      <c r="AC4559" s="187" t="str">
        <f t="shared" si="1520"/>
        <v/>
      </c>
      <c r="AD4559" s="187" t="str">
        <f t="shared" si="1521"/>
        <v/>
      </c>
      <c r="AE4559" s="187" t="str">
        <f t="shared" si="1522"/>
        <v/>
      </c>
      <c r="AF4559" s="187" t="str">
        <f t="shared" si="1523"/>
        <v/>
      </c>
      <c r="AG4559" s="187" t="str">
        <f t="shared" si="1524"/>
        <v/>
      </c>
      <c r="AH4559" s="187" t="str">
        <f t="shared" si="1525"/>
        <v/>
      </c>
      <c r="AI4559" s="187" t="str">
        <f t="shared" si="1526"/>
        <v/>
      </c>
      <c r="AJ4559" s="187" t="str">
        <f t="shared" si="1527"/>
        <v/>
      </c>
      <c r="AK4559" s="187" t="str">
        <f t="shared" si="1528"/>
        <v/>
      </c>
      <c r="AN4559" s="187" t="str">
        <f t="shared" si="1529"/>
        <v/>
      </c>
      <c r="AO4559" s="187" t="str">
        <f t="shared" si="1530"/>
        <v/>
      </c>
      <c r="AP4559" s="187" t="str">
        <f t="shared" si="1531"/>
        <v/>
      </c>
      <c r="AT4559" s="187" t="str">
        <f t="shared" si="1532"/>
        <v/>
      </c>
      <c r="AU4559" s="187" t="str">
        <f t="shared" si="1533"/>
        <v/>
      </c>
      <c r="AV4559" s="187" t="str">
        <f t="shared" si="1534"/>
        <v/>
      </c>
      <c r="AW4559" s="187" t="str">
        <f t="shared" si="1535"/>
        <v/>
      </c>
      <c r="AX4559" s="187" t="str">
        <f t="shared" si="1536"/>
        <v/>
      </c>
      <c r="AY4559" s="187" t="str">
        <f t="shared" si="1537"/>
        <v/>
      </c>
      <c r="AZ4559" s="187" t="str">
        <f t="shared" si="1538"/>
        <v/>
      </c>
      <c r="BA4559" s="187" t="str">
        <f t="shared" si="1539"/>
        <v xml:space="preserve"> </v>
      </c>
      <c r="BB4559" s="187" t="str">
        <f>IFERROR(IF(AW4559="","",VLOOKUP(AW4559,SUSS!R:S,2,FALSE)),AY4559*SUSS!$M$2)</f>
        <v/>
      </c>
      <c r="BC4559" s="187" t="str">
        <f t="shared" si="1540"/>
        <v/>
      </c>
    </row>
    <row r="4560" spans="29:55">
      <c r="AC4560" s="187" t="str">
        <f t="shared" si="1520"/>
        <v/>
      </c>
      <c r="AD4560" s="187" t="str">
        <f t="shared" si="1521"/>
        <v/>
      </c>
      <c r="AE4560" s="187" t="str">
        <f t="shared" si="1522"/>
        <v/>
      </c>
      <c r="AF4560" s="187" t="str">
        <f t="shared" si="1523"/>
        <v/>
      </c>
      <c r="AG4560" s="187" t="str">
        <f t="shared" si="1524"/>
        <v/>
      </c>
      <c r="AH4560" s="187" t="str">
        <f t="shared" si="1525"/>
        <v/>
      </c>
      <c r="AI4560" s="187" t="str">
        <f t="shared" si="1526"/>
        <v/>
      </c>
      <c r="AJ4560" s="187" t="str">
        <f t="shared" si="1527"/>
        <v/>
      </c>
      <c r="AK4560" s="187" t="str">
        <f t="shared" si="1528"/>
        <v/>
      </c>
      <c r="AN4560" s="187" t="str">
        <f t="shared" si="1529"/>
        <v/>
      </c>
      <c r="AO4560" s="187" t="str">
        <f t="shared" si="1530"/>
        <v/>
      </c>
      <c r="AP4560" s="187" t="str">
        <f t="shared" si="1531"/>
        <v/>
      </c>
      <c r="AT4560" s="187" t="str">
        <f t="shared" si="1532"/>
        <v/>
      </c>
      <c r="AU4560" s="187" t="str">
        <f t="shared" si="1533"/>
        <v/>
      </c>
      <c r="AV4560" s="187" t="str">
        <f t="shared" si="1534"/>
        <v/>
      </c>
      <c r="AW4560" s="187" t="str">
        <f t="shared" si="1535"/>
        <v/>
      </c>
      <c r="AX4560" s="187" t="str">
        <f t="shared" si="1536"/>
        <v/>
      </c>
      <c r="AY4560" s="187" t="str">
        <f t="shared" si="1537"/>
        <v/>
      </c>
      <c r="AZ4560" s="187" t="str">
        <f t="shared" si="1538"/>
        <v/>
      </c>
      <c r="BA4560" s="187" t="str">
        <f t="shared" si="1539"/>
        <v xml:space="preserve"> </v>
      </c>
      <c r="BB4560" s="187" t="str">
        <f>IFERROR(IF(AW4560="","",VLOOKUP(AW4560,SUSS!R:S,2,FALSE)),AY4560*SUSS!$M$2)</f>
        <v/>
      </c>
      <c r="BC4560" s="187" t="str">
        <f t="shared" si="1540"/>
        <v/>
      </c>
    </row>
    <row r="4561" spans="29:55">
      <c r="AC4561" s="187" t="str">
        <f t="shared" si="1520"/>
        <v/>
      </c>
      <c r="AD4561" s="187" t="str">
        <f t="shared" si="1521"/>
        <v/>
      </c>
      <c r="AE4561" s="187" t="str">
        <f t="shared" si="1522"/>
        <v/>
      </c>
      <c r="AF4561" s="187" t="str">
        <f t="shared" si="1523"/>
        <v/>
      </c>
      <c r="AG4561" s="187" t="str">
        <f t="shared" si="1524"/>
        <v/>
      </c>
      <c r="AH4561" s="187" t="str">
        <f t="shared" si="1525"/>
        <v/>
      </c>
      <c r="AI4561" s="187" t="str">
        <f t="shared" si="1526"/>
        <v/>
      </c>
      <c r="AJ4561" s="187" t="str">
        <f t="shared" si="1527"/>
        <v/>
      </c>
      <c r="AK4561" s="187" t="str">
        <f t="shared" si="1528"/>
        <v/>
      </c>
      <c r="AN4561" s="187" t="str">
        <f t="shared" si="1529"/>
        <v/>
      </c>
      <c r="AO4561" s="187" t="str">
        <f t="shared" si="1530"/>
        <v/>
      </c>
      <c r="AP4561" s="187" t="str">
        <f t="shared" si="1531"/>
        <v/>
      </c>
      <c r="AT4561" s="187" t="str">
        <f t="shared" si="1532"/>
        <v/>
      </c>
      <c r="AU4561" s="187" t="str">
        <f t="shared" si="1533"/>
        <v/>
      </c>
      <c r="AV4561" s="187" t="str">
        <f t="shared" si="1534"/>
        <v/>
      </c>
      <c r="AW4561" s="187" t="str">
        <f t="shared" si="1535"/>
        <v/>
      </c>
      <c r="AX4561" s="187" t="str">
        <f t="shared" si="1536"/>
        <v/>
      </c>
      <c r="AY4561" s="187" t="str">
        <f t="shared" si="1537"/>
        <v/>
      </c>
      <c r="AZ4561" s="187" t="str">
        <f t="shared" si="1538"/>
        <v/>
      </c>
      <c r="BA4561" s="187" t="str">
        <f t="shared" si="1539"/>
        <v xml:space="preserve"> </v>
      </c>
      <c r="BB4561" s="187" t="str">
        <f>IFERROR(IF(AW4561="","",VLOOKUP(AW4561,SUSS!R:S,2,FALSE)),AY4561*SUSS!$M$2)</f>
        <v/>
      </c>
      <c r="BC4561" s="187" t="str">
        <f t="shared" si="1540"/>
        <v/>
      </c>
    </row>
    <row r="4562" spans="29:55">
      <c r="AC4562" s="187" t="str">
        <f t="shared" si="1520"/>
        <v/>
      </c>
      <c r="AD4562" s="187" t="str">
        <f t="shared" si="1521"/>
        <v/>
      </c>
      <c r="AE4562" s="187" t="str">
        <f t="shared" si="1522"/>
        <v/>
      </c>
      <c r="AF4562" s="187" t="str">
        <f t="shared" si="1523"/>
        <v/>
      </c>
      <c r="AG4562" s="187" t="str">
        <f t="shared" si="1524"/>
        <v/>
      </c>
      <c r="AH4562" s="187" t="str">
        <f t="shared" si="1525"/>
        <v/>
      </c>
      <c r="AI4562" s="187" t="str">
        <f t="shared" si="1526"/>
        <v/>
      </c>
      <c r="AJ4562" s="187" t="str">
        <f t="shared" si="1527"/>
        <v/>
      </c>
      <c r="AK4562" s="187" t="str">
        <f t="shared" si="1528"/>
        <v/>
      </c>
      <c r="AN4562" s="187" t="str">
        <f t="shared" si="1529"/>
        <v/>
      </c>
      <c r="AO4562" s="187" t="str">
        <f t="shared" si="1530"/>
        <v/>
      </c>
      <c r="AP4562" s="187" t="str">
        <f t="shared" si="1531"/>
        <v/>
      </c>
      <c r="AT4562" s="187" t="str">
        <f t="shared" si="1532"/>
        <v/>
      </c>
      <c r="AU4562" s="187" t="str">
        <f t="shared" si="1533"/>
        <v/>
      </c>
      <c r="AV4562" s="187" t="str">
        <f t="shared" si="1534"/>
        <v/>
      </c>
      <c r="AW4562" s="187" t="str">
        <f t="shared" si="1535"/>
        <v/>
      </c>
      <c r="AX4562" s="187" t="str">
        <f t="shared" si="1536"/>
        <v/>
      </c>
      <c r="AY4562" s="187" t="str">
        <f t="shared" si="1537"/>
        <v/>
      </c>
      <c r="AZ4562" s="187" t="str">
        <f t="shared" si="1538"/>
        <v/>
      </c>
      <c r="BA4562" s="187" t="str">
        <f t="shared" si="1539"/>
        <v xml:space="preserve"> </v>
      </c>
      <c r="BB4562" s="187" t="str">
        <f>IFERROR(IF(AW4562="","",VLOOKUP(AW4562,SUSS!R:S,2,FALSE)),AY4562*SUSS!$M$2)</f>
        <v/>
      </c>
      <c r="BC4562" s="187" t="str">
        <f t="shared" si="1540"/>
        <v/>
      </c>
    </row>
    <row r="4563" spans="29:55">
      <c r="AC4563" s="187" t="str">
        <f t="shared" si="1520"/>
        <v/>
      </c>
      <c r="AD4563" s="187" t="str">
        <f t="shared" si="1521"/>
        <v/>
      </c>
      <c r="AE4563" s="187" t="str">
        <f t="shared" si="1522"/>
        <v/>
      </c>
      <c r="AF4563" s="187" t="str">
        <f t="shared" si="1523"/>
        <v/>
      </c>
      <c r="AG4563" s="187" t="str">
        <f t="shared" si="1524"/>
        <v/>
      </c>
      <c r="AH4563" s="187" t="str">
        <f t="shared" si="1525"/>
        <v/>
      </c>
      <c r="AI4563" s="187" t="str">
        <f t="shared" si="1526"/>
        <v/>
      </c>
      <c r="AJ4563" s="187" t="str">
        <f t="shared" si="1527"/>
        <v/>
      </c>
      <c r="AK4563" s="187" t="str">
        <f t="shared" si="1528"/>
        <v/>
      </c>
      <c r="AN4563" s="187" t="str">
        <f t="shared" si="1529"/>
        <v/>
      </c>
      <c r="AO4563" s="187" t="str">
        <f t="shared" si="1530"/>
        <v/>
      </c>
      <c r="AP4563" s="187" t="str">
        <f t="shared" si="1531"/>
        <v/>
      </c>
      <c r="AT4563" s="187" t="str">
        <f t="shared" si="1532"/>
        <v/>
      </c>
      <c r="AU4563" s="187" t="str">
        <f t="shared" si="1533"/>
        <v/>
      </c>
      <c r="AV4563" s="187" t="str">
        <f t="shared" si="1534"/>
        <v/>
      </c>
      <c r="AW4563" s="187" t="str">
        <f t="shared" si="1535"/>
        <v/>
      </c>
      <c r="AX4563" s="187" t="str">
        <f t="shared" si="1536"/>
        <v/>
      </c>
      <c r="AY4563" s="187" t="str">
        <f t="shared" si="1537"/>
        <v/>
      </c>
      <c r="AZ4563" s="187" t="str">
        <f t="shared" si="1538"/>
        <v/>
      </c>
      <c r="BA4563" s="187" t="str">
        <f t="shared" si="1539"/>
        <v xml:space="preserve"> </v>
      </c>
      <c r="BB4563" s="187" t="str">
        <f>IFERROR(IF(AW4563="","",VLOOKUP(AW4563,SUSS!R:S,2,FALSE)),AY4563*SUSS!$M$2)</f>
        <v/>
      </c>
      <c r="BC4563" s="187" t="str">
        <f t="shared" si="1540"/>
        <v/>
      </c>
    </row>
    <row r="4564" spans="29:55">
      <c r="AC4564" s="187" t="str">
        <f t="shared" si="1520"/>
        <v/>
      </c>
      <c r="AD4564" s="187" t="str">
        <f t="shared" si="1521"/>
        <v/>
      </c>
      <c r="AE4564" s="187" t="str">
        <f t="shared" si="1522"/>
        <v/>
      </c>
      <c r="AF4564" s="187" t="str">
        <f t="shared" si="1523"/>
        <v/>
      </c>
      <c r="AG4564" s="187" t="str">
        <f t="shared" si="1524"/>
        <v/>
      </c>
      <c r="AH4564" s="187" t="str">
        <f t="shared" si="1525"/>
        <v/>
      </c>
      <c r="AI4564" s="187" t="str">
        <f t="shared" si="1526"/>
        <v/>
      </c>
      <c r="AJ4564" s="187" t="str">
        <f t="shared" si="1527"/>
        <v/>
      </c>
      <c r="AK4564" s="187" t="str">
        <f t="shared" si="1528"/>
        <v/>
      </c>
      <c r="AN4564" s="187" t="str">
        <f t="shared" si="1529"/>
        <v/>
      </c>
      <c r="AO4564" s="187" t="str">
        <f t="shared" si="1530"/>
        <v/>
      </c>
      <c r="AP4564" s="187" t="str">
        <f t="shared" si="1531"/>
        <v/>
      </c>
      <c r="AT4564" s="187" t="str">
        <f t="shared" si="1532"/>
        <v/>
      </c>
      <c r="AU4564" s="187" t="str">
        <f t="shared" si="1533"/>
        <v/>
      </c>
      <c r="AV4564" s="187" t="str">
        <f t="shared" si="1534"/>
        <v/>
      </c>
      <c r="AW4564" s="187" t="str">
        <f t="shared" si="1535"/>
        <v/>
      </c>
      <c r="AX4564" s="187" t="str">
        <f t="shared" si="1536"/>
        <v/>
      </c>
      <c r="AY4564" s="187" t="str">
        <f t="shared" si="1537"/>
        <v/>
      </c>
      <c r="AZ4564" s="187" t="str">
        <f t="shared" si="1538"/>
        <v/>
      </c>
      <c r="BA4564" s="187" t="str">
        <f t="shared" si="1539"/>
        <v xml:space="preserve"> </v>
      </c>
      <c r="BB4564" s="187" t="str">
        <f>IFERROR(IF(AW4564="","",VLOOKUP(AW4564,SUSS!R:S,2,FALSE)),AY4564*SUSS!$M$2)</f>
        <v/>
      </c>
      <c r="BC4564" s="187" t="str">
        <f t="shared" si="1540"/>
        <v/>
      </c>
    </row>
    <row r="4565" spans="29:55">
      <c r="AC4565" s="187" t="str">
        <f t="shared" si="1520"/>
        <v/>
      </c>
      <c r="AD4565" s="187" t="str">
        <f t="shared" si="1521"/>
        <v/>
      </c>
      <c r="AE4565" s="187" t="str">
        <f t="shared" si="1522"/>
        <v/>
      </c>
      <c r="AF4565" s="187" t="str">
        <f t="shared" si="1523"/>
        <v/>
      </c>
      <c r="AG4565" s="187" t="str">
        <f t="shared" si="1524"/>
        <v/>
      </c>
      <c r="AH4565" s="187" t="str">
        <f t="shared" si="1525"/>
        <v/>
      </c>
      <c r="AI4565" s="187" t="str">
        <f t="shared" si="1526"/>
        <v/>
      </c>
      <c r="AJ4565" s="187" t="str">
        <f t="shared" si="1527"/>
        <v/>
      </c>
      <c r="AK4565" s="187" t="str">
        <f t="shared" si="1528"/>
        <v/>
      </c>
      <c r="AN4565" s="187" t="str">
        <f t="shared" si="1529"/>
        <v/>
      </c>
      <c r="AO4565" s="187" t="str">
        <f t="shared" si="1530"/>
        <v/>
      </c>
      <c r="AP4565" s="187" t="str">
        <f t="shared" si="1531"/>
        <v/>
      </c>
      <c r="AT4565" s="187" t="str">
        <f t="shared" si="1532"/>
        <v/>
      </c>
      <c r="AU4565" s="187" t="str">
        <f t="shared" si="1533"/>
        <v/>
      </c>
      <c r="AV4565" s="187" t="str">
        <f t="shared" si="1534"/>
        <v/>
      </c>
      <c r="AW4565" s="187" t="str">
        <f t="shared" si="1535"/>
        <v/>
      </c>
      <c r="AX4565" s="187" t="str">
        <f t="shared" si="1536"/>
        <v/>
      </c>
      <c r="AY4565" s="187" t="str">
        <f t="shared" si="1537"/>
        <v/>
      </c>
      <c r="AZ4565" s="187" t="str">
        <f t="shared" si="1538"/>
        <v/>
      </c>
      <c r="BA4565" s="187" t="str">
        <f t="shared" si="1539"/>
        <v xml:space="preserve"> </v>
      </c>
      <c r="BB4565" s="187" t="str">
        <f>IFERROR(IF(AW4565="","",VLOOKUP(AW4565,SUSS!R:S,2,FALSE)),AY4565*SUSS!$M$2)</f>
        <v/>
      </c>
      <c r="BC4565" s="187" t="str">
        <f t="shared" si="1540"/>
        <v/>
      </c>
    </row>
    <row r="4566" spans="29:55">
      <c r="AC4566" s="187" t="str">
        <f t="shared" si="1520"/>
        <v/>
      </c>
      <c r="AD4566" s="187" t="str">
        <f t="shared" si="1521"/>
        <v/>
      </c>
      <c r="AE4566" s="187" t="str">
        <f t="shared" si="1522"/>
        <v/>
      </c>
      <c r="AF4566" s="187" t="str">
        <f t="shared" si="1523"/>
        <v/>
      </c>
      <c r="AG4566" s="187" t="str">
        <f t="shared" si="1524"/>
        <v/>
      </c>
      <c r="AH4566" s="187" t="str">
        <f t="shared" si="1525"/>
        <v/>
      </c>
      <c r="AI4566" s="187" t="str">
        <f t="shared" si="1526"/>
        <v/>
      </c>
      <c r="AJ4566" s="187" t="str">
        <f t="shared" si="1527"/>
        <v/>
      </c>
      <c r="AK4566" s="187" t="str">
        <f t="shared" si="1528"/>
        <v/>
      </c>
      <c r="AN4566" s="187" t="str">
        <f t="shared" si="1529"/>
        <v/>
      </c>
      <c r="AO4566" s="187" t="str">
        <f t="shared" si="1530"/>
        <v/>
      </c>
      <c r="AP4566" s="187" t="str">
        <f t="shared" si="1531"/>
        <v/>
      </c>
      <c r="AT4566" s="187" t="str">
        <f t="shared" si="1532"/>
        <v/>
      </c>
      <c r="AU4566" s="187" t="str">
        <f t="shared" si="1533"/>
        <v/>
      </c>
      <c r="AV4566" s="187" t="str">
        <f t="shared" si="1534"/>
        <v/>
      </c>
      <c r="AW4566" s="187" t="str">
        <f t="shared" si="1535"/>
        <v/>
      </c>
      <c r="AX4566" s="187" t="str">
        <f t="shared" si="1536"/>
        <v/>
      </c>
      <c r="AY4566" s="187" t="str">
        <f t="shared" si="1537"/>
        <v/>
      </c>
      <c r="AZ4566" s="187" t="str">
        <f t="shared" si="1538"/>
        <v/>
      </c>
      <c r="BA4566" s="187" t="str">
        <f t="shared" si="1539"/>
        <v xml:space="preserve"> </v>
      </c>
      <c r="BB4566" s="187" t="str">
        <f>IFERROR(IF(AW4566="","",VLOOKUP(AW4566,SUSS!R:S,2,FALSE)),AY4566*SUSS!$M$2)</f>
        <v/>
      </c>
      <c r="BC4566" s="187" t="str">
        <f t="shared" si="1540"/>
        <v/>
      </c>
    </row>
    <row r="4567" spans="29:55">
      <c r="AC4567" s="187" t="str">
        <f t="shared" si="1520"/>
        <v/>
      </c>
      <c r="AD4567" s="187" t="str">
        <f t="shared" si="1521"/>
        <v/>
      </c>
      <c r="AE4567" s="187" t="str">
        <f t="shared" si="1522"/>
        <v/>
      </c>
      <c r="AF4567" s="187" t="str">
        <f t="shared" si="1523"/>
        <v/>
      </c>
      <c r="AG4567" s="187" t="str">
        <f t="shared" si="1524"/>
        <v/>
      </c>
      <c r="AH4567" s="187" t="str">
        <f t="shared" si="1525"/>
        <v/>
      </c>
      <c r="AI4567" s="187" t="str">
        <f t="shared" si="1526"/>
        <v/>
      </c>
      <c r="AJ4567" s="187" t="str">
        <f t="shared" si="1527"/>
        <v/>
      </c>
      <c r="AK4567" s="187" t="str">
        <f t="shared" si="1528"/>
        <v/>
      </c>
      <c r="AN4567" s="187" t="str">
        <f t="shared" si="1529"/>
        <v/>
      </c>
      <c r="AO4567" s="187" t="str">
        <f t="shared" si="1530"/>
        <v/>
      </c>
      <c r="AP4567" s="187" t="str">
        <f t="shared" si="1531"/>
        <v/>
      </c>
      <c r="AT4567" s="187" t="str">
        <f t="shared" si="1532"/>
        <v/>
      </c>
      <c r="AU4567" s="187" t="str">
        <f t="shared" si="1533"/>
        <v/>
      </c>
      <c r="AV4567" s="187" t="str">
        <f t="shared" si="1534"/>
        <v/>
      </c>
      <c r="AW4567" s="187" t="str">
        <f t="shared" si="1535"/>
        <v/>
      </c>
      <c r="AX4567" s="187" t="str">
        <f t="shared" si="1536"/>
        <v/>
      </c>
      <c r="AY4567" s="187" t="str">
        <f t="shared" si="1537"/>
        <v/>
      </c>
      <c r="AZ4567" s="187" t="str">
        <f t="shared" si="1538"/>
        <v/>
      </c>
      <c r="BA4567" s="187" t="str">
        <f t="shared" si="1539"/>
        <v xml:space="preserve"> </v>
      </c>
      <c r="BB4567" s="187" t="str">
        <f>IFERROR(IF(AW4567="","",VLOOKUP(AW4567,SUSS!R:S,2,FALSE)),AY4567*SUSS!$M$2)</f>
        <v/>
      </c>
      <c r="BC4567" s="187" t="str">
        <f t="shared" si="1540"/>
        <v/>
      </c>
    </row>
    <row r="4568" spans="29:55">
      <c r="AC4568" s="187" t="str">
        <f t="shared" si="1520"/>
        <v/>
      </c>
      <c r="AD4568" s="187" t="str">
        <f t="shared" si="1521"/>
        <v/>
      </c>
      <c r="AE4568" s="187" t="str">
        <f t="shared" si="1522"/>
        <v/>
      </c>
      <c r="AF4568" s="187" t="str">
        <f t="shared" si="1523"/>
        <v/>
      </c>
      <c r="AG4568" s="187" t="str">
        <f t="shared" si="1524"/>
        <v/>
      </c>
      <c r="AH4568" s="187" t="str">
        <f t="shared" si="1525"/>
        <v/>
      </c>
      <c r="AI4568" s="187" t="str">
        <f t="shared" si="1526"/>
        <v/>
      </c>
      <c r="AJ4568" s="187" t="str">
        <f t="shared" si="1527"/>
        <v/>
      </c>
      <c r="AK4568" s="187" t="str">
        <f t="shared" si="1528"/>
        <v/>
      </c>
      <c r="AN4568" s="187" t="str">
        <f t="shared" si="1529"/>
        <v/>
      </c>
      <c r="AO4568" s="187" t="str">
        <f t="shared" si="1530"/>
        <v/>
      </c>
      <c r="AP4568" s="187" t="str">
        <f t="shared" si="1531"/>
        <v/>
      </c>
      <c r="AT4568" s="187" t="str">
        <f t="shared" si="1532"/>
        <v/>
      </c>
      <c r="AU4568" s="187" t="str">
        <f t="shared" si="1533"/>
        <v/>
      </c>
      <c r="AV4568" s="187" t="str">
        <f t="shared" si="1534"/>
        <v/>
      </c>
      <c r="AW4568" s="187" t="str">
        <f t="shared" si="1535"/>
        <v/>
      </c>
      <c r="AX4568" s="187" t="str">
        <f t="shared" si="1536"/>
        <v/>
      </c>
      <c r="AY4568" s="187" t="str">
        <f t="shared" si="1537"/>
        <v/>
      </c>
      <c r="AZ4568" s="187" t="str">
        <f t="shared" si="1538"/>
        <v/>
      </c>
      <c r="BA4568" s="187" t="str">
        <f t="shared" si="1539"/>
        <v xml:space="preserve"> </v>
      </c>
      <c r="BB4568" s="187" t="str">
        <f>IFERROR(IF(AW4568="","",VLOOKUP(AW4568,SUSS!R:S,2,FALSE)),AY4568*SUSS!$M$2)</f>
        <v/>
      </c>
      <c r="BC4568" s="187" t="str">
        <f t="shared" si="1540"/>
        <v/>
      </c>
    </row>
    <row r="4569" spans="29:55">
      <c r="AC4569" s="187" t="str">
        <f t="shared" si="1520"/>
        <v/>
      </c>
      <c r="AD4569" s="187" t="str">
        <f t="shared" si="1521"/>
        <v/>
      </c>
      <c r="AE4569" s="187" t="str">
        <f t="shared" si="1522"/>
        <v/>
      </c>
      <c r="AF4569" s="187" t="str">
        <f t="shared" si="1523"/>
        <v/>
      </c>
      <c r="AG4569" s="187" t="str">
        <f t="shared" si="1524"/>
        <v/>
      </c>
      <c r="AH4569" s="187" t="str">
        <f t="shared" si="1525"/>
        <v/>
      </c>
      <c r="AI4569" s="187" t="str">
        <f t="shared" si="1526"/>
        <v/>
      </c>
      <c r="AJ4569" s="187" t="str">
        <f t="shared" si="1527"/>
        <v/>
      </c>
      <c r="AK4569" s="187" t="str">
        <f t="shared" si="1528"/>
        <v/>
      </c>
      <c r="AN4569" s="187" t="str">
        <f t="shared" si="1529"/>
        <v/>
      </c>
      <c r="AO4569" s="187" t="str">
        <f t="shared" si="1530"/>
        <v/>
      </c>
      <c r="AP4569" s="187" t="str">
        <f t="shared" si="1531"/>
        <v/>
      </c>
      <c r="AT4569" s="187" t="str">
        <f t="shared" si="1532"/>
        <v/>
      </c>
      <c r="AU4569" s="187" t="str">
        <f t="shared" si="1533"/>
        <v/>
      </c>
      <c r="AV4569" s="187" t="str">
        <f t="shared" si="1534"/>
        <v/>
      </c>
      <c r="AW4569" s="187" t="str">
        <f t="shared" si="1535"/>
        <v/>
      </c>
      <c r="AX4569" s="187" t="str">
        <f t="shared" si="1536"/>
        <v/>
      </c>
      <c r="AY4569" s="187" t="str">
        <f t="shared" si="1537"/>
        <v/>
      </c>
      <c r="AZ4569" s="187" t="str">
        <f t="shared" si="1538"/>
        <v/>
      </c>
      <c r="BA4569" s="187" t="str">
        <f t="shared" si="1539"/>
        <v xml:space="preserve"> </v>
      </c>
      <c r="BB4569" s="187" t="str">
        <f>IFERROR(IF(AW4569="","",VLOOKUP(AW4569,SUSS!R:S,2,FALSE)),AY4569*SUSS!$M$2)</f>
        <v/>
      </c>
      <c r="BC4569" s="187" t="str">
        <f t="shared" si="1540"/>
        <v/>
      </c>
    </row>
    <row r="4570" spans="29:55">
      <c r="AC4570" s="187" t="str">
        <f t="shared" si="1520"/>
        <v/>
      </c>
      <c r="AD4570" s="187" t="str">
        <f t="shared" si="1521"/>
        <v/>
      </c>
      <c r="AE4570" s="187" t="str">
        <f t="shared" si="1522"/>
        <v/>
      </c>
      <c r="AF4570" s="187" t="str">
        <f t="shared" si="1523"/>
        <v/>
      </c>
      <c r="AG4570" s="187" t="str">
        <f t="shared" si="1524"/>
        <v/>
      </c>
      <c r="AH4570" s="187" t="str">
        <f t="shared" si="1525"/>
        <v/>
      </c>
      <c r="AI4570" s="187" t="str">
        <f t="shared" si="1526"/>
        <v/>
      </c>
      <c r="AJ4570" s="187" t="str">
        <f t="shared" si="1527"/>
        <v/>
      </c>
      <c r="AK4570" s="187" t="str">
        <f t="shared" si="1528"/>
        <v/>
      </c>
      <c r="AN4570" s="187" t="str">
        <f t="shared" si="1529"/>
        <v/>
      </c>
      <c r="AO4570" s="187" t="str">
        <f t="shared" si="1530"/>
        <v/>
      </c>
      <c r="AP4570" s="187" t="str">
        <f t="shared" si="1531"/>
        <v/>
      </c>
      <c r="AT4570" s="187" t="str">
        <f t="shared" si="1532"/>
        <v/>
      </c>
      <c r="AU4570" s="187" t="str">
        <f t="shared" si="1533"/>
        <v/>
      </c>
      <c r="AV4570" s="187" t="str">
        <f t="shared" si="1534"/>
        <v/>
      </c>
      <c r="AW4570" s="187" t="str">
        <f t="shared" si="1535"/>
        <v/>
      </c>
      <c r="AX4570" s="187" t="str">
        <f t="shared" si="1536"/>
        <v/>
      </c>
      <c r="AY4570" s="187" t="str">
        <f t="shared" si="1537"/>
        <v/>
      </c>
      <c r="AZ4570" s="187" t="str">
        <f t="shared" si="1538"/>
        <v/>
      </c>
      <c r="BA4570" s="187" t="str">
        <f t="shared" si="1539"/>
        <v xml:space="preserve"> </v>
      </c>
      <c r="BB4570" s="187" t="str">
        <f>IFERROR(IF(AW4570="","",VLOOKUP(AW4570,SUSS!R:S,2,FALSE)),AY4570*SUSS!$M$2)</f>
        <v/>
      </c>
      <c r="BC4570" s="187" t="str">
        <f t="shared" si="1540"/>
        <v/>
      </c>
    </row>
    <row r="4571" spans="29:55">
      <c r="AC4571" s="187" t="str">
        <f t="shared" si="1520"/>
        <v/>
      </c>
      <c r="AD4571" s="187" t="str">
        <f t="shared" si="1521"/>
        <v/>
      </c>
      <c r="AE4571" s="187" t="str">
        <f t="shared" si="1522"/>
        <v/>
      </c>
      <c r="AF4571" s="187" t="str">
        <f t="shared" si="1523"/>
        <v/>
      </c>
      <c r="AG4571" s="187" t="str">
        <f t="shared" si="1524"/>
        <v/>
      </c>
      <c r="AH4571" s="187" t="str">
        <f t="shared" si="1525"/>
        <v/>
      </c>
      <c r="AI4571" s="187" t="str">
        <f t="shared" si="1526"/>
        <v/>
      </c>
      <c r="AJ4571" s="187" t="str">
        <f t="shared" si="1527"/>
        <v/>
      </c>
      <c r="AK4571" s="187" t="str">
        <f t="shared" si="1528"/>
        <v/>
      </c>
      <c r="AN4571" s="187" t="str">
        <f t="shared" si="1529"/>
        <v/>
      </c>
      <c r="AO4571" s="187" t="str">
        <f t="shared" si="1530"/>
        <v/>
      </c>
      <c r="AP4571" s="187" t="str">
        <f t="shared" si="1531"/>
        <v/>
      </c>
      <c r="AT4571" s="187" t="str">
        <f t="shared" si="1532"/>
        <v/>
      </c>
      <c r="AU4571" s="187" t="str">
        <f t="shared" si="1533"/>
        <v/>
      </c>
      <c r="AV4571" s="187" t="str">
        <f t="shared" si="1534"/>
        <v/>
      </c>
      <c r="AW4571" s="187" t="str">
        <f t="shared" si="1535"/>
        <v/>
      </c>
      <c r="AX4571" s="187" t="str">
        <f t="shared" si="1536"/>
        <v/>
      </c>
      <c r="AY4571" s="187" t="str">
        <f t="shared" si="1537"/>
        <v/>
      </c>
      <c r="AZ4571" s="187" t="str">
        <f t="shared" si="1538"/>
        <v/>
      </c>
      <c r="BA4571" s="187" t="str">
        <f t="shared" si="1539"/>
        <v xml:space="preserve"> </v>
      </c>
      <c r="BB4571" s="187" t="str">
        <f>IFERROR(IF(AW4571="","",VLOOKUP(AW4571,SUSS!R:S,2,FALSE)),AY4571*SUSS!$M$2)</f>
        <v/>
      </c>
      <c r="BC4571" s="187" t="str">
        <f t="shared" si="1540"/>
        <v/>
      </c>
    </row>
    <row r="4572" spans="29:55">
      <c r="AC4572" s="187" t="str">
        <f t="shared" si="1520"/>
        <v/>
      </c>
      <c r="AD4572" s="187" t="str">
        <f t="shared" si="1521"/>
        <v/>
      </c>
      <c r="AE4572" s="187" t="str">
        <f t="shared" si="1522"/>
        <v/>
      </c>
      <c r="AF4572" s="187" t="str">
        <f t="shared" si="1523"/>
        <v/>
      </c>
      <c r="AG4572" s="187" t="str">
        <f t="shared" si="1524"/>
        <v/>
      </c>
      <c r="AH4572" s="187" t="str">
        <f t="shared" si="1525"/>
        <v/>
      </c>
      <c r="AI4572" s="187" t="str">
        <f t="shared" si="1526"/>
        <v/>
      </c>
      <c r="AJ4572" s="187" t="str">
        <f t="shared" si="1527"/>
        <v/>
      </c>
      <c r="AK4572" s="187" t="str">
        <f t="shared" si="1528"/>
        <v/>
      </c>
      <c r="AN4572" s="187" t="str">
        <f t="shared" si="1529"/>
        <v/>
      </c>
      <c r="AO4572" s="187" t="str">
        <f t="shared" si="1530"/>
        <v/>
      </c>
      <c r="AP4572" s="187" t="str">
        <f t="shared" si="1531"/>
        <v/>
      </c>
      <c r="AT4572" s="187" t="str">
        <f t="shared" si="1532"/>
        <v/>
      </c>
      <c r="AU4572" s="187" t="str">
        <f t="shared" si="1533"/>
        <v/>
      </c>
      <c r="AV4572" s="187" t="str">
        <f t="shared" si="1534"/>
        <v/>
      </c>
      <c r="AW4572" s="187" t="str">
        <f t="shared" si="1535"/>
        <v/>
      </c>
      <c r="AX4572" s="187" t="str">
        <f t="shared" si="1536"/>
        <v/>
      </c>
      <c r="AY4572" s="187" t="str">
        <f t="shared" si="1537"/>
        <v/>
      </c>
      <c r="AZ4572" s="187" t="str">
        <f t="shared" si="1538"/>
        <v/>
      </c>
      <c r="BA4572" s="187" t="str">
        <f t="shared" si="1539"/>
        <v xml:space="preserve"> </v>
      </c>
      <c r="BB4572" s="187" t="str">
        <f>IFERROR(IF(AW4572="","",VLOOKUP(AW4572,SUSS!R:S,2,FALSE)),AY4572*SUSS!$M$2)</f>
        <v/>
      </c>
      <c r="BC4572" s="187" t="str">
        <f t="shared" si="1540"/>
        <v/>
      </c>
    </row>
    <row r="4573" spans="29:55">
      <c r="AC4573" s="187" t="str">
        <f t="shared" si="1520"/>
        <v/>
      </c>
      <c r="AD4573" s="187" t="str">
        <f t="shared" si="1521"/>
        <v/>
      </c>
      <c r="AE4573" s="187" t="str">
        <f t="shared" si="1522"/>
        <v/>
      </c>
      <c r="AF4573" s="187" t="str">
        <f t="shared" si="1523"/>
        <v/>
      </c>
      <c r="AG4573" s="187" t="str">
        <f t="shared" si="1524"/>
        <v/>
      </c>
      <c r="AH4573" s="187" t="str">
        <f t="shared" si="1525"/>
        <v/>
      </c>
      <c r="AI4573" s="187" t="str">
        <f t="shared" si="1526"/>
        <v/>
      </c>
      <c r="AJ4573" s="187" t="str">
        <f t="shared" si="1527"/>
        <v/>
      </c>
      <c r="AK4573" s="187" t="str">
        <f t="shared" si="1528"/>
        <v/>
      </c>
      <c r="AN4573" s="187" t="str">
        <f t="shared" si="1529"/>
        <v/>
      </c>
      <c r="AO4573" s="187" t="str">
        <f t="shared" si="1530"/>
        <v/>
      </c>
      <c r="AP4573" s="187" t="str">
        <f t="shared" si="1531"/>
        <v/>
      </c>
      <c r="AT4573" s="187" t="str">
        <f t="shared" si="1532"/>
        <v/>
      </c>
      <c r="AU4573" s="187" t="str">
        <f t="shared" si="1533"/>
        <v/>
      </c>
      <c r="AV4573" s="187" t="str">
        <f t="shared" si="1534"/>
        <v/>
      </c>
      <c r="AW4573" s="187" t="str">
        <f t="shared" si="1535"/>
        <v/>
      </c>
      <c r="AX4573" s="187" t="str">
        <f t="shared" si="1536"/>
        <v/>
      </c>
      <c r="AY4573" s="187" t="str">
        <f t="shared" si="1537"/>
        <v/>
      </c>
      <c r="AZ4573" s="187" t="str">
        <f t="shared" si="1538"/>
        <v/>
      </c>
      <c r="BA4573" s="187" t="str">
        <f t="shared" si="1539"/>
        <v xml:space="preserve"> </v>
      </c>
      <c r="BB4573" s="187" t="str">
        <f>IFERROR(IF(AW4573="","",VLOOKUP(AW4573,SUSS!R:S,2,FALSE)),AY4573*SUSS!$M$2)</f>
        <v/>
      </c>
      <c r="BC4573" s="187" t="str">
        <f t="shared" si="1540"/>
        <v/>
      </c>
    </row>
    <row r="4574" spans="29:55">
      <c r="AC4574" s="187" t="str">
        <f t="shared" si="1520"/>
        <v/>
      </c>
      <c r="AD4574" s="187" t="str">
        <f t="shared" si="1521"/>
        <v/>
      </c>
      <c r="AE4574" s="187" t="str">
        <f t="shared" si="1522"/>
        <v/>
      </c>
      <c r="AF4574" s="187" t="str">
        <f t="shared" si="1523"/>
        <v/>
      </c>
      <c r="AG4574" s="187" t="str">
        <f t="shared" si="1524"/>
        <v/>
      </c>
      <c r="AH4574" s="187" t="str">
        <f t="shared" si="1525"/>
        <v/>
      </c>
      <c r="AI4574" s="187" t="str">
        <f t="shared" si="1526"/>
        <v/>
      </c>
      <c r="AJ4574" s="187" t="str">
        <f t="shared" si="1527"/>
        <v/>
      </c>
      <c r="AK4574" s="187" t="str">
        <f t="shared" si="1528"/>
        <v/>
      </c>
      <c r="AN4574" s="187" t="str">
        <f t="shared" si="1529"/>
        <v/>
      </c>
      <c r="AO4574" s="187" t="str">
        <f t="shared" si="1530"/>
        <v/>
      </c>
      <c r="AP4574" s="187" t="str">
        <f t="shared" si="1531"/>
        <v/>
      </c>
      <c r="AT4574" s="187" t="str">
        <f t="shared" si="1532"/>
        <v/>
      </c>
      <c r="AU4574" s="187" t="str">
        <f t="shared" si="1533"/>
        <v/>
      </c>
      <c r="AV4574" s="187" t="str">
        <f t="shared" si="1534"/>
        <v/>
      </c>
      <c r="AW4574" s="187" t="str">
        <f t="shared" si="1535"/>
        <v/>
      </c>
      <c r="AX4574" s="187" t="str">
        <f t="shared" si="1536"/>
        <v/>
      </c>
      <c r="AY4574" s="187" t="str">
        <f t="shared" si="1537"/>
        <v/>
      </c>
      <c r="AZ4574" s="187" t="str">
        <f t="shared" si="1538"/>
        <v/>
      </c>
      <c r="BA4574" s="187" t="str">
        <f t="shared" si="1539"/>
        <v xml:space="preserve"> </v>
      </c>
      <c r="BB4574" s="187" t="str">
        <f>IFERROR(IF(AW4574="","",VLOOKUP(AW4574,SUSS!R:S,2,FALSE)),AY4574*SUSS!$M$2)</f>
        <v/>
      </c>
      <c r="BC4574" s="187" t="str">
        <f t="shared" si="1540"/>
        <v/>
      </c>
    </row>
    <row r="4575" spans="29:55">
      <c r="AC4575" s="187" t="str">
        <f t="shared" si="1520"/>
        <v/>
      </c>
      <c r="AD4575" s="187" t="str">
        <f t="shared" si="1521"/>
        <v/>
      </c>
      <c r="AE4575" s="187" t="str">
        <f t="shared" si="1522"/>
        <v/>
      </c>
      <c r="AF4575" s="187" t="str">
        <f t="shared" si="1523"/>
        <v/>
      </c>
      <c r="AG4575" s="187" t="str">
        <f t="shared" si="1524"/>
        <v/>
      </c>
      <c r="AH4575" s="187" t="str">
        <f t="shared" si="1525"/>
        <v/>
      </c>
      <c r="AI4575" s="187" t="str">
        <f t="shared" si="1526"/>
        <v/>
      </c>
      <c r="AJ4575" s="187" t="str">
        <f t="shared" si="1527"/>
        <v/>
      </c>
      <c r="AK4575" s="187" t="str">
        <f t="shared" si="1528"/>
        <v/>
      </c>
      <c r="AN4575" s="187" t="str">
        <f t="shared" si="1529"/>
        <v/>
      </c>
      <c r="AO4575" s="187" t="str">
        <f t="shared" si="1530"/>
        <v/>
      </c>
      <c r="AP4575" s="187" t="str">
        <f t="shared" si="1531"/>
        <v/>
      </c>
      <c r="AT4575" s="187" t="str">
        <f t="shared" si="1532"/>
        <v/>
      </c>
      <c r="AU4575" s="187" t="str">
        <f t="shared" si="1533"/>
        <v/>
      </c>
      <c r="AV4575" s="187" t="str">
        <f t="shared" si="1534"/>
        <v/>
      </c>
      <c r="AW4575" s="187" t="str">
        <f t="shared" si="1535"/>
        <v/>
      </c>
      <c r="AX4575" s="187" t="str">
        <f t="shared" si="1536"/>
        <v/>
      </c>
      <c r="AY4575" s="187" t="str">
        <f t="shared" si="1537"/>
        <v/>
      </c>
      <c r="AZ4575" s="187" t="str">
        <f t="shared" si="1538"/>
        <v/>
      </c>
      <c r="BA4575" s="187" t="str">
        <f t="shared" si="1539"/>
        <v xml:space="preserve"> </v>
      </c>
      <c r="BB4575" s="187" t="str">
        <f>IFERROR(IF(AW4575="","",VLOOKUP(AW4575,SUSS!R:S,2,FALSE)),AY4575*SUSS!$M$2)</f>
        <v/>
      </c>
      <c r="BC4575" s="187" t="str">
        <f t="shared" si="1540"/>
        <v/>
      </c>
    </row>
    <row r="4576" spans="29:55">
      <c r="AC4576" s="187" t="str">
        <f t="shared" si="1520"/>
        <v/>
      </c>
      <c r="AD4576" s="187" t="str">
        <f t="shared" si="1521"/>
        <v/>
      </c>
      <c r="AE4576" s="187" t="str">
        <f t="shared" si="1522"/>
        <v/>
      </c>
      <c r="AF4576" s="187" t="str">
        <f t="shared" si="1523"/>
        <v/>
      </c>
      <c r="AG4576" s="187" t="str">
        <f t="shared" si="1524"/>
        <v/>
      </c>
      <c r="AH4576" s="187" t="str">
        <f t="shared" si="1525"/>
        <v/>
      </c>
      <c r="AI4576" s="187" t="str">
        <f t="shared" si="1526"/>
        <v/>
      </c>
      <c r="AJ4576" s="187" t="str">
        <f t="shared" si="1527"/>
        <v/>
      </c>
      <c r="AK4576" s="187" t="str">
        <f t="shared" si="1528"/>
        <v/>
      </c>
      <c r="AN4576" s="187" t="str">
        <f t="shared" si="1529"/>
        <v/>
      </c>
      <c r="AO4576" s="187" t="str">
        <f t="shared" si="1530"/>
        <v/>
      </c>
      <c r="AP4576" s="187" t="str">
        <f t="shared" si="1531"/>
        <v/>
      </c>
      <c r="AT4576" s="187" t="str">
        <f t="shared" si="1532"/>
        <v/>
      </c>
      <c r="AU4576" s="187" t="str">
        <f t="shared" si="1533"/>
        <v/>
      </c>
      <c r="AV4576" s="187" t="str">
        <f t="shared" si="1534"/>
        <v/>
      </c>
      <c r="AW4576" s="187" t="str">
        <f t="shared" si="1535"/>
        <v/>
      </c>
      <c r="AX4576" s="187" t="str">
        <f t="shared" si="1536"/>
        <v/>
      </c>
      <c r="AY4576" s="187" t="str">
        <f t="shared" si="1537"/>
        <v/>
      </c>
      <c r="AZ4576" s="187" t="str">
        <f t="shared" si="1538"/>
        <v/>
      </c>
      <c r="BA4576" s="187" t="str">
        <f t="shared" si="1539"/>
        <v xml:space="preserve"> </v>
      </c>
      <c r="BB4576" s="187" t="str">
        <f>IFERROR(IF(AW4576="","",VLOOKUP(AW4576,SUSS!R:S,2,FALSE)),AY4576*SUSS!$M$2)</f>
        <v/>
      </c>
      <c r="BC4576" s="187" t="str">
        <f t="shared" si="1540"/>
        <v/>
      </c>
    </row>
    <row r="4577" spans="29:55">
      <c r="AC4577" s="187" t="str">
        <f t="shared" ref="AC4577:AC4640" si="1541">IF($E4577=$AD$1,IF($G4577=$AE$1,A4577,""),"")</f>
        <v/>
      </c>
      <c r="AD4577" s="187" t="str">
        <f t="shared" ref="AD4577:AD4640" si="1542">IF($E4577=$AD$1,IF($G4577=$AE$1,E4577,""),"")</f>
        <v/>
      </c>
      <c r="AE4577" s="187" t="str">
        <f t="shared" ref="AE4577:AE4640" si="1543">IF($E4577=$AD$1,IF($G4577=$AE$1,F4577,""),"")</f>
        <v/>
      </c>
      <c r="AF4577" s="187" t="str">
        <f t="shared" ref="AF4577:AF4640" si="1544">IF($E4577=$AD$1,IF($G4577=$AE$1,G4577,""),"")</f>
        <v/>
      </c>
      <c r="AG4577" s="187" t="str">
        <f t="shared" ref="AG4577:AG4640" si="1545">IF($E4577=$AD$1,IF($G4577=$AE$1,I4577,""),"")</f>
        <v/>
      </c>
      <c r="AH4577" s="187" t="str">
        <f t="shared" ref="AH4577:AH4640" si="1546">IF($E4577=$AD$1,IF($G4577=$AE$1,J4577,""),"")</f>
        <v/>
      </c>
      <c r="AI4577" s="187" t="str">
        <f t="shared" ref="AI4577:AI4640" si="1547">IF($E4577=$AD$1,IF($G4577=$AE$1,K4577,""),"")</f>
        <v/>
      </c>
      <c r="AJ4577" s="187" t="str">
        <f t="shared" ref="AJ4577:AJ4640" si="1548">IF($E4577=$AD$1,IF($G4577=$AE$1,B4577,""),"")</f>
        <v/>
      </c>
      <c r="AK4577" s="187" t="str">
        <f t="shared" ref="AK4577:AK4640" si="1549">IF($E4577=$AD$1,IF($G4577=$AE$1,C4577,""),"")</f>
        <v/>
      </c>
      <c r="AN4577" s="187" t="str">
        <f t="shared" ref="AN4577:AN4640" si="1550">LEFT(AO4577,7)</f>
        <v/>
      </c>
      <c r="AO4577" s="187" t="str">
        <f t="shared" ref="AO4577:AO4640" si="1551">IF(AF4577=$AE$1,AJ4577&amp;"/"&amp;AK4577&amp;" "&amp;AD4577,"")</f>
        <v/>
      </c>
      <c r="AP4577" s="187" t="str">
        <f t="shared" ref="AP4577:AP4640" si="1552">IF(AO4577&lt;&gt;"",AI4577,"")</f>
        <v/>
      </c>
      <c r="AT4577" s="187" t="str">
        <f t="shared" ref="AT4577:AT4640" si="1553">IF($Q4577=$AD$1,N4577,"")</f>
        <v/>
      </c>
      <c r="AU4577" s="187" t="str">
        <f t="shared" ref="AU4577:AU4640" si="1554">IF($Q4577=$AD$1,O4577,"")</f>
        <v/>
      </c>
      <c r="AV4577" s="187" t="str">
        <f t="shared" ref="AV4577:AV4640" si="1555">IF($Q4577=$AD$1,P4577,"")</f>
        <v/>
      </c>
      <c r="AW4577" s="187" t="str">
        <f t="shared" ref="AW4577:AW4640" si="1556">IF($Q4577=$AD$1,T4577,"")</f>
        <v/>
      </c>
      <c r="AX4577" s="187" t="str">
        <f t="shared" ref="AX4577:AX4640" si="1557">IF(AW4577&lt;&gt;"",AW4577&amp;" "&amp;$AD$1,"")</f>
        <v/>
      </c>
      <c r="AY4577" s="187" t="str">
        <f t="shared" ref="AY4577:AY4640" si="1558">VLOOKUP(AX4577,AO:AP,2,FALSE)</f>
        <v/>
      </c>
      <c r="AZ4577" s="187" t="str">
        <f t="shared" ref="AZ4577:AZ4640" si="1559">IF(AY4577="","",AV4577/AY4577)</f>
        <v/>
      </c>
      <c r="BA4577" s="187" t="str">
        <f t="shared" ref="BA4577:BA4640" si="1560">AT4577&amp;" "&amp;AU4577</f>
        <v xml:space="preserve"> </v>
      </c>
      <c r="BB4577" s="187" t="str">
        <f>IFERROR(IF(AW4577="","",VLOOKUP(AW4577,SUSS!R:S,2,FALSE)),AY4577*SUSS!$M$2)</f>
        <v/>
      </c>
      <c r="BC4577" s="187" t="str">
        <f t="shared" ref="BC4577:BC4640" si="1561">IFERROR(IF(BB4577&lt;&gt;"",AZ4577*BB4577,""),"VER")</f>
        <v/>
      </c>
    </row>
    <row r="4578" spans="29:55">
      <c r="AC4578" s="187" t="str">
        <f t="shared" si="1541"/>
        <v/>
      </c>
      <c r="AD4578" s="187" t="str">
        <f t="shared" si="1542"/>
        <v/>
      </c>
      <c r="AE4578" s="187" t="str">
        <f t="shared" si="1543"/>
        <v/>
      </c>
      <c r="AF4578" s="187" t="str">
        <f t="shared" si="1544"/>
        <v/>
      </c>
      <c r="AG4578" s="187" t="str">
        <f t="shared" si="1545"/>
        <v/>
      </c>
      <c r="AH4578" s="187" t="str">
        <f t="shared" si="1546"/>
        <v/>
      </c>
      <c r="AI4578" s="187" t="str">
        <f t="shared" si="1547"/>
        <v/>
      </c>
      <c r="AJ4578" s="187" t="str">
        <f t="shared" si="1548"/>
        <v/>
      </c>
      <c r="AK4578" s="187" t="str">
        <f t="shared" si="1549"/>
        <v/>
      </c>
      <c r="AN4578" s="187" t="str">
        <f t="shared" si="1550"/>
        <v/>
      </c>
      <c r="AO4578" s="187" t="str">
        <f t="shared" si="1551"/>
        <v/>
      </c>
      <c r="AP4578" s="187" t="str">
        <f t="shared" si="1552"/>
        <v/>
      </c>
      <c r="AT4578" s="187" t="str">
        <f t="shared" si="1553"/>
        <v/>
      </c>
      <c r="AU4578" s="187" t="str">
        <f t="shared" si="1554"/>
        <v/>
      </c>
      <c r="AV4578" s="187" t="str">
        <f t="shared" si="1555"/>
        <v/>
      </c>
      <c r="AW4578" s="187" t="str">
        <f t="shared" si="1556"/>
        <v/>
      </c>
      <c r="AX4578" s="187" t="str">
        <f t="shared" si="1557"/>
        <v/>
      </c>
      <c r="AY4578" s="187" t="str">
        <f t="shared" si="1558"/>
        <v/>
      </c>
      <c r="AZ4578" s="187" t="str">
        <f t="shared" si="1559"/>
        <v/>
      </c>
      <c r="BA4578" s="187" t="str">
        <f t="shared" si="1560"/>
        <v xml:space="preserve"> </v>
      </c>
      <c r="BB4578" s="187" t="str">
        <f>IFERROR(IF(AW4578="","",VLOOKUP(AW4578,SUSS!R:S,2,FALSE)),AY4578*SUSS!$M$2)</f>
        <v/>
      </c>
      <c r="BC4578" s="187" t="str">
        <f t="shared" si="1561"/>
        <v/>
      </c>
    </row>
    <row r="4579" spans="29:55">
      <c r="AC4579" s="187" t="str">
        <f t="shared" si="1541"/>
        <v/>
      </c>
      <c r="AD4579" s="187" t="str">
        <f t="shared" si="1542"/>
        <v/>
      </c>
      <c r="AE4579" s="187" t="str">
        <f t="shared" si="1543"/>
        <v/>
      </c>
      <c r="AF4579" s="187" t="str">
        <f t="shared" si="1544"/>
        <v/>
      </c>
      <c r="AG4579" s="187" t="str">
        <f t="shared" si="1545"/>
        <v/>
      </c>
      <c r="AH4579" s="187" t="str">
        <f t="shared" si="1546"/>
        <v/>
      </c>
      <c r="AI4579" s="187" t="str">
        <f t="shared" si="1547"/>
        <v/>
      </c>
      <c r="AJ4579" s="187" t="str">
        <f t="shared" si="1548"/>
        <v/>
      </c>
      <c r="AK4579" s="187" t="str">
        <f t="shared" si="1549"/>
        <v/>
      </c>
      <c r="AN4579" s="187" t="str">
        <f t="shared" si="1550"/>
        <v/>
      </c>
      <c r="AO4579" s="187" t="str">
        <f t="shared" si="1551"/>
        <v/>
      </c>
      <c r="AP4579" s="187" t="str">
        <f t="shared" si="1552"/>
        <v/>
      </c>
      <c r="AT4579" s="187" t="str">
        <f t="shared" si="1553"/>
        <v/>
      </c>
      <c r="AU4579" s="187" t="str">
        <f t="shared" si="1554"/>
        <v/>
      </c>
      <c r="AV4579" s="187" t="str">
        <f t="shared" si="1555"/>
        <v/>
      </c>
      <c r="AW4579" s="187" t="str">
        <f t="shared" si="1556"/>
        <v/>
      </c>
      <c r="AX4579" s="187" t="str">
        <f t="shared" si="1557"/>
        <v/>
      </c>
      <c r="AY4579" s="187" t="str">
        <f t="shared" si="1558"/>
        <v/>
      </c>
      <c r="AZ4579" s="187" t="str">
        <f t="shared" si="1559"/>
        <v/>
      </c>
      <c r="BA4579" s="187" t="str">
        <f t="shared" si="1560"/>
        <v xml:space="preserve"> </v>
      </c>
      <c r="BB4579" s="187" t="str">
        <f>IFERROR(IF(AW4579="","",VLOOKUP(AW4579,SUSS!R:S,2,FALSE)),AY4579*SUSS!$M$2)</f>
        <v/>
      </c>
      <c r="BC4579" s="187" t="str">
        <f t="shared" si="1561"/>
        <v/>
      </c>
    </row>
    <row r="4580" spans="29:55">
      <c r="AC4580" s="187" t="str">
        <f t="shared" si="1541"/>
        <v/>
      </c>
      <c r="AD4580" s="187" t="str">
        <f t="shared" si="1542"/>
        <v/>
      </c>
      <c r="AE4580" s="187" t="str">
        <f t="shared" si="1543"/>
        <v/>
      </c>
      <c r="AF4580" s="187" t="str">
        <f t="shared" si="1544"/>
        <v/>
      </c>
      <c r="AG4580" s="187" t="str">
        <f t="shared" si="1545"/>
        <v/>
      </c>
      <c r="AH4580" s="187" t="str">
        <f t="shared" si="1546"/>
        <v/>
      </c>
      <c r="AI4580" s="187" t="str">
        <f t="shared" si="1547"/>
        <v/>
      </c>
      <c r="AJ4580" s="187" t="str">
        <f t="shared" si="1548"/>
        <v/>
      </c>
      <c r="AK4580" s="187" t="str">
        <f t="shared" si="1549"/>
        <v/>
      </c>
      <c r="AN4580" s="187" t="str">
        <f t="shared" si="1550"/>
        <v/>
      </c>
      <c r="AO4580" s="187" t="str">
        <f t="shared" si="1551"/>
        <v/>
      </c>
      <c r="AP4580" s="187" t="str">
        <f t="shared" si="1552"/>
        <v/>
      </c>
      <c r="AT4580" s="187" t="str">
        <f t="shared" si="1553"/>
        <v/>
      </c>
      <c r="AU4580" s="187" t="str">
        <f t="shared" si="1554"/>
        <v/>
      </c>
      <c r="AV4580" s="187" t="str">
        <f t="shared" si="1555"/>
        <v/>
      </c>
      <c r="AW4580" s="187" t="str">
        <f t="shared" si="1556"/>
        <v/>
      </c>
      <c r="AX4580" s="187" t="str">
        <f t="shared" si="1557"/>
        <v/>
      </c>
      <c r="AY4580" s="187" t="str">
        <f t="shared" si="1558"/>
        <v/>
      </c>
      <c r="AZ4580" s="187" t="str">
        <f t="shared" si="1559"/>
        <v/>
      </c>
      <c r="BA4580" s="187" t="str">
        <f t="shared" si="1560"/>
        <v xml:space="preserve"> </v>
      </c>
      <c r="BB4580" s="187" t="str">
        <f>IFERROR(IF(AW4580="","",VLOOKUP(AW4580,SUSS!R:S,2,FALSE)),AY4580*SUSS!$M$2)</f>
        <v/>
      </c>
      <c r="BC4580" s="187" t="str">
        <f t="shared" si="1561"/>
        <v/>
      </c>
    </row>
    <row r="4581" spans="29:55">
      <c r="AC4581" s="187" t="str">
        <f t="shared" si="1541"/>
        <v/>
      </c>
      <c r="AD4581" s="187" t="str">
        <f t="shared" si="1542"/>
        <v/>
      </c>
      <c r="AE4581" s="187" t="str">
        <f t="shared" si="1543"/>
        <v/>
      </c>
      <c r="AF4581" s="187" t="str">
        <f t="shared" si="1544"/>
        <v/>
      </c>
      <c r="AG4581" s="187" t="str">
        <f t="shared" si="1545"/>
        <v/>
      </c>
      <c r="AH4581" s="187" t="str">
        <f t="shared" si="1546"/>
        <v/>
      </c>
      <c r="AI4581" s="187" t="str">
        <f t="shared" si="1547"/>
        <v/>
      </c>
      <c r="AJ4581" s="187" t="str">
        <f t="shared" si="1548"/>
        <v/>
      </c>
      <c r="AK4581" s="187" t="str">
        <f t="shared" si="1549"/>
        <v/>
      </c>
      <c r="AN4581" s="187" t="str">
        <f t="shared" si="1550"/>
        <v/>
      </c>
      <c r="AO4581" s="187" t="str">
        <f t="shared" si="1551"/>
        <v/>
      </c>
      <c r="AP4581" s="187" t="str">
        <f t="shared" si="1552"/>
        <v/>
      </c>
      <c r="AT4581" s="187" t="str">
        <f t="shared" si="1553"/>
        <v/>
      </c>
      <c r="AU4581" s="187" t="str">
        <f t="shared" si="1554"/>
        <v/>
      </c>
      <c r="AV4581" s="187" t="str">
        <f t="shared" si="1555"/>
        <v/>
      </c>
      <c r="AW4581" s="187" t="str">
        <f t="shared" si="1556"/>
        <v/>
      </c>
      <c r="AX4581" s="187" t="str">
        <f t="shared" si="1557"/>
        <v/>
      </c>
      <c r="AY4581" s="187" t="str">
        <f t="shared" si="1558"/>
        <v/>
      </c>
      <c r="AZ4581" s="187" t="str">
        <f t="shared" si="1559"/>
        <v/>
      </c>
      <c r="BA4581" s="187" t="str">
        <f t="shared" si="1560"/>
        <v xml:space="preserve"> </v>
      </c>
      <c r="BB4581" s="187" t="str">
        <f>IFERROR(IF(AW4581="","",VLOOKUP(AW4581,SUSS!R:S,2,FALSE)),AY4581*SUSS!$M$2)</f>
        <v/>
      </c>
      <c r="BC4581" s="187" t="str">
        <f t="shared" si="1561"/>
        <v/>
      </c>
    </row>
    <row r="4582" spans="29:55">
      <c r="AC4582" s="187" t="str">
        <f t="shared" si="1541"/>
        <v/>
      </c>
      <c r="AD4582" s="187" t="str">
        <f t="shared" si="1542"/>
        <v/>
      </c>
      <c r="AE4582" s="187" t="str">
        <f t="shared" si="1543"/>
        <v/>
      </c>
      <c r="AF4582" s="187" t="str">
        <f t="shared" si="1544"/>
        <v/>
      </c>
      <c r="AG4582" s="187" t="str">
        <f t="shared" si="1545"/>
        <v/>
      </c>
      <c r="AH4582" s="187" t="str">
        <f t="shared" si="1546"/>
        <v/>
      </c>
      <c r="AI4582" s="187" t="str">
        <f t="shared" si="1547"/>
        <v/>
      </c>
      <c r="AJ4582" s="187" t="str">
        <f t="shared" si="1548"/>
        <v/>
      </c>
      <c r="AK4582" s="187" t="str">
        <f t="shared" si="1549"/>
        <v/>
      </c>
      <c r="AN4582" s="187" t="str">
        <f t="shared" si="1550"/>
        <v/>
      </c>
      <c r="AO4582" s="187" t="str">
        <f t="shared" si="1551"/>
        <v/>
      </c>
      <c r="AP4582" s="187" t="str">
        <f t="shared" si="1552"/>
        <v/>
      </c>
      <c r="AT4582" s="187" t="str">
        <f t="shared" si="1553"/>
        <v/>
      </c>
      <c r="AU4582" s="187" t="str">
        <f t="shared" si="1554"/>
        <v/>
      </c>
      <c r="AV4582" s="187" t="str">
        <f t="shared" si="1555"/>
        <v/>
      </c>
      <c r="AW4582" s="187" t="str">
        <f t="shared" si="1556"/>
        <v/>
      </c>
      <c r="AX4582" s="187" t="str">
        <f t="shared" si="1557"/>
        <v/>
      </c>
      <c r="AY4582" s="187" t="str">
        <f t="shared" si="1558"/>
        <v/>
      </c>
      <c r="AZ4582" s="187" t="str">
        <f t="shared" si="1559"/>
        <v/>
      </c>
      <c r="BA4582" s="187" t="str">
        <f t="shared" si="1560"/>
        <v xml:space="preserve"> </v>
      </c>
      <c r="BB4582" s="187" t="str">
        <f>IFERROR(IF(AW4582="","",VLOOKUP(AW4582,SUSS!R:S,2,FALSE)),AY4582*SUSS!$M$2)</f>
        <v/>
      </c>
      <c r="BC4582" s="187" t="str">
        <f t="shared" si="1561"/>
        <v/>
      </c>
    </row>
    <row r="4583" spans="29:55">
      <c r="AC4583" s="187" t="str">
        <f t="shared" si="1541"/>
        <v/>
      </c>
      <c r="AD4583" s="187" t="str">
        <f t="shared" si="1542"/>
        <v/>
      </c>
      <c r="AE4583" s="187" t="str">
        <f t="shared" si="1543"/>
        <v/>
      </c>
      <c r="AF4583" s="187" t="str">
        <f t="shared" si="1544"/>
        <v/>
      </c>
      <c r="AG4583" s="187" t="str">
        <f t="shared" si="1545"/>
        <v/>
      </c>
      <c r="AH4583" s="187" t="str">
        <f t="shared" si="1546"/>
        <v/>
      </c>
      <c r="AI4583" s="187" t="str">
        <f t="shared" si="1547"/>
        <v/>
      </c>
      <c r="AJ4583" s="187" t="str">
        <f t="shared" si="1548"/>
        <v/>
      </c>
      <c r="AK4583" s="187" t="str">
        <f t="shared" si="1549"/>
        <v/>
      </c>
      <c r="AN4583" s="187" t="str">
        <f t="shared" si="1550"/>
        <v/>
      </c>
      <c r="AO4583" s="187" t="str">
        <f t="shared" si="1551"/>
        <v/>
      </c>
      <c r="AP4583" s="187" t="str">
        <f t="shared" si="1552"/>
        <v/>
      </c>
      <c r="AT4583" s="187" t="str">
        <f t="shared" si="1553"/>
        <v/>
      </c>
      <c r="AU4583" s="187" t="str">
        <f t="shared" si="1554"/>
        <v/>
      </c>
      <c r="AV4583" s="187" t="str">
        <f t="shared" si="1555"/>
        <v/>
      </c>
      <c r="AW4583" s="187" t="str">
        <f t="shared" si="1556"/>
        <v/>
      </c>
      <c r="AX4583" s="187" t="str">
        <f t="shared" si="1557"/>
        <v/>
      </c>
      <c r="AY4583" s="187" t="str">
        <f t="shared" si="1558"/>
        <v/>
      </c>
      <c r="AZ4583" s="187" t="str">
        <f t="shared" si="1559"/>
        <v/>
      </c>
      <c r="BA4583" s="187" t="str">
        <f t="shared" si="1560"/>
        <v xml:space="preserve"> </v>
      </c>
      <c r="BB4583" s="187" t="str">
        <f>IFERROR(IF(AW4583="","",VLOOKUP(AW4583,SUSS!R:S,2,FALSE)),AY4583*SUSS!$M$2)</f>
        <v/>
      </c>
      <c r="BC4583" s="187" t="str">
        <f t="shared" si="1561"/>
        <v/>
      </c>
    </row>
    <row r="4584" spans="29:55">
      <c r="AC4584" s="187" t="str">
        <f t="shared" si="1541"/>
        <v/>
      </c>
      <c r="AD4584" s="187" t="str">
        <f t="shared" si="1542"/>
        <v/>
      </c>
      <c r="AE4584" s="187" t="str">
        <f t="shared" si="1543"/>
        <v/>
      </c>
      <c r="AF4584" s="187" t="str">
        <f t="shared" si="1544"/>
        <v/>
      </c>
      <c r="AG4584" s="187" t="str">
        <f t="shared" si="1545"/>
        <v/>
      </c>
      <c r="AH4584" s="187" t="str">
        <f t="shared" si="1546"/>
        <v/>
      </c>
      <c r="AI4584" s="187" t="str">
        <f t="shared" si="1547"/>
        <v/>
      </c>
      <c r="AJ4584" s="187" t="str">
        <f t="shared" si="1548"/>
        <v/>
      </c>
      <c r="AK4584" s="187" t="str">
        <f t="shared" si="1549"/>
        <v/>
      </c>
      <c r="AN4584" s="187" t="str">
        <f t="shared" si="1550"/>
        <v/>
      </c>
      <c r="AO4584" s="187" t="str">
        <f t="shared" si="1551"/>
        <v/>
      </c>
      <c r="AP4584" s="187" t="str">
        <f t="shared" si="1552"/>
        <v/>
      </c>
      <c r="AT4584" s="187" t="str">
        <f t="shared" si="1553"/>
        <v/>
      </c>
      <c r="AU4584" s="187" t="str">
        <f t="shared" si="1554"/>
        <v/>
      </c>
      <c r="AV4584" s="187" t="str">
        <f t="shared" si="1555"/>
        <v/>
      </c>
      <c r="AW4584" s="187" t="str">
        <f t="shared" si="1556"/>
        <v/>
      </c>
      <c r="AX4584" s="187" t="str">
        <f t="shared" si="1557"/>
        <v/>
      </c>
      <c r="AY4584" s="187" t="str">
        <f t="shared" si="1558"/>
        <v/>
      </c>
      <c r="AZ4584" s="187" t="str">
        <f t="shared" si="1559"/>
        <v/>
      </c>
      <c r="BA4584" s="187" t="str">
        <f t="shared" si="1560"/>
        <v xml:space="preserve"> </v>
      </c>
      <c r="BB4584" s="187" t="str">
        <f>IFERROR(IF(AW4584="","",VLOOKUP(AW4584,SUSS!R:S,2,FALSE)),AY4584*SUSS!$M$2)</f>
        <v/>
      </c>
      <c r="BC4584" s="187" t="str">
        <f t="shared" si="1561"/>
        <v/>
      </c>
    </row>
    <row r="4585" spans="29:55">
      <c r="AC4585" s="187" t="str">
        <f t="shared" si="1541"/>
        <v/>
      </c>
      <c r="AD4585" s="187" t="str">
        <f t="shared" si="1542"/>
        <v/>
      </c>
      <c r="AE4585" s="187" t="str">
        <f t="shared" si="1543"/>
        <v/>
      </c>
      <c r="AF4585" s="187" t="str">
        <f t="shared" si="1544"/>
        <v/>
      </c>
      <c r="AG4585" s="187" t="str">
        <f t="shared" si="1545"/>
        <v/>
      </c>
      <c r="AH4585" s="187" t="str">
        <f t="shared" si="1546"/>
        <v/>
      </c>
      <c r="AI4585" s="187" t="str">
        <f t="shared" si="1547"/>
        <v/>
      </c>
      <c r="AJ4585" s="187" t="str">
        <f t="shared" si="1548"/>
        <v/>
      </c>
      <c r="AK4585" s="187" t="str">
        <f t="shared" si="1549"/>
        <v/>
      </c>
      <c r="AN4585" s="187" t="str">
        <f t="shared" si="1550"/>
        <v/>
      </c>
      <c r="AO4585" s="187" t="str">
        <f t="shared" si="1551"/>
        <v/>
      </c>
      <c r="AP4585" s="187" t="str">
        <f t="shared" si="1552"/>
        <v/>
      </c>
      <c r="AT4585" s="187" t="str">
        <f t="shared" si="1553"/>
        <v/>
      </c>
      <c r="AU4585" s="187" t="str">
        <f t="shared" si="1554"/>
        <v/>
      </c>
      <c r="AV4585" s="187" t="str">
        <f t="shared" si="1555"/>
        <v/>
      </c>
      <c r="AW4585" s="187" t="str">
        <f t="shared" si="1556"/>
        <v/>
      </c>
      <c r="AX4585" s="187" t="str">
        <f t="shared" si="1557"/>
        <v/>
      </c>
      <c r="AY4585" s="187" t="str">
        <f t="shared" si="1558"/>
        <v/>
      </c>
      <c r="AZ4585" s="187" t="str">
        <f t="shared" si="1559"/>
        <v/>
      </c>
      <c r="BA4585" s="187" t="str">
        <f t="shared" si="1560"/>
        <v xml:space="preserve"> </v>
      </c>
      <c r="BB4585" s="187" t="str">
        <f>IFERROR(IF(AW4585="","",VLOOKUP(AW4585,SUSS!R:S,2,FALSE)),AY4585*SUSS!$M$2)</f>
        <v/>
      </c>
      <c r="BC4585" s="187" t="str">
        <f t="shared" si="1561"/>
        <v/>
      </c>
    </row>
    <row r="4586" spans="29:55">
      <c r="AC4586" s="187" t="str">
        <f t="shared" si="1541"/>
        <v/>
      </c>
      <c r="AD4586" s="187" t="str">
        <f t="shared" si="1542"/>
        <v/>
      </c>
      <c r="AE4586" s="187" t="str">
        <f t="shared" si="1543"/>
        <v/>
      </c>
      <c r="AF4586" s="187" t="str">
        <f t="shared" si="1544"/>
        <v/>
      </c>
      <c r="AG4586" s="187" t="str">
        <f t="shared" si="1545"/>
        <v/>
      </c>
      <c r="AH4586" s="187" t="str">
        <f t="shared" si="1546"/>
        <v/>
      </c>
      <c r="AI4586" s="187" t="str">
        <f t="shared" si="1547"/>
        <v/>
      </c>
      <c r="AJ4586" s="187" t="str">
        <f t="shared" si="1548"/>
        <v/>
      </c>
      <c r="AK4586" s="187" t="str">
        <f t="shared" si="1549"/>
        <v/>
      </c>
      <c r="AN4586" s="187" t="str">
        <f t="shared" si="1550"/>
        <v/>
      </c>
      <c r="AO4586" s="187" t="str">
        <f t="shared" si="1551"/>
        <v/>
      </c>
      <c r="AP4586" s="187" t="str">
        <f t="shared" si="1552"/>
        <v/>
      </c>
      <c r="AT4586" s="187" t="str">
        <f t="shared" si="1553"/>
        <v/>
      </c>
      <c r="AU4586" s="187" t="str">
        <f t="shared" si="1554"/>
        <v/>
      </c>
      <c r="AV4586" s="187" t="str">
        <f t="shared" si="1555"/>
        <v/>
      </c>
      <c r="AW4586" s="187" t="str">
        <f t="shared" si="1556"/>
        <v/>
      </c>
      <c r="AX4586" s="187" t="str">
        <f t="shared" si="1557"/>
        <v/>
      </c>
      <c r="AY4586" s="187" t="str">
        <f t="shared" si="1558"/>
        <v/>
      </c>
      <c r="AZ4586" s="187" t="str">
        <f t="shared" si="1559"/>
        <v/>
      </c>
      <c r="BA4586" s="187" t="str">
        <f t="shared" si="1560"/>
        <v xml:space="preserve"> </v>
      </c>
      <c r="BB4586" s="187" t="str">
        <f>IFERROR(IF(AW4586="","",VLOOKUP(AW4586,SUSS!R:S,2,FALSE)),AY4586*SUSS!$M$2)</f>
        <v/>
      </c>
      <c r="BC4586" s="187" t="str">
        <f t="shared" si="1561"/>
        <v/>
      </c>
    </row>
    <row r="4587" spans="29:55">
      <c r="AC4587" s="187" t="str">
        <f t="shared" si="1541"/>
        <v/>
      </c>
      <c r="AD4587" s="187" t="str">
        <f t="shared" si="1542"/>
        <v/>
      </c>
      <c r="AE4587" s="187" t="str">
        <f t="shared" si="1543"/>
        <v/>
      </c>
      <c r="AF4587" s="187" t="str">
        <f t="shared" si="1544"/>
        <v/>
      </c>
      <c r="AG4587" s="187" t="str">
        <f t="shared" si="1545"/>
        <v/>
      </c>
      <c r="AH4587" s="187" t="str">
        <f t="shared" si="1546"/>
        <v/>
      </c>
      <c r="AI4587" s="187" t="str">
        <f t="shared" si="1547"/>
        <v/>
      </c>
      <c r="AJ4587" s="187" t="str">
        <f t="shared" si="1548"/>
        <v/>
      </c>
      <c r="AK4587" s="187" t="str">
        <f t="shared" si="1549"/>
        <v/>
      </c>
      <c r="AN4587" s="187" t="str">
        <f t="shared" si="1550"/>
        <v/>
      </c>
      <c r="AO4587" s="187" t="str">
        <f t="shared" si="1551"/>
        <v/>
      </c>
      <c r="AP4587" s="187" t="str">
        <f t="shared" si="1552"/>
        <v/>
      </c>
      <c r="AT4587" s="187" t="str">
        <f t="shared" si="1553"/>
        <v/>
      </c>
      <c r="AU4587" s="187" t="str">
        <f t="shared" si="1554"/>
        <v/>
      </c>
      <c r="AV4587" s="187" t="str">
        <f t="shared" si="1555"/>
        <v/>
      </c>
      <c r="AW4587" s="187" t="str">
        <f t="shared" si="1556"/>
        <v/>
      </c>
      <c r="AX4587" s="187" t="str">
        <f t="shared" si="1557"/>
        <v/>
      </c>
      <c r="AY4587" s="187" t="str">
        <f t="shared" si="1558"/>
        <v/>
      </c>
      <c r="AZ4587" s="187" t="str">
        <f t="shared" si="1559"/>
        <v/>
      </c>
      <c r="BA4587" s="187" t="str">
        <f t="shared" si="1560"/>
        <v xml:space="preserve"> </v>
      </c>
      <c r="BB4587" s="187" t="str">
        <f>IFERROR(IF(AW4587="","",VLOOKUP(AW4587,SUSS!R:S,2,FALSE)),AY4587*SUSS!$M$2)</f>
        <v/>
      </c>
      <c r="BC4587" s="187" t="str">
        <f t="shared" si="1561"/>
        <v/>
      </c>
    </row>
    <row r="4588" spans="29:55">
      <c r="AC4588" s="187" t="str">
        <f t="shared" si="1541"/>
        <v/>
      </c>
      <c r="AD4588" s="187" t="str">
        <f t="shared" si="1542"/>
        <v/>
      </c>
      <c r="AE4588" s="187" t="str">
        <f t="shared" si="1543"/>
        <v/>
      </c>
      <c r="AF4588" s="187" t="str">
        <f t="shared" si="1544"/>
        <v/>
      </c>
      <c r="AG4588" s="187" t="str">
        <f t="shared" si="1545"/>
        <v/>
      </c>
      <c r="AH4588" s="187" t="str">
        <f t="shared" si="1546"/>
        <v/>
      </c>
      <c r="AI4588" s="187" t="str">
        <f t="shared" si="1547"/>
        <v/>
      </c>
      <c r="AJ4588" s="187" t="str">
        <f t="shared" si="1548"/>
        <v/>
      </c>
      <c r="AK4588" s="187" t="str">
        <f t="shared" si="1549"/>
        <v/>
      </c>
      <c r="AN4588" s="187" t="str">
        <f t="shared" si="1550"/>
        <v/>
      </c>
      <c r="AO4588" s="187" t="str">
        <f t="shared" si="1551"/>
        <v/>
      </c>
      <c r="AP4588" s="187" t="str">
        <f t="shared" si="1552"/>
        <v/>
      </c>
      <c r="AT4588" s="187" t="str">
        <f t="shared" si="1553"/>
        <v/>
      </c>
      <c r="AU4588" s="187" t="str">
        <f t="shared" si="1554"/>
        <v/>
      </c>
      <c r="AV4588" s="187" t="str">
        <f t="shared" si="1555"/>
        <v/>
      </c>
      <c r="AW4588" s="187" t="str">
        <f t="shared" si="1556"/>
        <v/>
      </c>
      <c r="AX4588" s="187" t="str">
        <f t="shared" si="1557"/>
        <v/>
      </c>
      <c r="AY4588" s="187" t="str">
        <f t="shared" si="1558"/>
        <v/>
      </c>
      <c r="AZ4588" s="187" t="str">
        <f t="shared" si="1559"/>
        <v/>
      </c>
      <c r="BA4588" s="187" t="str">
        <f t="shared" si="1560"/>
        <v xml:space="preserve"> </v>
      </c>
      <c r="BB4588" s="187" t="str">
        <f>IFERROR(IF(AW4588="","",VLOOKUP(AW4588,SUSS!R:S,2,FALSE)),AY4588*SUSS!$M$2)</f>
        <v/>
      </c>
      <c r="BC4588" s="187" t="str">
        <f t="shared" si="1561"/>
        <v/>
      </c>
    </row>
    <row r="4589" spans="29:55">
      <c r="AC4589" s="187" t="str">
        <f t="shared" si="1541"/>
        <v/>
      </c>
      <c r="AD4589" s="187" t="str">
        <f t="shared" si="1542"/>
        <v/>
      </c>
      <c r="AE4589" s="187" t="str">
        <f t="shared" si="1543"/>
        <v/>
      </c>
      <c r="AF4589" s="187" t="str">
        <f t="shared" si="1544"/>
        <v/>
      </c>
      <c r="AG4589" s="187" t="str">
        <f t="shared" si="1545"/>
        <v/>
      </c>
      <c r="AH4589" s="187" t="str">
        <f t="shared" si="1546"/>
        <v/>
      </c>
      <c r="AI4589" s="187" t="str">
        <f t="shared" si="1547"/>
        <v/>
      </c>
      <c r="AJ4589" s="187" t="str">
        <f t="shared" si="1548"/>
        <v/>
      </c>
      <c r="AK4589" s="187" t="str">
        <f t="shared" si="1549"/>
        <v/>
      </c>
      <c r="AN4589" s="187" t="str">
        <f t="shared" si="1550"/>
        <v/>
      </c>
      <c r="AO4589" s="187" t="str">
        <f t="shared" si="1551"/>
        <v/>
      </c>
      <c r="AP4589" s="187" t="str">
        <f t="shared" si="1552"/>
        <v/>
      </c>
      <c r="AT4589" s="187" t="str">
        <f t="shared" si="1553"/>
        <v/>
      </c>
      <c r="AU4589" s="187" t="str">
        <f t="shared" si="1554"/>
        <v/>
      </c>
      <c r="AV4589" s="187" t="str">
        <f t="shared" si="1555"/>
        <v/>
      </c>
      <c r="AW4589" s="187" t="str">
        <f t="shared" si="1556"/>
        <v/>
      </c>
      <c r="AX4589" s="187" t="str">
        <f t="shared" si="1557"/>
        <v/>
      </c>
      <c r="AY4589" s="187" t="str">
        <f t="shared" si="1558"/>
        <v/>
      </c>
      <c r="AZ4589" s="187" t="str">
        <f t="shared" si="1559"/>
        <v/>
      </c>
      <c r="BA4589" s="187" t="str">
        <f t="shared" si="1560"/>
        <v xml:space="preserve"> </v>
      </c>
      <c r="BB4589" s="187" t="str">
        <f>IFERROR(IF(AW4589="","",VLOOKUP(AW4589,SUSS!R:S,2,FALSE)),AY4589*SUSS!$M$2)</f>
        <v/>
      </c>
      <c r="BC4589" s="187" t="str">
        <f t="shared" si="1561"/>
        <v/>
      </c>
    </row>
    <row r="4590" spans="29:55">
      <c r="AC4590" s="187" t="str">
        <f t="shared" si="1541"/>
        <v/>
      </c>
      <c r="AD4590" s="187" t="str">
        <f t="shared" si="1542"/>
        <v/>
      </c>
      <c r="AE4590" s="187" t="str">
        <f t="shared" si="1543"/>
        <v/>
      </c>
      <c r="AF4590" s="187" t="str">
        <f t="shared" si="1544"/>
        <v/>
      </c>
      <c r="AG4590" s="187" t="str">
        <f t="shared" si="1545"/>
        <v/>
      </c>
      <c r="AH4590" s="187" t="str">
        <f t="shared" si="1546"/>
        <v/>
      </c>
      <c r="AI4590" s="187" t="str">
        <f t="shared" si="1547"/>
        <v/>
      </c>
      <c r="AJ4590" s="187" t="str">
        <f t="shared" si="1548"/>
        <v/>
      </c>
      <c r="AK4590" s="187" t="str">
        <f t="shared" si="1549"/>
        <v/>
      </c>
      <c r="AN4590" s="187" t="str">
        <f t="shared" si="1550"/>
        <v/>
      </c>
      <c r="AO4590" s="187" t="str">
        <f t="shared" si="1551"/>
        <v/>
      </c>
      <c r="AP4590" s="187" t="str">
        <f t="shared" si="1552"/>
        <v/>
      </c>
      <c r="AT4590" s="187" t="str">
        <f t="shared" si="1553"/>
        <v/>
      </c>
      <c r="AU4590" s="187" t="str">
        <f t="shared" si="1554"/>
        <v/>
      </c>
      <c r="AV4590" s="187" t="str">
        <f t="shared" si="1555"/>
        <v/>
      </c>
      <c r="AW4590" s="187" t="str">
        <f t="shared" si="1556"/>
        <v/>
      </c>
      <c r="AX4590" s="187" t="str">
        <f t="shared" si="1557"/>
        <v/>
      </c>
      <c r="AY4590" s="187" t="str">
        <f t="shared" si="1558"/>
        <v/>
      </c>
      <c r="AZ4590" s="187" t="str">
        <f t="shared" si="1559"/>
        <v/>
      </c>
      <c r="BA4590" s="187" t="str">
        <f t="shared" si="1560"/>
        <v xml:space="preserve"> </v>
      </c>
      <c r="BB4590" s="187" t="str">
        <f>IFERROR(IF(AW4590="","",VLOOKUP(AW4590,SUSS!R:S,2,FALSE)),AY4590*SUSS!$M$2)</f>
        <v/>
      </c>
      <c r="BC4590" s="187" t="str">
        <f t="shared" si="1561"/>
        <v/>
      </c>
    </row>
    <row r="4591" spans="29:55">
      <c r="AC4591" s="187" t="str">
        <f t="shared" si="1541"/>
        <v/>
      </c>
      <c r="AD4591" s="187" t="str">
        <f t="shared" si="1542"/>
        <v/>
      </c>
      <c r="AE4591" s="187" t="str">
        <f t="shared" si="1543"/>
        <v/>
      </c>
      <c r="AF4591" s="187" t="str">
        <f t="shared" si="1544"/>
        <v/>
      </c>
      <c r="AG4591" s="187" t="str">
        <f t="shared" si="1545"/>
        <v/>
      </c>
      <c r="AH4591" s="187" t="str">
        <f t="shared" si="1546"/>
        <v/>
      </c>
      <c r="AI4591" s="187" t="str">
        <f t="shared" si="1547"/>
        <v/>
      </c>
      <c r="AJ4591" s="187" t="str">
        <f t="shared" si="1548"/>
        <v/>
      </c>
      <c r="AK4591" s="187" t="str">
        <f t="shared" si="1549"/>
        <v/>
      </c>
      <c r="AN4591" s="187" t="str">
        <f t="shared" si="1550"/>
        <v/>
      </c>
      <c r="AO4591" s="187" t="str">
        <f t="shared" si="1551"/>
        <v/>
      </c>
      <c r="AP4591" s="187" t="str">
        <f t="shared" si="1552"/>
        <v/>
      </c>
      <c r="AT4591" s="187" t="str">
        <f t="shared" si="1553"/>
        <v/>
      </c>
      <c r="AU4591" s="187" t="str">
        <f t="shared" si="1554"/>
        <v/>
      </c>
      <c r="AV4591" s="187" t="str">
        <f t="shared" si="1555"/>
        <v/>
      </c>
      <c r="AW4591" s="187" t="str">
        <f t="shared" si="1556"/>
        <v/>
      </c>
      <c r="AX4591" s="187" t="str">
        <f t="shared" si="1557"/>
        <v/>
      </c>
      <c r="AY4591" s="187" t="str">
        <f t="shared" si="1558"/>
        <v/>
      </c>
      <c r="AZ4591" s="187" t="str">
        <f t="shared" si="1559"/>
        <v/>
      </c>
      <c r="BA4591" s="187" t="str">
        <f t="shared" si="1560"/>
        <v xml:space="preserve"> </v>
      </c>
      <c r="BB4591" s="187" t="str">
        <f>IFERROR(IF(AW4591="","",VLOOKUP(AW4591,SUSS!R:S,2,FALSE)),AY4591*SUSS!$M$2)</f>
        <v/>
      </c>
      <c r="BC4591" s="187" t="str">
        <f t="shared" si="1561"/>
        <v/>
      </c>
    </row>
    <row r="4592" spans="29:55">
      <c r="AC4592" s="187" t="str">
        <f t="shared" si="1541"/>
        <v/>
      </c>
      <c r="AD4592" s="187" t="str">
        <f t="shared" si="1542"/>
        <v/>
      </c>
      <c r="AE4592" s="187" t="str">
        <f t="shared" si="1543"/>
        <v/>
      </c>
      <c r="AF4592" s="187" t="str">
        <f t="shared" si="1544"/>
        <v/>
      </c>
      <c r="AG4592" s="187" t="str">
        <f t="shared" si="1545"/>
        <v/>
      </c>
      <c r="AH4592" s="187" t="str">
        <f t="shared" si="1546"/>
        <v/>
      </c>
      <c r="AI4592" s="187" t="str">
        <f t="shared" si="1547"/>
        <v/>
      </c>
      <c r="AJ4592" s="187" t="str">
        <f t="shared" si="1548"/>
        <v/>
      </c>
      <c r="AK4592" s="187" t="str">
        <f t="shared" si="1549"/>
        <v/>
      </c>
      <c r="AN4592" s="187" t="str">
        <f t="shared" si="1550"/>
        <v/>
      </c>
      <c r="AO4592" s="187" t="str">
        <f t="shared" si="1551"/>
        <v/>
      </c>
      <c r="AP4592" s="187" t="str">
        <f t="shared" si="1552"/>
        <v/>
      </c>
      <c r="AT4592" s="187" t="str">
        <f t="shared" si="1553"/>
        <v/>
      </c>
      <c r="AU4592" s="187" t="str">
        <f t="shared" si="1554"/>
        <v/>
      </c>
      <c r="AV4592" s="187" t="str">
        <f t="shared" si="1555"/>
        <v/>
      </c>
      <c r="AW4592" s="187" t="str">
        <f t="shared" si="1556"/>
        <v/>
      </c>
      <c r="AX4592" s="187" t="str">
        <f t="shared" si="1557"/>
        <v/>
      </c>
      <c r="AY4592" s="187" t="str">
        <f t="shared" si="1558"/>
        <v/>
      </c>
      <c r="AZ4592" s="187" t="str">
        <f t="shared" si="1559"/>
        <v/>
      </c>
      <c r="BA4592" s="187" t="str">
        <f t="shared" si="1560"/>
        <v xml:space="preserve"> </v>
      </c>
      <c r="BB4592" s="187" t="str">
        <f>IFERROR(IF(AW4592="","",VLOOKUP(AW4592,SUSS!R:S,2,FALSE)),AY4592*SUSS!$M$2)</f>
        <v/>
      </c>
      <c r="BC4592" s="187" t="str">
        <f t="shared" si="1561"/>
        <v/>
      </c>
    </row>
    <row r="4593" spans="29:55">
      <c r="AC4593" s="187" t="str">
        <f t="shared" si="1541"/>
        <v/>
      </c>
      <c r="AD4593" s="187" t="str">
        <f t="shared" si="1542"/>
        <v/>
      </c>
      <c r="AE4593" s="187" t="str">
        <f t="shared" si="1543"/>
        <v/>
      </c>
      <c r="AF4593" s="187" t="str">
        <f t="shared" si="1544"/>
        <v/>
      </c>
      <c r="AG4593" s="187" t="str">
        <f t="shared" si="1545"/>
        <v/>
      </c>
      <c r="AH4593" s="187" t="str">
        <f t="shared" si="1546"/>
        <v/>
      </c>
      <c r="AI4593" s="187" t="str">
        <f t="shared" si="1547"/>
        <v/>
      </c>
      <c r="AJ4593" s="187" t="str">
        <f t="shared" si="1548"/>
        <v/>
      </c>
      <c r="AK4593" s="187" t="str">
        <f t="shared" si="1549"/>
        <v/>
      </c>
      <c r="AN4593" s="187" t="str">
        <f t="shared" si="1550"/>
        <v/>
      </c>
      <c r="AO4593" s="187" t="str">
        <f t="shared" si="1551"/>
        <v/>
      </c>
      <c r="AP4593" s="187" t="str">
        <f t="shared" si="1552"/>
        <v/>
      </c>
      <c r="AT4593" s="187" t="str">
        <f t="shared" si="1553"/>
        <v/>
      </c>
      <c r="AU4593" s="187" t="str">
        <f t="shared" si="1554"/>
        <v/>
      </c>
      <c r="AV4593" s="187" t="str">
        <f t="shared" si="1555"/>
        <v/>
      </c>
      <c r="AW4593" s="187" t="str">
        <f t="shared" si="1556"/>
        <v/>
      </c>
      <c r="AX4593" s="187" t="str">
        <f t="shared" si="1557"/>
        <v/>
      </c>
      <c r="AY4593" s="187" t="str">
        <f t="shared" si="1558"/>
        <v/>
      </c>
      <c r="AZ4593" s="187" t="str">
        <f t="shared" si="1559"/>
        <v/>
      </c>
      <c r="BA4593" s="187" t="str">
        <f t="shared" si="1560"/>
        <v xml:space="preserve"> </v>
      </c>
      <c r="BB4593" s="187" t="str">
        <f>IFERROR(IF(AW4593="","",VLOOKUP(AW4593,SUSS!R:S,2,FALSE)),AY4593*SUSS!$M$2)</f>
        <v/>
      </c>
      <c r="BC4593" s="187" t="str">
        <f t="shared" si="1561"/>
        <v/>
      </c>
    </row>
    <row r="4594" spans="29:55">
      <c r="AC4594" s="187" t="str">
        <f t="shared" si="1541"/>
        <v/>
      </c>
      <c r="AD4594" s="187" t="str">
        <f t="shared" si="1542"/>
        <v/>
      </c>
      <c r="AE4594" s="187" t="str">
        <f t="shared" si="1543"/>
        <v/>
      </c>
      <c r="AF4594" s="187" t="str">
        <f t="shared" si="1544"/>
        <v/>
      </c>
      <c r="AG4594" s="187" t="str">
        <f t="shared" si="1545"/>
        <v/>
      </c>
      <c r="AH4594" s="187" t="str">
        <f t="shared" si="1546"/>
        <v/>
      </c>
      <c r="AI4594" s="187" t="str">
        <f t="shared" si="1547"/>
        <v/>
      </c>
      <c r="AJ4594" s="187" t="str">
        <f t="shared" si="1548"/>
        <v/>
      </c>
      <c r="AK4594" s="187" t="str">
        <f t="shared" si="1549"/>
        <v/>
      </c>
      <c r="AN4594" s="187" t="str">
        <f t="shared" si="1550"/>
        <v/>
      </c>
      <c r="AO4594" s="187" t="str">
        <f t="shared" si="1551"/>
        <v/>
      </c>
      <c r="AP4594" s="187" t="str">
        <f t="shared" si="1552"/>
        <v/>
      </c>
      <c r="AT4594" s="187" t="str">
        <f t="shared" si="1553"/>
        <v/>
      </c>
      <c r="AU4594" s="187" t="str">
        <f t="shared" si="1554"/>
        <v/>
      </c>
      <c r="AV4594" s="187" t="str">
        <f t="shared" si="1555"/>
        <v/>
      </c>
      <c r="AW4594" s="187" t="str">
        <f t="shared" si="1556"/>
        <v/>
      </c>
      <c r="AX4594" s="187" t="str">
        <f t="shared" si="1557"/>
        <v/>
      </c>
      <c r="AY4594" s="187" t="str">
        <f t="shared" si="1558"/>
        <v/>
      </c>
      <c r="AZ4594" s="187" t="str">
        <f t="shared" si="1559"/>
        <v/>
      </c>
      <c r="BA4594" s="187" t="str">
        <f t="shared" si="1560"/>
        <v xml:space="preserve"> </v>
      </c>
      <c r="BB4594" s="187" t="str">
        <f>IFERROR(IF(AW4594="","",VLOOKUP(AW4594,SUSS!R:S,2,FALSE)),AY4594*SUSS!$M$2)</f>
        <v/>
      </c>
      <c r="BC4594" s="187" t="str">
        <f t="shared" si="1561"/>
        <v/>
      </c>
    </row>
    <row r="4595" spans="29:55">
      <c r="AC4595" s="187" t="str">
        <f t="shared" si="1541"/>
        <v/>
      </c>
      <c r="AD4595" s="187" t="str">
        <f t="shared" si="1542"/>
        <v/>
      </c>
      <c r="AE4595" s="187" t="str">
        <f t="shared" si="1543"/>
        <v/>
      </c>
      <c r="AF4595" s="187" t="str">
        <f t="shared" si="1544"/>
        <v/>
      </c>
      <c r="AG4595" s="187" t="str">
        <f t="shared" si="1545"/>
        <v/>
      </c>
      <c r="AH4595" s="187" t="str">
        <f t="shared" si="1546"/>
        <v/>
      </c>
      <c r="AI4595" s="187" t="str">
        <f t="shared" si="1547"/>
        <v/>
      </c>
      <c r="AJ4595" s="187" t="str">
        <f t="shared" si="1548"/>
        <v/>
      </c>
      <c r="AK4595" s="187" t="str">
        <f t="shared" si="1549"/>
        <v/>
      </c>
      <c r="AN4595" s="187" t="str">
        <f t="shared" si="1550"/>
        <v/>
      </c>
      <c r="AO4595" s="187" t="str">
        <f t="shared" si="1551"/>
        <v/>
      </c>
      <c r="AP4595" s="187" t="str">
        <f t="shared" si="1552"/>
        <v/>
      </c>
      <c r="AT4595" s="187" t="str">
        <f t="shared" si="1553"/>
        <v/>
      </c>
      <c r="AU4595" s="187" t="str">
        <f t="shared" si="1554"/>
        <v/>
      </c>
      <c r="AV4595" s="187" t="str">
        <f t="shared" si="1555"/>
        <v/>
      </c>
      <c r="AW4595" s="187" t="str">
        <f t="shared" si="1556"/>
        <v/>
      </c>
      <c r="AX4595" s="187" t="str">
        <f t="shared" si="1557"/>
        <v/>
      </c>
      <c r="AY4595" s="187" t="str">
        <f t="shared" si="1558"/>
        <v/>
      </c>
      <c r="AZ4595" s="187" t="str">
        <f t="shared" si="1559"/>
        <v/>
      </c>
      <c r="BA4595" s="187" t="str">
        <f t="shared" si="1560"/>
        <v xml:space="preserve"> </v>
      </c>
      <c r="BB4595" s="187" t="str">
        <f>IFERROR(IF(AW4595="","",VLOOKUP(AW4595,SUSS!R:S,2,FALSE)),AY4595*SUSS!$M$2)</f>
        <v/>
      </c>
      <c r="BC4595" s="187" t="str">
        <f t="shared" si="1561"/>
        <v/>
      </c>
    </row>
    <row r="4596" spans="29:55">
      <c r="AC4596" s="187" t="str">
        <f t="shared" si="1541"/>
        <v/>
      </c>
      <c r="AD4596" s="187" t="str">
        <f t="shared" si="1542"/>
        <v/>
      </c>
      <c r="AE4596" s="187" t="str">
        <f t="shared" si="1543"/>
        <v/>
      </c>
      <c r="AF4596" s="187" t="str">
        <f t="shared" si="1544"/>
        <v/>
      </c>
      <c r="AG4596" s="187" t="str">
        <f t="shared" si="1545"/>
        <v/>
      </c>
      <c r="AH4596" s="187" t="str">
        <f t="shared" si="1546"/>
        <v/>
      </c>
      <c r="AI4596" s="187" t="str">
        <f t="shared" si="1547"/>
        <v/>
      </c>
      <c r="AJ4596" s="187" t="str">
        <f t="shared" si="1548"/>
        <v/>
      </c>
      <c r="AK4596" s="187" t="str">
        <f t="shared" si="1549"/>
        <v/>
      </c>
      <c r="AN4596" s="187" t="str">
        <f t="shared" si="1550"/>
        <v/>
      </c>
      <c r="AO4596" s="187" t="str">
        <f t="shared" si="1551"/>
        <v/>
      </c>
      <c r="AP4596" s="187" t="str">
        <f t="shared" si="1552"/>
        <v/>
      </c>
      <c r="AT4596" s="187" t="str">
        <f t="shared" si="1553"/>
        <v/>
      </c>
      <c r="AU4596" s="187" t="str">
        <f t="shared" si="1554"/>
        <v/>
      </c>
      <c r="AV4596" s="187" t="str">
        <f t="shared" si="1555"/>
        <v/>
      </c>
      <c r="AW4596" s="187" t="str">
        <f t="shared" si="1556"/>
        <v/>
      </c>
      <c r="AX4596" s="187" t="str">
        <f t="shared" si="1557"/>
        <v/>
      </c>
      <c r="AY4596" s="187" t="str">
        <f t="shared" si="1558"/>
        <v/>
      </c>
      <c r="AZ4596" s="187" t="str">
        <f t="shared" si="1559"/>
        <v/>
      </c>
      <c r="BA4596" s="187" t="str">
        <f t="shared" si="1560"/>
        <v xml:space="preserve"> </v>
      </c>
      <c r="BB4596" s="187" t="str">
        <f>IFERROR(IF(AW4596="","",VLOOKUP(AW4596,SUSS!R:S,2,FALSE)),AY4596*SUSS!$M$2)</f>
        <v/>
      </c>
      <c r="BC4596" s="187" t="str">
        <f t="shared" si="1561"/>
        <v/>
      </c>
    </row>
    <row r="4597" spans="29:55">
      <c r="AC4597" s="187" t="str">
        <f t="shared" si="1541"/>
        <v/>
      </c>
      <c r="AD4597" s="187" t="str">
        <f t="shared" si="1542"/>
        <v/>
      </c>
      <c r="AE4597" s="187" t="str">
        <f t="shared" si="1543"/>
        <v/>
      </c>
      <c r="AF4597" s="187" t="str">
        <f t="shared" si="1544"/>
        <v/>
      </c>
      <c r="AG4597" s="187" t="str">
        <f t="shared" si="1545"/>
        <v/>
      </c>
      <c r="AH4597" s="187" t="str">
        <f t="shared" si="1546"/>
        <v/>
      </c>
      <c r="AI4597" s="187" t="str">
        <f t="shared" si="1547"/>
        <v/>
      </c>
      <c r="AJ4597" s="187" t="str">
        <f t="shared" si="1548"/>
        <v/>
      </c>
      <c r="AK4597" s="187" t="str">
        <f t="shared" si="1549"/>
        <v/>
      </c>
      <c r="AN4597" s="187" t="str">
        <f t="shared" si="1550"/>
        <v/>
      </c>
      <c r="AO4597" s="187" t="str">
        <f t="shared" si="1551"/>
        <v/>
      </c>
      <c r="AP4597" s="187" t="str">
        <f t="shared" si="1552"/>
        <v/>
      </c>
      <c r="AT4597" s="187" t="str">
        <f t="shared" si="1553"/>
        <v/>
      </c>
      <c r="AU4597" s="187" t="str">
        <f t="shared" si="1554"/>
        <v/>
      </c>
      <c r="AV4597" s="187" t="str">
        <f t="shared" si="1555"/>
        <v/>
      </c>
      <c r="AW4597" s="187" t="str">
        <f t="shared" si="1556"/>
        <v/>
      </c>
      <c r="AX4597" s="187" t="str">
        <f t="shared" si="1557"/>
        <v/>
      </c>
      <c r="AY4597" s="187" t="str">
        <f t="shared" si="1558"/>
        <v/>
      </c>
      <c r="AZ4597" s="187" t="str">
        <f t="shared" si="1559"/>
        <v/>
      </c>
      <c r="BA4597" s="187" t="str">
        <f t="shared" si="1560"/>
        <v xml:space="preserve"> </v>
      </c>
      <c r="BB4597" s="187" t="str">
        <f>IFERROR(IF(AW4597="","",VLOOKUP(AW4597,SUSS!R:S,2,FALSE)),AY4597*SUSS!$M$2)</f>
        <v/>
      </c>
      <c r="BC4597" s="187" t="str">
        <f t="shared" si="1561"/>
        <v/>
      </c>
    </row>
    <row r="4598" spans="29:55">
      <c r="AC4598" s="187" t="str">
        <f t="shared" si="1541"/>
        <v/>
      </c>
      <c r="AD4598" s="187" t="str">
        <f t="shared" si="1542"/>
        <v/>
      </c>
      <c r="AE4598" s="187" t="str">
        <f t="shared" si="1543"/>
        <v/>
      </c>
      <c r="AF4598" s="187" t="str">
        <f t="shared" si="1544"/>
        <v/>
      </c>
      <c r="AG4598" s="187" t="str">
        <f t="shared" si="1545"/>
        <v/>
      </c>
      <c r="AH4598" s="187" t="str">
        <f t="shared" si="1546"/>
        <v/>
      </c>
      <c r="AI4598" s="187" t="str">
        <f t="shared" si="1547"/>
        <v/>
      </c>
      <c r="AJ4598" s="187" t="str">
        <f t="shared" si="1548"/>
        <v/>
      </c>
      <c r="AK4598" s="187" t="str">
        <f t="shared" si="1549"/>
        <v/>
      </c>
      <c r="AN4598" s="187" t="str">
        <f t="shared" si="1550"/>
        <v/>
      </c>
      <c r="AO4598" s="187" t="str">
        <f t="shared" si="1551"/>
        <v/>
      </c>
      <c r="AP4598" s="187" t="str">
        <f t="shared" si="1552"/>
        <v/>
      </c>
      <c r="AT4598" s="187" t="str">
        <f t="shared" si="1553"/>
        <v/>
      </c>
      <c r="AU4598" s="187" t="str">
        <f t="shared" si="1554"/>
        <v/>
      </c>
      <c r="AV4598" s="187" t="str">
        <f t="shared" si="1555"/>
        <v/>
      </c>
      <c r="AW4598" s="187" t="str">
        <f t="shared" si="1556"/>
        <v/>
      </c>
      <c r="AX4598" s="187" t="str">
        <f t="shared" si="1557"/>
        <v/>
      </c>
      <c r="AY4598" s="187" t="str">
        <f t="shared" si="1558"/>
        <v/>
      </c>
      <c r="AZ4598" s="187" t="str">
        <f t="shared" si="1559"/>
        <v/>
      </c>
      <c r="BA4598" s="187" t="str">
        <f t="shared" si="1560"/>
        <v xml:space="preserve"> </v>
      </c>
      <c r="BB4598" s="187" t="str">
        <f>IFERROR(IF(AW4598="","",VLOOKUP(AW4598,SUSS!R:S,2,FALSE)),AY4598*SUSS!$M$2)</f>
        <v/>
      </c>
      <c r="BC4598" s="187" t="str">
        <f t="shared" si="1561"/>
        <v/>
      </c>
    </row>
    <row r="4599" spans="29:55">
      <c r="AC4599" s="187" t="str">
        <f t="shared" si="1541"/>
        <v/>
      </c>
      <c r="AD4599" s="187" t="str">
        <f t="shared" si="1542"/>
        <v/>
      </c>
      <c r="AE4599" s="187" t="str">
        <f t="shared" si="1543"/>
        <v/>
      </c>
      <c r="AF4599" s="187" t="str">
        <f t="shared" si="1544"/>
        <v/>
      </c>
      <c r="AG4599" s="187" t="str">
        <f t="shared" si="1545"/>
        <v/>
      </c>
      <c r="AH4599" s="187" t="str">
        <f t="shared" si="1546"/>
        <v/>
      </c>
      <c r="AI4599" s="187" t="str">
        <f t="shared" si="1547"/>
        <v/>
      </c>
      <c r="AJ4599" s="187" t="str">
        <f t="shared" si="1548"/>
        <v/>
      </c>
      <c r="AK4599" s="187" t="str">
        <f t="shared" si="1549"/>
        <v/>
      </c>
      <c r="AN4599" s="187" t="str">
        <f t="shared" si="1550"/>
        <v/>
      </c>
      <c r="AO4599" s="187" t="str">
        <f t="shared" si="1551"/>
        <v/>
      </c>
      <c r="AP4599" s="187" t="str">
        <f t="shared" si="1552"/>
        <v/>
      </c>
      <c r="AT4599" s="187" t="str">
        <f t="shared" si="1553"/>
        <v/>
      </c>
      <c r="AU4599" s="187" t="str">
        <f t="shared" si="1554"/>
        <v/>
      </c>
      <c r="AV4599" s="187" t="str">
        <f t="shared" si="1555"/>
        <v/>
      </c>
      <c r="AW4599" s="187" t="str">
        <f t="shared" si="1556"/>
        <v/>
      </c>
      <c r="AX4599" s="187" t="str">
        <f t="shared" si="1557"/>
        <v/>
      </c>
      <c r="AY4599" s="187" t="str">
        <f t="shared" si="1558"/>
        <v/>
      </c>
      <c r="AZ4599" s="187" t="str">
        <f t="shared" si="1559"/>
        <v/>
      </c>
      <c r="BA4599" s="187" t="str">
        <f t="shared" si="1560"/>
        <v xml:space="preserve"> </v>
      </c>
      <c r="BB4599" s="187" t="str">
        <f>IFERROR(IF(AW4599="","",VLOOKUP(AW4599,SUSS!R:S,2,FALSE)),AY4599*SUSS!$M$2)</f>
        <v/>
      </c>
      <c r="BC4599" s="187" t="str">
        <f t="shared" si="1561"/>
        <v/>
      </c>
    </row>
    <row r="4600" spans="29:55">
      <c r="AC4600" s="187" t="str">
        <f t="shared" si="1541"/>
        <v/>
      </c>
      <c r="AD4600" s="187" t="str">
        <f t="shared" si="1542"/>
        <v/>
      </c>
      <c r="AE4600" s="187" t="str">
        <f t="shared" si="1543"/>
        <v/>
      </c>
      <c r="AF4600" s="187" t="str">
        <f t="shared" si="1544"/>
        <v/>
      </c>
      <c r="AG4600" s="187" t="str">
        <f t="shared" si="1545"/>
        <v/>
      </c>
      <c r="AH4600" s="187" t="str">
        <f t="shared" si="1546"/>
        <v/>
      </c>
      <c r="AI4600" s="187" t="str">
        <f t="shared" si="1547"/>
        <v/>
      </c>
      <c r="AJ4600" s="187" t="str">
        <f t="shared" si="1548"/>
        <v/>
      </c>
      <c r="AK4600" s="187" t="str">
        <f t="shared" si="1549"/>
        <v/>
      </c>
      <c r="AN4600" s="187" t="str">
        <f t="shared" si="1550"/>
        <v/>
      </c>
      <c r="AO4600" s="187" t="str">
        <f t="shared" si="1551"/>
        <v/>
      </c>
      <c r="AP4600" s="187" t="str">
        <f t="shared" si="1552"/>
        <v/>
      </c>
      <c r="AT4600" s="187" t="str">
        <f t="shared" si="1553"/>
        <v/>
      </c>
      <c r="AU4600" s="187" t="str">
        <f t="shared" si="1554"/>
        <v/>
      </c>
      <c r="AV4600" s="187" t="str">
        <f t="shared" si="1555"/>
        <v/>
      </c>
      <c r="AW4600" s="187" t="str">
        <f t="shared" si="1556"/>
        <v/>
      </c>
      <c r="AX4600" s="187" t="str">
        <f t="shared" si="1557"/>
        <v/>
      </c>
      <c r="AY4600" s="187" t="str">
        <f t="shared" si="1558"/>
        <v/>
      </c>
      <c r="AZ4600" s="187" t="str">
        <f t="shared" si="1559"/>
        <v/>
      </c>
      <c r="BA4600" s="187" t="str">
        <f t="shared" si="1560"/>
        <v xml:space="preserve"> </v>
      </c>
      <c r="BB4600" s="187" t="str">
        <f>IFERROR(IF(AW4600="","",VLOOKUP(AW4600,SUSS!R:S,2,FALSE)),AY4600*SUSS!$M$2)</f>
        <v/>
      </c>
      <c r="BC4600" s="187" t="str">
        <f t="shared" si="1561"/>
        <v/>
      </c>
    </row>
    <row r="4601" spans="29:55">
      <c r="AC4601" s="187" t="str">
        <f t="shared" si="1541"/>
        <v/>
      </c>
      <c r="AD4601" s="187" t="str">
        <f t="shared" si="1542"/>
        <v/>
      </c>
      <c r="AE4601" s="187" t="str">
        <f t="shared" si="1543"/>
        <v/>
      </c>
      <c r="AF4601" s="187" t="str">
        <f t="shared" si="1544"/>
        <v/>
      </c>
      <c r="AG4601" s="187" t="str">
        <f t="shared" si="1545"/>
        <v/>
      </c>
      <c r="AH4601" s="187" t="str">
        <f t="shared" si="1546"/>
        <v/>
      </c>
      <c r="AI4601" s="187" t="str">
        <f t="shared" si="1547"/>
        <v/>
      </c>
      <c r="AJ4601" s="187" t="str">
        <f t="shared" si="1548"/>
        <v/>
      </c>
      <c r="AK4601" s="187" t="str">
        <f t="shared" si="1549"/>
        <v/>
      </c>
      <c r="AN4601" s="187" t="str">
        <f t="shared" si="1550"/>
        <v/>
      </c>
      <c r="AO4601" s="187" t="str">
        <f t="shared" si="1551"/>
        <v/>
      </c>
      <c r="AP4601" s="187" t="str">
        <f t="shared" si="1552"/>
        <v/>
      </c>
      <c r="AT4601" s="187" t="str">
        <f t="shared" si="1553"/>
        <v/>
      </c>
      <c r="AU4601" s="187" t="str">
        <f t="shared" si="1554"/>
        <v/>
      </c>
      <c r="AV4601" s="187" t="str">
        <f t="shared" si="1555"/>
        <v/>
      </c>
      <c r="AW4601" s="187" t="str">
        <f t="shared" si="1556"/>
        <v/>
      </c>
      <c r="AX4601" s="187" t="str">
        <f t="shared" si="1557"/>
        <v/>
      </c>
      <c r="AY4601" s="187" t="str">
        <f t="shared" si="1558"/>
        <v/>
      </c>
      <c r="AZ4601" s="187" t="str">
        <f t="shared" si="1559"/>
        <v/>
      </c>
      <c r="BA4601" s="187" t="str">
        <f t="shared" si="1560"/>
        <v xml:space="preserve"> </v>
      </c>
      <c r="BB4601" s="187" t="str">
        <f>IFERROR(IF(AW4601="","",VLOOKUP(AW4601,SUSS!R:S,2,FALSE)),AY4601*SUSS!$M$2)</f>
        <v/>
      </c>
      <c r="BC4601" s="187" t="str">
        <f t="shared" si="1561"/>
        <v/>
      </c>
    </row>
    <row r="4602" spans="29:55">
      <c r="AC4602" s="187" t="str">
        <f t="shared" si="1541"/>
        <v/>
      </c>
      <c r="AD4602" s="187" t="str">
        <f t="shared" si="1542"/>
        <v/>
      </c>
      <c r="AE4602" s="187" t="str">
        <f t="shared" si="1543"/>
        <v/>
      </c>
      <c r="AF4602" s="187" t="str">
        <f t="shared" si="1544"/>
        <v/>
      </c>
      <c r="AG4602" s="187" t="str">
        <f t="shared" si="1545"/>
        <v/>
      </c>
      <c r="AH4602" s="187" t="str">
        <f t="shared" si="1546"/>
        <v/>
      </c>
      <c r="AI4602" s="187" t="str">
        <f t="shared" si="1547"/>
        <v/>
      </c>
      <c r="AJ4602" s="187" t="str">
        <f t="shared" si="1548"/>
        <v/>
      </c>
      <c r="AK4602" s="187" t="str">
        <f t="shared" si="1549"/>
        <v/>
      </c>
      <c r="AN4602" s="187" t="str">
        <f t="shared" si="1550"/>
        <v/>
      </c>
      <c r="AO4602" s="187" t="str">
        <f t="shared" si="1551"/>
        <v/>
      </c>
      <c r="AP4602" s="187" t="str">
        <f t="shared" si="1552"/>
        <v/>
      </c>
      <c r="AT4602" s="187" t="str">
        <f t="shared" si="1553"/>
        <v/>
      </c>
      <c r="AU4602" s="187" t="str">
        <f t="shared" si="1554"/>
        <v/>
      </c>
      <c r="AV4602" s="187" t="str">
        <f t="shared" si="1555"/>
        <v/>
      </c>
      <c r="AW4602" s="187" t="str">
        <f t="shared" si="1556"/>
        <v/>
      </c>
      <c r="AX4602" s="187" t="str">
        <f t="shared" si="1557"/>
        <v/>
      </c>
      <c r="AY4602" s="187" t="str">
        <f t="shared" si="1558"/>
        <v/>
      </c>
      <c r="AZ4602" s="187" t="str">
        <f t="shared" si="1559"/>
        <v/>
      </c>
      <c r="BA4602" s="187" t="str">
        <f t="shared" si="1560"/>
        <v xml:space="preserve"> </v>
      </c>
      <c r="BB4602" s="187" t="str">
        <f>IFERROR(IF(AW4602="","",VLOOKUP(AW4602,SUSS!R:S,2,FALSE)),AY4602*SUSS!$M$2)</f>
        <v/>
      </c>
      <c r="BC4602" s="187" t="str">
        <f t="shared" si="1561"/>
        <v/>
      </c>
    </row>
    <row r="4603" spans="29:55">
      <c r="AC4603" s="187" t="str">
        <f t="shared" si="1541"/>
        <v/>
      </c>
      <c r="AD4603" s="187" t="str">
        <f t="shared" si="1542"/>
        <v/>
      </c>
      <c r="AE4603" s="187" t="str">
        <f t="shared" si="1543"/>
        <v/>
      </c>
      <c r="AF4603" s="187" t="str">
        <f t="shared" si="1544"/>
        <v/>
      </c>
      <c r="AG4603" s="187" t="str">
        <f t="shared" si="1545"/>
        <v/>
      </c>
      <c r="AH4603" s="187" t="str">
        <f t="shared" si="1546"/>
        <v/>
      </c>
      <c r="AI4603" s="187" t="str">
        <f t="shared" si="1547"/>
        <v/>
      </c>
      <c r="AJ4603" s="187" t="str">
        <f t="shared" si="1548"/>
        <v/>
      </c>
      <c r="AK4603" s="187" t="str">
        <f t="shared" si="1549"/>
        <v/>
      </c>
      <c r="AN4603" s="187" t="str">
        <f t="shared" si="1550"/>
        <v/>
      </c>
      <c r="AO4603" s="187" t="str">
        <f t="shared" si="1551"/>
        <v/>
      </c>
      <c r="AP4603" s="187" t="str">
        <f t="shared" si="1552"/>
        <v/>
      </c>
      <c r="AT4603" s="187" t="str">
        <f t="shared" si="1553"/>
        <v/>
      </c>
      <c r="AU4603" s="187" t="str">
        <f t="shared" si="1554"/>
        <v/>
      </c>
      <c r="AV4603" s="187" t="str">
        <f t="shared" si="1555"/>
        <v/>
      </c>
      <c r="AW4603" s="187" t="str">
        <f t="shared" si="1556"/>
        <v/>
      </c>
      <c r="AX4603" s="187" t="str">
        <f t="shared" si="1557"/>
        <v/>
      </c>
      <c r="AY4603" s="187" t="str">
        <f t="shared" si="1558"/>
        <v/>
      </c>
      <c r="AZ4603" s="187" t="str">
        <f t="shared" si="1559"/>
        <v/>
      </c>
      <c r="BA4603" s="187" t="str">
        <f t="shared" si="1560"/>
        <v xml:space="preserve"> </v>
      </c>
      <c r="BB4603" s="187" t="str">
        <f>IFERROR(IF(AW4603="","",VLOOKUP(AW4603,SUSS!R:S,2,FALSE)),AY4603*SUSS!$M$2)</f>
        <v/>
      </c>
      <c r="BC4603" s="187" t="str">
        <f t="shared" si="1561"/>
        <v/>
      </c>
    </row>
    <row r="4604" spans="29:55">
      <c r="AC4604" s="187" t="str">
        <f t="shared" si="1541"/>
        <v/>
      </c>
      <c r="AD4604" s="187" t="str">
        <f t="shared" si="1542"/>
        <v/>
      </c>
      <c r="AE4604" s="187" t="str">
        <f t="shared" si="1543"/>
        <v/>
      </c>
      <c r="AF4604" s="187" t="str">
        <f t="shared" si="1544"/>
        <v/>
      </c>
      <c r="AG4604" s="187" t="str">
        <f t="shared" si="1545"/>
        <v/>
      </c>
      <c r="AH4604" s="187" t="str">
        <f t="shared" si="1546"/>
        <v/>
      </c>
      <c r="AI4604" s="187" t="str">
        <f t="shared" si="1547"/>
        <v/>
      </c>
      <c r="AJ4604" s="187" t="str">
        <f t="shared" si="1548"/>
        <v/>
      </c>
      <c r="AK4604" s="187" t="str">
        <f t="shared" si="1549"/>
        <v/>
      </c>
      <c r="AN4604" s="187" t="str">
        <f t="shared" si="1550"/>
        <v/>
      </c>
      <c r="AO4604" s="187" t="str">
        <f t="shared" si="1551"/>
        <v/>
      </c>
      <c r="AP4604" s="187" t="str">
        <f t="shared" si="1552"/>
        <v/>
      </c>
      <c r="AT4604" s="187" t="str">
        <f t="shared" si="1553"/>
        <v/>
      </c>
      <c r="AU4604" s="187" t="str">
        <f t="shared" si="1554"/>
        <v/>
      </c>
      <c r="AV4604" s="187" t="str">
        <f t="shared" si="1555"/>
        <v/>
      </c>
      <c r="AW4604" s="187" t="str">
        <f t="shared" si="1556"/>
        <v/>
      </c>
      <c r="AX4604" s="187" t="str">
        <f t="shared" si="1557"/>
        <v/>
      </c>
      <c r="AY4604" s="187" t="str">
        <f t="shared" si="1558"/>
        <v/>
      </c>
      <c r="AZ4604" s="187" t="str">
        <f t="shared" si="1559"/>
        <v/>
      </c>
      <c r="BA4604" s="187" t="str">
        <f t="shared" si="1560"/>
        <v xml:space="preserve"> </v>
      </c>
      <c r="BB4604" s="187" t="str">
        <f>IFERROR(IF(AW4604="","",VLOOKUP(AW4604,SUSS!R:S,2,FALSE)),AY4604*SUSS!$M$2)</f>
        <v/>
      </c>
      <c r="BC4604" s="187" t="str">
        <f t="shared" si="1561"/>
        <v/>
      </c>
    </row>
    <row r="4605" spans="29:55">
      <c r="AC4605" s="187" t="str">
        <f t="shared" si="1541"/>
        <v/>
      </c>
      <c r="AD4605" s="187" t="str">
        <f t="shared" si="1542"/>
        <v/>
      </c>
      <c r="AE4605" s="187" t="str">
        <f t="shared" si="1543"/>
        <v/>
      </c>
      <c r="AF4605" s="187" t="str">
        <f t="shared" si="1544"/>
        <v/>
      </c>
      <c r="AG4605" s="187" t="str">
        <f t="shared" si="1545"/>
        <v/>
      </c>
      <c r="AH4605" s="187" t="str">
        <f t="shared" si="1546"/>
        <v/>
      </c>
      <c r="AI4605" s="187" t="str">
        <f t="shared" si="1547"/>
        <v/>
      </c>
      <c r="AJ4605" s="187" t="str">
        <f t="shared" si="1548"/>
        <v/>
      </c>
      <c r="AK4605" s="187" t="str">
        <f t="shared" si="1549"/>
        <v/>
      </c>
      <c r="AN4605" s="187" t="str">
        <f t="shared" si="1550"/>
        <v/>
      </c>
      <c r="AO4605" s="187" t="str">
        <f t="shared" si="1551"/>
        <v/>
      </c>
      <c r="AP4605" s="187" t="str">
        <f t="shared" si="1552"/>
        <v/>
      </c>
      <c r="AT4605" s="187" t="str">
        <f t="shared" si="1553"/>
        <v/>
      </c>
      <c r="AU4605" s="187" t="str">
        <f t="shared" si="1554"/>
        <v/>
      </c>
      <c r="AV4605" s="187" t="str">
        <f t="shared" si="1555"/>
        <v/>
      </c>
      <c r="AW4605" s="187" t="str">
        <f t="shared" si="1556"/>
        <v/>
      </c>
      <c r="AX4605" s="187" t="str">
        <f t="shared" si="1557"/>
        <v/>
      </c>
      <c r="AY4605" s="187" t="str">
        <f t="shared" si="1558"/>
        <v/>
      </c>
      <c r="AZ4605" s="187" t="str">
        <f t="shared" si="1559"/>
        <v/>
      </c>
      <c r="BA4605" s="187" t="str">
        <f t="shared" si="1560"/>
        <v xml:space="preserve"> </v>
      </c>
      <c r="BB4605" s="187" t="str">
        <f>IFERROR(IF(AW4605="","",VLOOKUP(AW4605,SUSS!R:S,2,FALSE)),AY4605*SUSS!$M$2)</f>
        <v/>
      </c>
      <c r="BC4605" s="187" t="str">
        <f t="shared" si="1561"/>
        <v/>
      </c>
    </row>
    <row r="4606" spans="29:55">
      <c r="AC4606" s="187" t="str">
        <f t="shared" si="1541"/>
        <v/>
      </c>
      <c r="AD4606" s="187" t="str">
        <f t="shared" si="1542"/>
        <v/>
      </c>
      <c r="AE4606" s="187" t="str">
        <f t="shared" si="1543"/>
        <v/>
      </c>
      <c r="AF4606" s="187" t="str">
        <f t="shared" si="1544"/>
        <v/>
      </c>
      <c r="AG4606" s="187" t="str">
        <f t="shared" si="1545"/>
        <v/>
      </c>
      <c r="AH4606" s="187" t="str">
        <f t="shared" si="1546"/>
        <v/>
      </c>
      <c r="AI4606" s="187" t="str">
        <f t="shared" si="1547"/>
        <v/>
      </c>
      <c r="AJ4606" s="187" t="str">
        <f t="shared" si="1548"/>
        <v/>
      </c>
      <c r="AK4606" s="187" t="str">
        <f t="shared" si="1549"/>
        <v/>
      </c>
      <c r="AN4606" s="187" t="str">
        <f t="shared" si="1550"/>
        <v/>
      </c>
      <c r="AO4606" s="187" t="str">
        <f t="shared" si="1551"/>
        <v/>
      </c>
      <c r="AP4606" s="187" t="str">
        <f t="shared" si="1552"/>
        <v/>
      </c>
      <c r="AT4606" s="187" t="str">
        <f t="shared" si="1553"/>
        <v/>
      </c>
      <c r="AU4606" s="187" t="str">
        <f t="shared" si="1554"/>
        <v/>
      </c>
      <c r="AV4606" s="187" t="str">
        <f t="shared" si="1555"/>
        <v/>
      </c>
      <c r="AW4606" s="187" t="str">
        <f t="shared" si="1556"/>
        <v/>
      </c>
      <c r="AX4606" s="187" t="str">
        <f t="shared" si="1557"/>
        <v/>
      </c>
      <c r="AY4606" s="187" t="str">
        <f t="shared" si="1558"/>
        <v/>
      </c>
      <c r="AZ4606" s="187" t="str">
        <f t="shared" si="1559"/>
        <v/>
      </c>
      <c r="BA4606" s="187" t="str">
        <f t="shared" si="1560"/>
        <v xml:space="preserve"> </v>
      </c>
      <c r="BB4606" s="187" t="str">
        <f>IFERROR(IF(AW4606="","",VLOOKUP(AW4606,SUSS!R:S,2,FALSE)),AY4606*SUSS!$M$2)</f>
        <v/>
      </c>
      <c r="BC4606" s="187" t="str">
        <f t="shared" si="1561"/>
        <v/>
      </c>
    </row>
    <row r="4607" spans="29:55">
      <c r="AC4607" s="187" t="str">
        <f t="shared" si="1541"/>
        <v/>
      </c>
      <c r="AD4607" s="187" t="str">
        <f t="shared" si="1542"/>
        <v/>
      </c>
      <c r="AE4607" s="187" t="str">
        <f t="shared" si="1543"/>
        <v/>
      </c>
      <c r="AF4607" s="187" t="str">
        <f t="shared" si="1544"/>
        <v/>
      </c>
      <c r="AG4607" s="187" t="str">
        <f t="shared" si="1545"/>
        <v/>
      </c>
      <c r="AH4607" s="187" t="str">
        <f t="shared" si="1546"/>
        <v/>
      </c>
      <c r="AI4607" s="187" t="str">
        <f t="shared" si="1547"/>
        <v/>
      </c>
      <c r="AJ4607" s="187" t="str">
        <f t="shared" si="1548"/>
        <v/>
      </c>
      <c r="AK4607" s="187" t="str">
        <f t="shared" si="1549"/>
        <v/>
      </c>
      <c r="AN4607" s="187" t="str">
        <f t="shared" si="1550"/>
        <v/>
      </c>
      <c r="AO4607" s="187" t="str">
        <f t="shared" si="1551"/>
        <v/>
      </c>
      <c r="AP4607" s="187" t="str">
        <f t="shared" si="1552"/>
        <v/>
      </c>
      <c r="AT4607" s="187" t="str">
        <f t="shared" si="1553"/>
        <v/>
      </c>
      <c r="AU4607" s="187" t="str">
        <f t="shared" si="1554"/>
        <v/>
      </c>
      <c r="AV4607" s="187" t="str">
        <f t="shared" si="1555"/>
        <v/>
      </c>
      <c r="AW4607" s="187" t="str">
        <f t="shared" si="1556"/>
        <v/>
      </c>
      <c r="AX4607" s="187" t="str">
        <f t="shared" si="1557"/>
        <v/>
      </c>
      <c r="AY4607" s="187" t="str">
        <f t="shared" si="1558"/>
        <v/>
      </c>
      <c r="AZ4607" s="187" t="str">
        <f t="shared" si="1559"/>
        <v/>
      </c>
      <c r="BA4607" s="187" t="str">
        <f t="shared" si="1560"/>
        <v xml:space="preserve"> </v>
      </c>
      <c r="BB4607" s="187" t="str">
        <f>IFERROR(IF(AW4607="","",VLOOKUP(AW4607,SUSS!R:S,2,FALSE)),AY4607*SUSS!$M$2)</f>
        <v/>
      </c>
      <c r="BC4607" s="187" t="str">
        <f t="shared" si="1561"/>
        <v/>
      </c>
    </row>
    <row r="4608" spans="29:55">
      <c r="AC4608" s="187" t="str">
        <f t="shared" si="1541"/>
        <v/>
      </c>
      <c r="AD4608" s="187" t="str">
        <f t="shared" si="1542"/>
        <v/>
      </c>
      <c r="AE4608" s="187" t="str">
        <f t="shared" si="1543"/>
        <v/>
      </c>
      <c r="AF4608" s="187" t="str">
        <f t="shared" si="1544"/>
        <v/>
      </c>
      <c r="AG4608" s="187" t="str">
        <f t="shared" si="1545"/>
        <v/>
      </c>
      <c r="AH4608" s="187" t="str">
        <f t="shared" si="1546"/>
        <v/>
      </c>
      <c r="AI4608" s="187" t="str">
        <f t="shared" si="1547"/>
        <v/>
      </c>
      <c r="AJ4608" s="187" t="str">
        <f t="shared" si="1548"/>
        <v/>
      </c>
      <c r="AK4608" s="187" t="str">
        <f t="shared" si="1549"/>
        <v/>
      </c>
      <c r="AN4608" s="187" t="str">
        <f t="shared" si="1550"/>
        <v/>
      </c>
      <c r="AO4608" s="187" t="str">
        <f t="shared" si="1551"/>
        <v/>
      </c>
      <c r="AP4608" s="187" t="str">
        <f t="shared" si="1552"/>
        <v/>
      </c>
      <c r="AT4608" s="187" t="str">
        <f t="shared" si="1553"/>
        <v/>
      </c>
      <c r="AU4608" s="187" t="str">
        <f t="shared" si="1554"/>
        <v/>
      </c>
      <c r="AV4608" s="187" t="str">
        <f t="shared" si="1555"/>
        <v/>
      </c>
      <c r="AW4608" s="187" t="str">
        <f t="shared" si="1556"/>
        <v/>
      </c>
      <c r="AX4608" s="187" t="str">
        <f t="shared" si="1557"/>
        <v/>
      </c>
      <c r="AY4608" s="187" t="str">
        <f t="shared" si="1558"/>
        <v/>
      </c>
      <c r="AZ4608" s="187" t="str">
        <f t="shared" si="1559"/>
        <v/>
      </c>
      <c r="BA4608" s="187" t="str">
        <f t="shared" si="1560"/>
        <v xml:space="preserve"> </v>
      </c>
      <c r="BB4608" s="187" t="str">
        <f>IFERROR(IF(AW4608="","",VLOOKUP(AW4608,SUSS!R:S,2,FALSE)),AY4608*SUSS!$M$2)</f>
        <v/>
      </c>
      <c r="BC4608" s="187" t="str">
        <f t="shared" si="1561"/>
        <v/>
      </c>
    </row>
    <row r="4609" spans="29:55">
      <c r="AC4609" s="187" t="str">
        <f t="shared" si="1541"/>
        <v/>
      </c>
      <c r="AD4609" s="187" t="str">
        <f t="shared" si="1542"/>
        <v/>
      </c>
      <c r="AE4609" s="187" t="str">
        <f t="shared" si="1543"/>
        <v/>
      </c>
      <c r="AF4609" s="187" t="str">
        <f t="shared" si="1544"/>
        <v/>
      </c>
      <c r="AG4609" s="187" t="str">
        <f t="shared" si="1545"/>
        <v/>
      </c>
      <c r="AH4609" s="187" t="str">
        <f t="shared" si="1546"/>
        <v/>
      </c>
      <c r="AI4609" s="187" t="str">
        <f t="shared" si="1547"/>
        <v/>
      </c>
      <c r="AJ4609" s="187" t="str">
        <f t="shared" si="1548"/>
        <v/>
      </c>
      <c r="AK4609" s="187" t="str">
        <f t="shared" si="1549"/>
        <v/>
      </c>
      <c r="AN4609" s="187" t="str">
        <f t="shared" si="1550"/>
        <v/>
      </c>
      <c r="AO4609" s="187" t="str">
        <f t="shared" si="1551"/>
        <v/>
      </c>
      <c r="AP4609" s="187" t="str">
        <f t="shared" si="1552"/>
        <v/>
      </c>
      <c r="AT4609" s="187" t="str">
        <f t="shared" si="1553"/>
        <v/>
      </c>
      <c r="AU4609" s="187" t="str">
        <f t="shared" si="1554"/>
        <v/>
      </c>
      <c r="AV4609" s="187" t="str">
        <f t="shared" si="1555"/>
        <v/>
      </c>
      <c r="AW4609" s="187" t="str">
        <f t="shared" si="1556"/>
        <v/>
      </c>
      <c r="AX4609" s="187" t="str">
        <f t="shared" si="1557"/>
        <v/>
      </c>
      <c r="AY4609" s="187" t="str">
        <f t="shared" si="1558"/>
        <v/>
      </c>
      <c r="AZ4609" s="187" t="str">
        <f t="shared" si="1559"/>
        <v/>
      </c>
      <c r="BA4609" s="187" t="str">
        <f t="shared" si="1560"/>
        <v xml:space="preserve"> </v>
      </c>
      <c r="BB4609" s="187" t="str">
        <f>IFERROR(IF(AW4609="","",VLOOKUP(AW4609,SUSS!R:S,2,FALSE)),AY4609*SUSS!$M$2)</f>
        <v/>
      </c>
      <c r="BC4609" s="187" t="str">
        <f t="shared" si="1561"/>
        <v/>
      </c>
    </row>
    <row r="4610" spans="29:55">
      <c r="AC4610" s="187" t="str">
        <f t="shared" si="1541"/>
        <v/>
      </c>
      <c r="AD4610" s="187" t="str">
        <f t="shared" si="1542"/>
        <v/>
      </c>
      <c r="AE4610" s="187" t="str">
        <f t="shared" si="1543"/>
        <v/>
      </c>
      <c r="AF4610" s="187" t="str">
        <f t="shared" si="1544"/>
        <v/>
      </c>
      <c r="AG4610" s="187" t="str">
        <f t="shared" si="1545"/>
        <v/>
      </c>
      <c r="AH4610" s="187" t="str">
        <f t="shared" si="1546"/>
        <v/>
      </c>
      <c r="AI4610" s="187" t="str">
        <f t="shared" si="1547"/>
        <v/>
      </c>
      <c r="AJ4610" s="187" t="str">
        <f t="shared" si="1548"/>
        <v/>
      </c>
      <c r="AK4610" s="187" t="str">
        <f t="shared" si="1549"/>
        <v/>
      </c>
      <c r="AN4610" s="187" t="str">
        <f t="shared" si="1550"/>
        <v/>
      </c>
      <c r="AO4610" s="187" t="str">
        <f t="shared" si="1551"/>
        <v/>
      </c>
      <c r="AP4610" s="187" t="str">
        <f t="shared" si="1552"/>
        <v/>
      </c>
      <c r="AT4610" s="187" t="str">
        <f t="shared" si="1553"/>
        <v/>
      </c>
      <c r="AU4610" s="187" t="str">
        <f t="shared" si="1554"/>
        <v/>
      </c>
      <c r="AV4610" s="187" t="str">
        <f t="shared" si="1555"/>
        <v/>
      </c>
      <c r="AW4610" s="187" t="str">
        <f t="shared" si="1556"/>
        <v/>
      </c>
      <c r="AX4610" s="187" t="str">
        <f t="shared" si="1557"/>
        <v/>
      </c>
      <c r="AY4610" s="187" t="str">
        <f t="shared" si="1558"/>
        <v/>
      </c>
      <c r="AZ4610" s="187" t="str">
        <f t="shared" si="1559"/>
        <v/>
      </c>
      <c r="BA4610" s="187" t="str">
        <f t="shared" si="1560"/>
        <v xml:space="preserve"> </v>
      </c>
      <c r="BB4610" s="187" t="str">
        <f>IFERROR(IF(AW4610="","",VLOOKUP(AW4610,SUSS!R:S,2,FALSE)),AY4610*SUSS!$M$2)</f>
        <v/>
      </c>
      <c r="BC4610" s="187" t="str">
        <f t="shared" si="1561"/>
        <v/>
      </c>
    </row>
    <row r="4611" spans="29:55">
      <c r="AC4611" s="187" t="str">
        <f t="shared" si="1541"/>
        <v/>
      </c>
      <c r="AD4611" s="187" t="str">
        <f t="shared" si="1542"/>
        <v/>
      </c>
      <c r="AE4611" s="187" t="str">
        <f t="shared" si="1543"/>
        <v/>
      </c>
      <c r="AF4611" s="187" t="str">
        <f t="shared" si="1544"/>
        <v/>
      </c>
      <c r="AG4611" s="187" t="str">
        <f t="shared" si="1545"/>
        <v/>
      </c>
      <c r="AH4611" s="187" t="str">
        <f t="shared" si="1546"/>
        <v/>
      </c>
      <c r="AI4611" s="187" t="str">
        <f t="shared" si="1547"/>
        <v/>
      </c>
      <c r="AJ4611" s="187" t="str">
        <f t="shared" si="1548"/>
        <v/>
      </c>
      <c r="AK4611" s="187" t="str">
        <f t="shared" si="1549"/>
        <v/>
      </c>
      <c r="AN4611" s="187" t="str">
        <f t="shared" si="1550"/>
        <v/>
      </c>
      <c r="AO4611" s="187" t="str">
        <f t="shared" si="1551"/>
        <v/>
      </c>
      <c r="AP4611" s="187" t="str">
        <f t="shared" si="1552"/>
        <v/>
      </c>
      <c r="AT4611" s="187" t="str">
        <f t="shared" si="1553"/>
        <v/>
      </c>
      <c r="AU4611" s="187" t="str">
        <f t="shared" si="1554"/>
        <v/>
      </c>
      <c r="AV4611" s="187" t="str">
        <f t="shared" si="1555"/>
        <v/>
      </c>
      <c r="AW4611" s="187" t="str">
        <f t="shared" si="1556"/>
        <v/>
      </c>
      <c r="AX4611" s="187" t="str">
        <f t="shared" si="1557"/>
        <v/>
      </c>
      <c r="AY4611" s="187" t="str">
        <f t="shared" si="1558"/>
        <v/>
      </c>
      <c r="AZ4611" s="187" t="str">
        <f t="shared" si="1559"/>
        <v/>
      </c>
      <c r="BA4611" s="187" t="str">
        <f t="shared" si="1560"/>
        <v xml:space="preserve"> </v>
      </c>
      <c r="BB4611" s="187" t="str">
        <f>IFERROR(IF(AW4611="","",VLOOKUP(AW4611,SUSS!R:S,2,FALSE)),AY4611*SUSS!$M$2)</f>
        <v/>
      </c>
      <c r="BC4611" s="187" t="str">
        <f t="shared" si="1561"/>
        <v/>
      </c>
    </row>
    <row r="4612" spans="29:55">
      <c r="AC4612" s="187" t="str">
        <f t="shared" si="1541"/>
        <v/>
      </c>
      <c r="AD4612" s="187" t="str">
        <f t="shared" si="1542"/>
        <v/>
      </c>
      <c r="AE4612" s="187" t="str">
        <f t="shared" si="1543"/>
        <v/>
      </c>
      <c r="AF4612" s="187" t="str">
        <f t="shared" si="1544"/>
        <v/>
      </c>
      <c r="AG4612" s="187" t="str">
        <f t="shared" si="1545"/>
        <v/>
      </c>
      <c r="AH4612" s="187" t="str">
        <f t="shared" si="1546"/>
        <v/>
      </c>
      <c r="AI4612" s="187" t="str">
        <f t="shared" si="1547"/>
        <v/>
      </c>
      <c r="AJ4612" s="187" t="str">
        <f t="shared" si="1548"/>
        <v/>
      </c>
      <c r="AK4612" s="187" t="str">
        <f t="shared" si="1549"/>
        <v/>
      </c>
      <c r="AN4612" s="187" t="str">
        <f t="shared" si="1550"/>
        <v/>
      </c>
      <c r="AO4612" s="187" t="str">
        <f t="shared" si="1551"/>
        <v/>
      </c>
      <c r="AP4612" s="187" t="str">
        <f t="shared" si="1552"/>
        <v/>
      </c>
      <c r="AT4612" s="187" t="str">
        <f t="shared" si="1553"/>
        <v/>
      </c>
      <c r="AU4612" s="187" t="str">
        <f t="shared" si="1554"/>
        <v/>
      </c>
      <c r="AV4612" s="187" t="str">
        <f t="shared" si="1555"/>
        <v/>
      </c>
      <c r="AW4612" s="187" t="str">
        <f t="shared" si="1556"/>
        <v/>
      </c>
      <c r="AX4612" s="187" t="str">
        <f t="shared" si="1557"/>
        <v/>
      </c>
      <c r="AY4612" s="187" t="str">
        <f t="shared" si="1558"/>
        <v/>
      </c>
      <c r="AZ4612" s="187" t="str">
        <f t="shared" si="1559"/>
        <v/>
      </c>
      <c r="BA4612" s="187" t="str">
        <f t="shared" si="1560"/>
        <v xml:space="preserve"> </v>
      </c>
      <c r="BB4612" s="187" t="str">
        <f>IFERROR(IF(AW4612="","",VLOOKUP(AW4612,SUSS!R:S,2,FALSE)),AY4612*SUSS!$M$2)</f>
        <v/>
      </c>
      <c r="BC4612" s="187" t="str">
        <f t="shared" si="1561"/>
        <v/>
      </c>
    </row>
    <row r="4613" spans="29:55">
      <c r="AC4613" s="187" t="str">
        <f t="shared" si="1541"/>
        <v/>
      </c>
      <c r="AD4613" s="187" t="str">
        <f t="shared" si="1542"/>
        <v/>
      </c>
      <c r="AE4613" s="187" t="str">
        <f t="shared" si="1543"/>
        <v/>
      </c>
      <c r="AF4613" s="187" t="str">
        <f t="shared" si="1544"/>
        <v/>
      </c>
      <c r="AG4613" s="187" t="str">
        <f t="shared" si="1545"/>
        <v/>
      </c>
      <c r="AH4613" s="187" t="str">
        <f t="shared" si="1546"/>
        <v/>
      </c>
      <c r="AI4613" s="187" t="str">
        <f t="shared" si="1547"/>
        <v/>
      </c>
      <c r="AJ4613" s="187" t="str">
        <f t="shared" si="1548"/>
        <v/>
      </c>
      <c r="AK4613" s="187" t="str">
        <f t="shared" si="1549"/>
        <v/>
      </c>
      <c r="AN4613" s="187" t="str">
        <f t="shared" si="1550"/>
        <v/>
      </c>
      <c r="AO4613" s="187" t="str">
        <f t="shared" si="1551"/>
        <v/>
      </c>
      <c r="AP4613" s="187" t="str">
        <f t="shared" si="1552"/>
        <v/>
      </c>
      <c r="AT4613" s="187" t="str">
        <f t="shared" si="1553"/>
        <v/>
      </c>
      <c r="AU4613" s="187" t="str">
        <f t="shared" si="1554"/>
        <v/>
      </c>
      <c r="AV4613" s="187" t="str">
        <f t="shared" si="1555"/>
        <v/>
      </c>
      <c r="AW4613" s="187" t="str">
        <f t="shared" si="1556"/>
        <v/>
      </c>
      <c r="AX4613" s="187" t="str">
        <f t="shared" si="1557"/>
        <v/>
      </c>
      <c r="AY4613" s="187" t="str">
        <f t="shared" si="1558"/>
        <v/>
      </c>
      <c r="AZ4613" s="187" t="str">
        <f t="shared" si="1559"/>
        <v/>
      </c>
      <c r="BA4613" s="187" t="str">
        <f t="shared" si="1560"/>
        <v xml:space="preserve"> </v>
      </c>
      <c r="BB4613" s="187" t="str">
        <f>IFERROR(IF(AW4613="","",VLOOKUP(AW4613,SUSS!R:S,2,FALSE)),AY4613*SUSS!$M$2)</f>
        <v/>
      </c>
      <c r="BC4613" s="187" t="str">
        <f t="shared" si="1561"/>
        <v/>
      </c>
    </row>
    <row r="4614" spans="29:55">
      <c r="AC4614" s="187" t="str">
        <f t="shared" si="1541"/>
        <v/>
      </c>
      <c r="AD4614" s="187" t="str">
        <f t="shared" si="1542"/>
        <v/>
      </c>
      <c r="AE4614" s="187" t="str">
        <f t="shared" si="1543"/>
        <v/>
      </c>
      <c r="AF4614" s="187" t="str">
        <f t="shared" si="1544"/>
        <v/>
      </c>
      <c r="AG4614" s="187" t="str">
        <f t="shared" si="1545"/>
        <v/>
      </c>
      <c r="AH4614" s="187" t="str">
        <f t="shared" si="1546"/>
        <v/>
      </c>
      <c r="AI4614" s="187" t="str">
        <f t="shared" si="1547"/>
        <v/>
      </c>
      <c r="AJ4614" s="187" t="str">
        <f t="shared" si="1548"/>
        <v/>
      </c>
      <c r="AK4614" s="187" t="str">
        <f t="shared" si="1549"/>
        <v/>
      </c>
      <c r="AN4614" s="187" t="str">
        <f t="shared" si="1550"/>
        <v/>
      </c>
      <c r="AO4614" s="187" t="str">
        <f t="shared" si="1551"/>
        <v/>
      </c>
      <c r="AP4614" s="187" t="str">
        <f t="shared" si="1552"/>
        <v/>
      </c>
      <c r="AT4614" s="187" t="str">
        <f t="shared" si="1553"/>
        <v/>
      </c>
      <c r="AU4614" s="187" t="str">
        <f t="shared" si="1554"/>
        <v/>
      </c>
      <c r="AV4614" s="187" t="str">
        <f t="shared" si="1555"/>
        <v/>
      </c>
      <c r="AW4614" s="187" t="str">
        <f t="shared" si="1556"/>
        <v/>
      </c>
      <c r="AX4614" s="187" t="str">
        <f t="shared" si="1557"/>
        <v/>
      </c>
      <c r="AY4614" s="187" t="str">
        <f t="shared" si="1558"/>
        <v/>
      </c>
      <c r="AZ4614" s="187" t="str">
        <f t="shared" si="1559"/>
        <v/>
      </c>
      <c r="BA4614" s="187" t="str">
        <f t="shared" si="1560"/>
        <v xml:space="preserve"> </v>
      </c>
      <c r="BB4614" s="187" t="str">
        <f>IFERROR(IF(AW4614="","",VLOOKUP(AW4614,SUSS!R:S,2,FALSE)),AY4614*SUSS!$M$2)</f>
        <v/>
      </c>
      <c r="BC4614" s="187" t="str">
        <f t="shared" si="1561"/>
        <v/>
      </c>
    </row>
    <row r="4615" spans="29:55">
      <c r="AC4615" s="187" t="str">
        <f t="shared" si="1541"/>
        <v/>
      </c>
      <c r="AD4615" s="187" t="str">
        <f t="shared" si="1542"/>
        <v/>
      </c>
      <c r="AE4615" s="187" t="str">
        <f t="shared" si="1543"/>
        <v/>
      </c>
      <c r="AF4615" s="187" t="str">
        <f t="shared" si="1544"/>
        <v/>
      </c>
      <c r="AG4615" s="187" t="str">
        <f t="shared" si="1545"/>
        <v/>
      </c>
      <c r="AH4615" s="187" t="str">
        <f t="shared" si="1546"/>
        <v/>
      </c>
      <c r="AI4615" s="187" t="str">
        <f t="shared" si="1547"/>
        <v/>
      </c>
      <c r="AJ4615" s="187" t="str">
        <f t="shared" si="1548"/>
        <v/>
      </c>
      <c r="AK4615" s="187" t="str">
        <f t="shared" si="1549"/>
        <v/>
      </c>
      <c r="AN4615" s="187" t="str">
        <f t="shared" si="1550"/>
        <v/>
      </c>
      <c r="AO4615" s="187" t="str">
        <f t="shared" si="1551"/>
        <v/>
      </c>
      <c r="AP4615" s="187" t="str">
        <f t="shared" si="1552"/>
        <v/>
      </c>
      <c r="AT4615" s="187" t="str">
        <f t="shared" si="1553"/>
        <v/>
      </c>
      <c r="AU4615" s="187" t="str">
        <f t="shared" si="1554"/>
        <v/>
      </c>
      <c r="AV4615" s="187" t="str">
        <f t="shared" si="1555"/>
        <v/>
      </c>
      <c r="AW4615" s="187" t="str">
        <f t="shared" si="1556"/>
        <v/>
      </c>
      <c r="AX4615" s="187" t="str">
        <f t="shared" si="1557"/>
        <v/>
      </c>
      <c r="AY4615" s="187" t="str">
        <f t="shared" si="1558"/>
        <v/>
      </c>
      <c r="AZ4615" s="187" t="str">
        <f t="shared" si="1559"/>
        <v/>
      </c>
      <c r="BA4615" s="187" t="str">
        <f t="shared" si="1560"/>
        <v xml:space="preserve"> </v>
      </c>
      <c r="BB4615" s="187" t="str">
        <f>IFERROR(IF(AW4615="","",VLOOKUP(AW4615,SUSS!R:S,2,FALSE)),AY4615*SUSS!$M$2)</f>
        <v/>
      </c>
      <c r="BC4615" s="187" t="str">
        <f t="shared" si="1561"/>
        <v/>
      </c>
    </row>
    <row r="4616" spans="29:55">
      <c r="AC4616" s="187" t="str">
        <f t="shared" si="1541"/>
        <v/>
      </c>
      <c r="AD4616" s="187" t="str">
        <f t="shared" si="1542"/>
        <v/>
      </c>
      <c r="AE4616" s="187" t="str">
        <f t="shared" si="1543"/>
        <v/>
      </c>
      <c r="AF4616" s="187" t="str">
        <f t="shared" si="1544"/>
        <v/>
      </c>
      <c r="AG4616" s="187" t="str">
        <f t="shared" si="1545"/>
        <v/>
      </c>
      <c r="AH4616" s="187" t="str">
        <f t="shared" si="1546"/>
        <v/>
      </c>
      <c r="AI4616" s="187" t="str">
        <f t="shared" si="1547"/>
        <v/>
      </c>
      <c r="AJ4616" s="187" t="str">
        <f t="shared" si="1548"/>
        <v/>
      </c>
      <c r="AK4616" s="187" t="str">
        <f t="shared" si="1549"/>
        <v/>
      </c>
      <c r="AN4616" s="187" t="str">
        <f t="shared" si="1550"/>
        <v/>
      </c>
      <c r="AO4616" s="187" t="str">
        <f t="shared" si="1551"/>
        <v/>
      </c>
      <c r="AP4616" s="187" t="str">
        <f t="shared" si="1552"/>
        <v/>
      </c>
      <c r="AT4616" s="187" t="str">
        <f t="shared" si="1553"/>
        <v/>
      </c>
      <c r="AU4616" s="187" t="str">
        <f t="shared" si="1554"/>
        <v/>
      </c>
      <c r="AV4616" s="187" t="str">
        <f t="shared" si="1555"/>
        <v/>
      </c>
      <c r="AW4616" s="187" t="str">
        <f t="shared" si="1556"/>
        <v/>
      </c>
      <c r="AX4616" s="187" t="str">
        <f t="shared" si="1557"/>
        <v/>
      </c>
      <c r="AY4616" s="187" t="str">
        <f t="shared" si="1558"/>
        <v/>
      </c>
      <c r="AZ4616" s="187" t="str">
        <f t="shared" si="1559"/>
        <v/>
      </c>
      <c r="BA4616" s="187" t="str">
        <f t="shared" si="1560"/>
        <v xml:space="preserve"> </v>
      </c>
      <c r="BB4616" s="187" t="str">
        <f>IFERROR(IF(AW4616="","",VLOOKUP(AW4616,SUSS!R:S,2,FALSE)),AY4616*SUSS!$M$2)</f>
        <v/>
      </c>
      <c r="BC4616" s="187" t="str">
        <f t="shared" si="1561"/>
        <v/>
      </c>
    </row>
    <row r="4617" spans="29:55">
      <c r="AC4617" s="187" t="str">
        <f t="shared" si="1541"/>
        <v/>
      </c>
      <c r="AD4617" s="187" t="str">
        <f t="shared" si="1542"/>
        <v/>
      </c>
      <c r="AE4617" s="187" t="str">
        <f t="shared" si="1543"/>
        <v/>
      </c>
      <c r="AF4617" s="187" t="str">
        <f t="shared" si="1544"/>
        <v/>
      </c>
      <c r="AG4617" s="187" t="str">
        <f t="shared" si="1545"/>
        <v/>
      </c>
      <c r="AH4617" s="187" t="str">
        <f t="shared" si="1546"/>
        <v/>
      </c>
      <c r="AI4617" s="187" t="str">
        <f t="shared" si="1547"/>
        <v/>
      </c>
      <c r="AJ4617" s="187" t="str">
        <f t="shared" si="1548"/>
        <v/>
      </c>
      <c r="AK4617" s="187" t="str">
        <f t="shared" si="1549"/>
        <v/>
      </c>
      <c r="AN4617" s="187" t="str">
        <f t="shared" si="1550"/>
        <v/>
      </c>
      <c r="AO4617" s="187" t="str">
        <f t="shared" si="1551"/>
        <v/>
      </c>
      <c r="AP4617" s="187" t="str">
        <f t="shared" si="1552"/>
        <v/>
      </c>
      <c r="AT4617" s="187" t="str">
        <f t="shared" si="1553"/>
        <v/>
      </c>
      <c r="AU4617" s="187" t="str">
        <f t="shared" si="1554"/>
        <v/>
      </c>
      <c r="AV4617" s="187" t="str">
        <f t="shared" si="1555"/>
        <v/>
      </c>
      <c r="AW4617" s="187" t="str">
        <f t="shared" si="1556"/>
        <v/>
      </c>
      <c r="AX4617" s="187" t="str">
        <f t="shared" si="1557"/>
        <v/>
      </c>
      <c r="AY4617" s="187" t="str">
        <f t="shared" si="1558"/>
        <v/>
      </c>
      <c r="AZ4617" s="187" t="str">
        <f t="shared" si="1559"/>
        <v/>
      </c>
      <c r="BA4617" s="187" t="str">
        <f t="shared" si="1560"/>
        <v xml:space="preserve"> </v>
      </c>
      <c r="BB4617" s="187" t="str">
        <f>IFERROR(IF(AW4617="","",VLOOKUP(AW4617,SUSS!R:S,2,FALSE)),AY4617*SUSS!$M$2)</f>
        <v/>
      </c>
      <c r="BC4617" s="187" t="str">
        <f t="shared" si="1561"/>
        <v/>
      </c>
    </row>
    <row r="4618" spans="29:55">
      <c r="AC4618" s="187" t="str">
        <f t="shared" si="1541"/>
        <v/>
      </c>
      <c r="AD4618" s="187" t="str">
        <f t="shared" si="1542"/>
        <v/>
      </c>
      <c r="AE4618" s="187" t="str">
        <f t="shared" si="1543"/>
        <v/>
      </c>
      <c r="AF4618" s="187" t="str">
        <f t="shared" si="1544"/>
        <v/>
      </c>
      <c r="AG4618" s="187" t="str">
        <f t="shared" si="1545"/>
        <v/>
      </c>
      <c r="AH4618" s="187" t="str">
        <f t="shared" si="1546"/>
        <v/>
      </c>
      <c r="AI4618" s="187" t="str">
        <f t="shared" si="1547"/>
        <v/>
      </c>
      <c r="AJ4618" s="187" t="str">
        <f t="shared" si="1548"/>
        <v/>
      </c>
      <c r="AK4618" s="187" t="str">
        <f t="shared" si="1549"/>
        <v/>
      </c>
      <c r="AN4618" s="187" t="str">
        <f t="shared" si="1550"/>
        <v/>
      </c>
      <c r="AO4618" s="187" t="str">
        <f t="shared" si="1551"/>
        <v/>
      </c>
      <c r="AP4618" s="187" t="str">
        <f t="shared" si="1552"/>
        <v/>
      </c>
      <c r="AT4618" s="187" t="str">
        <f t="shared" si="1553"/>
        <v/>
      </c>
      <c r="AU4618" s="187" t="str">
        <f t="shared" si="1554"/>
        <v/>
      </c>
      <c r="AV4618" s="187" t="str">
        <f t="shared" si="1555"/>
        <v/>
      </c>
      <c r="AW4618" s="187" t="str">
        <f t="shared" si="1556"/>
        <v/>
      </c>
      <c r="AX4618" s="187" t="str">
        <f t="shared" si="1557"/>
        <v/>
      </c>
      <c r="AY4618" s="187" t="str">
        <f t="shared" si="1558"/>
        <v/>
      </c>
      <c r="AZ4618" s="187" t="str">
        <f t="shared" si="1559"/>
        <v/>
      </c>
      <c r="BA4618" s="187" t="str">
        <f t="shared" si="1560"/>
        <v xml:space="preserve"> </v>
      </c>
      <c r="BB4618" s="187" t="str">
        <f>IFERROR(IF(AW4618="","",VLOOKUP(AW4618,SUSS!R:S,2,FALSE)),AY4618*SUSS!$M$2)</f>
        <v/>
      </c>
      <c r="BC4618" s="187" t="str">
        <f t="shared" si="1561"/>
        <v/>
      </c>
    </row>
    <row r="4619" spans="29:55">
      <c r="AC4619" s="187" t="str">
        <f t="shared" si="1541"/>
        <v/>
      </c>
      <c r="AD4619" s="187" t="str">
        <f t="shared" si="1542"/>
        <v/>
      </c>
      <c r="AE4619" s="187" t="str">
        <f t="shared" si="1543"/>
        <v/>
      </c>
      <c r="AF4619" s="187" t="str">
        <f t="shared" si="1544"/>
        <v/>
      </c>
      <c r="AG4619" s="187" t="str">
        <f t="shared" si="1545"/>
        <v/>
      </c>
      <c r="AH4619" s="187" t="str">
        <f t="shared" si="1546"/>
        <v/>
      </c>
      <c r="AI4619" s="187" t="str">
        <f t="shared" si="1547"/>
        <v/>
      </c>
      <c r="AJ4619" s="187" t="str">
        <f t="shared" si="1548"/>
        <v/>
      </c>
      <c r="AK4619" s="187" t="str">
        <f t="shared" si="1549"/>
        <v/>
      </c>
      <c r="AN4619" s="187" t="str">
        <f t="shared" si="1550"/>
        <v/>
      </c>
      <c r="AO4619" s="187" t="str">
        <f t="shared" si="1551"/>
        <v/>
      </c>
      <c r="AP4619" s="187" t="str">
        <f t="shared" si="1552"/>
        <v/>
      </c>
      <c r="AT4619" s="187" t="str">
        <f t="shared" si="1553"/>
        <v/>
      </c>
      <c r="AU4619" s="187" t="str">
        <f t="shared" si="1554"/>
        <v/>
      </c>
      <c r="AV4619" s="187" t="str">
        <f t="shared" si="1555"/>
        <v/>
      </c>
      <c r="AW4619" s="187" t="str">
        <f t="shared" si="1556"/>
        <v/>
      </c>
      <c r="AX4619" s="187" t="str">
        <f t="shared" si="1557"/>
        <v/>
      </c>
      <c r="AY4619" s="187" t="str">
        <f t="shared" si="1558"/>
        <v/>
      </c>
      <c r="AZ4619" s="187" t="str">
        <f t="shared" si="1559"/>
        <v/>
      </c>
      <c r="BA4619" s="187" t="str">
        <f t="shared" si="1560"/>
        <v xml:space="preserve"> </v>
      </c>
      <c r="BB4619" s="187" t="str">
        <f>IFERROR(IF(AW4619="","",VLOOKUP(AW4619,SUSS!R:S,2,FALSE)),AY4619*SUSS!$M$2)</f>
        <v/>
      </c>
      <c r="BC4619" s="187" t="str">
        <f t="shared" si="1561"/>
        <v/>
      </c>
    </row>
    <row r="4620" spans="29:55">
      <c r="AC4620" s="187" t="str">
        <f t="shared" si="1541"/>
        <v/>
      </c>
      <c r="AD4620" s="187" t="str">
        <f t="shared" si="1542"/>
        <v/>
      </c>
      <c r="AE4620" s="187" t="str">
        <f t="shared" si="1543"/>
        <v/>
      </c>
      <c r="AF4620" s="187" t="str">
        <f t="shared" si="1544"/>
        <v/>
      </c>
      <c r="AG4620" s="187" t="str">
        <f t="shared" si="1545"/>
        <v/>
      </c>
      <c r="AH4620" s="187" t="str">
        <f t="shared" si="1546"/>
        <v/>
      </c>
      <c r="AI4620" s="187" t="str">
        <f t="shared" si="1547"/>
        <v/>
      </c>
      <c r="AJ4620" s="187" t="str">
        <f t="shared" si="1548"/>
        <v/>
      </c>
      <c r="AK4620" s="187" t="str">
        <f t="shared" si="1549"/>
        <v/>
      </c>
      <c r="AN4620" s="187" t="str">
        <f t="shared" si="1550"/>
        <v/>
      </c>
      <c r="AO4620" s="187" t="str">
        <f t="shared" si="1551"/>
        <v/>
      </c>
      <c r="AP4620" s="187" t="str">
        <f t="shared" si="1552"/>
        <v/>
      </c>
      <c r="AT4620" s="187" t="str">
        <f t="shared" si="1553"/>
        <v/>
      </c>
      <c r="AU4620" s="187" t="str">
        <f t="shared" si="1554"/>
        <v/>
      </c>
      <c r="AV4620" s="187" t="str">
        <f t="shared" si="1555"/>
        <v/>
      </c>
      <c r="AW4620" s="187" t="str">
        <f t="shared" si="1556"/>
        <v/>
      </c>
      <c r="AX4620" s="187" t="str">
        <f t="shared" si="1557"/>
        <v/>
      </c>
      <c r="AY4620" s="187" t="str">
        <f t="shared" si="1558"/>
        <v/>
      </c>
      <c r="AZ4620" s="187" t="str">
        <f t="shared" si="1559"/>
        <v/>
      </c>
      <c r="BA4620" s="187" t="str">
        <f t="shared" si="1560"/>
        <v xml:space="preserve"> </v>
      </c>
      <c r="BB4620" s="187" t="str">
        <f>IFERROR(IF(AW4620="","",VLOOKUP(AW4620,SUSS!R:S,2,FALSE)),AY4620*SUSS!$M$2)</f>
        <v/>
      </c>
      <c r="BC4620" s="187" t="str">
        <f t="shared" si="1561"/>
        <v/>
      </c>
    </row>
    <row r="4621" spans="29:55">
      <c r="AC4621" s="187" t="str">
        <f t="shared" si="1541"/>
        <v/>
      </c>
      <c r="AD4621" s="187" t="str">
        <f t="shared" si="1542"/>
        <v/>
      </c>
      <c r="AE4621" s="187" t="str">
        <f t="shared" si="1543"/>
        <v/>
      </c>
      <c r="AF4621" s="187" t="str">
        <f t="shared" si="1544"/>
        <v/>
      </c>
      <c r="AG4621" s="187" t="str">
        <f t="shared" si="1545"/>
        <v/>
      </c>
      <c r="AH4621" s="187" t="str">
        <f t="shared" si="1546"/>
        <v/>
      </c>
      <c r="AI4621" s="187" t="str">
        <f t="shared" si="1547"/>
        <v/>
      </c>
      <c r="AJ4621" s="187" t="str">
        <f t="shared" si="1548"/>
        <v/>
      </c>
      <c r="AK4621" s="187" t="str">
        <f t="shared" si="1549"/>
        <v/>
      </c>
      <c r="AN4621" s="187" t="str">
        <f t="shared" si="1550"/>
        <v/>
      </c>
      <c r="AO4621" s="187" t="str">
        <f t="shared" si="1551"/>
        <v/>
      </c>
      <c r="AP4621" s="187" t="str">
        <f t="shared" si="1552"/>
        <v/>
      </c>
      <c r="AT4621" s="187" t="str">
        <f t="shared" si="1553"/>
        <v/>
      </c>
      <c r="AU4621" s="187" t="str">
        <f t="shared" si="1554"/>
        <v/>
      </c>
      <c r="AV4621" s="187" t="str">
        <f t="shared" si="1555"/>
        <v/>
      </c>
      <c r="AW4621" s="187" t="str">
        <f t="shared" si="1556"/>
        <v/>
      </c>
      <c r="AX4621" s="187" t="str">
        <f t="shared" si="1557"/>
        <v/>
      </c>
      <c r="AY4621" s="187" t="str">
        <f t="shared" si="1558"/>
        <v/>
      </c>
      <c r="AZ4621" s="187" t="str">
        <f t="shared" si="1559"/>
        <v/>
      </c>
      <c r="BA4621" s="187" t="str">
        <f t="shared" si="1560"/>
        <v xml:space="preserve"> </v>
      </c>
      <c r="BB4621" s="187" t="str">
        <f>IFERROR(IF(AW4621="","",VLOOKUP(AW4621,SUSS!R:S,2,FALSE)),AY4621*SUSS!$M$2)</f>
        <v/>
      </c>
      <c r="BC4621" s="187" t="str">
        <f t="shared" si="1561"/>
        <v/>
      </c>
    </row>
    <row r="4622" spans="29:55">
      <c r="AC4622" s="187" t="str">
        <f t="shared" si="1541"/>
        <v/>
      </c>
      <c r="AD4622" s="187" t="str">
        <f t="shared" si="1542"/>
        <v/>
      </c>
      <c r="AE4622" s="187" t="str">
        <f t="shared" si="1543"/>
        <v/>
      </c>
      <c r="AF4622" s="187" t="str">
        <f t="shared" si="1544"/>
        <v/>
      </c>
      <c r="AG4622" s="187" t="str">
        <f t="shared" si="1545"/>
        <v/>
      </c>
      <c r="AH4622" s="187" t="str">
        <f t="shared" si="1546"/>
        <v/>
      </c>
      <c r="AI4622" s="187" t="str">
        <f t="shared" si="1547"/>
        <v/>
      </c>
      <c r="AJ4622" s="187" t="str">
        <f t="shared" si="1548"/>
        <v/>
      </c>
      <c r="AK4622" s="187" t="str">
        <f t="shared" si="1549"/>
        <v/>
      </c>
      <c r="AN4622" s="187" t="str">
        <f t="shared" si="1550"/>
        <v/>
      </c>
      <c r="AO4622" s="187" t="str">
        <f t="shared" si="1551"/>
        <v/>
      </c>
      <c r="AP4622" s="187" t="str">
        <f t="shared" si="1552"/>
        <v/>
      </c>
      <c r="AT4622" s="187" t="str">
        <f t="shared" si="1553"/>
        <v/>
      </c>
      <c r="AU4622" s="187" t="str">
        <f t="shared" si="1554"/>
        <v/>
      </c>
      <c r="AV4622" s="187" t="str">
        <f t="shared" si="1555"/>
        <v/>
      </c>
      <c r="AW4622" s="187" t="str">
        <f t="shared" si="1556"/>
        <v/>
      </c>
      <c r="AX4622" s="187" t="str">
        <f t="shared" si="1557"/>
        <v/>
      </c>
      <c r="AY4622" s="187" t="str">
        <f t="shared" si="1558"/>
        <v/>
      </c>
      <c r="AZ4622" s="187" t="str">
        <f t="shared" si="1559"/>
        <v/>
      </c>
      <c r="BA4622" s="187" t="str">
        <f t="shared" si="1560"/>
        <v xml:space="preserve"> </v>
      </c>
      <c r="BB4622" s="187" t="str">
        <f>IFERROR(IF(AW4622="","",VLOOKUP(AW4622,SUSS!R:S,2,FALSE)),AY4622*SUSS!$M$2)</f>
        <v/>
      </c>
      <c r="BC4622" s="187" t="str">
        <f t="shared" si="1561"/>
        <v/>
      </c>
    </row>
    <row r="4623" spans="29:55">
      <c r="AC4623" s="187" t="str">
        <f t="shared" si="1541"/>
        <v/>
      </c>
      <c r="AD4623" s="187" t="str">
        <f t="shared" si="1542"/>
        <v/>
      </c>
      <c r="AE4623" s="187" t="str">
        <f t="shared" si="1543"/>
        <v/>
      </c>
      <c r="AF4623" s="187" t="str">
        <f t="shared" si="1544"/>
        <v/>
      </c>
      <c r="AG4623" s="187" t="str">
        <f t="shared" si="1545"/>
        <v/>
      </c>
      <c r="AH4623" s="187" t="str">
        <f t="shared" si="1546"/>
        <v/>
      </c>
      <c r="AI4623" s="187" t="str">
        <f t="shared" si="1547"/>
        <v/>
      </c>
      <c r="AJ4623" s="187" t="str">
        <f t="shared" si="1548"/>
        <v/>
      </c>
      <c r="AK4623" s="187" t="str">
        <f t="shared" si="1549"/>
        <v/>
      </c>
      <c r="AN4623" s="187" t="str">
        <f t="shared" si="1550"/>
        <v/>
      </c>
      <c r="AO4623" s="187" t="str">
        <f t="shared" si="1551"/>
        <v/>
      </c>
      <c r="AP4623" s="187" t="str">
        <f t="shared" si="1552"/>
        <v/>
      </c>
      <c r="AT4623" s="187" t="str">
        <f t="shared" si="1553"/>
        <v/>
      </c>
      <c r="AU4623" s="187" t="str">
        <f t="shared" si="1554"/>
        <v/>
      </c>
      <c r="AV4623" s="187" t="str">
        <f t="shared" si="1555"/>
        <v/>
      </c>
      <c r="AW4623" s="187" t="str">
        <f t="shared" si="1556"/>
        <v/>
      </c>
      <c r="AX4623" s="187" t="str">
        <f t="shared" si="1557"/>
        <v/>
      </c>
      <c r="AY4623" s="187" t="str">
        <f t="shared" si="1558"/>
        <v/>
      </c>
      <c r="AZ4623" s="187" t="str">
        <f t="shared" si="1559"/>
        <v/>
      </c>
      <c r="BA4623" s="187" t="str">
        <f t="shared" si="1560"/>
        <v xml:space="preserve"> </v>
      </c>
      <c r="BB4623" s="187" t="str">
        <f>IFERROR(IF(AW4623="","",VLOOKUP(AW4623,SUSS!R:S,2,FALSE)),AY4623*SUSS!$M$2)</f>
        <v/>
      </c>
      <c r="BC4623" s="187" t="str">
        <f t="shared" si="1561"/>
        <v/>
      </c>
    </row>
    <row r="4624" spans="29:55">
      <c r="AC4624" s="187" t="str">
        <f t="shared" si="1541"/>
        <v/>
      </c>
      <c r="AD4624" s="187" t="str">
        <f t="shared" si="1542"/>
        <v/>
      </c>
      <c r="AE4624" s="187" t="str">
        <f t="shared" si="1543"/>
        <v/>
      </c>
      <c r="AF4624" s="187" t="str">
        <f t="shared" si="1544"/>
        <v/>
      </c>
      <c r="AG4624" s="187" t="str">
        <f t="shared" si="1545"/>
        <v/>
      </c>
      <c r="AH4624" s="187" t="str">
        <f t="shared" si="1546"/>
        <v/>
      </c>
      <c r="AI4624" s="187" t="str">
        <f t="shared" si="1547"/>
        <v/>
      </c>
      <c r="AJ4624" s="187" t="str">
        <f t="shared" si="1548"/>
        <v/>
      </c>
      <c r="AK4624" s="187" t="str">
        <f t="shared" si="1549"/>
        <v/>
      </c>
      <c r="AN4624" s="187" t="str">
        <f t="shared" si="1550"/>
        <v/>
      </c>
      <c r="AO4624" s="187" t="str">
        <f t="shared" si="1551"/>
        <v/>
      </c>
      <c r="AP4624" s="187" t="str">
        <f t="shared" si="1552"/>
        <v/>
      </c>
      <c r="AT4624" s="187" t="str">
        <f t="shared" si="1553"/>
        <v/>
      </c>
      <c r="AU4624" s="187" t="str">
        <f t="shared" si="1554"/>
        <v/>
      </c>
      <c r="AV4624" s="187" t="str">
        <f t="shared" si="1555"/>
        <v/>
      </c>
      <c r="AW4624" s="187" t="str">
        <f t="shared" si="1556"/>
        <v/>
      </c>
      <c r="AX4624" s="187" t="str">
        <f t="shared" si="1557"/>
        <v/>
      </c>
      <c r="AY4624" s="187" t="str">
        <f t="shared" si="1558"/>
        <v/>
      </c>
      <c r="AZ4624" s="187" t="str">
        <f t="shared" si="1559"/>
        <v/>
      </c>
      <c r="BA4624" s="187" t="str">
        <f t="shared" si="1560"/>
        <v xml:space="preserve"> </v>
      </c>
      <c r="BB4624" s="187" t="str">
        <f>IFERROR(IF(AW4624="","",VLOOKUP(AW4624,SUSS!R:S,2,FALSE)),AY4624*SUSS!$M$2)</f>
        <v/>
      </c>
      <c r="BC4624" s="187" t="str">
        <f t="shared" si="1561"/>
        <v/>
      </c>
    </row>
    <row r="4625" spans="29:55">
      <c r="AC4625" s="187" t="str">
        <f t="shared" si="1541"/>
        <v/>
      </c>
      <c r="AD4625" s="187" t="str">
        <f t="shared" si="1542"/>
        <v/>
      </c>
      <c r="AE4625" s="187" t="str">
        <f t="shared" si="1543"/>
        <v/>
      </c>
      <c r="AF4625" s="187" t="str">
        <f t="shared" si="1544"/>
        <v/>
      </c>
      <c r="AG4625" s="187" t="str">
        <f t="shared" si="1545"/>
        <v/>
      </c>
      <c r="AH4625" s="187" t="str">
        <f t="shared" si="1546"/>
        <v/>
      </c>
      <c r="AI4625" s="187" t="str">
        <f t="shared" si="1547"/>
        <v/>
      </c>
      <c r="AJ4625" s="187" t="str">
        <f t="shared" si="1548"/>
        <v/>
      </c>
      <c r="AK4625" s="187" t="str">
        <f t="shared" si="1549"/>
        <v/>
      </c>
      <c r="AN4625" s="187" t="str">
        <f t="shared" si="1550"/>
        <v/>
      </c>
      <c r="AO4625" s="187" t="str">
        <f t="shared" si="1551"/>
        <v/>
      </c>
      <c r="AP4625" s="187" t="str">
        <f t="shared" si="1552"/>
        <v/>
      </c>
      <c r="AT4625" s="187" t="str">
        <f t="shared" si="1553"/>
        <v/>
      </c>
      <c r="AU4625" s="187" t="str">
        <f t="shared" si="1554"/>
        <v/>
      </c>
      <c r="AV4625" s="187" t="str">
        <f t="shared" si="1555"/>
        <v/>
      </c>
      <c r="AW4625" s="187" t="str">
        <f t="shared" si="1556"/>
        <v/>
      </c>
      <c r="AX4625" s="187" t="str">
        <f t="shared" si="1557"/>
        <v/>
      </c>
      <c r="AY4625" s="187" t="str">
        <f t="shared" si="1558"/>
        <v/>
      </c>
      <c r="AZ4625" s="187" t="str">
        <f t="shared" si="1559"/>
        <v/>
      </c>
      <c r="BA4625" s="187" t="str">
        <f t="shared" si="1560"/>
        <v xml:space="preserve"> </v>
      </c>
      <c r="BB4625" s="187" t="str">
        <f>IFERROR(IF(AW4625="","",VLOOKUP(AW4625,SUSS!R:S,2,FALSE)),AY4625*SUSS!$M$2)</f>
        <v/>
      </c>
      <c r="BC4625" s="187" t="str">
        <f t="shared" si="1561"/>
        <v/>
      </c>
    </row>
    <row r="4626" spans="29:55">
      <c r="AC4626" s="187" t="str">
        <f t="shared" si="1541"/>
        <v/>
      </c>
      <c r="AD4626" s="187" t="str">
        <f t="shared" si="1542"/>
        <v/>
      </c>
      <c r="AE4626" s="187" t="str">
        <f t="shared" si="1543"/>
        <v/>
      </c>
      <c r="AF4626" s="187" t="str">
        <f t="shared" si="1544"/>
        <v/>
      </c>
      <c r="AG4626" s="187" t="str">
        <f t="shared" si="1545"/>
        <v/>
      </c>
      <c r="AH4626" s="187" t="str">
        <f t="shared" si="1546"/>
        <v/>
      </c>
      <c r="AI4626" s="187" t="str">
        <f t="shared" si="1547"/>
        <v/>
      </c>
      <c r="AJ4626" s="187" t="str">
        <f t="shared" si="1548"/>
        <v/>
      </c>
      <c r="AK4626" s="187" t="str">
        <f t="shared" si="1549"/>
        <v/>
      </c>
      <c r="AN4626" s="187" t="str">
        <f t="shared" si="1550"/>
        <v/>
      </c>
      <c r="AO4626" s="187" t="str">
        <f t="shared" si="1551"/>
        <v/>
      </c>
      <c r="AP4626" s="187" t="str">
        <f t="shared" si="1552"/>
        <v/>
      </c>
      <c r="AT4626" s="187" t="str">
        <f t="shared" si="1553"/>
        <v/>
      </c>
      <c r="AU4626" s="187" t="str">
        <f t="shared" si="1554"/>
        <v/>
      </c>
      <c r="AV4626" s="187" t="str">
        <f t="shared" si="1555"/>
        <v/>
      </c>
      <c r="AW4626" s="187" t="str">
        <f t="shared" si="1556"/>
        <v/>
      </c>
      <c r="AX4626" s="187" t="str">
        <f t="shared" si="1557"/>
        <v/>
      </c>
      <c r="AY4626" s="187" t="str">
        <f t="shared" si="1558"/>
        <v/>
      </c>
      <c r="AZ4626" s="187" t="str">
        <f t="shared" si="1559"/>
        <v/>
      </c>
      <c r="BA4626" s="187" t="str">
        <f t="shared" si="1560"/>
        <v xml:space="preserve"> </v>
      </c>
      <c r="BB4626" s="187" t="str">
        <f>IFERROR(IF(AW4626="","",VLOOKUP(AW4626,SUSS!R:S,2,FALSE)),AY4626*SUSS!$M$2)</f>
        <v/>
      </c>
      <c r="BC4626" s="187" t="str">
        <f t="shared" si="1561"/>
        <v/>
      </c>
    </row>
    <row r="4627" spans="29:55">
      <c r="AC4627" s="187" t="str">
        <f t="shared" si="1541"/>
        <v/>
      </c>
      <c r="AD4627" s="187" t="str">
        <f t="shared" si="1542"/>
        <v/>
      </c>
      <c r="AE4627" s="187" t="str">
        <f t="shared" si="1543"/>
        <v/>
      </c>
      <c r="AF4627" s="187" t="str">
        <f t="shared" si="1544"/>
        <v/>
      </c>
      <c r="AG4627" s="187" t="str">
        <f t="shared" si="1545"/>
        <v/>
      </c>
      <c r="AH4627" s="187" t="str">
        <f t="shared" si="1546"/>
        <v/>
      </c>
      <c r="AI4627" s="187" t="str">
        <f t="shared" si="1547"/>
        <v/>
      </c>
      <c r="AJ4627" s="187" t="str">
        <f t="shared" si="1548"/>
        <v/>
      </c>
      <c r="AK4627" s="187" t="str">
        <f t="shared" si="1549"/>
        <v/>
      </c>
      <c r="AN4627" s="187" t="str">
        <f t="shared" si="1550"/>
        <v/>
      </c>
      <c r="AO4627" s="187" t="str">
        <f t="shared" si="1551"/>
        <v/>
      </c>
      <c r="AP4627" s="187" t="str">
        <f t="shared" si="1552"/>
        <v/>
      </c>
      <c r="AT4627" s="187" t="str">
        <f t="shared" si="1553"/>
        <v/>
      </c>
      <c r="AU4627" s="187" t="str">
        <f t="shared" si="1554"/>
        <v/>
      </c>
      <c r="AV4627" s="187" t="str">
        <f t="shared" si="1555"/>
        <v/>
      </c>
      <c r="AW4627" s="187" t="str">
        <f t="shared" si="1556"/>
        <v/>
      </c>
      <c r="AX4627" s="187" t="str">
        <f t="shared" si="1557"/>
        <v/>
      </c>
      <c r="AY4627" s="187" t="str">
        <f t="shared" si="1558"/>
        <v/>
      </c>
      <c r="AZ4627" s="187" t="str">
        <f t="shared" si="1559"/>
        <v/>
      </c>
      <c r="BA4627" s="187" t="str">
        <f t="shared" si="1560"/>
        <v xml:space="preserve"> </v>
      </c>
      <c r="BB4627" s="187" t="str">
        <f>IFERROR(IF(AW4627="","",VLOOKUP(AW4627,SUSS!R:S,2,FALSE)),AY4627*SUSS!$M$2)</f>
        <v/>
      </c>
      <c r="BC4627" s="187" t="str">
        <f t="shared" si="1561"/>
        <v/>
      </c>
    </row>
    <row r="4628" spans="29:55">
      <c r="AC4628" s="187" t="str">
        <f t="shared" si="1541"/>
        <v/>
      </c>
      <c r="AD4628" s="187" t="str">
        <f t="shared" si="1542"/>
        <v/>
      </c>
      <c r="AE4628" s="187" t="str">
        <f t="shared" si="1543"/>
        <v/>
      </c>
      <c r="AF4628" s="187" t="str">
        <f t="shared" si="1544"/>
        <v/>
      </c>
      <c r="AG4628" s="187" t="str">
        <f t="shared" si="1545"/>
        <v/>
      </c>
      <c r="AH4628" s="187" t="str">
        <f t="shared" si="1546"/>
        <v/>
      </c>
      <c r="AI4628" s="187" t="str">
        <f t="shared" si="1547"/>
        <v/>
      </c>
      <c r="AJ4628" s="187" t="str">
        <f t="shared" si="1548"/>
        <v/>
      </c>
      <c r="AK4628" s="187" t="str">
        <f t="shared" si="1549"/>
        <v/>
      </c>
      <c r="AN4628" s="187" t="str">
        <f t="shared" si="1550"/>
        <v/>
      </c>
      <c r="AO4628" s="187" t="str">
        <f t="shared" si="1551"/>
        <v/>
      </c>
      <c r="AP4628" s="187" t="str">
        <f t="shared" si="1552"/>
        <v/>
      </c>
      <c r="AT4628" s="187" t="str">
        <f t="shared" si="1553"/>
        <v/>
      </c>
      <c r="AU4628" s="187" t="str">
        <f t="shared" si="1554"/>
        <v/>
      </c>
      <c r="AV4628" s="187" t="str">
        <f t="shared" si="1555"/>
        <v/>
      </c>
      <c r="AW4628" s="187" t="str">
        <f t="shared" si="1556"/>
        <v/>
      </c>
      <c r="AX4628" s="187" t="str">
        <f t="shared" si="1557"/>
        <v/>
      </c>
      <c r="AY4628" s="187" t="str">
        <f t="shared" si="1558"/>
        <v/>
      </c>
      <c r="AZ4628" s="187" t="str">
        <f t="shared" si="1559"/>
        <v/>
      </c>
      <c r="BA4628" s="187" t="str">
        <f t="shared" si="1560"/>
        <v xml:space="preserve"> </v>
      </c>
      <c r="BB4628" s="187" t="str">
        <f>IFERROR(IF(AW4628="","",VLOOKUP(AW4628,SUSS!R:S,2,FALSE)),AY4628*SUSS!$M$2)</f>
        <v/>
      </c>
      <c r="BC4628" s="187" t="str">
        <f t="shared" si="1561"/>
        <v/>
      </c>
    </row>
    <row r="4629" spans="29:55">
      <c r="AC4629" s="187" t="str">
        <f t="shared" si="1541"/>
        <v/>
      </c>
      <c r="AD4629" s="187" t="str">
        <f t="shared" si="1542"/>
        <v/>
      </c>
      <c r="AE4629" s="187" t="str">
        <f t="shared" si="1543"/>
        <v/>
      </c>
      <c r="AF4629" s="187" t="str">
        <f t="shared" si="1544"/>
        <v/>
      </c>
      <c r="AG4629" s="187" t="str">
        <f t="shared" si="1545"/>
        <v/>
      </c>
      <c r="AH4629" s="187" t="str">
        <f t="shared" si="1546"/>
        <v/>
      </c>
      <c r="AI4629" s="187" t="str">
        <f t="shared" si="1547"/>
        <v/>
      </c>
      <c r="AJ4629" s="187" t="str">
        <f t="shared" si="1548"/>
        <v/>
      </c>
      <c r="AK4629" s="187" t="str">
        <f t="shared" si="1549"/>
        <v/>
      </c>
      <c r="AN4629" s="187" t="str">
        <f t="shared" si="1550"/>
        <v/>
      </c>
      <c r="AO4629" s="187" t="str">
        <f t="shared" si="1551"/>
        <v/>
      </c>
      <c r="AP4629" s="187" t="str">
        <f t="shared" si="1552"/>
        <v/>
      </c>
      <c r="AT4629" s="187" t="str">
        <f t="shared" si="1553"/>
        <v/>
      </c>
      <c r="AU4629" s="187" t="str">
        <f t="shared" si="1554"/>
        <v/>
      </c>
      <c r="AV4629" s="187" t="str">
        <f t="shared" si="1555"/>
        <v/>
      </c>
      <c r="AW4629" s="187" t="str">
        <f t="shared" si="1556"/>
        <v/>
      </c>
      <c r="AX4629" s="187" t="str">
        <f t="shared" si="1557"/>
        <v/>
      </c>
      <c r="AY4629" s="187" t="str">
        <f t="shared" si="1558"/>
        <v/>
      </c>
      <c r="AZ4629" s="187" t="str">
        <f t="shared" si="1559"/>
        <v/>
      </c>
      <c r="BA4629" s="187" t="str">
        <f t="shared" si="1560"/>
        <v xml:space="preserve"> </v>
      </c>
      <c r="BB4629" s="187" t="str">
        <f>IFERROR(IF(AW4629="","",VLOOKUP(AW4629,SUSS!R:S,2,FALSE)),AY4629*SUSS!$M$2)</f>
        <v/>
      </c>
      <c r="BC4629" s="187" t="str">
        <f t="shared" si="1561"/>
        <v/>
      </c>
    </row>
    <row r="4630" spans="29:55">
      <c r="AC4630" s="187" t="str">
        <f t="shared" si="1541"/>
        <v/>
      </c>
      <c r="AD4630" s="187" t="str">
        <f t="shared" si="1542"/>
        <v/>
      </c>
      <c r="AE4630" s="187" t="str">
        <f t="shared" si="1543"/>
        <v/>
      </c>
      <c r="AF4630" s="187" t="str">
        <f t="shared" si="1544"/>
        <v/>
      </c>
      <c r="AG4630" s="187" t="str">
        <f t="shared" si="1545"/>
        <v/>
      </c>
      <c r="AH4630" s="187" t="str">
        <f t="shared" si="1546"/>
        <v/>
      </c>
      <c r="AI4630" s="187" t="str">
        <f t="shared" si="1547"/>
        <v/>
      </c>
      <c r="AJ4630" s="187" t="str">
        <f t="shared" si="1548"/>
        <v/>
      </c>
      <c r="AK4630" s="187" t="str">
        <f t="shared" si="1549"/>
        <v/>
      </c>
      <c r="AN4630" s="187" t="str">
        <f t="shared" si="1550"/>
        <v/>
      </c>
      <c r="AO4630" s="187" t="str">
        <f t="shared" si="1551"/>
        <v/>
      </c>
      <c r="AP4630" s="187" t="str">
        <f t="shared" si="1552"/>
        <v/>
      </c>
      <c r="AT4630" s="187" t="str">
        <f t="shared" si="1553"/>
        <v/>
      </c>
      <c r="AU4630" s="187" t="str">
        <f t="shared" si="1554"/>
        <v/>
      </c>
      <c r="AV4630" s="187" t="str">
        <f t="shared" si="1555"/>
        <v/>
      </c>
      <c r="AW4630" s="187" t="str">
        <f t="shared" si="1556"/>
        <v/>
      </c>
      <c r="AX4630" s="187" t="str">
        <f t="shared" si="1557"/>
        <v/>
      </c>
      <c r="AY4630" s="187" t="str">
        <f t="shared" si="1558"/>
        <v/>
      </c>
      <c r="AZ4630" s="187" t="str">
        <f t="shared" si="1559"/>
        <v/>
      </c>
      <c r="BA4630" s="187" t="str">
        <f t="shared" si="1560"/>
        <v xml:space="preserve"> </v>
      </c>
      <c r="BB4630" s="187" t="str">
        <f>IFERROR(IF(AW4630="","",VLOOKUP(AW4630,SUSS!R:S,2,FALSE)),AY4630*SUSS!$M$2)</f>
        <v/>
      </c>
      <c r="BC4630" s="187" t="str">
        <f t="shared" si="1561"/>
        <v/>
      </c>
    </row>
    <row r="4631" spans="29:55">
      <c r="AC4631" s="187" t="str">
        <f t="shared" si="1541"/>
        <v/>
      </c>
      <c r="AD4631" s="187" t="str">
        <f t="shared" si="1542"/>
        <v/>
      </c>
      <c r="AE4631" s="187" t="str">
        <f t="shared" si="1543"/>
        <v/>
      </c>
      <c r="AF4631" s="187" t="str">
        <f t="shared" si="1544"/>
        <v/>
      </c>
      <c r="AG4631" s="187" t="str">
        <f t="shared" si="1545"/>
        <v/>
      </c>
      <c r="AH4631" s="187" t="str">
        <f t="shared" si="1546"/>
        <v/>
      </c>
      <c r="AI4631" s="187" t="str">
        <f t="shared" si="1547"/>
        <v/>
      </c>
      <c r="AJ4631" s="187" t="str">
        <f t="shared" si="1548"/>
        <v/>
      </c>
      <c r="AK4631" s="187" t="str">
        <f t="shared" si="1549"/>
        <v/>
      </c>
      <c r="AN4631" s="187" t="str">
        <f t="shared" si="1550"/>
        <v/>
      </c>
      <c r="AO4631" s="187" t="str">
        <f t="shared" si="1551"/>
        <v/>
      </c>
      <c r="AP4631" s="187" t="str">
        <f t="shared" si="1552"/>
        <v/>
      </c>
      <c r="AT4631" s="187" t="str">
        <f t="shared" si="1553"/>
        <v/>
      </c>
      <c r="AU4631" s="187" t="str">
        <f t="shared" si="1554"/>
        <v/>
      </c>
      <c r="AV4631" s="187" t="str">
        <f t="shared" si="1555"/>
        <v/>
      </c>
      <c r="AW4631" s="187" t="str">
        <f t="shared" si="1556"/>
        <v/>
      </c>
      <c r="AX4631" s="187" t="str">
        <f t="shared" si="1557"/>
        <v/>
      </c>
      <c r="AY4631" s="187" t="str">
        <f t="shared" si="1558"/>
        <v/>
      </c>
      <c r="AZ4631" s="187" t="str">
        <f t="shared" si="1559"/>
        <v/>
      </c>
      <c r="BA4631" s="187" t="str">
        <f t="shared" si="1560"/>
        <v xml:space="preserve"> </v>
      </c>
      <c r="BB4631" s="187" t="str">
        <f>IFERROR(IF(AW4631="","",VLOOKUP(AW4631,SUSS!R:S,2,FALSE)),AY4631*SUSS!$M$2)</f>
        <v/>
      </c>
      <c r="BC4631" s="187" t="str">
        <f t="shared" si="1561"/>
        <v/>
      </c>
    </row>
    <row r="4632" spans="29:55">
      <c r="AC4632" s="187" t="str">
        <f t="shared" si="1541"/>
        <v/>
      </c>
      <c r="AD4632" s="187" t="str">
        <f t="shared" si="1542"/>
        <v/>
      </c>
      <c r="AE4632" s="187" t="str">
        <f t="shared" si="1543"/>
        <v/>
      </c>
      <c r="AF4632" s="187" t="str">
        <f t="shared" si="1544"/>
        <v/>
      </c>
      <c r="AG4632" s="187" t="str">
        <f t="shared" si="1545"/>
        <v/>
      </c>
      <c r="AH4632" s="187" t="str">
        <f t="shared" si="1546"/>
        <v/>
      </c>
      <c r="AI4632" s="187" t="str">
        <f t="shared" si="1547"/>
        <v/>
      </c>
      <c r="AJ4632" s="187" t="str">
        <f t="shared" si="1548"/>
        <v/>
      </c>
      <c r="AK4632" s="187" t="str">
        <f t="shared" si="1549"/>
        <v/>
      </c>
      <c r="AN4632" s="187" t="str">
        <f t="shared" si="1550"/>
        <v/>
      </c>
      <c r="AO4632" s="187" t="str">
        <f t="shared" si="1551"/>
        <v/>
      </c>
      <c r="AP4632" s="187" t="str">
        <f t="shared" si="1552"/>
        <v/>
      </c>
      <c r="AT4632" s="187" t="str">
        <f t="shared" si="1553"/>
        <v/>
      </c>
      <c r="AU4632" s="187" t="str">
        <f t="shared" si="1554"/>
        <v/>
      </c>
      <c r="AV4632" s="187" t="str">
        <f t="shared" si="1555"/>
        <v/>
      </c>
      <c r="AW4632" s="187" t="str">
        <f t="shared" si="1556"/>
        <v/>
      </c>
      <c r="AX4632" s="187" t="str">
        <f t="shared" si="1557"/>
        <v/>
      </c>
      <c r="AY4632" s="187" t="str">
        <f t="shared" si="1558"/>
        <v/>
      </c>
      <c r="AZ4632" s="187" t="str">
        <f t="shared" si="1559"/>
        <v/>
      </c>
      <c r="BA4632" s="187" t="str">
        <f t="shared" si="1560"/>
        <v xml:space="preserve"> </v>
      </c>
      <c r="BB4632" s="187" t="str">
        <f>IFERROR(IF(AW4632="","",VLOOKUP(AW4632,SUSS!R:S,2,FALSE)),AY4632*SUSS!$M$2)</f>
        <v/>
      </c>
      <c r="BC4632" s="187" t="str">
        <f t="shared" si="1561"/>
        <v/>
      </c>
    </row>
    <row r="4633" spans="29:55">
      <c r="AC4633" s="187" t="str">
        <f t="shared" si="1541"/>
        <v/>
      </c>
      <c r="AD4633" s="187" t="str">
        <f t="shared" si="1542"/>
        <v/>
      </c>
      <c r="AE4633" s="187" t="str">
        <f t="shared" si="1543"/>
        <v/>
      </c>
      <c r="AF4633" s="187" t="str">
        <f t="shared" si="1544"/>
        <v/>
      </c>
      <c r="AG4633" s="187" t="str">
        <f t="shared" si="1545"/>
        <v/>
      </c>
      <c r="AH4633" s="187" t="str">
        <f t="shared" si="1546"/>
        <v/>
      </c>
      <c r="AI4633" s="187" t="str">
        <f t="shared" si="1547"/>
        <v/>
      </c>
      <c r="AJ4633" s="187" t="str">
        <f t="shared" si="1548"/>
        <v/>
      </c>
      <c r="AK4633" s="187" t="str">
        <f t="shared" si="1549"/>
        <v/>
      </c>
      <c r="AN4633" s="187" t="str">
        <f t="shared" si="1550"/>
        <v/>
      </c>
      <c r="AO4633" s="187" t="str">
        <f t="shared" si="1551"/>
        <v/>
      </c>
      <c r="AP4633" s="187" t="str">
        <f t="shared" si="1552"/>
        <v/>
      </c>
      <c r="AT4633" s="187" t="str">
        <f t="shared" si="1553"/>
        <v/>
      </c>
      <c r="AU4633" s="187" t="str">
        <f t="shared" si="1554"/>
        <v/>
      </c>
      <c r="AV4633" s="187" t="str">
        <f t="shared" si="1555"/>
        <v/>
      </c>
      <c r="AW4633" s="187" t="str">
        <f t="shared" si="1556"/>
        <v/>
      </c>
      <c r="AX4633" s="187" t="str">
        <f t="shared" si="1557"/>
        <v/>
      </c>
      <c r="AY4633" s="187" t="str">
        <f t="shared" si="1558"/>
        <v/>
      </c>
      <c r="AZ4633" s="187" t="str">
        <f t="shared" si="1559"/>
        <v/>
      </c>
      <c r="BA4633" s="187" t="str">
        <f t="shared" si="1560"/>
        <v xml:space="preserve"> </v>
      </c>
      <c r="BB4633" s="187" t="str">
        <f>IFERROR(IF(AW4633="","",VLOOKUP(AW4633,SUSS!R:S,2,FALSE)),AY4633*SUSS!$M$2)</f>
        <v/>
      </c>
      <c r="BC4633" s="187" t="str">
        <f t="shared" si="1561"/>
        <v/>
      </c>
    </row>
    <row r="4634" spans="29:55">
      <c r="AC4634" s="187" t="str">
        <f t="shared" si="1541"/>
        <v/>
      </c>
      <c r="AD4634" s="187" t="str">
        <f t="shared" si="1542"/>
        <v/>
      </c>
      <c r="AE4634" s="187" t="str">
        <f t="shared" si="1543"/>
        <v/>
      </c>
      <c r="AF4634" s="187" t="str">
        <f t="shared" si="1544"/>
        <v/>
      </c>
      <c r="AG4634" s="187" t="str">
        <f t="shared" si="1545"/>
        <v/>
      </c>
      <c r="AH4634" s="187" t="str">
        <f t="shared" si="1546"/>
        <v/>
      </c>
      <c r="AI4634" s="187" t="str">
        <f t="shared" si="1547"/>
        <v/>
      </c>
      <c r="AJ4634" s="187" t="str">
        <f t="shared" si="1548"/>
        <v/>
      </c>
      <c r="AK4634" s="187" t="str">
        <f t="shared" si="1549"/>
        <v/>
      </c>
      <c r="AN4634" s="187" t="str">
        <f t="shared" si="1550"/>
        <v/>
      </c>
      <c r="AO4634" s="187" t="str">
        <f t="shared" si="1551"/>
        <v/>
      </c>
      <c r="AP4634" s="187" t="str">
        <f t="shared" si="1552"/>
        <v/>
      </c>
      <c r="AT4634" s="187" t="str">
        <f t="shared" si="1553"/>
        <v/>
      </c>
      <c r="AU4634" s="187" t="str">
        <f t="shared" si="1554"/>
        <v/>
      </c>
      <c r="AV4634" s="187" t="str">
        <f t="shared" si="1555"/>
        <v/>
      </c>
      <c r="AW4634" s="187" t="str">
        <f t="shared" si="1556"/>
        <v/>
      </c>
      <c r="AX4634" s="187" t="str">
        <f t="shared" si="1557"/>
        <v/>
      </c>
      <c r="AY4634" s="187" t="str">
        <f t="shared" si="1558"/>
        <v/>
      </c>
      <c r="AZ4634" s="187" t="str">
        <f t="shared" si="1559"/>
        <v/>
      </c>
      <c r="BA4634" s="187" t="str">
        <f t="shared" si="1560"/>
        <v xml:space="preserve"> </v>
      </c>
      <c r="BB4634" s="187" t="str">
        <f>IFERROR(IF(AW4634="","",VLOOKUP(AW4634,SUSS!R:S,2,FALSE)),AY4634*SUSS!$M$2)</f>
        <v/>
      </c>
      <c r="BC4634" s="187" t="str">
        <f t="shared" si="1561"/>
        <v/>
      </c>
    </row>
    <row r="4635" spans="29:55">
      <c r="AC4635" s="187" t="str">
        <f t="shared" si="1541"/>
        <v/>
      </c>
      <c r="AD4635" s="187" t="str">
        <f t="shared" si="1542"/>
        <v/>
      </c>
      <c r="AE4635" s="187" t="str">
        <f t="shared" si="1543"/>
        <v/>
      </c>
      <c r="AF4635" s="187" t="str">
        <f t="shared" si="1544"/>
        <v/>
      </c>
      <c r="AG4635" s="187" t="str">
        <f t="shared" si="1545"/>
        <v/>
      </c>
      <c r="AH4635" s="187" t="str">
        <f t="shared" si="1546"/>
        <v/>
      </c>
      <c r="AI4635" s="187" t="str">
        <f t="shared" si="1547"/>
        <v/>
      </c>
      <c r="AJ4635" s="187" t="str">
        <f t="shared" si="1548"/>
        <v/>
      </c>
      <c r="AK4635" s="187" t="str">
        <f t="shared" si="1549"/>
        <v/>
      </c>
      <c r="AN4635" s="187" t="str">
        <f t="shared" si="1550"/>
        <v/>
      </c>
      <c r="AO4635" s="187" t="str">
        <f t="shared" si="1551"/>
        <v/>
      </c>
      <c r="AP4635" s="187" t="str">
        <f t="shared" si="1552"/>
        <v/>
      </c>
      <c r="AT4635" s="187" t="str">
        <f t="shared" si="1553"/>
        <v/>
      </c>
      <c r="AU4635" s="187" t="str">
        <f t="shared" si="1554"/>
        <v/>
      </c>
      <c r="AV4635" s="187" t="str">
        <f t="shared" si="1555"/>
        <v/>
      </c>
      <c r="AW4635" s="187" t="str">
        <f t="shared" si="1556"/>
        <v/>
      </c>
      <c r="AX4635" s="187" t="str">
        <f t="shared" si="1557"/>
        <v/>
      </c>
      <c r="AY4635" s="187" t="str">
        <f t="shared" si="1558"/>
        <v/>
      </c>
      <c r="AZ4635" s="187" t="str">
        <f t="shared" si="1559"/>
        <v/>
      </c>
      <c r="BA4635" s="187" t="str">
        <f t="shared" si="1560"/>
        <v xml:space="preserve"> </v>
      </c>
      <c r="BB4635" s="187" t="str">
        <f>IFERROR(IF(AW4635="","",VLOOKUP(AW4635,SUSS!R:S,2,FALSE)),AY4635*SUSS!$M$2)</f>
        <v/>
      </c>
      <c r="BC4635" s="187" t="str">
        <f t="shared" si="1561"/>
        <v/>
      </c>
    </row>
    <row r="4636" spans="29:55">
      <c r="AC4636" s="187" t="str">
        <f t="shared" si="1541"/>
        <v/>
      </c>
      <c r="AD4636" s="187" t="str">
        <f t="shared" si="1542"/>
        <v/>
      </c>
      <c r="AE4636" s="187" t="str">
        <f t="shared" si="1543"/>
        <v/>
      </c>
      <c r="AF4636" s="187" t="str">
        <f t="shared" si="1544"/>
        <v/>
      </c>
      <c r="AG4636" s="187" t="str">
        <f t="shared" si="1545"/>
        <v/>
      </c>
      <c r="AH4636" s="187" t="str">
        <f t="shared" si="1546"/>
        <v/>
      </c>
      <c r="AI4636" s="187" t="str">
        <f t="shared" si="1547"/>
        <v/>
      </c>
      <c r="AJ4636" s="187" t="str">
        <f t="shared" si="1548"/>
        <v/>
      </c>
      <c r="AK4636" s="187" t="str">
        <f t="shared" si="1549"/>
        <v/>
      </c>
      <c r="AN4636" s="187" t="str">
        <f t="shared" si="1550"/>
        <v/>
      </c>
      <c r="AO4636" s="187" t="str">
        <f t="shared" si="1551"/>
        <v/>
      </c>
      <c r="AP4636" s="187" t="str">
        <f t="shared" si="1552"/>
        <v/>
      </c>
      <c r="AT4636" s="187" t="str">
        <f t="shared" si="1553"/>
        <v/>
      </c>
      <c r="AU4636" s="187" t="str">
        <f t="shared" si="1554"/>
        <v/>
      </c>
      <c r="AV4636" s="187" t="str">
        <f t="shared" si="1555"/>
        <v/>
      </c>
      <c r="AW4636" s="187" t="str">
        <f t="shared" si="1556"/>
        <v/>
      </c>
      <c r="AX4636" s="187" t="str">
        <f t="shared" si="1557"/>
        <v/>
      </c>
      <c r="AY4636" s="187" t="str">
        <f t="shared" si="1558"/>
        <v/>
      </c>
      <c r="AZ4636" s="187" t="str">
        <f t="shared" si="1559"/>
        <v/>
      </c>
      <c r="BA4636" s="187" t="str">
        <f t="shared" si="1560"/>
        <v xml:space="preserve"> </v>
      </c>
      <c r="BB4636" s="187" t="str">
        <f>IFERROR(IF(AW4636="","",VLOOKUP(AW4636,SUSS!R:S,2,FALSE)),AY4636*SUSS!$M$2)</f>
        <v/>
      </c>
      <c r="BC4636" s="187" t="str">
        <f t="shared" si="1561"/>
        <v/>
      </c>
    </row>
    <row r="4637" spans="29:55">
      <c r="AC4637" s="187" t="str">
        <f t="shared" si="1541"/>
        <v/>
      </c>
      <c r="AD4637" s="187" t="str">
        <f t="shared" si="1542"/>
        <v/>
      </c>
      <c r="AE4637" s="187" t="str">
        <f t="shared" si="1543"/>
        <v/>
      </c>
      <c r="AF4637" s="187" t="str">
        <f t="shared" si="1544"/>
        <v/>
      </c>
      <c r="AG4637" s="187" t="str">
        <f t="shared" si="1545"/>
        <v/>
      </c>
      <c r="AH4637" s="187" t="str">
        <f t="shared" si="1546"/>
        <v/>
      </c>
      <c r="AI4637" s="187" t="str">
        <f t="shared" si="1547"/>
        <v/>
      </c>
      <c r="AJ4637" s="187" t="str">
        <f t="shared" si="1548"/>
        <v/>
      </c>
      <c r="AK4637" s="187" t="str">
        <f t="shared" si="1549"/>
        <v/>
      </c>
      <c r="AN4637" s="187" t="str">
        <f t="shared" si="1550"/>
        <v/>
      </c>
      <c r="AO4637" s="187" t="str">
        <f t="shared" si="1551"/>
        <v/>
      </c>
      <c r="AP4637" s="187" t="str">
        <f t="shared" si="1552"/>
        <v/>
      </c>
      <c r="AT4637" s="187" t="str">
        <f t="shared" si="1553"/>
        <v/>
      </c>
      <c r="AU4637" s="187" t="str">
        <f t="shared" si="1554"/>
        <v/>
      </c>
      <c r="AV4637" s="187" t="str">
        <f t="shared" si="1555"/>
        <v/>
      </c>
      <c r="AW4637" s="187" t="str">
        <f t="shared" si="1556"/>
        <v/>
      </c>
      <c r="AX4637" s="187" t="str">
        <f t="shared" si="1557"/>
        <v/>
      </c>
      <c r="AY4637" s="187" t="str">
        <f t="shared" si="1558"/>
        <v/>
      </c>
      <c r="AZ4637" s="187" t="str">
        <f t="shared" si="1559"/>
        <v/>
      </c>
      <c r="BA4637" s="187" t="str">
        <f t="shared" si="1560"/>
        <v xml:space="preserve"> </v>
      </c>
      <c r="BB4637" s="187" t="str">
        <f>IFERROR(IF(AW4637="","",VLOOKUP(AW4637,SUSS!R:S,2,FALSE)),AY4637*SUSS!$M$2)</f>
        <v/>
      </c>
      <c r="BC4637" s="187" t="str">
        <f t="shared" si="1561"/>
        <v/>
      </c>
    </row>
    <row r="4638" spans="29:55">
      <c r="AC4638" s="187" t="str">
        <f t="shared" si="1541"/>
        <v/>
      </c>
      <c r="AD4638" s="187" t="str">
        <f t="shared" si="1542"/>
        <v/>
      </c>
      <c r="AE4638" s="187" t="str">
        <f t="shared" si="1543"/>
        <v/>
      </c>
      <c r="AF4638" s="187" t="str">
        <f t="shared" si="1544"/>
        <v/>
      </c>
      <c r="AG4638" s="187" t="str">
        <f t="shared" si="1545"/>
        <v/>
      </c>
      <c r="AH4638" s="187" t="str">
        <f t="shared" si="1546"/>
        <v/>
      </c>
      <c r="AI4638" s="187" t="str">
        <f t="shared" si="1547"/>
        <v/>
      </c>
      <c r="AJ4638" s="187" t="str">
        <f t="shared" si="1548"/>
        <v/>
      </c>
      <c r="AK4638" s="187" t="str">
        <f t="shared" si="1549"/>
        <v/>
      </c>
      <c r="AN4638" s="187" t="str">
        <f t="shared" si="1550"/>
        <v/>
      </c>
      <c r="AO4638" s="187" t="str">
        <f t="shared" si="1551"/>
        <v/>
      </c>
      <c r="AP4638" s="187" t="str">
        <f t="shared" si="1552"/>
        <v/>
      </c>
      <c r="AT4638" s="187" t="str">
        <f t="shared" si="1553"/>
        <v/>
      </c>
      <c r="AU4638" s="187" t="str">
        <f t="shared" si="1554"/>
        <v/>
      </c>
      <c r="AV4638" s="187" t="str">
        <f t="shared" si="1555"/>
        <v/>
      </c>
      <c r="AW4638" s="187" t="str">
        <f t="shared" si="1556"/>
        <v/>
      </c>
      <c r="AX4638" s="187" t="str">
        <f t="shared" si="1557"/>
        <v/>
      </c>
      <c r="AY4638" s="187" t="str">
        <f t="shared" si="1558"/>
        <v/>
      </c>
      <c r="AZ4638" s="187" t="str">
        <f t="shared" si="1559"/>
        <v/>
      </c>
      <c r="BA4638" s="187" t="str">
        <f t="shared" si="1560"/>
        <v xml:space="preserve"> </v>
      </c>
      <c r="BB4638" s="187" t="str">
        <f>IFERROR(IF(AW4638="","",VLOOKUP(AW4638,SUSS!R:S,2,FALSE)),AY4638*SUSS!$M$2)</f>
        <v/>
      </c>
      <c r="BC4638" s="187" t="str">
        <f t="shared" si="1561"/>
        <v/>
      </c>
    </row>
    <row r="4639" spans="29:55">
      <c r="AC4639" s="187" t="str">
        <f t="shared" si="1541"/>
        <v/>
      </c>
      <c r="AD4639" s="187" t="str">
        <f t="shared" si="1542"/>
        <v/>
      </c>
      <c r="AE4639" s="187" t="str">
        <f t="shared" si="1543"/>
        <v/>
      </c>
      <c r="AF4639" s="187" t="str">
        <f t="shared" si="1544"/>
        <v/>
      </c>
      <c r="AG4639" s="187" t="str">
        <f t="shared" si="1545"/>
        <v/>
      </c>
      <c r="AH4639" s="187" t="str">
        <f t="shared" si="1546"/>
        <v/>
      </c>
      <c r="AI4639" s="187" t="str">
        <f t="shared" si="1547"/>
        <v/>
      </c>
      <c r="AJ4639" s="187" t="str">
        <f t="shared" si="1548"/>
        <v/>
      </c>
      <c r="AK4639" s="187" t="str">
        <f t="shared" si="1549"/>
        <v/>
      </c>
      <c r="AN4639" s="187" t="str">
        <f t="shared" si="1550"/>
        <v/>
      </c>
      <c r="AO4639" s="187" t="str">
        <f t="shared" si="1551"/>
        <v/>
      </c>
      <c r="AP4639" s="187" t="str">
        <f t="shared" si="1552"/>
        <v/>
      </c>
      <c r="AT4639" s="187" t="str">
        <f t="shared" si="1553"/>
        <v/>
      </c>
      <c r="AU4639" s="187" t="str">
        <f t="shared" si="1554"/>
        <v/>
      </c>
      <c r="AV4639" s="187" t="str">
        <f t="shared" si="1555"/>
        <v/>
      </c>
      <c r="AW4639" s="187" t="str">
        <f t="shared" si="1556"/>
        <v/>
      </c>
      <c r="AX4639" s="187" t="str">
        <f t="shared" si="1557"/>
        <v/>
      </c>
      <c r="AY4639" s="187" t="str">
        <f t="shared" si="1558"/>
        <v/>
      </c>
      <c r="AZ4639" s="187" t="str">
        <f t="shared" si="1559"/>
        <v/>
      </c>
      <c r="BA4639" s="187" t="str">
        <f t="shared" si="1560"/>
        <v xml:space="preserve"> </v>
      </c>
      <c r="BB4639" s="187" t="str">
        <f>IFERROR(IF(AW4639="","",VLOOKUP(AW4639,SUSS!R:S,2,FALSE)),AY4639*SUSS!$M$2)</f>
        <v/>
      </c>
      <c r="BC4639" s="187" t="str">
        <f t="shared" si="1561"/>
        <v/>
      </c>
    </row>
    <row r="4640" spans="29:55">
      <c r="AC4640" s="187" t="str">
        <f t="shared" si="1541"/>
        <v/>
      </c>
      <c r="AD4640" s="187" t="str">
        <f t="shared" si="1542"/>
        <v/>
      </c>
      <c r="AE4640" s="187" t="str">
        <f t="shared" si="1543"/>
        <v/>
      </c>
      <c r="AF4640" s="187" t="str">
        <f t="shared" si="1544"/>
        <v/>
      </c>
      <c r="AG4640" s="187" t="str">
        <f t="shared" si="1545"/>
        <v/>
      </c>
      <c r="AH4640" s="187" t="str">
        <f t="shared" si="1546"/>
        <v/>
      </c>
      <c r="AI4640" s="187" t="str">
        <f t="shared" si="1547"/>
        <v/>
      </c>
      <c r="AJ4640" s="187" t="str">
        <f t="shared" si="1548"/>
        <v/>
      </c>
      <c r="AK4640" s="187" t="str">
        <f t="shared" si="1549"/>
        <v/>
      </c>
      <c r="AN4640" s="187" t="str">
        <f t="shared" si="1550"/>
        <v/>
      </c>
      <c r="AO4640" s="187" t="str">
        <f t="shared" si="1551"/>
        <v/>
      </c>
      <c r="AP4640" s="187" t="str">
        <f t="shared" si="1552"/>
        <v/>
      </c>
      <c r="AT4640" s="187" t="str">
        <f t="shared" si="1553"/>
        <v/>
      </c>
      <c r="AU4640" s="187" t="str">
        <f t="shared" si="1554"/>
        <v/>
      </c>
      <c r="AV4640" s="187" t="str">
        <f t="shared" si="1555"/>
        <v/>
      </c>
      <c r="AW4640" s="187" t="str">
        <f t="shared" si="1556"/>
        <v/>
      </c>
      <c r="AX4640" s="187" t="str">
        <f t="shared" si="1557"/>
        <v/>
      </c>
      <c r="AY4640" s="187" t="str">
        <f t="shared" si="1558"/>
        <v/>
      </c>
      <c r="AZ4640" s="187" t="str">
        <f t="shared" si="1559"/>
        <v/>
      </c>
      <c r="BA4640" s="187" t="str">
        <f t="shared" si="1560"/>
        <v xml:space="preserve"> </v>
      </c>
      <c r="BB4640" s="187" t="str">
        <f>IFERROR(IF(AW4640="","",VLOOKUP(AW4640,SUSS!R:S,2,FALSE)),AY4640*SUSS!$M$2)</f>
        <v/>
      </c>
      <c r="BC4640" s="187" t="str">
        <f t="shared" si="1561"/>
        <v/>
      </c>
    </row>
    <row r="4641" spans="29:55">
      <c r="AC4641" s="187" t="str">
        <f t="shared" ref="AC4641:AC4704" si="1562">IF($E4641=$AD$1,IF($G4641=$AE$1,A4641,""),"")</f>
        <v/>
      </c>
      <c r="AD4641" s="187" t="str">
        <f t="shared" ref="AD4641:AD4704" si="1563">IF($E4641=$AD$1,IF($G4641=$AE$1,E4641,""),"")</f>
        <v/>
      </c>
      <c r="AE4641" s="187" t="str">
        <f t="shared" ref="AE4641:AE4704" si="1564">IF($E4641=$AD$1,IF($G4641=$AE$1,F4641,""),"")</f>
        <v/>
      </c>
      <c r="AF4641" s="187" t="str">
        <f t="shared" ref="AF4641:AF4704" si="1565">IF($E4641=$AD$1,IF($G4641=$AE$1,G4641,""),"")</f>
        <v/>
      </c>
      <c r="AG4641" s="187" t="str">
        <f t="shared" ref="AG4641:AG4704" si="1566">IF($E4641=$AD$1,IF($G4641=$AE$1,I4641,""),"")</f>
        <v/>
      </c>
      <c r="AH4641" s="187" t="str">
        <f t="shared" ref="AH4641:AH4704" si="1567">IF($E4641=$AD$1,IF($G4641=$AE$1,J4641,""),"")</f>
        <v/>
      </c>
      <c r="AI4641" s="187" t="str">
        <f t="shared" ref="AI4641:AI4704" si="1568">IF($E4641=$AD$1,IF($G4641=$AE$1,K4641,""),"")</f>
        <v/>
      </c>
      <c r="AJ4641" s="187" t="str">
        <f t="shared" ref="AJ4641:AJ4704" si="1569">IF($E4641=$AD$1,IF($G4641=$AE$1,B4641,""),"")</f>
        <v/>
      </c>
      <c r="AK4641" s="187" t="str">
        <f t="shared" ref="AK4641:AK4704" si="1570">IF($E4641=$AD$1,IF($G4641=$AE$1,C4641,""),"")</f>
        <v/>
      </c>
      <c r="AN4641" s="187" t="str">
        <f t="shared" ref="AN4641:AN4704" si="1571">LEFT(AO4641,7)</f>
        <v/>
      </c>
      <c r="AO4641" s="187" t="str">
        <f t="shared" ref="AO4641:AO4704" si="1572">IF(AF4641=$AE$1,AJ4641&amp;"/"&amp;AK4641&amp;" "&amp;AD4641,"")</f>
        <v/>
      </c>
      <c r="AP4641" s="187" t="str">
        <f t="shared" ref="AP4641:AP4704" si="1573">IF(AO4641&lt;&gt;"",AI4641,"")</f>
        <v/>
      </c>
      <c r="AT4641" s="187" t="str">
        <f t="shared" ref="AT4641:AT4704" si="1574">IF($Q4641=$AD$1,N4641,"")</f>
        <v/>
      </c>
      <c r="AU4641" s="187" t="str">
        <f t="shared" ref="AU4641:AU4704" si="1575">IF($Q4641=$AD$1,O4641,"")</f>
        <v/>
      </c>
      <c r="AV4641" s="187" t="str">
        <f t="shared" ref="AV4641:AV4704" si="1576">IF($Q4641=$AD$1,P4641,"")</f>
        <v/>
      </c>
      <c r="AW4641" s="187" t="str">
        <f t="shared" ref="AW4641:AW4704" si="1577">IF($Q4641=$AD$1,T4641,"")</f>
        <v/>
      </c>
      <c r="AX4641" s="187" t="str">
        <f t="shared" ref="AX4641:AX4704" si="1578">IF(AW4641&lt;&gt;"",AW4641&amp;" "&amp;$AD$1,"")</f>
        <v/>
      </c>
      <c r="AY4641" s="187" t="str">
        <f t="shared" ref="AY4641:AY4704" si="1579">VLOOKUP(AX4641,AO:AP,2,FALSE)</f>
        <v/>
      </c>
      <c r="AZ4641" s="187" t="str">
        <f t="shared" ref="AZ4641:AZ4704" si="1580">IF(AY4641="","",AV4641/AY4641)</f>
        <v/>
      </c>
      <c r="BA4641" s="187" t="str">
        <f t="shared" ref="BA4641:BA4704" si="1581">AT4641&amp;" "&amp;AU4641</f>
        <v xml:space="preserve"> </v>
      </c>
      <c r="BB4641" s="187" t="str">
        <f>IFERROR(IF(AW4641="","",VLOOKUP(AW4641,SUSS!R:S,2,FALSE)),AY4641*SUSS!$M$2)</f>
        <v/>
      </c>
      <c r="BC4641" s="187" t="str">
        <f t="shared" ref="BC4641:BC4704" si="1582">IFERROR(IF(BB4641&lt;&gt;"",AZ4641*BB4641,""),"VER")</f>
        <v/>
      </c>
    </row>
    <row r="4642" spans="29:55">
      <c r="AC4642" s="187" t="str">
        <f t="shared" si="1562"/>
        <v/>
      </c>
      <c r="AD4642" s="187" t="str">
        <f t="shared" si="1563"/>
        <v/>
      </c>
      <c r="AE4642" s="187" t="str">
        <f t="shared" si="1564"/>
        <v/>
      </c>
      <c r="AF4642" s="187" t="str">
        <f t="shared" si="1565"/>
        <v/>
      </c>
      <c r="AG4642" s="187" t="str">
        <f t="shared" si="1566"/>
        <v/>
      </c>
      <c r="AH4642" s="187" t="str">
        <f t="shared" si="1567"/>
        <v/>
      </c>
      <c r="AI4642" s="187" t="str">
        <f t="shared" si="1568"/>
        <v/>
      </c>
      <c r="AJ4642" s="187" t="str">
        <f t="shared" si="1569"/>
        <v/>
      </c>
      <c r="AK4642" s="187" t="str">
        <f t="shared" si="1570"/>
        <v/>
      </c>
      <c r="AN4642" s="187" t="str">
        <f t="shared" si="1571"/>
        <v/>
      </c>
      <c r="AO4642" s="187" t="str">
        <f t="shared" si="1572"/>
        <v/>
      </c>
      <c r="AP4642" s="187" t="str">
        <f t="shared" si="1573"/>
        <v/>
      </c>
      <c r="AT4642" s="187" t="str">
        <f t="shared" si="1574"/>
        <v/>
      </c>
      <c r="AU4642" s="187" t="str">
        <f t="shared" si="1575"/>
        <v/>
      </c>
      <c r="AV4642" s="187" t="str">
        <f t="shared" si="1576"/>
        <v/>
      </c>
      <c r="AW4642" s="187" t="str">
        <f t="shared" si="1577"/>
        <v/>
      </c>
      <c r="AX4642" s="187" t="str">
        <f t="shared" si="1578"/>
        <v/>
      </c>
      <c r="AY4642" s="187" t="str">
        <f t="shared" si="1579"/>
        <v/>
      </c>
      <c r="AZ4642" s="187" t="str">
        <f t="shared" si="1580"/>
        <v/>
      </c>
      <c r="BA4642" s="187" t="str">
        <f t="shared" si="1581"/>
        <v xml:space="preserve"> </v>
      </c>
      <c r="BB4642" s="187" t="str">
        <f>IFERROR(IF(AW4642="","",VLOOKUP(AW4642,SUSS!R:S,2,FALSE)),AY4642*SUSS!$M$2)</f>
        <v/>
      </c>
      <c r="BC4642" s="187" t="str">
        <f t="shared" si="1582"/>
        <v/>
      </c>
    </row>
    <row r="4643" spans="29:55">
      <c r="AC4643" s="187" t="str">
        <f t="shared" si="1562"/>
        <v/>
      </c>
      <c r="AD4643" s="187" t="str">
        <f t="shared" si="1563"/>
        <v/>
      </c>
      <c r="AE4643" s="187" t="str">
        <f t="shared" si="1564"/>
        <v/>
      </c>
      <c r="AF4643" s="187" t="str">
        <f t="shared" si="1565"/>
        <v/>
      </c>
      <c r="AG4643" s="187" t="str">
        <f t="shared" si="1566"/>
        <v/>
      </c>
      <c r="AH4643" s="187" t="str">
        <f t="shared" si="1567"/>
        <v/>
      </c>
      <c r="AI4643" s="187" t="str">
        <f t="shared" si="1568"/>
        <v/>
      </c>
      <c r="AJ4643" s="187" t="str">
        <f t="shared" si="1569"/>
        <v/>
      </c>
      <c r="AK4643" s="187" t="str">
        <f t="shared" si="1570"/>
        <v/>
      </c>
      <c r="AN4643" s="187" t="str">
        <f t="shared" si="1571"/>
        <v/>
      </c>
      <c r="AO4643" s="187" t="str">
        <f t="shared" si="1572"/>
        <v/>
      </c>
      <c r="AP4643" s="187" t="str">
        <f t="shared" si="1573"/>
        <v/>
      </c>
      <c r="AT4643" s="187" t="str">
        <f t="shared" si="1574"/>
        <v/>
      </c>
      <c r="AU4643" s="187" t="str">
        <f t="shared" si="1575"/>
        <v/>
      </c>
      <c r="AV4643" s="187" t="str">
        <f t="shared" si="1576"/>
        <v/>
      </c>
      <c r="AW4643" s="187" t="str">
        <f t="shared" si="1577"/>
        <v/>
      </c>
      <c r="AX4643" s="187" t="str">
        <f t="shared" si="1578"/>
        <v/>
      </c>
      <c r="AY4643" s="187" t="str">
        <f t="shared" si="1579"/>
        <v/>
      </c>
      <c r="AZ4643" s="187" t="str">
        <f t="shared" si="1580"/>
        <v/>
      </c>
      <c r="BA4643" s="187" t="str">
        <f t="shared" si="1581"/>
        <v xml:space="preserve"> </v>
      </c>
      <c r="BB4643" s="187" t="str">
        <f>IFERROR(IF(AW4643="","",VLOOKUP(AW4643,SUSS!R:S,2,FALSE)),AY4643*SUSS!$M$2)</f>
        <v/>
      </c>
      <c r="BC4643" s="187" t="str">
        <f t="shared" si="1582"/>
        <v/>
      </c>
    </row>
    <row r="4644" spans="29:55">
      <c r="AC4644" s="187" t="str">
        <f t="shared" si="1562"/>
        <v/>
      </c>
      <c r="AD4644" s="187" t="str">
        <f t="shared" si="1563"/>
        <v/>
      </c>
      <c r="AE4644" s="187" t="str">
        <f t="shared" si="1564"/>
        <v/>
      </c>
      <c r="AF4644" s="187" t="str">
        <f t="shared" si="1565"/>
        <v/>
      </c>
      <c r="AG4644" s="187" t="str">
        <f t="shared" si="1566"/>
        <v/>
      </c>
      <c r="AH4644" s="187" t="str">
        <f t="shared" si="1567"/>
        <v/>
      </c>
      <c r="AI4644" s="187" t="str">
        <f t="shared" si="1568"/>
        <v/>
      </c>
      <c r="AJ4644" s="187" t="str">
        <f t="shared" si="1569"/>
        <v/>
      </c>
      <c r="AK4644" s="187" t="str">
        <f t="shared" si="1570"/>
        <v/>
      </c>
      <c r="AN4644" s="187" t="str">
        <f t="shared" si="1571"/>
        <v/>
      </c>
      <c r="AO4644" s="187" t="str">
        <f t="shared" si="1572"/>
        <v/>
      </c>
      <c r="AP4644" s="187" t="str">
        <f t="shared" si="1573"/>
        <v/>
      </c>
      <c r="AT4644" s="187" t="str">
        <f t="shared" si="1574"/>
        <v/>
      </c>
      <c r="AU4644" s="187" t="str">
        <f t="shared" si="1575"/>
        <v/>
      </c>
      <c r="AV4644" s="187" t="str">
        <f t="shared" si="1576"/>
        <v/>
      </c>
      <c r="AW4644" s="187" t="str">
        <f t="shared" si="1577"/>
        <v/>
      </c>
      <c r="AX4644" s="187" t="str">
        <f t="shared" si="1578"/>
        <v/>
      </c>
      <c r="AY4644" s="187" t="str">
        <f t="shared" si="1579"/>
        <v/>
      </c>
      <c r="AZ4644" s="187" t="str">
        <f t="shared" si="1580"/>
        <v/>
      </c>
      <c r="BA4644" s="187" t="str">
        <f t="shared" si="1581"/>
        <v xml:space="preserve"> </v>
      </c>
      <c r="BB4644" s="187" t="str">
        <f>IFERROR(IF(AW4644="","",VLOOKUP(AW4644,SUSS!R:S,2,FALSE)),AY4644*SUSS!$M$2)</f>
        <v/>
      </c>
      <c r="BC4644" s="187" t="str">
        <f t="shared" si="1582"/>
        <v/>
      </c>
    </row>
    <row r="4645" spans="29:55">
      <c r="AC4645" s="187" t="str">
        <f t="shared" si="1562"/>
        <v/>
      </c>
      <c r="AD4645" s="187" t="str">
        <f t="shared" si="1563"/>
        <v/>
      </c>
      <c r="AE4645" s="187" t="str">
        <f t="shared" si="1564"/>
        <v/>
      </c>
      <c r="AF4645" s="187" t="str">
        <f t="shared" si="1565"/>
        <v/>
      </c>
      <c r="AG4645" s="187" t="str">
        <f t="shared" si="1566"/>
        <v/>
      </c>
      <c r="AH4645" s="187" t="str">
        <f t="shared" si="1567"/>
        <v/>
      </c>
      <c r="AI4645" s="187" t="str">
        <f t="shared" si="1568"/>
        <v/>
      </c>
      <c r="AJ4645" s="187" t="str">
        <f t="shared" si="1569"/>
        <v/>
      </c>
      <c r="AK4645" s="187" t="str">
        <f t="shared" si="1570"/>
        <v/>
      </c>
      <c r="AN4645" s="187" t="str">
        <f t="shared" si="1571"/>
        <v/>
      </c>
      <c r="AO4645" s="187" t="str">
        <f t="shared" si="1572"/>
        <v/>
      </c>
      <c r="AP4645" s="187" t="str">
        <f t="shared" si="1573"/>
        <v/>
      </c>
      <c r="AT4645" s="187" t="str">
        <f t="shared" si="1574"/>
        <v/>
      </c>
      <c r="AU4645" s="187" t="str">
        <f t="shared" si="1575"/>
        <v/>
      </c>
      <c r="AV4645" s="187" t="str">
        <f t="shared" si="1576"/>
        <v/>
      </c>
      <c r="AW4645" s="187" t="str">
        <f t="shared" si="1577"/>
        <v/>
      </c>
      <c r="AX4645" s="187" t="str">
        <f t="shared" si="1578"/>
        <v/>
      </c>
      <c r="AY4645" s="187" t="str">
        <f t="shared" si="1579"/>
        <v/>
      </c>
      <c r="AZ4645" s="187" t="str">
        <f t="shared" si="1580"/>
        <v/>
      </c>
      <c r="BA4645" s="187" t="str">
        <f t="shared" si="1581"/>
        <v xml:space="preserve"> </v>
      </c>
      <c r="BB4645" s="187" t="str">
        <f>IFERROR(IF(AW4645="","",VLOOKUP(AW4645,SUSS!R:S,2,FALSE)),AY4645*SUSS!$M$2)</f>
        <v/>
      </c>
      <c r="BC4645" s="187" t="str">
        <f t="shared" si="1582"/>
        <v/>
      </c>
    </row>
    <row r="4646" spans="29:55">
      <c r="AC4646" s="187" t="str">
        <f t="shared" si="1562"/>
        <v/>
      </c>
      <c r="AD4646" s="187" t="str">
        <f t="shared" si="1563"/>
        <v/>
      </c>
      <c r="AE4646" s="187" t="str">
        <f t="shared" si="1564"/>
        <v/>
      </c>
      <c r="AF4646" s="187" t="str">
        <f t="shared" si="1565"/>
        <v/>
      </c>
      <c r="AG4646" s="187" t="str">
        <f t="shared" si="1566"/>
        <v/>
      </c>
      <c r="AH4646" s="187" t="str">
        <f t="shared" si="1567"/>
        <v/>
      </c>
      <c r="AI4646" s="187" t="str">
        <f t="shared" si="1568"/>
        <v/>
      </c>
      <c r="AJ4646" s="187" t="str">
        <f t="shared" si="1569"/>
        <v/>
      </c>
      <c r="AK4646" s="187" t="str">
        <f t="shared" si="1570"/>
        <v/>
      </c>
      <c r="AN4646" s="187" t="str">
        <f t="shared" si="1571"/>
        <v/>
      </c>
      <c r="AO4646" s="187" t="str">
        <f t="shared" si="1572"/>
        <v/>
      </c>
      <c r="AP4646" s="187" t="str">
        <f t="shared" si="1573"/>
        <v/>
      </c>
      <c r="AT4646" s="187" t="str">
        <f t="shared" si="1574"/>
        <v/>
      </c>
      <c r="AU4646" s="187" t="str">
        <f t="shared" si="1575"/>
        <v/>
      </c>
      <c r="AV4646" s="187" t="str">
        <f t="shared" si="1576"/>
        <v/>
      </c>
      <c r="AW4646" s="187" t="str">
        <f t="shared" si="1577"/>
        <v/>
      </c>
      <c r="AX4646" s="187" t="str">
        <f t="shared" si="1578"/>
        <v/>
      </c>
      <c r="AY4646" s="187" t="str">
        <f t="shared" si="1579"/>
        <v/>
      </c>
      <c r="AZ4646" s="187" t="str">
        <f t="shared" si="1580"/>
        <v/>
      </c>
      <c r="BA4646" s="187" t="str">
        <f t="shared" si="1581"/>
        <v xml:space="preserve"> </v>
      </c>
      <c r="BB4646" s="187" t="str">
        <f>IFERROR(IF(AW4646="","",VLOOKUP(AW4646,SUSS!R:S,2,FALSE)),AY4646*SUSS!$M$2)</f>
        <v/>
      </c>
      <c r="BC4646" s="187" t="str">
        <f t="shared" si="1582"/>
        <v/>
      </c>
    </row>
    <row r="4647" spans="29:55">
      <c r="AC4647" s="187" t="str">
        <f t="shared" si="1562"/>
        <v/>
      </c>
      <c r="AD4647" s="187" t="str">
        <f t="shared" si="1563"/>
        <v/>
      </c>
      <c r="AE4647" s="187" t="str">
        <f t="shared" si="1564"/>
        <v/>
      </c>
      <c r="AF4647" s="187" t="str">
        <f t="shared" si="1565"/>
        <v/>
      </c>
      <c r="AG4647" s="187" t="str">
        <f t="shared" si="1566"/>
        <v/>
      </c>
      <c r="AH4647" s="187" t="str">
        <f t="shared" si="1567"/>
        <v/>
      </c>
      <c r="AI4647" s="187" t="str">
        <f t="shared" si="1568"/>
        <v/>
      </c>
      <c r="AJ4647" s="187" t="str">
        <f t="shared" si="1569"/>
        <v/>
      </c>
      <c r="AK4647" s="187" t="str">
        <f t="shared" si="1570"/>
        <v/>
      </c>
      <c r="AN4647" s="187" t="str">
        <f t="shared" si="1571"/>
        <v/>
      </c>
      <c r="AO4647" s="187" t="str">
        <f t="shared" si="1572"/>
        <v/>
      </c>
      <c r="AP4647" s="187" t="str">
        <f t="shared" si="1573"/>
        <v/>
      </c>
      <c r="AT4647" s="187" t="str">
        <f t="shared" si="1574"/>
        <v/>
      </c>
      <c r="AU4647" s="187" t="str">
        <f t="shared" si="1575"/>
        <v/>
      </c>
      <c r="AV4647" s="187" t="str">
        <f t="shared" si="1576"/>
        <v/>
      </c>
      <c r="AW4647" s="187" t="str">
        <f t="shared" si="1577"/>
        <v/>
      </c>
      <c r="AX4647" s="187" t="str">
        <f t="shared" si="1578"/>
        <v/>
      </c>
      <c r="AY4647" s="187" t="str">
        <f t="shared" si="1579"/>
        <v/>
      </c>
      <c r="AZ4647" s="187" t="str">
        <f t="shared" si="1580"/>
        <v/>
      </c>
      <c r="BA4647" s="187" t="str">
        <f t="shared" si="1581"/>
        <v xml:space="preserve"> </v>
      </c>
      <c r="BB4647" s="187" t="str">
        <f>IFERROR(IF(AW4647="","",VLOOKUP(AW4647,SUSS!R:S,2,FALSE)),AY4647*SUSS!$M$2)</f>
        <v/>
      </c>
      <c r="BC4647" s="187" t="str">
        <f t="shared" si="1582"/>
        <v/>
      </c>
    </row>
    <row r="4648" spans="29:55">
      <c r="AC4648" s="187" t="str">
        <f t="shared" si="1562"/>
        <v/>
      </c>
      <c r="AD4648" s="187" t="str">
        <f t="shared" si="1563"/>
        <v/>
      </c>
      <c r="AE4648" s="187" t="str">
        <f t="shared" si="1564"/>
        <v/>
      </c>
      <c r="AF4648" s="187" t="str">
        <f t="shared" si="1565"/>
        <v/>
      </c>
      <c r="AG4648" s="187" t="str">
        <f t="shared" si="1566"/>
        <v/>
      </c>
      <c r="AH4648" s="187" t="str">
        <f t="shared" si="1567"/>
        <v/>
      </c>
      <c r="AI4648" s="187" t="str">
        <f t="shared" si="1568"/>
        <v/>
      </c>
      <c r="AJ4648" s="187" t="str">
        <f t="shared" si="1569"/>
        <v/>
      </c>
      <c r="AK4648" s="187" t="str">
        <f t="shared" si="1570"/>
        <v/>
      </c>
      <c r="AN4648" s="187" t="str">
        <f t="shared" si="1571"/>
        <v/>
      </c>
      <c r="AO4648" s="187" t="str">
        <f t="shared" si="1572"/>
        <v/>
      </c>
      <c r="AP4648" s="187" t="str">
        <f t="shared" si="1573"/>
        <v/>
      </c>
      <c r="AT4648" s="187" t="str">
        <f t="shared" si="1574"/>
        <v/>
      </c>
      <c r="AU4648" s="187" t="str">
        <f t="shared" si="1575"/>
        <v/>
      </c>
      <c r="AV4648" s="187" t="str">
        <f t="shared" si="1576"/>
        <v/>
      </c>
      <c r="AW4648" s="187" t="str">
        <f t="shared" si="1577"/>
        <v/>
      </c>
      <c r="AX4648" s="187" t="str">
        <f t="shared" si="1578"/>
        <v/>
      </c>
      <c r="AY4648" s="187" t="str">
        <f t="shared" si="1579"/>
        <v/>
      </c>
      <c r="AZ4648" s="187" t="str">
        <f t="shared" si="1580"/>
        <v/>
      </c>
      <c r="BA4648" s="187" t="str">
        <f t="shared" si="1581"/>
        <v xml:space="preserve"> </v>
      </c>
      <c r="BB4648" s="187" t="str">
        <f>IFERROR(IF(AW4648="","",VLOOKUP(AW4648,SUSS!R:S,2,FALSE)),AY4648*SUSS!$M$2)</f>
        <v/>
      </c>
      <c r="BC4648" s="187" t="str">
        <f t="shared" si="1582"/>
        <v/>
      </c>
    </row>
    <row r="4649" spans="29:55">
      <c r="AC4649" s="187" t="str">
        <f t="shared" si="1562"/>
        <v/>
      </c>
      <c r="AD4649" s="187" t="str">
        <f t="shared" si="1563"/>
        <v/>
      </c>
      <c r="AE4649" s="187" t="str">
        <f t="shared" si="1564"/>
        <v/>
      </c>
      <c r="AF4649" s="187" t="str">
        <f t="shared" si="1565"/>
        <v/>
      </c>
      <c r="AG4649" s="187" t="str">
        <f t="shared" si="1566"/>
        <v/>
      </c>
      <c r="AH4649" s="187" t="str">
        <f t="shared" si="1567"/>
        <v/>
      </c>
      <c r="AI4649" s="187" t="str">
        <f t="shared" si="1568"/>
        <v/>
      </c>
      <c r="AJ4649" s="187" t="str">
        <f t="shared" si="1569"/>
        <v/>
      </c>
      <c r="AK4649" s="187" t="str">
        <f t="shared" si="1570"/>
        <v/>
      </c>
      <c r="AN4649" s="187" t="str">
        <f t="shared" si="1571"/>
        <v/>
      </c>
      <c r="AO4649" s="187" t="str">
        <f t="shared" si="1572"/>
        <v/>
      </c>
      <c r="AP4649" s="187" t="str">
        <f t="shared" si="1573"/>
        <v/>
      </c>
      <c r="AT4649" s="187" t="str">
        <f t="shared" si="1574"/>
        <v/>
      </c>
      <c r="AU4649" s="187" t="str">
        <f t="shared" si="1575"/>
        <v/>
      </c>
      <c r="AV4649" s="187" t="str">
        <f t="shared" si="1576"/>
        <v/>
      </c>
      <c r="AW4649" s="187" t="str">
        <f t="shared" si="1577"/>
        <v/>
      </c>
      <c r="AX4649" s="187" t="str">
        <f t="shared" si="1578"/>
        <v/>
      </c>
      <c r="AY4649" s="187" t="str">
        <f t="shared" si="1579"/>
        <v/>
      </c>
      <c r="AZ4649" s="187" t="str">
        <f t="shared" si="1580"/>
        <v/>
      </c>
      <c r="BA4649" s="187" t="str">
        <f t="shared" si="1581"/>
        <v xml:space="preserve"> </v>
      </c>
      <c r="BB4649" s="187" t="str">
        <f>IFERROR(IF(AW4649="","",VLOOKUP(AW4649,SUSS!R:S,2,FALSE)),AY4649*SUSS!$M$2)</f>
        <v/>
      </c>
      <c r="BC4649" s="187" t="str">
        <f t="shared" si="1582"/>
        <v/>
      </c>
    </row>
    <row r="4650" spans="29:55">
      <c r="AC4650" s="187" t="str">
        <f t="shared" si="1562"/>
        <v/>
      </c>
      <c r="AD4650" s="187" t="str">
        <f t="shared" si="1563"/>
        <v/>
      </c>
      <c r="AE4650" s="187" t="str">
        <f t="shared" si="1564"/>
        <v/>
      </c>
      <c r="AF4650" s="187" t="str">
        <f t="shared" si="1565"/>
        <v/>
      </c>
      <c r="AG4650" s="187" t="str">
        <f t="shared" si="1566"/>
        <v/>
      </c>
      <c r="AH4650" s="187" t="str">
        <f t="shared" si="1567"/>
        <v/>
      </c>
      <c r="AI4650" s="187" t="str">
        <f t="shared" si="1568"/>
        <v/>
      </c>
      <c r="AJ4650" s="187" t="str">
        <f t="shared" si="1569"/>
        <v/>
      </c>
      <c r="AK4650" s="187" t="str">
        <f t="shared" si="1570"/>
        <v/>
      </c>
      <c r="AN4650" s="187" t="str">
        <f t="shared" si="1571"/>
        <v/>
      </c>
      <c r="AO4650" s="187" t="str">
        <f t="shared" si="1572"/>
        <v/>
      </c>
      <c r="AP4650" s="187" t="str">
        <f t="shared" si="1573"/>
        <v/>
      </c>
      <c r="AT4650" s="187" t="str">
        <f t="shared" si="1574"/>
        <v/>
      </c>
      <c r="AU4650" s="187" t="str">
        <f t="shared" si="1575"/>
        <v/>
      </c>
      <c r="AV4650" s="187" t="str">
        <f t="shared" si="1576"/>
        <v/>
      </c>
      <c r="AW4650" s="187" t="str">
        <f t="shared" si="1577"/>
        <v/>
      </c>
      <c r="AX4650" s="187" t="str">
        <f t="shared" si="1578"/>
        <v/>
      </c>
      <c r="AY4650" s="187" t="str">
        <f t="shared" si="1579"/>
        <v/>
      </c>
      <c r="AZ4650" s="187" t="str">
        <f t="shared" si="1580"/>
        <v/>
      </c>
      <c r="BA4650" s="187" t="str">
        <f t="shared" si="1581"/>
        <v xml:space="preserve"> </v>
      </c>
      <c r="BB4650" s="187" t="str">
        <f>IFERROR(IF(AW4650="","",VLOOKUP(AW4650,SUSS!R:S,2,FALSE)),AY4650*SUSS!$M$2)</f>
        <v/>
      </c>
      <c r="BC4650" s="187" t="str">
        <f t="shared" si="1582"/>
        <v/>
      </c>
    </row>
    <row r="4651" spans="29:55">
      <c r="AC4651" s="187" t="str">
        <f t="shared" si="1562"/>
        <v/>
      </c>
      <c r="AD4651" s="187" t="str">
        <f t="shared" si="1563"/>
        <v/>
      </c>
      <c r="AE4651" s="187" t="str">
        <f t="shared" si="1564"/>
        <v/>
      </c>
      <c r="AF4651" s="187" t="str">
        <f t="shared" si="1565"/>
        <v/>
      </c>
      <c r="AG4651" s="187" t="str">
        <f t="shared" si="1566"/>
        <v/>
      </c>
      <c r="AH4651" s="187" t="str">
        <f t="shared" si="1567"/>
        <v/>
      </c>
      <c r="AI4651" s="187" t="str">
        <f t="shared" si="1568"/>
        <v/>
      </c>
      <c r="AJ4651" s="187" t="str">
        <f t="shared" si="1569"/>
        <v/>
      </c>
      <c r="AK4651" s="187" t="str">
        <f t="shared" si="1570"/>
        <v/>
      </c>
      <c r="AN4651" s="187" t="str">
        <f t="shared" si="1571"/>
        <v/>
      </c>
      <c r="AO4651" s="187" t="str">
        <f t="shared" si="1572"/>
        <v/>
      </c>
      <c r="AP4651" s="187" t="str">
        <f t="shared" si="1573"/>
        <v/>
      </c>
      <c r="AT4651" s="187" t="str">
        <f t="shared" si="1574"/>
        <v/>
      </c>
      <c r="AU4651" s="187" t="str">
        <f t="shared" si="1575"/>
        <v/>
      </c>
      <c r="AV4651" s="187" t="str">
        <f t="shared" si="1576"/>
        <v/>
      </c>
      <c r="AW4651" s="187" t="str">
        <f t="shared" si="1577"/>
        <v/>
      </c>
      <c r="AX4651" s="187" t="str">
        <f t="shared" si="1578"/>
        <v/>
      </c>
      <c r="AY4651" s="187" t="str">
        <f t="shared" si="1579"/>
        <v/>
      </c>
      <c r="AZ4651" s="187" t="str">
        <f t="shared" si="1580"/>
        <v/>
      </c>
      <c r="BA4651" s="187" t="str">
        <f t="shared" si="1581"/>
        <v xml:space="preserve"> </v>
      </c>
      <c r="BB4651" s="187" t="str">
        <f>IFERROR(IF(AW4651="","",VLOOKUP(AW4651,SUSS!R:S,2,FALSE)),AY4651*SUSS!$M$2)</f>
        <v/>
      </c>
      <c r="BC4651" s="187" t="str">
        <f t="shared" si="1582"/>
        <v/>
      </c>
    </row>
    <row r="4652" spans="29:55">
      <c r="AC4652" s="187" t="str">
        <f t="shared" si="1562"/>
        <v/>
      </c>
      <c r="AD4652" s="187" t="str">
        <f t="shared" si="1563"/>
        <v/>
      </c>
      <c r="AE4652" s="187" t="str">
        <f t="shared" si="1564"/>
        <v/>
      </c>
      <c r="AF4652" s="187" t="str">
        <f t="shared" si="1565"/>
        <v/>
      </c>
      <c r="AG4652" s="187" t="str">
        <f t="shared" si="1566"/>
        <v/>
      </c>
      <c r="AH4652" s="187" t="str">
        <f t="shared" si="1567"/>
        <v/>
      </c>
      <c r="AI4652" s="187" t="str">
        <f t="shared" si="1568"/>
        <v/>
      </c>
      <c r="AJ4652" s="187" t="str">
        <f t="shared" si="1569"/>
        <v/>
      </c>
      <c r="AK4652" s="187" t="str">
        <f t="shared" si="1570"/>
        <v/>
      </c>
      <c r="AN4652" s="187" t="str">
        <f t="shared" si="1571"/>
        <v/>
      </c>
      <c r="AO4652" s="187" t="str">
        <f t="shared" si="1572"/>
        <v/>
      </c>
      <c r="AP4652" s="187" t="str">
        <f t="shared" si="1573"/>
        <v/>
      </c>
      <c r="AT4652" s="187" t="str">
        <f t="shared" si="1574"/>
        <v/>
      </c>
      <c r="AU4652" s="187" t="str">
        <f t="shared" si="1575"/>
        <v/>
      </c>
      <c r="AV4652" s="187" t="str">
        <f t="shared" si="1576"/>
        <v/>
      </c>
      <c r="AW4652" s="187" t="str">
        <f t="shared" si="1577"/>
        <v/>
      </c>
      <c r="AX4652" s="187" t="str">
        <f t="shared" si="1578"/>
        <v/>
      </c>
      <c r="AY4652" s="187" t="str">
        <f t="shared" si="1579"/>
        <v/>
      </c>
      <c r="AZ4652" s="187" t="str">
        <f t="shared" si="1580"/>
        <v/>
      </c>
      <c r="BA4652" s="187" t="str">
        <f t="shared" si="1581"/>
        <v xml:space="preserve"> </v>
      </c>
      <c r="BB4652" s="187" t="str">
        <f>IFERROR(IF(AW4652="","",VLOOKUP(AW4652,SUSS!R:S,2,FALSE)),AY4652*SUSS!$M$2)</f>
        <v/>
      </c>
      <c r="BC4652" s="187" t="str">
        <f t="shared" si="1582"/>
        <v/>
      </c>
    </row>
    <row r="4653" spans="29:55">
      <c r="AC4653" s="187" t="str">
        <f t="shared" si="1562"/>
        <v/>
      </c>
      <c r="AD4653" s="187" t="str">
        <f t="shared" si="1563"/>
        <v/>
      </c>
      <c r="AE4653" s="187" t="str">
        <f t="shared" si="1564"/>
        <v/>
      </c>
      <c r="AF4653" s="187" t="str">
        <f t="shared" si="1565"/>
        <v/>
      </c>
      <c r="AG4653" s="187" t="str">
        <f t="shared" si="1566"/>
        <v/>
      </c>
      <c r="AH4653" s="187" t="str">
        <f t="shared" si="1567"/>
        <v/>
      </c>
      <c r="AI4653" s="187" t="str">
        <f t="shared" si="1568"/>
        <v/>
      </c>
      <c r="AJ4653" s="187" t="str">
        <f t="shared" si="1569"/>
        <v/>
      </c>
      <c r="AK4653" s="187" t="str">
        <f t="shared" si="1570"/>
        <v/>
      </c>
      <c r="AN4653" s="187" t="str">
        <f t="shared" si="1571"/>
        <v/>
      </c>
      <c r="AO4653" s="187" t="str">
        <f t="shared" si="1572"/>
        <v/>
      </c>
      <c r="AP4653" s="187" t="str">
        <f t="shared" si="1573"/>
        <v/>
      </c>
      <c r="AT4653" s="187" t="str">
        <f t="shared" si="1574"/>
        <v/>
      </c>
      <c r="AU4653" s="187" t="str">
        <f t="shared" si="1575"/>
        <v/>
      </c>
      <c r="AV4653" s="187" t="str">
        <f t="shared" si="1576"/>
        <v/>
      </c>
      <c r="AW4653" s="187" t="str">
        <f t="shared" si="1577"/>
        <v/>
      </c>
      <c r="AX4653" s="187" t="str">
        <f t="shared" si="1578"/>
        <v/>
      </c>
      <c r="AY4653" s="187" t="str">
        <f t="shared" si="1579"/>
        <v/>
      </c>
      <c r="AZ4653" s="187" t="str">
        <f t="shared" si="1580"/>
        <v/>
      </c>
      <c r="BA4653" s="187" t="str">
        <f t="shared" si="1581"/>
        <v xml:space="preserve"> </v>
      </c>
      <c r="BB4653" s="187" t="str">
        <f>IFERROR(IF(AW4653="","",VLOOKUP(AW4653,SUSS!R:S,2,FALSE)),AY4653*SUSS!$M$2)</f>
        <v/>
      </c>
      <c r="BC4653" s="187" t="str">
        <f t="shared" si="1582"/>
        <v/>
      </c>
    </row>
    <row r="4654" spans="29:55">
      <c r="AC4654" s="187" t="str">
        <f t="shared" si="1562"/>
        <v/>
      </c>
      <c r="AD4654" s="187" t="str">
        <f t="shared" si="1563"/>
        <v/>
      </c>
      <c r="AE4654" s="187" t="str">
        <f t="shared" si="1564"/>
        <v/>
      </c>
      <c r="AF4654" s="187" t="str">
        <f t="shared" si="1565"/>
        <v/>
      </c>
      <c r="AG4654" s="187" t="str">
        <f t="shared" si="1566"/>
        <v/>
      </c>
      <c r="AH4654" s="187" t="str">
        <f t="shared" si="1567"/>
        <v/>
      </c>
      <c r="AI4654" s="187" t="str">
        <f t="shared" si="1568"/>
        <v/>
      </c>
      <c r="AJ4654" s="187" t="str">
        <f t="shared" si="1569"/>
        <v/>
      </c>
      <c r="AK4654" s="187" t="str">
        <f t="shared" si="1570"/>
        <v/>
      </c>
      <c r="AN4654" s="187" t="str">
        <f t="shared" si="1571"/>
        <v/>
      </c>
      <c r="AO4654" s="187" t="str">
        <f t="shared" si="1572"/>
        <v/>
      </c>
      <c r="AP4654" s="187" t="str">
        <f t="shared" si="1573"/>
        <v/>
      </c>
      <c r="AT4654" s="187" t="str">
        <f t="shared" si="1574"/>
        <v/>
      </c>
      <c r="AU4654" s="187" t="str">
        <f t="shared" si="1575"/>
        <v/>
      </c>
      <c r="AV4654" s="187" t="str">
        <f t="shared" si="1576"/>
        <v/>
      </c>
      <c r="AW4654" s="187" t="str">
        <f t="shared" si="1577"/>
        <v/>
      </c>
      <c r="AX4654" s="187" t="str">
        <f t="shared" si="1578"/>
        <v/>
      </c>
      <c r="AY4654" s="187" t="str">
        <f t="shared" si="1579"/>
        <v/>
      </c>
      <c r="AZ4654" s="187" t="str">
        <f t="shared" si="1580"/>
        <v/>
      </c>
      <c r="BA4654" s="187" t="str">
        <f t="shared" si="1581"/>
        <v xml:space="preserve"> </v>
      </c>
      <c r="BB4654" s="187" t="str">
        <f>IFERROR(IF(AW4654="","",VLOOKUP(AW4654,SUSS!R:S,2,FALSE)),AY4654*SUSS!$M$2)</f>
        <v/>
      </c>
      <c r="BC4654" s="187" t="str">
        <f t="shared" si="1582"/>
        <v/>
      </c>
    </row>
    <row r="4655" spans="29:55">
      <c r="AC4655" s="187" t="str">
        <f t="shared" si="1562"/>
        <v/>
      </c>
      <c r="AD4655" s="187" t="str">
        <f t="shared" si="1563"/>
        <v/>
      </c>
      <c r="AE4655" s="187" t="str">
        <f t="shared" si="1564"/>
        <v/>
      </c>
      <c r="AF4655" s="187" t="str">
        <f t="shared" si="1565"/>
        <v/>
      </c>
      <c r="AG4655" s="187" t="str">
        <f t="shared" si="1566"/>
        <v/>
      </c>
      <c r="AH4655" s="187" t="str">
        <f t="shared" si="1567"/>
        <v/>
      </c>
      <c r="AI4655" s="187" t="str">
        <f t="shared" si="1568"/>
        <v/>
      </c>
      <c r="AJ4655" s="187" t="str">
        <f t="shared" si="1569"/>
        <v/>
      </c>
      <c r="AK4655" s="187" t="str">
        <f t="shared" si="1570"/>
        <v/>
      </c>
      <c r="AN4655" s="187" t="str">
        <f t="shared" si="1571"/>
        <v/>
      </c>
      <c r="AO4655" s="187" t="str">
        <f t="shared" si="1572"/>
        <v/>
      </c>
      <c r="AP4655" s="187" t="str">
        <f t="shared" si="1573"/>
        <v/>
      </c>
      <c r="AT4655" s="187" t="str">
        <f t="shared" si="1574"/>
        <v/>
      </c>
      <c r="AU4655" s="187" t="str">
        <f t="shared" si="1575"/>
        <v/>
      </c>
      <c r="AV4655" s="187" t="str">
        <f t="shared" si="1576"/>
        <v/>
      </c>
      <c r="AW4655" s="187" t="str">
        <f t="shared" si="1577"/>
        <v/>
      </c>
      <c r="AX4655" s="187" t="str">
        <f t="shared" si="1578"/>
        <v/>
      </c>
      <c r="AY4655" s="187" t="str">
        <f t="shared" si="1579"/>
        <v/>
      </c>
      <c r="AZ4655" s="187" t="str">
        <f t="shared" si="1580"/>
        <v/>
      </c>
      <c r="BA4655" s="187" t="str">
        <f t="shared" si="1581"/>
        <v xml:space="preserve"> </v>
      </c>
      <c r="BB4655" s="187" t="str">
        <f>IFERROR(IF(AW4655="","",VLOOKUP(AW4655,SUSS!R:S,2,FALSE)),AY4655*SUSS!$M$2)</f>
        <v/>
      </c>
      <c r="BC4655" s="187" t="str">
        <f t="shared" si="1582"/>
        <v/>
      </c>
    </row>
    <row r="4656" spans="29:55">
      <c r="AC4656" s="187" t="str">
        <f t="shared" si="1562"/>
        <v/>
      </c>
      <c r="AD4656" s="187" t="str">
        <f t="shared" si="1563"/>
        <v/>
      </c>
      <c r="AE4656" s="187" t="str">
        <f t="shared" si="1564"/>
        <v/>
      </c>
      <c r="AF4656" s="187" t="str">
        <f t="shared" si="1565"/>
        <v/>
      </c>
      <c r="AG4656" s="187" t="str">
        <f t="shared" si="1566"/>
        <v/>
      </c>
      <c r="AH4656" s="187" t="str">
        <f t="shared" si="1567"/>
        <v/>
      </c>
      <c r="AI4656" s="187" t="str">
        <f t="shared" si="1568"/>
        <v/>
      </c>
      <c r="AJ4656" s="187" t="str">
        <f t="shared" si="1569"/>
        <v/>
      </c>
      <c r="AK4656" s="187" t="str">
        <f t="shared" si="1570"/>
        <v/>
      </c>
      <c r="AN4656" s="187" t="str">
        <f t="shared" si="1571"/>
        <v/>
      </c>
      <c r="AO4656" s="187" t="str">
        <f t="shared" si="1572"/>
        <v/>
      </c>
      <c r="AP4656" s="187" t="str">
        <f t="shared" si="1573"/>
        <v/>
      </c>
      <c r="AT4656" s="187" t="str">
        <f t="shared" si="1574"/>
        <v/>
      </c>
      <c r="AU4656" s="187" t="str">
        <f t="shared" si="1575"/>
        <v/>
      </c>
      <c r="AV4656" s="187" t="str">
        <f t="shared" si="1576"/>
        <v/>
      </c>
      <c r="AW4656" s="187" t="str">
        <f t="shared" si="1577"/>
        <v/>
      </c>
      <c r="AX4656" s="187" t="str">
        <f t="shared" si="1578"/>
        <v/>
      </c>
      <c r="AY4656" s="187" t="str">
        <f t="shared" si="1579"/>
        <v/>
      </c>
      <c r="AZ4656" s="187" t="str">
        <f t="shared" si="1580"/>
        <v/>
      </c>
      <c r="BA4656" s="187" t="str">
        <f t="shared" si="1581"/>
        <v xml:space="preserve"> </v>
      </c>
      <c r="BB4656" s="187" t="str">
        <f>IFERROR(IF(AW4656="","",VLOOKUP(AW4656,SUSS!R:S,2,FALSE)),AY4656*SUSS!$M$2)</f>
        <v/>
      </c>
      <c r="BC4656" s="187" t="str">
        <f t="shared" si="1582"/>
        <v/>
      </c>
    </row>
    <row r="4657" spans="29:55">
      <c r="AC4657" s="187" t="str">
        <f t="shared" si="1562"/>
        <v/>
      </c>
      <c r="AD4657" s="187" t="str">
        <f t="shared" si="1563"/>
        <v/>
      </c>
      <c r="AE4657" s="187" t="str">
        <f t="shared" si="1564"/>
        <v/>
      </c>
      <c r="AF4657" s="187" t="str">
        <f t="shared" si="1565"/>
        <v/>
      </c>
      <c r="AG4657" s="187" t="str">
        <f t="shared" si="1566"/>
        <v/>
      </c>
      <c r="AH4657" s="187" t="str">
        <f t="shared" si="1567"/>
        <v/>
      </c>
      <c r="AI4657" s="187" t="str">
        <f t="shared" si="1568"/>
        <v/>
      </c>
      <c r="AJ4657" s="187" t="str">
        <f t="shared" si="1569"/>
        <v/>
      </c>
      <c r="AK4657" s="187" t="str">
        <f t="shared" si="1570"/>
        <v/>
      </c>
      <c r="AN4657" s="187" t="str">
        <f t="shared" si="1571"/>
        <v/>
      </c>
      <c r="AO4657" s="187" t="str">
        <f t="shared" si="1572"/>
        <v/>
      </c>
      <c r="AP4657" s="187" t="str">
        <f t="shared" si="1573"/>
        <v/>
      </c>
      <c r="AT4657" s="187" t="str">
        <f t="shared" si="1574"/>
        <v/>
      </c>
      <c r="AU4657" s="187" t="str">
        <f t="shared" si="1575"/>
        <v/>
      </c>
      <c r="AV4657" s="187" t="str">
        <f t="shared" si="1576"/>
        <v/>
      </c>
      <c r="AW4657" s="187" t="str">
        <f t="shared" si="1577"/>
        <v/>
      </c>
      <c r="AX4657" s="187" t="str">
        <f t="shared" si="1578"/>
        <v/>
      </c>
      <c r="AY4657" s="187" t="str">
        <f t="shared" si="1579"/>
        <v/>
      </c>
      <c r="AZ4657" s="187" t="str">
        <f t="shared" si="1580"/>
        <v/>
      </c>
      <c r="BA4657" s="187" t="str">
        <f t="shared" si="1581"/>
        <v xml:space="preserve"> </v>
      </c>
      <c r="BB4657" s="187" t="str">
        <f>IFERROR(IF(AW4657="","",VLOOKUP(AW4657,SUSS!R:S,2,FALSE)),AY4657*SUSS!$M$2)</f>
        <v/>
      </c>
      <c r="BC4657" s="187" t="str">
        <f t="shared" si="1582"/>
        <v/>
      </c>
    </row>
    <row r="4658" spans="29:55">
      <c r="AC4658" s="187" t="str">
        <f t="shared" si="1562"/>
        <v/>
      </c>
      <c r="AD4658" s="187" t="str">
        <f t="shared" si="1563"/>
        <v/>
      </c>
      <c r="AE4658" s="187" t="str">
        <f t="shared" si="1564"/>
        <v/>
      </c>
      <c r="AF4658" s="187" t="str">
        <f t="shared" si="1565"/>
        <v/>
      </c>
      <c r="AG4658" s="187" t="str">
        <f t="shared" si="1566"/>
        <v/>
      </c>
      <c r="AH4658" s="187" t="str">
        <f t="shared" si="1567"/>
        <v/>
      </c>
      <c r="AI4658" s="187" t="str">
        <f t="shared" si="1568"/>
        <v/>
      </c>
      <c r="AJ4658" s="187" t="str">
        <f t="shared" si="1569"/>
        <v/>
      </c>
      <c r="AK4658" s="187" t="str">
        <f t="shared" si="1570"/>
        <v/>
      </c>
      <c r="AN4658" s="187" t="str">
        <f t="shared" si="1571"/>
        <v/>
      </c>
      <c r="AO4658" s="187" t="str">
        <f t="shared" si="1572"/>
        <v/>
      </c>
      <c r="AP4658" s="187" t="str">
        <f t="shared" si="1573"/>
        <v/>
      </c>
      <c r="AT4658" s="187" t="str">
        <f t="shared" si="1574"/>
        <v/>
      </c>
      <c r="AU4658" s="187" t="str">
        <f t="shared" si="1575"/>
        <v/>
      </c>
      <c r="AV4658" s="187" t="str">
        <f t="shared" si="1576"/>
        <v/>
      </c>
      <c r="AW4658" s="187" t="str">
        <f t="shared" si="1577"/>
        <v/>
      </c>
      <c r="AX4658" s="187" t="str">
        <f t="shared" si="1578"/>
        <v/>
      </c>
      <c r="AY4658" s="187" t="str">
        <f t="shared" si="1579"/>
        <v/>
      </c>
      <c r="AZ4658" s="187" t="str">
        <f t="shared" si="1580"/>
        <v/>
      </c>
      <c r="BA4658" s="187" t="str">
        <f t="shared" si="1581"/>
        <v xml:space="preserve"> </v>
      </c>
      <c r="BB4658" s="187" t="str">
        <f>IFERROR(IF(AW4658="","",VLOOKUP(AW4658,SUSS!R:S,2,FALSE)),AY4658*SUSS!$M$2)</f>
        <v/>
      </c>
      <c r="BC4658" s="187" t="str">
        <f t="shared" si="1582"/>
        <v/>
      </c>
    </row>
    <row r="4659" spans="29:55">
      <c r="AC4659" s="187" t="str">
        <f t="shared" si="1562"/>
        <v/>
      </c>
      <c r="AD4659" s="187" t="str">
        <f t="shared" si="1563"/>
        <v/>
      </c>
      <c r="AE4659" s="187" t="str">
        <f t="shared" si="1564"/>
        <v/>
      </c>
      <c r="AF4659" s="187" t="str">
        <f t="shared" si="1565"/>
        <v/>
      </c>
      <c r="AG4659" s="187" t="str">
        <f t="shared" si="1566"/>
        <v/>
      </c>
      <c r="AH4659" s="187" t="str">
        <f t="shared" si="1567"/>
        <v/>
      </c>
      <c r="AI4659" s="187" t="str">
        <f t="shared" si="1568"/>
        <v/>
      </c>
      <c r="AJ4659" s="187" t="str">
        <f t="shared" si="1569"/>
        <v/>
      </c>
      <c r="AK4659" s="187" t="str">
        <f t="shared" si="1570"/>
        <v/>
      </c>
      <c r="AN4659" s="187" t="str">
        <f t="shared" si="1571"/>
        <v/>
      </c>
      <c r="AO4659" s="187" t="str">
        <f t="shared" si="1572"/>
        <v/>
      </c>
      <c r="AP4659" s="187" t="str">
        <f t="shared" si="1573"/>
        <v/>
      </c>
      <c r="AT4659" s="187" t="str">
        <f t="shared" si="1574"/>
        <v/>
      </c>
      <c r="AU4659" s="187" t="str">
        <f t="shared" si="1575"/>
        <v/>
      </c>
      <c r="AV4659" s="187" t="str">
        <f t="shared" si="1576"/>
        <v/>
      </c>
      <c r="AW4659" s="187" t="str">
        <f t="shared" si="1577"/>
        <v/>
      </c>
      <c r="AX4659" s="187" t="str">
        <f t="shared" si="1578"/>
        <v/>
      </c>
      <c r="AY4659" s="187" t="str">
        <f t="shared" si="1579"/>
        <v/>
      </c>
      <c r="AZ4659" s="187" t="str">
        <f t="shared" si="1580"/>
        <v/>
      </c>
      <c r="BA4659" s="187" t="str">
        <f t="shared" si="1581"/>
        <v xml:space="preserve"> </v>
      </c>
      <c r="BB4659" s="187" t="str">
        <f>IFERROR(IF(AW4659="","",VLOOKUP(AW4659,SUSS!R:S,2,FALSE)),AY4659*SUSS!$M$2)</f>
        <v/>
      </c>
      <c r="BC4659" s="187" t="str">
        <f t="shared" si="1582"/>
        <v/>
      </c>
    </row>
    <row r="4660" spans="29:55">
      <c r="AC4660" s="187" t="str">
        <f t="shared" si="1562"/>
        <v/>
      </c>
      <c r="AD4660" s="187" t="str">
        <f t="shared" si="1563"/>
        <v/>
      </c>
      <c r="AE4660" s="187" t="str">
        <f t="shared" si="1564"/>
        <v/>
      </c>
      <c r="AF4660" s="187" t="str">
        <f t="shared" si="1565"/>
        <v/>
      </c>
      <c r="AG4660" s="187" t="str">
        <f t="shared" si="1566"/>
        <v/>
      </c>
      <c r="AH4660" s="187" t="str">
        <f t="shared" si="1567"/>
        <v/>
      </c>
      <c r="AI4660" s="187" t="str">
        <f t="shared" si="1568"/>
        <v/>
      </c>
      <c r="AJ4660" s="187" t="str">
        <f t="shared" si="1569"/>
        <v/>
      </c>
      <c r="AK4660" s="187" t="str">
        <f t="shared" si="1570"/>
        <v/>
      </c>
      <c r="AN4660" s="187" t="str">
        <f t="shared" si="1571"/>
        <v/>
      </c>
      <c r="AO4660" s="187" t="str">
        <f t="shared" si="1572"/>
        <v/>
      </c>
      <c r="AP4660" s="187" t="str">
        <f t="shared" si="1573"/>
        <v/>
      </c>
      <c r="AT4660" s="187" t="str">
        <f t="shared" si="1574"/>
        <v/>
      </c>
      <c r="AU4660" s="187" t="str">
        <f t="shared" si="1575"/>
        <v/>
      </c>
      <c r="AV4660" s="187" t="str">
        <f t="shared" si="1576"/>
        <v/>
      </c>
      <c r="AW4660" s="187" t="str">
        <f t="shared" si="1577"/>
        <v/>
      </c>
      <c r="AX4660" s="187" t="str">
        <f t="shared" si="1578"/>
        <v/>
      </c>
      <c r="AY4660" s="187" t="str">
        <f t="shared" si="1579"/>
        <v/>
      </c>
      <c r="AZ4660" s="187" t="str">
        <f t="shared" si="1580"/>
        <v/>
      </c>
      <c r="BA4660" s="187" t="str">
        <f t="shared" si="1581"/>
        <v xml:space="preserve"> </v>
      </c>
      <c r="BB4660" s="187" t="str">
        <f>IFERROR(IF(AW4660="","",VLOOKUP(AW4660,SUSS!R:S,2,FALSE)),AY4660*SUSS!$M$2)</f>
        <v/>
      </c>
      <c r="BC4660" s="187" t="str">
        <f t="shared" si="1582"/>
        <v/>
      </c>
    </row>
    <row r="4661" spans="29:55">
      <c r="AC4661" s="187" t="str">
        <f t="shared" si="1562"/>
        <v/>
      </c>
      <c r="AD4661" s="187" t="str">
        <f t="shared" si="1563"/>
        <v/>
      </c>
      <c r="AE4661" s="187" t="str">
        <f t="shared" si="1564"/>
        <v/>
      </c>
      <c r="AF4661" s="187" t="str">
        <f t="shared" si="1565"/>
        <v/>
      </c>
      <c r="AG4661" s="187" t="str">
        <f t="shared" si="1566"/>
        <v/>
      </c>
      <c r="AH4661" s="187" t="str">
        <f t="shared" si="1567"/>
        <v/>
      </c>
      <c r="AI4661" s="187" t="str">
        <f t="shared" si="1568"/>
        <v/>
      </c>
      <c r="AJ4661" s="187" t="str">
        <f t="shared" si="1569"/>
        <v/>
      </c>
      <c r="AK4661" s="187" t="str">
        <f t="shared" si="1570"/>
        <v/>
      </c>
      <c r="AN4661" s="187" t="str">
        <f t="shared" si="1571"/>
        <v/>
      </c>
      <c r="AO4661" s="187" t="str">
        <f t="shared" si="1572"/>
        <v/>
      </c>
      <c r="AP4661" s="187" t="str">
        <f t="shared" si="1573"/>
        <v/>
      </c>
      <c r="AT4661" s="187" t="str">
        <f t="shared" si="1574"/>
        <v/>
      </c>
      <c r="AU4661" s="187" t="str">
        <f t="shared" si="1575"/>
        <v/>
      </c>
      <c r="AV4661" s="187" t="str">
        <f t="shared" si="1576"/>
        <v/>
      </c>
      <c r="AW4661" s="187" t="str">
        <f t="shared" si="1577"/>
        <v/>
      </c>
      <c r="AX4661" s="187" t="str">
        <f t="shared" si="1578"/>
        <v/>
      </c>
      <c r="AY4661" s="187" t="str">
        <f t="shared" si="1579"/>
        <v/>
      </c>
      <c r="AZ4661" s="187" t="str">
        <f t="shared" si="1580"/>
        <v/>
      </c>
      <c r="BA4661" s="187" t="str">
        <f t="shared" si="1581"/>
        <v xml:space="preserve"> </v>
      </c>
      <c r="BB4661" s="187" t="str">
        <f>IFERROR(IF(AW4661="","",VLOOKUP(AW4661,SUSS!R:S,2,FALSE)),AY4661*SUSS!$M$2)</f>
        <v/>
      </c>
      <c r="BC4661" s="187" t="str">
        <f t="shared" si="1582"/>
        <v/>
      </c>
    </row>
    <row r="4662" spans="29:55">
      <c r="AC4662" s="187" t="str">
        <f t="shared" si="1562"/>
        <v/>
      </c>
      <c r="AD4662" s="187" t="str">
        <f t="shared" si="1563"/>
        <v/>
      </c>
      <c r="AE4662" s="187" t="str">
        <f t="shared" si="1564"/>
        <v/>
      </c>
      <c r="AF4662" s="187" t="str">
        <f t="shared" si="1565"/>
        <v/>
      </c>
      <c r="AG4662" s="187" t="str">
        <f t="shared" si="1566"/>
        <v/>
      </c>
      <c r="AH4662" s="187" t="str">
        <f t="shared" si="1567"/>
        <v/>
      </c>
      <c r="AI4662" s="187" t="str">
        <f t="shared" si="1568"/>
        <v/>
      </c>
      <c r="AJ4662" s="187" t="str">
        <f t="shared" si="1569"/>
        <v/>
      </c>
      <c r="AK4662" s="187" t="str">
        <f t="shared" si="1570"/>
        <v/>
      </c>
      <c r="AN4662" s="187" t="str">
        <f t="shared" si="1571"/>
        <v/>
      </c>
      <c r="AO4662" s="187" t="str">
        <f t="shared" si="1572"/>
        <v/>
      </c>
      <c r="AP4662" s="187" t="str">
        <f t="shared" si="1573"/>
        <v/>
      </c>
      <c r="AT4662" s="187" t="str">
        <f t="shared" si="1574"/>
        <v/>
      </c>
      <c r="AU4662" s="187" t="str">
        <f t="shared" si="1575"/>
        <v/>
      </c>
      <c r="AV4662" s="187" t="str">
        <f t="shared" si="1576"/>
        <v/>
      </c>
      <c r="AW4662" s="187" t="str">
        <f t="shared" si="1577"/>
        <v/>
      </c>
      <c r="AX4662" s="187" t="str">
        <f t="shared" si="1578"/>
        <v/>
      </c>
      <c r="AY4662" s="187" t="str">
        <f t="shared" si="1579"/>
        <v/>
      </c>
      <c r="AZ4662" s="187" t="str">
        <f t="shared" si="1580"/>
        <v/>
      </c>
      <c r="BA4662" s="187" t="str">
        <f t="shared" si="1581"/>
        <v xml:space="preserve"> </v>
      </c>
      <c r="BB4662" s="187" t="str">
        <f>IFERROR(IF(AW4662="","",VLOOKUP(AW4662,SUSS!R:S,2,FALSE)),AY4662*SUSS!$M$2)</f>
        <v/>
      </c>
      <c r="BC4662" s="187" t="str">
        <f t="shared" si="1582"/>
        <v/>
      </c>
    </row>
    <row r="4663" spans="29:55">
      <c r="AC4663" s="187" t="str">
        <f t="shared" si="1562"/>
        <v/>
      </c>
      <c r="AD4663" s="187" t="str">
        <f t="shared" si="1563"/>
        <v/>
      </c>
      <c r="AE4663" s="187" t="str">
        <f t="shared" si="1564"/>
        <v/>
      </c>
      <c r="AF4663" s="187" t="str">
        <f t="shared" si="1565"/>
        <v/>
      </c>
      <c r="AG4663" s="187" t="str">
        <f t="shared" si="1566"/>
        <v/>
      </c>
      <c r="AH4663" s="187" t="str">
        <f t="shared" si="1567"/>
        <v/>
      </c>
      <c r="AI4663" s="187" t="str">
        <f t="shared" si="1568"/>
        <v/>
      </c>
      <c r="AJ4663" s="187" t="str">
        <f t="shared" si="1569"/>
        <v/>
      </c>
      <c r="AK4663" s="187" t="str">
        <f t="shared" si="1570"/>
        <v/>
      </c>
      <c r="AN4663" s="187" t="str">
        <f t="shared" si="1571"/>
        <v/>
      </c>
      <c r="AO4663" s="187" t="str">
        <f t="shared" si="1572"/>
        <v/>
      </c>
      <c r="AP4663" s="187" t="str">
        <f t="shared" si="1573"/>
        <v/>
      </c>
      <c r="AT4663" s="187" t="str">
        <f t="shared" si="1574"/>
        <v/>
      </c>
      <c r="AU4663" s="187" t="str">
        <f t="shared" si="1575"/>
        <v/>
      </c>
      <c r="AV4663" s="187" t="str">
        <f t="shared" si="1576"/>
        <v/>
      </c>
      <c r="AW4663" s="187" t="str">
        <f t="shared" si="1577"/>
        <v/>
      </c>
      <c r="AX4663" s="187" t="str">
        <f t="shared" si="1578"/>
        <v/>
      </c>
      <c r="AY4663" s="187" t="str">
        <f t="shared" si="1579"/>
        <v/>
      </c>
      <c r="AZ4663" s="187" t="str">
        <f t="shared" si="1580"/>
        <v/>
      </c>
      <c r="BA4663" s="187" t="str">
        <f t="shared" si="1581"/>
        <v xml:space="preserve"> </v>
      </c>
      <c r="BB4663" s="187" t="str">
        <f>IFERROR(IF(AW4663="","",VLOOKUP(AW4663,SUSS!R:S,2,FALSE)),AY4663*SUSS!$M$2)</f>
        <v/>
      </c>
      <c r="BC4663" s="187" t="str">
        <f t="shared" si="1582"/>
        <v/>
      </c>
    </row>
    <row r="4664" spans="29:55">
      <c r="AC4664" s="187" t="str">
        <f t="shared" si="1562"/>
        <v/>
      </c>
      <c r="AD4664" s="187" t="str">
        <f t="shared" si="1563"/>
        <v/>
      </c>
      <c r="AE4664" s="187" t="str">
        <f t="shared" si="1564"/>
        <v/>
      </c>
      <c r="AF4664" s="187" t="str">
        <f t="shared" si="1565"/>
        <v/>
      </c>
      <c r="AG4664" s="187" t="str">
        <f t="shared" si="1566"/>
        <v/>
      </c>
      <c r="AH4664" s="187" t="str">
        <f t="shared" si="1567"/>
        <v/>
      </c>
      <c r="AI4664" s="187" t="str">
        <f t="shared" si="1568"/>
        <v/>
      </c>
      <c r="AJ4664" s="187" t="str">
        <f t="shared" si="1569"/>
        <v/>
      </c>
      <c r="AK4664" s="187" t="str">
        <f t="shared" si="1570"/>
        <v/>
      </c>
      <c r="AN4664" s="187" t="str">
        <f t="shared" si="1571"/>
        <v/>
      </c>
      <c r="AO4664" s="187" t="str">
        <f t="shared" si="1572"/>
        <v/>
      </c>
      <c r="AP4664" s="187" t="str">
        <f t="shared" si="1573"/>
        <v/>
      </c>
      <c r="AT4664" s="187" t="str">
        <f t="shared" si="1574"/>
        <v/>
      </c>
      <c r="AU4664" s="187" t="str">
        <f t="shared" si="1575"/>
        <v/>
      </c>
      <c r="AV4664" s="187" t="str">
        <f t="shared" si="1576"/>
        <v/>
      </c>
      <c r="AW4664" s="187" t="str">
        <f t="shared" si="1577"/>
        <v/>
      </c>
      <c r="AX4664" s="187" t="str">
        <f t="shared" si="1578"/>
        <v/>
      </c>
      <c r="AY4664" s="187" t="str">
        <f t="shared" si="1579"/>
        <v/>
      </c>
      <c r="AZ4664" s="187" t="str">
        <f t="shared" si="1580"/>
        <v/>
      </c>
      <c r="BA4664" s="187" t="str">
        <f t="shared" si="1581"/>
        <v xml:space="preserve"> </v>
      </c>
      <c r="BB4664" s="187" t="str">
        <f>IFERROR(IF(AW4664="","",VLOOKUP(AW4664,SUSS!R:S,2,FALSE)),AY4664*SUSS!$M$2)</f>
        <v/>
      </c>
      <c r="BC4664" s="187" t="str">
        <f t="shared" si="1582"/>
        <v/>
      </c>
    </row>
    <row r="4665" spans="29:55">
      <c r="AC4665" s="187" t="str">
        <f t="shared" si="1562"/>
        <v/>
      </c>
      <c r="AD4665" s="187" t="str">
        <f t="shared" si="1563"/>
        <v/>
      </c>
      <c r="AE4665" s="187" t="str">
        <f t="shared" si="1564"/>
        <v/>
      </c>
      <c r="AF4665" s="187" t="str">
        <f t="shared" si="1565"/>
        <v/>
      </c>
      <c r="AG4665" s="187" t="str">
        <f t="shared" si="1566"/>
        <v/>
      </c>
      <c r="AH4665" s="187" t="str">
        <f t="shared" si="1567"/>
        <v/>
      </c>
      <c r="AI4665" s="187" t="str">
        <f t="shared" si="1568"/>
        <v/>
      </c>
      <c r="AJ4665" s="187" t="str">
        <f t="shared" si="1569"/>
        <v/>
      </c>
      <c r="AK4665" s="187" t="str">
        <f t="shared" si="1570"/>
        <v/>
      </c>
      <c r="AN4665" s="187" t="str">
        <f t="shared" si="1571"/>
        <v/>
      </c>
      <c r="AO4665" s="187" t="str">
        <f t="shared" si="1572"/>
        <v/>
      </c>
      <c r="AP4665" s="187" t="str">
        <f t="shared" si="1573"/>
        <v/>
      </c>
      <c r="AT4665" s="187" t="str">
        <f t="shared" si="1574"/>
        <v/>
      </c>
      <c r="AU4665" s="187" t="str">
        <f t="shared" si="1575"/>
        <v/>
      </c>
      <c r="AV4665" s="187" t="str">
        <f t="shared" si="1576"/>
        <v/>
      </c>
      <c r="AW4665" s="187" t="str">
        <f t="shared" si="1577"/>
        <v/>
      </c>
      <c r="AX4665" s="187" t="str">
        <f t="shared" si="1578"/>
        <v/>
      </c>
      <c r="AY4665" s="187" t="str">
        <f t="shared" si="1579"/>
        <v/>
      </c>
      <c r="AZ4665" s="187" t="str">
        <f t="shared" si="1580"/>
        <v/>
      </c>
      <c r="BA4665" s="187" t="str">
        <f t="shared" si="1581"/>
        <v xml:space="preserve"> </v>
      </c>
      <c r="BB4665" s="187" t="str">
        <f>IFERROR(IF(AW4665="","",VLOOKUP(AW4665,SUSS!R:S,2,FALSE)),AY4665*SUSS!$M$2)</f>
        <v/>
      </c>
      <c r="BC4665" s="187" t="str">
        <f t="shared" si="1582"/>
        <v/>
      </c>
    </row>
    <row r="4666" spans="29:55">
      <c r="AC4666" s="187" t="str">
        <f t="shared" si="1562"/>
        <v/>
      </c>
      <c r="AD4666" s="187" t="str">
        <f t="shared" si="1563"/>
        <v/>
      </c>
      <c r="AE4666" s="187" t="str">
        <f t="shared" si="1564"/>
        <v/>
      </c>
      <c r="AF4666" s="187" t="str">
        <f t="shared" si="1565"/>
        <v/>
      </c>
      <c r="AG4666" s="187" t="str">
        <f t="shared" si="1566"/>
        <v/>
      </c>
      <c r="AH4666" s="187" t="str">
        <f t="shared" si="1567"/>
        <v/>
      </c>
      <c r="AI4666" s="187" t="str">
        <f t="shared" si="1568"/>
        <v/>
      </c>
      <c r="AJ4666" s="187" t="str">
        <f t="shared" si="1569"/>
        <v/>
      </c>
      <c r="AK4666" s="187" t="str">
        <f t="shared" si="1570"/>
        <v/>
      </c>
      <c r="AN4666" s="187" t="str">
        <f t="shared" si="1571"/>
        <v/>
      </c>
      <c r="AO4666" s="187" t="str">
        <f t="shared" si="1572"/>
        <v/>
      </c>
      <c r="AP4666" s="187" t="str">
        <f t="shared" si="1573"/>
        <v/>
      </c>
      <c r="AT4666" s="187" t="str">
        <f t="shared" si="1574"/>
        <v/>
      </c>
      <c r="AU4666" s="187" t="str">
        <f t="shared" si="1575"/>
        <v/>
      </c>
      <c r="AV4666" s="187" t="str">
        <f t="shared" si="1576"/>
        <v/>
      </c>
      <c r="AW4666" s="187" t="str">
        <f t="shared" si="1577"/>
        <v/>
      </c>
      <c r="AX4666" s="187" t="str">
        <f t="shared" si="1578"/>
        <v/>
      </c>
      <c r="AY4666" s="187" t="str">
        <f t="shared" si="1579"/>
        <v/>
      </c>
      <c r="AZ4666" s="187" t="str">
        <f t="shared" si="1580"/>
        <v/>
      </c>
      <c r="BA4666" s="187" t="str">
        <f t="shared" si="1581"/>
        <v xml:space="preserve"> </v>
      </c>
      <c r="BB4666" s="187" t="str">
        <f>IFERROR(IF(AW4666="","",VLOOKUP(AW4666,SUSS!R:S,2,FALSE)),AY4666*SUSS!$M$2)</f>
        <v/>
      </c>
      <c r="BC4666" s="187" t="str">
        <f t="shared" si="1582"/>
        <v/>
      </c>
    </row>
    <row r="4667" spans="29:55">
      <c r="AC4667" s="187" t="str">
        <f t="shared" si="1562"/>
        <v/>
      </c>
      <c r="AD4667" s="187" t="str">
        <f t="shared" si="1563"/>
        <v/>
      </c>
      <c r="AE4667" s="187" t="str">
        <f t="shared" si="1564"/>
        <v/>
      </c>
      <c r="AF4667" s="187" t="str">
        <f t="shared" si="1565"/>
        <v/>
      </c>
      <c r="AG4667" s="187" t="str">
        <f t="shared" si="1566"/>
        <v/>
      </c>
      <c r="AH4667" s="187" t="str">
        <f t="shared" si="1567"/>
        <v/>
      </c>
      <c r="AI4667" s="187" t="str">
        <f t="shared" si="1568"/>
        <v/>
      </c>
      <c r="AJ4667" s="187" t="str">
        <f t="shared" si="1569"/>
        <v/>
      </c>
      <c r="AK4667" s="187" t="str">
        <f t="shared" si="1570"/>
        <v/>
      </c>
      <c r="AN4667" s="187" t="str">
        <f t="shared" si="1571"/>
        <v/>
      </c>
      <c r="AO4667" s="187" t="str">
        <f t="shared" si="1572"/>
        <v/>
      </c>
      <c r="AP4667" s="187" t="str">
        <f t="shared" si="1573"/>
        <v/>
      </c>
      <c r="AT4667" s="187" t="str">
        <f t="shared" si="1574"/>
        <v/>
      </c>
      <c r="AU4667" s="187" t="str">
        <f t="shared" si="1575"/>
        <v/>
      </c>
      <c r="AV4667" s="187" t="str">
        <f t="shared" si="1576"/>
        <v/>
      </c>
      <c r="AW4667" s="187" t="str">
        <f t="shared" si="1577"/>
        <v/>
      </c>
      <c r="AX4667" s="187" t="str">
        <f t="shared" si="1578"/>
        <v/>
      </c>
      <c r="AY4667" s="187" t="str">
        <f t="shared" si="1579"/>
        <v/>
      </c>
      <c r="AZ4667" s="187" t="str">
        <f t="shared" si="1580"/>
        <v/>
      </c>
      <c r="BA4667" s="187" t="str">
        <f t="shared" si="1581"/>
        <v xml:space="preserve"> </v>
      </c>
      <c r="BB4667" s="187" t="str">
        <f>IFERROR(IF(AW4667="","",VLOOKUP(AW4667,SUSS!R:S,2,FALSE)),AY4667*SUSS!$M$2)</f>
        <v/>
      </c>
      <c r="BC4667" s="187" t="str">
        <f t="shared" si="1582"/>
        <v/>
      </c>
    </row>
    <row r="4668" spans="29:55">
      <c r="AC4668" s="187" t="str">
        <f t="shared" si="1562"/>
        <v/>
      </c>
      <c r="AD4668" s="187" t="str">
        <f t="shared" si="1563"/>
        <v/>
      </c>
      <c r="AE4668" s="187" t="str">
        <f t="shared" si="1564"/>
        <v/>
      </c>
      <c r="AF4668" s="187" t="str">
        <f t="shared" si="1565"/>
        <v/>
      </c>
      <c r="AG4668" s="187" t="str">
        <f t="shared" si="1566"/>
        <v/>
      </c>
      <c r="AH4668" s="187" t="str">
        <f t="shared" si="1567"/>
        <v/>
      </c>
      <c r="AI4668" s="187" t="str">
        <f t="shared" si="1568"/>
        <v/>
      </c>
      <c r="AJ4668" s="187" t="str">
        <f t="shared" si="1569"/>
        <v/>
      </c>
      <c r="AK4668" s="187" t="str">
        <f t="shared" si="1570"/>
        <v/>
      </c>
      <c r="AN4668" s="187" t="str">
        <f t="shared" si="1571"/>
        <v/>
      </c>
      <c r="AO4668" s="187" t="str">
        <f t="shared" si="1572"/>
        <v/>
      </c>
      <c r="AP4668" s="187" t="str">
        <f t="shared" si="1573"/>
        <v/>
      </c>
      <c r="AT4668" s="187" t="str">
        <f t="shared" si="1574"/>
        <v/>
      </c>
      <c r="AU4668" s="187" t="str">
        <f t="shared" si="1575"/>
        <v/>
      </c>
      <c r="AV4668" s="187" t="str">
        <f t="shared" si="1576"/>
        <v/>
      </c>
      <c r="AW4668" s="187" t="str">
        <f t="shared" si="1577"/>
        <v/>
      </c>
      <c r="AX4668" s="187" t="str">
        <f t="shared" si="1578"/>
        <v/>
      </c>
      <c r="AY4668" s="187" t="str">
        <f t="shared" si="1579"/>
        <v/>
      </c>
      <c r="AZ4668" s="187" t="str">
        <f t="shared" si="1580"/>
        <v/>
      </c>
      <c r="BA4668" s="187" t="str">
        <f t="shared" si="1581"/>
        <v xml:space="preserve"> </v>
      </c>
      <c r="BB4668" s="187" t="str">
        <f>IFERROR(IF(AW4668="","",VLOOKUP(AW4668,SUSS!R:S,2,FALSE)),AY4668*SUSS!$M$2)</f>
        <v/>
      </c>
      <c r="BC4668" s="187" t="str">
        <f t="shared" si="1582"/>
        <v/>
      </c>
    </row>
    <row r="4669" spans="29:55">
      <c r="AC4669" s="187" t="str">
        <f t="shared" si="1562"/>
        <v/>
      </c>
      <c r="AD4669" s="187" t="str">
        <f t="shared" si="1563"/>
        <v/>
      </c>
      <c r="AE4669" s="187" t="str">
        <f t="shared" si="1564"/>
        <v/>
      </c>
      <c r="AF4669" s="187" t="str">
        <f t="shared" si="1565"/>
        <v/>
      </c>
      <c r="AG4669" s="187" t="str">
        <f t="shared" si="1566"/>
        <v/>
      </c>
      <c r="AH4669" s="187" t="str">
        <f t="shared" si="1567"/>
        <v/>
      </c>
      <c r="AI4669" s="187" t="str">
        <f t="shared" si="1568"/>
        <v/>
      </c>
      <c r="AJ4669" s="187" t="str">
        <f t="shared" si="1569"/>
        <v/>
      </c>
      <c r="AK4669" s="187" t="str">
        <f t="shared" si="1570"/>
        <v/>
      </c>
      <c r="AN4669" s="187" t="str">
        <f t="shared" si="1571"/>
        <v/>
      </c>
      <c r="AO4669" s="187" t="str">
        <f t="shared" si="1572"/>
        <v/>
      </c>
      <c r="AP4669" s="187" t="str">
        <f t="shared" si="1573"/>
        <v/>
      </c>
      <c r="AT4669" s="187" t="str">
        <f t="shared" si="1574"/>
        <v/>
      </c>
      <c r="AU4669" s="187" t="str">
        <f t="shared" si="1575"/>
        <v/>
      </c>
      <c r="AV4669" s="187" t="str">
        <f t="shared" si="1576"/>
        <v/>
      </c>
      <c r="AW4669" s="187" t="str">
        <f t="shared" si="1577"/>
        <v/>
      </c>
      <c r="AX4669" s="187" t="str">
        <f t="shared" si="1578"/>
        <v/>
      </c>
      <c r="AY4669" s="187" t="str">
        <f t="shared" si="1579"/>
        <v/>
      </c>
      <c r="AZ4669" s="187" t="str">
        <f t="shared" si="1580"/>
        <v/>
      </c>
      <c r="BA4669" s="187" t="str">
        <f t="shared" si="1581"/>
        <v xml:space="preserve"> </v>
      </c>
      <c r="BB4669" s="187" t="str">
        <f>IFERROR(IF(AW4669="","",VLOOKUP(AW4669,SUSS!R:S,2,FALSE)),AY4669*SUSS!$M$2)</f>
        <v/>
      </c>
      <c r="BC4669" s="187" t="str">
        <f t="shared" si="1582"/>
        <v/>
      </c>
    </row>
    <row r="4670" spans="29:55">
      <c r="AC4670" s="187" t="str">
        <f t="shared" si="1562"/>
        <v/>
      </c>
      <c r="AD4670" s="187" t="str">
        <f t="shared" si="1563"/>
        <v/>
      </c>
      <c r="AE4670" s="187" t="str">
        <f t="shared" si="1564"/>
        <v/>
      </c>
      <c r="AF4670" s="187" t="str">
        <f t="shared" si="1565"/>
        <v/>
      </c>
      <c r="AG4670" s="187" t="str">
        <f t="shared" si="1566"/>
        <v/>
      </c>
      <c r="AH4670" s="187" t="str">
        <f t="shared" si="1567"/>
        <v/>
      </c>
      <c r="AI4670" s="187" t="str">
        <f t="shared" si="1568"/>
        <v/>
      </c>
      <c r="AJ4670" s="187" t="str">
        <f t="shared" si="1569"/>
        <v/>
      </c>
      <c r="AK4670" s="187" t="str">
        <f t="shared" si="1570"/>
        <v/>
      </c>
      <c r="AN4670" s="187" t="str">
        <f t="shared" si="1571"/>
        <v/>
      </c>
      <c r="AO4670" s="187" t="str">
        <f t="shared" si="1572"/>
        <v/>
      </c>
      <c r="AP4670" s="187" t="str">
        <f t="shared" si="1573"/>
        <v/>
      </c>
      <c r="AT4670" s="187" t="str">
        <f t="shared" si="1574"/>
        <v/>
      </c>
      <c r="AU4670" s="187" t="str">
        <f t="shared" si="1575"/>
        <v/>
      </c>
      <c r="AV4670" s="187" t="str">
        <f t="shared" si="1576"/>
        <v/>
      </c>
      <c r="AW4670" s="187" t="str">
        <f t="shared" si="1577"/>
        <v/>
      </c>
      <c r="AX4670" s="187" t="str">
        <f t="shared" si="1578"/>
        <v/>
      </c>
      <c r="AY4670" s="187" t="str">
        <f t="shared" si="1579"/>
        <v/>
      </c>
      <c r="AZ4670" s="187" t="str">
        <f t="shared" si="1580"/>
        <v/>
      </c>
      <c r="BA4670" s="187" t="str">
        <f t="shared" si="1581"/>
        <v xml:space="preserve"> </v>
      </c>
      <c r="BB4670" s="187" t="str">
        <f>IFERROR(IF(AW4670="","",VLOOKUP(AW4670,SUSS!R:S,2,FALSE)),AY4670*SUSS!$M$2)</f>
        <v/>
      </c>
      <c r="BC4670" s="187" t="str">
        <f t="shared" si="1582"/>
        <v/>
      </c>
    </row>
    <row r="4671" spans="29:55">
      <c r="AC4671" s="187" t="str">
        <f t="shared" si="1562"/>
        <v/>
      </c>
      <c r="AD4671" s="187" t="str">
        <f t="shared" si="1563"/>
        <v/>
      </c>
      <c r="AE4671" s="187" t="str">
        <f t="shared" si="1564"/>
        <v/>
      </c>
      <c r="AF4671" s="187" t="str">
        <f t="shared" si="1565"/>
        <v/>
      </c>
      <c r="AG4671" s="187" t="str">
        <f t="shared" si="1566"/>
        <v/>
      </c>
      <c r="AH4671" s="187" t="str">
        <f t="shared" si="1567"/>
        <v/>
      </c>
      <c r="AI4671" s="187" t="str">
        <f t="shared" si="1568"/>
        <v/>
      </c>
      <c r="AJ4671" s="187" t="str">
        <f t="shared" si="1569"/>
        <v/>
      </c>
      <c r="AK4671" s="187" t="str">
        <f t="shared" si="1570"/>
        <v/>
      </c>
      <c r="AN4671" s="187" t="str">
        <f t="shared" si="1571"/>
        <v/>
      </c>
      <c r="AO4671" s="187" t="str">
        <f t="shared" si="1572"/>
        <v/>
      </c>
      <c r="AP4671" s="187" t="str">
        <f t="shared" si="1573"/>
        <v/>
      </c>
      <c r="AT4671" s="187" t="str">
        <f t="shared" si="1574"/>
        <v/>
      </c>
      <c r="AU4671" s="187" t="str">
        <f t="shared" si="1575"/>
        <v/>
      </c>
      <c r="AV4671" s="187" t="str">
        <f t="shared" si="1576"/>
        <v/>
      </c>
      <c r="AW4671" s="187" t="str">
        <f t="shared" si="1577"/>
        <v/>
      </c>
      <c r="AX4671" s="187" t="str">
        <f t="shared" si="1578"/>
        <v/>
      </c>
      <c r="AY4671" s="187" t="str">
        <f t="shared" si="1579"/>
        <v/>
      </c>
      <c r="AZ4671" s="187" t="str">
        <f t="shared" si="1580"/>
        <v/>
      </c>
      <c r="BA4671" s="187" t="str">
        <f t="shared" si="1581"/>
        <v xml:space="preserve"> </v>
      </c>
      <c r="BB4671" s="187" t="str">
        <f>IFERROR(IF(AW4671="","",VLOOKUP(AW4671,SUSS!R:S,2,FALSE)),AY4671*SUSS!$M$2)</f>
        <v/>
      </c>
      <c r="BC4671" s="187" t="str">
        <f t="shared" si="1582"/>
        <v/>
      </c>
    </row>
    <row r="4672" spans="29:55">
      <c r="AC4672" s="187" t="str">
        <f t="shared" si="1562"/>
        <v/>
      </c>
      <c r="AD4672" s="187" t="str">
        <f t="shared" si="1563"/>
        <v/>
      </c>
      <c r="AE4672" s="187" t="str">
        <f t="shared" si="1564"/>
        <v/>
      </c>
      <c r="AF4672" s="187" t="str">
        <f t="shared" si="1565"/>
        <v/>
      </c>
      <c r="AG4672" s="187" t="str">
        <f t="shared" si="1566"/>
        <v/>
      </c>
      <c r="AH4672" s="187" t="str">
        <f t="shared" si="1567"/>
        <v/>
      </c>
      <c r="AI4672" s="187" t="str">
        <f t="shared" si="1568"/>
        <v/>
      </c>
      <c r="AJ4672" s="187" t="str">
        <f t="shared" si="1569"/>
        <v/>
      </c>
      <c r="AK4672" s="187" t="str">
        <f t="shared" si="1570"/>
        <v/>
      </c>
      <c r="AN4672" s="187" t="str">
        <f t="shared" si="1571"/>
        <v/>
      </c>
      <c r="AO4672" s="187" t="str">
        <f t="shared" si="1572"/>
        <v/>
      </c>
      <c r="AP4672" s="187" t="str">
        <f t="shared" si="1573"/>
        <v/>
      </c>
      <c r="AT4672" s="187" t="str">
        <f t="shared" si="1574"/>
        <v/>
      </c>
      <c r="AU4672" s="187" t="str">
        <f t="shared" si="1575"/>
        <v/>
      </c>
      <c r="AV4672" s="187" t="str">
        <f t="shared" si="1576"/>
        <v/>
      </c>
      <c r="AW4672" s="187" t="str">
        <f t="shared" si="1577"/>
        <v/>
      </c>
      <c r="AX4672" s="187" t="str">
        <f t="shared" si="1578"/>
        <v/>
      </c>
      <c r="AY4672" s="187" t="str">
        <f t="shared" si="1579"/>
        <v/>
      </c>
      <c r="AZ4672" s="187" t="str">
        <f t="shared" si="1580"/>
        <v/>
      </c>
      <c r="BA4672" s="187" t="str">
        <f t="shared" si="1581"/>
        <v xml:space="preserve"> </v>
      </c>
      <c r="BB4672" s="187" t="str">
        <f>IFERROR(IF(AW4672="","",VLOOKUP(AW4672,SUSS!R:S,2,FALSE)),AY4672*SUSS!$M$2)</f>
        <v/>
      </c>
      <c r="BC4672" s="187" t="str">
        <f t="shared" si="1582"/>
        <v/>
      </c>
    </row>
    <row r="4673" spans="29:55">
      <c r="AC4673" s="187" t="str">
        <f t="shared" si="1562"/>
        <v/>
      </c>
      <c r="AD4673" s="187" t="str">
        <f t="shared" si="1563"/>
        <v/>
      </c>
      <c r="AE4673" s="187" t="str">
        <f t="shared" si="1564"/>
        <v/>
      </c>
      <c r="AF4673" s="187" t="str">
        <f t="shared" si="1565"/>
        <v/>
      </c>
      <c r="AG4673" s="187" t="str">
        <f t="shared" si="1566"/>
        <v/>
      </c>
      <c r="AH4673" s="187" t="str">
        <f t="shared" si="1567"/>
        <v/>
      </c>
      <c r="AI4673" s="187" t="str">
        <f t="shared" si="1568"/>
        <v/>
      </c>
      <c r="AJ4673" s="187" t="str">
        <f t="shared" si="1569"/>
        <v/>
      </c>
      <c r="AK4673" s="187" t="str">
        <f t="shared" si="1570"/>
        <v/>
      </c>
      <c r="AN4673" s="187" t="str">
        <f t="shared" si="1571"/>
        <v/>
      </c>
      <c r="AO4673" s="187" t="str">
        <f t="shared" si="1572"/>
        <v/>
      </c>
      <c r="AP4673" s="187" t="str">
        <f t="shared" si="1573"/>
        <v/>
      </c>
      <c r="AT4673" s="187" t="str">
        <f t="shared" si="1574"/>
        <v/>
      </c>
      <c r="AU4673" s="187" t="str">
        <f t="shared" si="1575"/>
        <v/>
      </c>
      <c r="AV4673" s="187" t="str">
        <f t="shared" si="1576"/>
        <v/>
      </c>
      <c r="AW4673" s="187" t="str">
        <f t="shared" si="1577"/>
        <v/>
      </c>
      <c r="AX4673" s="187" t="str">
        <f t="shared" si="1578"/>
        <v/>
      </c>
      <c r="AY4673" s="187" t="str">
        <f t="shared" si="1579"/>
        <v/>
      </c>
      <c r="AZ4673" s="187" t="str">
        <f t="shared" si="1580"/>
        <v/>
      </c>
      <c r="BA4673" s="187" t="str">
        <f t="shared" si="1581"/>
        <v xml:space="preserve"> </v>
      </c>
      <c r="BB4673" s="187" t="str">
        <f>IFERROR(IF(AW4673="","",VLOOKUP(AW4673,SUSS!R:S,2,FALSE)),AY4673*SUSS!$M$2)</f>
        <v/>
      </c>
      <c r="BC4673" s="187" t="str">
        <f t="shared" si="1582"/>
        <v/>
      </c>
    </row>
    <row r="4674" spans="29:55">
      <c r="AC4674" s="187" t="str">
        <f t="shared" si="1562"/>
        <v/>
      </c>
      <c r="AD4674" s="187" t="str">
        <f t="shared" si="1563"/>
        <v/>
      </c>
      <c r="AE4674" s="187" t="str">
        <f t="shared" si="1564"/>
        <v/>
      </c>
      <c r="AF4674" s="187" t="str">
        <f t="shared" si="1565"/>
        <v/>
      </c>
      <c r="AG4674" s="187" t="str">
        <f t="shared" si="1566"/>
        <v/>
      </c>
      <c r="AH4674" s="187" t="str">
        <f t="shared" si="1567"/>
        <v/>
      </c>
      <c r="AI4674" s="187" t="str">
        <f t="shared" si="1568"/>
        <v/>
      </c>
      <c r="AJ4674" s="187" t="str">
        <f t="shared" si="1569"/>
        <v/>
      </c>
      <c r="AK4674" s="187" t="str">
        <f t="shared" si="1570"/>
        <v/>
      </c>
      <c r="AN4674" s="187" t="str">
        <f t="shared" si="1571"/>
        <v/>
      </c>
      <c r="AO4674" s="187" t="str">
        <f t="shared" si="1572"/>
        <v/>
      </c>
      <c r="AP4674" s="187" t="str">
        <f t="shared" si="1573"/>
        <v/>
      </c>
      <c r="AT4674" s="187" t="str">
        <f t="shared" si="1574"/>
        <v/>
      </c>
      <c r="AU4674" s="187" t="str">
        <f t="shared" si="1575"/>
        <v/>
      </c>
      <c r="AV4674" s="187" t="str">
        <f t="shared" si="1576"/>
        <v/>
      </c>
      <c r="AW4674" s="187" t="str">
        <f t="shared" si="1577"/>
        <v/>
      </c>
      <c r="AX4674" s="187" t="str">
        <f t="shared" si="1578"/>
        <v/>
      </c>
      <c r="AY4674" s="187" t="str">
        <f t="shared" si="1579"/>
        <v/>
      </c>
      <c r="AZ4674" s="187" t="str">
        <f t="shared" si="1580"/>
        <v/>
      </c>
      <c r="BA4674" s="187" t="str">
        <f t="shared" si="1581"/>
        <v xml:space="preserve"> </v>
      </c>
      <c r="BB4674" s="187" t="str">
        <f>IFERROR(IF(AW4674="","",VLOOKUP(AW4674,SUSS!R:S,2,FALSE)),AY4674*SUSS!$M$2)</f>
        <v/>
      </c>
      <c r="BC4674" s="187" t="str">
        <f t="shared" si="1582"/>
        <v/>
      </c>
    </row>
    <row r="4675" spans="29:55">
      <c r="AC4675" s="187" t="str">
        <f t="shared" si="1562"/>
        <v/>
      </c>
      <c r="AD4675" s="187" t="str">
        <f t="shared" si="1563"/>
        <v/>
      </c>
      <c r="AE4675" s="187" t="str">
        <f t="shared" si="1564"/>
        <v/>
      </c>
      <c r="AF4675" s="187" t="str">
        <f t="shared" si="1565"/>
        <v/>
      </c>
      <c r="AG4675" s="187" t="str">
        <f t="shared" si="1566"/>
        <v/>
      </c>
      <c r="AH4675" s="187" t="str">
        <f t="shared" si="1567"/>
        <v/>
      </c>
      <c r="AI4675" s="187" t="str">
        <f t="shared" si="1568"/>
        <v/>
      </c>
      <c r="AJ4675" s="187" t="str">
        <f t="shared" si="1569"/>
        <v/>
      </c>
      <c r="AK4675" s="187" t="str">
        <f t="shared" si="1570"/>
        <v/>
      </c>
      <c r="AN4675" s="187" t="str">
        <f t="shared" si="1571"/>
        <v/>
      </c>
      <c r="AO4675" s="187" t="str">
        <f t="shared" si="1572"/>
        <v/>
      </c>
      <c r="AP4675" s="187" t="str">
        <f t="shared" si="1573"/>
        <v/>
      </c>
      <c r="AT4675" s="187" t="str">
        <f t="shared" si="1574"/>
        <v/>
      </c>
      <c r="AU4675" s="187" t="str">
        <f t="shared" si="1575"/>
        <v/>
      </c>
      <c r="AV4675" s="187" t="str">
        <f t="shared" si="1576"/>
        <v/>
      </c>
      <c r="AW4675" s="187" t="str">
        <f t="shared" si="1577"/>
        <v/>
      </c>
      <c r="AX4675" s="187" t="str">
        <f t="shared" si="1578"/>
        <v/>
      </c>
      <c r="AY4675" s="187" t="str">
        <f t="shared" si="1579"/>
        <v/>
      </c>
      <c r="AZ4675" s="187" t="str">
        <f t="shared" si="1580"/>
        <v/>
      </c>
      <c r="BA4675" s="187" t="str">
        <f t="shared" si="1581"/>
        <v xml:space="preserve"> </v>
      </c>
      <c r="BB4675" s="187" t="str">
        <f>IFERROR(IF(AW4675="","",VLOOKUP(AW4675,SUSS!R:S,2,FALSE)),AY4675*SUSS!$M$2)</f>
        <v/>
      </c>
      <c r="BC4675" s="187" t="str">
        <f t="shared" si="1582"/>
        <v/>
      </c>
    </row>
    <row r="4676" spans="29:55">
      <c r="AC4676" s="187" t="str">
        <f t="shared" si="1562"/>
        <v/>
      </c>
      <c r="AD4676" s="187" t="str">
        <f t="shared" si="1563"/>
        <v/>
      </c>
      <c r="AE4676" s="187" t="str">
        <f t="shared" si="1564"/>
        <v/>
      </c>
      <c r="AF4676" s="187" t="str">
        <f t="shared" si="1565"/>
        <v/>
      </c>
      <c r="AG4676" s="187" t="str">
        <f t="shared" si="1566"/>
        <v/>
      </c>
      <c r="AH4676" s="187" t="str">
        <f t="shared" si="1567"/>
        <v/>
      </c>
      <c r="AI4676" s="187" t="str">
        <f t="shared" si="1568"/>
        <v/>
      </c>
      <c r="AJ4676" s="187" t="str">
        <f t="shared" si="1569"/>
        <v/>
      </c>
      <c r="AK4676" s="187" t="str">
        <f t="shared" si="1570"/>
        <v/>
      </c>
      <c r="AN4676" s="187" t="str">
        <f t="shared" si="1571"/>
        <v/>
      </c>
      <c r="AO4676" s="187" t="str">
        <f t="shared" si="1572"/>
        <v/>
      </c>
      <c r="AP4676" s="187" t="str">
        <f t="shared" si="1573"/>
        <v/>
      </c>
      <c r="AT4676" s="187" t="str">
        <f t="shared" si="1574"/>
        <v/>
      </c>
      <c r="AU4676" s="187" t="str">
        <f t="shared" si="1575"/>
        <v/>
      </c>
      <c r="AV4676" s="187" t="str">
        <f t="shared" si="1576"/>
        <v/>
      </c>
      <c r="AW4676" s="187" t="str">
        <f t="shared" si="1577"/>
        <v/>
      </c>
      <c r="AX4676" s="187" t="str">
        <f t="shared" si="1578"/>
        <v/>
      </c>
      <c r="AY4676" s="187" t="str">
        <f t="shared" si="1579"/>
        <v/>
      </c>
      <c r="AZ4676" s="187" t="str">
        <f t="shared" si="1580"/>
        <v/>
      </c>
      <c r="BA4676" s="187" t="str">
        <f t="shared" si="1581"/>
        <v xml:space="preserve"> </v>
      </c>
      <c r="BB4676" s="187" t="str">
        <f>IFERROR(IF(AW4676="","",VLOOKUP(AW4676,SUSS!R:S,2,FALSE)),AY4676*SUSS!$M$2)</f>
        <v/>
      </c>
      <c r="BC4676" s="187" t="str">
        <f t="shared" si="1582"/>
        <v/>
      </c>
    </row>
    <row r="4677" spans="29:55">
      <c r="AC4677" s="187" t="str">
        <f t="shared" si="1562"/>
        <v/>
      </c>
      <c r="AD4677" s="187" t="str">
        <f t="shared" si="1563"/>
        <v/>
      </c>
      <c r="AE4677" s="187" t="str">
        <f t="shared" si="1564"/>
        <v/>
      </c>
      <c r="AF4677" s="187" t="str">
        <f t="shared" si="1565"/>
        <v/>
      </c>
      <c r="AG4677" s="187" t="str">
        <f t="shared" si="1566"/>
        <v/>
      </c>
      <c r="AH4677" s="187" t="str">
        <f t="shared" si="1567"/>
        <v/>
      </c>
      <c r="AI4677" s="187" t="str">
        <f t="shared" si="1568"/>
        <v/>
      </c>
      <c r="AJ4677" s="187" t="str">
        <f t="shared" si="1569"/>
        <v/>
      </c>
      <c r="AK4677" s="187" t="str">
        <f t="shared" si="1570"/>
        <v/>
      </c>
      <c r="AN4677" s="187" t="str">
        <f t="shared" si="1571"/>
        <v/>
      </c>
      <c r="AO4677" s="187" t="str">
        <f t="shared" si="1572"/>
        <v/>
      </c>
      <c r="AP4677" s="187" t="str">
        <f t="shared" si="1573"/>
        <v/>
      </c>
      <c r="AT4677" s="187" t="str">
        <f t="shared" si="1574"/>
        <v/>
      </c>
      <c r="AU4677" s="187" t="str">
        <f t="shared" si="1575"/>
        <v/>
      </c>
      <c r="AV4677" s="187" t="str">
        <f t="shared" si="1576"/>
        <v/>
      </c>
      <c r="AW4677" s="187" t="str">
        <f t="shared" si="1577"/>
        <v/>
      </c>
      <c r="AX4677" s="187" t="str">
        <f t="shared" si="1578"/>
        <v/>
      </c>
      <c r="AY4677" s="187" t="str">
        <f t="shared" si="1579"/>
        <v/>
      </c>
      <c r="AZ4677" s="187" t="str">
        <f t="shared" si="1580"/>
        <v/>
      </c>
      <c r="BA4677" s="187" t="str">
        <f t="shared" si="1581"/>
        <v xml:space="preserve"> </v>
      </c>
      <c r="BB4677" s="187" t="str">
        <f>IFERROR(IF(AW4677="","",VLOOKUP(AW4677,SUSS!R:S,2,FALSE)),AY4677*SUSS!$M$2)</f>
        <v/>
      </c>
      <c r="BC4677" s="187" t="str">
        <f t="shared" si="1582"/>
        <v/>
      </c>
    </row>
    <row r="4678" spans="29:55">
      <c r="AC4678" s="187" t="str">
        <f t="shared" si="1562"/>
        <v/>
      </c>
      <c r="AD4678" s="187" t="str">
        <f t="shared" si="1563"/>
        <v/>
      </c>
      <c r="AE4678" s="187" t="str">
        <f t="shared" si="1564"/>
        <v/>
      </c>
      <c r="AF4678" s="187" t="str">
        <f t="shared" si="1565"/>
        <v/>
      </c>
      <c r="AG4678" s="187" t="str">
        <f t="shared" si="1566"/>
        <v/>
      </c>
      <c r="AH4678" s="187" t="str">
        <f t="shared" si="1567"/>
        <v/>
      </c>
      <c r="AI4678" s="187" t="str">
        <f t="shared" si="1568"/>
        <v/>
      </c>
      <c r="AJ4678" s="187" t="str">
        <f t="shared" si="1569"/>
        <v/>
      </c>
      <c r="AK4678" s="187" t="str">
        <f t="shared" si="1570"/>
        <v/>
      </c>
      <c r="AN4678" s="187" t="str">
        <f t="shared" si="1571"/>
        <v/>
      </c>
      <c r="AO4678" s="187" t="str">
        <f t="shared" si="1572"/>
        <v/>
      </c>
      <c r="AP4678" s="187" t="str">
        <f t="shared" si="1573"/>
        <v/>
      </c>
      <c r="AT4678" s="187" t="str">
        <f t="shared" si="1574"/>
        <v/>
      </c>
      <c r="AU4678" s="187" t="str">
        <f t="shared" si="1575"/>
        <v/>
      </c>
      <c r="AV4678" s="187" t="str">
        <f t="shared" si="1576"/>
        <v/>
      </c>
      <c r="AW4678" s="187" t="str">
        <f t="shared" si="1577"/>
        <v/>
      </c>
      <c r="AX4678" s="187" t="str">
        <f t="shared" si="1578"/>
        <v/>
      </c>
      <c r="AY4678" s="187" t="str">
        <f t="shared" si="1579"/>
        <v/>
      </c>
      <c r="AZ4678" s="187" t="str">
        <f t="shared" si="1580"/>
        <v/>
      </c>
      <c r="BA4678" s="187" t="str">
        <f t="shared" si="1581"/>
        <v xml:space="preserve"> </v>
      </c>
      <c r="BB4678" s="187" t="str">
        <f>IFERROR(IF(AW4678="","",VLOOKUP(AW4678,SUSS!R:S,2,FALSE)),AY4678*SUSS!$M$2)</f>
        <v/>
      </c>
      <c r="BC4678" s="187" t="str">
        <f t="shared" si="1582"/>
        <v/>
      </c>
    </row>
    <row r="4679" spans="29:55">
      <c r="AC4679" s="187" t="str">
        <f t="shared" si="1562"/>
        <v/>
      </c>
      <c r="AD4679" s="187" t="str">
        <f t="shared" si="1563"/>
        <v/>
      </c>
      <c r="AE4679" s="187" t="str">
        <f t="shared" si="1564"/>
        <v/>
      </c>
      <c r="AF4679" s="187" t="str">
        <f t="shared" si="1565"/>
        <v/>
      </c>
      <c r="AG4679" s="187" t="str">
        <f t="shared" si="1566"/>
        <v/>
      </c>
      <c r="AH4679" s="187" t="str">
        <f t="shared" si="1567"/>
        <v/>
      </c>
      <c r="AI4679" s="187" t="str">
        <f t="shared" si="1568"/>
        <v/>
      </c>
      <c r="AJ4679" s="187" t="str">
        <f t="shared" si="1569"/>
        <v/>
      </c>
      <c r="AK4679" s="187" t="str">
        <f t="shared" si="1570"/>
        <v/>
      </c>
      <c r="AN4679" s="187" t="str">
        <f t="shared" si="1571"/>
        <v/>
      </c>
      <c r="AO4679" s="187" t="str">
        <f t="shared" si="1572"/>
        <v/>
      </c>
      <c r="AP4679" s="187" t="str">
        <f t="shared" si="1573"/>
        <v/>
      </c>
      <c r="AT4679" s="187" t="str">
        <f t="shared" si="1574"/>
        <v/>
      </c>
      <c r="AU4679" s="187" t="str">
        <f t="shared" si="1575"/>
        <v/>
      </c>
      <c r="AV4679" s="187" t="str">
        <f t="shared" si="1576"/>
        <v/>
      </c>
      <c r="AW4679" s="187" t="str">
        <f t="shared" si="1577"/>
        <v/>
      </c>
      <c r="AX4679" s="187" t="str">
        <f t="shared" si="1578"/>
        <v/>
      </c>
      <c r="AY4679" s="187" t="str">
        <f t="shared" si="1579"/>
        <v/>
      </c>
      <c r="AZ4679" s="187" t="str">
        <f t="shared" si="1580"/>
        <v/>
      </c>
      <c r="BA4679" s="187" t="str">
        <f t="shared" si="1581"/>
        <v xml:space="preserve"> </v>
      </c>
      <c r="BB4679" s="187" t="str">
        <f>IFERROR(IF(AW4679="","",VLOOKUP(AW4679,SUSS!R:S,2,FALSE)),AY4679*SUSS!$M$2)</f>
        <v/>
      </c>
      <c r="BC4679" s="187" t="str">
        <f t="shared" si="1582"/>
        <v/>
      </c>
    </row>
    <row r="4680" spans="29:55">
      <c r="AC4680" s="187" t="str">
        <f t="shared" si="1562"/>
        <v/>
      </c>
      <c r="AD4680" s="187" t="str">
        <f t="shared" si="1563"/>
        <v/>
      </c>
      <c r="AE4680" s="187" t="str">
        <f t="shared" si="1564"/>
        <v/>
      </c>
      <c r="AF4680" s="187" t="str">
        <f t="shared" si="1565"/>
        <v/>
      </c>
      <c r="AG4680" s="187" t="str">
        <f t="shared" si="1566"/>
        <v/>
      </c>
      <c r="AH4680" s="187" t="str">
        <f t="shared" si="1567"/>
        <v/>
      </c>
      <c r="AI4680" s="187" t="str">
        <f t="shared" si="1568"/>
        <v/>
      </c>
      <c r="AJ4680" s="187" t="str">
        <f t="shared" si="1569"/>
        <v/>
      </c>
      <c r="AK4680" s="187" t="str">
        <f t="shared" si="1570"/>
        <v/>
      </c>
      <c r="AN4680" s="187" t="str">
        <f t="shared" si="1571"/>
        <v/>
      </c>
      <c r="AO4680" s="187" t="str">
        <f t="shared" si="1572"/>
        <v/>
      </c>
      <c r="AP4680" s="187" t="str">
        <f t="shared" si="1573"/>
        <v/>
      </c>
      <c r="AT4680" s="187" t="str">
        <f t="shared" si="1574"/>
        <v/>
      </c>
      <c r="AU4680" s="187" t="str">
        <f t="shared" si="1575"/>
        <v/>
      </c>
      <c r="AV4680" s="187" t="str">
        <f t="shared" si="1576"/>
        <v/>
      </c>
      <c r="AW4680" s="187" t="str">
        <f t="shared" si="1577"/>
        <v/>
      </c>
      <c r="AX4680" s="187" t="str">
        <f t="shared" si="1578"/>
        <v/>
      </c>
      <c r="AY4680" s="187" t="str">
        <f t="shared" si="1579"/>
        <v/>
      </c>
      <c r="AZ4680" s="187" t="str">
        <f t="shared" si="1580"/>
        <v/>
      </c>
      <c r="BA4680" s="187" t="str">
        <f t="shared" si="1581"/>
        <v xml:space="preserve"> </v>
      </c>
      <c r="BB4680" s="187" t="str">
        <f>IFERROR(IF(AW4680="","",VLOOKUP(AW4680,SUSS!R:S,2,FALSE)),AY4680*SUSS!$M$2)</f>
        <v/>
      </c>
      <c r="BC4680" s="187" t="str">
        <f t="shared" si="1582"/>
        <v/>
      </c>
    </row>
    <row r="4681" spans="29:55">
      <c r="AC4681" s="187" t="str">
        <f t="shared" si="1562"/>
        <v/>
      </c>
      <c r="AD4681" s="187" t="str">
        <f t="shared" si="1563"/>
        <v/>
      </c>
      <c r="AE4681" s="187" t="str">
        <f t="shared" si="1564"/>
        <v/>
      </c>
      <c r="AF4681" s="187" t="str">
        <f t="shared" si="1565"/>
        <v/>
      </c>
      <c r="AG4681" s="187" t="str">
        <f t="shared" si="1566"/>
        <v/>
      </c>
      <c r="AH4681" s="187" t="str">
        <f t="shared" si="1567"/>
        <v/>
      </c>
      <c r="AI4681" s="187" t="str">
        <f t="shared" si="1568"/>
        <v/>
      </c>
      <c r="AJ4681" s="187" t="str">
        <f t="shared" si="1569"/>
        <v/>
      </c>
      <c r="AK4681" s="187" t="str">
        <f t="shared" si="1570"/>
        <v/>
      </c>
      <c r="AN4681" s="187" t="str">
        <f t="shared" si="1571"/>
        <v/>
      </c>
      <c r="AO4681" s="187" t="str">
        <f t="shared" si="1572"/>
        <v/>
      </c>
      <c r="AP4681" s="187" t="str">
        <f t="shared" si="1573"/>
        <v/>
      </c>
      <c r="AT4681" s="187" t="str">
        <f t="shared" si="1574"/>
        <v/>
      </c>
      <c r="AU4681" s="187" t="str">
        <f t="shared" si="1575"/>
        <v/>
      </c>
      <c r="AV4681" s="187" t="str">
        <f t="shared" si="1576"/>
        <v/>
      </c>
      <c r="AW4681" s="187" t="str">
        <f t="shared" si="1577"/>
        <v/>
      </c>
      <c r="AX4681" s="187" t="str">
        <f t="shared" si="1578"/>
        <v/>
      </c>
      <c r="AY4681" s="187" t="str">
        <f t="shared" si="1579"/>
        <v/>
      </c>
      <c r="AZ4681" s="187" t="str">
        <f t="shared" si="1580"/>
        <v/>
      </c>
      <c r="BA4681" s="187" t="str">
        <f t="shared" si="1581"/>
        <v xml:space="preserve"> </v>
      </c>
      <c r="BB4681" s="187" t="str">
        <f>IFERROR(IF(AW4681="","",VLOOKUP(AW4681,SUSS!R:S,2,FALSE)),AY4681*SUSS!$M$2)</f>
        <v/>
      </c>
      <c r="BC4681" s="187" t="str">
        <f t="shared" si="1582"/>
        <v/>
      </c>
    </row>
    <row r="4682" spans="29:55">
      <c r="AC4682" s="187" t="str">
        <f t="shared" si="1562"/>
        <v/>
      </c>
      <c r="AD4682" s="187" t="str">
        <f t="shared" si="1563"/>
        <v/>
      </c>
      <c r="AE4682" s="187" t="str">
        <f t="shared" si="1564"/>
        <v/>
      </c>
      <c r="AF4682" s="187" t="str">
        <f t="shared" si="1565"/>
        <v/>
      </c>
      <c r="AG4682" s="187" t="str">
        <f t="shared" si="1566"/>
        <v/>
      </c>
      <c r="AH4682" s="187" t="str">
        <f t="shared" si="1567"/>
        <v/>
      </c>
      <c r="AI4682" s="187" t="str">
        <f t="shared" si="1568"/>
        <v/>
      </c>
      <c r="AJ4682" s="187" t="str">
        <f t="shared" si="1569"/>
        <v/>
      </c>
      <c r="AK4682" s="187" t="str">
        <f t="shared" si="1570"/>
        <v/>
      </c>
      <c r="AN4682" s="187" t="str">
        <f t="shared" si="1571"/>
        <v/>
      </c>
      <c r="AO4682" s="187" t="str">
        <f t="shared" si="1572"/>
        <v/>
      </c>
      <c r="AP4682" s="187" t="str">
        <f t="shared" si="1573"/>
        <v/>
      </c>
      <c r="AT4682" s="187" t="str">
        <f t="shared" si="1574"/>
        <v/>
      </c>
      <c r="AU4682" s="187" t="str">
        <f t="shared" si="1575"/>
        <v/>
      </c>
      <c r="AV4682" s="187" t="str">
        <f t="shared" si="1576"/>
        <v/>
      </c>
      <c r="AW4682" s="187" t="str">
        <f t="shared" si="1577"/>
        <v/>
      </c>
      <c r="AX4682" s="187" t="str">
        <f t="shared" si="1578"/>
        <v/>
      </c>
      <c r="AY4682" s="187" t="str">
        <f t="shared" si="1579"/>
        <v/>
      </c>
      <c r="AZ4682" s="187" t="str">
        <f t="shared" si="1580"/>
        <v/>
      </c>
      <c r="BA4682" s="187" t="str">
        <f t="shared" si="1581"/>
        <v xml:space="preserve"> </v>
      </c>
      <c r="BB4682" s="187" t="str">
        <f>IFERROR(IF(AW4682="","",VLOOKUP(AW4682,SUSS!R:S,2,FALSE)),AY4682*SUSS!$M$2)</f>
        <v/>
      </c>
      <c r="BC4682" s="187" t="str">
        <f t="shared" si="1582"/>
        <v/>
      </c>
    </row>
    <row r="4683" spans="29:55">
      <c r="AC4683" s="187" t="str">
        <f t="shared" si="1562"/>
        <v/>
      </c>
      <c r="AD4683" s="187" t="str">
        <f t="shared" si="1563"/>
        <v/>
      </c>
      <c r="AE4683" s="187" t="str">
        <f t="shared" si="1564"/>
        <v/>
      </c>
      <c r="AF4683" s="187" t="str">
        <f t="shared" si="1565"/>
        <v/>
      </c>
      <c r="AG4683" s="187" t="str">
        <f t="shared" si="1566"/>
        <v/>
      </c>
      <c r="AH4683" s="187" t="str">
        <f t="shared" si="1567"/>
        <v/>
      </c>
      <c r="AI4683" s="187" t="str">
        <f t="shared" si="1568"/>
        <v/>
      </c>
      <c r="AJ4683" s="187" t="str">
        <f t="shared" si="1569"/>
        <v/>
      </c>
      <c r="AK4683" s="187" t="str">
        <f t="shared" si="1570"/>
        <v/>
      </c>
      <c r="AN4683" s="187" t="str">
        <f t="shared" si="1571"/>
        <v/>
      </c>
      <c r="AO4683" s="187" t="str">
        <f t="shared" si="1572"/>
        <v/>
      </c>
      <c r="AP4683" s="187" t="str">
        <f t="shared" si="1573"/>
        <v/>
      </c>
      <c r="AT4683" s="187" t="str">
        <f t="shared" si="1574"/>
        <v/>
      </c>
      <c r="AU4683" s="187" t="str">
        <f t="shared" si="1575"/>
        <v/>
      </c>
      <c r="AV4683" s="187" t="str">
        <f t="shared" si="1576"/>
        <v/>
      </c>
      <c r="AW4683" s="187" t="str">
        <f t="shared" si="1577"/>
        <v/>
      </c>
      <c r="AX4683" s="187" t="str">
        <f t="shared" si="1578"/>
        <v/>
      </c>
      <c r="AY4683" s="187" t="str">
        <f t="shared" si="1579"/>
        <v/>
      </c>
      <c r="AZ4683" s="187" t="str">
        <f t="shared" si="1580"/>
        <v/>
      </c>
      <c r="BA4683" s="187" t="str">
        <f t="shared" si="1581"/>
        <v xml:space="preserve"> </v>
      </c>
      <c r="BB4683" s="187" t="str">
        <f>IFERROR(IF(AW4683="","",VLOOKUP(AW4683,SUSS!R:S,2,FALSE)),AY4683*SUSS!$M$2)</f>
        <v/>
      </c>
      <c r="BC4683" s="187" t="str">
        <f t="shared" si="1582"/>
        <v/>
      </c>
    </row>
    <row r="4684" spans="29:55">
      <c r="AC4684" s="187" t="str">
        <f t="shared" si="1562"/>
        <v/>
      </c>
      <c r="AD4684" s="187" t="str">
        <f t="shared" si="1563"/>
        <v/>
      </c>
      <c r="AE4684" s="187" t="str">
        <f t="shared" si="1564"/>
        <v/>
      </c>
      <c r="AF4684" s="187" t="str">
        <f t="shared" si="1565"/>
        <v/>
      </c>
      <c r="AG4684" s="187" t="str">
        <f t="shared" si="1566"/>
        <v/>
      </c>
      <c r="AH4684" s="187" t="str">
        <f t="shared" si="1567"/>
        <v/>
      </c>
      <c r="AI4684" s="187" t="str">
        <f t="shared" si="1568"/>
        <v/>
      </c>
      <c r="AJ4684" s="187" t="str">
        <f t="shared" si="1569"/>
        <v/>
      </c>
      <c r="AK4684" s="187" t="str">
        <f t="shared" si="1570"/>
        <v/>
      </c>
      <c r="AN4684" s="187" t="str">
        <f t="shared" si="1571"/>
        <v/>
      </c>
      <c r="AO4684" s="187" t="str">
        <f t="shared" si="1572"/>
        <v/>
      </c>
      <c r="AP4684" s="187" t="str">
        <f t="shared" si="1573"/>
        <v/>
      </c>
      <c r="AT4684" s="187" t="str">
        <f t="shared" si="1574"/>
        <v/>
      </c>
      <c r="AU4684" s="187" t="str">
        <f t="shared" si="1575"/>
        <v/>
      </c>
      <c r="AV4684" s="187" t="str">
        <f t="shared" si="1576"/>
        <v/>
      </c>
      <c r="AW4684" s="187" t="str">
        <f t="shared" si="1577"/>
        <v/>
      </c>
      <c r="AX4684" s="187" t="str">
        <f t="shared" si="1578"/>
        <v/>
      </c>
      <c r="AY4684" s="187" t="str">
        <f t="shared" si="1579"/>
        <v/>
      </c>
      <c r="AZ4684" s="187" t="str">
        <f t="shared" si="1580"/>
        <v/>
      </c>
      <c r="BA4684" s="187" t="str">
        <f t="shared" si="1581"/>
        <v xml:space="preserve"> </v>
      </c>
      <c r="BB4684" s="187" t="str">
        <f>IFERROR(IF(AW4684="","",VLOOKUP(AW4684,SUSS!R:S,2,FALSE)),AY4684*SUSS!$M$2)</f>
        <v/>
      </c>
      <c r="BC4684" s="187" t="str">
        <f t="shared" si="1582"/>
        <v/>
      </c>
    </row>
    <row r="4685" spans="29:55">
      <c r="AC4685" s="187" t="str">
        <f t="shared" si="1562"/>
        <v/>
      </c>
      <c r="AD4685" s="187" t="str">
        <f t="shared" si="1563"/>
        <v/>
      </c>
      <c r="AE4685" s="187" t="str">
        <f t="shared" si="1564"/>
        <v/>
      </c>
      <c r="AF4685" s="187" t="str">
        <f t="shared" si="1565"/>
        <v/>
      </c>
      <c r="AG4685" s="187" t="str">
        <f t="shared" si="1566"/>
        <v/>
      </c>
      <c r="AH4685" s="187" t="str">
        <f t="shared" si="1567"/>
        <v/>
      </c>
      <c r="AI4685" s="187" t="str">
        <f t="shared" si="1568"/>
        <v/>
      </c>
      <c r="AJ4685" s="187" t="str">
        <f t="shared" si="1569"/>
        <v/>
      </c>
      <c r="AK4685" s="187" t="str">
        <f t="shared" si="1570"/>
        <v/>
      </c>
      <c r="AN4685" s="187" t="str">
        <f t="shared" si="1571"/>
        <v/>
      </c>
      <c r="AO4685" s="187" t="str">
        <f t="shared" si="1572"/>
        <v/>
      </c>
      <c r="AP4685" s="187" t="str">
        <f t="shared" si="1573"/>
        <v/>
      </c>
      <c r="AT4685" s="187" t="str">
        <f t="shared" si="1574"/>
        <v/>
      </c>
      <c r="AU4685" s="187" t="str">
        <f t="shared" si="1575"/>
        <v/>
      </c>
      <c r="AV4685" s="187" t="str">
        <f t="shared" si="1576"/>
        <v/>
      </c>
      <c r="AW4685" s="187" t="str">
        <f t="shared" si="1577"/>
        <v/>
      </c>
      <c r="AX4685" s="187" t="str">
        <f t="shared" si="1578"/>
        <v/>
      </c>
      <c r="AY4685" s="187" t="str">
        <f t="shared" si="1579"/>
        <v/>
      </c>
      <c r="AZ4685" s="187" t="str">
        <f t="shared" si="1580"/>
        <v/>
      </c>
      <c r="BA4685" s="187" t="str">
        <f t="shared" si="1581"/>
        <v xml:space="preserve"> </v>
      </c>
      <c r="BB4685" s="187" t="str">
        <f>IFERROR(IF(AW4685="","",VLOOKUP(AW4685,SUSS!R:S,2,FALSE)),AY4685*SUSS!$M$2)</f>
        <v/>
      </c>
      <c r="BC4685" s="187" t="str">
        <f t="shared" si="1582"/>
        <v/>
      </c>
    </row>
    <row r="4686" spans="29:55">
      <c r="AC4686" s="187" t="str">
        <f t="shared" si="1562"/>
        <v/>
      </c>
      <c r="AD4686" s="187" t="str">
        <f t="shared" si="1563"/>
        <v/>
      </c>
      <c r="AE4686" s="187" t="str">
        <f t="shared" si="1564"/>
        <v/>
      </c>
      <c r="AF4686" s="187" t="str">
        <f t="shared" si="1565"/>
        <v/>
      </c>
      <c r="AG4686" s="187" t="str">
        <f t="shared" si="1566"/>
        <v/>
      </c>
      <c r="AH4686" s="187" t="str">
        <f t="shared" si="1567"/>
        <v/>
      </c>
      <c r="AI4686" s="187" t="str">
        <f t="shared" si="1568"/>
        <v/>
      </c>
      <c r="AJ4686" s="187" t="str">
        <f t="shared" si="1569"/>
        <v/>
      </c>
      <c r="AK4686" s="187" t="str">
        <f t="shared" si="1570"/>
        <v/>
      </c>
      <c r="AN4686" s="187" t="str">
        <f t="shared" si="1571"/>
        <v/>
      </c>
      <c r="AO4686" s="187" t="str">
        <f t="shared" si="1572"/>
        <v/>
      </c>
      <c r="AP4686" s="187" t="str">
        <f t="shared" si="1573"/>
        <v/>
      </c>
      <c r="AT4686" s="187" t="str">
        <f t="shared" si="1574"/>
        <v/>
      </c>
      <c r="AU4686" s="187" t="str">
        <f t="shared" si="1575"/>
        <v/>
      </c>
      <c r="AV4686" s="187" t="str">
        <f t="shared" si="1576"/>
        <v/>
      </c>
      <c r="AW4686" s="187" t="str">
        <f t="shared" si="1577"/>
        <v/>
      </c>
      <c r="AX4686" s="187" t="str">
        <f t="shared" si="1578"/>
        <v/>
      </c>
      <c r="AY4686" s="187" t="str">
        <f t="shared" si="1579"/>
        <v/>
      </c>
      <c r="AZ4686" s="187" t="str">
        <f t="shared" si="1580"/>
        <v/>
      </c>
      <c r="BA4686" s="187" t="str">
        <f t="shared" si="1581"/>
        <v xml:space="preserve"> </v>
      </c>
      <c r="BB4686" s="187" t="str">
        <f>IFERROR(IF(AW4686="","",VLOOKUP(AW4686,SUSS!R:S,2,FALSE)),AY4686*SUSS!$M$2)</f>
        <v/>
      </c>
      <c r="BC4686" s="187" t="str">
        <f t="shared" si="1582"/>
        <v/>
      </c>
    </row>
    <row r="4687" spans="29:55">
      <c r="AC4687" s="187" t="str">
        <f t="shared" si="1562"/>
        <v/>
      </c>
      <c r="AD4687" s="187" t="str">
        <f t="shared" si="1563"/>
        <v/>
      </c>
      <c r="AE4687" s="187" t="str">
        <f t="shared" si="1564"/>
        <v/>
      </c>
      <c r="AF4687" s="187" t="str">
        <f t="shared" si="1565"/>
        <v/>
      </c>
      <c r="AG4687" s="187" t="str">
        <f t="shared" si="1566"/>
        <v/>
      </c>
      <c r="AH4687" s="187" t="str">
        <f t="shared" si="1567"/>
        <v/>
      </c>
      <c r="AI4687" s="187" t="str">
        <f t="shared" si="1568"/>
        <v/>
      </c>
      <c r="AJ4687" s="187" t="str">
        <f t="shared" si="1569"/>
        <v/>
      </c>
      <c r="AK4687" s="187" t="str">
        <f t="shared" si="1570"/>
        <v/>
      </c>
      <c r="AN4687" s="187" t="str">
        <f t="shared" si="1571"/>
        <v/>
      </c>
      <c r="AO4687" s="187" t="str">
        <f t="shared" si="1572"/>
        <v/>
      </c>
      <c r="AP4687" s="187" t="str">
        <f t="shared" si="1573"/>
        <v/>
      </c>
      <c r="AT4687" s="187" t="str">
        <f t="shared" si="1574"/>
        <v/>
      </c>
      <c r="AU4687" s="187" t="str">
        <f t="shared" si="1575"/>
        <v/>
      </c>
      <c r="AV4687" s="187" t="str">
        <f t="shared" si="1576"/>
        <v/>
      </c>
      <c r="AW4687" s="187" t="str">
        <f t="shared" si="1577"/>
        <v/>
      </c>
      <c r="AX4687" s="187" t="str">
        <f t="shared" si="1578"/>
        <v/>
      </c>
      <c r="AY4687" s="187" t="str">
        <f t="shared" si="1579"/>
        <v/>
      </c>
      <c r="AZ4687" s="187" t="str">
        <f t="shared" si="1580"/>
        <v/>
      </c>
      <c r="BA4687" s="187" t="str">
        <f t="shared" si="1581"/>
        <v xml:space="preserve"> </v>
      </c>
      <c r="BB4687" s="187" t="str">
        <f>IFERROR(IF(AW4687="","",VLOOKUP(AW4687,SUSS!R:S,2,FALSE)),AY4687*SUSS!$M$2)</f>
        <v/>
      </c>
      <c r="BC4687" s="187" t="str">
        <f t="shared" si="1582"/>
        <v/>
      </c>
    </row>
    <row r="4688" spans="29:55">
      <c r="AC4688" s="187" t="str">
        <f t="shared" si="1562"/>
        <v/>
      </c>
      <c r="AD4688" s="187" t="str">
        <f t="shared" si="1563"/>
        <v/>
      </c>
      <c r="AE4688" s="187" t="str">
        <f t="shared" si="1564"/>
        <v/>
      </c>
      <c r="AF4688" s="187" t="str">
        <f t="shared" si="1565"/>
        <v/>
      </c>
      <c r="AG4688" s="187" t="str">
        <f t="shared" si="1566"/>
        <v/>
      </c>
      <c r="AH4688" s="187" t="str">
        <f t="shared" si="1567"/>
        <v/>
      </c>
      <c r="AI4688" s="187" t="str">
        <f t="shared" si="1568"/>
        <v/>
      </c>
      <c r="AJ4688" s="187" t="str">
        <f t="shared" si="1569"/>
        <v/>
      </c>
      <c r="AK4688" s="187" t="str">
        <f t="shared" si="1570"/>
        <v/>
      </c>
      <c r="AN4688" s="187" t="str">
        <f t="shared" si="1571"/>
        <v/>
      </c>
      <c r="AO4688" s="187" t="str">
        <f t="shared" si="1572"/>
        <v/>
      </c>
      <c r="AP4688" s="187" t="str">
        <f t="shared" si="1573"/>
        <v/>
      </c>
      <c r="AT4688" s="187" t="str">
        <f t="shared" si="1574"/>
        <v/>
      </c>
      <c r="AU4688" s="187" t="str">
        <f t="shared" si="1575"/>
        <v/>
      </c>
      <c r="AV4688" s="187" t="str">
        <f t="shared" si="1576"/>
        <v/>
      </c>
      <c r="AW4688" s="187" t="str">
        <f t="shared" si="1577"/>
        <v/>
      </c>
      <c r="AX4688" s="187" t="str">
        <f t="shared" si="1578"/>
        <v/>
      </c>
      <c r="AY4688" s="187" t="str">
        <f t="shared" si="1579"/>
        <v/>
      </c>
      <c r="AZ4688" s="187" t="str">
        <f t="shared" si="1580"/>
        <v/>
      </c>
      <c r="BA4688" s="187" t="str">
        <f t="shared" si="1581"/>
        <v xml:space="preserve"> </v>
      </c>
      <c r="BB4688" s="187" t="str">
        <f>IFERROR(IF(AW4688="","",VLOOKUP(AW4688,SUSS!R:S,2,FALSE)),AY4688*SUSS!$M$2)</f>
        <v/>
      </c>
      <c r="BC4688" s="187" t="str">
        <f t="shared" si="1582"/>
        <v/>
      </c>
    </row>
    <row r="4689" spans="29:55">
      <c r="AC4689" s="187" t="str">
        <f t="shared" si="1562"/>
        <v/>
      </c>
      <c r="AD4689" s="187" t="str">
        <f t="shared" si="1563"/>
        <v/>
      </c>
      <c r="AE4689" s="187" t="str">
        <f t="shared" si="1564"/>
        <v/>
      </c>
      <c r="AF4689" s="187" t="str">
        <f t="shared" si="1565"/>
        <v/>
      </c>
      <c r="AG4689" s="187" t="str">
        <f t="shared" si="1566"/>
        <v/>
      </c>
      <c r="AH4689" s="187" t="str">
        <f t="shared" si="1567"/>
        <v/>
      </c>
      <c r="AI4689" s="187" t="str">
        <f t="shared" si="1568"/>
        <v/>
      </c>
      <c r="AJ4689" s="187" t="str">
        <f t="shared" si="1569"/>
        <v/>
      </c>
      <c r="AK4689" s="187" t="str">
        <f t="shared" si="1570"/>
        <v/>
      </c>
      <c r="AN4689" s="187" t="str">
        <f t="shared" si="1571"/>
        <v/>
      </c>
      <c r="AO4689" s="187" t="str">
        <f t="shared" si="1572"/>
        <v/>
      </c>
      <c r="AP4689" s="187" t="str">
        <f t="shared" si="1573"/>
        <v/>
      </c>
      <c r="AT4689" s="187" t="str">
        <f t="shared" si="1574"/>
        <v/>
      </c>
      <c r="AU4689" s="187" t="str">
        <f t="shared" si="1575"/>
        <v/>
      </c>
      <c r="AV4689" s="187" t="str">
        <f t="shared" si="1576"/>
        <v/>
      </c>
      <c r="AW4689" s="187" t="str">
        <f t="shared" si="1577"/>
        <v/>
      </c>
      <c r="AX4689" s="187" t="str">
        <f t="shared" si="1578"/>
        <v/>
      </c>
      <c r="AY4689" s="187" t="str">
        <f t="shared" si="1579"/>
        <v/>
      </c>
      <c r="AZ4689" s="187" t="str">
        <f t="shared" si="1580"/>
        <v/>
      </c>
      <c r="BA4689" s="187" t="str">
        <f t="shared" si="1581"/>
        <v xml:space="preserve"> </v>
      </c>
      <c r="BB4689" s="187" t="str">
        <f>IFERROR(IF(AW4689="","",VLOOKUP(AW4689,SUSS!R:S,2,FALSE)),AY4689*SUSS!$M$2)</f>
        <v/>
      </c>
      <c r="BC4689" s="187" t="str">
        <f t="shared" si="1582"/>
        <v/>
      </c>
    </row>
    <row r="4690" spans="29:55">
      <c r="AC4690" s="187" t="str">
        <f t="shared" si="1562"/>
        <v/>
      </c>
      <c r="AD4690" s="187" t="str">
        <f t="shared" si="1563"/>
        <v/>
      </c>
      <c r="AE4690" s="187" t="str">
        <f t="shared" si="1564"/>
        <v/>
      </c>
      <c r="AF4690" s="187" t="str">
        <f t="shared" si="1565"/>
        <v/>
      </c>
      <c r="AG4690" s="187" t="str">
        <f t="shared" si="1566"/>
        <v/>
      </c>
      <c r="AH4690" s="187" t="str">
        <f t="shared" si="1567"/>
        <v/>
      </c>
      <c r="AI4690" s="187" t="str">
        <f t="shared" si="1568"/>
        <v/>
      </c>
      <c r="AJ4690" s="187" t="str">
        <f t="shared" si="1569"/>
        <v/>
      </c>
      <c r="AK4690" s="187" t="str">
        <f t="shared" si="1570"/>
        <v/>
      </c>
      <c r="AN4690" s="187" t="str">
        <f t="shared" si="1571"/>
        <v/>
      </c>
      <c r="AO4690" s="187" t="str">
        <f t="shared" si="1572"/>
        <v/>
      </c>
      <c r="AP4690" s="187" t="str">
        <f t="shared" si="1573"/>
        <v/>
      </c>
      <c r="AT4690" s="187" t="str">
        <f t="shared" si="1574"/>
        <v/>
      </c>
      <c r="AU4690" s="187" t="str">
        <f t="shared" si="1575"/>
        <v/>
      </c>
      <c r="AV4690" s="187" t="str">
        <f t="shared" si="1576"/>
        <v/>
      </c>
      <c r="AW4690" s="187" t="str">
        <f t="shared" si="1577"/>
        <v/>
      </c>
      <c r="AX4690" s="187" t="str">
        <f t="shared" si="1578"/>
        <v/>
      </c>
      <c r="AY4690" s="187" t="str">
        <f t="shared" si="1579"/>
        <v/>
      </c>
      <c r="AZ4690" s="187" t="str">
        <f t="shared" si="1580"/>
        <v/>
      </c>
      <c r="BA4690" s="187" t="str">
        <f t="shared" si="1581"/>
        <v xml:space="preserve"> </v>
      </c>
      <c r="BB4690" s="187" t="str">
        <f>IFERROR(IF(AW4690="","",VLOOKUP(AW4690,SUSS!R:S,2,FALSE)),AY4690*SUSS!$M$2)</f>
        <v/>
      </c>
      <c r="BC4690" s="187" t="str">
        <f t="shared" si="1582"/>
        <v/>
      </c>
    </row>
    <row r="4691" spans="29:55">
      <c r="AC4691" s="187" t="str">
        <f t="shared" si="1562"/>
        <v/>
      </c>
      <c r="AD4691" s="187" t="str">
        <f t="shared" si="1563"/>
        <v/>
      </c>
      <c r="AE4691" s="187" t="str">
        <f t="shared" si="1564"/>
        <v/>
      </c>
      <c r="AF4691" s="187" t="str">
        <f t="shared" si="1565"/>
        <v/>
      </c>
      <c r="AG4691" s="187" t="str">
        <f t="shared" si="1566"/>
        <v/>
      </c>
      <c r="AH4691" s="187" t="str">
        <f t="shared" si="1567"/>
        <v/>
      </c>
      <c r="AI4691" s="187" t="str">
        <f t="shared" si="1568"/>
        <v/>
      </c>
      <c r="AJ4691" s="187" t="str">
        <f t="shared" si="1569"/>
        <v/>
      </c>
      <c r="AK4691" s="187" t="str">
        <f t="shared" si="1570"/>
        <v/>
      </c>
      <c r="AN4691" s="187" t="str">
        <f t="shared" si="1571"/>
        <v/>
      </c>
      <c r="AO4691" s="187" t="str">
        <f t="shared" si="1572"/>
        <v/>
      </c>
      <c r="AP4691" s="187" t="str">
        <f t="shared" si="1573"/>
        <v/>
      </c>
      <c r="AT4691" s="187" t="str">
        <f t="shared" si="1574"/>
        <v/>
      </c>
      <c r="AU4691" s="187" t="str">
        <f t="shared" si="1575"/>
        <v/>
      </c>
      <c r="AV4691" s="187" t="str">
        <f t="shared" si="1576"/>
        <v/>
      </c>
      <c r="AW4691" s="187" t="str">
        <f t="shared" si="1577"/>
        <v/>
      </c>
      <c r="AX4691" s="187" t="str">
        <f t="shared" si="1578"/>
        <v/>
      </c>
      <c r="AY4691" s="187" t="str">
        <f t="shared" si="1579"/>
        <v/>
      </c>
      <c r="AZ4691" s="187" t="str">
        <f t="shared" si="1580"/>
        <v/>
      </c>
      <c r="BA4691" s="187" t="str">
        <f t="shared" si="1581"/>
        <v xml:space="preserve"> </v>
      </c>
      <c r="BB4691" s="187" t="str">
        <f>IFERROR(IF(AW4691="","",VLOOKUP(AW4691,SUSS!R:S,2,FALSE)),AY4691*SUSS!$M$2)</f>
        <v/>
      </c>
      <c r="BC4691" s="187" t="str">
        <f t="shared" si="1582"/>
        <v/>
      </c>
    </row>
    <row r="4692" spans="29:55">
      <c r="AC4692" s="187" t="str">
        <f t="shared" si="1562"/>
        <v/>
      </c>
      <c r="AD4692" s="187" t="str">
        <f t="shared" si="1563"/>
        <v/>
      </c>
      <c r="AE4692" s="187" t="str">
        <f t="shared" si="1564"/>
        <v/>
      </c>
      <c r="AF4692" s="187" t="str">
        <f t="shared" si="1565"/>
        <v/>
      </c>
      <c r="AG4692" s="187" t="str">
        <f t="shared" si="1566"/>
        <v/>
      </c>
      <c r="AH4692" s="187" t="str">
        <f t="shared" si="1567"/>
        <v/>
      </c>
      <c r="AI4692" s="187" t="str">
        <f t="shared" si="1568"/>
        <v/>
      </c>
      <c r="AJ4692" s="187" t="str">
        <f t="shared" si="1569"/>
        <v/>
      </c>
      <c r="AK4692" s="187" t="str">
        <f t="shared" si="1570"/>
        <v/>
      </c>
      <c r="AN4692" s="187" t="str">
        <f t="shared" si="1571"/>
        <v/>
      </c>
      <c r="AO4692" s="187" t="str">
        <f t="shared" si="1572"/>
        <v/>
      </c>
      <c r="AP4692" s="187" t="str">
        <f t="shared" si="1573"/>
        <v/>
      </c>
      <c r="AT4692" s="187" t="str">
        <f t="shared" si="1574"/>
        <v/>
      </c>
      <c r="AU4692" s="187" t="str">
        <f t="shared" si="1575"/>
        <v/>
      </c>
      <c r="AV4692" s="187" t="str">
        <f t="shared" si="1576"/>
        <v/>
      </c>
      <c r="AW4692" s="187" t="str">
        <f t="shared" si="1577"/>
        <v/>
      </c>
      <c r="AX4692" s="187" t="str">
        <f t="shared" si="1578"/>
        <v/>
      </c>
      <c r="AY4692" s="187" t="str">
        <f t="shared" si="1579"/>
        <v/>
      </c>
      <c r="AZ4692" s="187" t="str">
        <f t="shared" si="1580"/>
        <v/>
      </c>
      <c r="BA4692" s="187" t="str">
        <f t="shared" si="1581"/>
        <v xml:space="preserve"> </v>
      </c>
      <c r="BB4692" s="187" t="str">
        <f>IFERROR(IF(AW4692="","",VLOOKUP(AW4692,SUSS!R:S,2,FALSE)),AY4692*SUSS!$M$2)</f>
        <v/>
      </c>
      <c r="BC4692" s="187" t="str">
        <f t="shared" si="1582"/>
        <v/>
      </c>
    </row>
    <row r="4693" spans="29:55">
      <c r="AC4693" s="187" t="str">
        <f t="shared" si="1562"/>
        <v/>
      </c>
      <c r="AD4693" s="187" t="str">
        <f t="shared" si="1563"/>
        <v/>
      </c>
      <c r="AE4693" s="187" t="str">
        <f t="shared" si="1564"/>
        <v/>
      </c>
      <c r="AF4693" s="187" t="str">
        <f t="shared" si="1565"/>
        <v/>
      </c>
      <c r="AG4693" s="187" t="str">
        <f t="shared" si="1566"/>
        <v/>
      </c>
      <c r="AH4693" s="187" t="str">
        <f t="shared" si="1567"/>
        <v/>
      </c>
      <c r="AI4693" s="187" t="str">
        <f t="shared" si="1568"/>
        <v/>
      </c>
      <c r="AJ4693" s="187" t="str">
        <f t="shared" si="1569"/>
        <v/>
      </c>
      <c r="AK4693" s="187" t="str">
        <f t="shared" si="1570"/>
        <v/>
      </c>
      <c r="AN4693" s="187" t="str">
        <f t="shared" si="1571"/>
        <v/>
      </c>
      <c r="AO4693" s="187" t="str">
        <f t="shared" si="1572"/>
        <v/>
      </c>
      <c r="AP4693" s="187" t="str">
        <f t="shared" si="1573"/>
        <v/>
      </c>
      <c r="AT4693" s="187" t="str">
        <f t="shared" si="1574"/>
        <v/>
      </c>
      <c r="AU4693" s="187" t="str">
        <f t="shared" si="1575"/>
        <v/>
      </c>
      <c r="AV4693" s="187" t="str">
        <f t="shared" si="1576"/>
        <v/>
      </c>
      <c r="AW4693" s="187" t="str">
        <f t="shared" si="1577"/>
        <v/>
      </c>
      <c r="AX4693" s="187" t="str">
        <f t="shared" si="1578"/>
        <v/>
      </c>
      <c r="AY4693" s="187" t="str">
        <f t="shared" si="1579"/>
        <v/>
      </c>
      <c r="AZ4693" s="187" t="str">
        <f t="shared" si="1580"/>
        <v/>
      </c>
      <c r="BA4693" s="187" t="str">
        <f t="shared" si="1581"/>
        <v xml:space="preserve"> </v>
      </c>
      <c r="BB4693" s="187" t="str">
        <f>IFERROR(IF(AW4693="","",VLOOKUP(AW4693,SUSS!R:S,2,FALSE)),AY4693*SUSS!$M$2)</f>
        <v/>
      </c>
      <c r="BC4693" s="187" t="str">
        <f t="shared" si="1582"/>
        <v/>
      </c>
    </row>
    <row r="4694" spans="29:55">
      <c r="AC4694" s="187" t="str">
        <f t="shared" si="1562"/>
        <v/>
      </c>
      <c r="AD4694" s="187" t="str">
        <f t="shared" si="1563"/>
        <v/>
      </c>
      <c r="AE4694" s="187" t="str">
        <f t="shared" si="1564"/>
        <v/>
      </c>
      <c r="AF4694" s="187" t="str">
        <f t="shared" si="1565"/>
        <v/>
      </c>
      <c r="AG4694" s="187" t="str">
        <f t="shared" si="1566"/>
        <v/>
      </c>
      <c r="AH4694" s="187" t="str">
        <f t="shared" si="1567"/>
        <v/>
      </c>
      <c r="AI4694" s="187" t="str">
        <f t="shared" si="1568"/>
        <v/>
      </c>
      <c r="AJ4694" s="187" t="str">
        <f t="shared" si="1569"/>
        <v/>
      </c>
      <c r="AK4694" s="187" t="str">
        <f t="shared" si="1570"/>
        <v/>
      </c>
      <c r="AN4694" s="187" t="str">
        <f t="shared" si="1571"/>
        <v/>
      </c>
      <c r="AO4694" s="187" t="str">
        <f t="shared" si="1572"/>
        <v/>
      </c>
      <c r="AP4694" s="187" t="str">
        <f t="shared" si="1573"/>
        <v/>
      </c>
      <c r="AT4694" s="187" t="str">
        <f t="shared" si="1574"/>
        <v/>
      </c>
      <c r="AU4694" s="187" t="str">
        <f t="shared" si="1575"/>
        <v/>
      </c>
      <c r="AV4694" s="187" t="str">
        <f t="shared" si="1576"/>
        <v/>
      </c>
      <c r="AW4694" s="187" t="str">
        <f t="shared" si="1577"/>
        <v/>
      </c>
      <c r="AX4694" s="187" t="str">
        <f t="shared" si="1578"/>
        <v/>
      </c>
      <c r="AY4694" s="187" t="str">
        <f t="shared" si="1579"/>
        <v/>
      </c>
      <c r="AZ4694" s="187" t="str">
        <f t="shared" si="1580"/>
        <v/>
      </c>
      <c r="BA4694" s="187" t="str">
        <f t="shared" si="1581"/>
        <v xml:space="preserve"> </v>
      </c>
      <c r="BB4694" s="187" t="str">
        <f>IFERROR(IF(AW4694="","",VLOOKUP(AW4694,SUSS!R:S,2,FALSE)),AY4694*SUSS!$M$2)</f>
        <v/>
      </c>
      <c r="BC4694" s="187" t="str">
        <f t="shared" si="1582"/>
        <v/>
      </c>
    </row>
    <row r="4695" spans="29:55">
      <c r="AC4695" s="187" t="str">
        <f t="shared" si="1562"/>
        <v/>
      </c>
      <c r="AD4695" s="187" t="str">
        <f t="shared" si="1563"/>
        <v/>
      </c>
      <c r="AE4695" s="187" t="str">
        <f t="shared" si="1564"/>
        <v/>
      </c>
      <c r="AF4695" s="187" t="str">
        <f t="shared" si="1565"/>
        <v/>
      </c>
      <c r="AG4695" s="187" t="str">
        <f t="shared" si="1566"/>
        <v/>
      </c>
      <c r="AH4695" s="187" t="str">
        <f t="shared" si="1567"/>
        <v/>
      </c>
      <c r="AI4695" s="187" t="str">
        <f t="shared" si="1568"/>
        <v/>
      </c>
      <c r="AJ4695" s="187" t="str">
        <f t="shared" si="1569"/>
        <v/>
      </c>
      <c r="AK4695" s="187" t="str">
        <f t="shared" si="1570"/>
        <v/>
      </c>
      <c r="AN4695" s="187" t="str">
        <f t="shared" si="1571"/>
        <v/>
      </c>
      <c r="AO4695" s="187" t="str">
        <f t="shared" si="1572"/>
        <v/>
      </c>
      <c r="AP4695" s="187" t="str">
        <f t="shared" si="1573"/>
        <v/>
      </c>
      <c r="AT4695" s="187" t="str">
        <f t="shared" si="1574"/>
        <v/>
      </c>
      <c r="AU4695" s="187" t="str">
        <f t="shared" si="1575"/>
        <v/>
      </c>
      <c r="AV4695" s="187" t="str">
        <f t="shared" si="1576"/>
        <v/>
      </c>
      <c r="AW4695" s="187" t="str">
        <f t="shared" si="1577"/>
        <v/>
      </c>
      <c r="AX4695" s="187" t="str">
        <f t="shared" si="1578"/>
        <v/>
      </c>
      <c r="AY4695" s="187" t="str">
        <f t="shared" si="1579"/>
        <v/>
      </c>
      <c r="AZ4695" s="187" t="str">
        <f t="shared" si="1580"/>
        <v/>
      </c>
      <c r="BA4695" s="187" t="str">
        <f t="shared" si="1581"/>
        <v xml:space="preserve"> </v>
      </c>
      <c r="BB4695" s="187" t="str">
        <f>IFERROR(IF(AW4695="","",VLOOKUP(AW4695,SUSS!R:S,2,FALSE)),AY4695*SUSS!$M$2)</f>
        <v/>
      </c>
      <c r="BC4695" s="187" t="str">
        <f t="shared" si="1582"/>
        <v/>
      </c>
    </row>
    <row r="4696" spans="29:55">
      <c r="AC4696" s="187" t="str">
        <f t="shared" si="1562"/>
        <v/>
      </c>
      <c r="AD4696" s="187" t="str">
        <f t="shared" si="1563"/>
        <v/>
      </c>
      <c r="AE4696" s="187" t="str">
        <f t="shared" si="1564"/>
        <v/>
      </c>
      <c r="AF4696" s="187" t="str">
        <f t="shared" si="1565"/>
        <v/>
      </c>
      <c r="AG4696" s="187" t="str">
        <f t="shared" si="1566"/>
        <v/>
      </c>
      <c r="AH4696" s="187" t="str">
        <f t="shared" si="1567"/>
        <v/>
      </c>
      <c r="AI4696" s="187" t="str">
        <f t="shared" si="1568"/>
        <v/>
      </c>
      <c r="AJ4696" s="187" t="str">
        <f t="shared" si="1569"/>
        <v/>
      </c>
      <c r="AK4696" s="187" t="str">
        <f t="shared" si="1570"/>
        <v/>
      </c>
      <c r="AN4696" s="187" t="str">
        <f t="shared" si="1571"/>
        <v/>
      </c>
      <c r="AO4696" s="187" t="str">
        <f t="shared" si="1572"/>
        <v/>
      </c>
      <c r="AP4696" s="187" t="str">
        <f t="shared" si="1573"/>
        <v/>
      </c>
      <c r="AT4696" s="187" t="str">
        <f t="shared" si="1574"/>
        <v/>
      </c>
      <c r="AU4696" s="187" t="str">
        <f t="shared" si="1575"/>
        <v/>
      </c>
      <c r="AV4696" s="187" t="str">
        <f t="shared" si="1576"/>
        <v/>
      </c>
      <c r="AW4696" s="187" t="str">
        <f t="shared" si="1577"/>
        <v/>
      </c>
      <c r="AX4696" s="187" t="str">
        <f t="shared" si="1578"/>
        <v/>
      </c>
      <c r="AY4696" s="187" t="str">
        <f t="shared" si="1579"/>
        <v/>
      </c>
      <c r="AZ4696" s="187" t="str">
        <f t="shared" si="1580"/>
        <v/>
      </c>
      <c r="BA4696" s="187" t="str">
        <f t="shared" si="1581"/>
        <v xml:space="preserve"> </v>
      </c>
      <c r="BB4696" s="187" t="str">
        <f>IFERROR(IF(AW4696="","",VLOOKUP(AW4696,SUSS!R:S,2,FALSE)),AY4696*SUSS!$M$2)</f>
        <v/>
      </c>
      <c r="BC4696" s="187" t="str">
        <f t="shared" si="1582"/>
        <v/>
      </c>
    </row>
    <row r="4697" spans="29:55">
      <c r="AC4697" s="187" t="str">
        <f t="shared" si="1562"/>
        <v/>
      </c>
      <c r="AD4697" s="187" t="str">
        <f t="shared" si="1563"/>
        <v/>
      </c>
      <c r="AE4697" s="187" t="str">
        <f t="shared" si="1564"/>
        <v/>
      </c>
      <c r="AF4697" s="187" t="str">
        <f t="shared" si="1565"/>
        <v/>
      </c>
      <c r="AG4697" s="187" t="str">
        <f t="shared" si="1566"/>
        <v/>
      </c>
      <c r="AH4697" s="187" t="str">
        <f t="shared" si="1567"/>
        <v/>
      </c>
      <c r="AI4697" s="187" t="str">
        <f t="shared" si="1568"/>
        <v/>
      </c>
      <c r="AJ4697" s="187" t="str">
        <f t="shared" si="1569"/>
        <v/>
      </c>
      <c r="AK4697" s="187" t="str">
        <f t="shared" si="1570"/>
        <v/>
      </c>
      <c r="AN4697" s="187" t="str">
        <f t="shared" si="1571"/>
        <v/>
      </c>
      <c r="AO4697" s="187" t="str">
        <f t="shared" si="1572"/>
        <v/>
      </c>
      <c r="AP4697" s="187" t="str">
        <f t="shared" si="1573"/>
        <v/>
      </c>
      <c r="AT4697" s="187" t="str">
        <f t="shared" si="1574"/>
        <v/>
      </c>
      <c r="AU4697" s="187" t="str">
        <f t="shared" si="1575"/>
        <v/>
      </c>
      <c r="AV4697" s="187" t="str">
        <f t="shared" si="1576"/>
        <v/>
      </c>
      <c r="AW4697" s="187" t="str">
        <f t="shared" si="1577"/>
        <v/>
      </c>
      <c r="AX4697" s="187" t="str">
        <f t="shared" si="1578"/>
        <v/>
      </c>
      <c r="AY4697" s="187" t="str">
        <f t="shared" si="1579"/>
        <v/>
      </c>
      <c r="AZ4697" s="187" t="str">
        <f t="shared" si="1580"/>
        <v/>
      </c>
      <c r="BA4697" s="187" t="str">
        <f t="shared" si="1581"/>
        <v xml:space="preserve"> </v>
      </c>
      <c r="BB4697" s="187" t="str">
        <f>IFERROR(IF(AW4697="","",VLOOKUP(AW4697,SUSS!R:S,2,FALSE)),AY4697*SUSS!$M$2)</f>
        <v/>
      </c>
      <c r="BC4697" s="187" t="str">
        <f t="shared" si="1582"/>
        <v/>
      </c>
    </row>
    <row r="4698" spans="29:55">
      <c r="AC4698" s="187" t="str">
        <f t="shared" si="1562"/>
        <v/>
      </c>
      <c r="AD4698" s="187" t="str">
        <f t="shared" si="1563"/>
        <v/>
      </c>
      <c r="AE4698" s="187" t="str">
        <f t="shared" si="1564"/>
        <v/>
      </c>
      <c r="AF4698" s="187" t="str">
        <f t="shared" si="1565"/>
        <v/>
      </c>
      <c r="AG4698" s="187" t="str">
        <f t="shared" si="1566"/>
        <v/>
      </c>
      <c r="AH4698" s="187" t="str">
        <f t="shared" si="1567"/>
        <v/>
      </c>
      <c r="AI4698" s="187" t="str">
        <f t="shared" si="1568"/>
        <v/>
      </c>
      <c r="AJ4698" s="187" t="str">
        <f t="shared" si="1569"/>
        <v/>
      </c>
      <c r="AK4698" s="187" t="str">
        <f t="shared" si="1570"/>
        <v/>
      </c>
      <c r="AN4698" s="187" t="str">
        <f t="shared" si="1571"/>
        <v/>
      </c>
      <c r="AO4698" s="187" t="str">
        <f t="shared" si="1572"/>
        <v/>
      </c>
      <c r="AP4698" s="187" t="str">
        <f t="shared" si="1573"/>
        <v/>
      </c>
      <c r="AT4698" s="187" t="str">
        <f t="shared" si="1574"/>
        <v/>
      </c>
      <c r="AU4698" s="187" t="str">
        <f t="shared" si="1575"/>
        <v/>
      </c>
      <c r="AV4698" s="187" t="str">
        <f t="shared" si="1576"/>
        <v/>
      </c>
      <c r="AW4698" s="187" t="str">
        <f t="shared" si="1577"/>
        <v/>
      </c>
      <c r="AX4698" s="187" t="str">
        <f t="shared" si="1578"/>
        <v/>
      </c>
      <c r="AY4698" s="187" t="str">
        <f t="shared" si="1579"/>
        <v/>
      </c>
      <c r="AZ4698" s="187" t="str">
        <f t="shared" si="1580"/>
        <v/>
      </c>
      <c r="BA4698" s="187" t="str">
        <f t="shared" si="1581"/>
        <v xml:space="preserve"> </v>
      </c>
      <c r="BB4698" s="187" t="str">
        <f>IFERROR(IF(AW4698="","",VLOOKUP(AW4698,SUSS!R:S,2,FALSE)),AY4698*SUSS!$M$2)</f>
        <v/>
      </c>
      <c r="BC4698" s="187" t="str">
        <f t="shared" si="1582"/>
        <v/>
      </c>
    </row>
    <row r="4699" spans="29:55">
      <c r="AC4699" s="187" t="str">
        <f t="shared" si="1562"/>
        <v/>
      </c>
      <c r="AD4699" s="187" t="str">
        <f t="shared" si="1563"/>
        <v/>
      </c>
      <c r="AE4699" s="187" t="str">
        <f t="shared" si="1564"/>
        <v/>
      </c>
      <c r="AF4699" s="187" t="str">
        <f t="shared" si="1565"/>
        <v/>
      </c>
      <c r="AG4699" s="187" t="str">
        <f t="shared" si="1566"/>
        <v/>
      </c>
      <c r="AH4699" s="187" t="str">
        <f t="shared" si="1567"/>
        <v/>
      </c>
      <c r="AI4699" s="187" t="str">
        <f t="shared" si="1568"/>
        <v/>
      </c>
      <c r="AJ4699" s="187" t="str">
        <f t="shared" si="1569"/>
        <v/>
      </c>
      <c r="AK4699" s="187" t="str">
        <f t="shared" si="1570"/>
        <v/>
      </c>
      <c r="AN4699" s="187" t="str">
        <f t="shared" si="1571"/>
        <v/>
      </c>
      <c r="AO4699" s="187" t="str">
        <f t="shared" si="1572"/>
        <v/>
      </c>
      <c r="AP4699" s="187" t="str">
        <f t="shared" si="1573"/>
        <v/>
      </c>
      <c r="AT4699" s="187" t="str">
        <f t="shared" si="1574"/>
        <v/>
      </c>
      <c r="AU4699" s="187" t="str">
        <f t="shared" si="1575"/>
        <v/>
      </c>
      <c r="AV4699" s="187" t="str">
        <f t="shared" si="1576"/>
        <v/>
      </c>
      <c r="AW4699" s="187" t="str">
        <f t="shared" si="1577"/>
        <v/>
      </c>
      <c r="AX4699" s="187" t="str">
        <f t="shared" si="1578"/>
        <v/>
      </c>
      <c r="AY4699" s="187" t="str">
        <f t="shared" si="1579"/>
        <v/>
      </c>
      <c r="AZ4699" s="187" t="str">
        <f t="shared" si="1580"/>
        <v/>
      </c>
      <c r="BA4699" s="187" t="str">
        <f t="shared" si="1581"/>
        <v xml:space="preserve"> </v>
      </c>
      <c r="BB4699" s="187" t="str">
        <f>IFERROR(IF(AW4699="","",VLOOKUP(AW4699,SUSS!R:S,2,FALSE)),AY4699*SUSS!$M$2)</f>
        <v/>
      </c>
      <c r="BC4699" s="187" t="str">
        <f t="shared" si="1582"/>
        <v/>
      </c>
    </row>
    <row r="4700" spans="29:55">
      <c r="AC4700" s="187" t="str">
        <f t="shared" si="1562"/>
        <v/>
      </c>
      <c r="AD4700" s="187" t="str">
        <f t="shared" si="1563"/>
        <v/>
      </c>
      <c r="AE4700" s="187" t="str">
        <f t="shared" si="1564"/>
        <v/>
      </c>
      <c r="AF4700" s="187" t="str">
        <f t="shared" si="1565"/>
        <v/>
      </c>
      <c r="AG4700" s="187" t="str">
        <f t="shared" si="1566"/>
        <v/>
      </c>
      <c r="AH4700" s="187" t="str">
        <f t="shared" si="1567"/>
        <v/>
      </c>
      <c r="AI4700" s="187" t="str">
        <f t="shared" si="1568"/>
        <v/>
      </c>
      <c r="AJ4700" s="187" t="str">
        <f t="shared" si="1569"/>
        <v/>
      </c>
      <c r="AK4700" s="187" t="str">
        <f t="shared" si="1570"/>
        <v/>
      </c>
      <c r="AN4700" s="187" t="str">
        <f t="shared" si="1571"/>
        <v/>
      </c>
      <c r="AO4700" s="187" t="str">
        <f t="shared" si="1572"/>
        <v/>
      </c>
      <c r="AP4700" s="187" t="str">
        <f t="shared" si="1573"/>
        <v/>
      </c>
      <c r="AT4700" s="187" t="str">
        <f t="shared" si="1574"/>
        <v/>
      </c>
      <c r="AU4700" s="187" t="str">
        <f t="shared" si="1575"/>
        <v/>
      </c>
      <c r="AV4700" s="187" t="str">
        <f t="shared" si="1576"/>
        <v/>
      </c>
      <c r="AW4700" s="187" t="str">
        <f t="shared" si="1577"/>
        <v/>
      </c>
      <c r="AX4700" s="187" t="str">
        <f t="shared" si="1578"/>
        <v/>
      </c>
      <c r="AY4700" s="187" t="str">
        <f t="shared" si="1579"/>
        <v/>
      </c>
      <c r="AZ4700" s="187" t="str">
        <f t="shared" si="1580"/>
        <v/>
      </c>
      <c r="BA4700" s="187" t="str">
        <f t="shared" si="1581"/>
        <v xml:space="preserve"> </v>
      </c>
      <c r="BB4700" s="187" t="str">
        <f>IFERROR(IF(AW4700="","",VLOOKUP(AW4700,SUSS!R:S,2,FALSE)),AY4700*SUSS!$M$2)</f>
        <v/>
      </c>
      <c r="BC4700" s="187" t="str">
        <f t="shared" si="1582"/>
        <v/>
      </c>
    </row>
    <row r="4701" spans="29:55">
      <c r="AC4701" s="187" t="str">
        <f t="shared" si="1562"/>
        <v/>
      </c>
      <c r="AD4701" s="187" t="str">
        <f t="shared" si="1563"/>
        <v/>
      </c>
      <c r="AE4701" s="187" t="str">
        <f t="shared" si="1564"/>
        <v/>
      </c>
      <c r="AF4701" s="187" t="str">
        <f t="shared" si="1565"/>
        <v/>
      </c>
      <c r="AG4701" s="187" t="str">
        <f t="shared" si="1566"/>
        <v/>
      </c>
      <c r="AH4701" s="187" t="str">
        <f t="shared" si="1567"/>
        <v/>
      </c>
      <c r="AI4701" s="187" t="str">
        <f t="shared" si="1568"/>
        <v/>
      </c>
      <c r="AJ4701" s="187" t="str">
        <f t="shared" si="1569"/>
        <v/>
      </c>
      <c r="AK4701" s="187" t="str">
        <f t="shared" si="1570"/>
        <v/>
      </c>
      <c r="AN4701" s="187" t="str">
        <f t="shared" si="1571"/>
        <v/>
      </c>
      <c r="AO4701" s="187" t="str">
        <f t="shared" si="1572"/>
        <v/>
      </c>
      <c r="AP4701" s="187" t="str">
        <f t="shared" si="1573"/>
        <v/>
      </c>
      <c r="AT4701" s="187" t="str">
        <f t="shared" si="1574"/>
        <v/>
      </c>
      <c r="AU4701" s="187" t="str">
        <f t="shared" si="1575"/>
        <v/>
      </c>
      <c r="AV4701" s="187" t="str">
        <f t="shared" si="1576"/>
        <v/>
      </c>
      <c r="AW4701" s="187" t="str">
        <f t="shared" si="1577"/>
        <v/>
      </c>
      <c r="AX4701" s="187" t="str">
        <f t="shared" si="1578"/>
        <v/>
      </c>
      <c r="AY4701" s="187" t="str">
        <f t="shared" si="1579"/>
        <v/>
      </c>
      <c r="AZ4701" s="187" t="str">
        <f t="shared" si="1580"/>
        <v/>
      </c>
      <c r="BA4701" s="187" t="str">
        <f t="shared" si="1581"/>
        <v xml:space="preserve"> </v>
      </c>
      <c r="BB4701" s="187" t="str">
        <f>IFERROR(IF(AW4701="","",VLOOKUP(AW4701,SUSS!R:S,2,FALSE)),AY4701*SUSS!$M$2)</f>
        <v/>
      </c>
      <c r="BC4701" s="187" t="str">
        <f t="shared" si="1582"/>
        <v/>
      </c>
    </row>
    <row r="4702" spans="29:55">
      <c r="AC4702" s="187" t="str">
        <f t="shared" si="1562"/>
        <v/>
      </c>
      <c r="AD4702" s="187" t="str">
        <f t="shared" si="1563"/>
        <v/>
      </c>
      <c r="AE4702" s="187" t="str">
        <f t="shared" si="1564"/>
        <v/>
      </c>
      <c r="AF4702" s="187" t="str">
        <f t="shared" si="1565"/>
        <v/>
      </c>
      <c r="AG4702" s="187" t="str">
        <f t="shared" si="1566"/>
        <v/>
      </c>
      <c r="AH4702" s="187" t="str">
        <f t="shared" si="1567"/>
        <v/>
      </c>
      <c r="AI4702" s="187" t="str">
        <f t="shared" si="1568"/>
        <v/>
      </c>
      <c r="AJ4702" s="187" t="str">
        <f t="shared" si="1569"/>
        <v/>
      </c>
      <c r="AK4702" s="187" t="str">
        <f t="shared" si="1570"/>
        <v/>
      </c>
      <c r="AN4702" s="187" t="str">
        <f t="shared" si="1571"/>
        <v/>
      </c>
      <c r="AO4702" s="187" t="str">
        <f t="shared" si="1572"/>
        <v/>
      </c>
      <c r="AP4702" s="187" t="str">
        <f t="shared" si="1573"/>
        <v/>
      </c>
      <c r="AT4702" s="187" t="str">
        <f t="shared" si="1574"/>
        <v/>
      </c>
      <c r="AU4702" s="187" t="str">
        <f t="shared" si="1575"/>
        <v/>
      </c>
      <c r="AV4702" s="187" t="str">
        <f t="shared" si="1576"/>
        <v/>
      </c>
      <c r="AW4702" s="187" t="str">
        <f t="shared" si="1577"/>
        <v/>
      </c>
      <c r="AX4702" s="187" t="str">
        <f t="shared" si="1578"/>
        <v/>
      </c>
      <c r="AY4702" s="187" t="str">
        <f t="shared" si="1579"/>
        <v/>
      </c>
      <c r="AZ4702" s="187" t="str">
        <f t="shared" si="1580"/>
        <v/>
      </c>
      <c r="BA4702" s="187" t="str">
        <f t="shared" si="1581"/>
        <v xml:space="preserve"> </v>
      </c>
      <c r="BB4702" s="187" t="str">
        <f>IFERROR(IF(AW4702="","",VLOOKUP(AW4702,SUSS!R:S,2,FALSE)),AY4702*SUSS!$M$2)</f>
        <v/>
      </c>
      <c r="BC4702" s="187" t="str">
        <f t="shared" si="1582"/>
        <v/>
      </c>
    </row>
    <row r="4703" spans="29:55">
      <c r="AC4703" s="187" t="str">
        <f t="shared" si="1562"/>
        <v/>
      </c>
      <c r="AD4703" s="187" t="str">
        <f t="shared" si="1563"/>
        <v/>
      </c>
      <c r="AE4703" s="187" t="str">
        <f t="shared" si="1564"/>
        <v/>
      </c>
      <c r="AF4703" s="187" t="str">
        <f t="shared" si="1565"/>
        <v/>
      </c>
      <c r="AG4703" s="187" t="str">
        <f t="shared" si="1566"/>
        <v/>
      </c>
      <c r="AH4703" s="187" t="str">
        <f t="shared" si="1567"/>
        <v/>
      </c>
      <c r="AI4703" s="187" t="str">
        <f t="shared" si="1568"/>
        <v/>
      </c>
      <c r="AJ4703" s="187" t="str">
        <f t="shared" si="1569"/>
        <v/>
      </c>
      <c r="AK4703" s="187" t="str">
        <f t="shared" si="1570"/>
        <v/>
      </c>
      <c r="AN4703" s="187" t="str">
        <f t="shared" si="1571"/>
        <v/>
      </c>
      <c r="AO4703" s="187" t="str">
        <f t="shared" si="1572"/>
        <v/>
      </c>
      <c r="AP4703" s="187" t="str">
        <f t="shared" si="1573"/>
        <v/>
      </c>
      <c r="AT4703" s="187" t="str">
        <f t="shared" si="1574"/>
        <v/>
      </c>
      <c r="AU4703" s="187" t="str">
        <f t="shared" si="1575"/>
        <v/>
      </c>
      <c r="AV4703" s="187" t="str">
        <f t="shared" si="1576"/>
        <v/>
      </c>
      <c r="AW4703" s="187" t="str">
        <f t="shared" si="1577"/>
        <v/>
      </c>
      <c r="AX4703" s="187" t="str">
        <f t="shared" si="1578"/>
        <v/>
      </c>
      <c r="AY4703" s="187" t="str">
        <f t="shared" si="1579"/>
        <v/>
      </c>
      <c r="AZ4703" s="187" t="str">
        <f t="shared" si="1580"/>
        <v/>
      </c>
      <c r="BA4703" s="187" t="str">
        <f t="shared" si="1581"/>
        <v xml:space="preserve"> </v>
      </c>
      <c r="BB4703" s="187" t="str">
        <f>IFERROR(IF(AW4703="","",VLOOKUP(AW4703,SUSS!R:S,2,FALSE)),AY4703*SUSS!$M$2)</f>
        <v/>
      </c>
      <c r="BC4703" s="187" t="str">
        <f t="shared" si="1582"/>
        <v/>
      </c>
    </row>
    <row r="4704" spans="29:55">
      <c r="AC4704" s="187" t="str">
        <f t="shared" si="1562"/>
        <v/>
      </c>
      <c r="AD4704" s="187" t="str">
        <f t="shared" si="1563"/>
        <v/>
      </c>
      <c r="AE4704" s="187" t="str">
        <f t="shared" si="1564"/>
        <v/>
      </c>
      <c r="AF4704" s="187" t="str">
        <f t="shared" si="1565"/>
        <v/>
      </c>
      <c r="AG4704" s="187" t="str">
        <f t="shared" si="1566"/>
        <v/>
      </c>
      <c r="AH4704" s="187" t="str">
        <f t="shared" si="1567"/>
        <v/>
      </c>
      <c r="AI4704" s="187" t="str">
        <f t="shared" si="1568"/>
        <v/>
      </c>
      <c r="AJ4704" s="187" t="str">
        <f t="shared" si="1569"/>
        <v/>
      </c>
      <c r="AK4704" s="187" t="str">
        <f t="shared" si="1570"/>
        <v/>
      </c>
      <c r="AN4704" s="187" t="str">
        <f t="shared" si="1571"/>
        <v/>
      </c>
      <c r="AO4704" s="187" t="str">
        <f t="shared" si="1572"/>
        <v/>
      </c>
      <c r="AP4704" s="187" t="str">
        <f t="shared" si="1573"/>
        <v/>
      </c>
      <c r="AT4704" s="187" t="str">
        <f t="shared" si="1574"/>
        <v/>
      </c>
      <c r="AU4704" s="187" t="str">
        <f t="shared" si="1575"/>
        <v/>
      </c>
      <c r="AV4704" s="187" t="str">
        <f t="shared" si="1576"/>
        <v/>
      </c>
      <c r="AW4704" s="187" t="str">
        <f t="shared" si="1577"/>
        <v/>
      </c>
      <c r="AX4704" s="187" t="str">
        <f t="shared" si="1578"/>
        <v/>
      </c>
      <c r="AY4704" s="187" t="str">
        <f t="shared" si="1579"/>
        <v/>
      </c>
      <c r="AZ4704" s="187" t="str">
        <f t="shared" si="1580"/>
        <v/>
      </c>
      <c r="BA4704" s="187" t="str">
        <f t="shared" si="1581"/>
        <v xml:space="preserve"> </v>
      </c>
      <c r="BB4704" s="187" t="str">
        <f>IFERROR(IF(AW4704="","",VLOOKUP(AW4704,SUSS!R:S,2,FALSE)),AY4704*SUSS!$M$2)</f>
        <v/>
      </c>
      <c r="BC4704" s="187" t="str">
        <f t="shared" si="1582"/>
        <v/>
      </c>
    </row>
    <row r="4705" spans="29:55">
      <c r="AC4705" s="187" t="str">
        <f t="shared" ref="AC4705:AC4768" si="1583">IF($E4705=$AD$1,IF($G4705=$AE$1,A4705,""),"")</f>
        <v/>
      </c>
      <c r="AD4705" s="187" t="str">
        <f t="shared" ref="AD4705:AD4768" si="1584">IF($E4705=$AD$1,IF($G4705=$AE$1,E4705,""),"")</f>
        <v/>
      </c>
      <c r="AE4705" s="187" t="str">
        <f t="shared" ref="AE4705:AE4768" si="1585">IF($E4705=$AD$1,IF($G4705=$AE$1,F4705,""),"")</f>
        <v/>
      </c>
      <c r="AF4705" s="187" t="str">
        <f t="shared" ref="AF4705:AF4768" si="1586">IF($E4705=$AD$1,IF($G4705=$AE$1,G4705,""),"")</f>
        <v/>
      </c>
      <c r="AG4705" s="187" t="str">
        <f t="shared" ref="AG4705:AG4768" si="1587">IF($E4705=$AD$1,IF($G4705=$AE$1,I4705,""),"")</f>
        <v/>
      </c>
      <c r="AH4705" s="187" t="str">
        <f t="shared" ref="AH4705:AH4768" si="1588">IF($E4705=$AD$1,IF($G4705=$AE$1,J4705,""),"")</f>
        <v/>
      </c>
      <c r="AI4705" s="187" t="str">
        <f t="shared" ref="AI4705:AI4768" si="1589">IF($E4705=$AD$1,IF($G4705=$AE$1,K4705,""),"")</f>
        <v/>
      </c>
      <c r="AJ4705" s="187" t="str">
        <f t="shared" ref="AJ4705:AJ4768" si="1590">IF($E4705=$AD$1,IF($G4705=$AE$1,B4705,""),"")</f>
        <v/>
      </c>
      <c r="AK4705" s="187" t="str">
        <f t="shared" ref="AK4705:AK4768" si="1591">IF($E4705=$AD$1,IF($G4705=$AE$1,C4705,""),"")</f>
        <v/>
      </c>
      <c r="AN4705" s="187" t="str">
        <f t="shared" ref="AN4705:AN4768" si="1592">LEFT(AO4705,7)</f>
        <v/>
      </c>
      <c r="AO4705" s="187" t="str">
        <f t="shared" ref="AO4705:AO4768" si="1593">IF(AF4705=$AE$1,AJ4705&amp;"/"&amp;AK4705&amp;" "&amp;AD4705,"")</f>
        <v/>
      </c>
      <c r="AP4705" s="187" t="str">
        <f t="shared" ref="AP4705:AP4768" si="1594">IF(AO4705&lt;&gt;"",AI4705,"")</f>
        <v/>
      </c>
      <c r="AT4705" s="187" t="str">
        <f t="shared" ref="AT4705:AT4768" si="1595">IF($Q4705=$AD$1,N4705,"")</f>
        <v/>
      </c>
      <c r="AU4705" s="187" t="str">
        <f t="shared" ref="AU4705:AU4768" si="1596">IF($Q4705=$AD$1,O4705,"")</f>
        <v/>
      </c>
      <c r="AV4705" s="187" t="str">
        <f t="shared" ref="AV4705:AV4768" si="1597">IF($Q4705=$AD$1,P4705,"")</f>
        <v/>
      </c>
      <c r="AW4705" s="187" t="str">
        <f t="shared" ref="AW4705:AW4768" si="1598">IF($Q4705=$AD$1,T4705,"")</f>
        <v/>
      </c>
      <c r="AX4705" s="187" t="str">
        <f t="shared" ref="AX4705:AX4768" si="1599">IF(AW4705&lt;&gt;"",AW4705&amp;" "&amp;$AD$1,"")</f>
        <v/>
      </c>
      <c r="AY4705" s="187" t="str">
        <f t="shared" ref="AY4705:AY4768" si="1600">VLOOKUP(AX4705,AO:AP,2,FALSE)</f>
        <v/>
      </c>
      <c r="AZ4705" s="187" t="str">
        <f t="shared" ref="AZ4705:AZ4768" si="1601">IF(AY4705="","",AV4705/AY4705)</f>
        <v/>
      </c>
      <c r="BA4705" s="187" t="str">
        <f t="shared" ref="BA4705:BA4768" si="1602">AT4705&amp;" "&amp;AU4705</f>
        <v xml:space="preserve"> </v>
      </c>
      <c r="BB4705" s="187" t="str">
        <f>IFERROR(IF(AW4705="","",VLOOKUP(AW4705,SUSS!R:S,2,FALSE)),AY4705*SUSS!$M$2)</f>
        <v/>
      </c>
      <c r="BC4705" s="187" t="str">
        <f t="shared" ref="BC4705:BC4768" si="1603">IFERROR(IF(BB4705&lt;&gt;"",AZ4705*BB4705,""),"VER")</f>
        <v/>
      </c>
    </row>
    <row r="4706" spans="29:55">
      <c r="AC4706" s="187" t="str">
        <f t="shared" si="1583"/>
        <v/>
      </c>
      <c r="AD4706" s="187" t="str">
        <f t="shared" si="1584"/>
        <v/>
      </c>
      <c r="AE4706" s="187" t="str">
        <f t="shared" si="1585"/>
        <v/>
      </c>
      <c r="AF4706" s="187" t="str">
        <f t="shared" si="1586"/>
        <v/>
      </c>
      <c r="AG4706" s="187" t="str">
        <f t="shared" si="1587"/>
        <v/>
      </c>
      <c r="AH4706" s="187" t="str">
        <f t="shared" si="1588"/>
        <v/>
      </c>
      <c r="AI4706" s="187" t="str">
        <f t="shared" si="1589"/>
        <v/>
      </c>
      <c r="AJ4706" s="187" t="str">
        <f t="shared" si="1590"/>
        <v/>
      </c>
      <c r="AK4706" s="187" t="str">
        <f t="shared" si="1591"/>
        <v/>
      </c>
      <c r="AN4706" s="187" t="str">
        <f t="shared" si="1592"/>
        <v/>
      </c>
      <c r="AO4706" s="187" t="str">
        <f t="shared" si="1593"/>
        <v/>
      </c>
      <c r="AP4706" s="187" t="str">
        <f t="shared" si="1594"/>
        <v/>
      </c>
      <c r="AT4706" s="187" t="str">
        <f t="shared" si="1595"/>
        <v/>
      </c>
      <c r="AU4706" s="187" t="str">
        <f t="shared" si="1596"/>
        <v/>
      </c>
      <c r="AV4706" s="187" t="str">
        <f t="shared" si="1597"/>
        <v/>
      </c>
      <c r="AW4706" s="187" t="str">
        <f t="shared" si="1598"/>
        <v/>
      </c>
      <c r="AX4706" s="187" t="str">
        <f t="shared" si="1599"/>
        <v/>
      </c>
      <c r="AY4706" s="187" t="str">
        <f t="shared" si="1600"/>
        <v/>
      </c>
      <c r="AZ4706" s="187" t="str">
        <f t="shared" si="1601"/>
        <v/>
      </c>
      <c r="BA4706" s="187" t="str">
        <f t="shared" si="1602"/>
        <v xml:space="preserve"> </v>
      </c>
      <c r="BB4706" s="187" t="str">
        <f>IFERROR(IF(AW4706="","",VLOOKUP(AW4706,SUSS!R:S,2,FALSE)),AY4706*SUSS!$M$2)</f>
        <v/>
      </c>
      <c r="BC4706" s="187" t="str">
        <f t="shared" si="1603"/>
        <v/>
      </c>
    </row>
    <row r="4707" spans="29:55">
      <c r="AC4707" s="187" t="str">
        <f t="shared" si="1583"/>
        <v/>
      </c>
      <c r="AD4707" s="187" t="str">
        <f t="shared" si="1584"/>
        <v/>
      </c>
      <c r="AE4707" s="187" t="str">
        <f t="shared" si="1585"/>
        <v/>
      </c>
      <c r="AF4707" s="187" t="str">
        <f t="shared" si="1586"/>
        <v/>
      </c>
      <c r="AG4707" s="187" t="str">
        <f t="shared" si="1587"/>
        <v/>
      </c>
      <c r="AH4707" s="187" t="str">
        <f t="shared" si="1588"/>
        <v/>
      </c>
      <c r="AI4707" s="187" t="str">
        <f t="shared" si="1589"/>
        <v/>
      </c>
      <c r="AJ4707" s="187" t="str">
        <f t="shared" si="1590"/>
        <v/>
      </c>
      <c r="AK4707" s="187" t="str">
        <f t="shared" si="1591"/>
        <v/>
      </c>
      <c r="AN4707" s="187" t="str">
        <f t="shared" si="1592"/>
        <v/>
      </c>
      <c r="AO4707" s="187" t="str">
        <f t="shared" si="1593"/>
        <v/>
      </c>
      <c r="AP4707" s="187" t="str">
        <f t="shared" si="1594"/>
        <v/>
      </c>
      <c r="AT4707" s="187" t="str">
        <f t="shared" si="1595"/>
        <v/>
      </c>
      <c r="AU4707" s="187" t="str">
        <f t="shared" si="1596"/>
        <v/>
      </c>
      <c r="AV4707" s="187" t="str">
        <f t="shared" si="1597"/>
        <v/>
      </c>
      <c r="AW4707" s="187" t="str">
        <f t="shared" si="1598"/>
        <v/>
      </c>
      <c r="AX4707" s="187" t="str">
        <f t="shared" si="1599"/>
        <v/>
      </c>
      <c r="AY4707" s="187" t="str">
        <f t="shared" si="1600"/>
        <v/>
      </c>
      <c r="AZ4707" s="187" t="str">
        <f t="shared" si="1601"/>
        <v/>
      </c>
      <c r="BA4707" s="187" t="str">
        <f t="shared" si="1602"/>
        <v xml:space="preserve"> </v>
      </c>
      <c r="BB4707" s="187" t="str">
        <f>IFERROR(IF(AW4707="","",VLOOKUP(AW4707,SUSS!R:S,2,FALSE)),AY4707*SUSS!$M$2)</f>
        <v/>
      </c>
      <c r="BC4707" s="187" t="str">
        <f t="shared" si="1603"/>
        <v/>
      </c>
    </row>
    <row r="4708" spans="29:55">
      <c r="AC4708" s="187" t="str">
        <f t="shared" si="1583"/>
        <v/>
      </c>
      <c r="AD4708" s="187" t="str">
        <f t="shared" si="1584"/>
        <v/>
      </c>
      <c r="AE4708" s="187" t="str">
        <f t="shared" si="1585"/>
        <v/>
      </c>
      <c r="AF4708" s="187" t="str">
        <f t="shared" si="1586"/>
        <v/>
      </c>
      <c r="AG4708" s="187" t="str">
        <f t="shared" si="1587"/>
        <v/>
      </c>
      <c r="AH4708" s="187" t="str">
        <f t="shared" si="1588"/>
        <v/>
      </c>
      <c r="AI4708" s="187" t="str">
        <f t="shared" si="1589"/>
        <v/>
      </c>
      <c r="AJ4708" s="187" t="str">
        <f t="shared" si="1590"/>
        <v/>
      </c>
      <c r="AK4708" s="187" t="str">
        <f t="shared" si="1591"/>
        <v/>
      </c>
      <c r="AN4708" s="187" t="str">
        <f t="shared" si="1592"/>
        <v/>
      </c>
      <c r="AO4708" s="187" t="str">
        <f t="shared" si="1593"/>
        <v/>
      </c>
      <c r="AP4708" s="187" t="str">
        <f t="shared" si="1594"/>
        <v/>
      </c>
      <c r="AT4708" s="187" t="str">
        <f t="shared" si="1595"/>
        <v/>
      </c>
      <c r="AU4708" s="187" t="str">
        <f t="shared" si="1596"/>
        <v/>
      </c>
      <c r="AV4708" s="187" t="str">
        <f t="shared" si="1597"/>
        <v/>
      </c>
      <c r="AW4708" s="187" t="str">
        <f t="shared" si="1598"/>
        <v/>
      </c>
      <c r="AX4708" s="187" t="str">
        <f t="shared" si="1599"/>
        <v/>
      </c>
      <c r="AY4708" s="187" t="str">
        <f t="shared" si="1600"/>
        <v/>
      </c>
      <c r="AZ4708" s="187" t="str">
        <f t="shared" si="1601"/>
        <v/>
      </c>
      <c r="BA4708" s="187" t="str">
        <f t="shared" si="1602"/>
        <v xml:space="preserve"> </v>
      </c>
      <c r="BB4708" s="187" t="str">
        <f>IFERROR(IF(AW4708="","",VLOOKUP(AW4708,SUSS!R:S,2,FALSE)),AY4708*SUSS!$M$2)</f>
        <v/>
      </c>
      <c r="BC4708" s="187" t="str">
        <f t="shared" si="1603"/>
        <v/>
      </c>
    </row>
    <row r="4709" spans="29:55">
      <c r="AC4709" s="187" t="str">
        <f t="shared" si="1583"/>
        <v/>
      </c>
      <c r="AD4709" s="187" t="str">
        <f t="shared" si="1584"/>
        <v/>
      </c>
      <c r="AE4709" s="187" t="str">
        <f t="shared" si="1585"/>
        <v/>
      </c>
      <c r="AF4709" s="187" t="str">
        <f t="shared" si="1586"/>
        <v/>
      </c>
      <c r="AG4709" s="187" t="str">
        <f t="shared" si="1587"/>
        <v/>
      </c>
      <c r="AH4709" s="187" t="str">
        <f t="shared" si="1588"/>
        <v/>
      </c>
      <c r="AI4709" s="187" t="str">
        <f t="shared" si="1589"/>
        <v/>
      </c>
      <c r="AJ4709" s="187" t="str">
        <f t="shared" si="1590"/>
        <v/>
      </c>
      <c r="AK4709" s="187" t="str">
        <f t="shared" si="1591"/>
        <v/>
      </c>
      <c r="AN4709" s="187" t="str">
        <f t="shared" si="1592"/>
        <v/>
      </c>
      <c r="AO4709" s="187" t="str">
        <f t="shared" si="1593"/>
        <v/>
      </c>
      <c r="AP4709" s="187" t="str">
        <f t="shared" si="1594"/>
        <v/>
      </c>
      <c r="AT4709" s="187" t="str">
        <f t="shared" si="1595"/>
        <v/>
      </c>
      <c r="AU4709" s="187" t="str">
        <f t="shared" si="1596"/>
        <v/>
      </c>
      <c r="AV4709" s="187" t="str">
        <f t="shared" si="1597"/>
        <v/>
      </c>
      <c r="AW4709" s="187" t="str">
        <f t="shared" si="1598"/>
        <v/>
      </c>
      <c r="AX4709" s="187" t="str">
        <f t="shared" si="1599"/>
        <v/>
      </c>
      <c r="AY4709" s="187" t="str">
        <f t="shared" si="1600"/>
        <v/>
      </c>
      <c r="AZ4709" s="187" t="str">
        <f t="shared" si="1601"/>
        <v/>
      </c>
      <c r="BA4709" s="187" t="str">
        <f t="shared" si="1602"/>
        <v xml:space="preserve"> </v>
      </c>
      <c r="BB4709" s="187" t="str">
        <f>IFERROR(IF(AW4709="","",VLOOKUP(AW4709,SUSS!R:S,2,FALSE)),AY4709*SUSS!$M$2)</f>
        <v/>
      </c>
      <c r="BC4709" s="187" t="str">
        <f t="shared" si="1603"/>
        <v/>
      </c>
    </row>
    <row r="4710" spans="29:55">
      <c r="AC4710" s="187" t="str">
        <f t="shared" si="1583"/>
        <v/>
      </c>
      <c r="AD4710" s="187" t="str">
        <f t="shared" si="1584"/>
        <v/>
      </c>
      <c r="AE4710" s="187" t="str">
        <f t="shared" si="1585"/>
        <v/>
      </c>
      <c r="AF4710" s="187" t="str">
        <f t="shared" si="1586"/>
        <v/>
      </c>
      <c r="AG4710" s="187" t="str">
        <f t="shared" si="1587"/>
        <v/>
      </c>
      <c r="AH4710" s="187" t="str">
        <f t="shared" si="1588"/>
        <v/>
      </c>
      <c r="AI4710" s="187" t="str">
        <f t="shared" si="1589"/>
        <v/>
      </c>
      <c r="AJ4710" s="187" t="str">
        <f t="shared" si="1590"/>
        <v/>
      </c>
      <c r="AK4710" s="187" t="str">
        <f t="shared" si="1591"/>
        <v/>
      </c>
      <c r="AN4710" s="187" t="str">
        <f t="shared" si="1592"/>
        <v/>
      </c>
      <c r="AO4710" s="187" t="str">
        <f t="shared" si="1593"/>
        <v/>
      </c>
      <c r="AP4710" s="187" t="str">
        <f t="shared" si="1594"/>
        <v/>
      </c>
      <c r="AT4710" s="187" t="str">
        <f t="shared" si="1595"/>
        <v/>
      </c>
      <c r="AU4710" s="187" t="str">
        <f t="shared" si="1596"/>
        <v/>
      </c>
      <c r="AV4710" s="187" t="str">
        <f t="shared" si="1597"/>
        <v/>
      </c>
      <c r="AW4710" s="187" t="str">
        <f t="shared" si="1598"/>
        <v/>
      </c>
      <c r="AX4710" s="187" t="str">
        <f t="shared" si="1599"/>
        <v/>
      </c>
      <c r="AY4710" s="187" t="str">
        <f t="shared" si="1600"/>
        <v/>
      </c>
      <c r="AZ4710" s="187" t="str">
        <f t="shared" si="1601"/>
        <v/>
      </c>
      <c r="BA4710" s="187" t="str">
        <f t="shared" si="1602"/>
        <v xml:space="preserve"> </v>
      </c>
      <c r="BB4710" s="187" t="str">
        <f>IFERROR(IF(AW4710="","",VLOOKUP(AW4710,SUSS!R:S,2,FALSE)),AY4710*SUSS!$M$2)</f>
        <v/>
      </c>
      <c r="BC4710" s="187" t="str">
        <f t="shared" si="1603"/>
        <v/>
      </c>
    </row>
    <row r="4711" spans="29:55">
      <c r="AC4711" s="187" t="str">
        <f t="shared" si="1583"/>
        <v/>
      </c>
      <c r="AD4711" s="187" t="str">
        <f t="shared" si="1584"/>
        <v/>
      </c>
      <c r="AE4711" s="187" t="str">
        <f t="shared" si="1585"/>
        <v/>
      </c>
      <c r="AF4711" s="187" t="str">
        <f t="shared" si="1586"/>
        <v/>
      </c>
      <c r="AG4711" s="187" t="str">
        <f t="shared" si="1587"/>
        <v/>
      </c>
      <c r="AH4711" s="187" t="str">
        <f t="shared" si="1588"/>
        <v/>
      </c>
      <c r="AI4711" s="187" t="str">
        <f t="shared" si="1589"/>
        <v/>
      </c>
      <c r="AJ4711" s="187" t="str">
        <f t="shared" si="1590"/>
        <v/>
      </c>
      <c r="AK4711" s="187" t="str">
        <f t="shared" si="1591"/>
        <v/>
      </c>
      <c r="AN4711" s="187" t="str">
        <f t="shared" si="1592"/>
        <v/>
      </c>
      <c r="AO4711" s="187" t="str">
        <f t="shared" si="1593"/>
        <v/>
      </c>
      <c r="AP4711" s="187" t="str">
        <f t="shared" si="1594"/>
        <v/>
      </c>
      <c r="AT4711" s="187" t="str">
        <f t="shared" si="1595"/>
        <v/>
      </c>
      <c r="AU4711" s="187" t="str">
        <f t="shared" si="1596"/>
        <v/>
      </c>
      <c r="AV4711" s="187" t="str">
        <f t="shared" si="1597"/>
        <v/>
      </c>
      <c r="AW4711" s="187" t="str">
        <f t="shared" si="1598"/>
        <v/>
      </c>
      <c r="AX4711" s="187" t="str">
        <f t="shared" si="1599"/>
        <v/>
      </c>
      <c r="AY4711" s="187" t="str">
        <f t="shared" si="1600"/>
        <v/>
      </c>
      <c r="AZ4711" s="187" t="str">
        <f t="shared" si="1601"/>
        <v/>
      </c>
      <c r="BA4711" s="187" t="str">
        <f t="shared" si="1602"/>
        <v xml:space="preserve"> </v>
      </c>
      <c r="BB4711" s="187" t="str">
        <f>IFERROR(IF(AW4711="","",VLOOKUP(AW4711,SUSS!R:S,2,FALSE)),AY4711*SUSS!$M$2)</f>
        <v/>
      </c>
      <c r="BC4711" s="187" t="str">
        <f t="shared" si="1603"/>
        <v/>
      </c>
    </row>
    <row r="4712" spans="29:55">
      <c r="AC4712" s="187" t="str">
        <f t="shared" si="1583"/>
        <v/>
      </c>
      <c r="AD4712" s="187" t="str">
        <f t="shared" si="1584"/>
        <v/>
      </c>
      <c r="AE4712" s="187" t="str">
        <f t="shared" si="1585"/>
        <v/>
      </c>
      <c r="AF4712" s="187" t="str">
        <f t="shared" si="1586"/>
        <v/>
      </c>
      <c r="AG4712" s="187" t="str">
        <f t="shared" si="1587"/>
        <v/>
      </c>
      <c r="AH4712" s="187" t="str">
        <f t="shared" si="1588"/>
        <v/>
      </c>
      <c r="AI4712" s="187" t="str">
        <f t="shared" si="1589"/>
        <v/>
      </c>
      <c r="AJ4712" s="187" t="str">
        <f t="shared" si="1590"/>
        <v/>
      </c>
      <c r="AK4712" s="187" t="str">
        <f t="shared" si="1591"/>
        <v/>
      </c>
      <c r="AN4712" s="187" t="str">
        <f t="shared" si="1592"/>
        <v/>
      </c>
      <c r="AO4712" s="187" t="str">
        <f t="shared" si="1593"/>
        <v/>
      </c>
      <c r="AP4712" s="187" t="str">
        <f t="shared" si="1594"/>
        <v/>
      </c>
      <c r="AT4712" s="187" t="str">
        <f t="shared" si="1595"/>
        <v/>
      </c>
      <c r="AU4712" s="187" t="str">
        <f t="shared" si="1596"/>
        <v/>
      </c>
      <c r="AV4712" s="187" t="str">
        <f t="shared" si="1597"/>
        <v/>
      </c>
      <c r="AW4712" s="187" t="str">
        <f t="shared" si="1598"/>
        <v/>
      </c>
      <c r="AX4712" s="187" t="str">
        <f t="shared" si="1599"/>
        <v/>
      </c>
      <c r="AY4712" s="187" t="str">
        <f t="shared" si="1600"/>
        <v/>
      </c>
      <c r="AZ4712" s="187" t="str">
        <f t="shared" si="1601"/>
        <v/>
      </c>
      <c r="BA4712" s="187" t="str">
        <f t="shared" si="1602"/>
        <v xml:space="preserve"> </v>
      </c>
      <c r="BB4712" s="187" t="str">
        <f>IFERROR(IF(AW4712="","",VLOOKUP(AW4712,SUSS!R:S,2,FALSE)),AY4712*SUSS!$M$2)</f>
        <v/>
      </c>
      <c r="BC4712" s="187" t="str">
        <f t="shared" si="1603"/>
        <v/>
      </c>
    </row>
    <row r="4713" spans="29:55">
      <c r="AC4713" s="187" t="str">
        <f t="shared" si="1583"/>
        <v/>
      </c>
      <c r="AD4713" s="187" t="str">
        <f t="shared" si="1584"/>
        <v/>
      </c>
      <c r="AE4713" s="187" t="str">
        <f t="shared" si="1585"/>
        <v/>
      </c>
      <c r="AF4713" s="187" t="str">
        <f t="shared" si="1586"/>
        <v/>
      </c>
      <c r="AG4713" s="187" t="str">
        <f t="shared" si="1587"/>
        <v/>
      </c>
      <c r="AH4713" s="187" t="str">
        <f t="shared" si="1588"/>
        <v/>
      </c>
      <c r="AI4713" s="187" t="str">
        <f t="shared" si="1589"/>
        <v/>
      </c>
      <c r="AJ4713" s="187" t="str">
        <f t="shared" si="1590"/>
        <v/>
      </c>
      <c r="AK4713" s="187" t="str">
        <f t="shared" si="1591"/>
        <v/>
      </c>
      <c r="AN4713" s="187" t="str">
        <f t="shared" si="1592"/>
        <v/>
      </c>
      <c r="AO4713" s="187" t="str">
        <f t="shared" si="1593"/>
        <v/>
      </c>
      <c r="AP4713" s="187" t="str">
        <f t="shared" si="1594"/>
        <v/>
      </c>
      <c r="AT4713" s="187" t="str">
        <f t="shared" si="1595"/>
        <v/>
      </c>
      <c r="AU4713" s="187" t="str">
        <f t="shared" si="1596"/>
        <v/>
      </c>
      <c r="AV4713" s="187" t="str">
        <f t="shared" si="1597"/>
        <v/>
      </c>
      <c r="AW4713" s="187" t="str">
        <f t="shared" si="1598"/>
        <v/>
      </c>
      <c r="AX4713" s="187" t="str">
        <f t="shared" si="1599"/>
        <v/>
      </c>
      <c r="AY4713" s="187" t="str">
        <f t="shared" si="1600"/>
        <v/>
      </c>
      <c r="AZ4713" s="187" t="str">
        <f t="shared" si="1601"/>
        <v/>
      </c>
      <c r="BA4713" s="187" t="str">
        <f t="shared" si="1602"/>
        <v xml:space="preserve"> </v>
      </c>
      <c r="BB4713" s="187" t="str">
        <f>IFERROR(IF(AW4713="","",VLOOKUP(AW4713,SUSS!R:S,2,FALSE)),AY4713*SUSS!$M$2)</f>
        <v/>
      </c>
      <c r="BC4713" s="187" t="str">
        <f t="shared" si="1603"/>
        <v/>
      </c>
    </row>
    <row r="4714" spans="29:55">
      <c r="AC4714" s="187" t="str">
        <f t="shared" si="1583"/>
        <v/>
      </c>
      <c r="AD4714" s="187" t="str">
        <f t="shared" si="1584"/>
        <v/>
      </c>
      <c r="AE4714" s="187" t="str">
        <f t="shared" si="1585"/>
        <v/>
      </c>
      <c r="AF4714" s="187" t="str">
        <f t="shared" si="1586"/>
        <v/>
      </c>
      <c r="AG4714" s="187" t="str">
        <f t="shared" si="1587"/>
        <v/>
      </c>
      <c r="AH4714" s="187" t="str">
        <f t="shared" si="1588"/>
        <v/>
      </c>
      <c r="AI4714" s="187" t="str">
        <f t="shared" si="1589"/>
        <v/>
      </c>
      <c r="AJ4714" s="187" t="str">
        <f t="shared" si="1590"/>
        <v/>
      </c>
      <c r="AK4714" s="187" t="str">
        <f t="shared" si="1591"/>
        <v/>
      </c>
      <c r="AN4714" s="187" t="str">
        <f t="shared" si="1592"/>
        <v/>
      </c>
      <c r="AO4714" s="187" t="str">
        <f t="shared" si="1593"/>
        <v/>
      </c>
      <c r="AP4714" s="187" t="str">
        <f t="shared" si="1594"/>
        <v/>
      </c>
      <c r="AT4714" s="187" t="str">
        <f t="shared" si="1595"/>
        <v/>
      </c>
      <c r="AU4714" s="187" t="str">
        <f t="shared" si="1596"/>
        <v/>
      </c>
      <c r="AV4714" s="187" t="str">
        <f t="shared" si="1597"/>
        <v/>
      </c>
      <c r="AW4714" s="187" t="str">
        <f t="shared" si="1598"/>
        <v/>
      </c>
      <c r="AX4714" s="187" t="str">
        <f t="shared" si="1599"/>
        <v/>
      </c>
      <c r="AY4714" s="187" t="str">
        <f t="shared" si="1600"/>
        <v/>
      </c>
      <c r="AZ4714" s="187" t="str">
        <f t="shared" si="1601"/>
        <v/>
      </c>
      <c r="BA4714" s="187" t="str">
        <f t="shared" si="1602"/>
        <v xml:space="preserve"> </v>
      </c>
      <c r="BB4714" s="187" t="str">
        <f>IFERROR(IF(AW4714="","",VLOOKUP(AW4714,SUSS!R:S,2,FALSE)),AY4714*SUSS!$M$2)</f>
        <v/>
      </c>
      <c r="BC4714" s="187" t="str">
        <f t="shared" si="1603"/>
        <v/>
      </c>
    </row>
    <row r="4715" spans="29:55">
      <c r="AC4715" s="187" t="str">
        <f t="shared" si="1583"/>
        <v/>
      </c>
      <c r="AD4715" s="187" t="str">
        <f t="shared" si="1584"/>
        <v/>
      </c>
      <c r="AE4715" s="187" t="str">
        <f t="shared" si="1585"/>
        <v/>
      </c>
      <c r="AF4715" s="187" t="str">
        <f t="shared" si="1586"/>
        <v/>
      </c>
      <c r="AG4715" s="187" t="str">
        <f t="shared" si="1587"/>
        <v/>
      </c>
      <c r="AH4715" s="187" t="str">
        <f t="shared" si="1588"/>
        <v/>
      </c>
      <c r="AI4715" s="187" t="str">
        <f t="shared" si="1589"/>
        <v/>
      </c>
      <c r="AJ4715" s="187" t="str">
        <f t="shared" si="1590"/>
        <v/>
      </c>
      <c r="AK4715" s="187" t="str">
        <f t="shared" si="1591"/>
        <v/>
      </c>
      <c r="AN4715" s="187" t="str">
        <f t="shared" si="1592"/>
        <v/>
      </c>
      <c r="AO4715" s="187" t="str">
        <f t="shared" si="1593"/>
        <v/>
      </c>
      <c r="AP4715" s="187" t="str">
        <f t="shared" si="1594"/>
        <v/>
      </c>
      <c r="AT4715" s="187" t="str">
        <f t="shared" si="1595"/>
        <v/>
      </c>
      <c r="AU4715" s="187" t="str">
        <f t="shared" si="1596"/>
        <v/>
      </c>
      <c r="AV4715" s="187" t="str">
        <f t="shared" si="1597"/>
        <v/>
      </c>
      <c r="AW4715" s="187" t="str">
        <f t="shared" si="1598"/>
        <v/>
      </c>
      <c r="AX4715" s="187" t="str">
        <f t="shared" si="1599"/>
        <v/>
      </c>
      <c r="AY4715" s="187" t="str">
        <f t="shared" si="1600"/>
        <v/>
      </c>
      <c r="AZ4715" s="187" t="str">
        <f t="shared" si="1601"/>
        <v/>
      </c>
      <c r="BA4715" s="187" t="str">
        <f t="shared" si="1602"/>
        <v xml:space="preserve"> </v>
      </c>
      <c r="BB4715" s="187" t="str">
        <f>IFERROR(IF(AW4715="","",VLOOKUP(AW4715,SUSS!R:S,2,FALSE)),AY4715*SUSS!$M$2)</f>
        <v/>
      </c>
      <c r="BC4715" s="187" t="str">
        <f t="shared" si="1603"/>
        <v/>
      </c>
    </row>
    <row r="4716" spans="29:55">
      <c r="AC4716" s="187" t="str">
        <f t="shared" si="1583"/>
        <v/>
      </c>
      <c r="AD4716" s="187" t="str">
        <f t="shared" si="1584"/>
        <v/>
      </c>
      <c r="AE4716" s="187" t="str">
        <f t="shared" si="1585"/>
        <v/>
      </c>
      <c r="AF4716" s="187" t="str">
        <f t="shared" si="1586"/>
        <v/>
      </c>
      <c r="AG4716" s="187" t="str">
        <f t="shared" si="1587"/>
        <v/>
      </c>
      <c r="AH4716" s="187" t="str">
        <f t="shared" si="1588"/>
        <v/>
      </c>
      <c r="AI4716" s="187" t="str">
        <f t="shared" si="1589"/>
        <v/>
      </c>
      <c r="AJ4716" s="187" t="str">
        <f t="shared" si="1590"/>
        <v/>
      </c>
      <c r="AK4716" s="187" t="str">
        <f t="shared" si="1591"/>
        <v/>
      </c>
      <c r="AN4716" s="187" t="str">
        <f t="shared" si="1592"/>
        <v/>
      </c>
      <c r="AO4716" s="187" t="str">
        <f t="shared" si="1593"/>
        <v/>
      </c>
      <c r="AP4716" s="187" t="str">
        <f t="shared" si="1594"/>
        <v/>
      </c>
      <c r="AT4716" s="187" t="str">
        <f t="shared" si="1595"/>
        <v/>
      </c>
      <c r="AU4716" s="187" t="str">
        <f t="shared" si="1596"/>
        <v/>
      </c>
      <c r="AV4716" s="187" t="str">
        <f t="shared" si="1597"/>
        <v/>
      </c>
      <c r="AW4716" s="187" t="str">
        <f t="shared" si="1598"/>
        <v/>
      </c>
      <c r="AX4716" s="187" t="str">
        <f t="shared" si="1599"/>
        <v/>
      </c>
      <c r="AY4716" s="187" t="str">
        <f t="shared" si="1600"/>
        <v/>
      </c>
      <c r="AZ4716" s="187" t="str">
        <f t="shared" si="1601"/>
        <v/>
      </c>
      <c r="BA4716" s="187" t="str">
        <f t="shared" si="1602"/>
        <v xml:space="preserve"> </v>
      </c>
      <c r="BB4716" s="187" t="str">
        <f>IFERROR(IF(AW4716="","",VLOOKUP(AW4716,SUSS!R:S,2,FALSE)),AY4716*SUSS!$M$2)</f>
        <v/>
      </c>
      <c r="BC4716" s="187" t="str">
        <f t="shared" si="1603"/>
        <v/>
      </c>
    </row>
    <row r="4717" spans="29:55">
      <c r="AC4717" s="187" t="str">
        <f t="shared" si="1583"/>
        <v/>
      </c>
      <c r="AD4717" s="187" t="str">
        <f t="shared" si="1584"/>
        <v/>
      </c>
      <c r="AE4717" s="187" t="str">
        <f t="shared" si="1585"/>
        <v/>
      </c>
      <c r="AF4717" s="187" t="str">
        <f t="shared" si="1586"/>
        <v/>
      </c>
      <c r="AG4717" s="187" t="str">
        <f t="shared" si="1587"/>
        <v/>
      </c>
      <c r="AH4717" s="187" t="str">
        <f t="shared" si="1588"/>
        <v/>
      </c>
      <c r="AI4717" s="187" t="str">
        <f t="shared" si="1589"/>
        <v/>
      </c>
      <c r="AJ4717" s="187" t="str">
        <f t="shared" si="1590"/>
        <v/>
      </c>
      <c r="AK4717" s="187" t="str">
        <f t="shared" si="1591"/>
        <v/>
      </c>
      <c r="AN4717" s="187" t="str">
        <f t="shared" si="1592"/>
        <v/>
      </c>
      <c r="AO4717" s="187" t="str">
        <f t="shared" si="1593"/>
        <v/>
      </c>
      <c r="AP4717" s="187" t="str">
        <f t="shared" si="1594"/>
        <v/>
      </c>
      <c r="AT4717" s="187" t="str">
        <f t="shared" si="1595"/>
        <v/>
      </c>
      <c r="AU4717" s="187" t="str">
        <f t="shared" si="1596"/>
        <v/>
      </c>
      <c r="AV4717" s="187" t="str">
        <f t="shared" si="1597"/>
        <v/>
      </c>
      <c r="AW4717" s="187" t="str">
        <f t="shared" si="1598"/>
        <v/>
      </c>
      <c r="AX4717" s="187" t="str">
        <f t="shared" si="1599"/>
        <v/>
      </c>
      <c r="AY4717" s="187" t="str">
        <f t="shared" si="1600"/>
        <v/>
      </c>
      <c r="AZ4717" s="187" t="str">
        <f t="shared" si="1601"/>
        <v/>
      </c>
      <c r="BA4717" s="187" t="str">
        <f t="shared" si="1602"/>
        <v xml:space="preserve"> </v>
      </c>
      <c r="BB4717" s="187" t="str">
        <f>IFERROR(IF(AW4717="","",VLOOKUP(AW4717,SUSS!R:S,2,FALSE)),AY4717*SUSS!$M$2)</f>
        <v/>
      </c>
      <c r="BC4717" s="187" t="str">
        <f t="shared" si="1603"/>
        <v/>
      </c>
    </row>
    <row r="4718" spans="29:55">
      <c r="AC4718" s="187" t="str">
        <f t="shared" si="1583"/>
        <v/>
      </c>
      <c r="AD4718" s="187" t="str">
        <f t="shared" si="1584"/>
        <v/>
      </c>
      <c r="AE4718" s="187" t="str">
        <f t="shared" si="1585"/>
        <v/>
      </c>
      <c r="AF4718" s="187" t="str">
        <f t="shared" si="1586"/>
        <v/>
      </c>
      <c r="AG4718" s="187" t="str">
        <f t="shared" si="1587"/>
        <v/>
      </c>
      <c r="AH4718" s="187" t="str">
        <f t="shared" si="1588"/>
        <v/>
      </c>
      <c r="AI4718" s="187" t="str">
        <f t="shared" si="1589"/>
        <v/>
      </c>
      <c r="AJ4718" s="187" t="str">
        <f t="shared" si="1590"/>
        <v/>
      </c>
      <c r="AK4718" s="187" t="str">
        <f t="shared" si="1591"/>
        <v/>
      </c>
      <c r="AN4718" s="187" t="str">
        <f t="shared" si="1592"/>
        <v/>
      </c>
      <c r="AO4718" s="187" t="str">
        <f t="shared" si="1593"/>
        <v/>
      </c>
      <c r="AP4718" s="187" t="str">
        <f t="shared" si="1594"/>
        <v/>
      </c>
      <c r="AT4718" s="187" t="str">
        <f t="shared" si="1595"/>
        <v/>
      </c>
      <c r="AU4718" s="187" t="str">
        <f t="shared" si="1596"/>
        <v/>
      </c>
      <c r="AV4718" s="187" t="str">
        <f t="shared" si="1597"/>
        <v/>
      </c>
      <c r="AW4718" s="187" t="str">
        <f t="shared" si="1598"/>
        <v/>
      </c>
      <c r="AX4718" s="187" t="str">
        <f t="shared" si="1599"/>
        <v/>
      </c>
      <c r="AY4718" s="187" t="str">
        <f t="shared" si="1600"/>
        <v/>
      </c>
      <c r="AZ4718" s="187" t="str">
        <f t="shared" si="1601"/>
        <v/>
      </c>
      <c r="BA4718" s="187" t="str">
        <f t="shared" si="1602"/>
        <v xml:space="preserve"> </v>
      </c>
      <c r="BB4718" s="187" t="str">
        <f>IFERROR(IF(AW4718="","",VLOOKUP(AW4718,SUSS!R:S,2,FALSE)),AY4718*SUSS!$M$2)</f>
        <v/>
      </c>
      <c r="BC4718" s="187" t="str">
        <f t="shared" si="1603"/>
        <v/>
      </c>
    </row>
    <row r="4719" spans="29:55">
      <c r="AC4719" s="187" t="str">
        <f t="shared" si="1583"/>
        <v/>
      </c>
      <c r="AD4719" s="187" t="str">
        <f t="shared" si="1584"/>
        <v/>
      </c>
      <c r="AE4719" s="187" t="str">
        <f t="shared" si="1585"/>
        <v/>
      </c>
      <c r="AF4719" s="187" t="str">
        <f t="shared" si="1586"/>
        <v/>
      </c>
      <c r="AG4719" s="187" t="str">
        <f t="shared" si="1587"/>
        <v/>
      </c>
      <c r="AH4719" s="187" t="str">
        <f t="shared" si="1588"/>
        <v/>
      </c>
      <c r="AI4719" s="187" t="str">
        <f t="shared" si="1589"/>
        <v/>
      </c>
      <c r="AJ4719" s="187" t="str">
        <f t="shared" si="1590"/>
        <v/>
      </c>
      <c r="AK4719" s="187" t="str">
        <f t="shared" si="1591"/>
        <v/>
      </c>
      <c r="AN4719" s="187" t="str">
        <f t="shared" si="1592"/>
        <v/>
      </c>
      <c r="AO4719" s="187" t="str">
        <f t="shared" si="1593"/>
        <v/>
      </c>
      <c r="AP4719" s="187" t="str">
        <f t="shared" si="1594"/>
        <v/>
      </c>
      <c r="AT4719" s="187" t="str">
        <f t="shared" si="1595"/>
        <v/>
      </c>
      <c r="AU4719" s="187" t="str">
        <f t="shared" si="1596"/>
        <v/>
      </c>
      <c r="AV4719" s="187" t="str">
        <f t="shared" si="1597"/>
        <v/>
      </c>
      <c r="AW4719" s="187" t="str">
        <f t="shared" si="1598"/>
        <v/>
      </c>
      <c r="AX4719" s="187" t="str">
        <f t="shared" si="1599"/>
        <v/>
      </c>
      <c r="AY4719" s="187" t="str">
        <f t="shared" si="1600"/>
        <v/>
      </c>
      <c r="AZ4719" s="187" t="str">
        <f t="shared" si="1601"/>
        <v/>
      </c>
      <c r="BA4719" s="187" t="str">
        <f t="shared" si="1602"/>
        <v xml:space="preserve"> </v>
      </c>
      <c r="BB4719" s="187" t="str">
        <f>IFERROR(IF(AW4719="","",VLOOKUP(AW4719,SUSS!R:S,2,FALSE)),AY4719*SUSS!$M$2)</f>
        <v/>
      </c>
      <c r="BC4719" s="187" t="str">
        <f t="shared" si="1603"/>
        <v/>
      </c>
    </row>
    <row r="4720" spans="29:55">
      <c r="AC4720" s="187" t="str">
        <f t="shared" si="1583"/>
        <v/>
      </c>
      <c r="AD4720" s="187" t="str">
        <f t="shared" si="1584"/>
        <v/>
      </c>
      <c r="AE4720" s="187" t="str">
        <f t="shared" si="1585"/>
        <v/>
      </c>
      <c r="AF4720" s="187" t="str">
        <f t="shared" si="1586"/>
        <v/>
      </c>
      <c r="AG4720" s="187" t="str">
        <f t="shared" si="1587"/>
        <v/>
      </c>
      <c r="AH4720" s="187" t="str">
        <f t="shared" si="1588"/>
        <v/>
      </c>
      <c r="AI4720" s="187" t="str">
        <f t="shared" si="1589"/>
        <v/>
      </c>
      <c r="AJ4720" s="187" t="str">
        <f t="shared" si="1590"/>
        <v/>
      </c>
      <c r="AK4720" s="187" t="str">
        <f t="shared" si="1591"/>
        <v/>
      </c>
      <c r="AN4720" s="187" t="str">
        <f t="shared" si="1592"/>
        <v/>
      </c>
      <c r="AO4720" s="187" t="str">
        <f t="shared" si="1593"/>
        <v/>
      </c>
      <c r="AP4720" s="187" t="str">
        <f t="shared" si="1594"/>
        <v/>
      </c>
      <c r="AT4720" s="187" t="str">
        <f t="shared" si="1595"/>
        <v/>
      </c>
      <c r="AU4720" s="187" t="str">
        <f t="shared" si="1596"/>
        <v/>
      </c>
      <c r="AV4720" s="187" t="str">
        <f t="shared" si="1597"/>
        <v/>
      </c>
      <c r="AW4720" s="187" t="str">
        <f t="shared" si="1598"/>
        <v/>
      </c>
      <c r="AX4720" s="187" t="str">
        <f t="shared" si="1599"/>
        <v/>
      </c>
      <c r="AY4720" s="187" t="str">
        <f t="shared" si="1600"/>
        <v/>
      </c>
      <c r="AZ4720" s="187" t="str">
        <f t="shared" si="1601"/>
        <v/>
      </c>
      <c r="BA4720" s="187" t="str">
        <f t="shared" si="1602"/>
        <v xml:space="preserve"> </v>
      </c>
      <c r="BB4720" s="187" t="str">
        <f>IFERROR(IF(AW4720="","",VLOOKUP(AW4720,SUSS!R:S,2,FALSE)),AY4720*SUSS!$M$2)</f>
        <v/>
      </c>
      <c r="BC4720" s="187" t="str">
        <f t="shared" si="1603"/>
        <v/>
      </c>
    </row>
    <row r="4721" spans="29:55">
      <c r="AC4721" s="187" t="str">
        <f t="shared" si="1583"/>
        <v/>
      </c>
      <c r="AD4721" s="187" t="str">
        <f t="shared" si="1584"/>
        <v/>
      </c>
      <c r="AE4721" s="187" t="str">
        <f t="shared" si="1585"/>
        <v/>
      </c>
      <c r="AF4721" s="187" t="str">
        <f t="shared" si="1586"/>
        <v/>
      </c>
      <c r="AG4721" s="187" t="str">
        <f t="shared" si="1587"/>
        <v/>
      </c>
      <c r="AH4721" s="187" t="str">
        <f t="shared" si="1588"/>
        <v/>
      </c>
      <c r="AI4721" s="187" t="str">
        <f t="shared" si="1589"/>
        <v/>
      </c>
      <c r="AJ4721" s="187" t="str">
        <f t="shared" si="1590"/>
        <v/>
      </c>
      <c r="AK4721" s="187" t="str">
        <f t="shared" si="1591"/>
        <v/>
      </c>
      <c r="AN4721" s="187" t="str">
        <f t="shared" si="1592"/>
        <v/>
      </c>
      <c r="AO4721" s="187" t="str">
        <f t="shared" si="1593"/>
        <v/>
      </c>
      <c r="AP4721" s="187" t="str">
        <f t="shared" si="1594"/>
        <v/>
      </c>
      <c r="AT4721" s="187" t="str">
        <f t="shared" si="1595"/>
        <v/>
      </c>
      <c r="AU4721" s="187" t="str">
        <f t="shared" si="1596"/>
        <v/>
      </c>
      <c r="AV4721" s="187" t="str">
        <f t="shared" si="1597"/>
        <v/>
      </c>
      <c r="AW4721" s="187" t="str">
        <f t="shared" si="1598"/>
        <v/>
      </c>
      <c r="AX4721" s="187" t="str">
        <f t="shared" si="1599"/>
        <v/>
      </c>
      <c r="AY4721" s="187" t="str">
        <f t="shared" si="1600"/>
        <v/>
      </c>
      <c r="AZ4721" s="187" t="str">
        <f t="shared" si="1601"/>
        <v/>
      </c>
      <c r="BA4721" s="187" t="str">
        <f t="shared" si="1602"/>
        <v xml:space="preserve"> </v>
      </c>
      <c r="BB4721" s="187" t="str">
        <f>IFERROR(IF(AW4721="","",VLOOKUP(AW4721,SUSS!R:S,2,FALSE)),AY4721*SUSS!$M$2)</f>
        <v/>
      </c>
      <c r="BC4721" s="187" t="str">
        <f t="shared" si="1603"/>
        <v/>
      </c>
    </row>
    <row r="4722" spans="29:55">
      <c r="AC4722" s="187" t="str">
        <f t="shared" si="1583"/>
        <v/>
      </c>
      <c r="AD4722" s="187" t="str">
        <f t="shared" si="1584"/>
        <v/>
      </c>
      <c r="AE4722" s="187" t="str">
        <f t="shared" si="1585"/>
        <v/>
      </c>
      <c r="AF4722" s="187" t="str">
        <f t="shared" si="1586"/>
        <v/>
      </c>
      <c r="AG4722" s="187" t="str">
        <f t="shared" si="1587"/>
        <v/>
      </c>
      <c r="AH4722" s="187" t="str">
        <f t="shared" si="1588"/>
        <v/>
      </c>
      <c r="AI4722" s="187" t="str">
        <f t="shared" si="1589"/>
        <v/>
      </c>
      <c r="AJ4722" s="187" t="str">
        <f t="shared" si="1590"/>
        <v/>
      </c>
      <c r="AK4722" s="187" t="str">
        <f t="shared" si="1591"/>
        <v/>
      </c>
      <c r="AN4722" s="187" t="str">
        <f t="shared" si="1592"/>
        <v/>
      </c>
      <c r="AO4722" s="187" t="str">
        <f t="shared" si="1593"/>
        <v/>
      </c>
      <c r="AP4722" s="187" t="str">
        <f t="shared" si="1594"/>
        <v/>
      </c>
      <c r="AT4722" s="187" t="str">
        <f t="shared" si="1595"/>
        <v/>
      </c>
      <c r="AU4722" s="187" t="str">
        <f t="shared" si="1596"/>
        <v/>
      </c>
      <c r="AV4722" s="187" t="str">
        <f t="shared" si="1597"/>
        <v/>
      </c>
      <c r="AW4722" s="187" t="str">
        <f t="shared" si="1598"/>
        <v/>
      </c>
      <c r="AX4722" s="187" t="str">
        <f t="shared" si="1599"/>
        <v/>
      </c>
      <c r="AY4722" s="187" t="str">
        <f t="shared" si="1600"/>
        <v/>
      </c>
      <c r="AZ4722" s="187" t="str">
        <f t="shared" si="1601"/>
        <v/>
      </c>
      <c r="BA4722" s="187" t="str">
        <f t="shared" si="1602"/>
        <v xml:space="preserve"> </v>
      </c>
      <c r="BB4722" s="187" t="str">
        <f>IFERROR(IF(AW4722="","",VLOOKUP(AW4722,SUSS!R:S,2,FALSE)),AY4722*SUSS!$M$2)</f>
        <v/>
      </c>
      <c r="BC4722" s="187" t="str">
        <f t="shared" si="1603"/>
        <v/>
      </c>
    </row>
    <row r="4723" spans="29:55">
      <c r="AC4723" s="187" t="str">
        <f t="shared" si="1583"/>
        <v/>
      </c>
      <c r="AD4723" s="187" t="str">
        <f t="shared" si="1584"/>
        <v/>
      </c>
      <c r="AE4723" s="187" t="str">
        <f t="shared" si="1585"/>
        <v/>
      </c>
      <c r="AF4723" s="187" t="str">
        <f t="shared" si="1586"/>
        <v/>
      </c>
      <c r="AG4723" s="187" t="str">
        <f t="shared" si="1587"/>
        <v/>
      </c>
      <c r="AH4723" s="187" t="str">
        <f t="shared" si="1588"/>
        <v/>
      </c>
      <c r="AI4723" s="187" t="str">
        <f t="shared" si="1589"/>
        <v/>
      </c>
      <c r="AJ4723" s="187" t="str">
        <f t="shared" si="1590"/>
        <v/>
      </c>
      <c r="AK4723" s="187" t="str">
        <f t="shared" si="1591"/>
        <v/>
      </c>
      <c r="AN4723" s="187" t="str">
        <f t="shared" si="1592"/>
        <v/>
      </c>
      <c r="AO4723" s="187" t="str">
        <f t="shared" si="1593"/>
        <v/>
      </c>
      <c r="AP4723" s="187" t="str">
        <f t="shared" si="1594"/>
        <v/>
      </c>
      <c r="AT4723" s="187" t="str">
        <f t="shared" si="1595"/>
        <v/>
      </c>
      <c r="AU4723" s="187" t="str">
        <f t="shared" si="1596"/>
        <v/>
      </c>
      <c r="AV4723" s="187" t="str">
        <f t="shared" si="1597"/>
        <v/>
      </c>
      <c r="AW4723" s="187" t="str">
        <f t="shared" si="1598"/>
        <v/>
      </c>
      <c r="AX4723" s="187" t="str">
        <f t="shared" si="1599"/>
        <v/>
      </c>
      <c r="AY4723" s="187" t="str">
        <f t="shared" si="1600"/>
        <v/>
      </c>
      <c r="AZ4723" s="187" t="str">
        <f t="shared" si="1601"/>
        <v/>
      </c>
      <c r="BA4723" s="187" t="str">
        <f t="shared" si="1602"/>
        <v xml:space="preserve"> </v>
      </c>
      <c r="BB4723" s="187" t="str">
        <f>IFERROR(IF(AW4723="","",VLOOKUP(AW4723,SUSS!R:S,2,FALSE)),AY4723*SUSS!$M$2)</f>
        <v/>
      </c>
      <c r="BC4723" s="187" t="str">
        <f t="shared" si="1603"/>
        <v/>
      </c>
    </row>
    <row r="4724" spans="29:55">
      <c r="AC4724" s="187" t="str">
        <f t="shared" si="1583"/>
        <v/>
      </c>
      <c r="AD4724" s="187" t="str">
        <f t="shared" si="1584"/>
        <v/>
      </c>
      <c r="AE4724" s="187" t="str">
        <f t="shared" si="1585"/>
        <v/>
      </c>
      <c r="AF4724" s="187" t="str">
        <f t="shared" si="1586"/>
        <v/>
      </c>
      <c r="AG4724" s="187" t="str">
        <f t="shared" si="1587"/>
        <v/>
      </c>
      <c r="AH4724" s="187" t="str">
        <f t="shared" si="1588"/>
        <v/>
      </c>
      <c r="AI4724" s="187" t="str">
        <f t="shared" si="1589"/>
        <v/>
      </c>
      <c r="AJ4724" s="187" t="str">
        <f t="shared" si="1590"/>
        <v/>
      </c>
      <c r="AK4724" s="187" t="str">
        <f t="shared" si="1591"/>
        <v/>
      </c>
      <c r="AN4724" s="187" t="str">
        <f t="shared" si="1592"/>
        <v/>
      </c>
      <c r="AO4724" s="187" t="str">
        <f t="shared" si="1593"/>
        <v/>
      </c>
      <c r="AP4724" s="187" t="str">
        <f t="shared" si="1594"/>
        <v/>
      </c>
      <c r="AT4724" s="187" t="str">
        <f t="shared" si="1595"/>
        <v/>
      </c>
      <c r="AU4724" s="187" t="str">
        <f t="shared" si="1596"/>
        <v/>
      </c>
      <c r="AV4724" s="187" t="str">
        <f t="shared" si="1597"/>
        <v/>
      </c>
      <c r="AW4724" s="187" t="str">
        <f t="shared" si="1598"/>
        <v/>
      </c>
      <c r="AX4724" s="187" t="str">
        <f t="shared" si="1599"/>
        <v/>
      </c>
      <c r="AY4724" s="187" t="str">
        <f t="shared" si="1600"/>
        <v/>
      </c>
      <c r="AZ4724" s="187" t="str">
        <f t="shared" si="1601"/>
        <v/>
      </c>
      <c r="BA4724" s="187" t="str">
        <f t="shared" si="1602"/>
        <v xml:space="preserve"> </v>
      </c>
      <c r="BB4724" s="187" t="str">
        <f>IFERROR(IF(AW4724="","",VLOOKUP(AW4724,SUSS!R:S,2,FALSE)),AY4724*SUSS!$M$2)</f>
        <v/>
      </c>
      <c r="BC4724" s="187" t="str">
        <f t="shared" si="1603"/>
        <v/>
      </c>
    </row>
    <row r="4725" spans="29:55">
      <c r="AC4725" s="187" t="str">
        <f t="shared" si="1583"/>
        <v/>
      </c>
      <c r="AD4725" s="187" t="str">
        <f t="shared" si="1584"/>
        <v/>
      </c>
      <c r="AE4725" s="187" t="str">
        <f t="shared" si="1585"/>
        <v/>
      </c>
      <c r="AF4725" s="187" t="str">
        <f t="shared" si="1586"/>
        <v/>
      </c>
      <c r="AG4725" s="187" t="str">
        <f t="shared" si="1587"/>
        <v/>
      </c>
      <c r="AH4725" s="187" t="str">
        <f t="shared" si="1588"/>
        <v/>
      </c>
      <c r="AI4725" s="187" t="str">
        <f t="shared" si="1589"/>
        <v/>
      </c>
      <c r="AJ4725" s="187" t="str">
        <f t="shared" si="1590"/>
        <v/>
      </c>
      <c r="AK4725" s="187" t="str">
        <f t="shared" si="1591"/>
        <v/>
      </c>
      <c r="AN4725" s="187" t="str">
        <f t="shared" si="1592"/>
        <v/>
      </c>
      <c r="AO4725" s="187" t="str">
        <f t="shared" si="1593"/>
        <v/>
      </c>
      <c r="AP4725" s="187" t="str">
        <f t="shared" si="1594"/>
        <v/>
      </c>
      <c r="AT4725" s="187" t="str">
        <f t="shared" si="1595"/>
        <v/>
      </c>
      <c r="AU4725" s="187" t="str">
        <f t="shared" si="1596"/>
        <v/>
      </c>
      <c r="AV4725" s="187" t="str">
        <f t="shared" si="1597"/>
        <v/>
      </c>
      <c r="AW4725" s="187" t="str">
        <f t="shared" si="1598"/>
        <v/>
      </c>
      <c r="AX4725" s="187" t="str">
        <f t="shared" si="1599"/>
        <v/>
      </c>
      <c r="AY4725" s="187" t="str">
        <f t="shared" si="1600"/>
        <v/>
      </c>
      <c r="AZ4725" s="187" t="str">
        <f t="shared" si="1601"/>
        <v/>
      </c>
      <c r="BA4725" s="187" t="str">
        <f t="shared" si="1602"/>
        <v xml:space="preserve"> </v>
      </c>
      <c r="BB4725" s="187" t="str">
        <f>IFERROR(IF(AW4725="","",VLOOKUP(AW4725,SUSS!R:S,2,FALSE)),AY4725*SUSS!$M$2)</f>
        <v/>
      </c>
      <c r="BC4725" s="187" t="str">
        <f t="shared" si="1603"/>
        <v/>
      </c>
    </row>
    <row r="4726" spans="29:55">
      <c r="AC4726" s="187" t="str">
        <f t="shared" si="1583"/>
        <v/>
      </c>
      <c r="AD4726" s="187" t="str">
        <f t="shared" si="1584"/>
        <v/>
      </c>
      <c r="AE4726" s="187" t="str">
        <f t="shared" si="1585"/>
        <v/>
      </c>
      <c r="AF4726" s="187" t="str">
        <f t="shared" si="1586"/>
        <v/>
      </c>
      <c r="AG4726" s="187" t="str">
        <f t="shared" si="1587"/>
        <v/>
      </c>
      <c r="AH4726" s="187" t="str">
        <f t="shared" si="1588"/>
        <v/>
      </c>
      <c r="AI4726" s="187" t="str">
        <f t="shared" si="1589"/>
        <v/>
      </c>
      <c r="AJ4726" s="187" t="str">
        <f t="shared" si="1590"/>
        <v/>
      </c>
      <c r="AK4726" s="187" t="str">
        <f t="shared" si="1591"/>
        <v/>
      </c>
      <c r="AN4726" s="187" t="str">
        <f t="shared" si="1592"/>
        <v/>
      </c>
      <c r="AO4726" s="187" t="str">
        <f t="shared" si="1593"/>
        <v/>
      </c>
      <c r="AP4726" s="187" t="str">
        <f t="shared" si="1594"/>
        <v/>
      </c>
      <c r="AT4726" s="187" t="str">
        <f t="shared" si="1595"/>
        <v/>
      </c>
      <c r="AU4726" s="187" t="str">
        <f t="shared" si="1596"/>
        <v/>
      </c>
      <c r="AV4726" s="187" t="str">
        <f t="shared" si="1597"/>
        <v/>
      </c>
      <c r="AW4726" s="187" t="str">
        <f t="shared" si="1598"/>
        <v/>
      </c>
      <c r="AX4726" s="187" t="str">
        <f t="shared" si="1599"/>
        <v/>
      </c>
      <c r="AY4726" s="187" t="str">
        <f t="shared" si="1600"/>
        <v/>
      </c>
      <c r="AZ4726" s="187" t="str">
        <f t="shared" si="1601"/>
        <v/>
      </c>
      <c r="BA4726" s="187" t="str">
        <f t="shared" si="1602"/>
        <v xml:space="preserve"> </v>
      </c>
      <c r="BB4726" s="187" t="str">
        <f>IFERROR(IF(AW4726="","",VLOOKUP(AW4726,SUSS!R:S,2,FALSE)),AY4726*SUSS!$M$2)</f>
        <v/>
      </c>
      <c r="BC4726" s="187" t="str">
        <f t="shared" si="1603"/>
        <v/>
      </c>
    </row>
    <row r="4727" spans="29:55">
      <c r="AC4727" s="187" t="str">
        <f t="shared" si="1583"/>
        <v/>
      </c>
      <c r="AD4727" s="187" t="str">
        <f t="shared" si="1584"/>
        <v/>
      </c>
      <c r="AE4727" s="187" t="str">
        <f t="shared" si="1585"/>
        <v/>
      </c>
      <c r="AF4727" s="187" t="str">
        <f t="shared" si="1586"/>
        <v/>
      </c>
      <c r="AG4727" s="187" t="str">
        <f t="shared" si="1587"/>
        <v/>
      </c>
      <c r="AH4727" s="187" t="str">
        <f t="shared" si="1588"/>
        <v/>
      </c>
      <c r="AI4727" s="187" t="str">
        <f t="shared" si="1589"/>
        <v/>
      </c>
      <c r="AJ4727" s="187" t="str">
        <f t="shared" si="1590"/>
        <v/>
      </c>
      <c r="AK4727" s="187" t="str">
        <f t="shared" si="1591"/>
        <v/>
      </c>
      <c r="AN4727" s="187" t="str">
        <f t="shared" si="1592"/>
        <v/>
      </c>
      <c r="AO4727" s="187" t="str">
        <f t="shared" si="1593"/>
        <v/>
      </c>
      <c r="AP4727" s="187" t="str">
        <f t="shared" si="1594"/>
        <v/>
      </c>
      <c r="AT4727" s="187" t="str">
        <f t="shared" si="1595"/>
        <v/>
      </c>
      <c r="AU4727" s="187" t="str">
        <f t="shared" si="1596"/>
        <v/>
      </c>
      <c r="AV4727" s="187" t="str">
        <f t="shared" si="1597"/>
        <v/>
      </c>
      <c r="AW4727" s="187" t="str">
        <f t="shared" si="1598"/>
        <v/>
      </c>
      <c r="AX4727" s="187" t="str">
        <f t="shared" si="1599"/>
        <v/>
      </c>
      <c r="AY4727" s="187" t="str">
        <f t="shared" si="1600"/>
        <v/>
      </c>
      <c r="AZ4727" s="187" t="str">
        <f t="shared" si="1601"/>
        <v/>
      </c>
      <c r="BA4727" s="187" t="str">
        <f t="shared" si="1602"/>
        <v xml:space="preserve"> </v>
      </c>
      <c r="BB4727" s="187" t="str">
        <f>IFERROR(IF(AW4727="","",VLOOKUP(AW4727,SUSS!R:S,2,FALSE)),AY4727*SUSS!$M$2)</f>
        <v/>
      </c>
      <c r="BC4727" s="187" t="str">
        <f t="shared" si="1603"/>
        <v/>
      </c>
    </row>
    <row r="4728" spans="29:55">
      <c r="AC4728" s="187" t="str">
        <f t="shared" si="1583"/>
        <v/>
      </c>
      <c r="AD4728" s="187" t="str">
        <f t="shared" si="1584"/>
        <v/>
      </c>
      <c r="AE4728" s="187" t="str">
        <f t="shared" si="1585"/>
        <v/>
      </c>
      <c r="AF4728" s="187" t="str">
        <f t="shared" si="1586"/>
        <v/>
      </c>
      <c r="AG4728" s="187" t="str">
        <f t="shared" si="1587"/>
        <v/>
      </c>
      <c r="AH4728" s="187" t="str">
        <f t="shared" si="1588"/>
        <v/>
      </c>
      <c r="AI4728" s="187" t="str">
        <f t="shared" si="1589"/>
        <v/>
      </c>
      <c r="AJ4728" s="187" t="str">
        <f t="shared" si="1590"/>
        <v/>
      </c>
      <c r="AK4728" s="187" t="str">
        <f t="shared" si="1591"/>
        <v/>
      </c>
      <c r="AN4728" s="187" t="str">
        <f t="shared" si="1592"/>
        <v/>
      </c>
      <c r="AO4728" s="187" t="str">
        <f t="shared" si="1593"/>
        <v/>
      </c>
      <c r="AP4728" s="187" t="str">
        <f t="shared" si="1594"/>
        <v/>
      </c>
      <c r="AT4728" s="187" t="str">
        <f t="shared" si="1595"/>
        <v/>
      </c>
      <c r="AU4728" s="187" t="str">
        <f t="shared" si="1596"/>
        <v/>
      </c>
      <c r="AV4728" s="187" t="str">
        <f t="shared" si="1597"/>
        <v/>
      </c>
      <c r="AW4728" s="187" t="str">
        <f t="shared" si="1598"/>
        <v/>
      </c>
      <c r="AX4728" s="187" t="str">
        <f t="shared" si="1599"/>
        <v/>
      </c>
      <c r="AY4728" s="187" t="str">
        <f t="shared" si="1600"/>
        <v/>
      </c>
      <c r="AZ4728" s="187" t="str">
        <f t="shared" si="1601"/>
        <v/>
      </c>
      <c r="BA4728" s="187" t="str">
        <f t="shared" si="1602"/>
        <v xml:space="preserve"> </v>
      </c>
      <c r="BB4728" s="187" t="str">
        <f>IFERROR(IF(AW4728="","",VLOOKUP(AW4728,SUSS!R:S,2,FALSE)),AY4728*SUSS!$M$2)</f>
        <v/>
      </c>
      <c r="BC4728" s="187" t="str">
        <f t="shared" si="1603"/>
        <v/>
      </c>
    </row>
    <row r="4729" spans="29:55">
      <c r="AC4729" s="187" t="str">
        <f t="shared" si="1583"/>
        <v/>
      </c>
      <c r="AD4729" s="187" t="str">
        <f t="shared" si="1584"/>
        <v/>
      </c>
      <c r="AE4729" s="187" t="str">
        <f t="shared" si="1585"/>
        <v/>
      </c>
      <c r="AF4729" s="187" t="str">
        <f t="shared" si="1586"/>
        <v/>
      </c>
      <c r="AG4729" s="187" t="str">
        <f t="shared" si="1587"/>
        <v/>
      </c>
      <c r="AH4729" s="187" t="str">
        <f t="shared" si="1588"/>
        <v/>
      </c>
      <c r="AI4729" s="187" t="str">
        <f t="shared" si="1589"/>
        <v/>
      </c>
      <c r="AJ4729" s="187" t="str">
        <f t="shared" si="1590"/>
        <v/>
      </c>
      <c r="AK4729" s="187" t="str">
        <f t="shared" si="1591"/>
        <v/>
      </c>
      <c r="AN4729" s="187" t="str">
        <f t="shared" si="1592"/>
        <v/>
      </c>
      <c r="AO4729" s="187" t="str">
        <f t="shared" si="1593"/>
        <v/>
      </c>
      <c r="AP4729" s="187" t="str">
        <f t="shared" si="1594"/>
        <v/>
      </c>
      <c r="AT4729" s="187" t="str">
        <f t="shared" si="1595"/>
        <v/>
      </c>
      <c r="AU4729" s="187" t="str">
        <f t="shared" si="1596"/>
        <v/>
      </c>
      <c r="AV4729" s="187" t="str">
        <f t="shared" si="1597"/>
        <v/>
      </c>
      <c r="AW4729" s="187" t="str">
        <f t="shared" si="1598"/>
        <v/>
      </c>
      <c r="AX4729" s="187" t="str">
        <f t="shared" si="1599"/>
        <v/>
      </c>
      <c r="AY4729" s="187" t="str">
        <f t="shared" si="1600"/>
        <v/>
      </c>
      <c r="AZ4729" s="187" t="str">
        <f t="shared" si="1601"/>
        <v/>
      </c>
      <c r="BA4729" s="187" t="str">
        <f t="shared" si="1602"/>
        <v xml:space="preserve"> </v>
      </c>
      <c r="BB4729" s="187" t="str">
        <f>IFERROR(IF(AW4729="","",VLOOKUP(AW4729,SUSS!R:S,2,FALSE)),AY4729*SUSS!$M$2)</f>
        <v/>
      </c>
      <c r="BC4729" s="187" t="str">
        <f t="shared" si="1603"/>
        <v/>
      </c>
    </row>
    <row r="4730" spans="29:55">
      <c r="AC4730" s="187" t="str">
        <f t="shared" si="1583"/>
        <v/>
      </c>
      <c r="AD4730" s="187" t="str">
        <f t="shared" si="1584"/>
        <v/>
      </c>
      <c r="AE4730" s="187" t="str">
        <f t="shared" si="1585"/>
        <v/>
      </c>
      <c r="AF4730" s="187" t="str">
        <f t="shared" si="1586"/>
        <v/>
      </c>
      <c r="AG4730" s="187" t="str">
        <f t="shared" si="1587"/>
        <v/>
      </c>
      <c r="AH4730" s="187" t="str">
        <f t="shared" si="1588"/>
        <v/>
      </c>
      <c r="AI4730" s="187" t="str">
        <f t="shared" si="1589"/>
        <v/>
      </c>
      <c r="AJ4730" s="187" t="str">
        <f t="shared" si="1590"/>
        <v/>
      </c>
      <c r="AK4730" s="187" t="str">
        <f t="shared" si="1591"/>
        <v/>
      </c>
      <c r="AN4730" s="187" t="str">
        <f t="shared" si="1592"/>
        <v/>
      </c>
      <c r="AO4730" s="187" t="str">
        <f t="shared" si="1593"/>
        <v/>
      </c>
      <c r="AP4730" s="187" t="str">
        <f t="shared" si="1594"/>
        <v/>
      </c>
      <c r="AT4730" s="187" t="str">
        <f t="shared" si="1595"/>
        <v/>
      </c>
      <c r="AU4730" s="187" t="str">
        <f t="shared" si="1596"/>
        <v/>
      </c>
      <c r="AV4730" s="187" t="str">
        <f t="shared" si="1597"/>
        <v/>
      </c>
      <c r="AW4730" s="187" t="str">
        <f t="shared" si="1598"/>
        <v/>
      </c>
      <c r="AX4730" s="187" t="str">
        <f t="shared" si="1599"/>
        <v/>
      </c>
      <c r="AY4730" s="187" t="str">
        <f t="shared" si="1600"/>
        <v/>
      </c>
      <c r="AZ4730" s="187" t="str">
        <f t="shared" si="1601"/>
        <v/>
      </c>
      <c r="BA4730" s="187" t="str">
        <f t="shared" si="1602"/>
        <v xml:space="preserve"> </v>
      </c>
      <c r="BB4730" s="187" t="str">
        <f>IFERROR(IF(AW4730="","",VLOOKUP(AW4730,SUSS!R:S,2,FALSE)),AY4730*SUSS!$M$2)</f>
        <v/>
      </c>
      <c r="BC4730" s="187" t="str">
        <f t="shared" si="1603"/>
        <v/>
      </c>
    </row>
    <row r="4731" spans="29:55">
      <c r="AC4731" s="187" t="str">
        <f t="shared" si="1583"/>
        <v/>
      </c>
      <c r="AD4731" s="187" t="str">
        <f t="shared" si="1584"/>
        <v/>
      </c>
      <c r="AE4731" s="187" t="str">
        <f t="shared" si="1585"/>
        <v/>
      </c>
      <c r="AF4731" s="187" t="str">
        <f t="shared" si="1586"/>
        <v/>
      </c>
      <c r="AG4731" s="187" t="str">
        <f t="shared" si="1587"/>
        <v/>
      </c>
      <c r="AH4731" s="187" t="str">
        <f t="shared" si="1588"/>
        <v/>
      </c>
      <c r="AI4731" s="187" t="str">
        <f t="shared" si="1589"/>
        <v/>
      </c>
      <c r="AJ4731" s="187" t="str">
        <f t="shared" si="1590"/>
        <v/>
      </c>
      <c r="AK4731" s="187" t="str">
        <f t="shared" si="1591"/>
        <v/>
      </c>
      <c r="AN4731" s="187" t="str">
        <f t="shared" si="1592"/>
        <v/>
      </c>
      <c r="AO4731" s="187" t="str">
        <f t="shared" si="1593"/>
        <v/>
      </c>
      <c r="AP4731" s="187" t="str">
        <f t="shared" si="1594"/>
        <v/>
      </c>
      <c r="AT4731" s="187" t="str">
        <f t="shared" si="1595"/>
        <v/>
      </c>
      <c r="AU4731" s="187" t="str">
        <f t="shared" si="1596"/>
        <v/>
      </c>
      <c r="AV4731" s="187" t="str">
        <f t="shared" si="1597"/>
        <v/>
      </c>
      <c r="AW4731" s="187" t="str">
        <f t="shared" si="1598"/>
        <v/>
      </c>
      <c r="AX4731" s="187" t="str">
        <f t="shared" si="1599"/>
        <v/>
      </c>
      <c r="AY4731" s="187" t="str">
        <f t="shared" si="1600"/>
        <v/>
      </c>
      <c r="AZ4731" s="187" t="str">
        <f t="shared" si="1601"/>
        <v/>
      </c>
      <c r="BA4731" s="187" t="str">
        <f t="shared" si="1602"/>
        <v xml:space="preserve"> </v>
      </c>
      <c r="BB4731" s="187" t="str">
        <f>IFERROR(IF(AW4731="","",VLOOKUP(AW4731,SUSS!R:S,2,FALSE)),AY4731*SUSS!$M$2)</f>
        <v/>
      </c>
      <c r="BC4731" s="187" t="str">
        <f t="shared" si="1603"/>
        <v/>
      </c>
    </row>
    <row r="4732" spans="29:55">
      <c r="AC4732" s="187" t="str">
        <f t="shared" si="1583"/>
        <v/>
      </c>
      <c r="AD4732" s="187" t="str">
        <f t="shared" si="1584"/>
        <v/>
      </c>
      <c r="AE4732" s="187" t="str">
        <f t="shared" si="1585"/>
        <v/>
      </c>
      <c r="AF4732" s="187" t="str">
        <f t="shared" si="1586"/>
        <v/>
      </c>
      <c r="AG4732" s="187" t="str">
        <f t="shared" si="1587"/>
        <v/>
      </c>
      <c r="AH4732" s="187" t="str">
        <f t="shared" si="1588"/>
        <v/>
      </c>
      <c r="AI4732" s="187" t="str">
        <f t="shared" si="1589"/>
        <v/>
      </c>
      <c r="AJ4732" s="187" t="str">
        <f t="shared" si="1590"/>
        <v/>
      </c>
      <c r="AK4732" s="187" t="str">
        <f t="shared" si="1591"/>
        <v/>
      </c>
      <c r="AN4732" s="187" t="str">
        <f t="shared" si="1592"/>
        <v/>
      </c>
      <c r="AO4732" s="187" t="str">
        <f t="shared" si="1593"/>
        <v/>
      </c>
      <c r="AP4732" s="187" t="str">
        <f t="shared" si="1594"/>
        <v/>
      </c>
      <c r="AT4732" s="187" t="str">
        <f t="shared" si="1595"/>
        <v/>
      </c>
      <c r="AU4732" s="187" t="str">
        <f t="shared" si="1596"/>
        <v/>
      </c>
      <c r="AV4732" s="187" t="str">
        <f t="shared" si="1597"/>
        <v/>
      </c>
      <c r="AW4732" s="187" t="str">
        <f t="shared" si="1598"/>
        <v/>
      </c>
      <c r="AX4732" s="187" t="str">
        <f t="shared" si="1599"/>
        <v/>
      </c>
      <c r="AY4732" s="187" t="str">
        <f t="shared" si="1600"/>
        <v/>
      </c>
      <c r="AZ4732" s="187" t="str">
        <f t="shared" si="1601"/>
        <v/>
      </c>
      <c r="BA4732" s="187" t="str">
        <f t="shared" si="1602"/>
        <v xml:space="preserve"> </v>
      </c>
      <c r="BB4732" s="187" t="str">
        <f>IFERROR(IF(AW4732="","",VLOOKUP(AW4732,SUSS!R:S,2,FALSE)),AY4732*SUSS!$M$2)</f>
        <v/>
      </c>
      <c r="BC4732" s="187" t="str">
        <f t="shared" si="1603"/>
        <v/>
      </c>
    </row>
    <row r="4733" spans="29:55">
      <c r="AC4733" s="187" t="str">
        <f t="shared" si="1583"/>
        <v/>
      </c>
      <c r="AD4733" s="187" t="str">
        <f t="shared" si="1584"/>
        <v/>
      </c>
      <c r="AE4733" s="187" t="str">
        <f t="shared" si="1585"/>
        <v/>
      </c>
      <c r="AF4733" s="187" t="str">
        <f t="shared" si="1586"/>
        <v/>
      </c>
      <c r="AG4733" s="187" t="str">
        <f t="shared" si="1587"/>
        <v/>
      </c>
      <c r="AH4733" s="187" t="str">
        <f t="shared" si="1588"/>
        <v/>
      </c>
      <c r="AI4733" s="187" t="str">
        <f t="shared" si="1589"/>
        <v/>
      </c>
      <c r="AJ4733" s="187" t="str">
        <f t="shared" si="1590"/>
        <v/>
      </c>
      <c r="AK4733" s="187" t="str">
        <f t="shared" si="1591"/>
        <v/>
      </c>
      <c r="AN4733" s="187" t="str">
        <f t="shared" si="1592"/>
        <v/>
      </c>
      <c r="AO4733" s="187" t="str">
        <f t="shared" si="1593"/>
        <v/>
      </c>
      <c r="AP4733" s="187" t="str">
        <f t="shared" si="1594"/>
        <v/>
      </c>
      <c r="AT4733" s="187" t="str">
        <f t="shared" si="1595"/>
        <v/>
      </c>
      <c r="AU4733" s="187" t="str">
        <f t="shared" si="1596"/>
        <v/>
      </c>
      <c r="AV4733" s="187" t="str">
        <f t="shared" si="1597"/>
        <v/>
      </c>
      <c r="AW4733" s="187" t="str">
        <f t="shared" si="1598"/>
        <v/>
      </c>
      <c r="AX4733" s="187" t="str">
        <f t="shared" si="1599"/>
        <v/>
      </c>
      <c r="AY4733" s="187" t="str">
        <f t="shared" si="1600"/>
        <v/>
      </c>
      <c r="AZ4733" s="187" t="str">
        <f t="shared" si="1601"/>
        <v/>
      </c>
      <c r="BA4733" s="187" t="str">
        <f t="shared" si="1602"/>
        <v xml:space="preserve"> </v>
      </c>
      <c r="BB4733" s="187" t="str">
        <f>IFERROR(IF(AW4733="","",VLOOKUP(AW4733,SUSS!R:S,2,FALSE)),AY4733*SUSS!$M$2)</f>
        <v/>
      </c>
      <c r="BC4733" s="187" t="str">
        <f t="shared" si="1603"/>
        <v/>
      </c>
    </row>
    <row r="4734" spans="29:55">
      <c r="AC4734" s="187" t="str">
        <f t="shared" si="1583"/>
        <v/>
      </c>
      <c r="AD4734" s="187" t="str">
        <f t="shared" si="1584"/>
        <v/>
      </c>
      <c r="AE4734" s="187" t="str">
        <f t="shared" si="1585"/>
        <v/>
      </c>
      <c r="AF4734" s="187" t="str">
        <f t="shared" si="1586"/>
        <v/>
      </c>
      <c r="AG4734" s="187" t="str">
        <f t="shared" si="1587"/>
        <v/>
      </c>
      <c r="AH4734" s="187" t="str">
        <f t="shared" si="1588"/>
        <v/>
      </c>
      <c r="AI4734" s="187" t="str">
        <f t="shared" si="1589"/>
        <v/>
      </c>
      <c r="AJ4734" s="187" t="str">
        <f t="shared" si="1590"/>
        <v/>
      </c>
      <c r="AK4734" s="187" t="str">
        <f t="shared" si="1591"/>
        <v/>
      </c>
      <c r="AN4734" s="187" t="str">
        <f t="shared" si="1592"/>
        <v/>
      </c>
      <c r="AO4734" s="187" t="str">
        <f t="shared" si="1593"/>
        <v/>
      </c>
      <c r="AP4734" s="187" t="str">
        <f t="shared" si="1594"/>
        <v/>
      </c>
      <c r="AT4734" s="187" t="str">
        <f t="shared" si="1595"/>
        <v/>
      </c>
      <c r="AU4734" s="187" t="str">
        <f t="shared" si="1596"/>
        <v/>
      </c>
      <c r="AV4734" s="187" t="str">
        <f t="shared" si="1597"/>
        <v/>
      </c>
      <c r="AW4734" s="187" t="str">
        <f t="shared" si="1598"/>
        <v/>
      </c>
      <c r="AX4734" s="187" t="str">
        <f t="shared" si="1599"/>
        <v/>
      </c>
      <c r="AY4734" s="187" t="str">
        <f t="shared" si="1600"/>
        <v/>
      </c>
      <c r="AZ4734" s="187" t="str">
        <f t="shared" si="1601"/>
        <v/>
      </c>
      <c r="BA4734" s="187" t="str">
        <f t="shared" si="1602"/>
        <v xml:space="preserve"> </v>
      </c>
      <c r="BB4734" s="187" t="str">
        <f>IFERROR(IF(AW4734="","",VLOOKUP(AW4734,SUSS!R:S,2,FALSE)),AY4734*SUSS!$M$2)</f>
        <v/>
      </c>
      <c r="BC4734" s="187" t="str">
        <f t="shared" si="1603"/>
        <v/>
      </c>
    </row>
    <row r="4735" spans="29:55">
      <c r="AC4735" s="187" t="str">
        <f t="shared" si="1583"/>
        <v/>
      </c>
      <c r="AD4735" s="187" t="str">
        <f t="shared" si="1584"/>
        <v/>
      </c>
      <c r="AE4735" s="187" t="str">
        <f t="shared" si="1585"/>
        <v/>
      </c>
      <c r="AF4735" s="187" t="str">
        <f t="shared" si="1586"/>
        <v/>
      </c>
      <c r="AG4735" s="187" t="str">
        <f t="shared" si="1587"/>
        <v/>
      </c>
      <c r="AH4735" s="187" t="str">
        <f t="shared" si="1588"/>
        <v/>
      </c>
      <c r="AI4735" s="187" t="str">
        <f t="shared" si="1589"/>
        <v/>
      </c>
      <c r="AJ4735" s="187" t="str">
        <f t="shared" si="1590"/>
        <v/>
      </c>
      <c r="AK4735" s="187" t="str">
        <f t="shared" si="1591"/>
        <v/>
      </c>
      <c r="AN4735" s="187" t="str">
        <f t="shared" si="1592"/>
        <v/>
      </c>
      <c r="AO4735" s="187" t="str">
        <f t="shared" si="1593"/>
        <v/>
      </c>
      <c r="AP4735" s="187" t="str">
        <f t="shared" si="1594"/>
        <v/>
      </c>
      <c r="AT4735" s="187" t="str">
        <f t="shared" si="1595"/>
        <v/>
      </c>
      <c r="AU4735" s="187" t="str">
        <f t="shared" si="1596"/>
        <v/>
      </c>
      <c r="AV4735" s="187" t="str">
        <f t="shared" si="1597"/>
        <v/>
      </c>
      <c r="AW4735" s="187" t="str">
        <f t="shared" si="1598"/>
        <v/>
      </c>
      <c r="AX4735" s="187" t="str">
        <f t="shared" si="1599"/>
        <v/>
      </c>
      <c r="AY4735" s="187" t="str">
        <f t="shared" si="1600"/>
        <v/>
      </c>
      <c r="AZ4735" s="187" t="str">
        <f t="shared" si="1601"/>
        <v/>
      </c>
      <c r="BA4735" s="187" t="str">
        <f t="shared" si="1602"/>
        <v xml:space="preserve"> </v>
      </c>
      <c r="BB4735" s="187" t="str">
        <f>IFERROR(IF(AW4735="","",VLOOKUP(AW4735,SUSS!R:S,2,FALSE)),AY4735*SUSS!$M$2)</f>
        <v/>
      </c>
      <c r="BC4735" s="187" t="str">
        <f t="shared" si="1603"/>
        <v/>
      </c>
    </row>
    <row r="4736" spans="29:55">
      <c r="AC4736" s="187" t="str">
        <f t="shared" si="1583"/>
        <v/>
      </c>
      <c r="AD4736" s="187" t="str">
        <f t="shared" si="1584"/>
        <v/>
      </c>
      <c r="AE4736" s="187" t="str">
        <f t="shared" si="1585"/>
        <v/>
      </c>
      <c r="AF4736" s="187" t="str">
        <f t="shared" si="1586"/>
        <v/>
      </c>
      <c r="AG4736" s="187" t="str">
        <f t="shared" si="1587"/>
        <v/>
      </c>
      <c r="AH4736" s="187" t="str">
        <f t="shared" si="1588"/>
        <v/>
      </c>
      <c r="AI4736" s="187" t="str">
        <f t="shared" si="1589"/>
        <v/>
      </c>
      <c r="AJ4736" s="187" t="str">
        <f t="shared" si="1590"/>
        <v/>
      </c>
      <c r="AK4736" s="187" t="str">
        <f t="shared" si="1591"/>
        <v/>
      </c>
      <c r="AN4736" s="187" t="str">
        <f t="shared" si="1592"/>
        <v/>
      </c>
      <c r="AO4736" s="187" t="str">
        <f t="shared" si="1593"/>
        <v/>
      </c>
      <c r="AP4736" s="187" t="str">
        <f t="shared" si="1594"/>
        <v/>
      </c>
      <c r="AT4736" s="187" t="str">
        <f t="shared" si="1595"/>
        <v/>
      </c>
      <c r="AU4736" s="187" t="str">
        <f t="shared" si="1596"/>
        <v/>
      </c>
      <c r="AV4736" s="187" t="str">
        <f t="shared" si="1597"/>
        <v/>
      </c>
      <c r="AW4736" s="187" t="str">
        <f t="shared" si="1598"/>
        <v/>
      </c>
      <c r="AX4736" s="187" t="str">
        <f t="shared" si="1599"/>
        <v/>
      </c>
      <c r="AY4736" s="187" t="str">
        <f t="shared" si="1600"/>
        <v/>
      </c>
      <c r="AZ4736" s="187" t="str">
        <f t="shared" si="1601"/>
        <v/>
      </c>
      <c r="BA4736" s="187" t="str">
        <f t="shared" si="1602"/>
        <v xml:space="preserve"> </v>
      </c>
      <c r="BB4736" s="187" t="str">
        <f>IFERROR(IF(AW4736="","",VLOOKUP(AW4736,SUSS!R:S,2,FALSE)),AY4736*SUSS!$M$2)</f>
        <v/>
      </c>
      <c r="BC4736" s="187" t="str">
        <f t="shared" si="1603"/>
        <v/>
      </c>
    </row>
    <row r="4737" spans="29:55">
      <c r="AC4737" s="187" t="str">
        <f t="shared" si="1583"/>
        <v/>
      </c>
      <c r="AD4737" s="187" t="str">
        <f t="shared" si="1584"/>
        <v/>
      </c>
      <c r="AE4737" s="187" t="str">
        <f t="shared" si="1585"/>
        <v/>
      </c>
      <c r="AF4737" s="187" t="str">
        <f t="shared" si="1586"/>
        <v/>
      </c>
      <c r="AG4737" s="187" t="str">
        <f t="shared" si="1587"/>
        <v/>
      </c>
      <c r="AH4737" s="187" t="str">
        <f t="shared" si="1588"/>
        <v/>
      </c>
      <c r="AI4737" s="187" t="str">
        <f t="shared" si="1589"/>
        <v/>
      </c>
      <c r="AJ4737" s="187" t="str">
        <f t="shared" si="1590"/>
        <v/>
      </c>
      <c r="AK4737" s="187" t="str">
        <f t="shared" si="1591"/>
        <v/>
      </c>
      <c r="AN4737" s="187" t="str">
        <f t="shared" si="1592"/>
        <v/>
      </c>
      <c r="AO4737" s="187" t="str">
        <f t="shared" si="1593"/>
        <v/>
      </c>
      <c r="AP4737" s="187" t="str">
        <f t="shared" si="1594"/>
        <v/>
      </c>
      <c r="AT4737" s="187" t="str">
        <f t="shared" si="1595"/>
        <v/>
      </c>
      <c r="AU4737" s="187" t="str">
        <f t="shared" si="1596"/>
        <v/>
      </c>
      <c r="AV4737" s="187" t="str">
        <f t="shared" si="1597"/>
        <v/>
      </c>
      <c r="AW4737" s="187" t="str">
        <f t="shared" si="1598"/>
        <v/>
      </c>
      <c r="AX4737" s="187" t="str">
        <f t="shared" si="1599"/>
        <v/>
      </c>
      <c r="AY4737" s="187" t="str">
        <f t="shared" si="1600"/>
        <v/>
      </c>
      <c r="AZ4737" s="187" t="str">
        <f t="shared" si="1601"/>
        <v/>
      </c>
      <c r="BA4737" s="187" t="str">
        <f t="shared" si="1602"/>
        <v xml:space="preserve"> </v>
      </c>
      <c r="BB4737" s="187" t="str">
        <f>IFERROR(IF(AW4737="","",VLOOKUP(AW4737,SUSS!R:S,2,FALSE)),AY4737*SUSS!$M$2)</f>
        <v/>
      </c>
      <c r="BC4737" s="187" t="str">
        <f t="shared" si="1603"/>
        <v/>
      </c>
    </row>
    <row r="4738" spans="29:55">
      <c r="AC4738" s="187" t="str">
        <f t="shared" si="1583"/>
        <v/>
      </c>
      <c r="AD4738" s="187" t="str">
        <f t="shared" si="1584"/>
        <v/>
      </c>
      <c r="AE4738" s="187" t="str">
        <f t="shared" si="1585"/>
        <v/>
      </c>
      <c r="AF4738" s="187" t="str">
        <f t="shared" si="1586"/>
        <v/>
      </c>
      <c r="AG4738" s="187" t="str">
        <f t="shared" si="1587"/>
        <v/>
      </c>
      <c r="AH4738" s="187" t="str">
        <f t="shared" si="1588"/>
        <v/>
      </c>
      <c r="AI4738" s="187" t="str">
        <f t="shared" si="1589"/>
        <v/>
      </c>
      <c r="AJ4738" s="187" t="str">
        <f t="shared" si="1590"/>
        <v/>
      </c>
      <c r="AK4738" s="187" t="str">
        <f t="shared" si="1591"/>
        <v/>
      </c>
      <c r="AN4738" s="187" t="str">
        <f t="shared" si="1592"/>
        <v/>
      </c>
      <c r="AO4738" s="187" t="str">
        <f t="shared" si="1593"/>
        <v/>
      </c>
      <c r="AP4738" s="187" t="str">
        <f t="shared" si="1594"/>
        <v/>
      </c>
      <c r="AT4738" s="187" t="str">
        <f t="shared" si="1595"/>
        <v/>
      </c>
      <c r="AU4738" s="187" t="str">
        <f t="shared" si="1596"/>
        <v/>
      </c>
      <c r="AV4738" s="187" t="str">
        <f t="shared" si="1597"/>
        <v/>
      </c>
      <c r="AW4738" s="187" t="str">
        <f t="shared" si="1598"/>
        <v/>
      </c>
      <c r="AX4738" s="187" t="str">
        <f t="shared" si="1599"/>
        <v/>
      </c>
      <c r="AY4738" s="187" t="str">
        <f t="shared" si="1600"/>
        <v/>
      </c>
      <c r="AZ4738" s="187" t="str">
        <f t="shared" si="1601"/>
        <v/>
      </c>
      <c r="BA4738" s="187" t="str">
        <f t="shared" si="1602"/>
        <v xml:space="preserve"> </v>
      </c>
      <c r="BB4738" s="187" t="str">
        <f>IFERROR(IF(AW4738="","",VLOOKUP(AW4738,SUSS!R:S,2,FALSE)),AY4738*SUSS!$M$2)</f>
        <v/>
      </c>
      <c r="BC4738" s="187" t="str">
        <f t="shared" si="1603"/>
        <v/>
      </c>
    </row>
    <row r="4739" spans="29:55">
      <c r="AC4739" s="187" t="str">
        <f t="shared" si="1583"/>
        <v/>
      </c>
      <c r="AD4739" s="187" t="str">
        <f t="shared" si="1584"/>
        <v/>
      </c>
      <c r="AE4739" s="187" t="str">
        <f t="shared" si="1585"/>
        <v/>
      </c>
      <c r="AF4739" s="187" t="str">
        <f t="shared" si="1586"/>
        <v/>
      </c>
      <c r="AG4739" s="187" t="str">
        <f t="shared" si="1587"/>
        <v/>
      </c>
      <c r="AH4739" s="187" t="str">
        <f t="shared" si="1588"/>
        <v/>
      </c>
      <c r="AI4739" s="187" t="str">
        <f t="shared" si="1589"/>
        <v/>
      </c>
      <c r="AJ4739" s="187" t="str">
        <f t="shared" si="1590"/>
        <v/>
      </c>
      <c r="AK4739" s="187" t="str">
        <f t="shared" si="1591"/>
        <v/>
      </c>
      <c r="AN4739" s="187" t="str">
        <f t="shared" si="1592"/>
        <v/>
      </c>
      <c r="AO4739" s="187" t="str">
        <f t="shared" si="1593"/>
        <v/>
      </c>
      <c r="AP4739" s="187" t="str">
        <f t="shared" si="1594"/>
        <v/>
      </c>
      <c r="AT4739" s="187" t="str">
        <f t="shared" si="1595"/>
        <v/>
      </c>
      <c r="AU4739" s="187" t="str">
        <f t="shared" si="1596"/>
        <v/>
      </c>
      <c r="AV4739" s="187" t="str">
        <f t="shared" si="1597"/>
        <v/>
      </c>
      <c r="AW4739" s="187" t="str">
        <f t="shared" si="1598"/>
        <v/>
      </c>
      <c r="AX4739" s="187" t="str">
        <f t="shared" si="1599"/>
        <v/>
      </c>
      <c r="AY4739" s="187" t="str">
        <f t="shared" si="1600"/>
        <v/>
      </c>
      <c r="AZ4739" s="187" t="str">
        <f t="shared" si="1601"/>
        <v/>
      </c>
      <c r="BA4739" s="187" t="str">
        <f t="shared" si="1602"/>
        <v xml:space="preserve"> </v>
      </c>
      <c r="BB4739" s="187" t="str">
        <f>IFERROR(IF(AW4739="","",VLOOKUP(AW4739,SUSS!R:S,2,FALSE)),AY4739*SUSS!$M$2)</f>
        <v/>
      </c>
      <c r="BC4739" s="187" t="str">
        <f t="shared" si="1603"/>
        <v/>
      </c>
    </row>
    <row r="4740" spans="29:55">
      <c r="AC4740" s="187" t="str">
        <f t="shared" si="1583"/>
        <v/>
      </c>
      <c r="AD4740" s="187" t="str">
        <f t="shared" si="1584"/>
        <v/>
      </c>
      <c r="AE4740" s="187" t="str">
        <f t="shared" si="1585"/>
        <v/>
      </c>
      <c r="AF4740" s="187" t="str">
        <f t="shared" si="1586"/>
        <v/>
      </c>
      <c r="AG4740" s="187" t="str">
        <f t="shared" si="1587"/>
        <v/>
      </c>
      <c r="AH4740" s="187" t="str">
        <f t="shared" si="1588"/>
        <v/>
      </c>
      <c r="AI4740" s="187" t="str">
        <f t="shared" si="1589"/>
        <v/>
      </c>
      <c r="AJ4740" s="187" t="str">
        <f t="shared" si="1590"/>
        <v/>
      </c>
      <c r="AK4740" s="187" t="str">
        <f t="shared" si="1591"/>
        <v/>
      </c>
      <c r="AN4740" s="187" t="str">
        <f t="shared" si="1592"/>
        <v/>
      </c>
      <c r="AO4740" s="187" t="str">
        <f t="shared" si="1593"/>
        <v/>
      </c>
      <c r="AP4740" s="187" t="str">
        <f t="shared" si="1594"/>
        <v/>
      </c>
      <c r="AT4740" s="187" t="str">
        <f t="shared" si="1595"/>
        <v/>
      </c>
      <c r="AU4740" s="187" t="str">
        <f t="shared" si="1596"/>
        <v/>
      </c>
      <c r="AV4740" s="187" t="str">
        <f t="shared" si="1597"/>
        <v/>
      </c>
      <c r="AW4740" s="187" t="str">
        <f t="shared" si="1598"/>
        <v/>
      </c>
      <c r="AX4740" s="187" t="str">
        <f t="shared" si="1599"/>
        <v/>
      </c>
      <c r="AY4740" s="187" t="str">
        <f t="shared" si="1600"/>
        <v/>
      </c>
      <c r="AZ4740" s="187" t="str">
        <f t="shared" si="1601"/>
        <v/>
      </c>
      <c r="BA4740" s="187" t="str">
        <f t="shared" si="1602"/>
        <v xml:space="preserve"> </v>
      </c>
      <c r="BB4740" s="187" t="str">
        <f>IFERROR(IF(AW4740="","",VLOOKUP(AW4740,SUSS!R:S,2,FALSE)),AY4740*SUSS!$M$2)</f>
        <v/>
      </c>
      <c r="BC4740" s="187" t="str">
        <f t="shared" si="1603"/>
        <v/>
      </c>
    </row>
    <row r="4741" spans="29:55">
      <c r="AC4741" s="187" t="str">
        <f t="shared" si="1583"/>
        <v/>
      </c>
      <c r="AD4741" s="187" t="str">
        <f t="shared" si="1584"/>
        <v/>
      </c>
      <c r="AE4741" s="187" t="str">
        <f t="shared" si="1585"/>
        <v/>
      </c>
      <c r="AF4741" s="187" t="str">
        <f t="shared" si="1586"/>
        <v/>
      </c>
      <c r="AG4741" s="187" t="str">
        <f t="shared" si="1587"/>
        <v/>
      </c>
      <c r="AH4741" s="187" t="str">
        <f t="shared" si="1588"/>
        <v/>
      </c>
      <c r="AI4741" s="187" t="str">
        <f t="shared" si="1589"/>
        <v/>
      </c>
      <c r="AJ4741" s="187" t="str">
        <f t="shared" si="1590"/>
        <v/>
      </c>
      <c r="AK4741" s="187" t="str">
        <f t="shared" si="1591"/>
        <v/>
      </c>
      <c r="AN4741" s="187" t="str">
        <f t="shared" si="1592"/>
        <v/>
      </c>
      <c r="AO4741" s="187" t="str">
        <f t="shared" si="1593"/>
        <v/>
      </c>
      <c r="AP4741" s="187" t="str">
        <f t="shared" si="1594"/>
        <v/>
      </c>
      <c r="AT4741" s="187" t="str">
        <f t="shared" si="1595"/>
        <v/>
      </c>
      <c r="AU4741" s="187" t="str">
        <f t="shared" si="1596"/>
        <v/>
      </c>
      <c r="AV4741" s="187" t="str">
        <f t="shared" si="1597"/>
        <v/>
      </c>
      <c r="AW4741" s="187" t="str">
        <f t="shared" si="1598"/>
        <v/>
      </c>
      <c r="AX4741" s="187" t="str">
        <f t="shared" si="1599"/>
        <v/>
      </c>
      <c r="AY4741" s="187" t="str">
        <f t="shared" si="1600"/>
        <v/>
      </c>
      <c r="AZ4741" s="187" t="str">
        <f t="shared" si="1601"/>
        <v/>
      </c>
      <c r="BA4741" s="187" t="str">
        <f t="shared" si="1602"/>
        <v xml:space="preserve"> </v>
      </c>
      <c r="BB4741" s="187" t="str">
        <f>IFERROR(IF(AW4741="","",VLOOKUP(AW4741,SUSS!R:S,2,FALSE)),AY4741*SUSS!$M$2)</f>
        <v/>
      </c>
      <c r="BC4741" s="187" t="str">
        <f t="shared" si="1603"/>
        <v/>
      </c>
    </row>
    <row r="4742" spans="29:55">
      <c r="AC4742" s="187" t="str">
        <f t="shared" si="1583"/>
        <v/>
      </c>
      <c r="AD4742" s="187" t="str">
        <f t="shared" si="1584"/>
        <v/>
      </c>
      <c r="AE4742" s="187" t="str">
        <f t="shared" si="1585"/>
        <v/>
      </c>
      <c r="AF4742" s="187" t="str">
        <f t="shared" si="1586"/>
        <v/>
      </c>
      <c r="AG4742" s="187" t="str">
        <f t="shared" si="1587"/>
        <v/>
      </c>
      <c r="AH4742" s="187" t="str">
        <f t="shared" si="1588"/>
        <v/>
      </c>
      <c r="AI4742" s="187" t="str">
        <f t="shared" si="1589"/>
        <v/>
      </c>
      <c r="AJ4742" s="187" t="str">
        <f t="shared" si="1590"/>
        <v/>
      </c>
      <c r="AK4742" s="187" t="str">
        <f t="shared" si="1591"/>
        <v/>
      </c>
      <c r="AN4742" s="187" t="str">
        <f t="shared" si="1592"/>
        <v/>
      </c>
      <c r="AO4742" s="187" t="str">
        <f t="shared" si="1593"/>
        <v/>
      </c>
      <c r="AP4742" s="187" t="str">
        <f t="shared" si="1594"/>
        <v/>
      </c>
      <c r="AT4742" s="187" t="str">
        <f t="shared" si="1595"/>
        <v/>
      </c>
      <c r="AU4742" s="187" t="str">
        <f t="shared" si="1596"/>
        <v/>
      </c>
      <c r="AV4742" s="187" t="str">
        <f t="shared" si="1597"/>
        <v/>
      </c>
      <c r="AW4742" s="187" t="str">
        <f t="shared" si="1598"/>
        <v/>
      </c>
      <c r="AX4742" s="187" t="str">
        <f t="shared" si="1599"/>
        <v/>
      </c>
      <c r="AY4742" s="187" t="str">
        <f t="shared" si="1600"/>
        <v/>
      </c>
      <c r="AZ4742" s="187" t="str">
        <f t="shared" si="1601"/>
        <v/>
      </c>
      <c r="BA4742" s="187" t="str">
        <f t="shared" si="1602"/>
        <v xml:space="preserve"> </v>
      </c>
      <c r="BB4742" s="187" t="str">
        <f>IFERROR(IF(AW4742="","",VLOOKUP(AW4742,SUSS!R:S,2,FALSE)),AY4742*SUSS!$M$2)</f>
        <v/>
      </c>
      <c r="BC4742" s="187" t="str">
        <f t="shared" si="1603"/>
        <v/>
      </c>
    </row>
    <row r="4743" spans="29:55">
      <c r="AC4743" s="187" t="str">
        <f t="shared" si="1583"/>
        <v/>
      </c>
      <c r="AD4743" s="187" t="str">
        <f t="shared" si="1584"/>
        <v/>
      </c>
      <c r="AE4743" s="187" t="str">
        <f t="shared" si="1585"/>
        <v/>
      </c>
      <c r="AF4743" s="187" t="str">
        <f t="shared" si="1586"/>
        <v/>
      </c>
      <c r="AG4743" s="187" t="str">
        <f t="shared" si="1587"/>
        <v/>
      </c>
      <c r="AH4743" s="187" t="str">
        <f t="shared" si="1588"/>
        <v/>
      </c>
      <c r="AI4743" s="187" t="str">
        <f t="shared" si="1589"/>
        <v/>
      </c>
      <c r="AJ4743" s="187" t="str">
        <f t="shared" si="1590"/>
        <v/>
      </c>
      <c r="AK4743" s="187" t="str">
        <f t="shared" si="1591"/>
        <v/>
      </c>
      <c r="AN4743" s="187" t="str">
        <f t="shared" si="1592"/>
        <v/>
      </c>
      <c r="AO4743" s="187" t="str">
        <f t="shared" si="1593"/>
        <v/>
      </c>
      <c r="AP4743" s="187" t="str">
        <f t="shared" si="1594"/>
        <v/>
      </c>
      <c r="AT4743" s="187" t="str">
        <f t="shared" si="1595"/>
        <v/>
      </c>
      <c r="AU4743" s="187" t="str">
        <f t="shared" si="1596"/>
        <v/>
      </c>
      <c r="AV4743" s="187" t="str">
        <f t="shared" si="1597"/>
        <v/>
      </c>
      <c r="AW4743" s="187" t="str">
        <f t="shared" si="1598"/>
        <v/>
      </c>
      <c r="AX4743" s="187" t="str">
        <f t="shared" si="1599"/>
        <v/>
      </c>
      <c r="AY4743" s="187" t="str">
        <f t="shared" si="1600"/>
        <v/>
      </c>
      <c r="AZ4743" s="187" t="str">
        <f t="shared" si="1601"/>
        <v/>
      </c>
      <c r="BA4743" s="187" t="str">
        <f t="shared" si="1602"/>
        <v xml:space="preserve"> </v>
      </c>
      <c r="BB4743" s="187" t="str">
        <f>IFERROR(IF(AW4743="","",VLOOKUP(AW4743,SUSS!R:S,2,FALSE)),AY4743*SUSS!$M$2)</f>
        <v/>
      </c>
      <c r="BC4743" s="187" t="str">
        <f t="shared" si="1603"/>
        <v/>
      </c>
    </row>
    <row r="4744" spans="29:55">
      <c r="AC4744" s="187" t="str">
        <f t="shared" si="1583"/>
        <v/>
      </c>
      <c r="AD4744" s="187" t="str">
        <f t="shared" si="1584"/>
        <v/>
      </c>
      <c r="AE4744" s="187" t="str">
        <f t="shared" si="1585"/>
        <v/>
      </c>
      <c r="AF4744" s="187" t="str">
        <f t="shared" si="1586"/>
        <v/>
      </c>
      <c r="AG4744" s="187" t="str">
        <f t="shared" si="1587"/>
        <v/>
      </c>
      <c r="AH4744" s="187" t="str">
        <f t="shared" si="1588"/>
        <v/>
      </c>
      <c r="AI4744" s="187" t="str">
        <f t="shared" si="1589"/>
        <v/>
      </c>
      <c r="AJ4744" s="187" t="str">
        <f t="shared" si="1590"/>
        <v/>
      </c>
      <c r="AK4744" s="187" t="str">
        <f t="shared" si="1591"/>
        <v/>
      </c>
      <c r="AN4744" s="187" t="str">
        <f t="shared" si="1592"/>
        <v/>
      </c>
      <c r="AO4744" s="187" t="str">
        <f t="shared" si="1593"/>
        <v/>
      </c>
      <c r="AP4744" s="187" t="str">
        <f t="shared" si="1594"/>
        <v/>
      </c>
      <c r="AT4744" s="187" t="str">
        <f t="shared" si="1595"/>
        <v/>
      </c>
      <c r="AU4744" s="187" t="str">
        <f t="shared" si="1596"/>
        <v/>
      </c>
      <c r="AV4744" s="187" t="str">
        <f t="shared" si="1597"/>
        <v/>
      </c>
      <c r="AW4744" s="187" t="str">
        <f t="shared" si="1598"/>
        <v/>
      </c>
      <c r="AX4744" s="187" t="str">
        <f t="shared" si="1599"/>
        <v/>
      </c>
      <c r="AY4744" s="187" t="str">
        <f t="shared" si="1600"/>
        <v/>
      </c>
      <c r="AZ4744" s="187" t="str">
        <f t="shared" si="1601"/>
        <v/>
      </c>
      <c r="BA4744" s="187" t="str">
        <f t="shared" si="1602"/>
        <v xml:space="preserve"> </v>
      </c>
      <c r="BB4744" s="187" t="str">
        <f>IFERROR(IF(AW4744="","",VLOOKUP(AW4744,SUSS!R:S,2,FALSE)),AY4744*SUSS!$M$2)</f>
        <v/>
      </c>
      <c r="BC4744" s="187" t="str">
        <f t="shared" si="1603"/>
        <v/>
      </c>
    </row>
    <row r="4745" spans="29:55">
      <c r="AC4745" s="187" t="str">
        <f t="shared" si="1583"/>
        <v/>
      </c>
      <c r="AD4745" s="187" t="str">
        <f t="shared" si="1584"/>
        <v/>
      </c>
      <c r="AE4745" s="187" t="str">
        <f t="shared" si="1585"/>
        <v/>
      </c>
      <c r="AF4745" s="187" t="str">
        <f t="shared" si="1586"/>
        <v/>
      </c>
      <c r="AG4745" s="187" t="str">
        <f t="shared" si="1587"/>
        <v/>
      </c>
      <c r="AH4745" s="187" t="str">
        <f t="shared" si="1588"/>
        <v/>
      </c>
      <c r="AI4745" s="187" t="str">
        <f t="shared" si="1589"/>
        <v/>
      </c>
      <c r="AJ4745" s="187" t="str">
        <f t="shared" si="1590"/>
        <v/>
      </c>
      <c r="AK4745" s="187" t="str">
        <f t="shared" si="1591"/>
        <v/>
      </c>
      <c r="AN4745" s="187" t="str">
        <f t="shared" si="1592"/>
        <v/>
      </c>
      <c r="AO4745" s="187" t="str">
        <f t="shared" si="1593"/>
        <v/>
      </c>
      <c r="AP4745" s="187" t="str">
        <f t="shared" si="1594"/>
        <v/>
      </c>
      <c r="AT4745" s="187" t="str">
        <f t="shared" si="1595"/>
        <v/>
      </c>
      <c r="AU4745" s="187" t="str">
        <f t="shared" si="1596"/>
        <v/>
      </c>
      <c r="AV4745" s="187" t="str">
        <f t="shared" si="1597"/>
        <v/>
      </c>
      <c r="AW4745" s="187" t="str">
        <f t="shared" si="1598"/>
        <v/>
      </c>
      <c r="AX4745" s="187" t="str">
        <f t="shared" si="1599"/>
        <v/>
      </c>
      <c r="AY4745" s="187" t="str">
        <f t="shared" si="1600"/>
        <v/>
      </c>
      <c r="AZ4745" s="187" t="str">
        <f t="shared" si="1601"/>
        <v/>
      </c>
      <c r="BA4745" s="187" t="str">
        <f t="shared" si="1602"/>
        <v xml:space="preserve"> </v>
      </c>
      <c r="BB4745" s="187" t="str">
        <f>IFERROR(IF(AW4745="","",VLOOKUP(AW4745,SUSS!R:S,2,FALSE)),AY4745*SUSS!$M$2)</f>
        <v/>
      </c>
      <c r="BC4745" s="187" t="str">
        <f t="shared" si="1603"/>
        <v/>
      </c>
    </row>
    <row r="4746" spans="29:55">
      <c r="AC4746" s="187" t="str">
        <f t="shared" si="1583"/>
        <v/>
      </c>
      <c r="AD4746" s="187" t="str">
        <f t="shared" si="1584"/>
        <v/>
      </c>
      <c r="AE4746" s="187" t="str">
        <f t="shared" si="1585"/>
        <v/>
      </c>
      <c r="AF4746" s="187" t="str">
        <f t="shared" si="1586"/>
        <v/>
      </c>
      <c r="AG4746" s="187" t="str">
        <f t="shared" si="1587"/>
        <v/>
      </c>
      <c r="AH4746" s="187" t="str">
        <f t="shared" si="1588"/>
        <v/>
      </c>
      <c r="AI4746" s="187" t="str">
        <f t="shared" si="1589"/>
        <v/>
      </c>
      <c r="AJ4746" s="187" t="str">
        <f t="shared" si="1590"/>
        <v/>
      </c>
      <c r="AK4746" s="187" t="str">
        <f t="shared" si="1591"/>
        <v/>
      </c>
      <c r="AN4746" s="187" t="str">
        <f t="shared" si="1592"/>
        <v/>
      </c>
      <c r="AO4746" s="187" t="str">
        <f t="shared" si="1593"/>
        <v/>
      </c>
      <c r="AP4746" s="187" t="str">
        <f t="shared" si="1594"/>
        <v/>
      </c>
      <c r="AT4746" s="187" t="str">
        <f t="shared" si="1595"/>
        <v/>
      </c>
      <c r="AU4746" s="187" t="str">
        <f t="shared" si="1596"/>
        <v/>
      </c>
      <c r="AV4746" s="187" t="str">
        <f t="shared" si="1597"/>
        <v/>
      </c>
      <c r="AW4746" s="187" t="str">
        <f t="shared" si="1598"/>
        <v/>
      </c>
      <c r="AX4746" s="187" t="str">
        <f t="shared" si="1599"/>
        <v/>
      </c>
      <c r="AY4746" s="187" t="str">
        <f t="shared" si="1600"/>
        <v/>
      </c>
      <c r="AZ4746" s="187" t="str">
        <f t="shared" si="1601"/>
        <v/>
      </c>
      <c r="BA4746" s="187" t="str">
        <f t="shared" si="1602"/>
        <v xml:space="preserve"> </v>
      </c>
      <c r="BB4746" s="187" t="str">
        <f>IFERROR(IF(AW4746="","",VLOOKUP(AW4746,SUSS!R:S,2,FALSE)),AY4746*SUSS!$M$2)</f>
        <v/>
      </c>
      <c r="BC4746" s="187" t="str">
        <f t="shared" si="1603"/>
        <v/>
      </c>
    </row>
    <row r="4747" spans="29:55">
      <c r="AC4747" s="187" t="str">
        <f t="shared" si="1583"/>
        <v/>
      </c>
      <c r="AD4747" s="187" t="str">
        <f t="shared" si="1584"/>
        <v/>
      </c>
      <c r="AE4747" s="187" t="str">
        <f t="shared" si="1585"/>
        <v/>
      </c>
      <c r="AF4747" s="187" t="str">
        <f t="shared" si="1586"/>
        <v/>
      </c>
      <c r="AG4747" s="187" t="str">
        <f t="shared" si="1587"/>
        <v/>
      </c>
      <c r="AH4747" s="187" t="str">
        <f t="shared" si="1588"/>
        <v/>
      </c>
      <c r="AI4747" s="187" t="str">
        <f t="shared" si="1589"/>
        <v/>
      </c>
      <c r="AJ4747" s="187" t="str">
        <f t="shared" si="1590"/>
        <v/>
      </c>
      <c r="AK4747" s="187" t="str">
        <f t="shared" si="1591"/>
        <v/>
      </c>
      <c r="AN4747" s="187" t="str">
        <f t="shared" si="1592"/>
        <v/>
      </c>
      <c r="AO4747" s="187" t="str">
        <f t="shared" si="1593"/>
        <v/>
      </c>
      <c r="AP4747" s="187" t="str">
        <f t="shared" si="1594"/>
        <v/>
      </c>
      <c r="AT4747" s="187" t="str">
        <f t="shared" si="1595"/>
        <v/>
      </c>
      <c r="AU4747" s="187" t="str">
        <f t="shared" si="1596"/>
        <v/>
      </c>
      <c r="AV4747" s="187" t="str">
        <f t="shared" si="1597"/>
        <v/>
      </c>
      <c r="AW4747" s="187" t="str">
        <f t="shared" si="1598"/>
        <v/>
      </c>
      <c r="AX4747" s="187" t="str">
        <f t="shared" si="1599"/>
        <v/>
      </c>
      <c r="AY4747" s="187" t="str">
        <f t="shared" si="1600"/>
        <v/>
      </c>
      <c r="AZ4747" s="187" t="str">
        <f t="shared" si="1601"/>
        <v/>
      </c>
      <c r="BA4747" s="187" t="str">
        <f t="shared" si="1602"/>
        <v xml:space="preserve"> </v>
      </c>
      <c r="BB4747" s="187" t="str">
        <f>IFERROR(IF(AW4747="","",VLOOKUP(AW4747,SUSS!R:S,2,FALSE)),AY4747*SUSS!$M$2)</f>
        <v/>
      </c>
      <c r="BC4747" s="187" t="str">
        <f t="shared" si="1603"/>
        <v/>
      </c>
    </row>
    <row r="4748" spans="29:55">
      <c r="AC4748" s="187" t="str">
        <f t="shared" si="1583"/>
        <v/>
      </c>
      <c r="AD4748" s="187" t="str">
        <f t="shared" si="1584"/>
        <v/>
      </c>
      <c r="AE4748" s="187" t="str">
        <f t="shared" si="1585"/>
        <v/>
      </c>
      <c r="AF4748" s="187" t="str">
        <f t="shared" si="1586"/>
        <v/>
      </c>
      <c r="AG4748" s="187" t="str">
        <f t="shared" si="1587"/>
        <v/>
      </c>
      <c r="AH4748" s="187" t="str">
        <f t="shared" si="1588"/>
        <v/>
      </c>
      <c r="AI4748" s="187" t="str">
        <f t="shared" si="1589"/>
        <v/>
      </c>
      <c r="AJ4748" s="187" t="str">
        <f t="shared" si="1590"/>
        <v/>
      </c>
      <c r="AK4748" s="187" t="str">
        <f t="shared" si="1591"/>
        <v/>
      </c>
      <c r="AN4748" s="187" t="str">
        <f t="shared" si="1592"/>
        <v/>
      </c>
      <c r="AO4748" s="187" t="str">
        <f t="shared" si="1593"/>
        <v/>
      </c>
      <c r="AP4748" s="187" t="str">
        <f t="shared" si="1594"/>
        <v/>
      </c>
      <c r="AT4748" s="187" t="str">
        <f t="shared" si="1595"/>
        <v/>
      </c>
      <c r="AU4748" s="187" t="str">
        <f t="shared" si="1596"/>
        <v/>
      </c>
      <c r="AV4748" s="187" t="str">
        <f t="shared" si="1597"/>
        <v/>
      </c>
      <c r="AW4748" s="187" t="str">
        <f t="shared" si="1598"/>
        <v/>
      </c>
      <c r="AX4748" s="187" t="str">
        <f t="shared" si="1599"/>
        <v/>
      </c>
      <c r="AY4748" s="187" t="str">
        <f t="shared" si="1600"/>
        <v/>
      </c>
      <c r="AZ4748" s="187" t="str">
        <f t="shared" si="1601"/>
        <v/>
      </c>
      <c r="BA4748" s="187" t="str">
        <f t="shared" si="1602"/>
        <v xml:space="preserve"> </v>
      </c>
      <c r="BB4748" s="187" t="str">
        <f>IFERROR(IF(AW4748="","",VLOOKUP(AW4748,SUSS!R:S,2,FALSE)),AY4748*SUSS!$M$2)</f>
        <v/>
      </c>
      <c r="BC4748" s="187" t="str">
        <f t="shared" si="1603"/>
        <v/>
      </c>
    </row>
    <row r="4749" spans="29:55">
      <c r="AC4749" s="187" t="str">
        <f t="shared" si="1583"/>
        <v/>
      </c>
      <c r="AD4749" s="187" t="str">
        <f t="shared" si="1584"/>
        <v/>
      </c>
      <c r="AE4749" s="187" t="str">
        <f t="shared" si="1585"/>
        <v/>
      </c>
      <c r="AF4749" s="187" t="str">
        <f t="shared" si="1586"/>
        <v/>
      </c>
      <c r="AG4749" s="187" t="str">
        <f t="shared" si="1587"/>
        <v/>
      </c>
      <c r="AH4749" s="187" t="str">
        <f t="shared" si="1588"/>
        <v/>
      </c>
      <c r="AI4749" s="187" t="str">
        <f t="shared" si="1589"/>
        <v/>
      </c>
      <c r="AJ4749" s="187" t="str">
        <f t="shared" si="1590"/>
        <v/>
      </c>
      <c r="AK4749" s="187" t="str">
        <f t="shared" si="1591"/>
        <v/>
      </c>
      <c r="AN4749" s="187" t="str">
        <f t="shared" si="1592"/>
        <v/>
      </c>
      <c r="AO4749" s="187" t="str">
        <f t="shared" si="1593"/>
        <v/>
      </c>
      <c r="AP4749" s="187" t="str">
        <f t="shared" si="1594"/>
        <v/>
      </c>
      <c r="AT4749" s="187" t="str">
        <f t="shared" si="1595"/>
        <v/>
      </c>
      <c r="AU4749" s="187" t="str">
        <f t="shared" si="1596"/>
        <v/>
      </c>
      <c r="AV4749" s="187" t="str">
        <f t="shared" si="1597"/>
        <v/>
      </c>
      <c r="AW4749" s="187" t="str">
        <f t="shared" si="1598"/>
        <v/>
      </c>
      <c r="AX4749" s="187" t="str">
        <f t="shared" si="1599"/>
        <v/>
      </c>
      <c r="AY4749" s="187" t="str">
        <f t="shared" si="1600"/>
        <v/>
      </c>
      <c r="AZ4749" s="187" t="str">
        <f t="shared" si="1601"/>
        <v/>
      </c>
      <c r="BA4749" s="187" t="str">
        <f t="shared" si="1602"/>
        <v xml:space="preserve"> </v>
      </c>
      <c r="BB4749" s="187" t="str">
        <f>IFERROR(IF(AW4749="","",VLOOKUP(AW4749,SUSS!R:S,2,FALSE)),AY4749*SUSS!$M$2)</f>
        <v/>
      </c>
      <c r="BC4749" s="187" t="str">
        <f t="shared" si="1603"/>
        <v/>
      </c>
    </row>
    <row r="4750" spans="29:55">
      <c r="AC4750" s="187" t="str">
        <f t="shared" si="1583"/>
        <v/>
      </c>
      <c r="AD4750" s="187" t="str">
        <f t="shared" si="1584"/>
        <v/>
      </c>
      <c r="AE4750" s="187" t="str">
        <f t="shared" si="1585"/>
        <v/>
      </c>
      <c r="AF4750" s="187" t="str">
        <f t="shared" si="1586"/>
        <v/>
      </c>
      <c r="AG4750" s="187" t="str">
        <f t="shared" si="1587"/>
        <v/>
      </c>
      <c r="AH4750" s="187" t="str">
        <f t="shared" si="1588"/>
        <v/>
      </c>
      <c r="AI4750" s="187" t="str">
        <f t="shared" si="1589"/>
        <v/>
      </c>
      <c r="AJ4750" s="187" t="str">
        <f t="shared" si="1590"/>
        <v/>
      </c>
      <c r="AK4750" s="187" t="str">
        <f t="shared" si="1591"/>
        <v/>
      </c>
      <c r="AN4750" s="187" t="str">
        <f t="shared" si="1592"/>
        <v/>
      </c>
      <c r="AO4750" s="187" t="str">
        <f t="shared" si="1593"/>
        <v/>
      </c>
      <c r="AP4750" s="187" t="str">
        <f t="shared" si="1594"/>
        <v/>
      </c>
      <c r="AT4750" s="187" t="str">
        <f t="shared" si="1595"/>
        <v/>
      </c>
      <c r="AU4750" s="187" t="str">
        <f t="shared" si="1596"/>
        <v/>
      </c>
      <c r="AV4750" s="187" t="str">
        <f t="shared" si="1597"/>
        <v/>
      </c>
      <c r="AW4750" s="187" t="str">
        <f t="shared" si="1598"/>
        <v/>
      </c>
      <c r="AX4750" s="187" t="str">
        <f t="shared" si="1599"/>
        <v/>
      </c>
      <c r="AY4750" s="187" t="str">
        <f t="shared" si="1600"/>
        <v/>
      </c>
      <c r="AZ4750" s="187" t="str">
        <f t="shared" si="1601"/>
        <v/>
      </c>
      <c r="BA4750" s="187" t="str">
        <f t="shared" si="1602"/>
        <v xml:space="preserve"> </v>
      </c>
      <c r="BB4750" s="187" t="str">
        <f>IFERROR(IF(AW4750="","",VLOOKUP(AW4750,SUSS!R:S,2,FALSE)),AY4750*SUSS!$M$2)</f>
        <v/>
      </c>
      <c r="BC4750" s="187" t="str">
        <f t="shared" si="1603"/>
        <v/>
      </c>
    </row>
    <row r="4751" spans="29:55">
      <c r="AC4751" s="187" t="str">
        <f t="shared" si="1583"/>
        <v/>
      </c>
      <c r="AD4751" s="187" t="str">
        <f t="shared" si="1584"/>
        <v/>
      </c>
      <c r="AE4751" s="187" t="str">
        <f t="shared" si="1585"/>
        <v/>
      </c>
      <c r="AF4751" s="187" t="str">
        <f t="shared" si="1586"/>
        <v/>
      </c>
      <c r="AG4751" s="187" t="str">
        <f t="shared" si="1587"/>
        <v/>
      </c>
      <c r="AH4751" s="187" t="str">
        <f t="shared" si="1588"/>
        <v/>
      </c>
      <c r="AI4751" s="187" t="str">
        <f t="shared" si="1589"/>
        <v/>
      </c>
      <c r="AJ4751" s="187" t="str">
        <f t="shared" si="1590"/>
        <v/>
      </c>
      <c r="AK4751" s="187" t="str">
        <f t="shared" si="1591"/>
        <v/>
      </c>
      <c r="AN4751" s="187" t="str">
        <f t="shared" si="1592"/>
        <v/>
      </c>
      <c r="AO4751" s="187" t="str">
        <f t="shared" si="1593"/>
        <v/>
      </c>
      <c r="AP4751" s="187" t="str">
        <f t="shared" si="1594"/>
        <v/>
      </c>
      <c r="AT4751" s="187" t="str">
        <f t="shared" si="1595"/>
        <v/>
      </c>
      <c r="AU4751" s="187" t="str">
        <f t="shared" si="1596"/>
        <v/>
      </c>
      <c r="AV4751" s="187" t="str">
        <f t="shared" si="1597"/>
        <v/>
      </c>
      <c r="AW4751" s="187" t="str">
        <f t="shared" si="1598"/>
        <v/>
      </c>
      <c r="AX4751" s="187" t="str">
        <f t="shared" si="1599"/>
        <v/>
      </c>
      <c r="AY4751" s="187" t="str">
        <f t="shared" si="1600"/>
        <v/>
      </c>
      <c r="AZ4751" s="187" t="str">
        <f t="shared" si="1601"/>
        <v/>
      </c>
      <c r="BA4751" s="187" t="str">
        <f t="shared" si="1602"/>
        <v xml:space="preserve"> </v>
      </c>
      <c r="BB4751" s="187" t="str">
        <f>IFERROR(IF(AW4751="","",VLOOKUP(AW4751,SUSS!R:S,2,FALSE)),AY4751*SUSS!$M$2)</f>
        <v/>
      </c>
      <c r="BC4751" s="187" t="str">
        <f t="shared" si="1603"/>
        <v/>
      </c>
    </row>
    <row r="4752" spans="29:55">
      <c r="AC4752" s="187" t="str">
        <f t="shared" si="1583"/>
        <v/>
      </c>
      <c r="AD4752" s="187" t="str">
        <f t="shared" si="1584"/>
        <v/>
      </c>
      <c r="AE4752" s="187" t="str">
        <f t="shared" si="1585"/>
        <v/>
      </c>
      <c r="AF4752" s="187" t="str">
        <f t="shared" si="1586"/>
        <v/>
      </c>
      <c r="AG4752" s="187" t="str">
        <f t="shared" si="1587"/>
        <v/>
      </c>
      <c r="AH4752" s="187" t="str">
        <f t="shared" si="1588"/>
        <v/>
      </c>
      <c r="AI4752" s="187" t="str">
        <f t="shared" si="1589"/>
        <v/>
      </c>
      <c r="AJ4752" s="187" t="str">
        <f t="shared" si="1590"/>
        <v/>
      </c>
      <c r="AK4752" s="187" t="str">
        <f t="shared" si="1591"/>
        <v/>
      </c>
      <c r="AN4752" s="187" t="str">
        <f t="shared" si="1592"/>
        <v/>
      </c>
      <c r="AO4752" s="187" t="str">
        <f t="shared" si="1593"/>
        <v/>
      </c>
      <c r="AP4752" s="187" t="str">
        <f t="shared" si="1594"/>
        <v/>
      </c>
      <c r="AT4752" s="187" t="str">
        <f t="shared" si="1595"/>
        <v/>
      </c>
      <c r="AU4752" s="187" t="str">
        <f t="shared" si="1596"/>
        <v/>
      </c>
      <c r="AV4752" s="187" t="str">
        <f t="shared" si="1597"/>
        <v/>
      </c>
      <c r="AW4752" s="187" t="str">
        <f t="shared" si="1598"/>
        <v/>
      </c>
      <c r="AX4752" s="187" t="str">
        <f t="shared" si="1599"/>
        <v/>
      </c>
      <c r="AY4752" s="187" t="str">
        <f t="shared" si="1600"/>
        <v/>
      </c>
      <c r="AZ4752" s="187" t="str">
        <f t="shared" si="1601"/>
        <v/>
      </c>
      <c r="BA4752" s="187" t="str">
        <f t="shared" si="1602"/>
        <v xml:space="preserve"> </v>
      </c>
      <c r="BB4752" s="187" t="str">
        <f>IFERROR(IF(AW4752="","",VLOOKUP(AW4752,SUSS!R:S,2,FALSE)),AY4752*SUSS!$M$2)</f>
        <v/>
      </c>
      <c r="BC4752" s="187" t="str">
        <f t="shared" si="1603"/>
        <v/>
      </c>
    </row>
    <row r="4753" spans="29:55">
      <c r="AC4753" s="187" t="str">
        <f t="shared" si="1583"/>
        <v/>
      </c>
      <c r="AD4753" s="187" t="str">
        <f t="shared" si="1584"/>
        <v/>
      </c>
      <c r="AE4753" s="187" t="str">
        <f t="shared" si="1585"/>
        <v/>
      </c>
      <c r="AF4753" s="187" t="str">
        <f t="shared" si="1586"/>
        <v/>
      </c>
      <c r="AG4753" s="187" t="str">
        <f t="shared" si="1587"/>
        <v/>
      </c>
      <c r="AH4753" s="187" t="str">
        <f t="shared" si="1588"/>
        <v/>
      </c>
      <c r="AI4753" s="187" t="str">
        <f t="shared" si="1589"/>
        <v/>
      </c>
      <c r="AJ4753" s="187" t="str">
        <f t="shared" si="1590"/>
        <v/>
      </c>
      <c r="AK4753" s="187" t="str">
        <f t="shared" si="1591"/>
        <v/>
      </c>
      <c r="AN4753" s="187" t="str">
        <f t="shared" si="1592"/>
        <v/>
      </c>
      <c r="AO4753" s="187" t="str">
        <f t="shared" si="1593"/>
        <v/>
      </c>
      <c r="AP4753" s="187" t="str">
        <f t="shared" si="1594"/>
        <v/>
      </c>
      <c r="AT4753" s="187" t="str">
        <f t="shared" si="1595"/>
        <v/>
      </c>
      <c r="AU4753" s="187" t="str">
        <f t="shared" si="1596"/>
        <v/>
      </c>
      <c r="AV4753" s="187" t="str">
        <f t="shared" si="1597"/>
        <v/>
      </c>
      <c r="AW4753" s="187" t="str">
        <f t="shared" si="1598"/>
        <v/>
      </c>
      <c r="AX4753" s="187" t="str">
        <f t="shared" si="1599"/>
        <v/>
      </c>
      <c r="AY4753" s="187" t="str">
        <f t="shared" si="1600"/>
        <v/>
      </c>
      <c r="AZ4753" s="187" t="str">
        <f t="shared" si="1601"/>
        <v/>
      </c>
      <c r="BA4753" s="187" t="str">
        <f t="shared" si="1602"/>
        <v xml:space="preserve"> </v>
      </c>
      <c r="BB4753" s="187" t="str">
        <f>IFERROR(IF(AW4753="","",VLOOKUP(AW4753,SUSS!R:S,2,FALSE)),AY4753*SUSS!$M$2)</f>
        <v/>
      </c>
      <c r="BC4753" s="187" t="str">
        <f t="shared" si="1603"/>
        <v/>
      </c>
    </row>
    <row r="4754" spans="29:55">
      <c r="AC4754" s="187" t="str">
        <f t="shared" si="1583"/>
        <v/>
      </c>
      <c r="AD4754" s="187" t="str">
        <f t="shared" si="1584"/>
        <v/>
      </c>
      <c r="AE4754" s="187" t="str">
        <f t="shared" si="1585"/>
        <v/>
      </c>
      <c r="AF4754" s="187" t="str">
        <f t="shared" si="1586"/>
        <v/>
      </c>
      <c r="AG4754" s="187" t="str">
        <f t="shared" si="1587"/>
        <v/>
      </c>
      <c r="AH4754" s="187" t="str">
        <f t="shared" si="1588"/>
        <v/>
      </c>
      <c r="AI4754" s="187" t="str">
        <f t="shared" si="1589"/>
        <v/>
      </c>
      <c r="AJ4754" s="187" t="str">
        <f t="shared" si="1590"/>
        <v/>
      </c>
      <c r="AK4754" s="187" t="str">
        <f t="shared" si="1591"/>
        <v/>
      </c>
      <c r="AN4754" s="187" t="str">
        <f t="shared" si="1592"/>
        <v/>
      </c>
      <c r="AO4754" s="187" t="str">
        <f t="shared" si="1593"/>
        <v/>
      </c>
      <c r="AP4754" s="187" t="str">
        <f t="shared" si="1594"/>
        <v/>
      </c>
      <c r="AT4754" s="187" t="str">
        <f t="shared" si="1595"/>
        <v/>
      </c>
      <c r="AU4754" s="187" t="str">
        <f t="shared" si="1596"/>
        <v/>
      </c>
      <c r="AV4754" s="187" t="str">
        <f t="shared" si="1597"/>
        <v/>
      </c>
      <c r="AW4754" s="187" t="str">
        <f t="shared" si="1598"/>
        <v/>
      </c>
      <c r="AX4754" s="187" t="str">
        <f t="shared" si="1599"/>
        <v/>
      </c>
      <c r="AY4754" s="187" t="str">
        <f t="shared" si="1600"/>
        <v/>
      </c>
      <c r="AZ4754" s="187" t="str">
        <f t="shared" si="1601"/>
        <v/>
      </c>
      <c r="BA4754" s="187" t="str">
        <f t="shared" si="1602"/>
        <v xml:space="preserve"> </v>
      </c>
      <c r="BB4754" s="187" t="str">
        <f>IFERROR(IF(AW4754="","",VLOOKUP(AW4754,SUSS!R:S,2,FALSE)),AY4754*SUSS!$M$2)</f>
        <v/>
      </c>
      <c r="BC4754" s="187" t="str">
        <f t="shared" si="1603"/>
        <v/>
      </c>
    </row>
    <row r="4755" spans="29:55">
      <c r="AC4755" s="187" t="str">
        <f t="shared" si="1583"/>
        <v/>
      </c>
      <c r="AD4755" s="187" t="str">
        <f t="shared" si="1584"/>
        <v/>
      </c>
      <c r="AE4755" s="187" t="str">
        <f t="shared" si="1585"/>
        <v/>
      </c>
      <c r="AF4755" s="187" t="str">
        <f t="shared" si="1586"/>
        <v/>
      </c>
      <c r="AG4755" s="187" t="str">
        <f t="shared" si="1587"/>
        <v/>
      </c>
      <c r="AH4755" s="187" t="str">
        <f t="shared" si="1588"/>
        <v/>
      </c>
      <c r="AI4755" s="187" t="str">
        <f t="shared" si="1589"/>
        <v/>
      </c>
      <c r="AJ4755" s="187" t="str">
        <f t="shared" si="1590"/>
        <v/>
      </c>
      <c r="AK4755" s="187" t="str">
        <f t="shared" si="1591"/>
        <v/>
      </c>
      <c r="AN4755" s="187" t="str">
        <f t="shared" si="1592"/>
        <v/>
      </c>
      <c r="AO4755" s="187" t="str">
        <f t="shared" si="1593"/>
        <v/>
      </c>
      <c r="AP4755" s="187" t="str">
        <f t="shared" si="1594"/>
        <v/>
      </c>
      <c r="AT4755" s="187" t="str">
        <f t="shared" si="1595"/>
        <v/>
      </c>
      <c r="AU4755" s="187" t="str">
        <f t="shared" si="1596"/>
        <v/>
      </c>
      <c r="AV4755" s="187" t="str">
        <f t="shared" si="1597"/>
        <v/>
      </c>
      <c r="AW4755" s="187" t="str">
        <f t="shared" si="1598"/>
        <v/>
      </c>
      <c r="AX4755" s="187" t="str">
        <f t="shared" si="1599"/>
        <v/>
      </c>
      <c r="AY4755" s="187" t="str">
        <f t="shared" si="1600"/>
        <v/>
      </c>
      <c r="AZ4755" s="187" t="str">
        <f t="shared" si="1601"/>
        <v/>
      </c>
      <c r="BA4755" s="187" t="str">
        <f t="shared" si="1602"/>
        <v xml:space="preserve"> </v>
      </c>
      <c r="BB4755" s="187" t="str">
        <f>IFERROR(IF(AW4755="","",VLOOKUP(AW4755,SUSS!R:S,2,FALSE)),AY4755*SUSS!$M$2)</f>
        <v/>
      </c>
      <c r="BC4755" s="187" t="str">
        <f t="shared" si="1603"/>
        <v/>
      </c>
    </row>
    <row r="4756" spans="29:55">
      <c r="AC4756" s="187" t="str">
        <f t="shared" si="1583"/>
        <v/>
      </c>
      <c r="AD4756" s="187" t="str">
        <f t="shared" si="1584"/>
        <v/>
      </c>
      <c r="AE4756" s="187" t="str">
        <f t="shared" si="1585"/>
        <v/>
      </c>
      <c r="AF4756" s="187" t="str">
        <f t="shared" si="1586"/>
        <v/>
      </c>
      <c r="AG4756" s="187" t="str">
        <f t="shared" si="1587"/>
        <v/>
      </c>
      <c r="AH4756" s="187" t="str">
        <f t="shared" si="1588"/>
        <v/>
      </c>
      <c r="AI4756" s="187" t="str">
        <f t="shared" si="1589"/>
        <v/>
      </c>
      <c r="AJ4756" s="187" t="str">
        <f t="shared" si="1590"/>
        <v/>
      </c>
      <c r="AK4756" s="187" t="str">
        <f t="shared" si="1591"/>
        <v/>
      </c>
      <c r="AN4756" s="187" t="str">
        <f t="shared" si="1592"/>
        <v/>
      </c>
      <c r="AO4756" s="187" t="str">
        <f t="shared" si="1593"/>
        <v/>
      </c>
      <c r="AP4756" s="187" t="str">
        <f t="shared" si="1594"/>
        <v/>
      </c>
      <c r="AT4756" s="187" t="str">
        <f t="shared" si="1595"/>
        <v/>
      </c>
      <c r="AU4756" s="187" t="str">
        <f t="shared" si="1596"/>
        <v/>
      </c>
      <c r="AV4756" s="187" t="str">
        <f t="shared" si="1597"/>
        <v/>
      </c>
      <c r="AW4756" s="187" t="str">
        <f t="shared" si="1598"/>
        <v/>
      </c>
      <c r="AX4756" s="187" t="str">
        <f t="shared" si="1599"/>
        <v/>
      </c>
      <c r="AY4756" s="187" t="str">
        <f t="shared" si="1600"/>
        <v/>
      </c>
      <c r="AZ4756" s="187" t="str">
        <f t="shared" si="1601"/>
        <v/>
      </c>
      <c r="BA4756" s="187" t="str">
        <f t="shared" si="1602"/>
        <v xml:space="preserve"> </v>
      </c>
      <c r="BB4756" s="187" t="str">
        <f>IFERROR(IF(AW4756="","",VLOOKUP(AW4756,SUSS!R:S,2,FALSE)),AY4756*SUSS!$M$2)</f>
        <v/>
      </c>
      <c r="BC4756" s="187" t="str">
        <f t="shared" si="1603"/>
        <v/>
      </c>
    </row>
    <row r="4757" spans="29:55">
      <c r="AC4757" s="187" t="str">
        <f t="shared" si="1583"/>
        <v/>
      </c>
      <c r="AD4757" s="187" t="str">
        <f t="shared" si="1584"/>
        <v/>
      </c>
      <c r="AE4757" s="187" t="str">
        <f t="shared" si="1585"/>
        <v/>
      </c>
      <c r="AF4757" s="187" t="str">
        <f t="shared" si="1586"/>
        <v/>
      </c>
      <c r="AG4757" s="187" t="str">
        <f t="shared" si="1587"/>
        <v/>
      </c>
      <c r="AH4757" s="187" t="str">
        <f t="shared" si="1588"/>
        <v/>
      </c>
      <c r="AI4757" s="187" t="str">
        <f t="shared" si="1589"/>
        <v/>
      </c>
      <c r="AJ4757" s="187" t="str">
        <f t="shared" si="1590"/>
        <v/>
      </c>
      <c r="AK4757" s="187" t="str">
        <f t="shared" si="1591"/>
        <v/>
      </c>
      <c r="AN4757" s="187" t="str">
        <f t="shared" si="1592"/>
        <v/>
      </c>
      <c r="AO4757" s="187" t="str">
        <f t="shared" si="1593"/>
        <v/>
      </c>
      <c r="AP4757" s="187" t="str">
        <f t="shared" si="1594"/>
        <v/>
      </c>
      <c r="AT4757" s="187" t="str">
        <f t="shared" si="1595"/>
        <v/>
      </c>
      <c r="AU4757" s="187" t="str">
        <f t="shared" si="1596"/>
        <v/>
      </c>
      <c r="AV4757" s="187" t="str">
        <f t="shared" si="1597"/>
        <v/>
      </c>
      <c r="AW4757" s="187" t="str">
        <f t="shared" si="1598"/>
        <v/>
      </c>
      <c r="AX4757" s="187" t="str">
        <f t="shared" si="1599"/>
        <v/>
      </c>
      <c r="AY4757" s="187" t="str">
        <f t="shared" si="1600"/>
        <v/>
      </c>
      <c r="AZ4757" s="187" t="str">
        <f t="shared" si="1601"/>
        <v/>
      </c>
      <c r="BA4757" s="187" t="str">
        <f t="shared" si="1602"/>
        <v xml:space="preserve"> </v>
      </c>
      <c r="BB4757" s="187" t="str">
        <f>IFERROR(IF(AW4757="","",VLOOKUP(AW4757,SUSS!R:S,2,FALSE)),AY4757*SUSS!$M$2)</f>
        <v/>
      </c>
      <c r="BC4757" s="187" t="str">
        <f t="shared" si="1603"/>
        <v/>
      </c>
    </row>
    <row r="4758" spans="29:55">
      <c r="AC4758" s="187" t="str">
        <f t="shared" si="1583"/>
        <v/>
      </c>
      <c r="AD4758" s="187" t="str">
        <f t="shared" si="1584"/>
        <v/>
      </c>
      <c r="AE4758" s="187" t="str">
        <f t="shared" si="1585"/>
        <v/>
      </c>
      <c r="AF4758" s="187" t="str">
        <f t="shared" si="1586"/>
        <v/>
      </c>
      <c r="AG4758" s="187" t="str">
        <f t="shared" si="1587"/>
        <v/>
      </c>
      <c r="AH4758" s="187" t="str">
        <f t="shared" si="1588"/>
        <v/>
      </c>
      <c r="AI4758" s="187" t="str">
        <f t="shared" si="1589"/>
        <v/>
      </c>
      <c r="AJ4758" s="187" t="str">
        <f t="shared" si="1590"/>
        <v/>
      </c>
      <c r="AK4758" s="187" t="str">
        <f t="shared" si="1591"/>
        <v/>
      </c>
      <c r="AN4758" s="187" t="str">
        <f t="shared" si="1592"/>
        <v/>
      </c>
      <c r="AO4758" s="187" t="str">
        <f t="shared" si="1593"/>
        <v/>
      </c>
      <c r="AP4758" s="187" t="str">
        <f t="shared" si="1594"/>
        <v/>
      </c>
      <c r="AT4758" s="187" t="str">
        <f t="shared" si="1595"/>
        <v/>
      </c>
      <c r="AU4758" s="187" t="str">
        <f t="shared" si="1596"/>
        <v/>
      </c>
      <c r="AV4758" s="187" t="str">
        <f t="shared" si="1597"/>
        <v/>
      </c>
      <c r="AW4758" s="187" t="str">
        <f t="shared" si="1598"/>
        <v/>
      </c>
      <c r="AX4758" s="187" t="str">
        <f t="shared" si="1599"/>
        <v/>
      </c>
      <c r="AY4758" s="187" t="str">
        <f t="shared" si="1600"/>
        <v/>
      </c>
      <c r="AZ4758" s="187" t="str">
        <f t="shared" si="1601"/>
        <v/>
      </c>
      <c r="BA4758" s="187" t="str">
        <f t="shared" si="1602"/>
        <v xml:space="preserve"> </v>
      </c>
      <c r="BB4758" s="187" t="str">
        <f>IFERROR(IF(AW4758="","",VLOOKUP(AW4758,SUSS!R:S,2,FALSE)),AY4758*SUSS!$M$2)</f>
        <v/>
      </c>
      <c r="BC4758" s="187" t="str">
        <f t="shared" si="1603"/>
        <v/>
      </c>
    </row>
    <row r="4759" spans="29:55">
      <c r="AC4759" s="187" t="str">
        <f t="shared" si="1583"/>
        <v/>
      </c>
      <c r="AD4759" s="187" t="str">
        <f t="shared" si="1584"/>
        <v/>
      </c>
      <c r="AE4759" s="187" t="str">
        <f t="shared" si="1585"/>
        <v/>
      </c>
      <c r="AF4759" s="187" t="str">
        <f t="shared" si="1586"/>
        <v/>
      </c>
      <c r="AG4759" s="187" t="str">
        <f t="shared" si="1587"/>
        <v/>
      </c>
      <c r="AH4759" s="187" t="str">
        <f t="shared" si="1588"/>
        <v/>
      </c>
      <c r="AI4759" s="187" t="str">
        <f t="shared" si="1589"/>
        <v/>
      </c>
      <c r="AJ4759" s="187" t="str">
        <f t="shared" si="1590"/>
        <v/>
      </c>
      <c r="AK4759" s="187" t="str">
        <f t="shared" si="1591"/>
        <v/>
      </c>
      <c r="AN4759" s="187" t="str">
        <f t="shared" si="1592"/>
        <v/>
      </c>
      <c r="AO4759" s="187" t="str">
        <f t="shared" si="1593"/>
        <v/>
      </c>
      <c r="AP4759" s="187" t="str">
        <f t="shared" si="1594"/>
        <v/>
      </c>
      <c r="AT4759" s="187" t="str">
        <f t="shared" si="1595"/>
        <v/>
      </c>
      <c r="AU4759" s="187" t="str">
        <f t="shared" si="1596"/>
        <v/>
      </c>
      <c r="AV4759" s="187" t="str">
        <f t="shared" si="1597"/>
        <v/>
      </c>
      <c r="AW4759" s="187" t="str">
        <f t="shared" si="1598"/>
        <v/>
      </c>
      <c r="AX4759" s="187" t="str">
        <f t="shared" si="1599"/>
        <v/>
      </c>
      <c r="AY4759" s="187" t="str">
        <f t="shared" si="1600"/>
        <v/>
      </c>
      <c r="AZ4759" s="187" t="str">
        <f t="shared" si="1601"/>
        <v/>
      </c>
      <c r="BA4759" s="187" t="str">
        <f t="shared" si="1602"/>
        <v xml:space="preserve"> </v>
      </c>
      <c r="BB4759" s="187" t="str">
        <f>IFERROR(IF(AW4759="","",VLOOKUP(AW4759,SUSS!R:S,2,FALSE)),AY4759*SUSS!$M$2)</f>
        <v/>
      </c>
      <c r="BC4759" s="187" t="str">
        <f t="shared" si="1603"/>
        <v/>
      </c>
    </row>
    <row r="4760" spans="29:55">
      <c r="AC4760" s="187" t="str">
        <f t="shared" si="1583"/>
        <v/>
      </c>
      <c r="AD4760" s="187" t="str">
        <f t="shared" si="1584"/>
        <v/>
      </c>
      <c r="AE4760" s="187" t="str">
        <f t="shared" si="1585"/>
        <v/>
      </c>
      <c r="AF4760" s="187" t="str">
        <f t="shared" si="1586"/>
        <v/>
      </c>
      <c r="AG4760" s="187" t="str">
        <f t="shared" si="1587"/>
        <v/>
      </c>
      <c r="AH4760" s="187" t="str">
        <f t="shared" si="1588"/>
        <v/>
      </c>
      <c r="AI4760" s="187" t="str">
        <f t="shared" si="1589"/>
        <v/>
      </c>
      <c r="AJ4760" s="187" t="str">
        <f t="shared" si="1590"/>
        <v/>
      </c>
      <c r="AK4760" s="187" t="str">
        <f t="shared" si="1591"/>
        <v/>
      </c>
      <c r="AN4760" s="187" t="str">
        <f t="shared" si="1592"/>
        <v/>
      </c>
      <c r="AO4760" s="187" t="str">
        <f t="shared" si="1593"/>
        <v/>
      </c>
      <c r="AP4760" s="187" t="str">
        <f t="shared" si="1594"/>
        <v/>
      </c>
      <c r="AT4760" s="187" t="str">
        <f t="shared" si="1595"/>
        <v/>
      </c>
      <c r="AU4760" s="187" t="str">
        <f t="shared" si="1596"/>
        <v/>
      </c>
      <c r="AV4760" s="187" t="str">
        <f t="shared" si="1597"/>
        <v/>
      </c>
      <c r="AW4760" s="187" t="str">
        <f t="shared" si="1598"/>
        <v/>
      </c>
      <c r="AX4760" s="187" t="str">
        <f t="shared" si="1599"/>
        <v/>
      </c>
      <c r="AY4760" s="187" t="str">
        <f t="shared" si="1600"/>
        <v/>
      </c>
      <c r="AZ4760" s="187" t="str">
        <f t="shared" si="1601"/>
        <v/>
      </c>
      <c r="BA4760" s="187" t="str">
        <f t="shared" si="1602"/>
        <v xml:space="preserve"> </v>
      </c>
      <c r="BB4760" s="187" t="str">
        <f>IFERROR(IF(AW4760="","",VLOOKUP(AW4760,SUSS!R:S,2,FALSE)),AY4760*SUSS!$M$2)</f>
        <v/>
      </c>
      <c r="BC4760" s="187" t="str">
        <f t="shared" si="1603"/>
        <v/>
      </c>
    </row>
    <row r="4761" spans="29:55">
      <c r="AC4761" s="187" t="str">
        <f t="shared" si="1583"/>
        <v/>
      </c>
      <c r="AD4761" s="187" t="str">
        <f t="shared" si="1584"/>
        <v/>
      </c>
      <c r="AE4761" s="187" t="str">
        <f t="shared" si="1585"/>
        <v/>
      </c>
      <c r="AF4761" s="187" t="str">
        <f t="shared" si="1586"/>
        <v/>
      </c>
      <c r="AG4761" s="187" t="str">
        <f t="shared" si="1587"/>
        <v/>
      </c>
      <c r="AH4761" s="187" t="str">
        <f t="shared" si="1588"/>
        <v/>
      </c>
      <c r="AI4761" s="187" t="str">
        <f t="shared" si="1589"/>
        <v/>
      </c>
      <c r="AJ4761" s="187" t="str">
        <f t="shared" si="1590"/>
        <v/>
      </c>
      <c r="AK4761" s="187" t="str">
        <f t="shared" si="1591"/>
        <v/>
      </c>
      <c r="AN4761" s="187" t="str">
        <f t="shared" si="1592"/>
        <v/>
      </c>
      <c r="AO4761" s="187" t="str">
        <f t="shared" si="1593"/>
        <v/>
      </c>
      <c r="AP4761" s="187" t="str">
        <f t="shared" si="1594"/>
        <v/>
      </c>
      <c r="AT4761" s="187" t="str">
        <f t="shared" si="1595"/>
        <v/>
      </c>
      <c r="AU4761" s="187" t="str">
        <f t="shared" si="1596"/>
        <v/>
      </c>
      <c r="AV4761" s="187" t="str">
        <f t="shared" si="1597"/>
        <v/>
      </c>
      <c r="AW4761" s="187" t="str">
        <f t="shared" si="1598"/>
        <v/>
      </c>
      <c r="AX4761" s="187" t="str">
        <f t="shared" si="1599"/>
        <v/>
      </c>
      <c r="AY4761" s="187" t="str">
        <f t="shared" si="1600"/>
        <v/>
      </c>
      <c r="AZ4761" s="187" t="str">
        <f t="shared" si="1601"/>
        <v/>
      </c>
      <c r="BA4761" s="187" t="str">
        <f t="shared" si="1602"/>
        <v xml:space="preserve"> </v>
      </c>
      <c r="BB4761" s="187" t="str">
        <f>IFERROR(IF(AW4761="","",VLOOKUP(AW4761,SUSS!R:S,2,FALSE)),AY4761*SUSS!$M$2)</f>
        <v/>
      </c>
      <c r="BC4761" s="187" t="str">
        <f t="shared" si="1603"/>
        <v/>
      </c>
    </row>
    <row r="4762" spans="29:55">
      <c r="AC4762" s="187" t="str">
        <f t="shared" si="1583"/>
        <v/>
      </c>
      <c r="AD4762" s="187" t="str">
        <f t="shared" si="1584"/>
        <v/>
      </c>
      <c r="AE4762" s="187" t="str">
        <f t="shared" si="1585"/>
        <v/>
      </c>
      <c r="AF4762" s="187" t="str">
        <f t="shared" si="1586"/>
        <v/>
      </c>
      <c r="AG4762" s="187" t="str">
        <f t="shared" si="1587"/>
        <v/>
      </c>
      <c r="AH4762" s="187" t="str">
        <f t="shared" si="1588"/>
        <v/>
      </c>
      <c r="AI4762" s="187" t="str">
        <f t="shared" si="1589"/>
        <v/>
      </c>
      <c r="AJ4762" s="187" t="str">
        <f t="shared" si="1590"/>
        <v/>
      </c>
      <c r="AK4762" s="187" t="str">
        <f t="shared" si="1591"/>
        <v/>
      </c>
      <c r="AN4762" s="187" t="str">
        <f t="shared" si="1592"/>
        <v/>
      </c>
      <c r="AO4762" s="187" t="str">
        <f t="shared" si="1593"/>
        <v/>
      </c>
      <c r="AP4762" s="187" t="str">
        <f t="shared" si="1594"/>
        <v/>
      </c>
      <c r="AT4762" s="187" t="str">
        <f t="shared" si="1595"/>
        <v/>
      </c>
      <c r="AU4762" s="187" t="str">
        <f t="shared" si="1596"/>
        <v/>
      </c>
      <c r="AV4762" s="187" t="str">
        <f t="shared" si="1597"/>
        <v/>
      </c>
      <c r="AW4762" s="187" t="str">
        <f t="shared" si="1598"/>
        <v/>
      </c>
      <c r="AX4762" s="187" t="str">
        <f t="shared" si="1599"/>
        <v/>
      </c>
      <c r="AY4762" s="187" t="str">
        <f t="shared" si="1600"/>
        <v/>
      </c>
      <c r="AZ4762" s="187" t="str">
        <f t="shared" si="1601"/>
        <v/>
      </c>
      <c r="BA4762" s="187" t="str">
        <f t="shared" si="1602"/>
        <v xml:space="preserve"> </v>
      </c>
      <c r="BB4762" s="187" t="str">
        <f>IFERROR(IF(AW4762="","",VLOOKUP(AW4762,SUSS!R:S,2,FALSE)),AY4762*SUSS!$M$2)</f>
        <v/>
      </c>
      <c r="BC4762" s="187" t="str">
        <f t="shared" si="1603"/>
        <v/>
      </c>
    </row>
    <row r="4763" spans="29:55">
      <c r="AC4763" s="187" t="str">
        <f t="shared" si="1583"/>
        <v/>
      </c>
      <c r="AD4763" s="187" t="str">
        <f t="shared" si="1584"/>
        <v/>
      </c>
      <c r="AE4763" s="187" t="str">
        <f t="shared" si="1585"/>
        <v/>
      </c>
      <c r="AF4763" s="187" t="str">
        <f t="shared" si="1586"/>
        <v/>
      </c>
      <c r="AG4763" s="187" t="str">
        <f t="shared" si="1587"/>
        <v/>
      </c>
      <c r="AH4763" s="187" t="str">
        <f t="shared" si="1588"/>
        <v/>
      </c>
      <c r="AI4763" s="187" t="str">
        <f t="shared" si="1589"/>
        <v/>
      </c>
      <c r="AJ4763" s="187" t="str">
        <f t="shared" si="1590"/>
        <v/>
      </c>
      <c r="AK4763" s="187" t="str">
        <f t="shared" si="1591"/>
        <v/>
      </c>
      <c r="AN4763" s="187" t="str">
        <f t="shared" si="1592"/>
        <v/>
      </c>
      <c r="AO4763" s="187" t="str">
        <f t="shared" si="1593"/>
        <v/>
      </c>
      <c r="AP4763" s="187" t="str">
        <f t="shared" si="1594"/>
        <v/>
      </c>
      <c r="AT4763" s="187" t="str">
        <f t="shared" si="1595"/>
        <v/>
      </c>
      <c r="AU4763" s="187" t="str">
        <f t="shared" si="1596"/>
        <v/>
      </c>
      <c r="AV4763" s="187" t="str">
        <f t="shared" si="1597"/>
        <v/>
      </c>
      <c r="AW4763" s="187" t="str">
        <f t="shared" si="1598"/>
        <v/>
      </c>
      <c r="AX4763" s="187" t="str">
        <f t="shared" si="1599"/>
        <v/>
      </c>
      <c r="AY4763" s="187" t="str">
        <f t="shared" si="1600"/>
        <v/>
      </c>
      <c r="AZ4763" s="187" t="str">
        <f t="shared" si="1601"/>
        <v/>
      </c>
      <c r="BA4763" s="187" t="str">
        <f t="shared" si="1602"/>
        <v xml:space="preserve"> </v>
      </c>
      <c r="BB4763" s="187" t="str">
        <f>IFERROR(IF(AW4763="","",VLOOKUP(AW4763,SUSS!R:S,2,FALSE)),AY4763*SUSS!$M$2)</f>
        <v/>
      </c>
      <c r="BC4763" s="187" t="str">
        <f t="shared" si="1603"/>
        <v/>
      </c>
    </row>
    <row r="4764" spans="29:55">
      <c r="AC4764" s="187" t="str">
        <f t="shared" si="1583"/>
        <v/>
      </c>
      <c r="AD4764" s="187" t="str">
        <f t="shared" si="1584"/>
        <v/>
      </c>
      <c r="AE4764" s="187" t="str">
        <f t="shared" si="1585"/>
        <v/>
      </c>
      <c r="AF4764" s="187" t="str">
        <f t="shared" si="1586"/>
        <v/>
      </c>
      <c r="AG4764" s="187" t="str">
        <f t="shared" si="1587"/>
        <v/>
      </c>
      <c r="AH4764" s="187" t="str">
        <f t="shared" si="1588"/>
        <v/>
      </c>
      <c r="AI4764" s="187" t="str">
        <f t="shared" si="1589"/>
        <v/>
      </c>
      <c r="AJ4764" s="187" t="str">
        <f t="shared" si="1590"/>
        <v/>
      </c>
      <c r="AK4764" s="187" t="str">
        <f t="shared" si="1591"/>
        <v/>
      </c>
      <c r="AN4764" s="187" t="str">
        <f t="shared" si="1592"/>
        <v/>
      </c>
      <c r="AO4764" s="187" t="str">
        <f t="shared" si="1593"/>
        <v/>
      </c>
      <c r="AP4764" s="187" t="str">
        <f t="shared" si="1594"/>
        <v/>
      </c>
      <c r="AT4764" s="187" t="str">
        <f t="shared" si="1595"/>
        <v/>
      </c>
      <c r="AU4764" s="187" t="str">
        <f t="shared" si="1596"/>
        <v/>
      </c>
      <c r="AV4764" s="187" t="str">
        <f t="shared" si="1597"/>
        <v/>
      </c>
      <c r="AW4764" s="187" t="str">
        <f t="shared" si="1598"/>
        <v/>
      </c>
      <c r="AX4764" s="187" t="str">
        <f t="shared" si="1599"/>
        <v/>
      </c>
      <c r="AY4764" s="187" t="str">
        <f t="shared" si="1600"/>
        <v/>
      </c>
      <c r="AZ4764" s="187" t="str">
        <f t="shared" si="1601"/>
        <v/>
      </c>
      <c r="BA4764" s="187" t="str">
        <f t="shared" si="1602"/>
        <v xml:space="preserve"> </v>
      </c>
      <c r="BB4764" s="187" t="str">
        <f>IFERROR(IF(AW4764="","",VLOOKUP(AW4764,SUSS!R:S,2,FALSE)),AY4764*SUSS!$M$2)</f>
        <v/>
      </c>
      <c r="BC4764" s="187" t="str">
        <f t="shared" si="1603"/>
        <v/>
      </c>
    </row>
    <row r="4765" spans="29:55">
      <c r="AC4765" s="187" t="str">
        <f t="shared" si="1583"/>
        <v/>
      </c>
      <c r="AD4765" s="187" t="str">
        <f t="shared" si="1584"/>
        <v/>
      </c>
      <c r="AE4765" s="187" t="str">
        <f t="shared" si="1585"/>
        <v/>
      </c>
      <c r="AF4765" s="187" t="str">
        <f t="shared" si="1586"/>
        <v/>
      </c>
      <c r="AG4765" s="187" t="str">
        <f t="shared" si="1587"/>
        <v/>
      </c>
      <c r="AH4765" s="187" t="str">
        <f t="shared" si="1588"/>
        <v/>
      </c>
      <c r="AI4765" s="187" t="str">
        <f t="shared" si="1589"/>
        <v/>
      </c>
      <c r="AJ4765" s="187" t="str">
        <f t="shared" si="1590"/>
        <v/>
      </c>
      <c r="AK4765" s="187" t="str">
        <f t="shared" si="1591"/>
        <v/>
      </c>
      <c r="AN4765" s="187" t="str">
        <f t="shared" si="1592"/>
        <v/>
      </c>
      <c r="AO4765" s="187" t="str">
        <f t="shared" si="1593"/>
        <v/>
      </c>
      <c r="AP4765" s="187" t="str">
        <f t="shared" si="1594"/>
        <v/>
      </c>
      <c r="AT4765" s="187" t="str">
        <f t="shared" si="1595"/>
        <v/>
      </c>
      <c r="AU4765" s="187" t="str">
        <f t="shared" si="1596"/>
        <v/>
      </c>
      <c r="AV4765" s="187" t="str">
        <f t="shared" si="1597"/>
        <v/>
      </c>
      <c r="AW4765" s="187" t="str">
        <f t="shared" si="1598"/>
        <v/>
      </c>
      <c r="AX4765" s="187" t="str">
        <f t="shared" si="1599"/>
        <v/>
      </c>
      <c r="AY4765" s="187" t="str">
        <f t="shared" si="1600"/>
        <v/>
      </c>
      <c r="AZ4765" s="187" t="str">
        <f t="shared" si="1601"/>
        <v/>
      </c>
      <c r="BA4765" s="187" t="str">
        <f t="shared" si="1602"/>
        <v xml:space="preserve"> </v>
      </c>
      <c r="BB4765" s="187" t="str">
        <f>IFERROR(IF(AW4765="","",VLOOKUP(AW4765,SUSS!R:S,2,FALSE)),AY4765*SUSS!$M$2)</f>
        <v/>
      </c>
      <c r="BC4765" s="187" t="str">
        <f t="shared" si="1603"/>
        <v/>
      </c>
    </row>
    <row r="4766" spans="29:55">
      <c r="AC4766" s="187" t="str">
        <f t="shared" si="1583"/>
        <v/>
      </c>
      <c r="AD4766" s="187" t="str">
        <f t="shared" si="1584"/>
        <v/>
      </c>
      <c r="AE4766" s="187" t="str">
        <f t="shared" si="1585"/>
        <v/>
      </c>
      <c r="AF4766" s="187" t="str">
        <f t="shared" si="1586"/>
        <v/>
      </c>
      <c r="AG4766" s="187" t="str">
        <f t="shared" si="1587"/>
        <v/>
      </c>
      <c r="AH4766" s="187" t="str">
        <f t="shared" si="1588"/>
        <v/>
      </c>
      <c r="AI4766" s="187" t="str">
        <f t="shared" si="1589"/>
        <v/>
      </c>
      <c r="AJ4766" s="187" t="str">
        <f t="shared" si="1590"/>
        <v/>
      </c>
      <c r="AK4766" s="187" t="str">
        <f t="shared" si="1591"/>
        <v/>
      </c>
      <c r="AN4766" s="187" t="str">
        <f t="shared" si="1592"/>
        <v/>
      </c>
      <c r="AO4766" s="187" t="str">
        <f t="shared" si="1593"/>
        <v/>
      </c>
      <c r="AP4766" s="187" t="str">
        <f t="shared" si="1594"/>
        <v/>
      </c>
      <c r="AT4766" s="187" t="str">
        <f t="shared" si="1595"/>
        <v/>
      </c>
      <c r="AU4766" s="187" t="str">
        <f t="shared" si="1596"/>
        <v/>
      </c>
      <c r="AV4766" s="187" t="str">
        <f t="shared" si="1597"/>
        <v/>
      </c>
      <c r="AW4766" s="187" t="str">
        <f t="shared" si="1598"/>
        <v/>
      </c>
      <c r="AX4766" s="187" t="str">
        <f t="shared" si="1599"/>
        <v/>
      </c>
      <c r="AY4766" s="187" t="str">
        <f t="shared" si="1600"/>
        <v/>
      </c>
      <c r="AZ4766" s="187" t="str">
        <f t="shared" si="1601"/>
        <v/>
      </c>
      <c r="BA4766" s="187" t="str">
        <f t="shared" si="1602"/>
        <v xml:space="preserve"> </v>
      </c>
      <c r="BB4766" s="187" t="str">
        <f>IFERROR(IF(AW4766="","",VLOOKUP(AW4766,SUSS!R:S,2,FALSE)),AY4766*SUSS!$M$2)</f>
        <v/>
      </c>
      <c r="BC4766" s="187" t="str">
        <f t="shared" si="1603"/>
        <v/>
      </c>
    </row>
    <row r="4767" spans="29:55">
      <c r="AC4767" s="187" t="str">
        <f t="shared" si="1583"/>
        <v/>
      </c>
      <c r="AD4767" s="187" t="str">
        <f t="shared" si="1584"/>
        <v/>
      </c>
      <c r="AE4767" s="187" t="str">
        <f t="shared" si="1585"/>
        <v/>
      </c>
      <c r="AF4767" s="187" t="str">
        <f t="shared" si="1586"/>
        <v/>
      </c>
      <c r="AG4767" s="187" t="str">
        <f t="shared" si="1587"/>
        <v/>
      </c>
      <c r="AH4767" s="187" t="str">
        <f t="shared" si="1588"/>
        <v/>
      </c>
      <c r="AI4767" s="187" t="str">
        <f t="shared" si="1589"/>
        <v/>
      </c>
      <c r="AJ4767" s="187" t="str">
        <f t="shared" si="1590"/>
        <v/>
      </c>
      <c r="AK4767" s="187" t="str">
        <f t="shared" si="1591"/>
        <v/>
      </c>
      <c r="AN4767" s="187" t="str">
        <f t="shared" si="1592"/>
        <v/>
      </c>
      <c r="AO4767" s="187" t="str">
        <f t="shared" si="1593"/>
        <v/>
      </c>
      <c r="AP4767" s="187" t="str">
        <f t="shared" si="1594"/>
        <v/>
      </c>
      <c r="AT4767" s="187" t="str">
        <f t="shared" si="1595"/>
        <v/>
      </c>
      <c r="AU4767" s="187" t="str">
        <f t="shared" si="1596"/>
        <v/>
      </c>
      <c r="AV4767" s="187" t="str">
        <f t="shared" si="1597"/>
        <v/>
      </c>
      <c r="AW4767" s="187" t="str">
        <f t="shared" si="1598"/>
        <v/>
      </c>
      <c r="AX4767" s="187" t="str">
        <f t="shared" si="1599"/>
        <v/>
      </c>
      <c r="AY4767" s="187" t="str">
        <f t="shared" si="1600"/>
        <v/>
      </c>
      <c r="AZ4767" s="187" t="str">
        <f t="shared" si="1601"/>
        <v/>
      </c>
      <c r="BA4767" s="187" t="str">
        <f t="shared" si="1602"/>
        <v xml:space="preserve"> </v>
      </c>
      <c r="BB4767" s="187" t="str">
        <f>IFERROR(IF(AW4767="","",VLOOKUP(AW4767,SUSS!R:S,2,FALSE)),AY4767*SUSS!$M$2)</f>
        <v/>
      </c>
      <c r="BC4767" s="187" t="str">
        <f t="shared" si="1603"/>
        <v/>
      </c>
    </row>
    <row r="4768" spans="29:55">
      <c r="AC4768" s="187" t="str">
        <f t="shared" si="1583"/>
        <v/>
      </c>
      <c r="AD4768" s="187" t="str">
        <f t="shared" si="1584"/>
        <v/>
      </c>
      <c r="AE4768" s="187" t="str">
        <f t="shared" si="1585"/>
        <v/>
      </c>
      <c r="AF4768" s="187" t="str">
        <f t="shared" si="1586"/>
        <v/>
      </c>
      <c r="AG4768" s="187" t="str">
        <f t="shared" si="1587"/>
        <v/>
      </c>
      <c r="AH4768" s="187" t="str">
        <f t="shared" si="1588"/>
        <v/>
      </c>
      <c r="AI4768" s="187" t="str">
        <f t="shared" si="1589"/>
        <v/>
      </c>
      <c r="AJ4768" s="187" t="str">
        <f t="shared" si="1590"/>
        <v/>
      </c>
      <c r="AK4768" s="187" t="str">
        <f t="shared" si="1591"/>
        <v/>
      </c>
      <c r="AN4768" s="187" t="str">
        <f t="shared" si="1592"/>
        <v/>
      </c>
      <c r="AO4768" s="187" t="str">
        <f t="shared" si="1593"/>
        <v/>
      </c>
      <c r="AP4768" s="187" t="str">
        <f t="shared" si="1594"/>
        <v/>
      </c>
      <c r="AT4768" s="187" t="str">
        <f t="shared" si="1595"/>
        <v/>
      </c>
      <c r="AU4768" s="187" t="str">
        <f t="shared" si="1596"/>
        <v/>
      </c>
      <c r="AV4768" s="187" t="str">
        <f t="shared" si="1597"/>
        <v/>
      </c>
      <c r="AW4768" s="187" t="str">
        <f t="shared" si="1598"/>
        <v/>
      </c>
      <c r="AX4768" s="187" t="str">
        <f t="shared" si="1599"/>
        <v/>
      </c>
      <c r="AY4768" s="187" t="str">
        <f t="shared" si="1600"/>
        <v/>
      </c>
      <c r="AZ4768" s="187" t="str">
        <f t="shared" si="1601"/>
        <v/>
      </c>
      <c r="BA4768" s="187" t="str">
        <f t="shared" si="1602"/>
        <v xml:space="preserve"> </v>
      </c>
      <c r="BB4768" s="187" t="str">
        <f>IFERROR(IF(AW4768="","",VLOOKUP(AW4768,SUSS!R:S,2,FALSE)),AY4768*SUSS!$M$2)</f>
        <v/>
      </c>
      <c r="BC4768" s="187" t="str">
        <f t="shared" si="1603"/>
        <v/>
      </c>
    </row>
    <row r="4769" spans="29:55">
      <c r="AC4769" s="187" t="str">
        <f t="shared" ref="AC4769:AC4832" si="1604">IF($E4769=$AD$1,IF($G4769=$AE$1,A4769,""),"")</f>
        <v/>
      </c>
      <c r="AD4769" s="187" t="str">
        <f t="shared" ref="AD4769:AD4832" si="1605">IF($E4769=$AD$1,IF($G4769=$AE$1,E4769,""),"")</f>
        <v/>
      </c>
      <c r="AE4769" s="187" t="str">
        <f t="shared" ref="AE4769:AE4832" si="1606">IF($E4769=$AD$1,IF($G4769=$AE$1,F4769,""),"")</f>
        <v/>
      </c>
      <c r="AF4769" s="187" t="str">
        <f t="shared" ref="AF4769:AF4832" si="1607">IF($E4769=$AD$1,IF($G4769=$AE$1,G4769,""),"")</f>
        <v/>
      </c>
      <c r="AG4769" s="187" t="str">
        <f t="shared" ref="AG4769:AG4832" si="1608">IF($E4769=$AD$1,IF($G4769=$AE$1,I4769,""),"")</f>
        <v/>
      </c>
      <c r="AH4769" s="187" t="str">
        <f t="shared" ref="AH4769:AH4832" si="1609">IF($E4769=$AD$1,IF($G4769=$AE$1,J4769,""),"")</f>
        <v/>
      </c>
      <c r="AI4769" s="187" t="str">
        <f t="shared" ref="AI4769:AI4832" si="1610">IF($E4769=$AD$1,IF($G4769=$AE$1,K4769,""),"")</f>
        <v/>
      </c>
      <c r="AJ4769" s="187" t="str">
        <f t="shared" ref="AJ4769:AJ4832" si="1611">IF($E4769=$AD$1,IF($G4769=$AE$1,B4769,""),"")</f>
        <v/>
      </c>
      <c r="AK4769" s="187" t="str">
        <f t="shared" ref="AK4769:AK4832" si="1612">IF($E4769=$AD$1,IF($G4769=$AE$1,C4769,""),"")</f>
        <v/>
      </c>
      <c r="AN4769" s="187" t="str">
        <f t="shared" ref="AN4769:AN4832" si="1613">LEFT(AO4769,7)</f>
        <v/>
      </c>
      <c r="AO4769" s="187" t="str">
        <f t="shared" ref="AO4769:AO4832" si="1614">IF(AF4769=$AE$1,AJ4769&amp;"/"&amp;AK4769&amp;" "&amp;AD4769,"")</f>
        <v/>
      </c>
      <c r="AP4769" s="187" t="str">
        <f t="shared" ref="AP4769:AP4832" si="1615">IF(AO4769&lt;&gt;"",AI4769,"")</f>
        <v/>
      </c>
      <c r="AT4769" s="187" t="str">
        <f t="shared" ref="AT4769:AT4832" si="1616">IF($Q4769=$AD$1,N4769,"")</f>
        <v/>
      </c>
      <c r="AU4769" s="187" t="str">
        <f t="shared" ref="AU4769:AU4832" si="1617">IF($Q4769=$AD$1,O4769,"")</f>
        <v/>
      </c>
      <c r="AV4769" s="187" t="str">
        <f t="shared" ref="AV4769:AV4832" si="1618">IF($Q4769=$AD$1,P4769,"")</f>
        <v/>
      </c>
      <c r="AW4769" s="187" t="str">
        <f t="shared" ref="AW4769:AW4832" si="1619">IF($Q4769=$AD$1,T4769,"")</f>
        <v/>
      </c>
      <c r="AX4769" s="187" t="str">
        <f t="shared" ref="AX4769:AX4832" si="1620">IF(AW4769&lt;&gt;"",AW4769&amp;" "&amp;$AD$1,"")</f>
        <v/>
      </c>
      <c r="AY4769" s="187" t="str">
        <f t="shared" ref="AY4769:AY4832" si="1621">VLOOKUP(AX4769,AO:AP,2,FALSE)</f>
        <v/>
      </c>
      <c r="AZ4769" s="187" t="str">
        <f t="shared" ref="AZ4769:AZ4832" si="1622">IF(AY4769="","",AV4769/AY4769)</f>
        <v/>
      </c>
      <c r="BA4769" s="187" t="str">
        <f t="shared" ref="BA4769:BA4832" si="1623">AT4769&amp;" "&amp;AU4769</f>
        <v xml:space="preserve"> </v>
      </c>
      <c r="BB4769" s="187" t="str">
        <f>IFERROR(IF(AW4769="","",VLOOKUP(AW4769,SUSS!R:S,2,FALSE)),AY4769*SUSS!$M$2)</f>
        <v/>
      </c>
      <c r="BC4769" s="187" t="str">
        <f t="shared" ref="BC4769:BC4832" si="1624">IFERROR(IF(BB4769&lt;&gt;"",AZ4769*BB4769,""),"VER")</f>
        <v/>
      </c>
    </row>
    <row r="4770" spans="29:55">
      <c r="AC4770" s="187" t="str">
        <f t="shared" si="1604"/>
        <v/>
      </c>
      <c r="AD4770" s="187" t="str">
        <f t="shared" si="1605"/>
        <v/>
      </c>
      <c r="AE4770" s="187" t="str">
        <f t="shared" si="1606"/>
        <v/>
      </c>
      <c r="AF4770" s="187" t="str">
        <f t="shared" si="1607"/>
        <v/>
      </c>
      <c r="AG4770" s="187" t="str">
        <f t="shared" si="1608"/>
        <v/>
      </c>
      <c r="AH4770" s="187" t="str">
        <f t="shared" si="1609"/>
        <v/>
      </c>
      <c r="AI4770" s="187" t="str">
        <f t="shared" si="1610"/>
        <v/>
      </c>
      <c r="AJ4770" s="187" t="str">
        <f t="shared" si="1611"/>
        <v/>
      </c>
      <c r="AK4770" s="187" t="str">
        <f t="shared" si="1612"/>
        <v/>
      </c>
      <c r="AN4770" s="187" t="str">
        <f t="shared" si="1613"/>
        <v/>
      </c>
      <c r="AO4770" s="187" t="str">
        <f t="shared" si="1614"/>
        <v/>
      </c>
      <c r="AP4770" s="187" t="str">
        <f t="shared" si="1615"/>
        <v/>
      </c>
      <c r="AT4770" s="187" t="str">
        <f t="shared" si="1616"/>
        <v/>
      </c>
      <c r="AU4770" s="187" t="str">
        <f t="shared" si="1617"/>
        <v/>
      </c>
      <c r="AV4770" s="187" t="str">
        <f t="shared" si="1618"/>
        <v/>
      </c>
      <c r="AW4770" s="187" t="str">
        <f t="shared" si="1619"/>
        <v/>
      </c>
      <c r="AX4770" s="187" t="str">
        <f t="shared" si="1620"/>
        <v/>
      </c>
      <c r="AY4770" s="187" t="str">
        <f t="shared" si="1621"/>
        <v/>
      </c>
      <c r="AZ4770" s="187" t="str">
        <f t="shared" si="1622"/>
        <v/>
      </c>
      <c r="BA4770" s="187" t="str">
        <f t="shared" si="1623"/>
        <v xml:space="preserve"> </v>
      </c>
      <c r="BB4770" s="187" t="str">
        <f>IFERROR(IF(AW4770="","",VLOOKUP(AW4770,SUSS!R:S,2,FALSE)),AY4770*SUSS!$M$2)</f>
        <v/>
      </c>
      <c r="BC4770" s="187" t="str">
        <f t="shared" si="1624"/>
        <v/>
      </c>
    </row>
    <row r="4771" spans="29:55">
      <c r="AC4771" s="187" t="str">
        <f t="shared" si="1604"/>
        <v/>
      </c>
      <c r="AD4771" s="187" t="str">
        <f t="shared" si="1605"/>
        <v/>
      </c>
      <c r="AE4771" s="187" t="str">
        <f t="shared" si="1606"/>
        <v/>
      </c>
      <c r="AF4771" s="187" t="str">
        <f t="shared" si="1607"/>
        <v/>
      </c>
      <c r="AG4771" s="187" t="str">
        <f t="shared" si="1608"/>
        <v/>
      </c>
      <c r="AH4771" s="187" t="str">
        <f t="shared" si="1609"/>
        <v/>
      </c>
      <c r="AI4771" s="187" t="str">
        <f t="shared" si="1610"/>
        <v/>
      </c>
      <c r="AJ4771" s="187" t="str">
        <f t="shared" si="1611"/>
        <v/>
      </c>
      <c r="AK4771" s="187" t="str">
        <f t="shared" si="1612"/>
        <v/>
      </c>
      <c r="AN4771" s="187" t="str">
        <f t="shared" si="1613"/>
        <v/>
      </c>
      <c r="AO4771" s="187" t="str">
        <f t="shared" si="1614"/>
        <v/>
      </c>
      <c r="AP4771" s="187" t="str">
        <f t="shared" si="1615"/>
        <v/>
      </c>
      <c r="AT4771" s="187" t="str">
        <f t="shared" si="1616"/>
        <v/>
      </c>
      <c r="AU4771" s="187" t="str">
        <f t="shared" si="1617"/>
        <v/>
      </c>
      <c r="AV4771" s="187" t="str">
        <f t="shared" si="1618"/>
        <v/>
      </c>
      <c r="AW4771" s="187" t="str">
        <f t="shared" si="1619"/>
        <v/>
      </c>
      <c r="AX4771" s="187" t="str">
        <f t="shared" si="1620"/>
        <v/>
      </c>
      <c r="AY4771" s="187" t="str">
        <f t="shared" si="1621"/>
        <v/>
      </c>
      <c r="AZ4771" s="187" t="str">
        <f t="shared" si="1622"/>
        <v/>
      </c>
      <c r="BA4771" s="187" t="str">
        <f t="shared" si="1623"/>
        <v xml:space="preserve"> </v>
      </c>
      <c r="BB4771" s="187" t="str">
        <f>IFERROR(IF(AW4771="","",VLOOKUP(AW4771,SUSS!R:S,2,FALSE)),AY4771*SUSS!$M$2)</f>
        <v/>
      </c>
      <c r="BC4771" s="187" t="str">
        <f t="shared" si="1624"/>
        <v/>
      </c>
    </row>
    <row r="4772" spans="29:55">
      <c r="AC4772" s="187" t="str">
        <f t="shared" si="1604"/>
        <v/>
      </c>
      <c r="AD4772" s="187" t="str">
        <f t="shared" si="1605"/>
        <v/>
      </c>
      <c r="AE4772" s="187" t="str">
        <f t="shared" si="1606"/>
        <v/>
      </c>
      <c r="AF4772" s="187" t="str">
        <f t="shared" si="1607"/>
        <v/>
      </c>
      <c r="AG4772" s="187" t="str">
        <f t="shared" si="1608"/>
        <v/>
      </c>
      <c r="AH4772" s="187" t="str">
        <f t="shared" si="1609"/>
        <v/>
      </c>
      <c r="AI4772" s="187" t="str">
        <f t="shared" si="1610"/>
        <v/>
      </c>
      <c r="AJ4772" s="187" t="str">
        <f t="shared" si="1611"/>
        <v/>
      </c>
      <c r="AK4772" s="187" t="str">
        <f t="shared" si="1612"/>
        <v/>
      </c>
      <c r="AN4772" s="187" t="str">
        <f t="shared" si="1613"/>
        <v/>
      </c>
      <c r="AO4772" s="187" t="str">
        <f t="shared" si="1614"/>
        <v/>
      </c>
      <c r="AP4772" s="187" t="str">
        <f t="shared" si="1615"/>
        <v/>
      </c>
      <c r="AT4772" s="187" t="str">
        <f t="shared" si="1616"/>
        <v/>
      </c>
      <c r="AU4772" s="187" t="str">
        <f t="shared" si="1617"/>
        <v/>
      </c>
      <c r="AV4772" s="187" t="str">
        <f t="shared" si="1618"/>
        <v/>
      </c>
      <c r="AW4772" s="187" t="str">
        <f t="shared" si="1619"/>
        <v/>
      </c>
      <c r="AX4772" s="187" t="str">
        <f t="shared" si="1620"/>
        <v/>
      </c>
      <c r="AY4772" s="187" t="str">
        <f t="shared" si="1621"/>
        <v/>
      </c>
      <c r="AZ4772" s="187" t="str">
        <f t="shared" si="1622"/>
        <v/>
      </c>
      <c r="BA4772" s="187" t="str">
        <f t="shared" si="1623"/>
        <v xml:space="preserve"> </v>
      </c>
      <c r="BB4772" s="187" t="str">
        <f>IFERROR(IF(AW4772="","",VLOOKUP(AW4772,SUSS!R:S,2,FALSE)),AY4772*SUSS!$M$2)</f>
        <v/>
      </c>
      <c r="BC4772" s="187" t="str">
        <f t="shared" si="1624"/>
        <v/>
      </c>
    </row>
    <row r="4773" spans="29:55">
      <c r="AC4773" s="187" t="str">
        <f t="shared" si="1604"/>
        <v/>
      </c>
      <c r="AD4773" s="187" t="str">
        <f t="shared" si="1605"/>
        <v/>
      </c>
      <c r="AE4773" s="187" t="str">
        <f t="shared" si="1606"/>
        <v/>
      </c>
      <c r="AF4773" s="187" t="str">
        <f t="shared" si="1607"/>
        <v/>
      </c>
      <c r="AG4773" s="187" t="str">
        <f t="shared" si="1608"/>
        <v/>
      </c>
      <c r="AH4773" s="187" t="str">
        <f t="shared" si="1609"/>
        <v/>
      </c>
      <c r="AI4773" s="187" t="str">
        <f t="shared" si="1610"/>
        <v/>
      </c>
      <c r="AJ4773" s="187" t="str">
        <f t="shared" si="1611"/>
        <v/>
      </c>
      <c r="AK4773" s="187" t="str">
        <f t="shared" si="1612"/>
        <v/>
      </c>
      <c r="AN4773" s="187" t="str">
        <f t="shared" si="1613"/>
        <v/>
      </c>
      <c r="AO4773" s="187" t="str">
        <f t="shared" si="1614"/>
        <v/>
      </c>
      <c r="AP4773" s="187" t="str">
        <f t="shared" si="1615"/>
        <v/>
      </c>
      <c r="AT4773" s="187" t="str">
        <f t="shared" si="1616"/>
        <v/>
      </c>
      <c r="AU4773" s="187" t="str">
        <f t="shared" si="1617"/>
        <v/>
      </c>
      <c r="AV4773" s="187" t="str">
        <f t="shared" si="1618"/>
        <v/>
      </c>
      <c r="AW4773" s="187" t="str">
        <f t="shared" si="1619"/>
        <v/>
      </c>
      <c r="AX4773" s="187" t="str">
        <f t="shared" si="1620"/>
        <v/>
      </c>
      <c r="AY4773" s="187" t="str">
        <f t="shared" si="1621"/>
        <v/>
      </c>
      <c r="AZ4773" s="187" t="str">
        <f t="shared" si="1622"/>
        <v/>
      </c>
      <c r="BA4773" s="187" t="str">
        <f t="shared" si="1623"/>
        <v xml:space="preserve"> </v>
      </c>
      <c r="BB4773" s="187" t="str">
        <f>IFERROR(IF(AW4773="","",VLOOKUP(AW4773,SUSS!R:S,2,FALSE)),AY4773*SUSS!$M$2)</f>
        <v/>
      </c>
      <c r="BC4773" s="187" t="str">
        <f t="shared" si="1624"/>
        <v/>
      </c>
    </row>
    <row r="4774" spans="29:55">
      <c r="AC4774" s="187" t="str">
        <f t="shared" si="1604"/>
        <v/>
      </c>
      <c r="AD4774" s="187" t="str">
        <f t="shared" si="1605"/>
        <v/>
      </c>
      <c r="AE4774" s="187" t="str">
        <f t="shared" si="1606"/>
        <v/>
      </c>
      <c r="AF4774" s="187" t="str">
        <f t="shared" si="1607"/>
        <v/>
      </c>
      <c r="AG4774" s="187" t="str">
        <f t="shared" si="1608"/>
        <v/>
      </c>
      <c r="AH4774" s="187" t="str">
        <f t="shared" si="1609"/>
        <v/>
      </c>
      <c r="AI4774" s="187" t="str">
        <f t="shared" si="1610"/>
        <v/>
      </c>
      <c r="AJ4774" s="187" t="str">
        <f t="shared" si="1611"/>
        <v/>
      </c>
      <c r="AK4774" s="187" t="str">
        <f t="shared" si="1612"/>
        <v/>
      </c>
      <c r="AN4774" s="187" t="str">
        <f t="shared" si="1613"/>
        <v/>
      </c>
      <c r="AO4774" s="187" t="str">
        <f t="shared" si="1614"/>
        <v/>
      </c>
      <c r="AP4774" s="187" t="str">
        <f t="shared" si="1615"/>
        <v/>
      </c>
      <c r="AT4774" s="187" t="str">
        <f t="shared" si="1616"/>
        <v/>
      </c>
      <c r="AU4774" s="187" t="str">
        <f t="shared" si="1617"/>
        <v/>
      </c>
      <c r="AV4774" s="187" t="str">
        <f t="shared" si="1618"/>
        <v/>
      </c>
      <c r="AW4774" s="187" t="str">
        <f t="shared" si="1619"/>
        <v/>
      </c>
      <c r="AX4774" s="187" t="str">
        <f t="shared" si="1620"/>
        <v/>
      </c>
      <c r="AY4774" s="187" t="str">
        <f t="shared" si="1621"/>
        <v/>
      </c>
      <c r="AZ4774" s="187" t="str">
        <f t="shared" si="1622"/>
        <v/>
      </c>
      <c r="BA4774" s="187" t="str">
        <f t="shared" si="1623"/>
        <v xml:space="preserve"> </v>
      </c>
      <c r="BB4774" s="187" t="str">
        <f>IFERROR(IF(AW4774="","",VLOOKUP(AW4774,SUSS!R:S,2,FALSE)),AY4774*SUSS!$M$2)</f>
        <v/>
      </c>
      <c r="BC4774" s="187" t="str">
        <f t="shared" si="1624"/>
        <v/>
      </c>
    </row>
    <row r="4775" spans="29:55">
      <c r="AC4775" s="187" t="str">
        <f t="shared" si="1604"/>
        <v/>
      </c>
      <c r="AD4775" s="187" t="str">
        <f t="shared" si="1605"/>
        <v/>
      </c>
      <c r="AE4775" s="187" t="str">
        <f t="shared" si="1606"/>
        <v/>
      </c>
      <c r="AF4775" s="187" t="str">
        <f t="shared" si="1607"/>
        <v/>
      </c>
      <c r="AG4775" s="187" t="str">
        <f t="shared" si="1608"/>
        <v/>
      </c>
      <c r="AH4775" s="187" t="str">
        <f t="shared" si="1609"/>
        <v/>
      </c>
      <c r="AI4775" s="187" t="str">
        <f t="shared" si="1610"/>
        <v/>
      </c>
      <c r="AJ4775" s="187" t="str">
        <f t="shared" si="1611"/>
        <v/>
      </c>
      <c r="AK4775" s="187" t="str">
        <f t="shared" si="1612"/>
        <v/>
      </c>
      <c r="AN4775" s="187" t="str">
        <f t="shared" si="1613"/>
        <v/>
      </c>
      <c r="AO4775" s="187" t="str">
        <f t="shared" si="1614"/>
        <v/>
      </c>
      <c r="AP4775" s="187" t="str">
        <f t="shared" si="1615"/>
        <v/>
      </c>
      <c r="AT4775" s="187" t="str">
        <f t="shared" si="1616"/>
        <v/>
      </c>
      <c r="AU4775" s="187" t="str">
        <f t="shared" si="1617"/>
        <v/>
      </c>
      <c r="AV4775" s="187" t="str">
        <f t="shared" si="1618"/>
        <v/>
      </c>
      <c r="AW4775" s="187" t="str">
        <f t="shared" si="1619"/>
        <v/>
      </c>
      <c r="AX4775" s="187" t="str">
        <f t="shared" si="1620"/>
        <v/>
      </c>
      <c r="AY4775" s="187" t="str">
        <f t="shared" si="1621"/>
        <v/>
      </c>
      <c r="AZ4775" s="187" t="str">
        <f t="shared" si="1622"/>
        <v/>
      </c>
      <c r="BA4775" s="187" t="str">
        <f t="shared" si="1623"/>
        <v xml:space="preserve"> </v>
      </c>
      <c r="BB4775" s="187" t="str">
        <f>IFERROR(IF(AW4775="","",VLOOKUP(AW4775,SUSS!R:S,2,FALSE)),AY4775*SUSS!$M$2)</f>
        <v/>
      </c>
      <c r="BC4775" s="187" t="str">
        <f t="shared" si="1624"/>
        <v/>
      </c>
    </row>
    <row r="4776" spans="29:55">
      <c r="AC4776" s="187" t="str">
        <f t="shared" si="1604"/>
        <v/>
      </c>
      <c r="AD4776" s="187" t="str">
        <f t="shared" si="1605"/>
        <v/>
      </c>
      <c r="AE4776" s="187" t="str">
        <f t="shared" si="1606"/>
        <v/>
      </c>
      <c r="AF4776" s="187" t="str">
        <f t="shared" si="1607"/>
        <v/>
      </c>
      <c r="AG4776" s="187" t="str">
        <f t="shared" si="1608"/>
        <v/>
      </c>
      <c r="AH4776" s="187" t="str">
        <f t="shared" si="1609"/>
        <v/>
      </c>
      <c r="AI4776" s="187" t="str">
        <f t="shared" si="1610"/>
        <v/>
      </c>
      <c r="AJ4776" s="187" t="str">
        <f t="shared" si="1611"/>
        <v/>
      </c>
      <c r="AK4776" s="187" t="str">
        <f t="shared" si="1612"/>
        <v/>
      </c>
      <c r="AN4776" s="187" t="str">
        <f t="shared" si="1613"/>
        <v/>
      </c>
      <c r="AO4776" s="187" t="str">
        <f t="shared" si="1614"/>
        <v/>
      </c>
      <c r="AP4776" s="187" t="str">
        <f t="shared" si="1615"/>
        <v/>
      </c>
      <c r="AT4776" s="187" t="str">
        <f t="shared" si="1616"/>
        <v/>
      </c>
      <c r="AU4776" s="187" t="str">
        <f t="shared" si="1617"/>
        <v/>
      </c>
      <c r="AV4776" s="187" t="str">
        <f t="shared" si="1618"/>
        <v/>
      </c>
      <c r="AW4776" s="187" t="str">
        <f t="shared" si="1619"/>
        <v/>
      </c>
      <c r="AX4776" s="187" t="str">
        <f t="shared" si="1620"/>
        <v/>
      </c>
      <c r="AY4776" s="187" t="str">
        <f t="shared" si="1621"/>
        <v/>
      </c>
      <c r="AZ4776" s="187" t="str">
        <f t="shared" si="1622"/>
        <v/>
      </c>
      <c r="BA4776" s="187" t="str">
        <f t="shared" si="1623"/>
        <v xml:space="preserve"> </v>
      </c>
      <c r="BB4776" s="187" t="str">
        <f>IFERROR(IF(AW4776="","",VLOOKUP(AW4776,SUSS!R:S,2,FALSE)),AY4776*SUSS!$M$2)</f>
        <v/>
      </c>
      <c r="BC4776" s="187" t="str">
        <f t="shared" si="1624"/>
        <v/>
      </c>
    </row>
    <row r="4777" spans="29:55">
      <c r="AC4777" s="187" t="str">
        <f t="shared" si="1604"/>
        <v/>
      </c>
      <c r="AD4777" s="187" t="str">
        <f t="shared" si="1605"/>
        <v/>
      </c>
      <c r="AE4777" s="187" t="str">
        <f t="shared" si="1606"/>
        <v/>
      </c>
      <c r="AF4777" s="187" t="str">
        <f t="shared" si="1607"/>
        <v/>
      </c>
      <c r="AG4777" s="187" t="str">
        <f t="shared" si="1608"/>
        <v/>
      </c>
      <c r="AH4777" s="187" t="str">
        <f t="shared" si="1609"/>
        <v/>
      </c>
      <c r="AI4777" s="187" t="str">
        <f t="shared" si="1610"/>
        <v/>
      </c>
      <c r="AJ4777" s="187" t="str">
        <f t="shared" si="1611"/>
        <v/>
      </c>
      <c r="AK4777" s="187" t="str">
        <f t="shared" si="1612"/>
        <v/>
      </c>
      <c r="AN4777" s="187" t="str">
        <f t="shared" si="1613"/>
        <v/>
      </c>
      <c r="AO4777" s="187" t="str">
        <f t="shared" si="1614"/>
        <v/>
      </c>
      <c r="AP4777" s="187" t="str">
        <f t="shared" si="1615"/>
        <v/>
      </c>
      <c r="AT4777" s="187" t="str">
        <f t="shared" si="1616"/>
        <v/>
      </c>
      <c r="AU4777" s="187" t="str">
        <f t="shared" si="1617"/>
        <v/>
      </c>
      <c r="AV4777" s="187" t="str">
        <f t="shared" si="1618"/>
        <v/>
      </c>
      <c r="AW4777" s="187" t="str">
        <f t="shared" si="1619"/>
        <v/>
      </c>
      <c r="AX4777" s="187" t="str">
        <f t="shared" si="1620"/>
        <v/>
      </c>
      <c r="AY4777" s="187" t="str">
        <f t="shared" si="1621"/>
        <v/>
      </c>
      <c r="AZ4777" s="187" t="str">
        <f t="shared" si="1622"/>
        <v/>
      </c>
      <c r="BA4777" s="187" t="str">
        <f t="shared" si="1623"/>
        <v xml:space="preserve"> </v>
      </c>
      <c r="BB4777" s="187" t="str">
        <f>IFERROR(IF(AW4777="","",VLOOKUP(AW4777,SUSS!R:S,2,FALSE)),AY4777*SUSS!$M$2)</f>
        <v/>
      </c>
      <c r="BC4777" s="187" t="str">
        <f t="shared" si="1624"/>
        <v/>
      </c>
    </row>
    <row r="4778" spans="29:55">
      <c r="AC4778" s="187" t="str">
        <f t="shared" si="1604"/>
        <v/>
      </c>
      <c r="AD4778" s="187" t="str">
        <f t="shared" si="1605"/>
        <v/>
      </c>
      <c r="AE4778" s="187" t="str">
        <f t="shared" si="1606"/>
        <v/>
      </c>
      <c r="AF4778" s="187" t="str">
        <f t="shared" si="1607"/>
        <v/>
      </c>
      <c r="AG4778" s="187" t="str">
        <f t="shared" si="1608"/>
        <v/>
      </c>
      <c r="AH4778" s="187" t="str">
        <f t="shared" si="1609"/>
        <v/>
      </c>
      <c r="AI4778" s="187" t="str">
        <f t="shared" si="1610"/>
        <v/>
      </c>
      <c r="AJ4778" s="187" t="str">
        <f t="shared" si="1611"/>
        <v/>
      </c>
      <c r="AK4778" s="187" t="str">
        <f t="shared" si="1612"/>
        <v/>
      </c>
      <c r="AN4778" s="187" t="str">
        <f t="shared" si="1613"/>
        <v/>
      </c>
      <c r="AO4778" s="187" t="str">
        <f t="shared" si="1614"/>
        <v/>
      </c>
      <c r="AP4778" s="187" t="str">
        <f t="shared" si="1615"/>
        <v/>
      </c>
      <c r="AT4778" s="187" t="str">
        <f t="shared" si="1616"/>
        <v/>
      </c>
      <c r="AU4778" s="187" t="str">
        <f t="shared" si="1617"/>
        <v/>
      </c>
      <c r="AV4778" s="187" t="str">
        <f t="shared" si="1618"/>
        <v/>
      </c>
      <c r="AW4778" s="187" t="str">
        <f t="shared" si="1619"/>
        <v/>
      </c>
      <c r="AX4778" s="187" t="str">
        <f t="shared" si="1620"/>
        <v/>
      </c>
      <c r="AY4778" s="187" t="str">
        <f t="shared" si="1621"/>
        <v/>
      </c>
      <c r="AZ4778" s="187" t="str">
        <f t="shared" si="1622"/>
        <v/>
      </c>
      <c r="BA4778" s="187" t="str">
        <f t="shared" si="1623"/>
        <v xml:space="preserve"> </v>
      </c>
      <c r="BB4778" s="187" t="str">
        <f>IFERROR(IF(AW4778="","",VLOOKUP(AW4778,SUSS!R:S,2,FALSE)),AY4778*SUSS!$M$2)</f>
        <v/>
      </c>
      <c r="BC4778" s="187" t="str">
        <f t="shared" si="1624"/>
        <v/>
      </c>
    </row>
    <row r="4779" spans="29:55">
      <c r="AC4779" s="187" t="str">
        <f t="shared" si="1604"/>
        <v/>
      </c>
      <c r="AD4779" s="187" t="str">
        <f t="shared" si="1605"/>
        <v/>
      </c>
      <c r="AE4779" s="187" t="str">
        <f t="shared" si="1606"/>
        <v/>
      </c>
      <c r="AF4779" s="187" t="str">
        <f t="shared" si="1607"/>
        <v/>
      </c>
      <c r="AG4779" s="187" t="str">
        <f t="shared" si="1608"/>
        <v/>
      </c>
      <c r="AH4779" s="187" t="str">
        <f t="shared" si="1609"/>
        <v/>
      </c>
      <c r="AI4779" s="187" t="str">
        <f t="shared" si="1610"/>
        <v/>
      </c>
      <c r="AJ4779" s="187" t="str">
        <f t="shared" si="1611"/>
        <v/>
      </c>
      <c r="AK4779" s="187" t="str">
        <f t="shared" si="1612"/>
        <v/>
      </c>
      <c r="AN4779" s="187" t="str">
        <f t="shared" si="1613"/>
        <v/>
      </c>
      <c r="AO4779" s="187" t="str">
        <f t="shared" si="1614"/>
        <v/>
      </c>
      <c r="AP4779" s="187" t="str">
        <f t="shared" si="1615"/>
        <v/>
      </c>
      <c r="AT4779" s="187" t="str">
        <f t="shared" si="1616"/>
        <v/>
      </c>
      <c r="AU4779" s="187" t="str">
        <f t="shared" si="1617"/>
        <v/>
      </c>
      <c r="AV4779" s="187" t="str">
        <f t="shared" si="1618"/>
        <v/>
      </c>
      <c r="AW4779" s="187" t="str">
        <f t="shared" si="1619"/>
        <v/>
      </c>
      <c r="AX4779" s="187" t="str">
        <f t="shared" si="1620"/>
        <v/>
      </c>
      <c r="AY4779" s="187" t="str">
        <f t="shared" si="1621"/>
        <v/>
      </c>
      <c r="AZ4779" s="187" t="str">
        <f t="shared" si="1622"/>
        <v/>
      </c>
      <c r="BA4779" s="187" t="str">
        <f t="shared" si="1623"/>
        <v xml:space="preserve"> </v>
      </c>
      <c r="BB4779" s="187" t="str">
        <f>IFERROR(IF(AW4779="","",VLOOKUP(AW4779,SUSS!R:S,2,FALSE)),AY4779*SUSS!$M$2)</f>
        <v/>
      </c>
      <c r="BC4779" s="187" t="str">
        <f t="shared" si="1624"/>
        <v/>
      </c>
    </row>
    <row r="4780" spans="29:55">
      <c r="AC4780" s="187" t="str">
        <f t="shared" si="1604"/>
        <v/>
      </c>
      <c r="AD4780" s="187" t="str">
        <f t="shared" si="1605"/>
        <v/>
      </c>
      <c r="AE4780" s="187" t="str">
        <f t="shared" si="1606"/>
        <v/>
      </c>
      <c r="AF4780" s="187" t="str">
        <f t="shared" si="1607"/>
        <v/>
      </c>
      <c r="AG4780" s="187" t="str">
        <f t="shared" si="1608"/>
        <v/>
      </c>
      <c r="AH4780" s="187" t="str">
        <f t="shared" si="1609"/>
        <v/>
      </c>
      <c r="AI4780" s="187" t="str">
        <f t="shared" si="1610"/>
        <v/>
      </c>
      <c r="AJ4780" s="187" t="str">
        <f t="shared" si="1611"/>
        <v/>
      </c>
      <c r="AK4780" s="187" t="str">
        <f t="shared" si="1612"/>
        <v/>
      </c>
      <c r="AN4780" s="187" t="str">
        <f t="shared" si="1613"/>
        <v/>
      </c>
      <c r="AO4780" s="187" t="str">
        <f t="shared" si="1614"/>
        <v/>
      </c>
      <c r="AP4780" s="187" t="str">
        <f t="shared" si="1615"/>
        <v/>
      </c>
      <c r="AT4780" s="187" t="str">
        <f t="shared" si="1616"/>
        <v/>
      </c>
      <c r="AU4780" s="187" t="str">
        <f t="shared" si="1617"/>
        <v/>
      </c>
      <c r="AV4780" s="187" t="str">
        <f t="shared" si="1618"/>
        <v/>
      </c>
      <c r="AW4780" s="187" t="str">
        <f t="shared" si="1619"/>
        <v/>
      </c>
      <c r="AX4780" s="187" t="str">
        <f t="shared" si="1620"/>
        <v/>
      </c>
      <c r="AY4780" s="187" t="str">
        <f t="shared" si="1621"/>
        <v/>
      </c>
      <c r="AZ4780" s="187" t="str">
        <f t="shared" si="1622"/>
        <v/>
      </c>
      <c r="BA4780" s="187" t="str">
        <f t="shared" si="1623"/>
        <v xml:space="preserve"> </v>
      </c>
      <c r="BB4780" s="187" t="str">
        <f>IFERROR(IF(AW4780="","",VLOOKUP(AW4780,SUSS!R:S,2,FALSE)),AY4780*SUSS!$M$2)</f>
        <v/>
      </c>
      <c r="BC4780" s="187" t="str">
        <f t="shared" si="1624"/>
        <v/>
      </c>
    </row>
    <row r="4781" spans="29:55">
      <c r="AC4781" s="187" t="str">
        <f t="shared" si="1604"/>
        <v/>
      </c>
      <c r="AD4781" s="187" t="str">
        <f t="shared" si="1605"/>
        <v/>
      </c>
      <c r="AE4781" s="187" t="str">
        <f t="shared" si="1606"/>
        <v/>
      </c>
      <c r="AF4781" s="187" t="str">
        <f t="shared" si="1607"/>
        <v/>
      </c>
      <c r="AG4781" s="187" t="str">
        <f t="shared" si="1608"/>
        <v/>
      </c>
      <c r="AH4781" s="187" t="str">
        <f t="shared" si="1609"/>
        <v/>
      </c>
      <c r="AI4781" s="187" t="str">
        <f t="shared" si="1610"/>
        <v/>
      </c>
      <c r="AJ4781" s="187" t="str">
        <f t="shared" si="1611"/>
        <v/>
      </c>
      <c r="AK4781" s="187" t="str">
        <f t="shared" si="1612"/>
        <v/>
      </c>
      <c r="AN4781" s="187" t="str">
        <f t="shared" si="1613"/>
        <v/>
      </c>
      <c r="AO4781" s="187" t="str">
        <f t="shared" si="1614"/>
        <v/>
      </c>
      <c r="AP4781" s="187" t="str">
        <f t="shared" si="1615"/>
        <v/>
      </c>
      <c r="AT4781" s="187" t="str">
        <f t="shared" si="1616"/>
        <v/>
      </c>
      <c r="AU4781" s="187" t="str">
        <f t="shared" si="1617"/>
        <v/>
      </c>
      <c r="AV4781" s="187" t="str">
        <f t="shared" si="1618"/>
        <v/>
      </c>
      <c r="AW4781" s="187" t="str">
        <f t="shared" si="1619"/>
        <v/>
      </c>
      <c r="AX4781" s="187" t="str">
        <f t="shared" si="1620"/>
        <v/>
      </c>
      <c r="AY4781" s="187" t="str">
        <f t="shared" si="1621"/>
        <v/>
      </c>
      <c r="AZ4781" s="187" t="str">
        <f t="shared" si="1622"/>
        <v/>
      </c>
      <c r="BA4781" s="187" t="str">
        <f t="shared" si="1623"/>
        <v xml:space="preserve"> </v>
      </c>
      <c r="BB4781" s="187" t="str">
        <f>IFERROR(IF(AW4781="","",VLOOKUP(AW4781,SUSS!R:S,2,FALSE)),AY4781*SUSS!$M$2)</f>
        <v/>
      </c>
      <c r="BC4781" s="187" t="str">
        <f t="shared" si="1624"/>
        <v/>
      </c>
    </row>
    <row r="4782" spans="29:55">
      <c r="AC4782" s="187" t="str">
        <f t="shared" si="1604"/>
        <v/>
      </c>
      <c r="AD4782" s="187" t="str">
        <f t="shared" si="1605"/>
        <v/>
      </c>
      <c r="AE4782" s="187" t="str">
        <f t="shared" si="1606"/>
        <v/>
      </c>
      <c r="AF4782" s="187" t="str">
        <f t="shared" si="1607"/>
        <v/>
      </c>
      <c r="AG4782" s="187" t="str">
        <f t="shared" si="1608"/>
        <v/>
      </c>
      <c r="AH4782" s="187" t="str">
        <f t="shared" si="1609"/>
        <v/>
      </c>
      <c r="AI4782" s="187" t="str">
        <f t="shared" si="1610"/>
        <v/>
      </c>
      <c r="AJ4782" s="187" t="str">
        <f t="shared" si="1611"/>
        <v/>
      </c>
      <c r="AK4782" s="187" t="str">
        <f t="shared" si="1612"/>
        <v/>
      </c>
      <c r="AN4782" s="187" t="str">
        <f t="shared" si="1613"/>
        <v/>
      </c>
      <c r="AO4782" s="187" t="str">
        <f t="shared" si="1614"/>
        <v/>
      </c>
      <c r="AP4782" s="187" t="str">
        <f t="shared" si="1615"/>
        <v/>
      </c>
      <c r="AT4782" s="187" t="str">
        <f t="shared" si="1616"/>
        <v/>
      </c>
      <c r="AU4782" s="187" t="str">
        <f t="shared" si="1617"/>
        <v/>
      </c>
      <c r="AV4782" s="187" t="str">
        <f t="shared" si="1618"/>
        <v/>
      </c>
      <c r="AW4782" s="187" t="str">
        <f t="shared" si="1619"/>
        <v/>
      </c>
      <c r="AX4782" s="187" t="str">
        <f t="shared" si="1620"/>
        <v/>
      </c>
      <c r="AY4782" s="187" t="str">
        <f t="shared" si="1621"/>
        <v/>
      </c>
      <c r="AZ4782" s="187" t="str">
        <f t="shared" si="1622"/>
        <v/>
      </c>
      <c r="BA4782" s="187" t="str">
        <f t="shared" si="1623"/>
        <v xml:space="preserve"> </v>
      </c>
      <c r="BB4782" s="187" t="str">
        <f>IFERROR(IF(AW4782="","",VLOOKUP(AW4782,SUSS!R:S,2,FALSE)),AY4782*SUSS!$M$2)</f>
        <v/>
      </c>
      <c r="BC4782" s="187" t="str">
        <f t="shared" si="1624"/>
        <v/>
      </c>
    </row>
    <row r="4783" spans="29:55">
      <c r="AC4783" s="187" t="str">
        <f t="shared" si="1604"/>
        <v/>
      </c>
      <c r="AD4783" s="187" t="str">
        <f t="shared" si="1605"/>
        <v/>
      </c>
      <c r="AE4783" s="187" t="str">
        <f t="shared" si="1606"/>
        <v/>
      </c>
      <c r="AF4783" s="187" t="str">
        <f t="shared" si="1607"/>
        <v/>
      </c>
      <c r="AG4783" s="187" t="str">
        <f t="shared" si="1608"/>
        <v/>
      </c>
      <c r="AH4783" s="187" t="str">
        <f t="shared" si="1609"/>
        <v/>
      </c>
      <c r="AI4783" s="187" t="str">
        <f t="shared" si="1610"/>
        <v/>
      </c>
      <c r="AJ4783" s="187" t="str">
        <f t="shared" si="1611"/>
        <v/>
      </c>
      <c r="AK4783" s="187" t="str">
        <f t="shared" si="1612"/>
        <v/>
      </c>
      <c r="AN4783" s="187" t="str">
        <f t="shared" si="1613"/>
        <v/>
      </c>
      <c r="AO4783" s="187" t="str">
        <f t="shared" si="1614"/>
        <v/>
      </c>
      <c r="AP4783" s="187" t="str">
        <f t="shared" si="1615"/>
        <v/>
      </c>
      <c r="AT4783" s="187" t="str">
        <f t="shared" si="1616"/>
        <v/>
      </c>
      <c r="AU4783" s="187" t="str">
        <f t="shared" si="1617"/>
        <v/>
      </c>
      <c r="AV4783" s="187" t="str">
        <f t="shared" si="1618"/>
        <v/>
      </c>
      <c r="AW4783" s="187" t="str">
        <f t="shared" si="1619"/>
        <v/>
      </c>
      <c r="AX4783" s="187" t="str">
        <f t="shared" si="1620"/>
        <v/>
      </c>
      <c r="AY4783" s="187" t="str">
        <f t="shared" si="1621"/>
        <v/>
      </c>
      <c r="AZ4783" s="187" t="str">
        <f t="shared" si="1622"/>
        <v/>
      </c>
      <c r="BA4783" s="187" t="str">
        <f t="shared" si="1623"/>
        <v xml:space="preserve"> </v>
      </c>
      <c r="BB4783" s="187" t="str">
        <f>IFERROR(IF(AW4783="","",VLOOKUP(AW4783,SUSS!R:S,2,FALSE)),AY4783*SUSS!$M$2)</f>
        <v/>
      </c>
      <c r="BC4783" s="187" t="str">
        <f t="shared" si="1624"/>
        <v/>
      </c>
    </row>
    <row r="4784" spans="29:55">
      <c r="AC4784" s="187" t="str">
        <f t="shared" si="1604"/>
        <v/>
      </c>
      <c r="AD4784" s="187" t="str">
        <f t="shared" si="1605"/>
        <v/>
      </c>
      <c r="AE4784" s="187" t="str">
        <f t="shared" si="1606"/>
        <v/>
      </c>
      <c r="AF4784" s="187" t="str">
        <f t="shared" si="1607"/>
        <v/>
      </c>
      <c r="AG4784" s="187" t="str">
        <f t="shared" si="1608"/>
        <v/>
      </c>
      <c r="AH4784" s="187" t="str">
        <f t="shared" si="1609"/>
        <v/>
      </c>
      <c r="AI4784" s="187" t="str">
        <f t="shared" si="1610"/>
        <v/>
      </c>
      <c r="AJ4784" s="187" t="str">
        <f t="shared" si="1611"/>
        <v/>
      </c>
      <c r="AK4784" s="187" t="str">
        <f t="shared" si="1612"/>
        <v/>
      </c>
      <c r="AN4784" s="187" t="str">
        <f t="shared" si="1613"/>
        <v/>
      </c>
      <c r="AO4784" s="187" t="str">
        <f t="shared" si="1614"/>
        <v/>
      </c>
      <c r="AP4784" s="187" t="str">
        <f t="shared" si="1615"/>
        <v/>
      </c>
      <c r="AT4784" s="187" t="str">
        <f t="shared" si="1616"/>
        <v/>
      </c>
      <c r="AU4784" s="187" t="str">
        <f t="shared" si="1617"/>
        <v/>
      </c>
      <c r="AV4784" s="187" t="str">
        <f t="shared" si="1618"/>
        <v/>
      </c>
      <c r="AW4784" s="187" t="str">
        <f t="shared" si="1619"/>
        <v/>
      </c>
      <c r="AX4784" s="187" t="str">
        <f t="shared" si="1620"/>
        <v/>
      </c>
      <c r="AY4784" s="187" t="str">
        <f t="shared" si="1621"/>
        <v/>
      </c>
      <c r="AZ4784" s="187" t="str">
        <f t="shared" si="1622"/>
        <v/>
      </c>
      <c r="BA4784" s="187" t="str">
        <f t="shared" si="1623"/>
        <v xml:space="preserve"> </v>
      </c>
      <c r="BB4784" s="187" t="str">
        <f>IFERROR(IF(AW4784="","",VLOOKUP(AW4784,SUSS!R:S,2,FALSE)),AY4784*SUSS!$M$2)</f>
        <v/>
      </c>
      <c r="BC4784" s="187" t="str">
        <f t="shared" si="1624"/>
        <v/>
      </c>
    </row>
    <row r="4785" spans="29:55">
      <c r="AC4785" s="187" t="str">
        <f t="shared" si="1604"/>
        <v/>
      </c>
      <c r="AD4785" s="187" t="str">
        <f t="shared" si="1605"/>
        <v/>
      </c>
      <c r="AE4785" s="187" t="str">
        <f t="shared" si="1606"/>
        <v/>
      </c>
      <c r="AF4785" s="187" t="str">
        <f t="shared" si="1607"/>
        <v/>
      </c>
      <c r="AG4785" s="187" t="str">
        <f t="shared" si="1608"/>
        <v/>
      </c>
      <c r="AH4785" s="187" t="str">
        <f t="shared" si="1609"/>
        <v/>
      </c>
      <c r="AI4785" s="187" t="str">
        <f t="shared" si="1610"/>
        <v/>
      </c>
      <c r="AJ4785" s="187" t="str">
        <f t="shared" si="1611"/>
        <v/>
      </c>
      <c r="AK4785" s="187" t="str">
        <f t="shared" si="1612"/>
        <v/>
      </c>
      <c r="AN4785" s="187" t="str">
        <f t="shared" si="1613"/>
        <v/>
      </c>
      <c r="AO4785" s="187" t="str">
        <f t="shared" si="1614"/>
        <v/>
      </c>
      <c r="AP4785" s="187" t="str">
        <f t="shared" si="1615"/>
        <v/>
      </c>
      <c r="AT4785" s="187" t="str">
        <f t="shared" si="1616"/>
        <v/>
      </c>
      <c r="AU4785" s="187" t="str">
        <f t="shared" si="1617"/>
        <v/>
      </c>
      <c r="AV4785" s="187" t="str">
        <f t="shared" si="1618"/>
        <v/>
      </c>
      <c r="AW4785" s="187" t="str">
        <f t="shared" si="1619"/>
        <v/>
      </c>
      <c r="AX4785" s="187" t="str">
        <f t="shared" si="1620"/>
        <v/>
      </c>
      <c r="AY4785" s="187" t="str">
        <f t="shared" si="1621"/>
        <v/>
      </c>
      <c r="AZ4785" s="187" t="str">
        <f t="shared" si="1622"/>
        <v/>
      </c>
      <c r="BA4785" s="187" t="str">
        <f t="shared" si="1623"/>
        <v xml:space="preserve"> </v>
      </c>
      <c r="BB4785" s="187" t="str">
        <f>IFERROR(IF(AW4785="","",VLOOKUP(AW4785,SUSS!R:S,2,FALSE)),AY4785*SUSS!$M$2)</f>
        <v/>
      </c>
      <c r="BC4785" s="187" t="str">
        <f t="shared" si="1624"/>
        <v/>
      </c>
    </row>
    <row r="4786" spans="29:55">
      <c r="AC4786" s="187" t="str">
        <f t="shared" si="1604"/>
        <v/>
      </c>
      <c r="AD4786" s="187" t="str">
        <f t="shared" si="1605"/>
        <v/>
      </c>
      <c r="AE4786" s="187" t="str">
        <f t="shared" si="1606"/>
        <v/>
      </c>
      <c r="AF4786" s="187" t="str">
        <f t="shared" si="1607"/>
        <v/>
      </c>
      <c r="AG4786" s="187" t="str">
        <f t="shared" si="1608"/>
        <v/>
      </c>
      <c r="AH4786" s="187" t="str">
        <f t="shared" si="1609"/>
        <v/>
      </c>
      <c r="AI4786" s="187" t="str">
        <f t="shared" si="1610"/>
        <v/>
      </c>
      <c r="AJ4786" s="187" t="str">
        <f t="shared" si="1611"/>
        <v/>
      </c>
      <c r="AK4786" s="187" t="str">
        <f t="shared" si="1612"/>
        <v/>
      </c>
      <c r="AN4786" s="187" t="str">
        <f t="shared" si="1613"/>
        <v/>
      </c>
      <c r="AO4786" s="187" t="str">
        <f t="shared" si="1614"/>
        <v/>
      </c>
      <c r="AP4786" s="187" t="str">
        <f t="shared" si="1615"/>
        <v/>
      </c>
      <c r="AT4786" s="187" t="str">
        <f t="shared" si="1616"/>
        <v/>
      </c>
      <c r="AU4786" s="187" t="str">
        <f t="shared" si="1617"/>
        <v/>
      </c>
      <c r="AV4786" s="187" t="str">
        <f t="shared" si="1618"/>
        <v/>
      </c>
      <c r="AW4786" s="187" t="str">
        <f t="shared" si="1619"/>
        <v/>
      </c>
      <c r="AX4786" s="187" t="str">
        <f t="shared" si="1620"/>
        <v/>
      </c>
      <c r="AY4786" s="187" t="str">
        <f t="shared" si="1621"/>
        <v/>
      </c>
      <c r="AZ4786" s="187" t="str">
        <f t="shared" si="1622"/>
        <v/>
      </c>
      <c r="BA4786" s="187" t="str">
        <f t="shared" si="1623"/>
        <v xml:space="preserve"> </v>
      </c>
      <c r="BB4786" s="187" t="str">
        <f>IFERROR(IF(AW4786="","",VLOOKUP(AW4786,SUSS!R:S,2,FALSE)),AY4786*SUSS!$M$2)</f>
        <v/>
      </c>
      <c r="BC4786" s="187" t="str">
        <f t="shared" si="1624"/>
        <v/>
      </c>
    </row>
    <row r="4787" spans="29:55">
      <c r="AC4787" s="187" t="str">
        <f t="shared" si="1604"/>
        <v/>
      </c>
      <c r="AD4787" s="187" t="str">
        <f t="shared" si="1605"/>
        <v/>
      </c>
      <c r="AE4787" s="187" t="str">
        <f t="shared" si="1606"/>
        <v/>
      </c>
      <c r="AF4787" s="187" t="str">
        <f t="shared" si="1607"/>
        <v/>
      </c>
      <c r="AG4787" s="187" t="str">
        <f t="shared" si="1608"/>
        <v/>
      </c>
      <c r="AH4787" s="187" t="str">
        <f t="shared" si="1609"/>
        <v/>
      </c>
      <c r="AI4787" s="187" t="str">
        <f t="shared" si="1610"/>
        <v/>
      </c>
      <c r="AJ4787" s="187" t="str">
        <f t="shared" si="1611"/>
        <v/>
      </c>
      <c r="AK4787" s="187" t="str">
        <f t="shared" si="1612"/>
        <v/>
      </c>
      <c r="AN4787" s="187" t="str">
        <f t="shared" si="1613"/>
        <v/>
      </c>
      <c r="AO4787" s="187" t="str">
        <f t="shared" si="1614"/>
        <v/>
      </c>
      <c r="AP4787" s="187" t="str">
        <f t="shared" si="1615"/>
        <v/>
      </c>
      <c r="AT4787" s="187" t="str">
        <f t="shared" si="1616"/>
        <v/>
      </c>
      <c r="AU4787" s="187" t="str">
        <f t="shared" si="1617"/>
        <v/>
      </c>
      <c r="AV4787" s="187" t="str">
        <f t="shared" si="1618"/>
        <v/>
      </c>
      <c r="AW4787" s="187" t="str">
        <f t="shared" si="1619"/>
        <v/>
      </c>
      <c r="AX4787" s="187" t="str">
        <f t="shared" si="1620"/>
        <v/>
      </c>
      <c r="AY4787" s="187" t="str">
        <f t="shared" si="1621"/>
        <v/>
      </c>
      <c r="AZ4787" s="187" t="str">
        <f t="shared" si="1622"/>
        <v/>
      </c>
      <c r="BA4787" s="187" t="str">
        <f t="shared" si="1623"/>
        <v xml:space="preserve"> </v>
      </c>
      <c r="BB4787" s="187" t="str">
        <f>IFERROR(IF(AW4787="","",VLOOKUP(AW4787,SUSS!R:S,2,FALSE)),AY4787*SUSS!$M$2)</f>
        <v/>
      </c>
      <c r="BC4787" s="187" t="str">
        <f t="shared" si="1624"/>
        <v/>
      </c>
    </row>
    <row r="4788" spans="29:55">
      <c r="AC4788" s="187" t="str">
        <f t="shared" si="1604"/>
        <v/>
      </c>
      <c r="AD4788" s="187" t="str">
        <f t="shared" si="1605"/>
        <v/>
      </c>
      <c r="AE4788" s="187" t="str">
        <f t="shared" si="1606"/>
        <v/>
      </c>
      <c r="AF4788" s="187" t="str">
        <f t="shared" si="1607"/>
        <v/>
      </c>
      <c r="AG4788" s="187" t="str">
        <f t="shared" si="1608"/>
        <v/>
      </c>
      <c r="AH4788" s="187" t="str">
        <f t="shared" si="1609"/>
        <v/>
      </c>
      <c r="AI4788" s="187" t="str">
        <f t="shared" si="1610"/>
        <v/>
      </c>
      <c r="AJ4788" s="187" t="str">
        <f t="shared" si="1611"/>
        <v/>
      </c>
      <c r="AK4788" s="187" t="str">
        <f t="shared" si="1612"/>
        <v/>
      </c>
      <c r="AN4788" s="187" t="str">
        <f t="shared" si="1613"/>
        <v/>
      </c>
      <c r="AO4788" s="187" t="str">
        <f t="shared" si="1614"/>
        <v/>
      </c>
      <c r="AP4788" s="187" t="str">
        <f t="shared" si="1615"/>
        <v/>
      </c>
      <c r="AT4788" s="187" t="str">
        <f t="shared" si="1616"/>
        <v/>
      </c>
      <c r="AU4788" s="187" t="str">
        <f t="shared" si="1617"/>
        <v/>
      </c>
      <c r="AV4788" s="187" t="str">
        <f t="shared" si="1618"/>
        <v/>
      </c>
      <c r="AW4788" s="187" t="str">
        <f t="shared" si="1619"/>
        <v/>
      </c>
      <c r="AX4788" s="187" t="str">
        <f t="shared" si="1620"/>
        <v/>
      </c>
      <c r="AY4788" s="187" t="str">
        <f t="shared" si="1621"/>
        <v/>
      </c>
      <c r="AZ4788" s="187" t="str">
        <f t="shared" si="1622"/>
        <v/>
      </c>
      <c r="BA4788" s="187" t="str">
        <f t="shared" si="1623"/>
        <v xml:space="preserve"> </v>
      </c>
      <c r="BB4788" s="187" t="str">
        <f>IFERROR(IF(AW4788="","",VLOOKUP(AW4788,SUSS!R:S,2,FALSE)),AY4788*SUSS!$M$2)</f>
        <v/>
      </c>
      <c r="BC4788" s="187" t="str">
        <f t="shared" si="1624"/>
        <v/>
      </c>
    </row>
    <row r="4789" spans="29:55">
      <c r="AC4789" s="187" t="str">
        <f t="shared" si="1604"/>
        <v/>
      </c>
      <c r="AD4789" s="187" t="str">
        <f t="shared" si="1605"/>
        <v/>
      </c>
      <c r="AE4789" s="187" t="str">
        <f t="shared" si="1606"/>
        <v/>
      </c>
      <c r="AF4789" s="187" t="str">
        <f t="shared" si="1607"/>
        <v/>
      </c>
      <c r="AG4789" s="187" t="str">
        <f t="shared" si="1608"/>
        <v/>
      </c>
      <c r="AH4789" s="187" t="str">
        <f t="shared" si="1609"/>
        <v/>
      </c>
      <c r="AI4789" s="187" t="str">
        <f t="shared" si="1610"/>
        <v/>
      </c>
      <c r="AJ4789" s="187" t="str">
        <f t="shared" si="1611"/>
        <v/>
      </c>
      <c r="AK4789" s="187" t="str">
        <f t="shared" si="1612"/>
        <v/>
      </c>
      <c r="AN4789" s="187" t="str">
        <f t="shared" si="1613"/>
        <v/>
      </c>
      <c r="AO4789" s="187" t="str">
        <f t="shared" si="1614"/>
        <v/>
      </c>
      <c r="AP4789" s="187" t="str">
        <f t="shared" si="1615"/>
        <v/>
      </c>
      <c r="AT4789" s="187" t="str">
        <f t="shared" si="1616"/>
        <v/>
      </c>
      <c r="AU4789" s="187" t="str">
        <f t="shared" si="1617"/>
        <v/>
      </c>
      <c r="AV4789" s="187" t="str">
        <f t="shared" si="1618"/>
        <v/>
      </c>
      <c r="AW4789" s="187" t="str">
        <f t="shared" si="1619"/>
        <v/>
      </c>
      <c r="AX4789" s="187" t="str">
        <f t="shared" si="1620"/>
        <v/>
      </c>
      <c r="AY4789" s="187" t="str">
        <f t="shared" si="1621"/>
        <v/>
      </c>
      <c r="AZ4789" s="187" t="str">
        <f t="shared" si="1622"/>
        <v/>
      </c>
      <c r="BA4789" s="187" t="str">
        <f t="shared" si="1623"/>
        <v xml:space="preserve"> </v>
      </c>
      <c r="BB4789" s="187" t="str">
        <f>IFERROR(IF(AW4789="","",VLOOKUP(AW4789,SUSS!R:S,2,FALSE)),AY4789*SUSS!$M$2)</f>
        <v/>
      </c>
      <c r="BC4789" s="187" t="str">
        <f t="shared" si="1624"/>
        <v/>
      </c>
    </row>
    <row r="4790" spans="29:55">
      <c r="AC4790" s="187" t="str">
        <f t="shared" si="1604"/>
        <v/>
      </c>
      <c r="AD4790" s="187" t="str">
        <f t="shared" si="1605"/>
        <v/>
      </c>
      <c r="AE4790" s="187" t="str">
        <f t="shared" si="1606"/>
        <v/>
      </c>
      <c r="AF4790" s="187" t="str">
        <f t="shared" si="1607"/>
        <v/>
      </c>
      <c r="AG4790" s="187" t="str">
        <f t="shared" si="1608"/>
        <v/>
      </c>
      <c r="AH4790" s="187" t="str">
        <f t="shared" si="1609"/>
        <v/>
      </c>
      <c r="AI4790" s="187" t="str">
        <f t="shared" si="1610"/>
        <v/>
      </c>
      <c r="AJ4790" s="187" t="str">
        <f t="shared" si="1611"/>
        <v/>
      </c>
      <c r="AK4790" s="187" t="str">
        <f t="shared" si="1612"/>
        <v/>
      </c>
      <c r="AN4790" s="187" t="str">
        <f t="shared" si="1613"/>
        <v/>
      </c>
      <c r="AO4790" s="187" t="str">
        <f t="shared" si="1614"/>
        <v/>
      </c>
      <c r="AP4790" s="187" t="str">
        <f t="shared" si="1615"/>
        <v/>
      </c>
      <c r="AT4790" s="187" t="str">
        <f t="shared" si="1616"/>
        <v/>
      </c>
      <c r="AU4790" s="187" t="str">
        <f t="shared" si="1617"/>
        <v/>
      </c>
      <c r="AV4790" s="187" t="str">
        <f t="shared" si="1618"/>
        <v/>
      </c>
      <c r="AW4790" s="187" t="str">
        <f t="shared" si="1619"/>
        <v/>
      </c>
      <c r="AX4790" s="187" t="str">
        <f t="shared" si="1620"/>
        <v/>
      </c>
      <c r="AY4790" s="187" t="str">
        <f t="shared" si="1621"/>
        <v/>
      </c>
      <c r="AZ4790" s="187" t="str">
        <f t="shared" si="1622"/>
        <v/>
      </c>
      <c r="BA4790" s="187" t="str">
        <f t="shared" si="1623"/>
        <v xml:space="preserve"> </v>
      </c>
      <c r="BB4790" s="187" t="str">
        <f>IFERROR(IF(AW4790="","",VLOOKUP(AW4790,SUSS!R:S,2,FALSE)),AY4790*SUSS!$M$2)</f>
        <v/>
      </c>
      <c r="BC4790" s="187" t="str">
        <f t="shared" si="1624"/>
        <v/>
      </c>
    </row>
    <row r="4791" spans="29:55">
      <c r="AC4791" s="187" t="str">
        <f t="shared" si="1604"/>
        <v/>
      </c>
      <c r="AD4791" s="187" t="str">
        <f t="shared" si="1605"/>
        <v/>
      </c>
      <c r="AE4791" s="187" t="str">
        <f t="shared" si="1606"/>
        <v/>
      </c>
      <c r="AF4791" s="187" t="str">
        <f t="shared" si="1607"/>
        <v/>
      </c>
      <c r="AG4791" s="187" t="str">
        <f t="shared" si="1608"/>
        <v/>
      </c>
      <c r="AH4791" s="187" t="str">
        <f t="shared" si="1609"/>
        <v/>
      </c>
      <c r="AI4791" s="187" t="str">
        <f t="shared" si="1610"/>
        <v/>
      </c>
      <c r="AJ4791" s="187" t="str">
        <f t="shared" si="1611"/>
        <v/>
      </c>
      <c r="AK4791" s="187" t="str">
        <f t="shared" si="1612"/>
        <v/>
      </c>
      <c r="AN4791" s="187" t="str">
        <f t="shared" si="1613"/>
        <v/>
      </c>
      <c r="AO4791" s="187" t="str">
        <f t="shared" si="1614"/>
        <v/>
      </c>
      <c r="AP4791" s="187" t="str">
        <f t="shared" si="1615"/>
        <v/>
      </c>
      <c r="AT4791" s="187" t="str">
        <f t="shared" si="1616"/>
        <v/>
      </c>
      <c r="AU4791" s="187" t="str">
        <f t="shared" si="1617"/>
        <v/>
      </c>
      <c r="AV4791" s="187" t="str">
        <f t="shared" si="1618"/>
        <v/>
      </c>
      <c r="AW4791" s="187" t="str">
        <f t="shared" si="1619"/>
        <v/>
      </c>
      <c r="AX4791" s="187" t="str">
        <f t="shared" si="1620"/>
        <v/>
      </c>
      <c r="AY4791" s="187" t="str">
        <f t="shared" si="1621"/>
        <v/>
      </c>
      <c r="AZ4791" s="187" t="str">
        <f t="shared" si="1622"/>
        <v/>
      </c>
      <c r="BA4791" s="187" t="str">
        <f t="shared" si="1623"/>
        <v xml:space="preserve"> </v>
      </c>
      <c r="BB4791" s="187" t="str">
        <f>IFERROR(IF(AW4791="","",VLOOKUP(AW4791,SUSS!R:S,2,FALSE)),AY4791*SUSS!$M$2)</f>
        <v/>
      </c>
      <c r="BC4791" s="187" t="str">
        <f t="shared" si="1624"/>
        <v/>
      </c>
    </row>
    <row r="4792" spans="29:55">
      <c r="AC4792" s="187" t="str">
        <f t="shared" si="1604"/>
        <v/>
      </c>
      <c r="AD4792" s="187" t="str">
        <f t="shared" si="1605"/>
        <v/>
      </c>
      <c r="AE4792" s="187" t="str">
        <f t="shared" si="1606"/>
        <v/>
      </c>
      <c r="AF4792" s="187" t="str">
        <f t="shared" si="1607"/>
        <v/>
      </c>
      <c r="AG4792" s="187" t="str">
        <f t="shared" si="1608"/>
        <v/>
      </c>
      <c r="AH4792" s="187" t="str">
        <f t="shared" si="1609"/>
        <v/>
      </c>
      <c r="AI4792" s="187" t="str">
        <f t="shared" si="1610"/>
        <v/>
      </c>
      <c r="AJ4792" s="187" t="str">
        <f t="shared" si="1611"/>
        <v/>
      </c>
      <c r="AK4792" s="187" t="str">
        <f t="shared" si="1612"/>
        <v/>
      </c>
      <c r="AN4792" s="187" t="str">
        <f t="shared" si="1613"/>
        <v/>
      </c>
      <c r="AO4792" s="187" t="str">
        <f t="shared" si="1614"/>
        <v/>
      </c>
      <c r="AP4792" s="187" t="str">
        <f t="shared" si="1615"/>
        <v/>
      </c>
      <c r="AT4792" s="187" t="str">
        <f t="shared" si="1616"/>
        <v/>
      </c>
      <c r="AU4792" s="187" t="str">
        <f t="shared" si="1617"/>
        <v/>
      </c>
      <c r="AV4792" s="187" t="str">
        <f t="shared" si="1618"/>
        <v/>
      </c>
      <c r="AW4792" s="187" t="str">
        <f t="shared" si="1619"/>
        <v/>
      </c>
      <c r="AX4792" s="187" t="str">
        <f t="shared" si="1620"/>
        <v/>
      </c>
      <c r="AY4792" s="187" t="str">
        <f t="shared" si="1621"/>
        <v/>
      </c>
      <c r="AZ4792" s="187" t="str">
        <f t="shared" si="1622"/>
        <v/>
      </c>
      <c r="BA4792" s="187" t="str">
        <f t="shared" si="1623"/>
        <v xml:space="preserve"> </v>
      </c>
      <c r="BB4792" s="187" t="str">
        <f>IFERROR(IF(AW4792="","",VLOOKUP(AW4792,SUSS!R:S,2,FALSE)),AY4792*SUSS!$M$2)</f>
        <v/>
      </c>
      <c r="BC4792" s="187" t="str">
        <f t="shared" si="1624"/>
        <v/>
      </c>
    </row>
    <row r="4793" spans="29:55">
      <c r="AC4793" s="187" t="str">
        <f t="shared" si="1604"/>
        <v/>
      </c>
      <c r="AD4793" s="187" t="str">
        <f t="shared" si="1605"/>
        <v/>
      </c>
      <c r="AE4793" s="187" t="str">
        <f t="shared" si="1606"/>
        <v/>
      </c>
      <c r="AF4793" s="187" t="str">
        <f t="shared" si="1607"/>
        <v/>
      </c>
      <c r="AG4793" s="187" t="str">
        <f t="shared" si="1608"/>
        <v/>
      </c>
      <c r="AH4793" s="187" t="str">
        <f t="shared" si="1609"/>
        <v/>
      </c>
      <c r="AI4793" s="187" t="str">
        <f t="shared" si="1610"/>
        <v/>
      </c>
      <c r="AJ4793" s="187" t="str">
        <f t="shared" si="1611"/>
        <v/>
      </c>
      <c r="AK4793" s="187" t="str">
        <f t="shared" si="1612"/>
        <v/>
      </c>
      <c r="AN4793" s="187" t="str">
        <f t="shared" si="1613"/>
        <v/>
      </c>
      <c r="AO4793" s="187" t="str">
        <f t="shared" si="1614"/>
        <v/>
      </c>
      <c r="AP4793" s="187" t="str">
        <f t="shared" si="1615"/>
        <v/>
      </c>
      <c r="AT4793" s="187" t="str">
        <f t="shared" si="1616"/>
        <v/>
      </c>
      <c r="AU4793" s="187" t="str">
        <f t="shared" si="1617"/>
        <v/>
      </c>
      <c r="AV4793" s="187" t="str">
        <f t="shared" si="1618"/>
        <v/>
      </c>
      <c r="AW4793" s="187" t="str">
        <f t="shared" si="1619"/>
        <v/>
      </c>
      <c r="AX4793" s="187" t="str">
        <f t="shared" si="1620"/>
        <v/>
      </c>
      <c r="AY4793" s="187" t="str">
        <f t="shared" si="1621"/>
        <v/>
      </c>
      <c r="AZ4793" s="187" t="str">
        <f t="shared" si="1622"/>
        <v/>
      </c>
      <c r="BA4793" s="187" t="str">
        <f t="shared" si="1623"/>
        <v xml:space="preserve"> </v>
      </c>
      <c r="BB4793" s="187" t="str">
        <f>IFERROR(IF(AW4793="","",VLOOKUP(AW4793,SUSS!R:S,2,FALSE)),AY4793*SUSS!$M$2)</f>
        <v/>
      </c>
      <c r="BC4793" s="187" t="str">
        <f t="shared" si="1624"/>
        <v/>
      </c>
    </row>
    <row r="4794" spans="29:55">
      <c r="AC4794" s="187" t="str">
        <f t="shared" si="1604"/>
        <v/>
      </c>
      <c r="AD4794" s="187" t="str">
        <f t="shared" si="1605"/>
        <v/>
      </c>
      <c r="AE4794" s="187" t="str">
        <f t="shared" si="1606"/>
        <v/>
      </c>
      <c r="AF4794" s="187" t="str">
        <f t="shared" si="1607"/>
        <v/>
      </c>
      <c r="AG4794" s="187" t="str">
        <f t="shared" si="1608"/>
        <v/>
      </c>
      <c r="AH4794" s="187" t="str">
        <f t="shared" si="1609"/>
        <v/>
      </c>
      <c r="AI4794" s="187" t="str">
        <f t="shared" si="1610"/>
        <v/>
      </c>
      <c r="AJ4794" s="187" t="str">
        <f t="shared" si="1611"/>
        <v/>
      </c>
      <c r="AK4794" s="187" t="str">
        <f t="shared" si="1612"/>
        <v/>
      </c>
      <c r="AN4794" s="187" t="str">
        <f t="shared" si="1613"/>
        <v/>
      </c>
      <c r="AO4794" s="187" t="str">
        <f t="shared" si="1614"/>
        <v/>
      </c>
      <c r="AP4794" s="187" t="str">
        <f t="shared" si="1615"/>
        <v/>
      </c>
      <c r="AT4794" s="187" t="str">
        <f t="shared" si="1616"/>
        <v/>
      </c>
      <c r="AU4794" s="187" t="str">
        <f t="shared" si="1617"/>
        <v/>
      </c>
      <c r="AV4794" s="187" t="str">
        <f t="shared" si="1618"/>
        <v/>
      </c>
      <c r="AW4794" s="187" t="str">
        <f t="shared" si="1619"/>
        <v/>
      </c>
      <c r="AX4794" s="187" t="str">
        <f t="shared" si="1620"/>
        <v/>
      </c>
      <c r="AY4794" s="187" t="str">
        <f t="shared" si="1621"/>
        <v/>
      </c>
      <c r="AZ4794" s="187" t="str">
        <f t="shared" si="1622"/>
        <v/>
      </c>
      <c r="BA4794" s="187" t="str">
        <f t="shared" si="1623"/>
        <v xml:space="preserve"> </v>
      </c>
      <c r="BB4794" s="187" t="str">
        <f>IFERROR(IF(AW4794="","",VLOOKUP(AW4794,SUSS!R:S,2,FALSE)),AY4794*SUSS!$M$2)</f>
        <v/>
      </c>
      <c r="BC4794" s="187" t="str">
        <f t="shared" si="1624"/>
        <v/>
      </c>
    </row>
    <row r="4795" spans="29:55">
      <c r="AC4795" s="187" t="str">
        <f t="shared" si="1604"/>
        <v/>
      </c>
      <c r="AD4795" s="187" t="str">
        <f t="shared" si="1605"/>
        <v/>
      </c>
      <c r="AE4795" s="187" t="str">
        <f t="shared" si="1606"/>
        <v/>
      </c>
      <c r="AF4795" s="187" t="str">
        <f t="shared" si="1607"/>
        <v/>
      </c>
      <c r="AG4795" s="187" t="str">
        <f t="shared" si="1608"/>
        <v/>
      </c>
      <c r="AH4795" s="187" t="str">
        <f t="shared" si="1609"/>
        <v/>
      </c>
      <c r="AI4795" s="187" t="str">
        <f t="shared" si="1610"/>
        <v/>
      </c>
      <c r="AJ4795" s="187" t="str">
        <f t="shared" si="1611"/>
        <v/>
      </c>
      <c r="AK4795" s="187" t="str">
        <f t="shared" si="1612"/>
        <v/>
      </c>
      <c r="AN4795" s="187" t="str">
        <f t="shared" si="1613"/>
        <v/>
      </c>
      <c r="AO4795" s="187" t="str">
        <f t="shared" si="1614"/>
        <v/>
      </c>
      <c r="AP4795" s="187" t="str">
        <f t="shared" si="1615"/>
        <v/>
      </c>
      <c r="AT4795" s="187" t="str">
        <f t="shared" si="1616"/>
        <v/>
      </c>
      <c r="AU4795" s="187" t="str">
        <f t="shared" si="1617"/>
        <v/>
      </c>
      <c r="AV4795" s="187" t="str">
        <f t="shared" si="1618"/>
        <v/>
      </c>
      <c r="AW4795" s="187" t="str">
        <f t="shared" si="1619"/>
        <v/>
      </c>
      <c r="AX4795" s="187" t="str">
        <f t="shared" si="1620"/>
        <v/>
      </c>
      <c r="AY4795" s="187" t="str">
        <f t="shared" si="1621"/>
        <v/>
      </c>
      <c r="AZ4795" s="187" t="str">
        <f t="shared" si="1622"/>
        <v/>
      </c>
      <c r="BA4795" s="187" t="str">
        <f t="shared" si="1623"/>
        <v xml:space="preserve"> </v>
      </c>
      <c r="BB4795" s="187" t="str">
        <f>IFERROR(IF(AW4795="","",VLOOKUP(AW4795,SUSS!R:S,2,FALSE)),AY4795*SUSS!$M$2)</f>
        <v/>
      </c>
      <c r="BC4795" s="187" t="str">
        <f t="shared" si="1624"/>
        <v/>
      </c>
    </row>
    <row r="4796" spans="29:55">
      <c r="AC4796" s="187" t="str">
        <f t="shared" si="1604"/>
        <v/>
      </c>
      <c r="AD4796" s="187" t="str">
        <f t="shared" si="1605"/>
        <v/>
      </c>
      <c r="AE4796" s="187" t="str">
        <f t="shared" si="1606"/>
        <v/>
      </c>
      <c r="AF4796" s="187" t="str">
        <f t="shared" si="1607"/>
        <v/>
      </c>
      <c r="AG4796" s="187" t="str">
        <f t="shared" si="1608"/>
        <v/>
      </c>
      <c r="AH4796" s="187" t="str">
        <f t="shared" si="1609"/>
        <v/>
      </c>
      <c r="AI4796" s="187" t="str">
        <f t="shared" si="1610"/>
        <v/>
      </c>
      <c r="AJ4796" s="187" t="str">
        <f t="shared" si="1611"/>
        <v/>
      </c>
      <c r="AK4796" s="187" t="str">
        <f t="shared" si="1612"/>
        <v/>
      </c>
      <c r="AN4796" s="187" t="str">
        <f t="shared" si="1613"/>
        <v/>
      </c>
      <c r="AO4796" s="187" t="str">
        <f t="shared" si="1614"/>
        <v/>
      </c>
      <c r="AP4796" s="187" t="str">
        <f t="shared" si="1615"/>
        <v/>
      </c>
      <c r="AT4796" s="187" t="str">
        <f t="shared" si="1616"/>
        <v/>
      </c>
      <c r="AU4796" s="187" t="str">
        <f t="shared" si="1617"/>
        <v/>
      </c>
      <c r="AV4796" s="187" t="str">
        <f t="shared" si="1618"/>
        <v/>
      </c>
      <c r="AW4796" s="187" t="str">
        <f t="shared" si="1619"/>
        <v/>
      </c>
      <c r="AX4796" s="187" t="str">
        <f t="shared" si="1620"/>
        <v/>
      </c>
      <c r="AY4796" s="187" t="str">
        <f t="shared" si="1621"/>
        <v/>
      </c>
      <c r="AZ4796" s="187" t="str">
        <f t="shared" si="1622"/>
        <v/>
      </c>
      <c r="BA4796" s="187" t="str">
        <f t="shared" si="1623"/>
        <v xml:space="preserve"> </v>
      </c>
      <c r="BB4796" s="187" t="str">
        <f>IFERROR(IF(AW4796="","",VLOOKUP(AW4796,SUSS!R:S,2,FALSE)),AY4796*SUSS!$M$2)</f>
        <v/>
      </c>
      <c r="BC4796" s="187" t="str">
        <f t="shared" si="1624"/>
        <v/>
      </c>
    </row>
    <row r="4797" spans="29:55">
      <c r="AC4797" s="187" t="str">
        <f t="shared" si="1604"/>
        <v/>
      </c>
      <c r="AD4797" s="187" t="str">
        <f t="shared" si="1605"/>
        <v/>
      </c>
      <c r="AE4797" s="187" t="str">
        <f t="shared" si="1606"/>
        <v/>
      </c>
      <c r="AF4797" s="187" t="str">
        <f t="shared" si="1607"/>
        <v/>
      </c>
      <c r="AG4797" s="187" t="str">
        <f t="shared" si="1608"/>
        <v/>
      </c>
      <c r="AH4797" s="187" t="str">
        <f t="shared" si="1609"/>
        <v/>
      </c>
      <c r="AI4797" s="187" t="str">
        <f t="shared" si="1610"/>
        <v/>
      </c>
      <c r="AJ4797" s="187" t="str">
        <f t="shared" si="1611"/>
        <v/>
      </c>
      <c r="AK4797" s="187" t="str">
        <f t="shared" si="1612"/>
        <v/>
      </c>
      <c r="AN4797" s="187" t="str">
        <f t="shared" si="1613"/>
        <v/>
      </c>
      <c r="AO4797" s="187" t="str">
        <f t="shared" si="1614"/>
        <v/>
      </c>
      <c r="AP4797" s="187" t="str">
        <f t="shared" si="1615"/>
        <v/>
      </c>
      <c r="AT4797" s="187" t="str">
        <f t="shared" si="1616"/>
        <v/>
      </c>
      <c r="AU4797" s="187" t="str">
        <f t="shared" si="1617"/>
        <v/>
      </c>
      <c r="AV4797" s="187" t="str">
        <f t="shared" si="1618"/>
        <v/>
      </c>
      <c r="AW4797" s="187" t="str">
        <f t="shared" si="1619"/>
        <v/>
      </c>
      <c r="AX4797" s="187" t="str">
        <f t="shared" si="1620"/>
        <v/>
      </c>
      <c r="AY4797" s="187" t="str">
        <f t="shared" si="1621"/>
        <v/>
      </c>
      <c r="AZ4797" s="187" t="str">
        <f t="shared" si="1622"/>
        <v/>
      </c>
      <c r="BA4797" s="187" t="str">
        <f t="shared" si="1623"/>
        <v xml:space="preserve"> </v>
      </c>
      <c r="BB4797" s="187" t="str">
        <f>IFERROR(IF(AW4797="","",VLOOKUP(AW4797,SUSS!R:S,2,FALSE)),AY4797*SUSS!$M$2)</f>
        <v/>
      </c>
      <c r="BC4797" s="187" t="str">
        <f t="shared" si="1624"/>
        <v/>
      </c>
    </row>
    <row r="4798" spans="29:55">
      <c r="AC4798" s="187" t="str">
        <f t="shared" si="1604"/>
        <v/>
      </c>
      <c r="AD4798" s="187" t="str">
        <f t="shared" si="1605"/>
        <v/>
      </c>
      <c r="AE4798" s="187" t="str">
        <f t="shared" si="1606"/>
        <v/>
      </c>
      <c r="AF4798" s="187" t="str">
        <f t="shared" si="1607"/>
        <v/>
      </c>
      <c r="AG4798" s="187" t="str">
        <f t="shared" si="1608"/>
        <v/>
      </c>
      <c r="AH4798" s="187" t="str">
        <f t="shared" si="1609"/>
        <v/>
      </c>
      <c r="AI4798" s="187" t="str">
        <f t="shared" si="1610"/>
        <v/>
      </c>
      <c r="AJ4798" s="187" t="str">
        <f t="shared" si="1611"/>
        <v/>
      </c>
      <c r="AK4798" s="187" t="str">
        <f t="shared" si="1612"/>
        <v/>
      </c>
      <c r="AN4798" s="187" t="str">
        <f t="shared" si="1613"/>
        <v/>
      </c>
      <c r="AO4798" s="187" t="str">
        <f t="shared" si="1614"/>
        <v/>
      </c>
      <c r="AP4798" s="187" t="str">
        <f t="shared" si="1615"/>
        <v/>
      </c>
      <c r="AT4798" s="187" t="str">
        <f t="shared" si="1616"/>
        <v/>
      </c>
      <c r="AU4798" s="187" t="str">
        <f t="shared" si="1617"/>
        <v/>
      </c>
      <c r="AV4798" s="187" t="str">
        <f t="shared" si="1618"/>
        <v/>
      </c>
      <c r="AW4798" s="187" t="str">
        <f t="shared" si="1619"/>
        <v/>
      </c>
      <c r="AX4798" s="187" t="str">
        <f t="shared" si="1620"/>
        <v/>
      </c>
      <c r="AY4798" s="187" t="str">
        <f t="shared" si="1621"/>
        <v/>
      </c>
      <c r="AZ4798" s="187" t="str">
        <f t="shared" si="1622"/>
        <v/>
      </c>
      <c r="BA4798" s="187" t="str">
        <f t="shared" si="1623"/>
        <v xml:space="preserve"> </v>
      </c>
      <c r="BB4798" s="187" t="str">
        <f>IFERROR(IF(AW4798="","",VLOOKUP(AW4798,SUSS!R:S,2,FALSE)),AY4798*SUSS!$M$2)</f>
        <v/>
      </c>
      <c r="BC4798" s="187" t="str">
        <f t="shared" si="1624"/>
        <v/>
      </c>
    </row>
    <row r="4799" spans="29:55">
      <c r="AC4799" s="187" t="str">
        <f t="shared" si="1604"/>
        <v/>
      </c>
      <c r="AD4799" s="187" t="str">
        <f t="shared" si="1605"/>
        <v/>
      </c>
      <c r="AE4799" s="187" t="str">
        <f t="shared" si="1606"/>
        <v/>
      </c>
      <c r="AF4799" s="187" t="str">
        <f t="shared" si="1607"/>
        <v/>
      </c>
      <c r="AG4799" s="187" t="str">
        <f t="shared" si="1608"/>
        <v/>
      </c>
      <c r="AH4799" s="187" t="str">
        <f t="shared" si="1609"/>
        <v/>
      </c>
      <c r="AI4799" s="187" t="str">
        <f t="shared" si="1610"/>
        <v/>
      </c>
      <c r="AJ4799" s="187" t="str">
        <f t="shared" si="1611"/>
        <v/>
      </c>
      <c r="AK4799" s="187" t="str">
        <f t="shared" si="1612"/>
        <v/>
      </c>
      <c r="AN4799" s="187" t="str">
        <f t="shared" si="1613"/>
        <v/>
      </c>
      <c r="AO4799" s="187" t="str">
        <f t="shared" si="1614"/>
        <v/>
      </c>
      <c r="AP4799" s="187" t="str">
        <f t="shared" si="1615"/>
        <v/>
      </c>
      <c r="AT4799" s="187" t="str">
        <f t="shared" si="1616"/>
        <v/>
      </c>
      <c r="AU4799" s="187" t="str">
        <f t="shared" si="1617"/>
        <v/>
      </c>
      <c r="AV4799" s="187" t="str">
        <f t="shared" si="1618"/>
        <v/>
      </c>
      <c r="AW4799" s="187" t="str">
        <f t="shared" si="1619"/>
        <v/>
      </c>
      <c r="AX4799" s="187" t="str">
        <f t="shared" si="1620"/>
        <v/>
      </c>
      <c r="AY4799" s="187" t="str">
        <f t="shared" si="1621"/>
        <v/>
      </c>
      <c r="AZ4799" s="187" t="str">
        <f t="shared" si="1622"/>
        <v/>
      </c>
      <c r="BA4799" s="187" t="str">
        <f t="shared" si="1623"/>
        <v xml:space="preserve"> </v>
      </c>
      <c r="BB4799" s="187" t="str">
        <f>IFERROR(IF(AW4799="","",VLOOKUP(AW4799,SUSS!R:S,2,FALSE)),AY4799*SUSS!$M$2)</f>
        <v/>
      </c>
      <c r="BC4799" s="187" t="str">
        <f t="shared" si="1624"/>
        <v/>
      </c>
    </row>
    <row r="4800" spans="29:55">
      <c r="AC4800" s="187" t="str">
        <f t="shared" si="1604"/>
        <v/>
      </c>
      <c r="AD4800" s="187" t="str">
        <f t="shared" si="1605"/>
        <v/>
      </c>
      <c r="AE4800" s="187" t="str">
        <f t="shared" si="1606"/>
        <v/>
      </c>
      <c r="AF4800" s="187" t="str">
        <f t="shared" si="1607"/>
        <v/>
      </c>
      <c r="AG4800" s="187" t="str">
        <f t="shared" si="1608"/>
        <v/>
      </c>
      <c r="AH4800" s="187" t="str">
        <f t="shared" si="1609"/>
        <v/>
      </c>
      <c r="AI4800" s="187" t="str">
        <f t="shared" si="1610"/>
        <v/>
      </c>
      <c r="AJ4800" s="187" t="str">
        <f t="shared" si="1611"/>
        <v/>
      </c>
      <c r="AK4800" s="187" t="str">
        <f t="shared" si="1612"/>
        <v/>
      </c>
      <c r="AN4800" s="187" t="str">
        <f t="shared" si="1613"/>
        <v/>
      </c>
      <c r="AO4800" s="187" t="str">
        <f t="shared" si="1614"/>
        <v/>
      </c>
      <c r="AP4800" s="187" t="str">
        <f t="shared" si="1615"/>
        <v/>
      </c>
      <c r="AT4800" s="187" t="str">
        <f t="shared" si="1616"/>
        <v/>
      </c>
      <c r="AU4800" s="187" t="str">
        <f t="shared" si="1617"/>
        <v/>
      </c>
      <c r="AV4800" s="187" t="str">
        <f t="shared" si="1618"/>
        <v/>
      </c>
      <c r="AW4800" s="187" t="str">
        <f t="shared" si="1619"/>
        <v/>
      </c>
      <c r="AX4800" s="187" t="str">
        <f t="shared" si="1620"/>
        <v/>
      </c>
      <c r="AY4800" s="187" t="str">
        <f t="shared" si="1621"/>
        <v/>
      </c>
      <c r="AZ4800" s="187" t="str">
        <f t="shared" si="1622"/>
        <v/>
      </c>
      <c r="BA4800" s="187" t="str">
        <f t="shared" si="1623"/>
        <v xml:space="preserve"> </v>
      </c>
      <c r="BB4800" s="187" t="str">
        <f>IFERROR(IF(AW4800="","",VLOOKUP(AW4800,SUSS!R:S,2,FALSE)),AY4800*SUSS!$M$2)</f>
        <v/>
      </c>
      <c r="BC4800" s="187" t="str">
        <f t="shared" si="1624"/>
        <v/>
      </c>
    </row>
    <row r="4801" spans="29:55">
      <c r="AC4801" s="187" t="str">
        <f t="shared" si="1604"/>
        <v/>
      </c>
      <c r="AD4801" s="187" t="str">
        <f t="shared" si="1605"/>
        <v/>
      </c>
      <c r="AE4801" s="187" t="str">
        <f t="shared" si="1606"/>
        <v/>
      </c>
      <c r="AF4801" s="187" t="str">
        <f t="shared" si="1607"/>
        <v/>
      </c>
      <c r="AG4801" s="187" t="str">
        <f t="shared" si="1608"/>
        <v/>
      </c>
      <c r="AH4801" s="187" t="str">
        <f t="shared" si="1609"/>
        <v/>
      </c>
      <c r="AI4801" s="187" t="str">
        <f t="shared" si="1610"/>
        <v/>
      </c>
      <c r="AJ4801" s="187" t="str">
        <f t="shared" si="1611"/>
        <v/>
      </c>
      <c r="AK4801" s="187" t="str">
        <f t="shared" si="1612"/>
        <v/>
      </c>
      <c r="AN4801" s="187" t="str">
        <f t="shared" si="1613"/>
        <v/>
      </c>
      <c r="AO4801" s="187" t="str">
        <f t="shared" si="1614"/>
        <v/>
      </c>
      <c r="AP4801" s="187" t="str">
        <f t="shared" si="1615"/>
        <v/>
      </c>
      <c r="AT4801" s="187" t="str">
        <f t="shared" si="1616"/>
        <v/>
      </c>
      <c r="AU4801" s="187" t="str">
        <f t="shared" si="1617"/>
        <v/>
      </c>
      <c r="AV4801" s="187" t="str">
        <f t="shared" si="1618"/>
        <v/>
      </c>
      <c r="AW4801" s="187" t="str">
        <f t="shared" si="1619"/>
        <v/>
      </c>
      <c r="AX4801" s="187" t="str">
        <f t="shared" si="1620"/>
        <v/>
      </c>
      <c r="AY4801" s="187" t="str">
        <f t="shared" si="1621"/>
        <v/>
      </c>
      <c r="AZ4801" s="187" t="str">
        <f t="shared" si="1622"/>
        <v/>
      </c>
      <c r="BA4801" s="187" t="str">
        <f t="shared" si="1623"/>
        <v xml:space="preserve"> </v>
      </c>
      <c r="BB4801" s="187" t="str">
        <f>IFERROR(IF(AW4801="","",VLOOKUP(AW4801,SUSS!R:S,2,FALSE)),AY4801*SUSS!$M$2)</f>
        <v/>
      </c>
      <c r="BC4801" s="187" t="str">
        <f t="shared" si="1624"/>
        <v/>
      </c>
    </row>
    <row r="4802" spans="29:55">
      <c r="AC4802" s="187" t="str">
        <f t="shared" si="1604"/>
        <v/>
      </c>
      <c r="AD4802" s="187" t="str">
        <f t="shared" si="1605"/>
        <v/>
      </c>
      <c r="AE4802" s="187" t="str">
        <f t="shared" si="1606"/>
        <v/>
      </c>
      <c r="AF4802" s="187" t="str">
        <f t="shared" si="1607"/>
        <v/>
      </c>
      <c r="AG4802" s="187" t="str">
        <f t="shared" si="1608"/>
        <v/>
      </c>
      <c r="AH4802" s="187" t="str">
        <f t="shared" si="1609"/>
        <v/>
      </c>
      <c r="AI4802" s="187" t="str">
        <f t="shared" si="1610"/>
        <v/>
      </c>
      <c r="AJ4802" s="187" t="str">
        <f t="shared" si="1611"/>
        <v/>
      </c>
      <c r="AK4802" s="187" t="str">
        <f t="shared" si="1612"/>
        <v/>
      </c>
      <c r="AN4802" s="187" t="str">
        <f t="shared" si="1613"/>
        <v/>
      </c>
      <c r="AO4802" s="187" t="str">
        <f t="shared" si="1614"/>
        <v/>
      </c>
      <c r="AP4802" s="187" t="str">
        <f t="shared" si="1615"/>
        <v/>
      </c>
      <c r="AT4802" s="187" t="str">
        <f t="shared" si="1616"/>
        <v/>
      </c>
      <c r="AU4802" s="187" t="str">
        <f t="shared" si="1617"/>
        <v/>
      </c>
      <c r="AV4802" s="187" t="str">
        <f t="shared" si="1618"/>
        <v/>
      </c>
      <c r="AW4802" s="187" t="str">
        <f t="shared" si="1619"/>
        <v/>
      </c>
      <c r="AX4802" s="187" t="str">
        <f t="shared" si="1620"/>
        <v/>
      </c>
      <c r="AY4802" s="187" t="str">
        <f t="shared" si="1621"/>
        <v/>
      </c>
      <c r="AZ4802" s="187" t="str">
        <f t="shared" si="1622"/>
        <v/>
      </c>
      <c r="BA4802" s="187" t="str">
        <f t="shared" si="1623"/>
        <v xml:space="preserve"> </v>
      </c>
      <c r="BB4802" s="187" t="str">
        <f>IFERROR(IF(AW4802="","",VLOOKUP(AW4802,SUSS!R:S,2,FALSE)),AY4802*SUSS!$M$2)</f>
        <v/>
      </c>
      <c r="BC4802" s="187" t="str">
        <f t="shared" si="1624"/>
        <v/>
      </c>
    </row>
    <row r="4803" spans="29:55">
      <c r="AC4803" s="187" t="str">
        <f t="shared" si="1604"/>
        <v/>
      </c>
      <c r="AD4803" s="187" t="str">
        <f t="shared" si="1605"/>
        <v/>
      </c>
      <c r="AE4803" s="187" t="str">
        <f t="shared" si="1606"/>
        <v/>
      </c>
      <c r="AF4803" s="187" t="str">
        <f t="shared" si="1607"/>
        <v/>
      </c>
      <c r="AG4803" s="187" t="str">
        <f t="shared" si="1608"/>
        <v/>
      </c>
      <c r="AH4803" s="187" t="str">
        <f t="shared" si="1609"/>
        <v/>
      </c>
      <c r="AI4803" s="187" t="str">
        <f t="shared" si="1610"/>
        <v/>
      </c>
      <c r="AJ4803" s="187" t="str">
        <f t="shared" si="1611"/>
        <v/>
      </c>
      <c r="AK4803" s="187" t="str">
        <f t="shared" si="1612"/>
        <v/>
      </c>
      <c r="AN4803" s="187" t="str">
        <f t="shared" si="1613"/>
        <v/>
      </c>
      <c r="AO4803" s="187" t="str">
        <f t="shared" si="1614"/>
        <v/>
      </c>
      <c r="AP4803" s="187" t="str">
        <f t="shared" si="1615"/>
        <v/>
      </c>
      <c r="AT4803" s="187" t="str">
        <f t="shared" si="1616"/>
        <v/>
      </c>
      <c r="AU4803" s="187" t="str">
        <f t="shared" si="1617"/>
        <v/>
      </c>
      <c r="AV4803" s="187" t="str">
        <f t="shared" si="1618"/>
        <v/>
      </c>
      <c r="AW4803" s="187" t="str">
        <f t="shared" si="1619"/>
        <v/>
      </c>
      <c r="AX4803" s="187" t="str">
        <f t="shared" si="1620"/>
        <v/>
      </c>
      <c r="AY4803" s="187" t="str">
        <f t="shared" si="1621"/>
        <v/>
      </c>
      <c r="AZ4803" s="187" t="str">
        <f t="shared" si="1622"/>
        <v/>
      </c>
      <c r="BA4803" s="187" t="str">
        <f t="shared" si="1623"/>
        <v xml:space="preserve"> </v>
      </c>
      <c r="BB4803" s="187" t="str">
        <f>IFERROR(IF(AW4803="","",VLOOKUP(AW4803,SUSS!R:S,2,FALSE)),AY4803*SUSS!$M$2)</f>
        <v/>
      </c>
      <c r="BC4803" s="187" t="str">
        <f t="shared" si="1624"/>
        <v/>
      </c>
    </row>
    <row r="4804" spans="29:55">
      <c r="AC4804" s="187" t="str">
        <f t="shared" si="1604"/>
        <v/>
      </c>
      <c r="AD4804" s="187" t="str">
        <f t="shared" si="1605"/>
        <v/>
      </c>
      <c r="AE4804" s="187" t="str">
        <f t="shared" si="1606"/>
        <v/>
      </c>
      <c r="AF4804" s="187" t="str">
        <f t="shared" si="1607"/>
        <v/>
      </c>
      <c r="AG4804" s="187" t="str">
        <f t="shared" si="1608"/>
        <v/>
      </c>
      <c r="AH4804" s="187" t="str">
        <f t="shared" si="1609"/>
        <v/>
      </c>
      <c r="AI4804" s="187" t="str">
        <f t="shared" si="1610"/>
        <v/>
      </c>
      <c r="AJ4804" s="187" t="str">
        <f t="shared" si="1611"/>
        <v/>
      </c>
      <c r="AK4804" s="187" t="str">
        <f t="shared" si="1612"/>
        <v/>
      </c>
      <c r="AN4804" s="187" t="str">
        <f t="shared" si="1613"/>
        <v/>
      </c>
      <c r="AO4804" s="187" t="str">
        <f t="shared" si="1614"/>
        <v/>
      </c>
      <c r="AP4804" s="187" t="str">
        <f t="shared" si="1615"/>
        <v/>
      </c>
      <c r="AT4804" s="187" t="str">
        <f t="shared" si="1616"/>
        <v/>
      </c>
      <c r="AU4804" s="187" t="str">
        <f t="shared" si="1617"/>
        <v/>
      </c>
      <c r="AV4804" s="187" t="str">
        <f t="shared" si="1618"/>
        <v/>
      </c>
      <c r="AW4804" s="187" t="str">
        <f t="shared" si="1619"/>
        <v/>
      </c>
      <c r="AX4804" s="187" t="str">
        <f t="shared" si="1620"/>
        <v/>
      </c>
      <c r="AY4804" s="187" t="str">
        <f t="shared" si="1621"/>
        <v/>
      </c>
      <c r="AZ4804" s="187" t="str">
        <f t="shared" si="1622"/>
        <v/>
      </c>
      <c r="BA4804" s="187" t="str">
        <f t="shared" si="1623"/>
        <v xml:space="preserve"> </v>
      </c>
      <c r="BB4804" s="187" t="str">
        <f>IFERROR(IF(AW4804="","",VLOOKUP(AW4804,SUSS!R:S,2,FALSE)),AY4804*SUSS!$M$2)</f>
        <v/>
      </c>
      <c r="BC4804" s="187" t="str">
        <f t="shared" si="1624"/>
        <v/>
      </c>
    </row>
    <row r="4805" spans="29:55">
      <c r="AC4805" s="187" t="str">
        <f t="shared" si="1604"/>
        <v/>
      </c>
      <c r="AD4805" s="187" t="str">
        <f t="shared" si="1605"/>
        <v/>
      </c>
      <c r="AE4805" s="187" t="str">
        <f t="shared" si="1606"/>
        <v/>
      </c>
      <c r="AF4805" s="187" t="str">
        <f t="shared" si="1607"/>
        <v/>
      </c>
      <c r="AG4805" s="187" t="str">
        <f t="shared" si="1608"/>
        <v/>
      </c>
      <c r="AH4805" s="187" t="str">
        <f t="shared" si="1609"/>
        <v/>
      </c>
      <c r="AI4805" s="187" t="str">
        <f t="shared" si="1610"/>
        <v/>
      </c>
      <c r="AJ4805" s="187" t="str">
        <f t="shared" si="1611"/>
        <v/>
      </c>
      <c r="AK4805" s="187" t="str">
        <f t="shared" si="1612"/>
        <v/>
      </c>
      <c r="AN4805" s="187" t="str">
        <f t="shared" si="1613"/>
        <v/>
      </c>
      <c r="AO4805" s="187" t="str">
        <f t="shared" si="1614"/>
        <v/>
      </c>
      <c r="AP4805" s="187" t="str">
        <f t="shared" si="1615"/>
        <v/>
      </c>
      <c r="AT4805" s="187" t="str">
        <f t="shared" si="1616"/>
        <v/>
      </c>
      <c r="AU4805" s="187" t="str">
        <f t="shared" si="1617"/>
        <v/>
      </c>
      <c r="AV4805" s="187" t="str">
        <f t="shared" si="1618"/>
        <v/>
      </c>
      <c r="AW4805" s="187" t="str">
        <f t="shared" si="1619"/>
        <v/>
      </c>
      <c r="AX4805" s="187" t="str">
        <f t="shared" si="1620"/>
        <v/>
      </c>
      <c r="AY4805" s="187" t="str">
        <f t="shared" si="1621"/>
        <v/>
      </c>
      <c r="AZ4805" s="187" t="str">
        <f t="shared" si="1622"/>
        <v/>
      </c>
      <c r="BA4805" s="187" t="str">
        <f t="shared" si="1623"/>
        <v xml:space="preserve"> </v>
      </c>
      <c r="BB4805" s="187" t="str">
        <f>IFERROR(IF(AW4805="","",VLOOKUP(AW4805,SUSS!R:S,2,FALSE)),AY4805*SUSS!$M$2)</f>
        <v/>
      </c>
      <c r="BC4805" s="187" t="str">
        <f t="shared" si="1624"/>
        <v/>
      </c>
    </row>
    <row r="4806" spans="29:55">
      <c r="AC4806" s="187" t="str">
        <f t="shared" si="1604"/>
        <v/>
      </c>
      <c r="AD4806" s="187" t="str">
        <f t="shared" si="1605"/>
        <v/>
      </c>
      <c r="AE4806" s="187" t="str">
        <f t="shared" si="1606"/>
        <v/>
      </c>
      <c r="AF4806" s="187" t="str">
        <f t="shared" si="1607"/>
        <v/>
      </c>
      <c r="AG4806" s="187" t="str">
        <f t="shared" si="1608"/>
        <v/>
      </c>
      <c r="AH4806" s="187" t="str">
        <f t="shared" si="1609"/>
        <v/>
      </c>
      <c r="AI4806" s="187" t="str">
        <f t="shared" si="1610"/>
        <v/>
      </c>
      <c r="AJ4806" s="187" t="str">
        <f t="shared" si="1611"/>
        <v/>
      </c>
      <c r="AK4806" s="187" t="str">
        <f t="shared" si="1612"/>
        <v/>
      </c>
      <c r="AN4806" s="187" t="str">
        <f t="shared" si="1613"/>
        <v/>
      </c>
      <c r="AO4806" s="187" t="str">
        <f t="shared" si="1614"/>
        <v/>
      </c>
      <c r="AP4806" s="187" t="str">
        <f t="shared" si="1615"/>
        <v/>
      </c>
      <c r="AT4806" s="187" t="str">
        <f t="shared" si="1616"/>
        <v/>
      </c>
      <c r="AU4806" s="187" t="str">
        <f t="shared" si="1617"/>
        <v/>
      </c>
      <c r="AV4806" s="187" t="str">
        <f t="shared" si="1618"/>
        <v/>
      </c>
      <c r="AW4806" s="187" t="str">
        <f t="shared" si="1619"/>
        <v/>
      </c>
      <c r="AX4806" s="187" t="str">
        <f t="shared" si="1620"/>
        <v/>
      </c>
      <c r="AY4806" s="187" t="str">
        <f t="shared" si="1621"/>
        <v/>
      </c>
      <c r="AZ4806" s="187" t="str">
        <f t="shared" si="1622"/>
        <v/>
      </c>
      <c r="BA4806" s="187" t="str">
        <f t="shared" si="1623"/>
        <v xml:space="preserve"> </v>
      </c>
      <c r="BB4806" s="187" t="str">
        <f>IFERROR(IF(AW4806="","",VLOOKUP(AW4806,SUSS!R:S,2,FALSE)),AY4806*SUSS!$M$2)</f>
        <v/>
      </c>
      <c r="BC4806" s="187" t="str">
        <f t="shared" si="1624"/>
        <v/>
      </c>
    </row>
    <row r="4807" spans="29:55">
      <c r="AC4807" s="187" t="str">
        <f t="shared" si="1604"/>
        <v/>
      </c>
      <c r="AD4807" s="187" t="str">
        <f t="shared" si="1605"/>
        <v/>
      </c>
      <c r="AE4807" s="187" t="str">
        <f t="shared" si="1606"/>
        <v/>
      </c>
      <c r="AF4807" s="187" t="str">
        <f t="shared" si="1607"/>
        <v/>
      </c>
      <c r="AG4807" s="187" t="str">
        <f t="shared" si="1608"/>
        <v/>
      </c>
      <c r="AH4807" s="187" t="str">
        <f t="shared" si="1609"/>
        <v/>
      </c>
      <c r="AI4807" s="187" t="str">
        <f t="shared" si="1610"/>
        <v/>
      </c>
      <c r="AJ4807" s="187" t="str">
        <f t="shared" si="1611"/>
        <v/>
      </c>
      <c r="AK4807" s="187" t="str">
        <f t="shared" si="1612"/>
        <v/>
      </c>
      <c r="AN4807" s="187" t="str">
        <f t="shared" si="1613"/>
        <v/>
      </c>
      <c r="AO4807" s="187" t="str">
        <f t="shared" si="1614"/>
        <v/>
      </c>
      <c r="AP4807" s="187" t="str">
        <f t="shared" si="1615"/>
        <v/>
      </c>
      <c r="AT4807" s="187" t="str">
        <f t="shared" si="1616"/>
        <v/>
      </c>
      <c r="AU4807" s="187" t="str">
        <f t="shared" si="1617"/>
        <v/>
      </c>
      <c r="AV4807" s="187" t="str">
        <f t="shared" si="1618"/>
        <v/>
      </c>
      <c r="AW4807" s="187" t="str">
        <f t="shared" si="1619"/>
        <v/>
      </c>
      <c r="AX4807" s="187" t="str">
        <f t="shared" si="1620"/>
        <v/>
      </c>
      <c r="AY4807" s="187" t="str">
        <f t="shared" si="1621"/>
        <v/>
      </c>
      <c r="AZ4807" s="187" t="str">
        <f t="shared" si="1622"/>
        <v/>
      </c>
      <c r="BA4807" s="187" t="str">
        <f t="shared" si="1623"/>
        <v xml:space="preserve"> </v>
      </c>
      <c r="BB4807" s="187" t="str">
        <f>IFERROR(IF(AW4807="","",VLOOKUP(AW4807,SUSS!R:S,2,FALSE)),AY4807*SUSS!$M$2)</f>
        <v/>
      </c>
      <c r="BC4807" s="187" t="str">
        <f t="shared" si="1624"/>
        <v/>
      </c>
    </row>
    <row r="4808" spans="29:55">
      <c r="AC4808" s="187" t="str">
        <f t="shared" si="1604"/>
        <v/>
      </c>
      <c r="AD4808" s="187" t="str">
        <f t="shared" si="1605"/>
        <v/>
      </c>
      <c r="AE4808" s="187" t="str">
        <f t="shared" si="1606"/>
        <v/>
      </c>
      <c r="AF4808" s="187" t="str">
        <f t="shared" si="1607"/>
        <v/>
      </c>
      <c r="AG4808" s="187" t="str">
        <f t="shared" si="1608"/>
        <v/>
      </c>
      <c r="AH4808" s="187" t="str">
        <f t="shared" si="1609"/>
        <v/>
      </c>
      <c r="AI4808" s="187" t="str">
        <f t="shared" si="1610"/>
        <v/>
      </c>
      <c r="AJ4808" s="187" t="str">
        <f t="shared" si="1611"/>
        <v/>
      </c>
      <c r="AK4808" s="187" t="str">
        <f t="shared" si="1612"/>
        <v/>
      </c>
      <c r="AN4808" s="187" t="str">
        <f t="shared" si="1613"/>
        <v/>
      </c>
      <c r="AO4808" s="187" t="str">
        <f t="shared" si="1614"/>
        <v/>
      </c>
      <c r="AP4808" s="187" t="str">
        <f t="shared" si="1615"/>
        <v/>
      </c>
      <c r="AT4808" s="187" t="str">
        <f t="shared" si="1616"/>
        <v/>
      </c>
      <c r="AU4808" s="187" t="str">
        <f t="shared" si="1617"/>
        <v/>
      </c>
      <c r="AV4808" s="187" t="str">
        <f t="shared" si="1618"/>
        <v/>
      </c>
      <c r="AW4808" s="187" t="str">
        <f t="shared" si="1619"/>
        <v/>
      </c>
      <c r="AX4808" s="187" t="str">
        <f t="shared" si="1620"/>
        <v/>
      </c>
      <c r="AY4808" s="187" t="str">
        <f t="shared" si="1621"/>
        <v/>
      </c>
      <c r="AZ4808" s="187" t="str">
        <f t="shared" si="1622"/>
        <v/>
      </c>
      <c r="BA4808" s="187" t="str">
        <f t="shared" si="1623"/>
        <v xml:space="preserve"> </v>
      </c>
      <c r="BB4808" s="187" t="str">
        <f>IFERROR(IF(AW4808="","",VLOOKUP(AW4808,SUSS!R:S,2,FALSE)),AY4808*SUSS!$M$2)</f>
        <v/>
      </c>
      <c r="BC4808" s="187" t="str">
        <f t="shared" si="1624"/>
        <v/>
      </c>
    </row>
    <row r="4809" spans="29:55">
      <c r="AC4809" s="187" t="str">
        <f t="shared" si="1604"/>
        <v/>
      </c>
      <c r="AD4809" s="187" t="str">
        <f t="shared" si="1605"/>
        <v/>
      </c>
      <c r="AE4809" s="187" t="str">
        <f t="shared" si="1606"/>
        <v/>
      </c>
      <c r="AF4809" s="187" t="str">
        <f t="shared" si="1607"/>
        <v/>
      </c>
      <c r="AG4809" s="187" t="str">
        <f t="shared" si="1608"/>
        <v/>
      </c>
      <c r="AH4809" s="187" t="str">
        <f t="shared" si="1609"/>
        <v/>
      </c>
      <c r="AI4809" s="187" t="str">
        <f t="shared" si="1610"/>
        <v/>
      </c>
      <c r="AJ4809" s="187" t="str">
        <f t="shared" si="1611"/>
        <v/>
      </c>
      <c r="AK4809" s="187" t="str">
        <f t="shared" si="1612"/>
        <v/>
      </c>
      <c r="AN4809" s="187" t="str">
        <f t="shared" si="1613"/>
        <v/>
      </c>
      <c r="AO4809" s="187" t="str">
        <f t="shared" si="1614"/>
        <v/>
      </c>
      <c r="AP4809" s="187" t="str">
        <f t="shared" si="1615"/>
        <v/>
      </c>
      <c r="AT4809" s="187" t="str">
        <f t="shared" si="1616"/>
        <v/>
      </c>
      <c r="AU4809" s="187" t="str">
        <f t="shared" si="1617"/>
        <v/>
      </c>
      <c r="AV4809" s="187" t="str">
        <f t="shared" si="1618"/>
        <v/>
      </c>
      <c r="AW4809" s="187" t="str">
        <f t="shared" si="1619"/>
        <v/>
      </c>
      <c r="AX4809" s="187" t="str">
        <f t="shared" si="1620"/>
        <v/>
      </c>
      <c r="AY4809" s="187" t="str">
        <f t="shared" si="1621"/>
        <v/>
      </c>
      <c r="AZ4809" s="187" t="str">
        <f t="shared" si="1622"/>
        <v/>
      </c>
      <c r="BA4809" s="187" t="str">
        <f t="shared" si="1623"/>
        <v xml:space="preserve"> </v>
      </c>
      <c r="BB4809" s="187" t="str">
        <f>IFERROR(IF(AW4809="","",VLOOKUP(AW4809,SUSS!R:S,2,FALSE)),AY4809*SUSS!$M$2)</f>
        <v/>
      </c>
      <c r="BC4809" s="187" t="str">
        <f t="shared" si="1624"/>
        <v/>
      </c>
    </row>
    <row r="4810" spans="29:55">
      <c r="AC4810" s="187" t="str">
        <f t="shared" si="1604"/>
        <v/>
      </c>
      <c r="AD4810" s="187" t="str">
        <f t="shared" si="1605"/>
        <v/>
      </c>
      <c r="AE4810" s="187" t="str">
        <f t="shared" si="1606"/>
        <v/>
      </c>
      <c r="AF4810" s="187" t="str">
        <f t="shared" si="1607"/>
        <v/>
      </c>
      <c r="AG4810" s="187" t="str">
        <f t="shared" si="1608"/>
        <v/>
      </c>
      <c r="AH4810" s="187" t="str">
        <f t="shared" si="1609"/>
        <v/>
      </c>
      <c r="AI4810" s="187" t="str">
        <f t="shared" si="1610"/>
        <v/>
      </c>
      <c r="AJ4810" s="187" t="str">
        <f t="shared" si="1611"/>
        <v/>
      </c>
      <c r="AK4810" s="187" t="str">
        <f t="shared" si="1612"/>
        <v/>
      </c>
      <c r="AN4810" s="187" t="str">
        <f t="shared" si="1613"/>
        <v/>
      </c>
      <c r="AO4810" s="187" t="str">
        <f t="shared" si="1614"/>
        <v/>
      </c>
      <c r="AP4810" s="187" t="str">
        <f t="shared" si="1615"/>
        <v/>
      </c>
      <c r="AT4810" s="187" t="str">
        <f t="shared" si="1616"/>
        <v/>
      </c>
      <c r="AU4810" s="187" t="str">
        <f t="shared" si="1617"/>
        <v/>
      </c>
      <c r="AV4810" s="187" t="str">
        <f t="shared" si="1618"/>
        <v/>
      </c>
      <c r="AW4810" s="187" t="str">
        <f t="shared" si="1619"/>
        <v/>
      </c>
      <c r="AX4810" s="187" t="str">
        <f t="shared" si="1620"/>
        <v/>
      </c>
      <c r="AY4810" s="187" t="str">
        <f t="shared" si="1621"/>
        <v/>
      </c>
      <c r="AZ4810" s="187" t="str">
        <f t="shared" si="1622"/>
        <v/>
      </c>
      <c r="BA4810" s="187" t="str">
        <f t="shared" si="1623"/>
        <v xml:space="preserve"> </v>
      </c>
      <c r="BB4810" s="187" t="str">
        <f>IFERROR(IF(AW4810="","",VLOOKUP(AW4810,SUSS!R:S,2,FALSE)),AY4810*SUSS!$M$2)</f>
        <v/>
      </c>
      <c r="BC4810" s="187" t="str">
        <f t="shared" si="1624"/>
        <v/>
      </c>
    </row>
    <row r="4811" spans="29:55">
      <c r="AC4811" s="187" t="str">
        <f t="shared" si="1604"/>
        <v/>
      </c>
      <c r="AD4811" s="187" t="str">
        <f t="shared" si="1605"/>
        <v/>
      </c>
      <c r="AE4811" s="187" t="str">
        <f t="shared" si="1606"/>
        <v/>
      </c>
      <c r="AF4811" s="187" t="str">
        <f t="shared" si="1607"/>
        <v/>
      </c>
      <c r="AG4811" s="187" t="str">
        <f t="shared" si="1608"/>
        <v/>
      </c>
      <c r="AH4811" s="187" t="str">
        <f t="shared" si="1609"/>
        <v/>
      </c>
      <c r="AI4811" s="187" t="str">
        <f t="shared" si="1610"/>
        <v/>
      </c>
      <c r="AJ4811" s="187" t="str">
        <f t="shared" si="1611"/>
        <v/>
      </c>
      <c r="AK4811" s="187" t="str">
        <f t="shared" si="1612"/>
        <v/>
      </c>
      <c r="AN4811" s="187" t="str">
        <f t="shared" si="1613"/>
        <v/>
      </c>
      <c r="AO4811" s="187" t="str">
        <f t="shared" si="1614"/>
        <v/>
      </c>
      <c r="AP4811" s="187" t="str">
        <f t="shared" si="1615"/>
        <v/>
      </c>
      <c r="AT4811" s="187" t="str">
        <f t="shared" si="1616"/>
        <v/>
      </c>
      <c r="AU4811" s="187" t="str">
        <f t="shared" si="1617"/>
        <v/>
      </c>
      <c r="AV4811" s="187" t="str">
        <f t="shared" si="1618"/>
        <v/>
      </c>
      <c r="AW4811" s="187" t="str">
        <f t="shared" si="1619"/>
        <v/>
      </c>
      <c r="AX4811" s="187" t="str">
        <f t="shared" si="1620"/>
        <v/>
      </c>
      <c r="AY4811" s="187" t="str">
        <f t="shared" si="1621"/>
        <v/>
      </c>
      <c r="AZ4811" s="187" t="str">
        <f t="shared" si="1622"/>
        <v/>
      </c>
      <c r="BA4811" s="187" t="str">
        <f t="shared" si="1623"/>
        <v xml:space="preserve"> </v>
      </c>
      <c r="BB4811" s="187" t="str">
        <f>IFERROR(IF(AW4811="","",VLOOKUP(AW4811,SUSS!R:S,2,FALSE)),AY4811*SUSS!$M$2)</f>
        <v/>
      </c>
      <c r="BC4811" s="187" t="str">
        <f t="shared" si="1624"/>
        <v/>
      </c>
    </row>
    <row r="4812" spans="29:55">
      <c r="AC4812" s="187" t="str">
        <f t="shared" si="1604"/>
        <v/>
      </c>
      <c r="AD4812" s="187" t="str">
        <f t="shared" si="1605"/>
        <v/>
      </c>
      <c r="AE4812" s="187" t="str">
        <f t="shared" si="1606"/>
        <v/>
      </c>
      <c r="AF4812" s="187" t="str">
        <f t="shared" si="1607"/>
        <v/>
      </c>
      <c r="AG4812" s="187" t="str">
        <f t="shared" si="1608"/>
        <v/>
      </c>
      <c r="AH4812" s="187" t="str">
        <f t="shared" si="1609"/>
        <v/>
      </c>
      <c r="AI4812" s="187" t="str">
        <f t="shared" si="1610"/>
        <v/>
      </c>
      <c r="AJ4812" s="187" t="str">
        <f t="shared" si="1611"/>
        <v/>
      </c>
      <c r="AK4812" s="187" t="str">
        <f t="shared" si="1612"/>
        <v/>
      </c>
      <c r="AN4812" s="187" t="str">
        <f t="shared" si="1613"/>
        <v/>
      </c>
      <c r="AO4812" s="187" t="str">
        <f t="shared" si="1614"/>
        <v/>
      </c>
      <c r="AP4812" s="187" t="str">
        <f t="shared" si="1615"/>
        <v/>
      </c>
      <c r="AT4812" s="187" t="str">
        <f t="shared" si="1616"/>
        <v/>
      </c>
      <c r="AU4812" s="187" t="str">
        <f t="shared" si="1617"/>
        <v/>
      </c>
      <c r="AV4812" s="187" t="str">
        <f t="shared" si="1618"/>
        <v/>
      </c>
      <c r="AW4812" s="187" t="str">
        <f t="shared" si="1619"/>
        <v/>
      </c>
      <c r="AX4812" s="187" t="str">
        <f t="shared" si="1620"/>
        <v/>
      </c>
      <c r="AY4812" s="187" t="str">
        <f t="shared" si="1621"/>
        <v/>
      </c>
      <c r="AZ4812" s="187" t="str">
        <f t="shared" si="1622"/>
        <v/>
      </c>
      <c r="BA4812" s="187" t="str">
        <f t="shared" si="1623"/>
        <v xml:space="preserve"> </v>
      </c>
      <c r="BB4812" s="187" t="str">
        <f>IFERROR(IF(AW4812="","",VLOOKUP(AW4812,SUSS!R:S,2,FALSE)),AY4812*SUSS!$M$2)</f>
        <v/>
      </c>
      <c r="BC4812" s="187" t="str">
        <f t="shared" si="1624"/>
        <v/>
      </c>
    </row>
    <row r="4813" spans="29:55">
      <c r="AC4813" s="187" t="str">
        <f t="shared" si="1604"/>
        <v/>
      </c>
      <c r="AD4813" s="187" t="str">
        <f t="shared" si="1605"/>
        <v/>
      </c>
      <c r="AE4813" s="187" t="str">
        <f t="shared" si="1606"/>
        <v/>
      </c>
      <c r="AF4813" s="187" t="str">
        <f t="shared" si="1607"/>
        <v/>
      </c>
      <c r="AG4813" s="187" t="str">
        <f t="shared" si="1608"/>
        <v/>
      </c>
      <c r="AH4813" s="187" t="str">
        <f t="shared" si="1609"/>
        <v/>
      </c>
      <c r="AI4813" s="187" t="str">
        <f t="shared" si="1610"/>
        <v/>
      </c>
      <c r="AJ4813" s="187" t="str">
        <f t="shared" si="1611"/>
        <v/>
      </c>
      <c r="AK4813" s="187" t="str">
        <f t="shared" si="1612"/>
        <v/>
      </c>
      <c r="AN4813" s="187" t="str">
        <f t="shared" si="1613"/>
        <v/>
      </c>
      <c r="AO4813" s="187" t="str">
        <f t="shared" si="1614"/>
        <v/>
      </c>
      <c r="AP4813" s="187" t="str">
        <f t="shared" si="1615"/>
        <v/>
      </c>
      <c r="AT4813" s="187" t="str">
        <f t="shared" si="1616"/>
        <v/>
      </c>
      <c r="AU4813" s="187" t="str">
        <f t="shared" si="1617"/>
        <v/>
      </c>
      <c r="AV4813" s="187" t="str">
        <f t="shared" si="1618"/>
        <v/>
      </c>
      <c r="AW4813" s="187" t="str">
        <f t="shared" si="1619"/>
        <v/>
      </c>
      <c r="AX4813" s="187" t="str">
        <f t="shared" si="1620"/>
        <v/>
      </c>
      <c r="AY4813" s="187" t="str">
        <f t="shared" si="1621"/>
        <v/>
      </c>
      <c r="AZ4813" s="187" t="str">
        <f t="shared" si="1622"/>
        <v/>
      </c>
      <c r="BA4813" s="187" t="str">
        <f t="shared" si="1623"/>
        <v xml:space="preserve"> </v>
      </c>
      <c r="BB4813" s="187" t="str">
        <f>IFERROR(IF(AW4813="","",VLOOKUP(AW4813,SUSS!R:S,2,FALSE)),AY4813*SUSS!$M$2)</f>
        <v/>
      </c>
      <c r="BC4813" s="187" t="str">
        <f t="shared" si="1624"/>
        <v/>
      </c>
    </row>
    <row r="4814" spans="29:55">
      <c r="AC4814" s="187" t="str">
        <f t="shared" si="1604"/>
        <v/>
      </c>
      <c r="AD4814" s="187" t="str">
        <f t="shared" si="1605"/>
        <v/>
      </c>
      <c r="AE4814" s="187" t="str">
        <f t="shared" si="1606"/>
        <v/>
      </c>
      <c r="AF4814" s="187" t="str">
        <f t="shared" si="1607"/>
        <v/>
      </c>
      <c r="AG4814" s="187" t="str">
        <f t="shared" si="1608"/>
        <v/>
      </c>
      <c r="AH4814" s="187" t="str">
        <f t="shared" si="1609"/>
        <v/>
      </c>
      <c r="AI4814" s="187" t="str">
        <f t="shared" si="1610"/>
        <v/>
      </c>
      <c r="AJ4814" s="187" t="str">
        <f t="shared" si="1611"/>
        <v/>
      </c>
      <c r="AK4814" s="187" t="str">
        <f t="shared" si="1612"/>
        <v/>
      </c>
      <c r="AN4814" s="187" t="str">
        <f t="shared" si="1613"/>
        <v/>
      </c>
      <c r="AO4814" s="187" t="str">
        <f t="shared" si="1614"/>
        <v/>
      </c>
      <c r="AP4814" s="187" t="str">
        <f t="shared" si="1615"/>
        <v/>
      </c>
      <c r="AT4814" s="187" t="str">
        <f t="shared" si="1616"/>
        <v/>
      </c>
      <c r="AU4814" s="187" t="str">
        <f t="shared" si="1617"/>
        <v/>
      </c>
      <c r="AV4814" s="187" t="str">
        <f t="shared" si="1618"/>
        <v/>
      </c>
      <c r="AW4814" s="187" t="str">
        <f t="shared" si="1619"/>
        <v/>
      </c>
      <c r="AX4814" s="187" t="str">
        <f t="shared" si="1620"/>
        <v/>
      </c>
      <c r="AY4814" s="187" t="str">
        <f t="shared" si="1621"/>
        <v/>
      </c>
      <c r="AZ4814" s="187" t="str">
        <f t="shared" si="1622"/>
        <v/>
      </c>
      <c r="BA4814" s="187" t="str">
        <f t="shared" si="1623"/>
        <v xml:space="preserve"> </v>
      </c>
      <c r="BB4814" s="187" t="str">
        <f>IFERROR(IF(AW4814="","",VLOOKUP(AW4814,SUSS!R:S,2,FALSE)),AY4814*SUSS!$M$2)</f>
        <v/>
      </c>
      <c r="BC4814" s="187" t="str">
        <f t="shared" si="1624"/>
        <v/>
      </c>
    </row>
    <row r="4815" spans="29:55">
      <c r="AC4815" s="187" t="str">
        <f t="shared" si="1604"/>
        <v/>
      </c>
      <c r="AD4815" s="187" t="str">
        <f t="shared" si="1605"/>
        <v/>
      </c>
      <c r="AE4815" s="187" t="str">
        <f t="shared" si="1606"/>
        <v/>
      </c>
      <c r="AF4815" s="187" t="str">
        <f t="shared" si="1607"/>
        <v/>
      </c>
      <c r="AG4815" s="187" t="str">
        <f t="shared" si="1608"/>
        <v/>
      </c>
      <c r="AH4815" s="187" t="str">
        <f t="shared" si="1609"/>
        <v/>
      </c>
      <c r="AI4815" s="187" t="str">
        <f t="shared" si="1610"/>
        <v/>
      </c>
      <c r="AJ4815" s="187" t="str">
        <f t="shared" si="1611"/>
        <v/>
      </c>
      <c r="AK4815" s="187" t="str">
        <f t="shared" si="1612"/>
        <v/>
      </c>
      <c r="AN4815" s="187" t="str">
        <f t="shared" si="1613"/>
        <v/>
      </c>
      <c r="AO4815" s="187" t="str">
        <f t="shared" si="1614"/>
        <v/>
      </c>
      <c r="AP4815" s="187" t="str">
        <f t="shared" si="1615"/>
        <v/>
      </c>
      <c r="AT4815" s="187" t="str">
        <f t="shared" si="1616"/>
        <v/>
      </c>
      <c r="AU4815" s="187" t="str">
        <f t="shared" si="1617"/>
        <v/>
      </c>
      <c r="AV4815" s="187" t="str">
        <f t="shared" si="1618"/>
        <v/>
      </c>
      <c r="AW4815" s="187" t="str">
        <f t="shared" si="1619"/>
        <v/>
      </c>
      <c r="AX4815" s="187" t="str">
        <f t="shared" si="1620"/>
        <v/>
      </c>
      <c r="AY4815" s="187" t="str">
        <f t="shared" si="1621"/>
        <v/>
      </c>
      <c r="AZ4815" s="187" t="str">
        <f t="shared" si="1622"/>
        <v/>
      </c>
      <c r="BA4815" s="187" t="str">
        <f t="shared" si="1623"/>
        <v xml:space="preserve"> </v>
      </c>
      <c r="BB4815" s="187" t="str">
        <f>IFERROR(IF(AW4815="","",VLOOKUP(AW4815,SUSS!R:S,2,FALSE)),AY4815*SUSS!$M$2)</f>
        <v/>
      </c>
      <c r="BC4815" s="187" t="str">
        <f t="shared" si="1624"/>
        <v/>
      </c>
    </row>
    <row r="4816" spans="29:55">
      <c r="AC4816" s="187" t="str">
        <f t="shared" si="1604"/>
        <v/>
      </c>
      <c r="AD4816" s="187" t="str">
        <f t="shared" si="1605"/>
        <v/>
      </c>
      <c r="AE4816" s="187" t="str">
        <f t="shared" si="1606"/>
        <v/>
      </c>
      <c r="AF4816" s="187" t="str">
        <f t="shared" si="1607"/>
        <v/>
      </c>
      <c r="AG4816" s="187" t="str">
        <f t="shared" si="1608"/>
        <v/>
      </c>
      <c r="AH4816" s="187" t="str">
        <f t="shared" si="1609"/>
        <v/>
      </c>
      <c r="AI4816" s="187" t="str">
        <f t="shared" si="1610"/>
        <v/>
      </c>
      <c r="AJ4816" s="187" t="str">
        <f t="shared" si="1611"/>
        <v/>
      </c>
      <c r="AK4816" s="187" t="str">
        <f t="shared" si="1612"/>
        <v/>
      </c>
      <c r="AN4816" s="187" t="str">
        <f t="shared" si="1613"/>
        <v/>
      </c>
      <c r="AO4816" s="187" t="str">
        <f t="shared" si="1614"/>
        <v/>
      </c>
      <c r="AP4816" s="187" t="str">
        <f t="shared" si="1615"/>
        <v/>
      </c>
      <c r="AT4816" s="187" t="str">
        <f t="shared" si="1616"/>
        <v/>
      </c>
      <c r="AU4816" s="187" t="str">
        <f t="shared" si="1617"/>
        <v/>
      </c>
      <c r="AV4816" s="187" t="str">
        <f t="shared" si="1618"/>
        <v/>
      </c>
      <c r="AW4816" s="187" t="str">
        <f t="shared" si="1619"/>
        <v/>
      </c>
      <c r="AX4816" s="187" t="str">
        <f t="shared" si="1620"/>
        <v/>
      </c>
      <c r="AY4816" s="187" t="str">
        <f t="shared" si="1621"/>
        <v/>
      </c>
      <c r="AZ4816" s="187" t="str">
        <f t="shared" si="1622"/>
        <v/>
      </c>
      <c r="BA4816" s="187" t="str">
        <f t="shared" si="1623"/>
        <v xml:space="preserve"> </v>
      </c>
      <c r="BB4816" s="187" t="str">
        <f>IFERROR(IF(AW4816="","",VLOOKUP(AW4816,SUSS!R:S,2,FALSE)),AY4816*SUSS!$M$2)</f>
        <v/>
      </c>
      <c r="BC4816" s="187" t="str">
        <f t="shared" si="1624"/>
        <v/>
      </c>
    </row>
    <row r="4817" spans="29:55">
      <c r="AC4817" s="187" t="str">
        <f t="shared" si="1604"/>
        <v/>
      </c>
      <c r="AD4817" s="187" t="str">
        <f t="shared" si="1605"/>
        <v/>
      </c>
      <c r="AE4817" s="187" t="str">
        <f t="shared" si="1606"/>
        <v/>
      </c>
      <c r="AF4817" s="187" t="str">
        <f t="shared" si="1607"/>
        <v/>
      </c>
      <c r="AG4817" s="187" t="str">
        <f t="shared" si="1608"/>
        <v/>
      </c>
      <c r="AH4817" s="187" t="str">
        <f t="shared" si="1609"/>
        <v/>
      </c>
      <c r="AI4817" s="187" t="str">
        <f t="shared" si="1610"/>
        <v/>
      </c>
      <c r="AJ4817" s="187" t="str">
        <f t="shared" si="1611"/>
        <v/>
      </c>
      <c r="AK4817" s="187" t="str">
        <f t="shared" si="1612"/>
        <v/>
      </c>
      <c r="AN4817" s="187" t="str">
        <f t="shared" si="1613"/>
        <v/>
      </c>
      <c r="AO4817" s="187" t="str">
        <f t="shared" si="1614"/>
        <v/>
      </c>
      <c r="AP4817" s="187" t="str">
        <f t="shared" si="1615"/>
        <v/>
      </c>
      <c r="AT4817" s="187" t="str">
        <f t="shared" si="1616"/>
        <v/>
      </c>
      <c r="AU4817" s="187" t="str">
        <f t="shared" si="1617"/>
        <v/>
      </c>
      <c r="AV4817" s="187" t="str">
        <f t="shared" si="1618"/>
        <v/>
      </c>
      <c r="AW4817" s="187" t="str">
        <f t="shared" si="1619"/>
        <v/>
      </c>
      <c r="AX4817" s="187" t="str">
        <f t="shared" si="1620"/>
        <v/>
      </c>
      <c r="AY4817" s="187" t="str">
        <f t="shared" si="1621"/>
        <v/>
      </c>
      <c r="AZ4817" s="187" t="str">
        <f t="shared" si="1622"/>
        <v/>
      </c>
      <c r="BA4817" s="187" t="str">
        <f t="shared" si="1623"/>
        <v xml:space="preserve"> </v>
      </c>
      <c r="BB4817" s="187" t="str">
        <f>IFERROR(IF(AW4817="","",VLOOKUP(AW4817,SUSS!R:S,2,FALSE)),AY4817*SUSS!$M$2)</f>
        <v/>
      </c>
      <c r="BC4817" s="187" t="str">
        <f t="shared" si="1624"/>
        <v/>
      </c>
    </row>
    <row r="4818" spans="29:55">
      <c r="AC4818" s="187" t="str">
        <f t="shared" si="1604"/>
        <v/>
      </c>
      <c r="AD4818" s="187" t="str">
        <f t="shared" si="1605"/>
        <v/>
      </c>
      <c r="AE4818" s="187" t="str">
        <f t="shared" si="1606"/>
        <v/>
      </c>
      <c r="AF4818" s="187" t="str">
        <f t="shared" si="1607"/>
        <v/>
      </c>
      <c r="AG4818" s="187" t="str">
        <f t="shared" si="1608"/>
        <v/>
      </c>
      <c r="AH4818" s="187" t="str">
        <f t="shared" si="1609"/>
        <v/>
      </c>
      <c r="AI4818" s="187" t="str">
        <f t="shared" si="1610"/>
        <v/>
      </c>
      <c r="AJ4818" s="187" t="str">
        <f t="shared" si="1611"/>
        <v/>
      </c>
      <c r="AK4818" s="187" t="str">
        <f t="shared" si="1612"/>
        <v/>
      </c>
      <c r="AN4818" s="187" t="str">
        <f t="shared" si="1613"/>
        <v/>
      </c>
      <c r="AO4818" s="187" t="str">
        <f t="shared" si="1614"/>
        <v/>
      </c>
      <c r="AP4818" s="187" t="str">
        <f t="shared" si="1615"/>
        <v/>
      </c>
      <c r="AT4818" s="187" t="str">
        <f t="shared" si="1616"/>
        <v/>
      </c>
      <c r="AU4818" s="187" t="str">
        <f t="shared" si="1617"/>
        <v/>
      </c>
      <c r="AV4818" s="187" t="str">
        <f t="shared" si="1618"/>
        <v/>
      </c>
      <c r="AW4818" s="187" t="str">
        <f t="shared" si="1619"/>
        <v/>
      </c>
      <c r="AX4818" s="187" t="str">
        <f t="shared" si="1620"/>
        <v/>
      </c>
      <c r="AY4818" s="187" t="str">
        <f t="shared" si="1621"/>
        <v/>
      </c>
      <c r="AZ4818" s="187" t="str">
        <f t="shared" si="1622"/>
        <v/>
      </c>
      <c r="BA4818" s="187" t="str">
        <f t="shared" si="1623"/>
        <v xml:space="preserve"> </v>
      </c>
      <c r="BB4818" s="187" t="str">
        <f>IFERROR(IF(AW4818="","",VLOOKUP(AW4818,SUSS!R:S,2,FALSE)),AY4818*SUSS!$M$2)</f>
        <v/>
      </c>
      <c r="BC4818" s="187" t="str">
        <f t="shared" si="1624"/>
        <v/>
      </c>
    </row>
    <row r="4819" spans="29:55">
      <c r="AC4819" s="187" t="str">
        <f t="shared" si="1604"/>
        <v/>
      </c>
      <c r="AD4819" s="187" t="str">
        <f t="shared" si="1605"/>
        <v/>
      </c>
      <c r="AE4819" s="187" t="str">
        <f t="shared" si="1606"/>
        <v/>
      </c>
      <c r="AF4819" s="187" t="str">
        <f t="shared" si="1607"/>
        <v/>
      </c>
      <c r="AG4819" s="187" t="str">
        <f t="shared" si="1608"/>
        <v/>
      </c>
      <c r="AH4819" s="187" t="str">
        <f t="shared" si="1609"/>
        <v/>
      </c>
      <c r="AI4819" s="187" t="str">
        <f t="shared" si="1610"/>
        <v/>
      </c>
      <c r="AJ4819" s="187" t="str">
        <f t="shared" si="1611"/>
        <v/>
      </c>
      <c r="AK4819" s="187" t="str">
        <f t="shared" si="1612"/>
        <v/>
      </c>
      <c r="AN4819" s="187" t="str">
        <f t="shared" si="1613"/>
        <v/>
      </c>
      <c r="AO4819" s="187" t="str">
        <f t="shared" si="1614"/>
        <v/>
      </c>
      <c r="AP4819" s="187" t="str">
        <f t="shared" si="1615"/>
        <v/>
      </c>
      <c r="AT4819" s="187" t="str">
        <f t="shared" si="1616"/>
        <v/>
      </c>
      <c r="AU4819" s="187" t="str">
        <f t="shared" si="1617"/>
        <v/>
      </c>
      <c r="AV4819" s="187" t="str">
        <f t="shared" si="1618"/>
        <v/>
      </c>
      <c r="AW4819" s="187" t="str">
        <f t="shared" si="1619"/>
        <v/>
      </c>
      <c r="AX4819" s="187" t="str">
        <f t="shared" si="1620"/>
        <v/>
      </c>
      <c r="AY4819" s="187" t="str">
        <f t="shared" si="1621"/>
        <v/>
      </c>
      <c r="AZ4819" s="187" t="str">
        <f t="shared" si="1622"/>
        <v/>
      </c>
      <c r="BA4819" s="187" t="str">
        <f t="shared" si="1623"/>
        <v xml:space="preserve"> </v>
      </c>
      <c r="BB4819" s="187" t="str">
        <f>IFERROR(IF(AW4819="","",VLOOKUP(AW4819,SUSS!R:S,2,FALSE)),AY4819*SUSS!$M$2)</f>
        <v/>
      </c>
      <c r="BC4819" s="187" t="str">
        <f t="shared" si="1624"/>
        <v/>
      </c>
    </row>
    <row r="4820" spans="29:55">
      <c r="AC4820" s="187" t="str">
        <f t="shared" si="1604"/>
        <v/>
      </c>
      <c r="AD4820" s="187" t="str">
        <f t="shared" si="1605"/>
        <v/>
      </c>
      <c r="AE4820" s="187" t="str">
        <f t="shared" si="1606"/>
        <v/>
      </c>
      <c r="AF4820" s="187" t="str">
        <f t="shared" si="1607"/>
        <v/>
      </c>
      <c r="AG4820" s="187" t="str">
        <f t="shared" si="1608"/>
        <v/>
      </c>
      <c r="AH4820" s="187" t="str">
        <f t="shared" si="1609"/>
        <v/>
      </c>
      <c r="AI4820" s="187" t="str">
        <f t="shared" si="1610"/>
        <v/>
      </c>
      <c r="AJ4820" s="187" t="str">
        <f t="shared" si="1611"/>
        <v/>
      </c>
      <c r="AK4820" s="187" t="str">
        <f t="shared" si="1612"/>
        <v/>
      </c>
      <c r="AN4820" s="187" t="str">
        <f t="shared" si="1613"/>
        <v/>
      </c>
      <c r="AO4820" s="187" t="str">
        <f t="shared" si="1614"/>
        <v/>
      </c>
      <c r="AP4820" s="187" t="str">
        <f t="shared" si="1615"/>
        <v/>
      </c>
      <c r="AT4820" s="187" t="str">
        <f t="shared" si="1616"/>
        <v/>
      </c>
      <c r="AU4820" s="187" t="str">
        <f t="shared" si="1617"/>
        <v/>
      </c>
      <c r="AV4820" s="187" t="str">
        <f t="shared" si="1618"/>
        <v/>
      </c>
      <c r="AW4820" s="187" t="str">
        <f t="shared" si="1619"/>
        <v/>
      </c>
      <c r="AX4820" s="187" t="str">
        <f t="shared" si="1620"/>
        <v/>
      </c>
      <c r="AY4820" s="187" t="str">
        <f t="shared" si="1621"/>
        <v/>
      </c>
      <c r="AZ4820" s="187" t="str">
        <f t="shared" si="1622"/>
        <v/>
      </c>
      <c r="BA4820" s="187" t="str">
        <f t="shared" si="1623"/>
        <v xml:space="preserve"> </v>
      </c>
      <c r="BB4820" s="187" t="str">
        <f>IFERROR(IF(AW4820="","",VLOOKUP(AW4820,SUSS!R:S,2,FALSE)),AY4820*SUSS!$M$2)</f>
        <v/>
      </c>
      <c r="BC4820" s="187" t="str">
        <f t="shared" si="1624"/>
        <v/>
      </c>
    </row>
    <row r="4821" spans="29:55">
      <c r="AC4821" s="187" t="str">
        <f t="shared" si="1604"/>
        <v/>
      </c>
      <c r="AD4821" s="187" t="str">
        <f t="shared" si="1605"/>
        <v/>
      </c>
      <c r="AE4821" s="187" t="str">
        <f t="shared" si="1606"/>
        <v/>
      </c>
      <c r="AF4821" s="187" t="str">
        <f t="shared" si="1607"/>
        <v/>
      </c>
      <c r="AG4821" s="187" t="str">
        <f t="shared" si="1608"/>
        <v/>
      </c>
      <c r="AH4821" s="187" t="str">
        <f t="shared" si="1609"/>
        <v/>
      </c>
      <c r="AI4821" s="187" t="str">
        <f t="shared" si="1610"/>
        <v/>
      </c>
      <c r="AJ4821" s="187" t="str">
        <f t="shared" si="1611"/>
        <v/>
      </c>
      <c r="AK4821" s="187" t="str">
        <f t="shared" si="1612"/>
        <v/>
      </c>
      <c r="AN4821" s="187" t="str">
        <f t="shared" si="1613"/>
        <v/>
      </c>
      <c r="AO4821" s="187" t="str">
        <f t="shared" si="1614"/>
        <v/>
      </c>
      <c r="AP4821" s="187" t="str">
        <f t="shared" si="1615"/>
        <v/>
      </c>
      <c r="AT4821" s="187" t="str">
        <f t="shared" si="1616"/>
        <v/>
      </c>
      <c r="AU4821" s="187" t="str">
        <f t="shared" si="1617"/>
        <v/>
      </c>
      <c r="AV4821" s="187" t="str">
        <f t="shared" si="1618"/>
        <v/>
      </c>
      <c r="AW4821" s="187" t="str">
        <f t="shared" si="1619"/>
        <v/>
      </c>
      <c r="AX4821" s="187" t="str">
        <f t="shared" si="1620"/>
        <v/>
      </c>
      <c r="AY4821" s="187" t="str">
        <f t="shared" si="1621"/>
        <v/>
      </c>
      <c r="AZ4821" s="187" t="str">
        <f t="shared" si="1622"/>
        <v/>
      </c>
      <c r="BA4821" s="187" t="str">
        <f t="shared" si="1623"/>
        <v xml:space="preserve"> </v>
      </c>
      <c r="BB4821" s="187" t="str">
        <f>IFERROR(IF(AW4821="","",VLOOKUP(AW4821,SUSS!R:S,2,FALSE)),AY4821*SUSS!$M$2)</f>
        <v/>
      </c>
      <c r="BC4821" s="187" t="str">
        <f t="shared" si="1624"/>
        <v/>
      </c>
    </row>
    <row r="4822" spans="29:55">
      <c r="AC4822" s="187" t="str">
        <f t="shared" si="1604"/>
        <v/>
      </c>
      <c r="AD4822" s="187" t="str">
        <f t="shared" si="1605"/>
        <v/>
      </c>
      <c r="AE4822" s="187" t="str">
        <f t="shared" si="1606"/>
        <v/>
      </c>
      <c r="AF4822" s="187" t="str">
        <f t="shared" si="1607"/>
        <v/>
      </c>
      <c r="AG4822" s="187" t="str">
        <f t="shared" si="1608"/>
        <v/>
      </c>
      <c r="AH4822" s="187" t="str">
        <f t="shared" si="1609"/>
        <v/>
      </c>
      <c r="AI4822" s="187" t="str">
        <f t="shared" si="1610"/>
        <v/>
      </c>
      <c r="AJ4822" s="187" t="str">
        <f t="shared" si="1611"/>
        <v/>
      </c>
      <c r="AK4822" s="187" t="str">
        <f t="shared" si="1612"/>
        <v/>
      </c>
      <c r="AN4822" s="187" t="str">
        <f t="shared" si="1613"/>
        <v/>
      </c>
      <c r="AO4822" s="187" t="str">
        <f t="shared" si="1614"/>
        <v/>
      </c>
      <c r="AP4822" s="187" t="str">
        <f t="shared" si="1615"/>
        <v/>
      </c>
      <c r="AT4822" s="187" t="str">
        <f t="shared" si="1616"/>
        <v/>
      </c>
      <c r="AU4822" s="187" t="str">
        <f t="shared" si="1617"/>
        <v/>
      </c>
      <c r="AV4822" s="187" t="str">
        <f t="shared" si="1618"/>
        <v/>
      </c>
      <c r="AW4822" s="187" t="str">
        <f t="shared" si="1619"/>
        <v/>
      </c>
      <c r="AX4822" s="187" t="str">
        <f t="shared" si="1620"/>
        <v/>
      </c>
      <c r="AY4822" s="187" t="str">
        <f t="shared" si="1621"/>
        <v/>
      </c>
      <c r="AZ4822" s="187" t="str">
        <f t="shared" si="1622"/>
        <v/>
      </c>
      <c r="BA4822" s="187" t="str">
        <f t="shared" si="1623"/>
        <v xml:space="preserve"> </v>
      </c>
      <c r="BB4822" s="187" t="str">
        <f>IFERROR(IF(AW4822="","",VLOOKUP(AW4822,SUSS!R:S,2,FALSE)),AY4822*SUSS!$M$2)</f>
        <v/>
      </c>
      <c r="BC4822" s="187" t="str">
        <f t="shared" si="1624"/>
        <v/>
      </c>
    </row>
    <row r="4823" spans="29:55">
      <c r="AC4823" s="187" t="str">
        <f t="shared" si="1604"/>
        <v/>
      </c>
      <c r="AD4823" s="187" t="str">
        <f t="shared" si="1605"/>
        <v/>
      </c>
      <c r="AE4823" s="187" t="str">
        <f t="shared" si="1606"/>
        <v/>
      </c>
      <c r="AF4823" s="187" t="str">
        <f t="shared" si="1607"/>
        <v/>
      </c>
      <c r="AG4823" s="187" t="str">
        <f t="shared" si="1608"/>
        <v/>
      </c>
      <c r="AH4823" s="187" t="str">
        <f t="shared" si="1609"/>
        <v/>
      </c>
      <c r="AI4823" s="187" t="str">
        <f t="shared" si="1610"/>
        <v/>
      </c>
      <c r="AJ4823" s="187" t="str">
        <f t="shared" si="1611"/>
        <v/>
      </c>
      <c r="AK4823" s="187" t="str">
        <f t="shared" si="1612"/>
        <v/>
      </c>
      <c r="AN4823" s="187" t="str">
        <f t="shared" si="1613"/>
        <v/>
      </c>
      <c r="AO4823" s="187" t="str">
        <f t="shared" si="1614"/>
        <v/>
      </c>
      <c r="AP4823" s="187" t="str">
        <f t="shared" si="1615"/>
        <v/>
      </c>
      <c r="AT4823" s="187" t="str">
        <f t="shared" si="1616"/>
        <v/>
      </c>
      <c r="AU4823" s="187" t="str">
        <f t="shared" si="1617"/>
        <v/>
      </c>
      <c r="AV4823" s="187" t="str">
        <f t="shared" si="1618"/>
        <v/>
      </c>
      <c r="AW4823" s="187" t="str">
        <f t="shared" si="1619"/>
        <v/>
      </c>
      <c r="AX4823" s="187" t="str">
        <f t="shared" si="1620"/>
        <v/>
      </c>
      <c r="AY4823" s="187" t="str">
        <f t="shared" si="1621"/>
        <v/>
      </c>
      <c r="AZ4823" s="187" t="str">
        <f t="shared" si="1622"/>
        <v/>
      </c>
      <c r="BA4823" s="187" t="str">
        <f t="shared" si="1623"/>
        <v xml:space="preserve"> </v>
      </c>
      <c r="BB4823" s="187" t="str">
        <f>IFERROR(IF(AW4823="","",VLOOKUP(AW4823,SUSS!R:S,2,FALSE)),AY4823*SUSS!$M$2)</f>
        <v/>
      </c>
      <c r="BC4823" s="187" t="str">
        <f t="shared" si="1624"/>
        <v/>
      </c>
    </row>
    <row r="4824" spans="29:55">
      <c r="AC4824" s="187" t="str">
        <f t="shared" si="1604"/>
        <v/>
      </c>
      <c r="AD4824" s="187" t="str">
        <f t="shared" si="1605"/>
        <v/>
      </c>
      <c r="AE4824" s="187" t="str">
        <f t="shared" si="1606"/>
        <v/>
      </c>
      <c r="AF4824" s="187" t="str">
        <f t="shared" si="1607"/>
        <v/>
      </c>
      <c r="AG4824" s="187" t="str">
        <f t="shared" si="1608"/>
        <v/>
      </c>
      <c r="AH4824" s="187" t="str">
        <f t="shared" si="1609"/>
        <v/>
      </c>
      <c r="AI4824" s="187" t="str">
        <f t="shared" si="1610"/>
        <v/>
      </c>
      <c r="AJ4824" s="187" t="str">
        <f t="shared" si="1611"/>
        <v/>
      </c>
      <c r="AK4824" s="187" t="str">
        <f t="shared" si="1612"/>
        <v/>
      </c>
      <c r="AN4824" s="187" t="str">
        <f t="shared" si="1613"/>
        <v/>
      </c>
      <c r="AO4824" s="187" t="str">
        <f t="shared" si="1614"/>
        <v/>
      </c>
      <c r="AP4824" s="187" t="str">
        <f t="shared" si="1615"/>
        <v/>
      </c>
      <c r="AT4824" s="187" t="str">
        <f t="shared" si="1616"/>
        <v/>
      </c>
      <c r="AU4824" s="187" t="str">
        <f t="shared" si="1617"/>
        <v/>
      </c>
      <c r="AV4824" s="187" t="str">
        <f t="shared" si="1618"/>
        <v/>
      </c>
      <c r="AW4824" s="187" t="str">
        <f t="shared" si="1619"/>
        <v/>
      </c>
      <c r="AX4824" s="187" t="str">
        <f t="shared" si="1620"/>
        <v/>
      </c>
      <c r="AY4824" s="187" t="str">
        <f t="shared" si="1621"/>
        <v/>
      </c>
      <c r="AZ4824" s="187" t="str">
        <f t="shared" si="1622"/>
        <v/>
      </c>
      <c r="BA4824" s="187" t="str">
        <f t="shared" si="1623"/>
        <v xml:space="preserve"> </v>
      </c>
      <c r="BB4824" s="187" t="str">
        <f>IFERROR(IF(AW4824="","",VLOOKUP(AW4824,SUSS!R:S,2,FALSE)),AY4824*SUSS!$M$2)</f>
        <v/>
      </c>
      <c r="BC4824" s="187" t="str">
        <f t="shared" si="1624"/>
        <v/>
      </c>
    </row>
    <row r="4825" spans="29:55">
      <c r="AC4825" s="187" t="str">
        <f t="shared" si="1604"/>
        <v/>
      </c>
      <c r="AD4825" s="187" t="str">
        <f t="shared" si="1605"/>
        <v/>
      </c>
      <c r="AE4825" s="187" t="str">
        <f t="shared" si="1606"/>
        <v/>
      </c>
      <c r="AF4825" s="187" t="str">
        <f t="shared" si="1607"/>
        <v/>
      </c>
      <c r="AG4825" s="187" t="str">
        <f t="shared" si="1608"/>
        <v/>
      </c>
      <c r="AH4825" s="187" t="str">
        <f t="shared" si="1609"/>
        <v/>
      </c>
      <c r="AI4825" s="187" t="str">
        <f t="shared" si="1610"/>
        <v/>
      </c>
      <c r="AJ4825" s="187" t="str">
        <f t="shared" si="1611"/>
        <v/>
      </c>
      <c r="AK4825" s="187" t="str">
        <f t="shared" si="1612"/>
        <v/>
      </c>
      <c r="AN4825" s="187" t="str">
        <f t="shared" si="1613"/>
        <v/>
      </c>
      <c r="AO4825" s="187" t="str">
        <f t="shared" si="1614"/>
        <v/>
      </c>
      <c r="AP4825" s="187" t="str">
        <f t="shared" si="1615"/>
        <v/>
      </c>
      <c r="AT4825" s="187" t="str">
        <f t="shared" si="1616"/>
        <v/>
      </c>
      <c r="AU4825" s="187" t="str">
        <f t="shared" si="1617"/>
        <v/>
      </c>
      <c r="AV4825" s="187" t="str">
        <f t="shared" si="1618"/>
        <v/>
      </c>
      <c r="AW4825" s="187" t="str">
        <f t="shared" si="1619"/>
        <v/>
      </c>
      <c r="AX4825" s="187" t="str">
        <f t="shared" si="1620"/>
        <v/>
      </c>
      <c r="AY4825" s="187" t="str">
        <f t="shared" si="1621"/>
        <v/>
      </c>
      <c r="AZ4825" s="187" t="str">
        <f t="shared" si="1622"/>
        <v/>
      </c>
      <c r="BA4825" s="187" t="str">
        <f t="shared" si="1623"/>
        <v xml:space="preserve"> </v>
      </c>
      <c r="BB4825" s="187" t="str">
        <f>IFERROR(IF(AW4825="","",VLOOKUP(AW4825,SUSS!R:S,2,FALSE)),AY4825*SUSS!$M$2)</f>
        <v/>
      </c>
      <c r="BC4825" s="187" t="str">
        <f t="shared" si="1624"/>
        <v/>
      </c>
    </row>
    <row r="4826" spans="29:55">
      <c r="AC4826" s="187" t="str">
        <f t="shared" si="1604"/>
        <v/>
      </c>
      <c r="AD4826" s="187" t="str">
        <f t="shared" si="1605"/>
        <v/>
      </c>
      <c r="AE4826" s="187" t="str">
        <f t="shared" si="1606"/>
        <v/>
      </c>
      <c r="AF4826" s="187" t="str">
        <f t="shared" si="1607"/>
        <v/>
      </c>
      <c r="AG4826" s="187" t="str">
        <f t="shared" si="1608"/>
        <v/>
      </c>
      <c r="AH4826" s="187" t="str">
        <f t="shared" si="1609"/>
        <v/>
      </c>
      <c r="AI4826" s="187" t="str">
        <f t="shared" si="1610"/>
        <v/>
      </c>
      <c r="AJ4826" s="187" t="str">
        <f t="shared" si="1611"/>
        <v/>
      </c>
      <c r="AK4826" s="187" t="str">
        <f t="shared" si="1612"/>
        <v/>
      </c>
      <c r="AN4826" s="187" t="str">
        <f t="shared" si="1613"/>
        <v/>
      </c>
      <c r="AO4826" s="187" t="str">
        <f t="shared" si="1614"/>
        <v/>
      </c>
      <c r="AP4826" s="187" t="str">
        <f t="shared" si="1615"/>
        <v/>
      </c>
      <c r="AT4826" s="187" t="str">
        <f t="shared" si="1616"/>
        <v/>
      </c>
      <c r="AU4826" s="187" t="str">
        <f t="shared" si="1617"/>
        <v/>
      </c>
      <c r="AV4826" s="187" t="str">
        <f t="shared" si="1618"/>
        <v/>
      </c>
      <c r="AW4826" s="187" t="str">
        <f t="shared" si="1619"/>
        <v/>
      </c>
      <c r="AX4826" s="187" t="str">
        <f t="shared" si="1620"/>
        <v/>
      </c>
      <c r="AY4826" s="187" t="str">
        <f t="shared" si="1621"/>
        <v/>
      </c>
      <c r="AZ4826" s="187" t="str">
        <f t="shared" si="1622"/>
        <v/>
      </c>
      <c r="BA4826" s="187" t="str">
        <f t="shared" si="1623"/>
        <v xml:space="preserve"> </v>
      </c>
      <c r="BB4826" s="187" t="str">
        <f>IFERROR(IF(AW4826="","",VLOOKUP(AW4826,SUSS!R:S,2,FALSE)),AY4826*SUSS!$M$2)</f>
        <v/>
      </c>
      <c r="BC4826" s="187" t="str">
        <f t="shared" si="1624"/>
        <v/>
      </c>
    </row>
    <row r="4827" spans="29:55">
      <c r="AC4827" s="187" t="str">
        <f t="shared" si="1604"/>
        <v/>
      </c>
      <c r="AD4827" s="187" t="str">
        <f t="shared" si="1605"/>
        <v/>
      </c>
      <c r="AE4827" s="187" t="str">
        <f t="shared" si="1606"/>
        <v/>
      </c>
      <c r="AF4827" s="187" t="str">
        <f t="shared" si="1607"/>
        <v/>
      </c>
      <c r="AG4827" s="187" t="str">
        <f t="shared" si="1608"/>
        <v/>
      </c>
      <c r="AH4827" s="187" t="str">
        <f t="shared" si="1609"/>
        <v/>
      </c>
      <c r="AI4827" s="187" t="str">
        <f t="shared" si="1610"/>
        <v/>
      </c>
      <c r="AJ4827" s="187" t="str">
        <f t="shared" si="1611"/>
        <v/>
      </c>
      <c r="AK4827" s="187" t="str">
        <f t="shared" si="1612"/>
        <v/>
      </c>
      <c r="AN4827" s="187" t="str">
        <f t="shared" si="1613"/>
        <v/>
      </c>
      <c r="AO4827" s="187" t="str">
        <f t="shared" si="1614"/>
        <v/>
      </c>
      <c r="AP4827" s="187" t="str">
        <f t="shared" si="1615"/>
        <v/>
      </c>
      <c r="AT4827" s="187" t="str">
        <f t="shared" si="1616"/>
        <v/>
      </c>
      <c r="AU4827" s="187" t="str">
        <f t="shared" si="1617"/>
        <v/>
      </c>
      <c r="AV4827" s="187" t="str">
        <f t="shared" si="1618"/>
        <v/>
      </c>
      <c r="AW4827" s="187" t="str">
        <f t="shared" si="1619"/>
        <v/>
      </c>
      <c r="AX4827" s="187" t="str">
        <f t="shared" si="1620"/>
        <v/>
      </c>
      <c r="AY4827" s="187" t="str">
        <f t="shared" si="1621"/>
        <v/>
      </c>
      <c r="AZ4827" s="187" t="str">
        <f t="shared" si="1622"/>
        <v/>
      </c>
      <c r="BA4827" s="187" t="str">
        <f t="shared" si="1623"/>
        <v xml:space="preserve"> </v>
      </c>
      <c r="BB4827" s="187" t="str">
        <f>IFERROR(IF(AW4827="","",VLOOKUP(AW4827,SUSS!R:S,2,FALSE)),AY4827*SUSS!$M$2)</f>
        <v/>
      </c>
      <c r="BC4827" s="187" t="str">
        <f t="shared" si="1624"/>
        <v/>
      </c>
    </row>
    <row r="4828" spans="29:55">
      <c r="AC4828" s="187" t="str">
        <f t="shared" si="1604"/>
        <v/>
      </c>
      <c r="AD4828" s="187" t="str">
        <f t="shared" si="1605"/>
        <v/>
      </c>
      <c r="AE4828" s="187" t="str">
        <f t="shared" si="1606"/>
        <v/>
      </c>
      <c r="AF4828" s="187" t="str">
        <f t="shared" si="1607"/>
        <v/>
      </c>
      <c r="AG4828" s="187" t="str">
        <f t="shared" si="1608"/>
        <v/>
      </c>
      <c r="AH4828" s="187" t="str">
        <f t="shared" si="1609"/>
        <v/>
      </c>
      <c r="AI4828" s="187" t="str">
        <f t="shared" si="1610"/>
        <v/>
      </c>
      <c r="AJ4828" s="187" t="str">
        <f t="shared" si="1611"/>
        <v/>
      </c>
      <c r="AK4828" s="187" t="str">
        <f t="shared" si="1612"/>
        <v/>
      </c>
      <c r="AN4828" s="187" t="str">
        <f t="shared" si="1613"/>
        <v/>
      </c>
      <c r="AO4828" s="187" t="str">
        <f t="shared" si="1614"/>
        <v/>
      </c>
      <c r="AP4828" s="187" t="str">
        <f t="shared" si="1615"/>
        <v/>
      </c>
      <c r="AT4828" s="187" t="str">
        <f t="shared" si="1616"/>
        <v/>
      </c>
      <c r="AU4828" s="187" t="str">
        <f t="shared" si="1617"/>
        <v/>
      </c>
      <c r="AV4828" s="187" t="str">
        <f t="shared" si="1618"/>
        <v/>
      </c>
      <c r="AW4828" s="187" t="str">
        <f t="shared" si="1619"/>
        <v/>
      </c>
      <c r="AX4828" s="187" t="str">
        <f t="shared" si="1620"/>
        <v/>
      </c>
      <c r="AY4828" s="187" t="str">
        <f t="shared" si="1621"/>
        <v/>
      </c>
      <c r="AZ4828" s="187" t="str">
        <f t="shared" si="1622"/>
        <v/>
      </c>
      <c r="BA4828" s="187" t="str">
        <f t="shared" si="1623"/>
        <v xml:space="preserve"> </v>
      </c>
      <c r="BB4828" s="187" t="str">
        <f>IFERROR(IF(AW4828="","",VLOOKUP(AW4828,SUSS!R:S,2,FALSE)),AY4828*SUSS!$M$2)</f>
        <v/>
      </c>
      <c r="BC4828" s="187" t="str">
        <f t="shared" si="1624"/>
        <v/>
      </c>
    </row>
    <row r="4829" spans="29:55">
      <c r="AC4829" s="187" t="str">
        <f t="shared" si="1604"/>
        <v/>
      </c>
      <c r="AD4829" s="187" t="str">
        <f t="shared" si="1605"/>
        <v/>
      </c>
      <c r="AE4829" s="187" t="str">
        <f t="shared" si="1606"/>
        <v/>
      </c>
      <c r="AF4829" s="187" t="str">
        <f t="shared" si="1607"/>
        <v/>
      </c>
      <c r="AG4829" s="187" t="str">
        <f t="shared" si="1608"/>
        <v/>
      </c>
      <c r="AH4829" s="187" t="str">
        <f t="shared" si="1609"/>
        <v/>
      </c>
      <c r="AI4829" s="187" t="str">
        <f t="shared" si="1610"/>
        <v/>
      </c>
      <c r="AJ4829" s="187" t="str">
        <f t="shared" si="1611"/>
        <v/>
      </c>
      <c r="AK4829" s="187" t="str">
        <f t="shared" si="1612"/>
        <v/>
      </c>
      <c r="AN4829" s="187" t="str">
        <f t="shared" si="1613"/>
        <v/>
      </c>
      <c r="AO4829" s="187" t="str">
        <f t="shared" si="1614"/>
        <v/>
      </c>
      <c r="AP4829" s="187" t="str">
        <f t="shared" si="1615"/>
        <v/>
      </c>
      <c r="AT4829" s="187" t="str">
        <f t="shared" si="1616"/>
        <v/>
      </c>
      <c r="AU4829" s="187" t="str">
        <f t="shared" si="1617"/>
        <v/>
      </c>
      <c r="AV4829" s="187" t="str">
        <f t="shared" si="1618"/>
        <v/>
      </c>
      <c r="AW4829" s="187" t="str">
        <f t="shared" si="1619"/>
        <v/>
      </c>
      <c r="AX4829" s="187" t="str">
        <f t="shared" si="1620"/>
        <v/>
      </c>
      <c r="AY4829" s="187" t="str">
        <f t="shared" si="1621"/>
        <v/>
      </c>
      <c r="AZ4829" s="187" t="str">
        <f t="shared" si="1622"/>
        <v/>
      </c>
      <c r="BA4829" s="187" t="str">
        <f t="shared" si="1623"/>
        <v xml:space="preserve"> </v>
      </c>
      <c r="BB4829" s="187" t="str">
        <f>IFERROR(IF(AW4829="","",VLOOKUP(AW4829,SUSS!R:S,2,FALSE)),AY4829*SUSS!$M$2)</f>
        <v/>
      </c>
      <c r="BC4829" s="187" t="str">
        <f t="shared" si="1624"/>
        <v/>
      </c>
    </row>
    <row r="4830" spans="29:55">
      <c r="AC4830" s="187" t="str">
        <f t="shared" si="1604"/>
        <v/>
      </c>
      <c r="AD4830" s="187" t="str">
        <f t="shared" si="1605"/>
        <v/>
      </c>
      <c r="AE4830" s="187" t="str">
        <f t="shared" si="1606"/>
        <v/>
      </c>
      <c r="AF4830" s="187" t="str">
        <f t="shared" si="1607"/>
        <v/>
      </c>
      <c r="AG4830" s="187" t="str">
        <f t="shared" si="1608"/>
        <v/>
      </c>
      <c r="AH4830" s="187" t="str">
        <f t="shared" si="1609"/>
        <v/>
      </c>
      <c r="AI4830" s="187" t="str">
        <f t="shared" si="1610"/>
        <v/>
      </c>
      <c r="AJ4830" s="187" t="str">
        <f t="shared" si="1611"/>
        <v/>
      </c>
      <c r="AK4830" s="187" t="str">
        <f t="shared" si="1612"/>
        <v/>
      </c>
      <c r="AN4830" s="187" t="str">
        <f t="shared" si="1613"/>
        <v/>
      </c>
      <c r="AO4830" s="187" t="str">
        <f t="shared" si="1614"/>
        <v/>
      </c>
      <c r="AP4830" s="187" t="str">
        <f t="shared" si="1615"/>
        <v/>
      </c>
      <c r="AT4830" s="187" t="str">
        <f t="shared" si="1616"/>
        <v/>
      </c>
      <c r="AU4830" s="187" t="str">
        <f t="shared" si="1617"/>
        <v/>
      </c>
      <c r="AV4830" s="187" t="str">
        <f t="shared" si="1618"/>
        <v/>
      </c>
      <c r="AW4830" s="187" t="str">
        <f t="shared" si="1619"/>
        <v/>
      </c>
      <c r="AX4830" s="187" t="str">
        <f t="shared" si="1620"/>
        <v/>
      </c>
      <c r="AY4830" s="187" t="str">
        <f t="shared" si="1621"/>
        <v/>
      </c>
      <c r="AZ4830" s="187" t="str">
        <f t="shared" si="1622"/>
        <v/>
      </c>
      <c r="BA4830" s="187" t="str">
        <f t="shared" si="1623"/>
        <v xml:space="preserve"> </v>
      </c>
      <c r="BB4830" s="187" t="str">
        <f>IFERROR(IF(AW4830="","",VLOOKUP(AW4830,SUSS!R:S,2,FALSE)),AY4830*SUSS!$M$2)</f>
        <v/>
      </c>
      <c r="BC4830" s="187" t="str">
        <f t="shared" si="1624"/>
        <v/>
      </c>
    </row>
    <row r="4831" spans="29:55">
      <c r="AC4831" s="187" t="str">
        <f t="shared" si="1604"/>
        <v/>
      </c>
      <c r="AD4831" s="187" t="str">
        <f t="shared" si="1605"/>
        <v/>
      </c>
      <c r="AE4831" s="187" t="str">
        <f t="shared" si="1606"/>
        <v/>
      </c>
      <c r="AF4831" s="187" t="str">
        <f t="shared" si="1607"/>
        <v/>
      </c>
      <c r="AG4831" s="187" t="str">
        <f t="shared" si="1608"/>
        <v/>
      </c>
      <c r="AH4831" s="187" t="str">
        <f t="shared" si="1609"/>
        <v/>
      </c>
      <c r="AI4831" s="187" t="str">
        <f t="shared" si="1610"/>
        <v/>
      </c>
      <c r="AJ4831" s="187" t="str">
        <f t="shared" si="1611"/>
        <v/>
      </c>
      <c r="AK4831" s="187" t="str">
        <f t="shared" si="1612"/>
        <v/>
      </c>
      <c r="AN4831" s="187" t="str">
        <f t="shared" si="1613"/>
        <v/>
      </c>
      <c r="AO4831" s="187" t="str">
        <f t="shared" si="1614"/>
        <v/>
      </c>
      <c r="AP4831" s="187" t="str">
        <f t="shared" si="1615"/>
        <v/>
      </c>
      <c r="AT4831" s="187" t="str">
        <f t="shared" si="1616"/>
        <v/>
      </c>
      <c r="AU4831" s="187" t="str">
        <f t="shared" si="1617"/>
        <v/>
      </c>
      <c r="AV4831" s="187" t="str">
        <f t="shared" si="1618"/>
        <v/>
      </c>
      <c r="AW4831" s="187" t="str">
        <f t="shared" si="1619"/>
        <v/>
      </c>
      <c r="AX4831" s="187" t="str">
        <f t="shared" si="1620"/>
        <v/>
      </c>
      <c r="AY4831" s="187" t="str">
        <f t="shared" si="1621"/>
        <v/>
      </c>
      <c r="AZ4831" s="187" t="str">
        <f t="shared" si="1622"/>
        <v/>
      </c>
      <c r="BA4831" s="187" t="str">
        <f t="shared" si="1623"/>
        <v xml:space="preserve"> </v>
      </c>
      <c r="BB4831" s="187" t="str">
        <f>IFERROR(IF(AW4831="","",VLOOKUP(AW4831,SUSS!R:S,2,FALSE)),AY4831*SUSS!$M$2)</f>
        <v/>
      </c>
      <c r="BC4831" s="187" t="str">
        <f t="shared" si="1624"/>
        <v/>
      </c>
    </row>
    <row r="4832" spans="29:55">
      <c r="AC4832" s="187" t="str">
        <f t="shared" si="1604"/>
        <v/>
      </c>
      <c r="AD4832" s="187" t="str">
        <f t="shared" si="1605"/>
        <v/>
      </c>
      <c r="AE4832" s="187" t="str">
        <f t="shared" si="1606"/>
        <v/>
      </c>
      <c r="AF4832" s="187" t="str">
        <f t="shared" si="1607"/>
        <v/>
      </c>
      <c r="AG4832" s="187" t="str">
        <f t="shared" si="1608"/>
        <v/>
      </c>
      <c r="AH4832" s="187" t="str">
        <f t="shared" si="1609"/>
        <v/>
      </c>
      <c r="AI4832" s="187" t="str">
        <f t="shared" si="1610"/>
        <v/>
      </c>
      <c r="AJ4832" s="187" t="str">
        <f t="shared" si="1611"/>
        <v/>
      </c>
      <c r="AK4832" s="187" t="str">
        <f t="shared" si="1612"/>
        <v/>
      </c>
      <c r="AN4832" s="187" t="str">
        <f t="shared" si="1613"/>
        <v/>
      </c>
      <c r="AO4832" s="187" t="str">
        <f t="shared" si="1614"/>
        <v/>
      </c>
      <c r="AP4832" s="187" t="str">
        <f t="shared" si="1615"/>
        <v/>
      </c>
      <c r="AT4832" s="187" t="str">
        <f t="shared" si="1616"/>
        <v/>
      </c>
      <c r="AU4832" s="187" t="str">
        <f t="shared" si="1617"/>
        <v/>
      </c>
      <c r="AV4832" s="187" t="str">
        <f t="shared" si="1618"/>
        <v/>
      </c>
      <c r="AW4832" s="187" t="str">
        <f t="shared" si="1619"/>
        <v/>
      </c>
      <c r="AX4832" s="187" t="str">
        <f t="shared" si="1620"/>
        <v/>
      </c>
      <c r="AY4832" s="187" t="str">
        <f t="shared" si="1621"/>
        <v/>
      </c>
      <c r="AZ4832" s="187" t="str">
        <f t="shared" si="1622"/>
        <v/>
      </c>
      <c r="BA4832" s="187" t="str">
        <f t="shared" si="1623"/>
        <v xml:space="preserve"> </v>
      </c>
      <c r="BB4832" s="187" t="str">
        <f>IFERROR(IF(AW4832="","",VLOOKUP(AW4832,SUSS!R:S,2,FALSE)),AY4832*SUSS!$M$2)</f>
        <v/>
      </c>
      <c r="BC4832" s="187" t="str">
        <f t="shared" si="1624"/>
        <v/>
      </c>
    </row>
    <row r="4833" spans="29:55">
      <c r="AC4833" s="187" t="str">
        <f t="shared" ref="AC4833:AC4896" si="1625">IF($E4833=$AD$1,IF($G4833=$AE$1,A4833,""),"")</f>
        <v/>
      </c>
      <c r="AD4833" s="187" t="str">
        <f t="shared" ref="AD4833:AD4896" si="1626">IF($E4833=$AD$1,IF($G4833=$AE$1,E4833,""),"")</f>
        <v/>
      </c>
      <c r="AE4833" s="187" t="str">
        <f t="shared" ref="AE4833:AE4896" si="1627">IF($E4833=$AD$1,IF($G4833=$AE$1,F4833,""),"")</f>
        <v/>
      </c>
      <c r="AF4833" s="187" t="str">
        <f t="shared" ref="AF4833:AF4896" si="1628">IF($E4833=$AD$1,IF($G4833=$AE$1,G4833,""),"")</f>
        <v/>
      </c>
      <c r="AG4833" s="187" t="str">
        <f t="shared" ref="AG4833:AG4896" si="1629">IF($E4833=$AD$1,IF($G4833=$AE$1,I4833,""),"")</f>
        <v/>
      </c>
      <c r="AH4833" s="187" t="str">
        <f t="shared" ref="AH4833:AH4896" si="1630">IF($E4833=$AD$1,IF($G4833=$AE$1,J4833,""),"")</f>
        <v/>
      </c>
      <c r="AI4833" s="187" t="str">
        <f t="shared" ref="AI4833:AI4896" si="1631">IF($E4833=$AD$1,IF($G4833=$AE$1,K4833,""),"")</f>
        <v/>
      </c>
      <c r="AJ4833" s="187" t="str">
        <f t="shared" ref="AJ4833:AJ4896" si="1632">IF($E4833=$AD$1,IF($G4833=$AE$1,B4833,""),"")</f>
        <v/>
      </c>
      <c r="AK4833" s="187" t="str">
        <f t="shared" ref="AK4833:AK4896" si="1633">IF($E4833=$AD$1,IF($G4833=$AE$1,C4833,""),"")</f>
        <v/>
      </c>
      <c r="AN4833" s="187" t="str">
        <f t="shared" ref="AN4833:AN4896" si="1634">LEFT(AO4833,7)</f>
        <v/>
      </c>
      <c r="AO4833" s="187" t="str">
        <f t="shared" ref="AO4833:AO4896" si="1635">IF(AF4833=$AE$1,AJ4833&amp;"/"&amp;AK4833&amp;" "&amp;AD4833,"")</f>
        <v/>
      </c>
      <c r="AP4833" s="187" t="str">
        <f t="shared" ref="AP4833:AP4896" si="1636">IF(AO4833&lt;&gt;"",AI4833,"")</f>
        <v/>
      </c>
      <c r="AT4833" s="187" t="str">
        <f t="shared" ref="AT4833:AT4896" si="1637">IF($Q4833=$AD$1,N4833,"")</f>
        <v/>
      </c>
      <c r="AU4833" s="187" t="str">
        <f t="shared" ref="AU4833:AU4896" si="1638">IF($Q4833=$AD$1,O4833,"")</f>
        <v/>
      </c>
      <c r="AV4833" s="187" t="str">
        <f t="shared" ref="AV4833:AV4896" si="1639">IF($Q4833=$AD$1,P4833,"")</f>
        <v/>
      </c>
      <c r="AW4833" s="187" t="str">
        <f t="shared" ref="AW4833:AW4896" si="1640">IF($Q4833=$AD$1,T4833,"")</f>
        <v/>
      </c>
      <c r="AX4833" s="187" t="str">
        <f t="shared" ref="AX4833:AX4896" si="1641">IF(AW4833&lt;&gt;"",AW4833&amp;" "&amp;$AD$1,"")</f>
        <v/>
      </c>
      <c r="AY4833" s="187" t="str">
        <f t="shared" ref="AY4833:AY4896" si="1642">VLOOKUP(AX4833,AO:AP,2,FALSE)</f>
        <v/>
      </c>
      <c r="AZ4833" s="187" t="str">
        <f t="shared" ref="AZ4833:AZ4896" si="1643">IF(AY4833="","",AV4833/AY4833)</f>
        <v/>
      </c>
      <c r="BA4833" s="187" t="str">
        <f t="shared" ref="BA4833:BA4896" si="1644">AT4833&amp;" "&amp;AU4833</f>
        <v xml:space="preserve"> </v>
      </c>
      <c r="BB4833" s="187" t="str">
        <f>IFERROR(IF(AW4833="","",VLOOKUP(AW4833,SUSS!R:S,2,FALSE)),AY4833*SUSS!$M$2)</f>
        <v/>
      </c>
      <c r="BC4833" s="187" t="str">
        <f t="shared" ref="BC4833:BC4896" si="1645">IFERROR(IF(BB4833&lt;&gt;"",AZ4833*BB4833,""),"VER")</f>
        <v/>
      </c>
    </row>
    <row r="4834" spans="29:55">
      <c r="AC4834" s="187" t="str">
        <f t="shared" si="1625"/>
        <v/>
      </c>
      <c r="AD4834" s="187" t="str">
        <f t="shared" si="1626"/>
        <v/>
      </c>
      <c r="AE4834" s="187" t="str">
        <f t="shared" si="1627"/>
        <v/>
      </c>
      <c r="AF4834" s="187" t="str">
        <f t="shared" si="1628"/>
        <v/>
      </c>
      <c r="AG4834" s="187" t="str">
        <f t="shared" si="1629"/>
        <v/>
      </c>
      <c r="AH4834" s="187" t="str">
        <f t="shared" si="1630"/>
        <v/>
      </c>
      <c r="AI4834" s="187" t="str">
        <f t="shared" si="1631"/>
        <v/>
      </c>
      <c r="AJ4834" s="187" t="str">
        <f t="shared" si="1632"/>
        <v/>
      </c>
      <c r="AK4834" s="187" t="str">
        <f t="shared" si="1633"/>
        <v/>
      </c>
      <c r="AN4834" s="187" t="str">
        <f t="shared" si="1634"/>
        <v/>
      </c>
      <c r="AO4834" s="187" t="str">
        <f t="shared" si="1635"/>
        <v/>
      </c>
      <c r="AP4834" s="187" t="str">
        <f t="shared" si="1636"/>
        <v/>
      </c>
      <c r="AT4834" s="187" t="str">
        <f t="shared" si="1637"/>
        <v/>
      </c>
      <c r="AU4834" s="187" t="str">
        <f t="shared" si="1638"/>
        <v/>
      </c>
      <c r="AV4834" s="187" t="str">
        <f t="shared" si="1639"/>
        <v/>
      </c>
      <c r="AW4834" s="187" t="str">
        <f t="shared" si="1640"/>
        <v/>
      </c>
      <c r="AX4834" s="187" t="str">
        <f t="shared" si="1641"/>
        <v/>
      </c>
      <c r="AY4834" s="187" t="str">
        <f t="shared" si="1642"/>
        <v/>
      </c>
      <c r="AZ4834" s="187" t="str">
        <f t="shared" si="1643"/>
        <v/>
      </c>
      <c r="BA4834" s="187" t="str">
        <f t="shared" si="1644"/>
        <v xml:space="preserve"> </v>
      </c>
      <c r="BB4834" s="187" t="str">
        <f>IFERROR(IF(AW4834="","",VLOOKUP(AW4834,SUSS!R:S,2,FALSE)),AY4834*SUSS!$M$2)</f>
        <v/>
      </c>
      <c r="BC4834" s="187" t="str">
        <f t="shared" si="1645"/>
        <v/>
      </c>
    </row>
    <row r="4835" spans="29:55">
      <c r="AC4835" s="187" t="str">
        <f t="shared" si="1625"/>
        <v/>
      </c>
      <c r="AD4835" s="187" t="str">
        <f t="shared" si="1626"/>
        <v/>
      </c>
      <c r="AE4835" s="187" t="str">
        <f t="shared" si="1627"/>
        <v/>
      </c>
      <c r="AF4835" s="187" t="str">
        <f t="shared" si="1628"/>
        <v/>
      </c>
      <c r="AG4835" s="187" t="str">
        <f t="shared" si="1629"/>
        <v/>
      </c>
      <c r="AH4835" s="187" t="str">
        <f t="shared" si="1630"/>
        <v/>
      </c>
      <c r="AI4835" s="187" t="str">
        <f t="shared" si="1631"/>
        <v/>
      </c>
      <c r="AJ4835" s="187" t="str">
        <f t="shared" si="1632"/>
        <v/>
      </c>
      <c r="AK4835" s="187" t="str">
        <f t="shared" si="1633"/>
        <v/>
      </c>
      <c r="AN4835" s="187" t="str">
        <f t="shared" si="1634"/>
        <v/>
      </c>
      <c r="AO4835" s="187" t="str">
        <f t="shared" si="1635"/>
        <v/>
      </c>
      <c r="AP4835" s="187" t="str">
        <f t="shared" si="1636"/>
        <v/>
      </c>
      <c r="AT4835" s="187" t="str">
        <f t="shared" si="1637"/>
        <v/>
      </c>
      <c r="AU4835" s="187" t="str">
        <f t="shared" si="1638"/>
        <v/>
      </c>
      <c r="AV4835" s="187" t="str">
        <f t="shared" si="1639"/>
        <v/>
      </c>
      <c r="AW4835" s="187" t="str">
        <f t="shared" si="1640"/>
        <v/>
      </c>
      <c r="AX4835" s="187" t="str">
        <f t="shared" si="1641"/>
        <v/>
      </c>
      <c r="AY4835" s="187" t="str">
        <f t="shared" si="1642"/>
        <v/>
      </c>
      <c r="AZ4835" s="187" t="str">
        <f t="shared" si="1643"/>
        <v/>
      </c>
      <c r="BA4835" s="187" t="str">
        <f t="shared" si="1644"/>
        <v xml:space="preserve"> </v>
      </c>
      <c r="BB4835" s="187" t="str">
        <f>IFERROR(IF(AW4835="","",VLOOKUP(AW4835,SUSS!R:S,2,FALSE)),AY4835*SUSS!$M$2)</f>
        <v/>
      </c>
      <c r="BC4835" s="187" t="str">
        <f t="shared" si="1645"/>
        <v/>
      </c>
    </row>
    <row r="4836" spans="29:55">
      <c r="AC4836" s="187" t="str">
        <f t="shared" si="1625"/>
        <v/>
      </c>
      <c r="AD4836" s="187" t="str">
        <f t="shared" si="1626"/>
        <v/>
      </c>
      <c r="AE4836" s="187" t="str">
        <f t="shared" si="1627"/>
        <v/>
      </c>
      <c r="AF4836" s="187" t="str">
        <f t="shared" si="1628"/>
        <v/>
      </c>
      <c r="AG4836" s="187" t="str">
        <f t="shared" si="1629"/>
        <v/>
      </c>
      <c r="AH4836" s="187" t="str">
        <f t="shared" si="1630"/>
        <v/>
      </c>
      <c r="AI4836" s="187" t="str">
        <f t="shared" si="1631"/>
        <v/>
      </c>
      <c r="AJ4836" s="187" t="str">
        <f t="shared" si="1632"/>
        <v/>
      </c>
      <c r="AK4836" s="187" t="str">
        <f t="shared" si="1633"/>
        <v/>
      </c>
      <c r="AN4836" s="187" t="str">
        <f t="shared" si="1634"/>
        <v/>
      </c>
      <c r="AO4836" s="187" t="str">
        <f t="shared" si="1635"/>
        <v/>
      </c>
      <c r="AP4836" s="187" t="str">
        <f t="shared" si="1636"/>
        <v/>
      </c>
      <c r="AT4836" s="187" t="str">
        <f t="shared" si="1637"/>
        <v/>
      </c>
      <c r="AU4836" s="187" t="str">
        <f t="shared" si="1638"/>
        <v/>
      </c>
      <c r="AV4836" s="187" t="str">
        <f t="shared" si="1639"/>
        <v/>
      </c>
      <c r="AW4836" s="187" t="str">
        <f t="shared" si="1640"/>
        <v/>
      </c>
      <c r="AX4836" s="187" t="str">
        <f t="shared" si="1641"/>
        <v/>
      </c>
      <c r="AY4836" s="187" t="str">
        <f t="shared" si="1642"/>
        <v/>
      </c>
      <c r="AZ4836" s="187" t="str">
        <f t="shared" si="1643"/>
        <v/>
      </c>
      <c r="BA4836" s="187" t="str">
        <f t="shared" si="1644"/>
        <v xml:space="preserve"> </v>
      </c>
      <c r="BB4836" s="187" t="str">
        <f>IFERROR(IF(AW4836="","",VLOOKUP(AW4836,SUSS!R:S,2,FALSE)),AY4836*SUSS!$M$2)</f>
        <v/>
      </c>
      <c r="BC4836" s="187" t="str">
        <f t="shared" si="1645"/>
        <v/>
      </c>
    </row>
    <row r="4837" spans="29:55">
      <c r="AC4837" s="187" t="str">
        <f t="shared" si="1625"/>
        <v/>
      </c>
      <c r="AD4837" s="187" t="str">
        <f t="shared" si="1626"/>
        <v/>
      </c>
      <c r="AE4837" s="187" t="str">
        <f t="shared" si="1627"/>
        <v/>
      </c>
      <c r="AF4837" s="187" t="str">
        <f t="shared" si="1628"/>
        <v/>
      </c>
      <c r="AG4837" s="187" t="str">
        <f t="shared" si="1629"/>
        <v/>
      </c>
      <c r="AH4837" s="187" t="str">
        <f t="shared" si="1630"/>
        <v/>
      </c>
      <c r="AI4837" s="187" t="str">
        <f t="shared" si="1631"/>
        <v/>
      </c>
      <c r="AJ4837" s="187" t="str">
        <f t="shared" si="1632"/>
        <v/>
      </c>
      <c r="AK4837" s="187" t="str">
        <f t="shared" si="1633"/>
        <v/>
      </c>
      <c r="AN4837" s="187" t="str">
        <f t="shared" si="1634"/>
        <v/>
      </c>
      <c r="AO4837" s="187" t="str">
        <f t="shared" si="1635"/>
        <v/>
      </c>
      <c r="AP4837" s="187" t="str">
        <f t="shared" si="1636"/>
        <v/>
      </c>
      <c r="AT4837" s="187" t="str">
        <f t="shared" si="1637"/>
        <v/>
      </c>
      <c r="AU4837" s="187" t="str">
        <f t="shared" si="1638"/>
        <v/>
      </c>
      <c r="AV4837" s="187" t="str">
        <f t="shared" si="1639"/>
        <v/>
      </c>
      <c r="AW4837" s="187" t="str">
        <f t="shared" si="1640"/>
        <v/>
      </c>
      <c r="AX4837" s="187" t="str">
        <f t="shared" si="1641"/>
        <v/>
      </c>
      <c r="AY4837" s="187" t="str">
        <f t="shared" si="1642"/>
        <v/>
      </c>
      <c r="AZ4837" s="187" t="str">
        <f t="shared" si="1643"/>
        <v/>
      </c>
      <c r="BA4837" s="187" t="str">
        <f t="shared" si="1644"/>
        <v xml:space="preserve"> </v>
      </c>
      <c r="BB4837" s="187" t="str">
        <f>IFERROR(IF(AW4837="","",VLOOKUP(AW4837,SUSS!R:S,2,FALSE)),AY4837*SUSS!$M$2)</f>
        <v/>
      </c>
      <c r="BC4837" s="187" t="str">
        <f t="shared" si="1645"/>
        <v/>
      </c>
    </row>
    <row r="4838" spans="29:55">
      <c r="AC4838" s="187" t="str">
        <f t="shared" si="1625"/>
        <v/>
      </c>
      <c r="AD4838" s="187" t="str">
        <f t="shared" si="1626"/>
        <v/>
      </c>
      <c r="AE4838" s="187" t="str">
        <f t="shared" si="1627"/>
        <v/>
      </c>
      <c r="AF4838" s="187" t="str">
        <f t="shared" si="1628"/>
        <v/>
      </c>
      <c r="AG4838" s="187" t="str">
        <f t="shared" si="1629"/>
        <v/>
      </c>
      <c r="AH4838" s="187" t="str">
        <f t="shared" si="1630"/>
        <v/>
      </c>
      <c r="AI4838" s="187" t="str">
        <f t="shared" si="1631"/>
        <v/>
      </c>
      <c r="AJ4838" s="187" t="str">
        <f t="shared" si="1632"/>
        <v/>
      </c>
      <c r="AK4838" s="187" t="str">
        <f t="shared" si="1633"/>
        <v/>
      </c>
      <c r="AN4838" s="187" t="str">
        <f t="shared" si="1634"/>
        <v/>
      </c>
      <c r="AO4838" s="187" t="str">
        <f t="shared" si="1635"/>
        <v/>
      </c>
      <c r="AP4838" s="187" t="str">
        <f t="shared" si="1636"/>
        <v/>
      </c>
      <c r="AT4838" s="187" t="str">
        <f t="shared" si="1637"/>
        <v/>
      </c>
      <c r="AU4838" s="187" t="str">
        <f t="shared" si="1638"/>
        <v/>
      </c>
      <c r="AV4838" s="187" t="str">
        <f t="shared" si="1639"/>
        <v/>
      </c>
      <c r="AW4838" s="187" t="str">
        <f t="shared" si="1640"/>
        <v/>
      </c>
      <c r="AX4838" s="187" t="str">
        <f t="shared" si="1641"/>
        <v/>
      </c>
      <c r="AY4838" s="187" t="str">
        <f t="shared" si="1642"/>
        <v/>
      </c>
      <c r="AZ4838" s="187" t="str">
        <f t="shared" si="1643"/>
        <v/>
      </c>
      <c r="BA4838" s="187" t="str">
        <f t="shared" si="1644"/>
        <v xml:space="preserve"> </v>
      </c>
      <c r="BB4838" s="187" t="str">
        <f>IFERROR(IF(AW4838="","",VLOOKUP(AW4838,SUSS!R:S,2,FALSE)),AY4838*SUSS!$M$2)</f>
        <v/>
      </c>
      <c r="BC4838" s="187" t="str">
        <f t="shared" si="1645"/>
        <v/>
      </c>
    </row>
    <row r="4839" spans="29:55">
      <c r="AC4839" s="187" t="str">
        <f t="shared" si="1625"/>
        <v/>
      </c>
      <c r="AD4839" s="187" t="str">
        <f t="shared" si="1626"/>
        <v/>
      </c>
      <c r="AE4839" s="187" t="str">
        <f t="shared" si="1627"/>
        <v/>
      </c>
      <c r="AF4839" s="187" t="str">
        <f t="shared" si="1628"/>
        <v/>
      </c>
      <c r="AG4839" s="187" t="str">
        <f t="shared" si="1629"/>
        <v/>
      </c>
      <c r="AH4839" s="187" t="str">
        <f t="shared" si="1630"/>
        <v/>
      </c>
      <c r="AI4839" s="187" t="str">
        <f t="shared" si="1631"/>
        <v/>
      </c>
      <c r="AJ4839" s="187" t="str">
        <f t="shared" si="1632"/>
        <v/>
      </c>
      <c r="AK4839" s="187" t="str">
        <f t="shared" si="1633"/>
        <v/>
      </c>
      <c r="AN4839" s="187" t="str">
        <f t="shared" si="1634"/>
        <v/>
      </c>
      <c r="AO4839" s="187" t="str">
        <f t="shared" si="1635"/>
        <v/>
      </c>
      <c r="AP4839" s="187" t="str">
        <f t="shared" si="1636"/>
        <v/>
      </c>
      <c r="AT4839" s="187" t="str">
        <f t="shared" si="1637"/>
        <v/>
      </c>
      <c r="AU4839" s="187" t="str">
        <f t="shared" si="1638"/>
        <v/>
      </c>
      <c r="AV4839" s="187" t="str">
        <f t="shared" si="1639"/>
        <v/>
      </c>
      <c r="AW4839" s="187" t="str">
        <f t="shared" si="1640"/>
        <v/>
      </c>
      <c r="AX4839" s="187" t="str">
        <f t="shared" si="1641"/>
        <v/>
      </c>
      <c r="AY4839" s="187" t="str">
        <f t="shared" si="1642"/>
        <v/>
      </c>
      <c r="AZ4839" s="187" t="str">
        <f t="shared" si="1643"/>
        <v/>
      </c>
      <c r="BA4839" s="187" t="str">
        <f t="shared" si="1644"/>
        <v xml:space="preserve"> </v>
      </c>
      <c r="BB4839" s="187" t="str">
        <f>IFERROR(IF(AW4839="","",VLOOKUP(AW4839,SUSS!R:S,2,FALSE)),AY4839*SUSS!$M$2)</f>
        <v/>
      </c>
      <c r="BC4839" s="187" t="str">
        <f t="shared" si="1645"/>
        <v/>
      </c>
    </row>
    <row r="4840" spans="29:55">
      <c r="AC4840" s="187" t="str">
        <f t="shared" si="1625"/>
        <v/>
      </c>
      <c r="AD4840" s="187" t="str">
        <f t="shared" si="1626"/>
        <v/>
      </c>
      <c r="AE4840" s="187" t="str">
        <f t="shared" si="1627"/>
        <v/>
      </c>
      <c r="AF4840" s="187" t="str">
        <f t="shared" si="1628"/>
        <v/>
      </c>
      <c r="AG4840" s="187" t="str">
        <f t="shared" si="1629"/>
        <v/>
      </c>
      <c r="AH4840" s="187" t="str">
        <f t="shared" si="1630"/>
        <v/>
      </c>
      <c r="AI4840" s="187" t="str">
        <f t="shared" si="1631"/>
        <v/>
      </c>
      <c r="AJ4840" s="187" t="str">
        <f t="shared" si="1632"/>
        <v/>
      </c>
      <c r="AK4840" s="187" t="str">
        <f t="shared" si="1633"/>
        <v/>
      </c>
      <c r="AN4840" s="187" t="str">
        <f t="shared" si="1634"/>
        <v/>
      </c>
      <c r="AO4840" s="187" t="str">
        <f t="shared" si="1635"/>
        <v/>
      </c>
      <c r="AP4840" s="187" t="str">
        <f t="shared" si="1636"/>
        <v/>
      </c>
      <c r="AT4840" s="187" t="str">
        <f t="shared" si="1637"/>
        <v/>
      </c>
      <c r="AU4840" s="187" t="str">
        <f t="shared" si="1638"/>
        <v/>
      </c>
      <c r="AV4840" s="187" t="str">
        <f t="shared" si="1639"/>
        <v/>
      </c>
      <c r="AW4840" s="187" t="str">
        <f t="shared" si="1640"/>
        <v/>
      </c>
      <c r="AX4840" s="187" t="str">
        <f t="shared" si="1641"/>
        <v/>
      </c>
      <c r="AY4840" s="187" t="str">
        <f t="shared" si="1642"/>
        <v/>
      </c>
      <c r="AZ4840" s="187" t="str">
        <f t="shared" si="1643"/>
        <v/>
      </c>
      <c r="BA4840" s="187" t="str">
        <f t="shared" si="1644"/>
        <v xml:space="preserve"> </v>
      </c>
      <c r="BB4840" s="187" t="str">
        <f>IFERROR(IF(AW4840="","",VLOOKUP(AW4840,SUSS!R:S,2,FALSE)),AY4840*SUSS!$M$2)</f>
        <v/>
      </c>
      <c r="BC4840" s="187" t="str">
        <f t="shared" si="1645"/>
        <v/>
      </c>
    </row>
    <row r="4841" spans="29:55">
      <c r="AC4841" s="187" t="str">
        <f t="shared" si="1625"/>
        <v/>
      </c>
      <c r="AD4841" s="187" t="str">
        <f t="shared" si="1626"/>
        <v/>
      </c>
      <c r="AE4841" s="187" t="str">
        <f t="shared" si="1627"/>
        <v/>
      </c>
      <c r="AF4841" s="187" t="str">
        <f t="shared" si="1628"/>
        <v/>
      </c>
      <c r="AG4841" s="187" t="str">
        <f t="shared" si="1629"/>
        <v/>
      </c>
      <c r="AH4841" s="187" t="str">
        <f t="shared" si="1630"/>
        <v/>
      </c>
      <c r="AI4841" s="187" t="str">
        <f t="shared" si="1631"/>
        <v/>
      </c>
      <c r="AJ4841" s="187" t="str">
        <f t="shared" si="1632"/>
        <v/>
      </c>
      <c r="AK4841" s="187" t="str">
        <f t="shared" si="1633"/>
        <v/>
      </c>
      <c r="AN4841" s="187" t="str">
        <f t="shared" si="1634"/>
        <v/>
      </c>
      <c r="AO4841" s="187" t="str">
        <f t="shared" si="1635"/>
        <v/>
      </c>
      <c r="AP4841" s="187" t="str">
        <f t="shared" si="1636"/>
        <v/>
      </c>
      <c r="AT4841" s="187" t="str">
        <f t="shared" si="1637"/>
        <v/>
      </c>
      <c r="AU4841" s="187" t="str">
        <f t="shared" si="1638"/>
        <v/>
      </c>
      <c r="AV4841" s="187" t="str">
        <f t="shared" si="1639"/>
        <v/>
      </c>
      <c r="AW4841" s="187" t="str">
        <f t="shared" si="1640"/>
        <v/>
      </c>
      <c r="AX4841" s="187" t="str">
        <f t="shared" si="1641"/>
        <v/>
      </c>
      <c r="AY4841" s="187" t="str">
        <f t="shared" si="1642"/>
        <v/>
      </c>
      <c r="AZ4841" s="187" t="str">
        <f t="shared" si="1643"/>
        <v/>
      </c>
      <c r="BA4841" s="187" t="str">
        <f t="shared" si="1644"/>
        <v xml:space="preserve"> </v>
      </c>
      <c r="BB4841" s="187" t="str">
        <f>IFERROR(IF(AW4841="","",VLOOKUP(AW4841,SUSS!R:S,2,FALSE)),AY4841*SUSS!$M$2)</f>
        <v/>
      </c>
      <c r="BC4841" s="187" t="str">
        <f t="shared" si="1645"/>
        <v/>
      </c>
    </row>
    <row r="4842" spans="29:55">
      <c r="AC4842" s="187" t="str">
        <f t="shared" si="1625"/>
        <v/>
      </c>
      <c r="AD4842" s="187" t="str">
        <f t="shared" si="1626"/>
        <v/>
      </c>
      <c r="AE4842" s="187" t="str">
        <f t="shared" si="1627"/>
        <v/>
      </c>
      <c r="AF4842" s="187" t="str">
        <f t="shared" si="1628"/>
        <v/>
      </c>
      <c r="AG4842" s="187" t="str">
        <f t="shared" si="1629"/>
        <v/>
      </c>
      <c r="AH4842" s="187" t="str">
        <f t="shared" si="1630"/>
        <v/>
      </c>
      <c r="AI4842" s="187" t="str">
        <f t="shared" si="1631"/>
        <v/>
      </c>
      <c r="AJ4842" s="187" t="str">
        <f t="shared" si="1632"/>
        <v/>
      </c>
      <c r="AK4842" s="187" t="str">
        <f t="shared" si="1633"/>
        <v/>
      </c>
      <c r="AN4842" s="187" t="str">
        <f t="shared" si="1634"/>
        <v/>
      </c>
      <c r="AO4842" s="187" t="str">
        <f t="shared" si="1635"/>
        <v/>
      </c>
      <c r="AP4842" s="187" t="str">
        <f t="shared" si="1636"/>
        <v/>
      </c>
      <c r="AT4842" s="187" t="str">
        <f t="shared" si="1637"/>
        <v/>
      </c>
      <c r="AU4842" s="187" t="str">
        <f t="shared" si="1638"/>
        <v/>
      </c>
      <c r="AV4842" s="187" t="str">
        <f t="shared" si="1639"/>
        <v/>
      </c>
      <c r="AW4842" s="187" t="str">
        <f t="shared" si="1640"/>
        <v/>
      </c>
      <c r="AX4842" s="187" t="str">
        <f t="shared" si="1641"/>
        <v/>
      </c>
      <c r="AY4842" s="187" t="str">
        <f t="shared" si="1642"/>
        <v/>
      </c>
      <c r="AZ4842" s="187" t="str">
        <f t="shared" si="1643"/>
        <v/>
      </c>
      <c r="BA4842" s="187" t="str">
        <f t="shared" si="1644"/>
        <v xml:space="preserve"> </v>
      </c>
      <c r="BB4842" s="187" t="str">
        <f>IFERROR(IF(AW4842="","",VLOOKUP(AW4842,SUSS!R:S,2,FALSE)),AY4842*SUSS!$M$2)</f>
        <v/>
      </c>
      <c r="BC4842" s="187" t="str">
        <f t="shared" si="1645"/>
        <v/>
      </c>
    </row>
    <row r="4843" spans="29:55">
      <c r="AC4843" s="187" t="str">
        <f t="shared" si="1625"/>
        <v/>
      </c>
      <c r="AD4843" s="187" t="str">
        <f t="shared" si="1626"/>
        <v/>
      </c>
      <c r="AE4843" s="187" t="str">
        <f t="shared" si="1627"/>
        <v/>
      </c>
      <c r="AF4843" s="187" t="str">
        <f t="shared" si="1628"/>
        <v/>
      </c>
      <c r="AG4843" s="187" t="str">
        <f t="shared" si="1629"/>
        <v/>
      </c>
      <c r="AH4843" s="187" t="str">
        <f t="shared" si="1630"/>
        <v/>
      </c>
      <c r="AI4843" s="187" t="str">
        <f t="shared" si="1631"/>
        <v/>
      </c>
      <c r="AJ4843" s="187" t="str">
        <f t="shared" si="1632"/>
        <v/>
      </c>
      <c r="AK4843" s="187" t="str">
        <f t="shared" si="1633"/>
        <v/>
      </c>
      <c r="AN4843" s="187" t="str">
        <f t="shared" si="1634"/>
        <v/>
      </c>
      <c r="AO4843" s="187" t="str">
        <f t="shared" si="1635"/>
        <v/>
      </c>
      <c r="AP4843" s="187" t="str">
        <f t="shared" si="1636"/>
        <v/>
      </c>
      <c r="AT4843" s="187" t="str">
        <f t="shared" si="1637"/>
        <v/>
      </c>
      <c r="AU4843" s="187" t="str">
        <f t="shared" si="1638"/>
        <v/>
      </c>
      <c r="AV4843" s="187" t="str">
        <f t="shared" si="1639"/>
        <v/>
      </c>
      <c r="AW4843" s="187" t="str">
        <f t="shared" si="1640"/>
        <v/>
      </c>
      <c r="AX4843" s="187" t="str">
        <f t="shared" si="1641"/>
        <v/>
      </c>
      <c r="AY4843" s="187" t="str">
        <f t="shared" si="1642"/>
        <v/>
      </c>
      <c r="AZ4843" s="187" t="str">
        <f t="shared" si="1643"/>
        <v/>
      </c>
      <c r="BA4843" s="187" t="str">
        <f t="shared" si="1644"/>
        <v xml:space="preserve"> </v>
      </c>
      <c r="BB4843" s="187" t="str">
        <f>IFERROR(IF(AW4843="","",VLOOKUP(AW4843,SUSS!R:S,2,FALSE)),AY4843*SUSS!$M$2)</f>
        <v/>
      </c>
      <c r="BC4843" s="187" t="str">
        <f t="shared" si="1645"/>
        <v/>
      </c>
    </row>
    <row r="4844" spans="29:55">
      <c r="AC4844" s="187" t="str">
        <f t="shared" si="1625"/>
        <v/>
      </c>
      <c r="AD4844" s="187" t="str">
        <f t="shared" si="1626"/>
        <v/>
      </c>
      <c r="AE4844" s="187" t="str">
        <f t="shared" si="1627"/>
        <v/>
      </c>
      <c r="AF4844" s="187" t="str">
        <f t="shared" si="1628"/>
        <v/>
      </c>
      <c r="AG4844" s="187" t="str">
        <f t="shared" si="1629"/>
        <v/>
      </c>
      <c r="AH4844" s="187" t="str">
        <f t="shared" si="1630"/>
        <v/>
      </c>
      <c r="AI4844" s="187" t="str">
        <f t="shared" si="1631"/>
        <v/>
      </c>
      <c r="AJ4844" s="187" t="str">
        <f t="shared" si="1632"/>
        <v/>
      </c>
      <c r="AK4844" s="187" t="str">
        <f t="shared" si="1633"/>
        <v/>
      </c>
      <c r="AN4844" s="187" t="str">
        <f t="shared" si="1634"/>
        <v/>
      </c>
      <c r="AO4844" s="187" t="str">
        <f t="shared" si="1635"/>
        <v/>
      </c>
      <c r="AP4844" s="187" t="str">
        <f t="shared" si="1636"/>
        <v/>
      </c>
      <c r="AT4844" s="187" t="str">
        <f t="shared" si="1637"/>
        <v/>
      </c>
      <c r="AU4844" s="187" t="str">
        <f t="shared" si="1638"/>
        <v/>
      </c>
      <c r="AV4844" s="187" t="str">
        <f t="shared" si="1639"/>
        <v/>
      </c>
      <c r="AW4844" s="187" t="str">
        <f t="shared" si="1640"/>
        <v/>
      </c>
      <c r="AX4844" s="187" t="str">
        <f t="shared" si="1641"/>
        <v/>
      </c>
      <c r="AY4844" s="187" t="str">
        <f t="shared" si="1642"/>
        <v/>
      </c>
      <c r="AZ4844" s="187" t="str">
        <f t="shared" si="1643"/>
        <v/>
      </c>
      <c r="BA4844" s="187" t="str">
        <f t="shared" si="1644"/>
        <v xml:space="preserve"> </v>
      </c>
      <c r="BB4844" s="187" t="str">
        <f>IFERROR(IF(AW4844="","",VLOOKUP(AW4844,SUSS!R:S,2,FALSE)),AY4844*SUSS!$M$2)</f>
        <v/>
      </c>
      <c r="BC4844" s="187" t="str">
        <f t="shared" si="1645"/>
        <v/>
      </c>
    </row>
    <row r="4845" spans="29:55">
      <c r="AC4845" s="187" t="str">
        <f t="shared" si="1625"/>
        <v/>
      </c>
      <c r="AD4845" s="187" t="str">
        <f t="shared" si="1626"/>
        <v/>
      </c>
      <c r="AE4845" s="187" t="str">
        <f t="shared" si="1627"/>
        <v/>
      </c>
      <c r="AF4845" s="187" t="str">
        <f t="shared" si="1628"/>
        <v/>
      </c>
      <c r="AG4845" s="187" t="str">
        <f t="shared" si="1629"/>
        <v/>
      </c>
      <c r="AH4845" s="187" t="str">
        <f t="shared" si="1630"/>
        <v/>
      </c>
      <c r="AI4845" s="187" t="str">
        <f t="shared" si="1631"/>
        <v/>
      </c>
      <c r="AJ4845" s="187" t="str">
        <f t="shared" si="1632"/>
        <v/>
      </c>
      <c r="AK4845" s="187" t="str">
        <f t="shared" si="1633"/>
        <v/>
      </c>
      <c r="AN4845" s="187" t="str">
        <f t="shared" si="1634"/>
        <v/>
      </c>
      <c r="AO4845" s="187" t="str">
        <f t="shared" si="1635"/>
        <v/>
      </c>
      <c r="AP4845" s="187" t="str">
        <f t="shared" si="1636"/>
        <v/>
      </c>
      <c r="AT4845" s="187" t="str">
        <f t="shared" si="1637"/>
        <v/>
      </c>
      <c r="AU4845" s="187" t="str">
        <f t="shared" si="1638"/>
        <v/>
      </c>
      <c r="AV4845" s="187" t="str">
        <f t="shared" si="1639"/>
        <v/>
      </c>
      <c r="AW4845" s="187" t="str">
        <f t="shared" si="1640"/>
        <v/>
      </c>
      <c r="AX4845" s="187" t="str">
        <f t="shared" si="1641"/>
        <v/>
      </c>
      <c r="AY4845" s="187" t="str">
        <f t="shared" si="1642"/>
        <v/>
      </c>
      <c r="AZ4845" s="187" t="str">
        <f t="shared" si="1643"/>
        <v/>
      </c>
      <c r="BA4845" s="187" t="str">
        <f t="shared" si="1644"/>
        <v xml:space="preserve"> </v>
      </c>
      <c r="BB4845" s="187" t="str">
        <f>IFERROR(IF(AW4845="","",VLOOKUP(AW4845,SUSS!R:S,2,FALSE)),AY4845*SUSS!$M$2)</f>
        <v/>
      </c>
      <c r="BC4845" s="187" t="str">
        <f t="shared" si="1645"/>
        <v/>
      </c>
    </row>
    <row r="4846" spans="29:55">
      <c r="AC4846" s="187" t="str">
        <f t="shared" si="1625"/>
        <v/>
      </c>
      <c r="AD4846" s="187" t="str">
        <f t="shared" si="1626"/>
        <v/>
      </c>
      <c r="AE4846" s="187" t="str">
        <f t="shared" si="1627"/>
        <v/>
      </c>
      <c r="AF4846" s="187" t="str">
        <f t="shared" si="1628"/>
        <v/>
      </c>
      <c r="AG4846" s="187" t="str">
        <f t="shared" si="1629"/>
        <v/>
      </c>
      <c r="AH4846" s="187" t="str">
        <f t="shared" si="1630"/>
        <v/>
      </c>
      <c r="AI4846" s="187" t="str">
        <f t="shared" si="1631"/>
        <v/>
      </c>
      <c r="AJ4846" s="187" t="str">
        <f t="shared" si="1632"/>
        <v/>
      </c>
      <c r="AK4846" s="187" t="str">
        <f t="shared" si="1633"/>
        <v/>
      </c>
      <c r="AN4846" s="187" t="str">
        <f t="shared" si="1634"/>
        <v/>
      </c>
      <c r="AO4846" s="187" t="str">
        <f t="shared" si="1635"/>
        <v/>
      </c>
      <c r="AP4846" s="187" t="str">
        <f t="shared" si="1636"/>
        <v/>
      </c>
      <c r="AT4846" s="187" t="str">
        <f t="shared" si="1637"/>
        <v/>
      </c>
      <c r="AU4846" s="187" t="str">
        <f t="shared" si="1638"/>
        <v/>
      </c>
      <c r="AV4846" s="187" t="str">
        <f t="shared" si="1639"/>
        <v/>
      </c>
      <c r="AW4846" s="187" t="str">
        <f t="shared" si="1640"/>
        <v/>
      </c>
      <c r="AX4846" s="187" t="str">
        <f t="shared" si="1641"/>
        <v/>
      </c>
      <c r="AY4846" s="187" t="str">
        <f t="shared" si="1642"/>
        <v/>
      </c>
      <c r="AZ4846" s="187" t="str">
        <f t="shared" si="1643"/>
        <v/>
      </c>
      <c r="BA4846" s="187" t="str">
        <f t="shared" si="1644"/>
        <v xml:space="preserve"> </v>
      </c>
      <c r="BB4846" s="187" t="str">
        <f>IFERROR(IF(AW4846="","",VLOOKUP(AW4846,SUSS!R:S,2,FALSE)),AY4846*SUSS!$M$2)</f>
        <v/>
      </c>
      <c r="BC4846" s="187" t="str">
        <f t="shared" si="1645"/>
        <v/>
      </c>
    </row>
    <row r="4847" spans="29:55">
      <c r="AC4847" s="187" t="str">
        <f t="shared" si="1625"/>
        <v/>
      </c>
      <c r="AD4847" s="187" t="str">
        <f t="shared" si="1626"/>
        <v/>
      </c>
      <c r="AE4847" s="187" t="str">
        <f t="shared" si="1627"/>
        <v/>
      </c>
      <c r="AF4847" s="187" t="str">
        <f t="shared" si="1628"/>
        <v/>
      </c>
      <c r="AG4847" s="187" t="str">
        <f t="shared" si="1629"/>
        <v/>
      </c>
      <c r="AH4847" s="187" t="str">
        <f t="shared" si="1630"/>
        <v/>
      </c>
      <c r="AI4847" s="187" t="str">
        <f t="shared" si="1631"/>
        <v/>
      </c>
      <c r="AJ4847" s="187" t="str">
        <f t="shared" si="1632"/>
        <v/>
      </c>
      <c r="AK4847" s="187" t="str">
        <f t="shared" si="1633"/>
        <v/>
      </c>
      <c r="AN4847" s="187" t="str">
        <f t="shared" si="1634"/>
        <v/>
      </c>
      <c r="AO4847" s="187" t="str">
        <f t="shared" si="1635"/>
        <v/>
      </c>
      <c r="AP4847" s="187" t="str">
        <f t="shared" si="1636"/>
        <v/>
      </c>
      <c r="AT4847" s="187" t="str">
        <f t="shared" si="1637"/>
        <v/>
      </c>
      <c r="AU4847" s="187" t="str">
        <f t="shared" si="1638"/>
        <v/>
      </c>
      <c r="AV4847" s="187" t="str">
        <f t="shared" si="1639"/>
        <v/>
      </c>
      <c r="AW4847" s="187" t="str">
        <f t="shared" si="1640"/>
        <v/>
      </c>
      <c r="AX4847" s="187" t="str">
        <f t="shared" si="1641"/>
        <v/>
      </c>
      <c r="AY4847" s="187" t="str">
        <f t="shared" si="1642"/>
        <v/>
      </c>
      <c r="AZ4847" s="187" t="str">
        <f t="shared" si="1643"/>
        <v/>
      </c>
      <c r="BA4847" s="187" t="str">
        <f t="shared" si="1644"/>
        <v xml:space="preserve"> </v>
      </c>
      <c r="BB4847" s="187" t="str">
        <f>IFERROR(IF(AW4847="","",VLOOKUP(AW4847,SUSS!R:S,2,FALSE)),AY4847*SUSS!$M$2)</f>
        <v/>
      </c>
      <c r="BC4847" s="187" t="str">
        <f t="shared" si="1645"/>
        <v/>
      </c>
    </row>
    <row r="4848" spans="29:55">
      <c r="AC4848" s="187" t="str">
        <f t="shared" si="1625"/>
        <v/>
      </c>
      <c r="AD4848" s="187" t="str">
        <f t="shared" si="1626"/>
        <v/>
      </c>
      <c r="AE4848" s="187" t="str">
        <f t="shared" si="1627"/>
        <v/>
      </c>
      <c r="AF4848" s="187" t="str">
        <f t="shared" si="1628"/>
        <v/>
      </c>
      <c r="AG4848" s="187" t="str">
        <f t="shared" si="1629"/>
        <v/>
      </c>
      <c r="AH4848" s="187" t="str">
        <f t="shared" si="1630"/>
        <v/>
      </c>
      <c r="AI4848" s="187" t="str">
        <f t="shared" si="1631"/>
        <v/>
      </c>
      <c r="AJ4848" s="187" t="str">
        <f t="shared" si="1632"/>
        <v/>
      </c>
      <c r="AK4848" s="187" t="str">
        <f t="shared" si="1633"/>
        <v/>
      </c>
      <c r="AN4848" s="187" t="str">
        <f t="shared" si="1634"/>
        <v/>
      </c>
      <c r="AO4848" s="187" t="str">
        <f t="shared" si="1635"/>
        <v/>
      </c>
      <c r="AP4848" s="187" t="str">
        <f t="shared" si="1636"/>
        <v/>
      </c>
      <c r="AT4848" s="187" t="str">
        <f t="shared" si="1637"/>
        <v/>
      </c>
      <c r="AU4848" s="187" t="str">
        <f t="shared" si="1638"/>
        <v/>
      </c>
      <c r="AV4848" s="187" t="str">
        <f t="shared" si="1639"/>
        <v/>
      </c>
      <c r="AW4848" s="187" t="str">
        <f t="shared" si="1640"/>
        <v/>
      </c>
      <c r="AX4848" s="187" t="str">
        <f t="shared" si="1641"/>
        <v/>
      </c>
      <c r="AY4848" s="187" t="str">
        <f t="shared" si="1642"/>
        <v/>
      </c>
      <c r="AZ4848" s="187" t="str">
        <f t="shared" si="1643"/>
        <v/>
      </c>
      <c r="BA4848" s="187" t="str">
        <f t="shared" si="1644"/>
        <v xml:space="preserve"> </v>
      </c>
      <c r="BB4848" s="187" t="str">
        <f>IFERROR(IF(AW4848="","",VLOOKUP(AW4848,SUSS!R:S,2,FALSE)),AY4848*SUSS!$M$2)</f>
        <v/>
      </c>
      <c r="BC4848" s="187" t="str">
        <f t="shared" si="1645"/>
        <v/>
      </c>
    </row>
    <row r="4849" spans="29:55">
      <c r="AC4849" s="187" t="str">
        <f t="shared" si="1625"/>
        <v/>
      </c>
      <c r="AD4849" s="187" t="str">
        <f t="shared" si="1626"/>
        <v/>
      </c>
      <c r="AE4849" s="187" t="str">
        <f t="shared" si="1627"/>
        <v/>
      </c>
      <c r="AF4849" s="187" t="str">
        <f t="shared" si="1628"/>
        <v/>
      </c>
      <c r="AG4849" s="187" t="str">
        <f t="shared" si="1629"/>
        <v/>
      </c>
      <c r="AH4849" s="187" t="str">
        <f t="shared" si="1630"/>
        <v/>
      </c>
      <c r="AI4849" s="187" t="str">
        <f t="shared" si="1631"/>
        <v/>
      </c>
      <c r="AJ4849" s="187" t="str">
        <f t="shared" si="1632"/>
        <v/>
      </c>
      <c r="AK4849" s="187" t="str">
        <f t="shared" si="1633"/>
        <v/>
      </c>
      <c r="AN4849" s="187" t="str">
        <f t="shared" si="1634"/>
        <v/>
      </c>
      <c r="AO4849" s="187" t="str">
        <f t="shared" si="1635"/>
        <v/>
      </c>
      <c r="AP4849" s="187" t="str">
        <f t="shared" si="1636"/>
        <v/>
      </c>
      <c r="AT4849" s="187" t="str">
        <f t="shared" si="1637"/>
        <v/>
      </c>
      <c r="AU4849" s="187" t="str">
        <f t="shared" si="1638"/>
        <v/>
      </c>
      <c r="AV4849" s="187" t="str">
        <f t="shared" si="1639"/>
        <v/>
      </c>
      <c r="AW4849" s="187" t="str">
        <f t="shared" si="1640"/>
        <v/>
      </c>
      <c r="AX4849" s="187" t="str">
        <f t="shared" si="1641"/>
        <v/>
      </c>
      <c r="AY4849" s="187" t="str">
        <f t="shared" si="1642"/>
        <v/>
      </c>
      <c r="AZ4849" s="187" t="str">
        <f t="shared" si="1643"/>
        <v/>
      </c>
      <c r="BA4849" s="187" t="str">
        <f t="shared" si="1644"/>
        <v xml:space="preserve"> </v>
      </c>
      <c r="BB4849" s="187" t="str">
        <f>IFERROR(IF(AW4849="","",VLOOKUP(AW4849,SUSS!R:S,2,FALSE)),AY4849*SUSS!$M$2)</f>
        <v/>
      </c>
      <c r="BC4849" s="187" t="str">
        <f t="shared" si="1645"/>
        <v/>
      </c>
    </row>
    <row r="4850" spans="29:55">
      <c r="AC4850" s="187" t="str">
        <f t="shared" si="1625"/>
        <v/>
      </c>
      <c r="AD4850" s="187" t="str">
        <f t="shared" si="1626"/>
        <v/>
      </c>
      <c r="AE4850" s="187" t="str">
        <f t="shared" si="1627"/>
        <v/>
      </c>
      <c r="AF4850" s="187" t="str">
        <f t="shared" si="1628"/>
        <v/>
      </c>
      <c r="AG4850" s="187" t="str">
        <f t="shared" si="1629"/>
        <v/>
      </c>
      <c r="AH4850" s="187" t="str">
        <f t="shared" si="1630"/>
        <v/>
      </c>
      <c r="AI4850" s="187" t="str">
        <f t="shared" si="1631"/>
        <v/>
      </c>
      <c r="AJ4850" s="187" t="str">
        <f t="shared" si="1632"/>
        <v/>
      </c>
      <c r="AK4850" s="187" t="str">
        <f t="shared" si="1633"/>
        <v/>
      </c>
      <c r="AN4850" s="187" t="str">
        <f t="shared" si="1634"/>
        <v/>
      </c>
      <c r="AO4850" s="187" t="str">
        <f t="shared" si="1635"/>
        <v/>
      </c>
      <c r="AP4850" s="187" t="str">
        <f t="shared" si="1636"/>
        <v/>
      </c>
      <c r="AT4850" s="187" t="str">
        <f t="shared" si="1637"/>
        <v/>
      </c>
      <c r="AU4850" s="187" t="str">
        <f t="shared" si="1638"/>
        <v/>
      </c>
      <c r="AV4850" s="187" t="str">
        <f t="shared" si="1639"/>
        <v/>
      </c>
      <c r="AW4850" s="187" t="str">
        <f t="shared" si="1640"/>
        <v/>
      </c>
      <c r="AX4850" s="187" t="str">
        <f t="shared" si="1641"/>
        <v/>
      </c>
      <c r="AY4850" s="187" t="str">
        <f t="shared" si="1642"/>
        <v/>
      </c>
      <c r="AZ4850" s="187" t="str">
        <f t="shared" si="1643"/>
        <v/>
      </c>
      <c r="BA4850" s="187" t="str">
        <f t="shared" si="1644"/>
        <v xml:space="preserve"> </v>
      </c>
      <c r="BB4850" s="187" t="str">
        <f>IFERROR(IF(AW4850="","",VLOOKUP(AW4850,SUSS!R:S,2,FALSE)),AY4850*SUSS!$M$2)</f>
        <v/>
      </c>
      <c r="BC4850" s="187" t="str">
        <f t="shared" si="1645"/>
        <v/>
      </c>
    </row>
    <row r="4851" spans="29:55">
      <c r="AC4851" s="187" t="str">
        <f t="shared" si="1625"/>
        <v/>
      </c>
      <c r="AD4851" s="187" t="str">
        <f t="shared" si="1626"/>
        <v/>
      </c>
      <c r="AE4851" s="187" t="str">
        <f t="shared" si="1627"/>
        <v/>
      </c>
      <c r="AF4851" s="187" t="str">
        <f t="shared" si="1628"/>
        <v/>
      </c>
      <c r="AG4851" s="187" t="str">
        <f t="shared" si="1629"/>
        <v/>
      </c>
      <c r="AH4851" s="187" t="str">
        <f t="shared" si="1630"/>
        <v/>
      </c>
      <c r="AI4851" s="187" t="str">
        <f t="shared" si="1631"/>
        <v/>
      </c>
      <c r="AJ4851" s="187" t="str">
        <f t="shared" si="1632"/>
        <v/>
      </c>
      <c r="AK4851" s="187" t="str">
        <f t="shared" si="1633"/>
        <v/>
      </c>
      <c r="AN4851" s="187" t="str">
        <f t="shared" si="1634"/>
        <v/>
      </c>
      <c r="AO4851" s="187" t="str">
        <f t="shared" si="1635"/>
        <v/>
      </c>
      <c r="AP4851" s="187" t="str">
        <f t="shared" si="1636"/>
        <v/>
      </c>
      <c r="AT4851" s="187" t="str">
        <f t="shared" si="1637"/>
        <v/>
      </c>
      <c r="AU4851" s="187" t="str">
        <f t="shared" si="1638"/>
        <v/>
      </c>
      <c r="AV4851" s="187" t="str">
        <f t="shared" si="1639"/>
        <v/>
      </c>
      <c r="AW4851" s="187" t="str">
        <f t="shared" si="1640"/>
        <v/>
      </c>
      <c r="AX4851" s="187" t="str">
        <f t="shared" si="1641"/>
        <v/>
      </c>
      <c r="AY4851" s="187" t="str">
        <f t="shared" si="1642"/>
        <v/>
      </c>
      <c r="AZ4851" s="187" t="str">
        <f t="shared" si="1643"/>
        <v/>
      </c>
      <c r="BA4851" s="187" t="str">
        <f t="shared" si="1644"/>
        <v xml:space="preserve"> </v>
      </c>
      <c r="BB4851" s="187" t="str">
        <f>IFERROR(IF(AW4851="","",VLOOKUP(AW4851,SUSS!R:S,2,FALSE)),AY4851*SUSS!$M$2)</f>
        <v/>
      </c>
      <c r="BC4851" s="187" t="str">
        <f t="shared" si="1645"/>
        <v/>
      </c>
    </row>
    <row r="4852" spans="29:55">
      <c r="AC4852" s="187" t="str">
        <f t="shared" si="1625"/>
        <v/>
      </c>
      <c r="AD4852" s="187" t="str">
        <f t="shared" si="1626"/>
        <v/>
      </c>
      <c r="AE4852" s="187" t="str">
        <f t="shared" si="1627"/>
        <v/>
      </c>
      <c r="AF4852" s="187" t="str">
        <f t="shared" si="1628"/>
        <v/>
      </c>
      <c r="AG4852" s="187" t="str">
        <f t="shared" si="1629"/>
        <v/>
      </c>
      <c r="AH4852" s="187" t="str">
        <f t="shared" si="1630"/>
        <v/>
      </c>
      <c r="AI4852" s="187" t="str">
        <f t="shared" si="1631"/>
        <v/>
      </c>
      <c r="AJ4852" s="187" t="str">
        <f t="shared" si="1632"/>
        <v/>
      </c>
      <c r="AK4852" s="187" t="str">
        <f t="shared" si="1633"/>
        <v/>
      </c>
      <c r="AN4852" s="187" t="str">
        <f t="shared" si="1634"/>
        <v/>
      </c>
      <c r="AO4852" s="187" t="str">
        <f t="shared" si="1635"/>
        <v/>
      </c>
      <c r="AP4852" s="187" t="str">
        <f t="shared" si="1636"/>
        <v/>
      </c>
      <c r="AT4852" s="187" t="str">
        <f t="shared" si="1637"/>
        <v/>
      </c>
      <c r="AU4852" s="187" t="str">
        <f t="shared" si="1638"/>
        <v/>
      </c>
      <c r="AV4852" s="187" t="str">
        <f t="shared" si="1639"/>
        <v/>
      </c>
      <c r="AW4852" s="187" t="str">
        <f t="shared" si="1640"/>
        <v/>
      </c>
      <c r="AX4852" s="187" t="str">
        <f t="shared" si="1641"/>
        <v/>
      </c>
      <c r="AY4852" s="187" t="str">
        <f t="shared" si="1642"/>
        <v/>
      </c>
      <c r="AZ4852" s="187" t="str">
        <f t="shared" si="1643"/>
        <v/>
      </c>
      <c r="BA4852" s="187" t="str">
        <f t="shared" si="1644"/>
        <v xml:space="preserve"> </v>
      </c>
      <c r="BB4852" s="187" t="str">
        <f>IFERROR(IF(AW4852="","",VLOOKUP(AW4852,SUSS!R:S,2,FALSE)),AY4852*SUSS!$M$2)</f>
        <v/>
      </c>
      <c r="BC4852" s="187" t="str">
        <f t="shared" si="1645"/>
        <v/>
      </c>
    </row>
    <row r="4853" spans="29:55">
      <c r="AC4853" s="187" t="str">
        <f t="shared" si="1625"/>
        <v/>
      </c>
      <c r="AD4853" s="187" t="str">
        <f t="shared" si="1626"/>
        <v/>
      </c>
      <c r="AE4853" s="187" t="str">
        <f t="shared" si="1627"/>
        <v/>
      </c>
      <c r="AF4853" s="187" t="str">
        <f t="shared" si="1628"/>
        <v/>
      </c>
      <c r="AG4853" s="187" t="str">
        <f t="shared" si="1629"/>
        <v/>
      </c>
      <c r="AH4853" s="187" t="str">
        <f t="shared" si="1630"/>
        <v/>
      </c>
      <c r="AI4853" s="187" t="str">
        <f t="shared" si="1631"/>
        <v/>
      </c>
      <c r="AJ4853" s="187" t="str">
        <f t="shared" si="1632"/>
        <v/>
      </c>
      <c r="AK4853" s="187" t="str">
        <f t="shared" si="1633"/>
        <v/>
      </c>
      <c r="AN4853" s="187" t="str">
        <f t="shared" si="1634"/>
        <v/>
      </c>
      <c r="AO4853" s="187" t="str">
        <f t="shared" si="1635"/>
        <v/>
      </c>
      <c r="AP4853" s="187" t="str">
        <f t="shared" si="1636"/>
        <v/>
      </c>
      <c r="AT4853" s="187" t="str">
        <f t="shared" si="1637"/>
        <v/>
      </c>
      <c r="AU4853" s="187" t="str">
        <f t="shared" si="1638"/>
        <v/>
      </c>
      <c r="AV4853" s="187" t="str">
        <f t="shared" si="1639"/>
        <v/>
      </c>
      <c r="AW4853" s="187" t="str">
        <f t="shared" si="1640"/>
        <v/>
      </c>
      <c r="AX4853" s="187" t="str">
        <f t="shared" si="1641"/>
        <v/>
      </c>
      <c r="AY4853" s="187" t="str">
        <f t="shared" si="1642"/>
        <v/>
      </c>
      <c r="AZ4853" s="187" t="str">
        <f t="shared" si="1643"/>
        <v/>
      </c>
      <c r="BA4853" s="187" t="str">
        <f t="shared" si="1644"/>
        <v xml:space="preserve"> </v>
      </c>
      <c r="BB4853" s="187" t="str">
        <f>IFERROR(IF(AW4853="","",VLOOKUP(AW4853,SUSS!R:S,2,FALSE)),AY4853*SUSS!$M$2)</f>
        <v/>
      </c>
      <c r="BC4853" s="187" t="str">
        <f t="shared" si="1645"/>
        <v/>
      </c>
    </row>
    <row r="4854" spans="29:55">
      <c r="AC4854" s="187" t="str">
        <f t="shared" si="1625"/>
        <v/>
      </c>
      <c r="AD4854" s="187" t="str">
        <f t="shared" si="1626"/>
        <v/>
      </c>
      <c r="AE4854" s="187" t="str">
        <f t="shared" si="1627"/>
        <v/>
      </c>
      <c r="AF4854" s="187" t="str">
        <f t="shared" si="1628"/>
        <v/>
      </c>
      <c r="AG4854" s="187" t="str">
        <f t="shared" si="1629"/>
        <v/>
      </c>
      <c r="AH4854" s="187" t="str">
        <f t="shared" si="1630"/>
        <v/>
      </c>
      <c r="AI4854" s="187" t="str">
        <f t="shared" si="1631"/>
        <v/>
      </c>
      <c r="AJ4854" s="187" t="str">
        <f t="shared" si="1632"/>
        <v/>
      </c>
      <c r="AK4854" s="187" t="str">
        <f t="shared" si="1633"/>
        <v/>
      </c>
      <c r="AN4854" s="187" t="str">
        <f t="shared" si="1634"/>
        <v/>
      </c>
      <c r="AO4854" s="187" t="str">
        <f t="shared" si="1635"/>
        <v/>
      </c>
      <c r="AP4854" s="187" t="str">
        <f t="shared" si="1636"/>
        <v/>
      </c>
      <c r="AT4854" s="187" t="str">
        <f t="shared" si="1637"/>
        <v/>
      </c>
      <c r="AU4854" s="187" t="str">
        <f t="shared" si="1638"/>
        <v/>
      </c>
      <c r="AV4854" s="187" t="str">
        <f t="shared" si="1639"/>
        <v/>
      </c>
      <c r="AW4854" s="187" t="str">
        <f t="shared" si="1640"/>
        <v/>
      </c>
      <c r="AX4854" s="187" t="str">
        <f t="shared" si="1641"/>
        <v/>
      </c>
      <c r="AY4854" s="187" t="str">
        <f t="shared" si="1642"/>
        <v/>
      </c>
      <c r="AZ4854" s="187" t="str">
        <f t="shared" si="1643"/>
        <v/>
      </c>
      <c r="BA4854" s="187" t="str">
        <f t="shared" si="1644"/>
        <v xml:space="preserve"> </v>
      </c>
      <c r="BB4854" s="187" t="str">
        <f>IFERROR(IF(AW4854="","",VLOOKUP(AW4854,SUSS!R:S,2,FALSE)),AY4854*SUSS!$M$2)</f>
        <v/>
      </c>
      <c r="BC4854" s="187" t="str">
        <f t="shared" si="1645"/>
        <v/>
      </c>
    </row>
    <row r="4855" spans="29:55">
      <c r="AC4855" s="187" t="str">
        <f t="shared" si="1625"/>
        <v/>
      </c>
      <c r="AD4855" s="187" t="str">
        <f t="shared" si="1626"/>
        <v/>
      </c>
      <c r="AE4855" s="187" t="str">
        <f t="shared" si="1627"/>
        <v/>
      </c>
      <c r="AF4855" s="187" t="str">
        <f t="shared" si="1628"/>
        <v/>
      </c>
      <c r="AG4855" s="187" t="str">
        <f t="shared" si="1629"/>
        <v/>
      </c>
      <c r="AH4855" s="187" t="str">
        <f t="shared" si="1630"/>
        <v/>
      </c>
      <c r="AI4855" s="187" t="str">
        <f t="shared" si="1631"/>
        <v/>
      </c>
      <c r="AJ4855" s="187" t="str">
        <f t="shared" si="1632"/>
        <v/>
      </c>
      <c r="AK4855" s="187" t="str">
        <f t="shared" si="1633"/>
        <v/>
      </c>
      <c r="AN4855" s="187" t="str">
        <f t="shared" si="1634"/>
        <v/>
      </c>
      <c r="AO4855" s="187" t="str">
        <f t="shared" si="1635"/>
        <v/>
      </c>
      <c r="AP4855" s="187" t="str">
        <f t="shared" si="1636"/>
        <v/>
      </c>
      <c r="AT4855" s="187" t="str">
        <f t="shared" si="1637"/>
        <v/>
      </c>
      <c r="AU4855" s="187" t="str">
        <f t="shared" si="1638"/>
        <v/>
      </c>
      <c r="AV4855" s="187" t="str">
        <f t="shared" si="1639"/>
        <v/>
      </c>
      <c r="AW4855" s="187" t="str">
        <f t="shared" si="1640"/>
        <v/>
      </c>
      <c r="AX4855" s="187" t="str">
        <f t="shared" si="1641"/>
        <v/>
      </c>
      <c r="AY4855" s="187" t="str">
        <f t="shared" si="1642"/>
        <v/>
      </c>
      <c r="AZ4855" s="187" t="str">
        <f t="shared" si="1643"/>
        <v/>
      </c>
      <c r="BA4855" s="187" t="str">
        <f t="shared" si="1644"/>
        <v xml:space="preserve"> </v>
      </c>
      <c r="BB4855" s="187" t="str">
        <f>IFERROR(IF(AW4855="","",VLOOKUP(AW4855,SUSS!R:S,2,FALSE)),AY4855*SUSS!$M$2)</f>
        <v/>
      </c>
      <c r="BC4855" s="187" t="str">
        <f t="shared" si="1645"/>
        <v/>
      </c>
    </row>
    <row r="4856" spans="29:55">
      <c r="AC4856" s="187" t="str">
        <f t="shared" si="1625"/>
        <v/>
      </c>
      <c r="AD4856" s="187" t="str">
        <f t="shared" si="1626"/>
        <v/>
      </c>
      <c r="AE4856" s="187" t="str">
        <f t="shared" si="1627"/>
        <v/>
      </c>
      <c r="AF4856" s="187" t="str">
        <f t="shared" si="1628"/>
        <v/>
      </c>
      <c r="AG4856" s="187" t="str">
        <f t="shared" si="1629"/>
        <v/>
      </c>
      <c r="AH4856" s="187" t="str">
        <f t="shared" si="1630"/>
        <v/>
      </c>
      <c r="AI4856" s="187" t="str">
        <f t="shared" si="1631"/>
        <v/>
      </c>
      <c r="AJ4856" s="187" t="str">
        <f t="shared" si="1632"/>
        <v/>
      </c>
      <c r="AK4856" s="187" t="str">
        <f t="shared" si="1633"/>
        <v/>
      </c>
      <c r="AN4856" s="187" t="str">
        <f t="shared" si="1634"/>
        <v/>
      </c>
      <c r="AO4856" s="187" t="str">
        <f t="shared" si="1635"/>
        <v/>
      </c>
      <c r="AP4856" s="187" t="str">
        <f t="shared" si="1636"/>
        <v/>
      </c>
      <c r="AT4856" s="187" t="str">
        <f t="shared" si="1637"/>
        <v/>
      </c>
      <c r="AU4856" s="187" t="str">
        <f t="shared" si="1638"/>
        <v/>
      </c>
      <c r="AV4856" s="187" t="str">
        <f t="shared" si="1639"/>
        <v/>
      </c>
      <c r="AW4856" s="187" t="str">
        <f t="shared" si="1640"/>
        <v/>
      </c>
      <c r="AX4856" s="187" t="str">
        <f t="shared" si="1641"/>
        <v/>
      </c>
      <c r="AY4856" s="187" t="str">
        <f t="shared" si="1642"/>
        <v/>
      </c>
      <c r="AZ4856" s="187" t="str">
        <f t="shared" si="1643"/>
        <v/>
      </c>
      <c r="BA4856" s="187" t="str">
        <f t="shared" si="1644"/>
        <v xml:space="preserve"> </v>
      </c>
      <c r="BB4856" s="187" t="str">
        <f>IFERROR(IF(AW4856="","",VLOOKUP(AW4856,SUSS!R:S,2,FALSE)),AY4856*SUSS!$M$2)</f>
        <v/>
      </c>
      <c r="BC4856" s="187" t="str">
        <f t="shared" si="1645"/>
        <v/>
      </c>
    </row>
    <row r="4857" spans="29:55">
      <c r="AC4857" s="187" t="str">
        <f t="shared" si="1625"/>
        <v/>
      </c>
      <c r="AD4857" s="187" t="str">
        <f t="shared" si="1626"/>
        <v/>
      </c>
      <c r="AE4857" s="187" t="str">
        <f t="shared" si="1627"/>
        <v/>
      </c>
      <c r="AF4857" s="187" t="str">
        <f t="shared" si="1628"/>
        <v/>
      </c>
      <c r="AG4857" s="187" t="str">
        <f t="shared" si="1629"/>
        <v/>
      </c>
      <c r="AH4857" s="187" t="str">
        <f t="shared" si="1630"/>
        <v/>
      </c>
      <c r="AI4857" s="187" t="str">
        <f t="shared" si="1631"/>
        <v/>
      </c>
      <c r="AJ4857" s="187" t="str">
        <f t="shared" si="1632"/>
        <v/>
      </c>
      <c r="AK4857" s="187" t="str">
        <f t="shared" si="1633"/>
        <v/>
      </c>
      <c r="AN4857" s="187" t="str">
        <f t="shared" si="1634"/>
        <v/>
      </c>
      <c r="AO4857" s="187" t="str">
        <f t="shared" si="1635"/>
        <v/>
      </c>
      <c r="AP4857" s="187" t="str">
        <f t="shared" si="1636"/>
        <v/>
      </c>
      <c r="AT4857" s="187" t="str">
        <f t="shared" si="1637"/>
        <v/>
      </c>
      <c r="AU4857" s="187" t="str">
        <f t="shared" si="1638"/>
        <v/>
      </c>
      <c r="AV4857" s="187" t="str">
        <f t="shared" si="1639"/>
        <v/>
      </c>
      <c r="AW4857" s="187" t="str">
        <f t="shared" si="1640"/>
        <v/>
      </c>
      <c r="AX4857" s="187" t="str">
        <f t="shared" si="1641"/>
        <v/>
      </c>
      <c r="AY4857" s="187" t="str">
        <f t="shared" si="1642"/>
        <v/>
      </c>
      <c r="AZ4857" s="187" t="str">
        <f t="shared" si="1643"/>
        <v/>
      </c>
      <c r="BA4857" s="187" t="str">
        <f t="shared" si="1644"/>
        <v xml:space="preserve"> </v>
      </c>
      <c r="BB4857" s="187" t="str">
        <f>IFERROR(IF(AW4857="","",VLOOKUP(AW4857,SUSS!R:S,2,FALSE)),AY4857*SUSS!$M$2)</f>
        <v/>
      </c>
      <c r="BC4857" s="187" t="str">
        <f t="shared" si="1645"/>
        <v/>
      </c>
    </row>
    <row r="4858" spans="29:55">
      <c r="AC4858" s="187" t="str">
        <f t="shared" si="1625"/>
        <v/>
      </c>
      <c r="AD4858" s="187" t="str">
        <f t="shared" si="1626"/>
        <v/>
      </c>
      <c r="AE4858" s="187" t="str">
        <f t="shared" si="1627"/>
        <v/>
      </c>
      <c r="AF4858" s="187" t="str">
        <f t="shared" si="1628"/>
        <v/>
      </c>
      <c r="AG4858" s="187" t="str">
        <f t="shared" si="1629"/>
        <v/>
      </c>
      <c r="AH4858" s="187" t="str">
        <f t="shared" si="1630"/>
        <v/>
      </c>
      <c r="AI4858" s="187" t="str">
        <f t="shared" si="1631"/>
        <v/>
      </c>
      <c r="AJ4858" s="187" t="str">
        <f t="shared" si="1632"/>
        <v/>
      </c>
      <c r="AK4858" s="187" t="str">
        <f t="shared" si="1633"/>
        <v/>
      </c>
      <c r="AN4858" s="187" t="str">
        <f t="shared" si="1634"/>
        <v/>
      </c>
      <c r="AO4858" s="187" t="str">
        <f t="shared" si="1635"/>
        <v/>
      </c>
      <c r="AP4858" s="187" t="str">
        <f t="shared" si="1636"/>
        <v/>
      </c>
      <c r="AT4858" s="187" t="str">
        <f t="shared" si="1637"/>
        <v/>
      </c>
      <c r="AU4858" s="187" t="str">
        <f t="shared" si="1638"/>
        <v/>
      </c>
      <c r="AV4858" s="187" t="str">
        <f t="shared" si="1639"/>
        <v/>
      </c>
      <c r="AW4858" s="187" t="str">
        <f t="shared" si="1640"/>
        <v/>
      </c>
      <c r="AX4858" s="187" t="str">
        <f t="shared" si="1641"/>
        <v/>
      </c>
      <c r="AY4858" s="187" t="str">
        <f t="shared" si="1642"/>
        <v/>
      </c>
      <c r="AZ4858" s="187" t="str">
        <f t="shared" si="1643"/>
        <v/>
      </c>
      <c r="BA4858" s="187" t="str">
        <f t="shared" si="1644"/>
        <v xml:space="preserve"> </v>
      </c>
      <c r="BB4858" s="187" t="str">
        <f>IFERROR(IF(AW4858="","",VLOOKUP(AW4858,SUSS!R:S,2,FALSE)),AY4858*SUSS!$M$2)</f>
        <v/>
      </c>
      <c r="BC4858" s="187" t="str">
        <f t="shared" si="1645"/>
        <v/>
      </c>
    </row>
    <row r="4859" spans="29:55">
      <c r="AC4859" s="187" t="str">
        <f t="shared" si="1625"/>
        <v/>
      </c>
      <c r="AD4859" s="187" t="str">
        <f t="shared" si="1626"/>
        <v/>
      </c>
      <c r="AE4859" s="187" t="str">
        <f t="shared" si="1627"/>
        <v/>
      </c>
      <c r="AF4859" s="187" t="str">
        <f t="shared" si="1628"/>
        <v/>
      </c>
      <c r="AG4859" s="187" t="str">
        <f t="shared" si="1629"/>
        <v/>
      </c>
      <c r="AH4859" s="187" t="str">
        <f t="shared" si="1630"/>
        <v/>
      </c>
      <c r="AI4859" s="187" t="str">
        <f t="shared" si="1631"/>
        <v/>
      </c>
      <c r="AJ4859" s="187" t="str">
        <f t="shared" si="1632"/>
        <v/>
      </c>
      <c r="AK4859" s="187" t="str">
        <f t="shared" si="1633"/>
        <v/>
      </c>
      <c r="AN4859" s="187" t="str">
        <f t="shared" si="1634"/>
        <v/>
      </c>
      <c r="AO4859" s="187" t="str">
        <f t="shared" si="1635"/>
        <v/>
      </c>
      <c r="AP4859" s="187" t="str">
        <f t="shared" si="1636"/>
        <v/>
      </c>
      <c r="AT4859" s="187" t="str">
        <f t="shared" si="1637"/>
        <v/>
      </c>
      <c r="AU4859" s="187" t="str">
        <f t="shared" si="1638"/>
        <v/>
      </c>
      <c r="AV4859" s="187" t="str">
        <f t="shared" si="1639"/>
        <v/>
      </c>
      <c r="AW4859" s="187" t="str">
        <f t="shared" si="1640"/>
        <v/>
      </c>
      <c r="AX4859" s="187" t="str">
        <f t="shared" si="1641"/>
        <v/>
      </c>
      <c r="AY4859" s="187" t="str">
        <f t="shared" si="1642"/>
        <v/>
      </c>
      <c r="AZ4859" s="187" t="str">
        <f t="shared" si="1643"/>
        <v/>
      </c>
      <c r="BA4859" s="187" t="str">
        <f t="shared" si="1644"/>
        <v xml:space="preserve"> </v>
      </c>
      <c r="BB4859" s="187" t="str">
        <f>IFERROR(IF(AW4859="","",VLOOKUP(AW4859,SUSS!R:S,2,FALSE)),AY4859*SUSS!$M$2)</f>
        <v/>
      </c>
      <c r="BC4859" s="187" t="str">
        <f t="shared" si="1645"/>
        <v/>
      </c>
    </row>
    <row r="4860" spans="29:55">
      <c r="AC4860" s="187" t="str">
        <f t="shared" si="1625"/>
        <v/>
      </c>
      <c r="AD4860" s="187" t="str">
        <f t="shared" si="1626"/>
        <v/>
      </c>
      <c r="AE4860" s="187" t="str">
        <f t="shared" si="1627"/>
        <v/>
      </c>
      <c r="AF4860" s="187" t="str">
        <f t="shared" si="1628"/>
        <v/>
      </c>
      <c r="AG4860" s="187" t="str">
        <f t="shared" si="1629"/>
        <v/>
      </c>
      <c r="AH4860" s="187" t="str">
        <f t="shared" si="1630"/>
        <v/>
      </c>
      <c r="AI4860" s="187" t="str">
        <f t="shared" si="1631"/>
        <v/>
      </c>
      <c r="AJ4860" s="187" t="str">
        <f t="shared" si="1632"/>
        <v/>
      </c>
      <c r="AK4860" s="187" t="str">
        <f t="shared" si="1633"/>
        <v/>
      </c>
      <c r="AN4860" s="187" t="str">
        <f t="shared" si="1634"/>
        <v/>
      </c>
      <c r="AO4860" s="187" t="str">
        <f t="shared" si="1635"/>
        <v/>
      </c>
      <c r="AP4860" s="187" t="str">
        <f t="shared" si="1636"/>
        <v/>
      </c>
      <c r="AT4860" s="187" t="str">
        <f t="shared" si="1637"/>
        <v/>
      </c>
      <c r="AU4860" s="187" t="str">
        <f t="shared" si="1638"/>
        <v/>
      </c>
      <c r="AV4860" s="187" t="str">
        <f t="shared" si="1639"/>
        <v/>
      </c>
      <c r="AW4860" s="187" t="str">
        <f t="shared" si="1640"/>
        <v/>
      </c>
      <c r="AX4860" s="187" t="str">
        <f t="shared" si="1641"/>
        <v/>
      </c>
      <c r="AY4860" s="187" t="str">
        <f t="shared" si="1642"/>
        <v/>
      </c>
      <c r="AZ4860" s="187" t="str">
        <f t="shared" si="1643"/>
        <v/>
      </c>
      <c r="BA4860" s="187" t="str">
        <f t="shared" si="1644"/>
        <v xml:space="preserve"> </v>
      </c>
      <c r="BB4860" s="187" t="str">
        <f>IFERROR(IF(AW4860="","",VLOOKUP(AW4860,SUSS!R:S,2,FALSE)),AY4860*SUSS!$M$2)</f>
        <v/>
      </c>
      <c r="BC4860" s="187" t="str">
        <f t="shared" si="1645"/>
        <v/>
      </c>
    </row>
    <row r="4861" spans="29:55">
      <c r="AC4861" s="187" t="str">
        <f t="shared" si="1625"/>
        <v/>
      </c>
      <c r="AD4861" s="187" t="str">
        <f t="shared" si="1626"/>
        <v/>
      </c>
      <c r="AE4861" s="187" t="str">
        <f t="shared" si="1627"/>
        <v/>
      </c>
      <c r="AF4861" s="187" t="str">
        <f t="shared" si="1628"/>
        <v/>
      </c>
      <c r="AG4861" s="187" t="str">
        <f t="shared" si="1629"/>
        <v/>
      </c>
      <c r="AH4861" s="187" t="str">
        <f t="shared" si="1630"/>
        <v/>
      </c>
      <c r="AI4861" s="187" t="str">
        <f t="shared" si="1631"/>
        <v/>
      </c>
      <c r="AJ4861" s="187" t="str">
        <f t="shared" si="1632"/>
        <v/>
      </c>
      <c r="AK4861" s="187" t="str">
        <f t="shared" si="1633"/>
        <v/>
      </c>
      <c r="AN4861" s="187" t="str">
        <f t="shared" si="1634"/>
        <v/>
      </c>
      <c r="AO4861" s="187" t="str">
        <f t="shared" si="1635"/>
        <v/>
      </c>
      <c r="AP4861" s="187" t="str">
        <f t="shared" si="1636"/>
        <v/>
      </c>
      <c r="AT4861" s="187" t="str">
        <f t="shared" si="1637"/>
        <v/>
      </c>
      <c r="AU4861" s="187" t="str">
        <f t="shared" si="1638"/>
        <v/>
      </c>
      <c r="AV4861" s="187" t="str">
        <f t="shared" si="1639"/>
        <v/>
      </c>
      <c r="AW4861" s="187" t="str">
        <f t="shared" si="1640"/>
        <v/>
      </c>
      <c r="AX4861" s="187" t="str">
        <f t="shared" si="1641"/>
        <v/>
      </c>
      <c r="AY4861" s="187" t="str">
        <f t="shared" si="1642"/>
        <v/>
      </c>
      <c r="AZ4861" s="187" t="str">
        <f t="shared" si="1643"/>
        <v/>
      </c>
      <c r="BA4861" s="187" t="str">
        <f t="shared" si="1644"/>
        <v xml:space="preserve"> </v>
      </c>
      <c r="BB4861" s="187" t="str">
        <f>IFERROR(IF(AW4861="","",VLOOKUP(AW4861,SUSS!R:S,2,FALSE)),AY4861*SUSS!$M$2)</f>
        <v/>
      </c>
      <c r="BC4861" s="187" t="str">
        <f t="shared" si="1645"/>
        <v/>
      </c>
    </row>
    <row r="4862" spans="29:55">
      <c r="AC4862" s="187" t="str">
        <f t="shared" si="1625"/>
        <v/>
      </c>
      <c r="AD4862" s="187" t="str">
        <f t="shared" si="1626"/>
        <v/>
      </c>
      <c r="AE4862" s="187" t="str">
        <f t="shared" si="1627"/>
        <v/>
      </c>
      <c r="AF4862" s="187" t="str">
        <f t="shared" si="1628"/>
        <v/>
      </c>
      <c r="AG4862" s="187" t="str">
        <f t="shared" si="1629"/>
        <v/>
      </c>
      <c r="AH4862" s="187" t="str">
        <f t="shared" si="1630"/>
        <v/>
      </c>
      <c r="AI4862" s="187" t="str">
        <f t="shared" si="1631"/>
        <v/>
      </c>
      <c r="AJ4862" s="187" t="str">
        <f t="shared" si="1632"/>
        <v/>
      </c>
      <c r="AK4862" s="187" t="str">
        <f t="shared" si="1633"/>
        <v/>
      </c>
      <c r="AN4862" s="187" t="str">
        <f t="shared" si="1634"/>
        <v/>
      </c>
      <c r="AO4862" s="187" t="str">
        <f t="shared" si="1635"/>
        <v/>
      </c>
      <c r="AP4862" s="187" t="str">
        <f t="shared" si="1636"/>
        <v/>
      </c>
      <c r="AT4862" s="187" t="str">
        <f t="shared" si="1637"/>
        <v/>
      </c>
      <c r="AU4862" s="187" t="str">
        <f t="shared" si="1638"/>
        <v/>
      </c>
      <c r="AV4862" s="187" t="str">
        <f t="shared" si="1639"/>
        <v/>
      </c>
      <c r="AW4862" s="187" t="str">
        <f t="shared" si="1640"/>
        <v/>
      </c>
      <c r="AX4862" s="187" t="str">
        <f t="shared" si="1641"/>
        <v/>
      </c>
      <c r="AY4862" s="187" t="str">
        <f t="shared" si="1642"/>
        <v/>
      </c>
      <c r="AZ4862" s="187" t="str">
        <f t="shared" si="1643"/>
        <v/>
      </c>
      <c r="BA4862" s="187" t="str">
        <f t="shared" si="1644"/>
        <v xml:space="preserve"> </v>
      </c>
      <c r="BB4862" s="187" t="str">
        <f>IFERROR(IF(AW4862="","",VLOOKUP(AW4862,SUSS!R:S,2,FALSE)),AY4862*SUSS!$M$2)</f>
        <v/>
      </c>
      <c r="BC4862" s="187" t="str">
        <f t="shared" si="1645"/>
        <v/>
      </c>
    </row>
    <row r="4863" spans="29:55">
      <c r="AC4863" s="187" t="str">
        <f t="shared" si="1625"/>
        <v/>
      </c>
      <c r="AD4863" s="187" t="str">
        <f t="shared" si="1626"/>
        <v/>
      </c>
      <c r="AE4863" s="187" t="str">
        <f t="shared" si="1627"/>
        <v/>
      </c>
      <c r="AF4863" s="187" t="str">
        <f t="shared" si="1628"/>
        <v/>
      </c>
      <c r="AG4863" s="187" t="str">
        <f t="shared" si="1629"/>
        <v/>
      </c>
      <c r="AH4863" s="187" t="str">
        <f t="shared" si="1630"/>
        <v/>
      </c>
      <c r="AI4863" s="187" t="str">
        <f t="shared" si="1631"/>
        <v/>
      </c>
      <c r="AJ4863" s="187" t="str">
        <f t="shared" si="1632"/>
        <v/>
      </c>
      <c r="AK4863" s="187" t="str">
        <f t="shared" si="1633"/>
        <v/>
      </c>
      <c r="AN4863" s="187" t="str">
        <f t="shared" si="1634"/>
        <v/>
      </c>
      <c r="AO4863" s="187" t="str">
        <f t="shared" si="1635"/>
        <v/>
      </c>
      <c r="AP4863" s="187" t="str">
        <f t="shared" si="1636"/>
        <v/>
      </c>
      <c r="AT4863" s="187" t="str">
        <f t="shared" si="1637"/>
        <v/>
      </c>
      <c r="AU4863" s="187" t="str">
        <f t="shared" si="1638"/>
        <v/>
      </c>
      <c r="AV4863" s="187" t="str">
        <f t="shared" si="1639"/>
        <v/>
      </c>
      <c r="AW4863" s="187" t="str">
        <f t="shared" si="1640"/>
        <v/>
      </c>
      <c r="AX4863" s="187" t="str">
        <f t="shared" si="1641"/>
        <v/>
      </c>
      <c r="AY4863" s="187" t="str">
        <f t="shared" si="1642"/>
        <v/>
      </c>
      <c r="AZ4863" s="187" t="str">
        <f t="shared" si="1643"/>
        <v/>
      </c>
      <c r="BA4863" s="187" t="str">
        <f t="shared" si="1644"/>
        <v xml:space="preserve"> </v>
      </c>
      <c r="BB4863" s="187" t="str">
        <f>IFERROR(IF(AW4863="","",VLOOKUP(AW4863,SUSS!R:S,2,FALSE)),AY4863*SUSS!$M$2)</f>
        <v/>
      </c>
      <c r="BC4863" s="187" t="str">
        <f t="shared" si="1645"/>
        <v/>
      </c>
    </row>
    <row r="4864" spans="29:55">
      <c r="AC4864" s="187" t="str">
        <f t="shared" si="1625"/>
        <v/>
      </c>
      <c r="AD4864" s="187" t="str">
        <f t="shared" si="1626"/>
        <v/>
      </c>
      <c r="AE4864" s="187" t="str">
        <f t="shared" si="1627"/>
        <v/>
      </c>
      <c r="AF4864" s="187" t="str">
        <f t="shared" si="1628"/>
        <v/>
      </c>
      <c r="AG4864" s="187" t="str">
        <f t="shared" si="1629"/>
        <v/>
      </c>
      <c r="AH4864" s="187" t="str">
        <f t="shared" si="1630"/>
        <v/>
      </c>
      <c r="AI4864" s="187" t="str">
        <f t="shared" si="1631"/>
        <v/>
      </c>
      <c r="AJ4864" s="187" t="str">
        <f t="shared" si="1632"/>
        <v/>
      </c>
      <c r="AK4864" s="187" t="str">
        <f t="shared" si="1633"/>
        <v/>
      </c>
      <c r="AN4864" s="187" t="str">
        <f t="shared" si="1634"/>
        <v/>
      </c>
      <c r="AO4864" s="187" t="str">
        <f t="shared" si="1635"/>
        <v/>
      </c>
      <c r="AP4864" s="187" t="str">
        <f t="shared" si="1636"/>
        <v/>
      </c>
      <c r="AT4864" s="187" t="str">
        <f t="shared" si="1637"/>
        <v/>
      </c>
      <c r="AU4864" s="187" t="str">
        <f t="shared" si="1638"/>
        <v/>
      </c>
      <c r="AV4864" s="187" t="str">
        <f t="shared" si="1639"/>
        <v/>
      </c>
      <c r="AW4864" s="187" t="str">
        <f t="shared" si="1640"/>
        <v/>
      </c>
      <c r="AX4864" s="187" t="str">
        <f t="shared" si="1641"/>
        <v/>
      </c>
      <c r="AY4864" s="187" t="str">
        <f t="shared" si="1642"/>
        <v/>
      </c>
      <c r="AZ4864" s="187" t="str">
        <f t="shared" si="1643"/>
        <v/>
      </c>
      <c r="BA4864" s="187" t="str">
        <f t="shared" si="1644"/>
        <v xml:space="preserve"> </v>
      </c>
      <c r="BB4864" s="187" t="str">
        <f>IFERROR(IF(AW4864="","",VLOOKUP(AW4864,SUSS!R:S,2,FALSE)),AY4864*SUSS!$M$2)</f>
        <v/>
      </c>
      <c r="BC4864" s="187" t="str">
        <f t="shared" si="1645"/>
        <v/>
      </c>
    </row>
    <row r="4865" spans="29:55">
      <c r="AC4865" s="187" t="str">
        <f t="shared" si="1625"/>
        <v/>
      </c>
      <c r="AD4865" s="187" t="str">
        <f t="shared" si="1626"/>
        <v/>
      </c>
      <c r="AE4865" s="187" t="str">
        <f t="shared" si="1627"/>
        <v/>
      </c>
      <c r="AF4865" s="187" t="str">
        <f t="shared" si="1628"/>
        <v/>
      </c>
      <c r="AG4865" s="187" t="str">
        <f t="shared" si="1629"/>
        <v/>
      </c>
      <c r="AH4865" s="187" t="str">
        <f t="shared" si="1630"/>
        <v/>
      </c>
      <c r="AI4865" s="187" t="str">
        <f t="shared" si="1631"/>
        <v/>
      </c>
      <c r="AJ4865" s="187" t="str">
        <f t="shared" si="1632"/>
        <v/>
      </c>
      <c r="AK4865" s="187" t="str">
        <f t="shared" si="1633"/>
        <v/>
      </c>
      <c r="AN4865" s="187" t="str">
        <f t="shared" si="1634"/>
        <v/>
      </c>
      <c r="AO4865" s="187" t="str">
        <f t="shared" si="1635"/>
        <v/>
      </c>
      <c r="AP4865" s="187" t="str">
        <f t="shared" si="1636"/>
        <v/>
      </c>
      <c r="AT4865" s="187" t="str">
        <f t="shared" si="1637"/>
        <v/>
      </c>
      <c r="AU4865" s="187" t="str">
        <f t="shared" si="1638"/>
        <v/>
      </c>
      <c r="AV4865" s="187" t="str">
        <f t="shared" si="1639"/>
        <v/>
      </c>
      <c r="AW4865" s="187" t="str">
        <f t="shared" si="1640"/>
        <v/>
      </c>
      <c r="AX4865" s="187" t="str">
        <f t="shared" si="1641"/>
        <v/>
      </c>
      <c r="AY4865" s="187" t="str">
        <f t="shared" si="1642"/>
        <v/>
      </c>
      <c r="AZ4865" s="187" t="str">
        <f t="shared" si="1643"/>
        <v/>
      </c>
      <c r="BA4865" s="187" t="str">
        <f t="shared" si="1644"/>
        <v xml:space="preserve"> </v>
      </c>
      <c r="BB4865" s="187" t="str">
        <f>IFERROR(IF(AW4865="","",VLOOKUP(AW4865,SUSS!R:S,2,FALSE)),AY4865*SUSS!$M$2)</f>
        <v/>
      </c>
      <c r="BC4865" s="187" t="str">
        <f t="shared" si="1645"/>
        <v/>
      </c>
    </row>
    <row r="4866" spans="29:55">
      <c r="AC4866" s="187" t="str">
        <f t="shared" si="1625"/>
        <v/>
      </c>
      <c r="AD4866" s="187" t="str">
        <f t="shared" si="1626"/>
        <v/>
      </c>
      <c r="AE4866" s="187" t="str">
        <f t="shared" si="1627"/>
        <v/>
      </c>
      <c r="AF4866" s="187" t="str">
        <f t="shared" si="1628"/>
        <v/>
      </c>
      <c r="AG4866" s="187" t="str">
        <f t="shared" si="1629"/>
        <v/>
      </c>
      <c r="AH4866" s="187" t="str">
        <f t="shared" si="1630"/>
        <v/>
      </c>
      <c r="AI4866" s="187" t="str">
        <f t="shared" si="1631"/>
        <v/>
      </c>
      <c r="AJ4866" s="187" t="str">
        <f t="shared" si="1632"/>
        <v/>
      </c>
      <c r="AK4866" s="187" t="str">
        <f t="shared" si="1633"/>
        <v/>
      </c>
      <c r="AN4866" s="187" t="str">
        <f t="shared" si="1634"/>
        <v/>
      </c>
      <c r="AO4866" s="187" t="str">
        <f t="shared" si="1635"/>
        <v/>
      </c>
      <c r="AP4866" s="187" t="str">
        <f t="shared" si="1636"/>
        <v/>
      </c>
      <c r="AT4866" s="187" t="str">
        <f t="shared" si="1637"/>
        <v/>
      </c>
      <c r="AU4866" s="187" t="str">
        <f t="shared" si="1638"/>
        <v/>
      </c>
      <c r="AV4866" s="187" t="str">
        <f t="shared" si="1639"/>
        <v/>
      </c>
      <c r="AW4866" s="187" t="str">
        <f t="shared" si="1640"/>
        <v/>
      </c>
      <c r="AX4866" s="187" t="str">
        <f t="shared" si="1641"/>
        <v/>
      </c>
      <c r="AY4866" s="187" t="str">
        <f t="shared" si="1642"/>
        <v/>
      </c>
      <c r="AZ4866" s="187" t="str">
        <f t="shared" si="1643"/>
        <v/>
      </c>
      <c r="BA4866" s="187" t="str">
        <f t="shared" si="1644"/>
        <v xml:space="preserve"> </v>
      </c>
      <c r="BB4866" s="187" t="str">
        <f>IFERROR(IF(AW4866="","",VLOOKUP(AW4866,SUSS!R:S,2,FALSE)),AY4866*SUSS!$M$2)</f>
        <v/>
      </c>
      <c r="BC4866" s="187" t="str">
        <f t="shared" si="1645"/>
        <v/>
      </c>
    </row>
    <row r="4867" spans="29:55">
      <c r="AC4867" s="187" t="str">
        <f t="shared" si="1625"/>
        <v/>
      </c>
      <c r="AD4867" s="187" t="str">
        <f t="shared" si="1626"/>
        <v/>
      </c>
      <c r="AE4867" s="187" t="str">
        <f t="shared" si="1627"/>
        <v/>
      </c>
      <c r="AF4867" s="187" t="str">
        <f t="shared" si="1628"/>
        <v/>
      </c>
      <c r="AG4867" s="187" t="str">
        <f t="shared" si="1629"/>
        <v/>
      </c>
      <c r="AH4867" s="187" t="str">
        <f t="shared" si="1630"/>
        <v/>
      </c>
      <c r="AI4867" s="187" t="str">
        <f t="shared" si="1631"/>
        <v/>
      </c>
      <c r="AJ4867" s="187" t="str">
        <f t="shared" si="1632"/>
        <v/>
      </c>
      <c r="AK4867" s="187" t="str">
        <f t="shared" si="1633"/>
        <v/>
      </c>
      <c r="AN4867" s="187" t="str">
        <f t="shared" si="1634"/>
        <v/>
      </c>
      <c r="AO4867" s="187" t="str">
        <f t="shared" si="1635"/>
        <v/>
      </c>
      <c r="AP4867" s="187" t="str">
        <f t="shared" si="1636"/>
        <v/>
      </c>
      <c r="AT4867" s="187" t="str">
        <f t="shared" si="1637"/>
        <v/>
      </c>
      <c r="AU4867" s="187" t="str">
        <f t="shared" si="1638"/>
        <v/>
      </c>
      <c r="AV4867" s="187" t="str">
        <f t="shared" si="1639"/>
        <v/>
      </c>
      <c r="AW4867" s="187" t="str">
        <f t="shared" si="1640"/>
        <v/>
      </c>
      <c r="AX4867" s="187" t="str">
        <f t="shared" si="1641"/>
        <v/>
      </c>
      <c r="AY4867" s="187" t="str">
        <f t="shared" si="1642"/>
        <v/>
      </c>
      <c r="AZ4867" s="187" t="str">
        <f t="shared" si="1643"/>
        <v/>
      </c>
      <c r="BA4867" s="187" t="str">
        <f t="shared" si="1644"/>
        <v xml:space="preserve"> </v>
      </c>
      <c r="BB4867" s="187" t="str">
        <f>IFERROR(IF(AW4867="","",VLOOKUP(AW4867,SUSS!R:S,2,FALSE)),AY4867*SUSS!$M$2)</f>
        <v/>
      </c>
      <c r="BC4867" s="187" t="str">
        <f t="shared" si="1645"/>
        <v/>
      </c>
    </row>
    <row r="4868" spans="29:55">
      <c r="AC4868" s="187" t="str">
        <f t="shared" si="1625"/>
        <v/>
      </c>
      <c r="AD4868" s="187" t="str">
        <f t="shared" si="1626"/>
        <v/>
      </c>
      <c r="AE4868" s="187" t="str">
        <f t="shared" si="1627"/>
        <v/>
      </c>
      <c r="AF4868" s="187" t="str">
        <f t="shared" si="1628"/>
        <v/>
      </c>
      <c r="AG4868" s="187" t="str">
        <f t="shared" si="1629"/>
        <v/>
      </c>
      <c r="AH4868" s="187" t="str">
        <f t="shared" si="1630"/>
        <v/>
      </c>
      <c r="AI4868" s="187" t="str">
        <f t="shared" si="1631"/>
        <v/>
      </c>
      <c r="AJ4868" s="187" t="str">
        <f t="shared" si="1632"/>
        <v/>
      </c>
      <c r="AK4868" s="187" t="str">
        <f t="shared" si="1633"/>
        <v/>
      </c>
      <c r="AN4868" s="187" t="str">
        <f t="shared" si="1634"/>
        <v/>
      </c>
      <c r="AO4868" s="187" t="str">
        <f t="shared" si="1635"/>
        <v/>
      </c>
      <c r="AP4868" s="187" t="str">
        <f t="shared" si="1636"/>
        <v/>
      </c>
      <c r="AT4868" s="187" t="str">
        <f t="shared" si="1637"/>
        <v/>
      </c>
      <c r="AU4868" s="187" t="str">
        <f t="shared" si="1638"/>
        <v/>
      </c>
      <c r="AV4868" s="187" t="str">
        <f t="shared" si="1639"/>
        <v/>
      </c>
      <c r="AW4868" s="187" t="str">
        <f t="shared" si="1640"/>
        <v/>
      </c>
      <c r="AX4868" s="187" t="str">
        <f t="shared" si="1641"/>
        <v/>
      </c>
      <c r="AY4868" s="187" t="str">
        <f t="shared" si="1642"/>
        <v/>
      </c>
      <c r="AZ4868" s="187" t="str">
        <f t="shared" si="1643"/>
        <v/>
      </c>
      <c r="BA4868" s="187" t="str">
        <f t="shared" si="1644"/>
        <v xml:space="preserve"> </v>
      </c>
      <c r="BB4868" s="187" t="str">
        <f>IFERROR(IF(AW4868="","",VLOOKUP(AW4868,SUSS!R:S,2,FALSE)),AY4868*SUSS!$M$2)</f>
        <v/>
      </c>
      <c r="BC4868" s="187" t="str">
        <f t="shared" si="1645"/>
        <v/>
      </c>
    </row>
    <row r="4869" spans="29:55">
      <c r="AC4869" s="187" t="str">
        <f t="shared" si="1625"/>
        <v/>
      </c>
      <c r="AD4869" s="187" t="str">
        <f t="shared" si="1626"/>
        <v/>
      </c>
      <c r="AE4869" s="187" t="str">
        <f t="shared" si="1627"/>
        <v/>
      </c>
      <c r="AF4869" s="187" t="str">
        <f t="shared" si="1628"/>
        <v/>
      </c>
      <c r="AG4869" s="187" t="str">
        <f t="shared" si="1629"/>
        <v/>
      </c>
      <c r="AH4869" s="187" t="str">
        <f t="shared" si="1630"/>
        <v/>
      </c>
      <c r="AI4869" s="187" t="str">
        <f t="shared" si="1631"/>
        <v/>
      </c>
      <c r="AJ4869" s="187" t="str">
        <f t="shared" si="1632"/>
        <v/>
      </c>
      <c r="AK4869" s="187" t="str">
        <f t="shared" si="1633"/>
        <v/>
      </c>
      <c r="AN4869" s="187" t="str">
        <f t="shared" si="1634"/>
        <v/>
      </c>
      <c r="AO4869" s="187" t="str">
        <f t="shared" si="1635"/>
        <v/>
      </c>
      <c r="AP4869" s="187" t="str">
        <f t="shared" si="1636"/>
        <v/>
      </c>
      <c r="AT4869" s="187" t="str">
        <f t="shared" si="1637"/>
        <v/>
      </c>
      <c r="AU4869" s="187" t="str">
        <f t="shared" si="1638"/>
        <v/>
      </c>
      <c r="AV4869" s="187" t="str">
        <f t="shared" si="1639"/>
        <v/>
      </c>
      <c r="AW4869" s="187" t="str">
        <f t="shared" si="1640"/>
        <v/>
      </c>
      <c r="AX4869" s="187" t="str">
        <f t="shared" si="1641"/>
        <v/>
      </c>
      <c r="AY4869" s="187" t="str">
        <f t="shared" si="1642"/>
        <v/>
      </c>
      <c r="AZ4869" s="187" t="str">
        <f t="shared" si="1643"/>
        <v/>
      </c>
      <c r="BA4869" s="187" t="str">
        <f t="shared" si="1644"/>
        <v xml:space="preserve"> </v>
      </c>
      <c r="BB4869" s="187" t="str">
        <f>IFERROR(IF(AW4869="","",VLOOKUP(AW4869,SUSS!R:S,2,FALSE)),AY4869*SUSS!$M$2)</f>
        <v/>
      </c>
      <c r="BC4869" s="187" t="str">
        <f t="shared" si="1645"/>
        <v/>
      </c>
    </row>
    <row r="4870" spans="29:55">
      <c r="AC4870" s="187" t="str">
        <f t="shared" si="1625"/>
        <v/>
      </c>
      <c r="AD4870" s="187" t="str">
        <f t="shared" si="1626"/>
        <v/>
      </c>
      <c r="AE4870" s="187" t="str">
        <f t="shared" si="1627"/>
        <v/>
      </c>
      <c r="AF4870" s="187" t="str">
        <f t="shared" si="1628"/>
        <v/>
      </c>
      <c r="AG4870" s="187" t="str">
        <f t="shared" si="1629"/>
        <v/>
      </c>
      <c r="AH4870" s="187" t="str">
        <f t="shared" si="1630"/>
        <v/>
      </c>
      <c r="AI4870" s="187" t="str">
        <f t="shared" si="1631"/>
        <v/>
      </c>
      <c r="AJ4870" s="187" t="str">
        <f t="shared" si="1632"/>
        <v/>
      </c>
      <c r="AK4870" s="187" t="str">
        <f t="shared" si="1633"/>
        <v/>
      </c>
      <c r="AN4870" s="187" t="str">
        <f t="shared" si="1634"/>
        <v/>
      </c>
      <c r="AO4870" s="187" t="str">
        <f t="shared" si="1635"/>
        <v/>
      </c>
      <c r="AP4870" s="187" t="str">
        <f t="shared" si="1636"/>
        <v/>
      </c>
      <c r="AT4870" s="187" t="str">
        <f t="shared" si="1637"/>
        <v/>
      </c>
      <c r="AU4870" s="187" t="str">
        <f t="shared" si="1638"/>
        <v/>
      </c>
      <c r="AV4870" s="187" t="str">
        <f t="shared" si="1639"/>
        <v/>
      </c>
      <c r="AW4870" s="187" t="str">
        <f t="shared" si="1640"/>
        <v/>
      </c>
      <c r="AX4870" s="187" t="str">
        <f t="shared" si="1641"/>
        <v/>
      </c>
      <c r="AY4870" s="187" t="str">
        <f t="shared" si="1642"/>
        <v/>
      </c>
      <c r="AZ4870" s="187" t="str">
        <f t="shared" si="1643"/>
        <v/>
      </c>
      <c r="BA4870" s="187" t="str">
        <f t="shared" si="1644"/>
        <v xml:space="preserve"> </v>
      </c>
      <c r="BB4870" s="187" t="str">
        <f>IFERROR(IF(AW4870="","",VLOOKUP(AW4870,SUSS!R:S,2,FALSE)),AY4870*SUSS!$M$2)</f>
        <v/>
      </c>
      <c r="BC4870" s="187" t="str">
        <f t="shared" si="1645"/>
        <v/>
      </c>
    </row>
    <row r="4871" spans="29:55">
      <c r="AC4871" s="187" t="str">
        <f t="shared" si="1625"/>
        <v/>
      </c>
      <c r="AD4871" s="187" t="str">
        <f t="shared" si="1626"/>
        <v/>
      </c>
      <c r="AE4871" s="187" t="str">
        <f t="shared" si="1627"/>
        <v/>
      </c>
      <c r="AF4871" s="187" t="str">
        <f t="shared" si="1628"/>
        <v/>
      </c>
      <c r="AG4871" s="187" t="str">
        <f t="shared" si="1629"/>
        <v/>
      </c>
      <c r="AH4871" s="187" t="str">
        <f t="shared" si="1630"/>
        <v/>
      </c>
      <c r="AI4871" s="187" t="str">
        <f t="shared" si="1631"/>
        <v/>
      </c>
      <c r="AJ4871" s="187" t="str">
        <f t="shared" si="1632"/>
        <v/>
      </c>
      <c r="AK4871" s="187" t="str">
        <f t="shared" si="1633"/>
        <v/>
      </c>
      <c r="AN4871" s="187" t="str">
        <f t="shared" si="1634"/>
        <v/>
      </c>
      <c r="AO4871" s="187" t="str">
        <f t="shared" si="1635"/>
        <v/>
      </c>
      <c r="AP4871" s="187" t="str">
        <f t="shared" si="1636"/>
        <v/>
      </c>
      <c r="AT4871" s="187" t="str">
        <f t="shared" si="1637"/>
        <v/>
      </c>
      <c r="AU4871" s="187" t="str">
        <f t="shared" si="1638"/>
        <v/>
      </c>
      <c r="AV4871" s="187" t="str">
        <f t="shared" si="1639"/>
        <v/>
      </c>
      <c r="AW4871" s="187" t="str">
        <f t="shared" si="1640"/>
        <v/>
      </c>
      <c r="AX4871" s="187" t="str">
        <f t="shared" si="1641"/>
        <v/>
      </c>
      <c r="AY4871" s="187" t="str">
        <f t="shared" si="1642"/>
        <v/>
      </c>
      <c r="AZ4871" s="187" t="str">
        <f t="shared" si="1643"/>
        <v/>
      </c>
      <c r="BA4871" s="187" t="str">
        <f t="shared" si="1644"/>
        <v xml:space="preserve"> </v>
      </c>
      <c r="BB4871" s="187" t="str">
        <f>IFERROR(IF(AW4871="","",VLOOKUP(AW4871,SUSS!R:S,2,FALSE)),AY4871*SUSS!$M$2)</f>
        <v/>
      </c>
      <c r="BC4871" s="187" t="str">
        <f t="shared" si="1645"/>
        <v/>
      </c>
    </row>
    <row r="4872" spans="29:55">
      <c r="AC4872" s="187" t="str">
        <f t="shared" si="1625"/>
        <v/>
      </c>
      <c r="AD4872" s="187" t="str">
        <f t="shared" si="1626"/>
        <v/>
      </c>
      <c r="AE4872" s="187" t="str">
        <f t="shared" si="1627"/>
        <v/>
      </c>
      <c r="AF4872" s="187" t="str">
        <f t="shared" si="1628"/>
        <v/>
      </c>
      <c r="AG4872" s="187" t="str">
        <f t="shared" si="1629"/>
        <v/>
      </c>
      <c r="AH4872" s="187" t="str">
        <f t="shared" si="1630"/>
        <v/>
      </c>
      <c r="AI4872" s="187" t="str">
        <f t="shared" si="1631"/>
        <v/>
      </c>
      <c r="AJ4872" s="187" t="str">
        <f t="shared" si="1632"/>
        <v/>
      </c>
      <c r="AK4872" s="187" t="str">
        <f t="shared" si="1633"/>
        <v/>
      </c>
      <c r="AN4872" s="187" t="str">
        <f t="shared" si="1634"/>
        <v/>
      </c>
      <c r="AO4872" s="187" t="str">
        <f t="shared" si="1635"/>
        <v/>
      </c>
      <c r="AP4872" s="187" t="str">
        <f t="shared" si="1636"/>
        <v/>
      </c>
      <c r="AT4872" s="187" t="str">
        <f t="shared" si="1637"/>
        <v/>
      </c>
      <c r="AU4872" s="187" t="str">
        <f t="shared" si="1638"/>
        <v/>
      </c>
      <c r="AV4872" s="187" t="str">
        <f t="shared" si="1639"/>
        <v/>
      </c>
      <c r="AW4872" s="187" t="str">
        <f t="shared" si="1640"/>
        <v/>
      </c>
      <c r="AX4872" s="187" t="str">
        <f t="shared" si="1641"/>
        <v/>
      </c>
      <c r="AY4872" s="187" t="str">
        <f t="shared" si="1642"/>
        <v/>
      </c>
      <c r="AZ4872" s="187" t="str">
        <f t="shared" si="1643"/>
        <v/>
      </c>
      <c r="BA4872" s="187" t="str">
        <f t="shared" si="1644"/>
        <v xml:space="preserve"> </v>
      </c>
      <c r="BB4872" s="187" t="str">
        <f>IFERROR(IF(AW4872="","",VLOOKUP(AW4872,SUSS!R:S,2,FALSE)),AY4872*SUSS!$M$2)</f>
        <v/>
      </c>
      <c r="BC4872" s="187" t="str">
        <f t="shared" si="1645"/>
        <v/>
      </c>
    </row>
    <row r="4873" spans="29:55">
      <c r="AC4873" s="187" t="str">
        <f t="shared" si="1625"/>
        <v/>
      </c>
      <c r="AD4873" s="187" t="str">
        <f t="shared" si="1626"/>
        <v/>
      </c>
      <c r="AE4873" s="187" t="str">
        <f t="shared" si="1627"/>
        <v/>
      </c>
      <c r="AF4873" s="187" t="str">
        <f t="shared" si="1628"/>
        <v/>
      </c>
      <c r="AG4873" s="187" t="str">
        <f t="shared" si="1629"/>
        <v/>
      </c>
      <c r="AH4873" s="187" t="str">
        <f t="shared" si="1630"/>
        <v/>
      </c>
      <c r="AI4873" s="187" t="str">
        <f t="shared" si="1631"/>
        <v/>
      </c>
      <c r="AJ4873" s="187" t="str">
        <f t="shared" si="1632"/>
        <v/>
      </c>
      <c r="AK4873" s="187" t="str">
        <f t="shared" si="1633"/>
        <v/>
      </c>
      <c r="AN4873" s="187" t="str">
        <f t="shared" si="1634"/>
        <v/>
      </c>
      <c r="AO4873" s="187" t="str">
        <f t="shared" si="1635"/>
        <v/>
      </c>
      <c r="AP4873" s="187" t="str">
        <f t="shared" si="1636"/>
        <v/>
      </c>
      <c r="AT4873" s="187" t="str">
        <f t="shared" si="1637"/>
        <v/>
      </c>
      <c r="AU4873" s="187" t="str">
        <f t="shared" si="1638"/>
        <v/>
      </c>
      <c r="AV4873" s="187" t="str">
        <f t="shared" si="1639"/>
        <v/>
      </c>
      <c r="AW4873" s="187" t="str">
        <f t="shared" si="1640"/>
        <v/>
      </c>
      <c r="AX4873" s="187" t="str">
        <f t="shared" si="1641"/>
        <v/>
      </c>
      <c r="AY4873" s="187" t="str">
        <f t="shared" si="1642"/>
        <v/>
      </c>
      <c r="AZ4873" s="187" t="str">
        <f t="shared" si="1643"/>
        <v/>
      </c>
      <c r="BA4873" s="187" t="str">
        <f t="shared" si="1644"/>
        <v xml:space="preserve"> </v>
      </c>
      <c r="BB4873" s="187" t="str">
        <f>IFERROR(IF(AW4873="","",VLOOKUP(AW4873,SUSS!R:S,2,FALSE)),AY4873*SUSS!$M$2)</f>
        <v/>
      </c>
      <c r="BC4873" s="187" t="str">
        <f t="shared" si="1645"/>
        <v/>
      </c>
    </row>
    <row r="4874" spans="29:55">
      <c r="AC4874" s="187" t="str">
        <f t="shared" si="1625"/>
        <v/>
      </c>
      <c r="AD4874" s="187" t="str">
        <f t="shared" si="1626"/>
        <v/>
      </c>
      <c r="AE4874" s="187" t="str">
        <f t="shared" si="1627"/>
        <v/>
      </c>
      <c r="AF4874" s="187" t="str">
        <f t="shared" si="1628"/>
        <v/>
      </c>
      <c r="AG4874" s="187" t="str">
        <f t="shared" si="1629"/>
        <v/>
      </c>
      <c r="AH4874" s="187" t="str">
        <f t="shared" si="1630"/>
        <v/>
      </c>
      <c r="AI4874" s="187" t="str">
        <f t="shared" si="1631"/>
        <v/>
      </c>
      <c r="AJ4874" s="187" t="str">
        <f t="shared" si="1632"/>
        <v/>
      </c>
      <c r="AK4874" s="187" t="str">
        <f t="shared" si="1633"/>
        <v/>
      </c>
      <c r="AN4874" s="187" t="str">
        <f t="shared" si="1634"/>
        <v/>
      </c>
      <c r="AO4874" s="187" t="str">
        <f t="shared" si="1635"/>
        <v/>
      </c>
      <c r="AP4874" s="187" t="str">
        <f t="shared" si="1636"/>
        <v/>
      </c>
      <c r="AT4874" s="187" t="str">
        <f t="shared" si="1637"/>
        <v/>
      </c>
      <c r="AU4874" s="187" t="str">
        <f t="shared" si="1638"/>
        <v/>
      </c>
      <c r="AV4874" s="187" t="str">
        <f t="shared" si="1639"/>
        <v/>
      </c>
      <c r="AW4874" s="187" t="str">
        <f t="shared" si="1640"/>
        <v/>
      </c>
      <c r="AX4874" s="187" t="str">
        <f t="shared" si="1641"/>
        <v/>
      </c>
      <c r="AY4874" s="187" t="str">
        <f t="shared" si="1642"/>
        <v/>
      </c>
      <c r="AZ4874" s="187" t="str">
        <f t="shared" si="1643"/>
        <v/>
      </c>
      <c r="BA4874" s="187" t="str">
        <f t="shared" si="1644"/>
        <v xml:space="preserve"> </v>
      </c>
      <c r="BB4874" s="187" t="str">
        <f>IFERROR(IF(AW4874="","",VLOOKUP(AW4874,SUSS!R:S,2,FALSE)),AY4874*SUSS!$M$2)</f>
        <v/>
      </c>
      <c r="BC4874" s="187" t="str">
        <f t="shared" si="1645"/>
        <v/>
      </c>
    </row>
    <row r="4875" spans="29:55">
      <c r="AC4875" s="187" t="str">
        <f t="shared" si="1625"/>
        <v/>
      </c>
      <c r="AD4875" s="187" t="str">
        <f t="shared" si="1626"/>
        <v/>
      </c>
      <c r="AE4875" s="187" t="str">
        <f t="shared" si="1627"/>
        <v/>
      </c>
      <c r="AF4875" s="187" t="str">
        <f t="shared" si="1628"/>
        <v/>
      </c>
      <c r="AG4875" s="187" t="str">
        <f t="shared" si="1629"/>
        <v/>
      </c>
      <c r="AH4875" s="187" t="str">
        <f t="shared" si="1630"/>
        <v/>
      </c>
      <c r="AI4875" s="187" t="str">
        <f t="shared" si="1631"/>
        <v/>
      </c>
      <c r="AJ4875" s="187" t="str">
        <f t="shared" si="1632"/>
        <v/>
      </c>
      <c r="AK4875" s="187" t="str">
        <f t="shared" si="1633"/>
        <v/>
      </c>
      <c r="AN4875" s="187" t="str">
        <f t="shared" si="1634"/>
        <v/>
      </c>
      <c r="AO4875" s="187" t="str">
        <f t="shared" si="1635"/>
        <v/>
      </c>
      <c r="AP4875" s="187" t="str">
        <f t="shared" si="1636"/>
        <v/>
      </c>
      <c r="AT4875" s="187" t="str">
        <f t="shared" si="1637"/>
        <v/>
      </c>
      <c r="AU4875" s="187" t="str">
        <f t="shared" si="1638"/>
        <v/>
      </c>
      <c r="AV4875" s="187" t="str">
        <f t="shared" si="1639"/>
        <v/>
      </c>
      <c r="AW4875" s="187" t="str">
        <f t="shared" si="1640"/>
        <v/>
      </c>
      <c r="AX4875" s="187" t="str">
        <f t="shared" si="1641"/>
        <v/>
      </c>
      <c r="AY4875" s="187" t="str">
        <f t="shared" si="1642"/>
        <v/>
      </c>
      <c r="AZ4875" s="187" t="str">
        <f t="shared" si="1643"/>
        <v/>
      </c>
      <c r="BA4875" s="187" t="str">
        <f t="shared" si="1644"/>
        <v xml:space="preserve"> </v>
      </c>
      <c r="BB4875" s="187" t="str">
        <f>IFERROR(IF(AW4875="","",VLOOKUP(AW4875,SUSS!R:S,2,FALSE)),AY4875*SUSS!$M$2)</f>
        <v/>
      </c>
      <c r="BC4875" s="187" t="str">
        <f t="shared" si="1645"/>
        <v/>
      </c>
    </row>
    <row r="4876" spans="29:55">
      <c r="AC4876" s="187" t="str">
        <f t="shared" si="1625"/>
        <v/>
      </c>
      <c r="AD4876" s="187" t="str">
        <f t="shared" si="1626"/>
        <v/>
      </c>
      <c r="AE4876" s="187" t="str">
        <f t="shared" si="1627"/>
        <v/>
      </c>
      <c r="AF4876" s="187" t="str">
        <f t="shared" si="1628"/>
        <v/>
      </c>
      <c r="AG4876" s="187" t="str">
        <f t="shared" si="1629"/>
        <v/>
      </c>
      <c r="AH4876" s="187" t="str">
        <f t="shared" si="1630"/>
        <v/>
      </c>
      <c r="AI4876" s="187" t="str">
        <f t="shared" si="1631"/>
        <v/>
      </c>
      <c r="AJ4876" s="187" t="str">
        <f t="shared" si="1632"/>
        <v/>
      </c>
      <c r="AK4876" s="187" t="str">
        <f t="shared" si="1633"/>
        <v/>
      </c>
      <c r="AN4876" s="187" t="str">
        <f t="shared" si="1634"/>
        <v/>
      </c>
      <c r="AO4876" s="187" t="str">
        <f t="shared" si="1635"/>
        <v/>
      </c>
      <c r="AP4876" s="187" t="str">
        <f t="shared" si="1636"/>
        <v/>
      </c>
      <c r="AT4876" s="187" t="str">
        <f t="shared" si="1637"/>
        <v/>
      </c>
      <c r="AU4876" s="187" t="str">
        <f t="shared" si="1638"/>
        <v/>
      </c>
      <c r="AV4876" s="187" t="str">
        <f t="shared" si="1639"/>
        <v/>
      </c>
      <c r="AW4876" s="187" t="str">
        <f t="shared" si="1640"/>
        <v/>
      </c>
      <c r="AX4876" s="187" t="str">
        <f t="shared" si="1641"/>
        <v/>
      </c>
      <c r="AY4876" s="187" t="str">
        <f t="shared" si="1642"/>
        <v/>
      </c>
      <c r="AZ4876" s="187" t="str">
        <f t="shared" si="1643"/>
        <v/>
      </c>
      <c r="BA4876" s="187" t="str">
        <f t="shared" si="1644"/>
        <v xml:space="preserve"> </v>
      </c>
      <c r="BB4876" s="187" t="str">
        <f>IFERROR(IF(AW4876="","",VLOOKUP(AW4876,SUSS!R:S,2,FALSE)),AY4876*SUSS!$M$2)</f>
        <v/>
      </c>
      <c r="BC4876" s="187" t="str">
        <f t="shared" si="1645"/>
        <v/>
      </c>
    </row>
    <row r="4877" spans="29:55">
      <c r="AC4877" s="187" t="str">
        <f t="shared" si="1625"/>
        <v/>
      </c>
      <c r="AD4877" s="187" t="str">
        <f t="shared" si="1626"/>
        <v/>
      </c>
      <c r="AE4877" s="187" t="str">
        <f t="shared" si="1627"/>
        <v/>
      </c>
      <c r="AF4877" s="187" t="str">
        <f t="shared" si="1628"/>
        <v/>
      </c>
      <c r="AG4877" s="187" t="str">
        <f t="shared" si="1629"/>
        <v/>
      </c>
      <c r="AH4877" s="187" t="str">
        <f t="shared" si="1630"/>
        <v/>
      </c>
      <c r="AI4877" s="187" t="str">
        <f t="shared" si="1631"/>
        <v/>
      </c>
      <c r="AJ4877" s="187" t="str">
        <f t="shared" si="1632"/>
        <v/>
      </c>
      <c r="AK4877" s="187" t="str">
        <f t="shared" si="1633"/>
        <v/>
      </c>
      <c r="AN4877" s="187" t="str">
        <f t="shared" si="1634"/>
        <v/>
      </c>
      <c r="AO4877" s="187" t="str">
        <f t="shared" si="1635"/>
        <v/>
      </c>
      <c r="AP4877" s="187" t="str">
        <f t="shared" si="1636"/>
        <v/>
      </c>
      <c r="AT4877" s="187" t="str">
        <f t="shared" si="1637"/>
        <v/>
      </c>
      <c r="AU4877" s="187" t="str">
        <f t="shared" si="1638"/>
        <v/>
      </c>
      <c r="AV4877" s="187" t="str">
        <f t="shared" si="1639"/>
        <v/>
      </c>
      <c r="AW4877" s="187" t="str">
        <f t="shared" si="1640"/>
        <v/>
      </c>
      <c r="AX4877" s="187" t="str">
        <f t="shared" si="1641"/>
        <v/>
      </c>
      <c r="AY4877" s="187" t="str">
        <f t="shared" si="1642"/>
        <v/>
      </c>
      <c r="AZ4877" s="187" t="str">
        <f t="shared" si="1643"/>
        <v/>
      </c>
      <c r="BA4877" s="187" t="str">
        <f t="shared" si="1644"/>
        <v xml:space="preserve"> </v>
      </c>
      <c r="BB4877" s="187" t="str">
        <f>IFERROR(IF(AW4877="","",VLOOKUP(AW4877,SUSS!R:S,2,FALSE)),AY4877*SUSS!$M$2)</f>
        <v/>
      </c>
      <c r="BC4877" s="187" t="str">
        <f t="shared" si="1645"/>
        <v/>
      </c>
    </row>
    <row r="4878" spans="29:55">
      <c r="AC4878" s="187" t="str">
        <f t="shared" si="1625"/>
        <v/>
      </c>
      <c r="AD4878" s="187" t="str">
        <f t="shared" si="1626"/>
        <v/>
      </c>
      <c r="AE4878" s="187" t="str">
        <f t="shared" si="1627"/>
        <v/>
      </c>
      <c r="AF4878" s="187" t="str">
        <f t="shared" si="1628"/>
        <v/>
      </c>
      <c r="AG4878" s="187" t="str">
        <f t="shared" si="1629"/>
        <v/>
      </c>
      <c r="AH4878" s="187" t="str">
        <f t="shared" si="1630"/>
        <v/>
      </c>
      <c r="AI4878" s="187" t="str">
        <f t="shared" si="1631"/>
        <v/>
      </c>
      <c r="AJ4878" s="187" t="str">
        <f t="shared" si="1632"/>
        <v/>
      </c>
      <c r="AK4878" s="187" t="str">
        <f t="shared" si="1633"/>
        <v/>
      </c>
      <c r="AN4878" s="187" t="str">
        <f t="shared" si="1634"/>
        <v/>
      </c>
      <c r="AO4878" s="187" t="str">
        <f t="shared" si="1635"/>
        <v/>
      </c>
      <c r="AP4878" s="187" t="str">
        <f t="shared" si="1636"/>
        <v/>
      </c>
      <c r="AT4878" s="187" t="str">
        <f t="shared" si="1637"/>
        <v/>
      </c>
      <c r="AU4878" s="187" t="str">
        <f t="shared" si="1638"/>
        <v/>
      </c>
      <c r="AV4878" s="187" t="str">
        <f t="shared" si="1639"/>
        <v/>
      </c>
      <c r="AW4878" s="187" t="str">
        <f t="shared" si="1640"/>
        <v/>
      </c>
      <c r="AX4878" s="187" t="str">
        <f t="shared" si="1641"/>
        <v/>
      </c>
      <c r="AY4878" s="187" t="str">
        <f t="shared" si="1642"/>
        <v/>
      </c>
      <c r="AZ4878" s="187" t="str">
        <f t="shared" si="1643"/>
        <v/>
      </c>
      <c r="BA4878" s="187" t="str">
        <f t="shared" si="1644"/>
        <v xml:space="preserve"> </v>
      </c>
      <c r="BB4878" s="187" t="str">
        <f>IFERROR(IF(AW4878="","",VLOOKUP(AW4878,SUSS!R:S,2,FALSE)),AY4878*SUSS!$M$2)</f>
        <v/>
      </c>
      <c r="BC4878" s="187" t="str">
        <f t="shared" si="1645"/>
        <v/>
      </c>
    </row>
    <row r="4879" spans="29:55">
      <c r="AC4879" s="187" t="str">
        <f t="shared" si="1625"/>
        <v/>
      </c>
      <c r="AD4879" s="187" t="str">
        <f t="shared" si="1626"/>
        <v/>
      </c>
      <c r="AE4879" s="187" t="str">
        <f t="shared" si="1627"/>
        <v/>
      </c>
      <c r="AF4879" s="187" t="str">
        <f t="shared" si="1628"/>
        <v/>
      </c>
      <c r="AG4879" s="187" t="str">
        <f t="shared" si="1629"/>
        <v/>
      </c>
      <c r="AH4879" s="187" t="str">
        <f t="shared" si="1630"/>
        <v/>
      </c>
      <c r="AI4879" s="187" t="str">
        <f t="shared" si="1631"/>
        <v/>
      </c>
      <c r="AJ4879" s="187" t="str">
        <f t="shared" si="1632"/>
        <v/>
      </c>
      <c r="AK4879" s="187" t="str">
        <f t="shared" si="1633"/>
        <v/>
      </c>
      <c r="AN4879" s="187" t="str">
        <f t="shared" si="1634"/>
        <v/>
      </c>
      <c r="AO4879" s="187" t="str">
        <f t="shared" si="1635"/>
        <v/>
      </c>
      <c r="AP4879" s="187" t="str">
        <f t="shared" si="1636"/>
        <v/>
      </c>
      <c r="AT4879" s="187" t="str">
        <f t="shared" si="1637"/>
        <v/>
      </c>
      <c r="AU4879" s="187" t="str">
        <f t="shared" si="1638"/>
        <v/>
      </c>
      <c r="AV4879" s="187" t="str">
        <f t="shared" si="1639"/>
        <v/>
      </c>
      <c r="AW4879" s="187" t="str">
        <f t="shared" si="1640"/>
        <v/>
      </c>
      <c r="AX4879" s="187" t="str">
        <f t="shared" si="1641"/>
        <v/>
      </c>
      <c r="AY4879" s="187" t="str">
        <f t="shared" si="1642"/>
        <v/>
      </c>
      <c r="AZ4879" s="187" t="str">
        <f t="shared" si="1643"/>
        <v/>
      </c>
      <c r="BA4879" s="187" t="str">
        <f t="shared" si="1644"/>
        <v xml:space="preserve"> </v>
      </c>
      <c r="BB4879" s="187" t="str">
        <f>IFERROR(IF(AW4879="","",VLOOKUP(AW4879,SUSS!R:S,2,FALSE)),AY4879*SUSS!$M$2)</f>
        <v/>
      </c>
      <c r="BC4879" s="187" t="str">
        <f t="shared" si="1645"/>
        <v/>
      </c>
    </row>
    <row r="4880" spans="29:55">
      <c r="AC4880" s="187" t="str">
        <f t="shared" si="1625"/>
        <v/>
      </c>
      <c r="AD4880" s="187" t="str">
        <f t="shared" si="1626"/>
        <v/>
      </c>
      <c r="AE4880" s="187" t="str">
        <f t="shared" si="1627"/>
        <v/>
      </c>
      <c r="AF4880" s="187" t="str">
        <f t="shared" si="1628"/>
        <v/>
      </c>
      <c r="AG4880" s="187" t="str">
        <f t="shared" si="1629"/>
        <v/>
      </c>
      <c r="AH4880" s="187" t="str">
        <f t="shared" si="1630"/>
        <v/>
      </c>
      <c r="AI4880" s="187" t="str">
        <f t="shared" si="1631"/>
        <v/>
      </c>
      <c r="AJ4880" s="187" t="str">
        <f t="shared" si="1632"/>
        <v/>
      </c>
      <c r="AK4880" s="187" t="str">
        <f t="shared" si="1633"/>
        <v/>
      </c>
      <c r="AN4880" s="187" t="str">
        <f t="shared" si="1634"/>
        <v/>
      </c>
      <c r="AO4880" s="187" t="str">
        <f t="shared" si="1635"/>
        <v/>
      </c>
      <c r="AP4880" s="187" t="str">
        <f t="shared" si="1636"/>
        <v/>
      </c>
      <c r="AT4880" s="187" t="str">
        <f t="shared" si="1637"/>
        <v/>
      </c>
      <c r="AU4880" s="187" t="str">
        <f t="shared" si="1638"/>
        <v/>
      </c>
      <c r="AV4880" s="187" t="str">
        <f t="shared" si="1639"/>
        <v/>
      </c>
      <c r="AW4880" s="187" t="str">
        <f t="shared" si="1640"/>
        <v/>
      </c>
      <c r="AX4880" s="187" t="str">
        <f t="shared" si="1641"/>
        <v/>
      </c>
      <c r="AY4880" s="187" t="str">
        <f t="shared" si="1642"/>
        <v/>
      </c>
      <c r="AZ4880" s="187" t="str">
        <f t="shared" si="1643"/>
        <v/>
      </c>
      <c r="BA4880" s="187" t="str">
        <f t="shared" si="1644"/>
        <v xml:space="preserve"> </v>
      </c>
      <c r="BB4880" s="187" t="str">
        <f>IFERROR(IF(AW4880="","",VLOOKUP(AW4880,SUSS!R:S,2,FALSE)),AY4880*SUSS!$M$2)</f>
        <v/>
      </c>
      <c r="BC4880" s="187" t="str">
        <f t="shared" si="1645"/>
        <v/>
      </c>
    </row>
    <row r="4881" spans="29:55">
      <c r="AC4881" s="187" t="str">
        <f t="shared" si="1625"/>
        <v/>
      </c>
      <c r="AD4881" s="187" t="str">
        <f t="shared" si="1626"/>
        <v/>
      </c>
      <c r="AE4881" s="187" t="str">
        <f t="shared" si="1627"/>
        <v/>
      </c>
      <c r="AF4881" s="187" t="str">
        <f t="shared" si="1628"/>
        <v/>
      </c>
      <c r="AG4881" s="187" t="str">
        <f t="shared" si="1629"/>
        <v/>
      </c>
      <c r="AH4881" s="187" t="str">
        <f t="shared" si="1630"/>
        <v/>
      </c>
      <c r="AI4881" s="187" t="str">
        <f t="shared" si="1631"/>
        <v/>
      </c>
      <c r="AJ4881" s="187" t="str">
        <f t="shared" si="1632"/>
        <v/>
      </c>
      <c r="AK4881" s="187" t="str">
        <f t="shared" si="1633"/>
        <v/>
      </c>
      <c r="AN4881" s="187" t="str">
        <f t="shared" si="1634"/>
        <v/>
      </c>
      <c r="AO4881" s="187" t="str">
        <f t="shared" si="1635"/>
        <v/>
      </c>
      <c r="AP4881" s="187" t="str">
        <f t="shared" si="1636"/>
        <v/>
      </c>
      <c r="AT4881" s="187" t="str">
        <f t="shared" si="1637"/>
        <v/>
      </c>
      <c r="AU4881" s="187" t="str">
        <f t="shared" si="1638"/>
        <v/>
      </c>
      <c r="AV4881" s="187" t="str">
        <f t="shared" si="1639"/>
        <v/>
      </c>
      <c r="AW4881" s="187" t="str">
        <f t="shared" si="1640"/>
        <v/>
      </c>
      <c r="AX4881" s="187" t="str">
        <f t="shared" si="1641"/>
        <v/>
      </c>
      <c r="AY4881" s="187" t="str">
        <f t="shared" si="1642"/>
        <v/>
      </c>
      <c r="AZ4881" s="187" t="str">
        <f t="shared" si="1643"/>
        <v/>
      </c>
      <c r="BA4881" s="187" t="str">
        <f t="shared" si="1644"/>
        <v xml:space="preserve"> </v>
      </c>
      <c r="BB4881" s="187" t="str">
        <f>IFERROR(IF(AW4881="","",VLOOKUP(AW4881,SUSS!R:S,2,FALSE)),AY4881*SUSS!$M$2)</f>
        <v/>
      </c>
      <c r="BC4881" s="187" t="str">
        <f t="shared" si="1645"/>
        <v/>
      </c>
    </row>
    <row r="4882" spans="29:55">
      <c r="AC4882" s="187" t="str">
        <f t="shared" si="1625"/>
        <v/>
      </c>
      <c r="AD4882" s="187" t="str">
        <f t="shared" si="1626"/>
        <v/>
      </c>
      <c r="AE4882" s="187" t="str">
        <f t="shared" si="1627"/>
        <v/>
      </c>
      <c r="AF4882" s="187" t="str">
        <f t="shared" si="1628"/>
        <v/>
      </c>
      <c r="AG4882" s="187" t="str">
        <f t="shared" si="1629"/>
        <v/>
      </c>
      <c r="AH4882" s="187" t="str">
        <f t="shared" si="1630"/>
        <v/>
      </c>
      <c r="AI4882" s="187" t="str">
        <f t="shared" si="1631"/>
        <v/>
      </c>
      <c r="AJ4882" s="187" t="str">
        <f t="shared" si="1632"/>
        <v/>
      </c>
      <c r="AK4882" s="187" t="str">
        <f t="shared" si="1633"/>
        <v/>
      </c>
      <c r="AN4882" s="187" t="str">
        <f t="shared" si="1634"/>
        <v/>
      </c>
      <c r="AO4882" s="187" t="str">
        <f t="shared" si="1635"/>
        <v/>
      </c>
      <c r="AP4882" s="187" t="str">
        <f t="shared" si="1636"/>
        <v/>
      </c>
      <c r="AT4882" s="187" t="str">
        <f t="shared" si="1637"/>
        <v/>
      </c>
      <c r="AU4882" s="187" t="str">
        <f t="shared" si="1638"/>
        <v/>
      </c>
      <c r="AV4882" s="187" t="str">
        <f t="shared" si="1639"/>
        <v/>
      </c>
      <c r="AW4882" s="187" t="str">
        <f t="shared" si="1640"/>
        <v/>
      </c>
      <c r="AX4882" s="187" t="str">
        <f t="shared" si="1641"/>
        <v/>
      </c>
      <c r="AY4882" s="187" t="str">
        <f t="shared" si="1642"/>
        <v/>
      </c>
      <c r="AZ4882" s="187" t="str">
        <f t="shared" si="1643"/>
        <v/>
      </c>
      <c r="BA4882" s="187" t="str">
        <f t="shared" si="1644"/>
        <v xml:space="preserve"> </v>
      </c>
      <c r="BB4882" s="187" t="str">
        <f>IFERROR(IF(AW4882="","",VLOOKUP(AW4882,SUSS!R:S,2,FALSE)),AY4882*SUSS!$M$2)</f>
        <v/>
      </c>
      <c r="BC4882" s="187" t="str">
        <f t="shared" si="1645"/>
        <v/>
      </c>
    </row>
    <row r="4883" spans="29:55">
      <c r="AC4883" s="187" t="str">
        <f t="shared" si="1625"/>
        <v/>
      </c>
      <c r="AD4883" s="187" t="str">
        <f t="shared" si="1626"/>
        <v/>
      </c>
      <c r="AE4883" s="187" t="str">
        <f t="shared" si="1627"/>
        <v/>
      </c>
      <c r="AF4883" s="187" t="str">
        <f t="shared" si="1628"/>
        <v/>
      </c>
      <c r="AG4883" s="187" t="str">
        <f t="shared" si="1629"/>
        <v/>
      </c>
      <c r="AH4883" s="187" t="str">
        <f t="shared" si="1630"/>
        <v/>
      </c>
      <c r="AI4883" s="187" t="str">
        <f t="shared" si="1631"/>
        <v/>
      </c>
      <c r="AJ4883" s="187" t="str">
        <f t="shared" si="1632"/>
        <v/>
      </c>
      <c r="AK4883" s="187" t="str">
        <f t="shared" si="1633"/>
        <v/>
      </c>
      <c r="AN4883" s="187" t="str">
        <f t="shared" si="1634"/>
        <v/>
      </c>
      <c r="AO4883" s="187" t="str">
        <f t="shared" si="1635"/>
        <v/>
      </c>
      <c r="AP4883" s="187" t="str">
        <f t="shared" si="1636"/>
        <v/>
      </c>
      <c r="AT4883" s="187" t="str">
        <f t="shared" si="1637"/>
        <v/>
      </c>
      <c r="AU4883" s="187" t="str">
        <f t="shared" si="1638"/>
        <v/>
      </c>
      <c r="AV4883" s="187" t="str">
        <f t="shared" si="1639"/>
        <v/>
      </c>
      <c r="AW4883" s="187" t="str">
        <f t="shared" si="1640"/>
        <v/>
      </c>
      <c r="AX4883" s="187" t="str">
        <f t="shared" si="1641"/>
        <v/>
      </c>
      <c r="AY4883" s="187" t="str">
        <f t="shared" si="1642"/>
        <v/>
      </c>
      <c r="AZ4883" s="187" t="str">
        <f t="shared" si="1643"/>
        <v/>
      </c>
      <c r="BA4883" s="187" t="str">
        <f t="shared" si="1644"/>
        <v xml:space="preserve"> </v>
      </c>
      <c r="BB4883" s="187" t="str">
        <f>IFERROR(IF(AW4883="","",VLOOKUP(AW4883,SUSS!R:S,2,FALSE)),AY4883*SUSS!$M$2)</f>
        <v/>
      </c>
      <c r="BC4883" s="187" t="str">
        <f t="shared" si="1645"/>
        <v/>
      </c>
    </row>
    <row r="4884" spans="29:55">
      <c r="AC4884" s="187" t="str">
        <f t="shared" si="1625"/>
        <v/>
      </c>
      <c r="AD4884" s="187" t="str">
        <f t="shared" si="1626"/>
        <v/>
      </c>
      <c r="AE4884" s="187" t="str">
        <f t="shared" si="1627"/>
        <v/>
      </c>
      <c r="AF4884" s="187" t="str">
        <f t="shared" si="1628"/>
        <v/>
      </c>
      <c r="AG4884" s="187" t="str">
        <f t="shared" si="1629"/>
        <v/>
      </c>
      <c r="AH4884" s="187" t="str">
        <f t="shared" si="1630"/>
        <v/>
      </c>
      <c r="AI4884" s="187" t="str">
        <f t="shared" si="1631"/>
        <v/>
      </c>
      <c r="AJ4884" s="187" t="str">
        <f t="shared" si="1632"/>
        <v/>
      </c>
      <c r="AK4884" s="187" t="str">
        <f t="shared" si="1633"/>
        <v/>
      </c>
      <c r="AN4884" s="187" t="str">
        <f t="shared" si="1634"/>
        <v/>
      </c>
      <c r="AO4884" s="187" t="str">
        <f t="shared" si="1635"/>
        <v/>
      </c>
      <c r="AP4884" s="187" t="str">
        <f t="shared" si="1636"/>
        <v/>
      </c>
      <c r="AT4884" s="187" t="str">
        <f t="shared" si="1637"/>
        <v/>
      </c>
      <c r="AU4884" s="187" t="str">
        <f t="shared" si="1638"/>
        <v/>
      </c>
      <c r="AV4884" s="187" t="str">
        <f t="shared" si="1639"/>
        <v/>
      </c>
      <c r="AW4884" s="187" t="str">
        <f t="shared" si="1640"/>
        <v/>
      </c>
      <c r="AX4884" s="187" t="str">
        <f t="shared" si="1641"/>
        <v/>
      </c>
      <c r="AY4884" s="187" t="str">
        <f t="shared" si="1642"/>
        <v/>
      </c>
      <c r="AZ4884" s="187" t="str">
        <f t="shared" si="1643"/>
        <v/>
      </c>
      <c r="BA4884" s="187" t="str">
        <f t="shared" si="1644"/>
        <v xml:space="preserve"> </v>
      </c>
      <c r="BB4884" s="187" t="str">
        <f>IFERROR(IF(AW4884="","",VLOOKUP(AW4884,SUSS!R:S,2,FALSE)),AY4884*SUSS!$M$2)</f>
        <v/>
      </c>
      <c r="BC4884" s="187" t="str">
        <f t="shared" si="1645"/>
        <v/>
      </c>
    </row>
    <row r="4885" spans="29:55">
      <c r="AC4885" s="187" t="str">
        <f t="shared" si="1625"/>
        <v/>
      </c>
      <c r="AD4885" s="187" t="str">
        <f t="shared" si="1626"/>
        <v/>
      </c>
      <c r="AE4885" s="187" t="str">
        <f t="shared" si="1627"/>
        <v/>
      </c>
      <c r="AF4885" s="187" t="str">
        <f t="shared" si="1628"/>
        <v/>
      </c>
      <c r="AG4885" s="187" t="str">
        <f t="shared" si="1629"/>
        <v/>
      </c>
      <c r="AH4885" s="187" t="str">
        <f t="shared" si="1630"/>
        <v/>
      </c>
      <c r="AI4885" s="187" t="str">
        <f t="shared" si="1631"/>
        <v/>
      </c>
      <c r="AJ4885" s="187" t="str">
        <f t="shared" si="1632"/>
        <v/>
      </c>
      <c r="AK4885" s="187" t="str">
        <f t="shared" si="1633"/>
        <v/>
      </c>
      <c r="AN4885" s="187" t="str">
        <f t="shared" si="1634"/>
        <v/>
      </c>
      <c r="AO4885" s="187" t="str">
        <f t="shared" si="1635"/>
        <v/>
      </c>
      <c r="AP4885" s="187" t="str">
        <f t="shared" si="1636"/>
        <v/>
      </c>
      <c r="AT4885" s="187" t="str">
        <f t="shared" si="1637"/>
        <v/>
      </c>
      <c r="AU4885" s="187" t="str">
        <f t="shared" si="1638"/>
        <v/>
      </c>
      <c r="AV4885" s="187" t="str">
        <f t="shared" si="1639"/>
        <v/>
      </c>
      <c r="AW4885" s="187" t="str">
        <f t="shared" si="1640"/>
        <v/>
      </c>
      <c r="AX4885" s="187" t="str">
        <f t="shared" si="1641"/>
        <v/>
      </c>
      <c r="AY4885" s="187" t="str">
        <f t="shared" si="1642"/>
        <v/>
      </c>
      <c r="AZ4885" s="187" t="str">
        <f t="shared" si="1643"/>
        <v/>
      </c>
      <c r="BA4885" s="187" t="str">
        <f t="shared" si="1644"/>
        <v xml:space="preserve"> </v>
      </c>
      <c r="BB4885" s="187" t="str">
        <f>IFERROR(IF(AW4885="","",VLOOKUP(AW4885,SUSS!R:S,2,FALSE)),AY4885*SUSS!$M$2)</f>
        <v/>
      </c>
      <c r="BC4885" s="187" t="str">
        <f t="shared" si="1645"/>
        <v/>
      </c>
    </row>
    <row r="4886" spans="29:55">
      <c r="AC4886" s="187" t="str">
        <f t="shared" si="1625"/>
        <v/>
      </c>
      <c r="AD4886" s="187" t="str">
        <f t="shared" si="1626"/>
        <v/>
      </c>
      <c r="AE4886" s="187" t="str">
        <f t="shared" si="1627"/>
        <v/>
      </c>
      <c r="AF4886" s="187" t="str">
        <f t="shared" si="1628"/>
        <v/>
      </c>
      <c r="AG4886" s="187" t="str">
        <f t="shared" si="1629"/>
        <v/>
      </c>
      <c r="AH4886" s="187" t="str">
        <f t="shared" si="1630"/>
        <v/>
      </c>
      <c r="AI4886" s="187" t="str">
        <f t="shared" si="1631"/>
        <v/>
      </c>
      <c r="AJ4886" s="187" t="str">
        <f t="shared" si="1632"/>
        <v/>
      </c>
      <c r="AK4886" s="187" t="str">
        <f t="shared" si="1633"/>
        <v/>
      </c>
      <c r="AN4886" s="187" t="str">
        <f t="shared" si="1634"/>
        <v/>
      </c>
      <c r="AO4886" s="187" t="str">
        <f t="shared" si="1635"/>
        <v/>
      </c>
      <c r="AP4886" s="187" t="str">
        <f t="shared" si="1636"/>
        <v/>
      </c>
      <c r="AT4886" s="187" t="str">
        <f t="shared" si="1637"/>
        <v/>
      </c>
      <c r="AU4886" s="187" t="str">
        <f t="shared" si="1638"/>
        <v/>
      </c>
      <c r="AV4886" s="187" t="str">
        <f t="shared" si="1639"/>
        <v/>
      </c>
      <c r="AW4886" s="187" t="str">
        <f t="shared" si="1640"/>
        <v/>
      </c>
      <c r="AX4886" s="187" t="str">
        <f t="shared" si="1641"/>
        <v/>
      </c>
      <c r="AY4886" s="187" t="str">
        <f t="shared" si="1642"/>
        <v/>
      </c>
      <c r="AZ4886" s="187" t="str">
        <f t="shared" si="1643"/>
        <v/>
      </c>
      <c r="BA4886" s="187" t="str">
        <f t="shared" si="1644"/>
        <v xml:space="preserve"> </v>
      </c>
      <c r="BB4886" s="187" t="str">
        <f>IFERROR(IF(AW4886="","",VLOOKUP(AW4886,SUSS!R:S,2,FALSE)),AY4886*SUSS!$M$2)</f>
        <v/>
      </c>
      <c r="BC4886" s="187" t="str">
        <f t="shared" si="1645"/>
        <v/>
      </c>
    </row>
    <row r="4887" spans="29:55">
      <c r="AC4887" s="187" t="str">
        <f t="shared" si="1625"/>
        <v/>
      </c>
      <c r="AD4887" s="187" t="str">
        <f t="shared" si="1626"/>
        <v/>
      </c>
      <c r="AE4887" s="187" t="str">
        <f t="shared" si="1627"/>
        <v/>
      </c>
      <c r="AF4887" s="187" t="str">
        <f t="shared" si="1628"/>
        <v/>
      </c>
      <c r="AG4887" s="187" t="str">
        <f t="shared" si="1629"/>
        <v/>
      </c>
      <c r="AH4887" s="187" t="str">
        <f t="shared" si="1630"/>
        <v/>
      </c>
      <c r="AI4887" s="187" t="str">
        <f t="shared" si="1631"/>
        <v/>
      </c>
      <c r="AJ4887" s="187" t="str">
        <f t="shared" si="1632"/>
        <v/>
      </c>
      <c r="AK4887" s="187" t="str">
        <f t="shared" si="1633"/>
        <v/>
      </c>
      <c r="AN4887" s="187" t="str">
        <f t="shared" si="1634"/>
        <v/>
      </c>
      <c r="AO4887" s="187" t="str">
        <f t="shared" si="1635"/>
        <v/>
      </c>
      <c r="AP4887" s="187" t="str">
        <f t="shared" si="1636"/>
        <v/>
      </c>
      <c r="AT4887" s="187" t="str">
        <f t="shared" si="1637"/>
        <v/>
      </c>
      <c r="AU4887" s="187" t="str">
        <f t="shared" si="1638"/>
        <v/>
      </c>
      <c r="AV4887" s="187" t="str">
        <f t="shared" si="1639"/>
        <v/>
      </c>
      <c r="AW4887" s="187" t="str">
        <f t="shared" si="1640"/>
        <v/>
      </c>
      <c r="AX4887" s="187" t="str">
        <f t="shared" si="1641"/>
        <v/>
      </c>
      <c r="AY4887" s="187" t="str">
        <f t="shared" si="1642"/>
        <v/>
      </c>
      <c r="AZ4887" s="187" t="str">
        <f t="shared" si="1643"/>
        <v/>
      </c>
      <c r="BA4887" s="187" t="str">
        <f t="shared" si="1644"/>
        <v xml:space="preserve"> </v>
      </c>
      <c r="BB4887" s="187" t="str">
        <f>IFERROR(IF(AW4887="","",VLOOKUP(AW4887,SUSS!R:S,2,FALSE)),AY4887*SUSS!$M$2)</f>
        <v/>
      </c>
      <c r="BC4887" s="187" t="str">
        <f t="shared" si="1645"/>
        <v/>
      </c>
    </row>
    <row r="4888" spans="29:55">
      <c r="AC4888" s="187" t="str">
        <f t="shared" si="1625"/>
        <v/>
      </c>
      <c r="AD4888" s="187" t="str">
        <f t="shared" si="1626"/>
        <v/>
      </c>
      <c r="AE4888" s="187" t="str">
        <f t="shared" si="1627"/>
        <v/>
      </c>
      <c r="AF4888" s="187" t="str">
        <f t="shared" si="1628"/>
        <v/>
      </c>
      <c r="AG4888" s="187" t="str">
        <f t="shared" si="1629"/>
        <v/>
      </c>
      <c r="AH4888" s="187" t="str">
        <f t="shared" si="1630"/>
        <v/>
      </c>
      <c r="AI4888" s="187" t="str">
        <f t="shared" si="1631"/>
        <v/>
      </c>
      <c r="AJ4888" s="187" t="str">
        <f t="shared" si="1632"/>
        <v/>
      </c>
      <c r="AK4888" s="187" t="str">
        <f t="shared" si="1633"/>
        <v/>
      </c>
      <c r="AN4888" s="187" t="str">
        <f t="shared" si="1634"/>
        <v/>
      </c>
      <c r="AO4888" s="187" t="str">
        <f t="shared" si="1635"/>
        <v/>
      </c>
      <c r="AP4888" s="187" t="str">
        <f t="shared" si="1636"/>
        <v/>
      </c>
      <c r="AT4888" s="187" t="str">
        <f t="shared" si="1637"/>
        <v/>
      </c>
      <c r="AU4888" s="187" t="str">
        <f t="shared" si="1638"/>
        <v/>
      </c>
      <c r="AV4888" s="187" t="str">
        <f t="shared" si="1639"/>
        <v/>
      </c>
      <c r="AW4888" s="187" t="str">
        <f t="shared" si="1640"/>
        <v/>
      </c>
      <c r="AX4888" s="187" t="str">
        <f t="shared" si="1641"/>
        <v/>
      </c>
      <c r="AY4888" s="187" t="str">
        <f t="shared" si="1642"/>
        <v/>
      </c>
      <c r="AZ4888" s="187" t="str">
        <f t="shared" si="1643"/>
        <v/>
      </c>
      <c r="BA4888" s="187" t="str">
        <f t="shared" si="1644"/>
        <v xml:space="preserve"> </v>
      </c>
      <c r="BB4888" s="187" t="str">
        <f>IFERROR(IF(AW4888="","",VLOOKUP(AW4888,SUSS!R:S,2,FALSE)),AY4888*SUSS!$M$2)</f>
        <v/>
      </c>
      <c r="BC4888" s="187" t="str">
        <f t="shared" si="1645"/>
        <v/>
      </c>
    </row>
    <row r="4889" spans="29:55">
      <c r="AC4889" s="187" t="str">
        <f t="shared" si="1625"/>
        <v/>
      </c>
      <c r="AD4889" s="187" t="str">
        <f t="shared" si="1626"/>
        <v/>
      </c>
      <c r="AE4889" s="187" t="str">
        <f t="shared" si="1627"/>
        <v/>
      </c>
      <c r="AF4889" s="187" t="str">
        <f t="shared" si="1628"/>
        <v/>
      </c>
      <c r="AG4889" s="187" t="str">
        <f t="shared" si="1629"/>
        <v/>
      </c>
      <c r="AH4889" s="187" t="str">
        <f t="shared" si="1630"/>
        <v/>
      </c>
      <c r="AI4889" s="187" t="str">
        <f t="shared" si="1631"/>
        <v/>
      </c>
      <c r="AJ4889" s="187" t="str">
        <f t="shared" si="1632"/>
        <v/>
      </c>
      <c r="AK4889" s="187" t="str">
        <f t="shared" si="1633"/>
        <v/>
      </c>
      <c r="AN4889" s="187" t="str">
        <f t="shared" si="1634"/>
        <v/>
      </c>
      <c r="AO4889" s="187" t="str">
        <f t="shared" si="1635"/>
        <v/>
      </c>
      <c r="AP4889" s="187" t="str">
        <f t="shared" si="1636"/>
        <v/>
      </c>
      <c r="AT4889" s="187" t="str">
        <f t="shared" si="1637"/>
        <v/>
      </c>
      <c r="AU4889" s="187" t="str">
        <f t="shared" si="1638"/>
        <v/>
      </c>
      <c r="AV4889" s="187" t="str">
        <f t="shared" si="1639"/>
        <v/>
      </c>
      <c r="AW4889" s="187" t="str">
        <f t="shared" si="1640"/>
        <v/>
      </c>
      <c r="AX4889" s="187" t="str">
        <f t="shared" si="1641"/>
        <v/>
      </c>
      <c r="AY4889" s="187" t="str">
        <f t="shared" si="1642"/>
        <v/>
      </c>
      <c r="AZ4889" s="187" t="str">
        <f t="shared" si="1643"/>
        <v/>
      </c>
      <c r="BA4889" s="187" t="str">
        <f t="shared" si="1644"/>
        <v xml:space="preserve"> </v>
      </c>
      <c r="BB4889" s="187" t="str">
        <f>IFERROR(IF(AW4889="","",VLOOKUP(AW4889,SUSS!R:S,2,FALSE)),AY4889*SUSS!$M$2)</f>
        <v/>
      </c>
      <c r="BC4889" s="187" t="str">
        <f t="shared" si="1645"/>
        <v/>
      </c>
    </row>
    <row r="4890" spans="29:55">
      <c r="AC4890" s="187" t="str">
        <f t="shared" si="1625"/>
        <v/>
      </c>
      <c r="AD4890" s="187" t="str">
        <f t="shared" si="1626"/>
        <v/>
      </c>
      <c r="AE4890" s="187" t="str">
        <f t="shared" si="1627"/>
        <v/>
      </c>
      <c r="AF4890" s="187" t="str">
        <f t="shared" si="1628"/>
        <v/>
      </c>
      <c r="AG4890" s="187" t="str">
        <f t="shared" si="1629"/>
        <v/>
      </c>
      <c r="AH4890" s="187" t="str">
        <f t="shared" si="1630"/>
        <v/>
      </c>
      <c r="AI4890" s="187" t="str">
        <f t="shared" si="1631"/>
        <v/>
      </c>
      <c r="AJ4890" s="187" t="str">
        <f t="shared" si="1632"/>
        <v/>
      </c>
      <c r="AK4890" s="187" t="str">
        <f t="shared" si="1633"/>
        <v/>
      </c>
      <c r="AN4890" s="187" t="str">
        <f t="shared" si="1634"/>
        <v/>
      </c>
      <c r="AO4890" s="187" t="str">
        <f t="shared" si="1635"/>
        <v/>
      </c>
      <c r="AP4890" s="187" t="str">
        <f t="shared" si="1636"/>
        <v/>
      </c>
      <c r="AT4890" s="187" t="str">
        <f t="shared" si="1637"/>
        <v/>
      </c>
      <c r="AU4890" s="187" t="str">
        <f t="shared" si="1638"/>
        <v/>
      </c>
      <c r="AV4890" s="187" t="str">
        <f t="shared" si="1639"/>
        <v/>
      </c>
      <c r="AW4890" s="187" t="str">
        <f t="shared" si="1640"/>
        <v/>
      </c>
      <c r="AX4890" s="187" t="str">
        <f t="shared" si="1641"/>
        <v/>
      </c>
      <c r="AY4890" s="187" t="str">
        <f t="shared" si="1642"/>
        <v/>
      </c>
      <c r="AZ4890" s="187" t="str">
        <f t="shared" si="1643"/>
        <v/>
      </c>
      <c r="BA4890" s="187" t="str">
        <f t="shared" si="1644"/>
        <v xml:space="preserve"> </v>
      </c>
      <c r="BB4890" s="187" t="str">
        <f>IFERROR(IF(AW4890="","",VLOOKUP(AW4890,SUSS!R:S,2,FALSE)),AY4890*SUSS!$M$2)</f>
        <v/>
      </c>
      <c r="BC4890" s="187" t="str">
        <f t="shared" si="1645"/>
        <v/>
      </c>
    </row>
    <row r="4891" spans="29:55">
      <c r="AC4891" s="187" t="str">
        <f t="shared" si="1625"/>
        <v/>
      </c>
      <c r="AD4891" s="187" t="str">
        <f t="shared" si="1626"/>
        <v/>
      </c>
      <c r="AE4891" s="187" t="str">
        <f t="shared" si="1627"/>
        <v/>
      </c>
      <c r="AF4891" s="187" t="str">
        <f t="shared" si="1628"/>
        <v/>
      </c>
      <c r="AG4891" s="187" t="str">
        <f t="shared" si="1629"/>
        <v/>
      </c>
      <c r="AH4891" s="187" t="str">
        <f t="shared" si="1630"/>
        <v/>
      </c>
      <c r="AI4891" s="187" t="str">
        <f t="shared" si="1631"/>
        <v/>
      </c>
      <c r="AJ4891" s="187" t="str">
        <f t="shared" si="1632"/>
        <v/>
      </c>
      <c r="AK4891" s="187" t="str">
        <f t="shared" si="1633"/>
        <v/>
      </c>
      <c r="AN4891" s="187" t="str">
        <f t="shared" si="1634"/>
        <v/>
      </c>
      <c r="AO4891" s="187" t="str">
        <f t="shared" si="1635"/>
        <v/>
      </c>
      <c r="AP4891" s="187" t="str">
        <f t="shared" si="1636"/>
        <v/>
      </c>
      <c r="AT4891" s="187" t="str">
        <f t="shared" si="1637"/>
        <v/>
      </c>
      <c r="AU4891" s="187" t="str">
        <f t="shared" si="1638"/>
        <v/>
      </c>
      <c r="AV4891" s="187" t="str">
        <f t="shared" si="1639"/>
        <v/>
      </c>
      <c r="AW4891" s="187" t="str">
        <f t="shared" si="1640"/>
        <v/>
      </c>
      <c r="AX4891" s="187" t="str">
        <f t="shared" si="1641"/>
        <v/>
      </c>
      <c r="AY4891" s="187" t="str">
        <f t="shared" si="1642"/>
        <v/>
      </c>
      <c r="AZ4891" s="187" t="str">
        <f t="shared" si="1643"/>
        <v/>
      </c>
      <c r="BA4891" s="187" t="str">
        <f t="shared" si="1644"/>
        <v xml:space="preserve"> </v>
      </c>
      <c r="BB4891" s="187" t="str">
        <f>IFERROR(IF(AW4891="","",VLOOKUP(AW4891,SUSS!R:S,2,FALSE)),AY4891*SUSS!$M$2)</f>
        <v/>
      </c>
      <c r="BC4891" s="187" t="str">
        <f t="shared" si="1645"/>
        <v/>
      </c>
    </row>
    <row r="4892" spans="29:55">
      <c r="AC4892" s="187" t="str">
        <f t="shared" si="1625"/>
        <v/>
      </c>
      <c r="AD4892" s="187" t="str">
        <f t="shared" si="1626"/>
        <v/>
      </c>
      <c r="AE4892" s="187" t="str">
        <f t="shared" si="1627"/>
        <v/>
      </c>
      <c r="AF4892" s="187" t="str">
        <f t="shared" si="1628"/>
        <v/>
      </c>
      <c r="AG4892" s="187" t="str">
        <f t="shared" si="1629"/>
        <v/>
      </c>
      <c r="AH4892" s="187" t="str">
        <f t="shared" si="1630"/>
        <v/>
      </c>
      <c r="AI4892" s="187" t="str">
        <f t="shared" si="1631"/>
        <v/>
      </c>
      <c r="AJ4892" s="187" t="str">
        <f t="shared" si="1632"/>
        <v/>
      </c>
      <c r="AK4892" s="187" t="str">
        <f t="shared" si="1633"/>
        <v/>
      </c>
      <c r="AN4892" s="187" t="str">
        <f t="shared" si="1634"/>
        <v/>
      </c>
      <c r="AO4892" s="187" t="str">
        <f t="shared" si="1635"/>
        <v/>
      </c>
      <c r="AP4892" s="187" t="str">
        <f t="shared" si="1636"/>
        <v/>
      </c>
      <c r="AT4892" s="187" t="str">
        <f t="shared" si="1637"/>
        <v/>
      </c>
      <c r="AU4892" s="187" t="str">
        <f t="shared" si="1638"/>
        <v/>
      </c>
      <c r="AV4892" s="187" t="str">
        <f t="shared" si="1639"/>
        <v/>
      </c>
      <c r="AW4892" s="187" t="str">
        <f t="shared" si="1640"/>
        <v/>
      </c>
      <c r="AX4892" s="187" t="str">
        <f t="shared" si="1641"/>
        <v/>
      </c>
      <c r="AY4892" s="187" t="str">
        <f t="shared" si="1642"/>
        <v/>
      </c>
      <c r="AZ4892" s="187" t="str">
        <f t="shared" si="1643"/>
        <v/>
      </c>
      <c r="BA4892" s="187" t="str">
        <f t="shared" si="1644"/>
        <v xml:space="preserve"> </v>
      </c>
      <c r="BB4892" s="187" t="str">
        <f>IFERROR(IF(AW4892="","",VLOOKUP(AW4892,SUSS!R:S,2,FALSE)),AY4892*SUSS!$M$2)</f>
        <v/>
      </c>
      <c r="BC4892" s="187" t="str">
        <f t="shared" si="1645"/>
        <v/>
      </c>
    </row>
    <row r="4893" spans="29:55">
      <c r="AC4893" s="187" t="str">
        <f t="shared" si="1625"/>
        <v/>
      </c>
      <c r="AD4893" s="187" t="str">
        <f t="shared" si="1626"/>
        <v/>
      </c>
      <c r="AE4893" s="187" t="str">
        <f t="shared" si="1627"/>
        <v/>
      </c>
      <c r="AF4893" s="187" t="str">
        <f t="shared" si="1628"/>
        <v/>
      </c>
      <c r="AG4893" s="187" t="str">
        <f t="shared" si="1629"/>
        <v/>
      </c>
      <c r="AH4893" s="187" t="str">
        <f t="shared" si="1630"/>
        <v/>
      </c>
      <c r="AI4893" s="187" t="str">
        <f t="shared" si="1631"/>
        <v/>
      </c>
      <c r="AJ4893" s="187" t="str">
        <f t="shared" si="1632"/>
        <v/>
      </c>
      <c r="AK4893" s="187" t="str">
        <f t="shared" si="1633"/>
        <v/>
      </c>
      <c r="AN4893" s="187" t="str">
        <f t="shared" si="1634"/>
        <v/>
      </c>
      <c r="AO4893" s="187" t="str">
        <f t="shared" si="1635"/>
        <v/>
      </c>
      <c r="AP4893" s="187" t="str">
        <f t="shared" si="1636"/>
        <v/>
      </c>
      <c r="AT4893" s="187" t="str">
        <f t="shared" si="1637"/>
        <v/>
      </c>
      <c r="AU4893" s="187" t="str">
        <f t="shared" si="1638"/>
        <v/>
      </c>
      <c r="AV4893" s="187" t="str">
        <f t="shared" si="1639"/>
        <v/>
      </c>
      <c r="AW4893" s="187" t="str">
        <f t="shared" si="1640"/>
        <v/>
      </c>
      <c r="AX4893" s="187" t="str">
        <f t="shared" si="1641"/>
        <v/>
      </c>
      <c r="AY4893" s="187" t="str">
        <f t="shared" si="1642"/>
        <v/>
      </c>
      <c r="AZ4893" s="187" t="str">
        <f t="shared" si="1643"/>
        <v/>
      </c>
      <c r="BA4893" s="187" t="str">
        <f t="shared" si="1644"/>
        <v xml:space="preserve"> </v>
      </c>
      <c r="BB4893" s="187" t="str">
        <f>IFERROR(IF(AW4893="","",VLOOKUP(AW4893,SUSS!R:S,2,FALSE)),AY4893*SUSS!$M$2)</f>
        <v/>
      </c>
      <c r="BC4893" s="187" t="str">
        <f t="shared" si="1645"/>
        <v/>
      </c>
    </row>
    <row r="4894" spans="29:55">
      <c r="AC4894" s="187" t="str">
        <f t="shared" si="1625"/>
        <v/>
      </c>
      <c r="AD4894" s="187" t="str">
        <f t="shared" si="1626"/>
        <v/>
      </c>
      <c r="AE4894" s="187" t="str">
        <f t="shared" si="1627"/>
        <v/>
      </c>
      <c r="AF4894" s="187" t="str">
        <f t="shared" si="1628"/>
        <v/>
      </c>
      <c r="AG4894" s="187" t="str">
        <f t="shared" si="1629"/>
        <v/>
      </c>
      <c r="AH4894" s="187" t="str">
        <f t="shared" si="1630"/>
        <v/>
      </c>
      <c r="AI4894" s="187" t="str">
        <f t="shared" si="1631"/>
        <v/>
      </c>
      <c r="AJ4894" s="187" t="str">
        <f t="shared" si="1632"/>
        <v/>
      </c>
      <c r="AK4894" s="187" t="str">
        <f t="shared" si="1633"/>
        <v/>
      </c>
      <c r="AN4894" s="187" t="str">
        <f t="shared" si="1634"/>
        <v/>
      </c>
      <c r="AO4894" s="187" t="str">
        <f t="shared" si="1635"/>
        <v/>
      </c>
      <c r="AP4894" s="187" t="str">
        <f t="shared" si="1636"/>
        <v/>
      </c>
      <c r="AT4894" s="187" t="str">
        <f t="shared" si="1637"/>
        <v/>
      </c>
      <c r="AU4894" s="187" t="str">
        <f t="shared" si="1638"/>
        <v/>
      </c>
      <c r="AV4894" s="187" t="str">
        <f t="shared" si="1639"/>
        <v/>
      </c>
      <c r="AW4894" s="187" t="str">
        <f t="shared" si="1640"/>
        <v/>
      </c>
      <c r="AX4894" s="187" t="str">
        <f t="shared" si="1641"/>
        <v/>
      </c>
      <c r="AY4894" s="187" t="str">
        <f t="shared" si="1642"/>
        <v/>
      </c>
      <c r="AZ4894" s="187" t="str">
        <f t="shared" si="1643"/>
        <v/>
      </c>
      <c r="BA4894" s="187" t="str">
        <f t="shared" si="1644"/>
        <v xml:space="preserve"> </v>
      </c>
      <c r="BB4894" s="187" t="str">
        <f>IFERROR(IF(AW4894="","",VLOOKUP(AW4894,SUSS!R:S,2,FALSE)),AY4894*SUSS!$M$2)</f>
        <v/>
      </c>
      <c r="BC4894" s="187" t="str">
        <f t="shared" si="1645"/>
        <v/>
      </c>
    </row>
    <row r="4895" spans="29:55">
      <c r="AC4895" s="187" t="str">
        <f t="shared" si="1625"/>
        <v/>
      </c>
      <c r="AD4895" s="187" t="str">
        <f t="shared" si="1626"/>
        <v/>
      </c>
      <c r="AE4895" s="187" t="str">
        <f t="shared" si="1627"/>
        <v/>
      </c>
      <c r="AF4895" s="187" t="str">
        <f t="shared" si="1628"/>
        <v/>
      </c>
      <c r="AG4895" s="187" t="str">
        <f t="shared" si="1629"/>
        <v/>
      </c>
      <c r="AH4895" s="187" t="str">
        <f t="shared" si="1630"/>
        <v/>
      </c>
      <c r="AI4895" s="187" t="str">
        <f t="shared" si="1631"/>
        <v/>
      </c>
      <c r="AJ4895" s="187" t="str">
        <f t="shared" si="1632"/>
        <v/>
      </c>
      <c r="AK4895" s="187" t="str">
        <f t="shared" si="1633"/>
        <v/>
      </c>
      <c r="AN4895" s="187" t="str">
        <f t="shared" si="1634"/>
        <v/>
      </c>
      <c r="AO4895" s="187" t="str">
        <f t="shared" si="1635"/>
        <v/>
      </c>
      <c r="AP4895" s="187" t="str">
        <f t="shared" si="1636"/>
        <v/>
      </c>
      <c r="AT4895" s="187" t="str">
        <f t="shared" si="1637"/>
        <v/>
      </c>
      <c r="AU4895" s="187" t="str">
        <f t="shared" si="1638"/>
        <v/>
      </c>
      <c r="AV4895" s="187" t="str">
        <f t="shared" si="1639"/>
        <v/>
      </c>
      <c r="AW4895" s="187" t="str">
        <f t="shared" si="1640"/>
        <v/>
      </c>
      <c r="AX4895" s="187" t="str">
        <f t="shared" si="1641"/>
        <v/>
      </c>
      <c r="AY4895" s="187" t="str">
        <f t="shared" si="1642"/>
        <v/>
      </c>
      <c r="AZ4895" s="187" t="str">
        <f t="shared" si="1643"/>
        <v/>
      </c>
      <c r="BA4895" s="187" t="str">
        <f t="shared" si="1644"/>
        <v xml:space="preserve"> </v>
      </c>
      <c r="BB4895" s="187" t="str">
        <f>IFERROR(IF(AW4895="","",VLOOKUP(AW4895,SUSS!R:S,2,FALSE)),AY4895*SUSS!$M$2)</f>
        <v/>
      </c>
      <c r="BC4895" s="187" t="str">
        <f t="shared" si="1645"/>
        <v/>
      </c>
    </row>
    <row r="4896" spans="29:55">
      <c r="AC4896" s="187" t="str">
        <f t="shared" si="1625"/>
        <v/>
      </c>
      <c r="AD4896" s="187" t="str">
        <f t="shared" si="1626"/>
        <v/>
      </c>
      <c r="AE4896" s="187" t="str">
        <f t="shared" si="1627"/>
        <v/>
      </c>
      <c r="AF4896" s="187" t="str">
        <f t="shared" si="1628"/>
        <v/>
      </c>
      <c r="AG4896" s="187" t="str">
        <f t="shared" si="1629"/>
        <v/>
      </c>
      <c r="AH4896" s="187" t="str">
        <f t="shared" si="1630"/>
        <v/>
      </c>
      <c r="AI4896" s="187" t="str">
        <f t="shared" si="1631"/>
        <v/>
      </c>
      <c r="AJ4896" s="187" t="str">
        <f t="shared" si="1632"/>
        <v/>
      </c>
      <c r="AK4896" s="187" t="str">
        <f t="shared" si="1633"/>
        <v/>
      </c>
      <c r="AN4896" s="187" t="str">
        <f t="shared" si="1634"/>
        <v/>
      </c>
      <c r="AO4896" s="187" t="str">
        <f t="shared" si="1635"/>
        <v/>
      </c>
      <c r="AP4896" s="187" t="str">
        <f t="shared" si="1636"/>
        <v/>
      </c>
      <c r="AT4896" s="187" t="str">
        <f t="shared" si="1637"/>
        <v/>
      </c>
      <c r="AU4896" s="187" t="str">
        <f t="shared" si="1638"/>
        <v/>
      </c>
      <c r="AV4896" s="187" t="str">
        <f t="shared" si="1639"/>
        <v/>
      </c>
      <c r="AW4896" s="187" t="str">
        <f t="shared" si="1640"/>
        <v/>
      </c>
      <c r="AX4896" s="187" t="str">
        <f t="shared" si="1641"/>
        <v/>
      </c>
      <c r="AY4896" s="187" t="str">
        <f t="shared" si="1642"/>
        <v/>
      </c>
      <c r="AZ4896" s="187" t="str">
        <f t="shared" si="1643"/>
        <v/>
      </c>
      <c r="BA4896" s="187" t="str">
        <f t="shared" si="1644"/>
        <v xml:space="preserve"> </v>
      </c>
      <c r="BB4896" s="187" t="str">
        <f>IFERROR(IF(AW4896="","",VLOOKUP(AW4896,SUSS!R:S,2,FALSE)),AY4896*SUSS!$M$2)</f>
        <v/>
      </c>
      <c r="BC4896" s="187" t="str">
        <f t="shared" si="1645"/>
        <v/>
      </c>
    </row>
    <row r="4897" spans="29:55">
      <c r="AC4897" s="187" t="str">
        <f t="shared" ref="AC4897:AC4960" si="1646">IF($E4897=$AD$1,IF($G4897=$AE$1,A4897,""),"")</f>
        <v/>
      </c>
      <c r="AD4897" s="187" t="str">
        <f t="shared" ref="AD4897:AD4960" si="1647">IF($E4897=$AD$1,IF($G4897=$AE$1,E4897,""),"")</f>
        <v/>
      </c>
      <c r="AE4897" s="187" t="str">
        <f t="shared" ref="AE4897:AE4960" si="1648">IF($E4897=$AD$1,IF($G4897=$AE$1,F4897,""),"")</f>
        <v/>
      </c>
      <c r="AF4897" s="187" t="str">
        <f t="shared" ref="AF4897:AF4960" si="1649">IF($E4897=$AD$1,IF($G4897=$AE$1,G4897,""),"")</f>
        <v/>
      </c>
      <c r="AG4897" s="187" t="str">
        <f t="shared" ref="AG4897:AG4960" si="1650">IF($E4897=$AD$1,IF($G4897=$AE$1,I4897,""),"")</f>
        <v/>
      </c>
      <c r="AH4897" s="187" t="str">
        <f t="shared" ref="AH4897:AH4960" si="1651">IF($E4897=$AD$1,IF($G4897=$AE$1,J4897,""),"")</f>
        <v/>
      </c>
      <c r="AI4897" s="187" t="str">
        <f t="shared" ref="AI4897:AI4960" si="1652">IF($E4897=$AD$1,IF($G4897=$AE$1,K4897,""),"")</f>
        <v/>
      </c>
      <c r="AJ4897" s="187" t="str">
        <f t="shared" ref="AJ4897:AJ4960" si="1653">IF($E4897=$AD$1,IF($G4897=$AE$1,B4897,""),"")</f>
        <v/>
      </c>
      <c r="AK4897" s="187" t="str">
        <f t="shared" ref="AK4897:AK4960" si="1654">IF($E4897=$AD$1,IF($G4897=$AE$1,C4897,""),"")</f>
        <v/>
      </c>
      <c r="AN4897" s="187" t="str">
        <f t="shared" ref="AN4897:AN4960" si="1655">LEFT(AO4897,7)</f>
        <v/>
      </c>
      <c r="AO4897" s="187" t="str">
        <f t="shared" ref="AO4897:AO4960" si="1656">IF(AF4897=$AE$1,AJ4897&amp;"/"&amp;AK4897&amp;" "&amp;AD4897,"")</f>
        <v/>
      </c>
      <c r="AP4897" s="187" t="str">
        <f t="shared" ref="AP4897:AP4960" si="1657">IF(AO4897&lt;&gt;"",AI4897,"")</f>
        <v/>
      </c>
      <c r="AT4897" s="187" t="str">
        <f t="shared" ref="AT4897:AT4960" si="1658">IF($Q4897=$AD$1,N4897,"")</f>
        <v/>
      </c>
      <c r="AU4897" s="187" t="str">
        <f t="shared" ref="AU4897:AU4960" si="1659">IF($Q4897=$AD$1,O4897,"")</f>
        <v/>
      </c>
      <c r="AV4897" s="187" t="str">
        <f t="shared" ref="AV4897:AV4960" si="1660">IF($Q4897=$AD$1,P4897,"")</f>
        <v/>
      </c>
      <c r="AW4897" s="187" t="str">
        <f t="shared" ref="AW4897:AW4960" si="1661">IF($Q4897=$AD$1,T4897,"")</f>
        <v/>
      </c>
      <c r="AX4897" s="187" t="str">
        <f t="shared" ref="AX4897:AX4960" si="1662">IF(AW4897&lt;&gt;"",AW4897&amp;" "&amp;$AD$1,"")</f>
        <v/>
      </c>
      <c r="AY4897" s="187" t="str">
        <f t="shared" ref="AY4897:AY4960" si="1663">VLOOKUP(AX4897,AO:AP,2,FALSE)</f>
        <v/>
      </c>
      <c r="AZ4897" s="187" t="str">
        <f t="shared" ref="AZ4897:AZ4960" si="1664">IF(AY4897="","",AV4897/AY4897)</f>
        <v/>
      </c>
      <c r="BA4897" s="187" t="str">
        <f t="shared" ref="BA4897:BA4960" si="1665">AT4897&amp;" "&amp;AU4897</f>
        <v xml:space="preserve"> </v>
      </c>
      <c r="BB4897" s="187" t="str">
        <f>IFERROR(IF(AW4897="","",VLOOKUP(AW4897,SUSS!R:S,2,FALSE)),AY4897*SUSS!$M$2)</f>
        <v/>
      </c>
      <c r="BC4897" s="187" t="str">
        <f t="shared" ref="BC4897:BC4960" si="1666">IFERROR(IF(BB4897&lt;&gt;"",AZ4897*BB4897,""),"VER")</f>
        <v/>
      </c>
    </row>
    <row r="4898" spans="29:55">
      <c r="AC4898" s="187" t="str">
        <f t="shared" si="1646"/>
        <v/>
      </c>
      <c r="AD4898" s="187" t="str">
        <f t="shared" si="1647"/>
        <v/>
      </c>
      <c r="AE4898" s="187" t="str">
        <f t="shared" si="1648"/>
        <v/>
      </c>
      <c r="AF4898" s="187" t="str">
        <f t="shared" si="1649"/>
        <v/>
      </c>
      <c r="AG4898" s="187" t="str">
        <f t="shared" si="1650"/>
        <v/>
      </c>
      <c r="AH4898" s="187" t="str">
        <f t="shared" si="1651"/>
        <v/>
      </c>
      <c r="AI4898" s="187" t="str">
        <f t="shared" si="1652"/>
        <v/>
      </c>
      <c r="AJ4898" s="187" t="str">
        <f t="shared" si="1653"/>
        <v/>
      </c>
      <c r="AK4898" s="187" t="str">
        <f t="shared" si="1654"/>
        <v/>
      </c>
      <c r="AN4898" s="187" t="str">
        <f t="shared" si="1655"/>
        <v/>
      </c>
      <c r="AO4898" s="187" t="str">
        <f t="shared" si="1656"/>
        <v/>
      </c>
      <c r="AP4898" s="187" t="str">
        <f t="shared" si="1657"/>
        <v/>
      </c>
      <c r="AT4898" s="187" t="str">
        <f t="shared" si="1658"/>
        <v/>
      </c>
      <c r="AU4898" s="187" t="str">
        <f t="shared" si="1659"/>
        <v/>
      </c>
      <c r="AV4898" s="187" t="str">
        <f t="shared" si="1660"/>
        <v/>
      </c>
      <c r="AW4898" s="187" t="str">
        <f t="shared" si="1661"/>
        <v/>
      </c>
      <c r="AX4898" s="187" t="str">
        <f t="shared" si="1662"/>
        <v/>
      </c>
      <c r="AY4898" s="187" t="str">
        <f t="shared" si="1663"/>
        <v/>
      </c>
      <c r="AZ4898" s="187" t="str">
        <f t="shared" si="1664"/>
        <v/>
      </c>
      <c r="BA4898" s="187" t="str">
        <f t="shared" si="1665"/>
        <v xml:space="preserve"> </v>
      </c>
      <c r="BB4898" s="187" t="str">
        <f>IFERROR(IF(AW4898="","",VLOOKUP(AW4898,SUSS!R:S,2,FALSE)),AY4898*SUSS!$M$2)</f>
        <v/>
      </c>
      <c r="BC4898" s="187" t="str">
        <f t="shared" si="1666"/>
        <v/>
      </c>
    </row>
    <row r="4899" spans="29:55">
      <c r="AC4899" s="187" t="str">
        <f t="shared" si="1646"/>
        <v/>
      </c>
      <c r="AD4899" s="187" t="str">
        <f t="shared" si="1647"/>
        <v/>
      </c>
      <c r="AE4899" s="187" t="str">
        <f t="shared" si="1648"/>
        <v/>
      </c>
      <c r="AF4899" s="187" t="str">
        <f t="shared" si="1649"/>
        <v/>
      </c>
      <c r="AG4899" s="187" t="str">
        <f t="shared" si="1650"/>
        <v/>
      </c>
      <c r="AH4899" s="187" t="str">
        <f t="shared" si="1651"/>
        <v/>
      </c>
      <c r="AI4899" s="187" t="str">
        <f t="shared" si="1652"/>
        <v/>
      </c>
      <c r="AJ4899" s="187" t="str">
        <f t="shared" si="1653"/>
        <v/>
      </c>
      <c r="AK4899" s="187" t="str">
        <f t="shared" si="1654"/>
        <v/>
      </c>
      <c r="AN4899" s="187" t="str">
        <f t="shared" si="1655"/>
        <v/>
      </c>
      <c r="AO4899" s="187" t="str">
        <f t="shared" si="1656"/>
        <v/>
      </c>
      <c r="AP4899" s="187" t="str">
        <f t="shared" si="1657"/>
        <v/>
      </c>
      <c r="AT4899" s="187" t="str">
        <f t="shared" si="1658"/>
        <v/>
      </c>
      <c r="AU4899" s="187" t="str">
        <f t="shared" si="1659"/>
        <v/>
      </c>
      <c r="AV4899" s="187" t="str">
        <f t="shared" si="1660"/>
        <v/>
      </c>
      <c r="AW4899" s="187" t="str">
        <f t="shared" si="1661"/>
        <v/>
      </c>
      <c r="AX4899" s="187" t="str">
        <f t="shared" si="1662"/>
        <v/>
      </c>
      <c r="AY4899" s="187" t="str">
        <f t="shared" si="1663"/>
        <v/>
      </c>
      <c r="AZ4899" s="187" t="str">
        <f t="shared" si="1664"/>
        <v/>
      </c>
      <c r="BA4899" s="187" t="str">
        <f t="shared" si="1665"/>
        <v xml:space="preserve"> </v>
      </c>
      <c r="BB4899" s="187" t="str">
        <f>IFERROR(IF(AW4899="","",VLOOKUP(AW4899,SUSS!R:S,2,FALSE)),AY4899*SUSS!$M$2)</f>
        <v/>
      </c>
      <c r="BC4899" s="187" t="str">
        <f t="shared" si="1666"/>
        <v/>
      </c>
    </row>
    <row r="4900" spans="29:55">
      <c r="AC4900" s="187" t="str">
        <f t="shared" si="1646"/>
        <v/>
      </c>
      <c r="AD4900" s="187" t="str">
        <f t="shared" si="1647"/>
        <v/>
      </c>
      <c r="AE4900" s="187" t="str">
        <f t="shared" si="1648"/>
        <v/>
      </c>
      <c r="AF4900" s="187" t="str">
        <f t="shared" si="1649"/>
        <v/>
      </c>
      <c r="AG4900" s="187" t="str">
        <f t="shared" si="1650"/>
        <v/>
      </c>
      <c r="AH4900" s="187" t="str">
        <f t="shared" si="1651"/>
        <v/>
      </c>
      <c r="AI4900" s="187" t="str">
        <f t="shared" si="1652"/>
        <v/>
      </c>
      <c r="AJ4900" s="187" t="str">
        <f t="shared" si="1653"/>
        <v/>
      </c>
      <c r="AK4900" s="187" t="str">
        <f t="shared" si="1654"/>
        <v/>
      </c>
      <c r="AN4900" s="187" t="str">
        <f t="shared" si="1655"/>
        <v/>
      </c>
      <c r="AO4900" s="187" t="str">
        <f t="shared" si="1656"/>
        <v/>
      </c>
      <c r="AP4900" s="187" t="str">
        <f t="shared" si="1657"/>
        <v/>
      </c>
      <c r="AT4900" s="187" t="str">
        <f t="shared" si="1658"/>
        <v/>
      </c>
      <c r="AU4900" s="187" t="str">
        <f t="shared" si="1659"/>
        <v/>
      </c>
      <c r="AV4900" s="187" t="str">
        <f t="shared" si="1660"/>
        <v/>
      </c>
      <c r="AW4900" s="187" t="str">
        <f t="shared" si="1661"/>
        <v/>
      </c>
      <c r="AX4900" s="187" t="str">
        <f t="shared" si="1662"/>
        <v/>
      </c>
      <c r="AY4900" s="187" t="str">
        <f t="shared" si="1663"/>
        <v/>
      </c>
      <c r="AZ4900" s="187" t="str">
        <f t="shared" si="1664"/>
        <v/>
      </c>
      <c r="BA4900" s="187" t="str">
        <f t="shared" si="1665"/>
        <v xml:space="preserve"> </v>
      </c>
      <c r="BB4900" s="187" t="str">
        <f>IFERROR(IF(AW4900="","",VLOOKUP(AW4900,SUSS!R:S,2,FALSE)),AY4900*SUSS!$M$2)</f>
        <v/>
      </c>
      <c r="BC4900" s="187" t="str">
        <f t="shared" si="1666"/>
        <v/>
      </c>
    </row>
    <row r="4901" spans="29:55">
      <c r="AC4901" s="187" t="str">
        <f t="shared" si="1646"/>
        <v/>
      </c>
      <c r="AD4901" s="187" t="str">
        <f t="shared" si="1647"/>
        <v/>
      </c>
      <c r="AE4901" s="187" t="str">
        <f t="shared" si="1648"/>
        <v/>
      </c>
      <c r="AF4901" s="187" t="str">
        <f t="shared" si="1649"/>
        <v/>
      </c>
      <c r="AG4901" s="187" t="str">
        <f t="shared" si="1650"/>
        <v/>
      </c>
      <c r="AH4901" s="187" t="str">
        <f t="shared" si="1651"/>
        <v/>
      </c>
      <c r="AI4901" s="187" t="str">
        <f t="shared" si="1652"/>
        <v/>
      </c>
      <c r="AJ4901" s="187" t="str">
        <f t="shared" si="1653"/>
        <v/>
      </c>
      <c r="AK4901" s="187" t="str">
        <f t="shared" si="1654"/>
        <v/>
      </c>
      <c r="AN4901" s="187" t="str">
        <f t="shared" si="1655"/>
        <v/>
      </c>
      <c r="AO4901" s="187" t="str">
        <f t="shared" si="1656"/>
        <v/>
      </c>
      <c r="AP4901" s="187" t="str">
        <f t="shared" si="1657"/>
        <v/>
      </c>
      <c r="AT4901" s="187" t="str">
        <f t="shared" si="1658"/>
        <v/>
      </c>
      <c r="AU4901" s="187" t="str">
        <f t="shared" si="1659"/>
        <v/>
      </c>
      <c r="AV4901" s="187" t="str">
        <f t="shared" si="1660"/>
        <v/>
      </c>
      <c r="AW4901" s="187" t="str">
        <f t="shared" si="1661"/>
        <v/>
      </c>
      <c r="AX4901" s="187" t="str">
        <f t="shared" si="1662"/>
        <v/>
      </c>
      <c r="AY4901" s="187" t="str">
        <f t="shared" si="1663"/>
        <v/>
      </c>
      <c r="AZ4901" s="187" t="str">
        <f t="shared" si="1664"/>
        <v/>
      </c>
      <c r="BA4901" s="187" t="str">
        <f t="shared" si="1665"/>
        <v xml:space="preserve"> </v>
      </c>
      <c r="BB4901" s="187" t="str">
        <f>IFERROR(IF(AW4901="","",VLOOKUP(AW4901,SUSS!R:S,2,FALSE)),AY4901*SUSS!$M$2)</f>
        <v/>
      </c>
      <c r="BC4901" s="187" t="str">
        <f t="shared" si="1666"/>
        <v/>
      </c>
    </row>
    <row r="4902" spans="29:55">
      <c r="AC4902" s="187" t="str">
        <f t="shared" si="1646"/>
        <v/>
      </c>
      <c r="AD4902" s="187" t="str">
        <f t="shared" si="1647"/>
        <v/>
      </c>
      <c r="AE4902" s="187" t="str">
        <f t="shared" si="1648"/>
        <v/>
      </c>
      <c r="AF4902" s="187" t="str">
        <f t="shared" si="1649"/>
        <v/>
      </c>
      <c r="AG4902" s="187" t="str">
        <f t="shared" si="1650"/>
        <v/>
      </c>
      <c r="AH4902" s="187" t="str">
        <f t="shared" si="1651"/>
        <v/>
      </c>
      <c r="AI4902" s="187" t="str">
        <f t="shared" si="1652"/>
        <v/>
      </c>
      <c r="AJ4902" s="187" t="str">
        <f t="shared" si="1653"/>
        <v/>
      </c>
      <c r="AK4902" s="187" t="str">
        <f t="shared" si="1654"/>
        <v/>
      </c>
      <c r="AN4902" s="187" t="str">
        <f t="shared" si="1655"/>
        <v/>
      </c>
      <c r="AO4902" s="187" t="str">
        <f t="shared" si="1656"/>
        <v/>
      </c>
      <c r="AP4902" s="187" t="str">
        <f t="shared" si="1657"/>
        <v/>
      </c>
      <c r="AT4902" s="187" t="str">
        <f t="shared" si="1658"/>
        <v/>
      </c>
      <c r="AU4902" s="187" t="str">
        <f t="shared" si="1659"/>
        <v/>
      </c>
      <c r="AV4902" s="187" t="str">
        <f t="shared" si="1660"/>
        <v/>
      </c>
      <c r="AW4902" s="187" t="str">
        <f t="shared" si="1661"/>
        <v/>
      </c>
      <c r="AX4902" s="187" t="str">
        <f t="shared" si="1662"/>
        <v/>
      </c>
      <c r="AY4902" s="187" t="str">
        <f t="shared" si="1663"/>
        <v/>
      </c>
      <c r="AZ4902" s="187" t="str">
        <f t="shared" si="1664"/>
        <v/>
      </c>
      <c r="BA4902" s="187" t="str">
        <f t="shared" si="1665"/>
        <v xml:space="preserve"> </v>
      </c>
      <c r="BB4902" s="187" t="str">
        <f>IFERROR(IF(AW4902="","",VLOOKUP(AW4902,SUSS!R:S,2,FALSE)),AY4902*SUSS!$M$2)</f>
        <v/>
      </c>
      <c r="BC4902" s="187" t="str">
        <f t="shared" si="1666"/>
        <v/>
      </c>
    </row>
    <row r="4903" spans="29:55">
      <c r="AC4903" s="187" t="str">
        <f t="shared" si="1646"/>
        <v/>
      </c>
      <c r="AD4903" s="187" t="str">
        <f t="shared" si="1647"/>
        <v/>
      </c>
      <c r="AE4903" s="187" t="str">
        <f t="shared" si="1648"/>
        <v/>
      </c>
      <c r="AF4903" s="187" t="str">
        <f t="shared" si="1649"/>
        <v/>
      </c>
      <c r="AG4903" s="187" t="str">
        <f t="shared" si="1650"/>
        <v/>
      </c>
      <c r="AH4903" s="187" t="str">
        <f t="shared" si="1651"/>
        <v/>
      </c>
      <c r="AI4903" s="187" t="str">
        <f t="shared" si="1652"/>
        <v/>
      </c>
      <c r="AJ4903" s="187" t="str">
        <f t="shared" si="1653"/>
        <v/>
      </c>
      <c r="AK4903" s="187" t="str">
        <f t="shared" si="1654"/>
        <v/>
      </c>
      <c r="AN4903" s="187" t="str">
        <f t="shared" si="1655"/>
        <v/>
      </c>
      <c r="AO4903" s="187" t="str">
        <f t="shared" si="1656"/>
        <v/>
      </c>
      <c r="AP4903" s="187" t="str">
        <f t="shared" si="1657"/>
        <v/>
      </c>
      <c r="AT4903" s="187" t="str">
        <f t="shared" si="1658"/>
        <v/>
      </c>
      <c r="AU4903" s="187" t="str">
        <f t="shared" si="1659"/>
        <v/>
      </c>
      <c r="AV4903" s="187" t="str">
        <f t="shared" si="1660"/>
        <v/>
      </c>
      <c r="AW4903" s="187" t="str">
        <f t="shared" si="1661"/>
        <v/>
      </c>
      <c r="AX4903" s="187" t="str">
        <f t="shared" si="1662"/>
        <v/>
      </c>
      <c r="AY4903" s="187" t="str">
        <f t="shared" si="1663"/>
        <v/>
      </c>
      <c r="AZ4903" s="187" t="str">
        <f t="shared" si="1664"/>
        <v/>
      </c>
      <c r="BA4903" s="187" t="str">
        <f t="shared" si="1665"/>
        <v xml:space="preserve"> </v>
      </c>
      <c r="BB4903" s="187" t="str">
        <f>IFERROR(IF(AW4903="","",VLOOKUP(AW4903,SUSS!R:S,2,FALSE)),AY4903*SUSS!$M$2)</f>
        <v/>
      </c>
      <c r="BC4903" s="187" t="str">
        <f t="shared" si="1666"/>
        <v/>
      </c>
    </row>
    <row r="4904" spans="29:55">
      <c r="AC4904" s="187" t="str">
        <f t="shared" si="1646"/>
        <v/>
      </c>
      <c r="AD4904" s="187" t="str">
        <f t="shared" si="1647"/>
        <v/>
      </c>
      <c r="AE4904" s="187" t="str">
        <f t="shared" si="1648"/>
        <v/>
      </c>
      <c r="AF4904" s="187" t="str">
        <f t="shared" si="1649"/>
        <v/>
      </c>
      <c r="AG4904" s="187" t="str">
        <f t="shared" si="1650"/>
        <v/>
      </c>
      <c r="AH4904" s="187" t="str">
        <f t="shared" si="1651"/>
        <v/>
      </c>
      <c r="AI4904" s="187" t="str">
        <f t="shared" si="1652"/>
        <v/>
      </c>
      <c r="AJ4904" s="187" t="str">
        <f t="shared" si="1653"/>
        <v/>
      </c>
      <c r="AK4904" s="187" t="str">
        <f t="shared" si="1654"/>
        <v/>
      </c>
      <c r="AN4904" s="187" t="str">
        <f t="shared" si="1655"/>
        <v/>
      </c>
      <c r="AO4904" s="187" t="str">
        <f t="shared" si="1656"/>
        <v/>
      </c>
      <c r="AP4904" s="187" t="str">
        <f t="shared" si="1657"/>
        <v/>
      </c>
      <c r="AT4904" s="187" t="str">
        <f t="shared" si="1658"/>
        <v/>
      </c>
      <c r="AU4904" s="187" t="str">
        <f t="shared" si="1659"/>
        <v/>
      </c>
      <c r="AV4904" s="187" t="str">
        <f t="shared" si="1660"/>
        <v/>
      </c>
      <c r="AW4904" s="187" t="str">
        <f t="shared" si="1661"/>
        <v/>
      </c>
      <c r="AX4904" s="187" t="str">
        <f t="shared" si="1662"/>
        <v/>
      </c>
      <c r="AY4904" s="187" t="str">
        <f t="shared" si="1663"/>
        <v/>
      </c>
      <c r="AZ4904" s="187" t="str">
        <f t="shared" si="1664"/>
        <v/>
      </c>
      <c r="BA4904" s="187" t="str">
        <f t="shared" si="1665"/>
        <v xml:space="preserve"> </v>
      </c>
      <c r="BB4904" s="187" t="str">
        <f>IFERROR(IF(AW4904="","",VLOOKUP(AW4904,SUSS!R:S,2,FALSE)),AY4904*SUSS!$M$2)</f>
        <v/>
      </c>
      <c r="BC4904" s="187" t="str">
        <f t="shared" si="1666"/>
        <v/>
      </c>
    </row>
    <row r="4905" spans="29:55">
      <c r="AC4905" s="187" t="str">
        <f t="shared" si="1646"/>
        <v/>
      </c>
      <c r="AD4905" s="187" t="str">
        <f t="shared" si="1647"/>
        <v/>
      </c>
      <c r="AE4905" s="187" t="str">
        <f t="shared" si="1648"/>
        <v/>
      </c>
      <c r="AF4905" s="187" t="str">
        <f t="shared" si="1649"/>
        <v/>
      </c>
      <c r="AG4905" s="187" t="str">
        <f t="shared" si="1650"/>
        <v/>
      </c>
      <c r="AH4905" s="187" t="str">
        <f t="shared" si="1651"/>
        <v/>
      </c>
      <c r="AI4905" s="187" t="str">
        <f t="shared" si="1652"/>
        <v/>
      </c>
      <c r="AJ4905" s="187" t="str">
        <f t="shared" si="1653"/>
        <v/>
      </c>
      <c r="AK4905" s="187" t="str">
        <f t="shared" si="1654"/>
        <v/>
      </c>
      <c r="AN4905" s="187" t="str">
        <f t="shared" si="1655"/>
        <v/>
      </c>
      <c r="AO4905" s="187" t="str">
        <f t="shared" si="1656"/>
        <v/>
      </c>
      <c r="AP4905" s="187" t="str">
        <f t="shared" si="1657"/>
        <v/>
      </c>
      <c r="AT4905" s="187" t="str">
        <f t="shared" si="1658"/>
        <v/>
      </c>
      <c r="AU4905" s="187" t="str">
        <f t="shared" si="1659"/>
        <v/>
      </c>
      <c r="AV4905" s="187" t="str">
        <f t="shared" si="1660"/>
        <v/>
      </c>
      <c r="AW4905" s="187" t="str">
        <f t="shared" si="1661"/>
        <v/>
      </c>
      <c r="AX4905" s="187" t="str">
        <f t="shared" si="1662"/>
        <v/>
      </c>
      <c r="AY4905" s="187" t="str">
        <f t="shared" si="1663"/>
        <v/>
      </c>
      <c r="AZ4905" s="187" t="str">
        <f t="shared" si="1664"/>
        <v/>
      </c>
      <c r="BA4905" s="187" t="str">
        <f t="shared" si="1665"/>
        <v xml:space="preserve"> </v>
      </c>
      <c r="BB4905" s="187" t="str">
        <f>IFERROR(IF(AW4905="","",VLOOKUP(AW4905,SUSS!R:S,2,FALSE)),AY4905*SUSS!$M$2)</f>
        <v/>
      </c>
      <c r="BC4905" s="187" t="str">
        <f t="shared" si="1666"/>
        <v/>
      </c>
    </row>
    <row r="4906" spans="29:55">
      <c r="AC4906" s="187" t="str">
        <f t="shared" si="1646"/>
        <v/>
      </c>
      <c r="AD4906" s="187" t="str">
        <f t="shared" si="1647"/>
        <v/>
      </c>
      <c r="AE4906" s="187" t="str">
        <f t="shared" si="1648"/>
        <v/>
      </c>
      <c r="AF4906" s="187" t="str">
        <f t="shared" si="1649"/>
        <v/>
      </c>
      <c r="AG4906" s="187" t="str">
        <f t="shared" si="1650"/>
        <v/>
      </c>
      <c r="AH4906" s="187" t="str">
        <f t="shared" si="1651"/>
        <v/>
      </c>
      <c r="AI4906" s="187" t="str">
        <f t="shared" si="1652"/>
        <v/>
      </c>
      <c r="AJ4906" s="187" t="str">
        <f t="shared" si="1653"/>
        <v/>
      </c>
      <c r="AK4906" s="187" t="str">
        <f t="shared" si="1654"/>
        <v/>
      </c>
      <c r="AN4906" s="187" t="str">
        <f t="shared" si="1655"/>
        <v/>
      </c>
      <c r="AO4906" s="187" t="str">
        <f t="shared" si="1656"/>
        <v/>
      </c>
      <c r="AP4906" s="187" t="str">
        <f t="shared" si="1657"/>
        <v/>
      </c>
      <c r="AT4906" s="187" t="str">
        <f t="shared" si="1658"/>
        <v/>
      </c>
      <c r="AU4906" s="187" t="str">
        <f t="shared" si="1659"/>
        <v/>
      </c>
      <c r="AV4906" s="187" t="str">
        <f t="shared" si="1660"/>
        <v/>
      </c>
      <c r="AW4906" s="187" t="str">
        <f t="shared" si="1661"/>
        <v/>
      </c>
      <c r="AX4906" s="187" t="str">
        <f t="shared" si="1662"/>
        <v/>
      </c>
      <c r="AY4906" s="187" t="str">
        <f t="shared" si="1663"/>
        <v/>
      </c>
      <c r="AZ4906" s="187" t="str">
        <f t="shared" si="1664"/>
        <v/>
      </c>
      <c r="BA4906" s="187" t="str">
        <f t="shared" si="1665"/>
        <v xml:space="preserve"> </v>
      </c>
      <c r="BB4906" s="187" t="str">
        <f>IFERROR(IF(AW4906="","",VLOOKUP(AW4906,SUSS!R:S,2,FALSE)),AY4906*SUSS!$M$2)</f>
        <v/>
      </c>
      <c r="BC4906" s="187" t="str">
        <f t="shared" si="1666"/>
        <v/>
      </c>
    </row>
    <row r="4907" spans="29:55">
      <c r="AC4907" s="187" t="str">
        <f t="shared" si="1646"/>
        <v/>
      </c>
      <c r="AD4907" s="187" t="str">
        <f t="shared" si="1647"/>
        <v/>
      </c>
      <c r="AE4907" s="187" t="str">
        <f t="shared" si="1648"/>
        <v/>
      </c>
      <c r="AF4907" s="187" t="str">
        <f t="shared" si="1649"/>
        <v/>
      </c>
      <c r="AG4907" s="187" t="str">
        <f t="shared" si="1650"/>
        <v/>
      </c>
      <c r="AH4907" s="187" t="str">
        <f t="shared" si="1651"/>
        <v/>
      </c>
      <c r="AI4907" s="187" t="str">
        <f t="shared" si="1652"/>
        <v/>
      </c>
      <c r="AJ4907" s="187" t="str">
        <f t="shared" si="1653"/>
        <v/>
      </c>
      <c r="AK4907" s="187" t="str">
        <f t="shared" si="1654"/>
        <v/>
      </c>
      <c r="AN4907" s="187" t="str">
        <f t="shared" si="1655"/>
        <v/>
      </c>
      <c r="AO4907" s="187" t="str">
        <f t="shared" si="1656"/>
        <v/>
      </c>
      <c r="AP4907" s="187" t="str">
        <f t="shared" si="1657"/>
        <v/>
      </c>
      <c r="AT4907" s="187" t="str">
        <f t="shared" si="1658"/>
        <v/>
      </c>
      <c r="AU4907" s="187" t="str">
        <f t="shared" si="1659"/>
        <v/>
      </c>
      <c r="AV4907" s="187" t="str">
        <f t="shared" si="1660"/>
        <v/>
      </c>
      <c r="AW4907" s="187" t="str">
        <f t="shared" si="1661"/>
        <v/>
      </c>
      <c r="AX4907" s="187" t="str">
        <f t="shared" si="1662"/>
        <v/>
      </c>
      <c r="AY4907" s="187" t="str">
        <f t="shared" si="1663"/>
        <v/>
      </c>
      <c r="AZ4907" s="187" t="str">
        <f t="shared" si="1664"/>
        <v/>
      </c>
      <c r="BA4907" s="187" t="str">
        <f t="shared" si="1665"/>
        <v xml:space="preserve"> </v>
      </c>
      <c r="BB4907" s="187" t="str">
        <f>IFERROR(IF(AW4907="","",VLOOKUP(AW4907,SUSS!R:S,2,FALSE)),AY4907*SUSS!$M$2)</f>
        <v/>
      </c>
      <c r="BC4907" s="187" t="str">
        <f t="shared" si="1666"/>
        <v/>
      </c>
    </row>
    <row r="4908" spans="29:55">
      <c r="AC4908" s="187" t="str">
        <f t="shared" si="1646"/>
        <v/>
      </c>
      <c r="AD4908" s="187" t="str">
        <f t="shared" si="1647"/>
        <v/>
      </c>
      <c r="AE4908" s="187" t="str">
        <f t="shared" si="1648"/>
        <v/>
      </c>
      <c r="AF4908" s="187" t="str">
        <f t="shared" si="1649"/>
        <v/>
      </c>
      <c r="AG4908" s="187" t="str">
        <f t="shared" si="1650"/>
        <v/>
      </c>
      <c r="AH4908" s="187" t="str">
        <f t="shared" si="1651"/>
        <v/>
      </c>
      <c r="AI4908" s="187" t="str">
        <f t="shared" si="1652"/>
        <v/>
      </c>
      <c r="AJ4908" s="187" t="str">
        <f t="shared" si="1653"/>
        <v/>
      </c>
      <c r="AK4908" s="187" t="str">
        <f t="shared" si="1654"/>
        <v/>
      </c>
      <c r="AN4908" s="187" t="str">
        <f t="shared" si="1655"/>
        <v/>
      </c>
      <c r="AO4908" s="187" t="str">
        <f t="shared" si="1656"/>
        <v/>
      </c>
      <c r="AP4908" s="187" t="str">
        <f t="shared" si="1657"/>
        <v/>
      </c>
      <c r="AT4908" s="187" t="str">
        <f t="shared" si="1658"/>
        <v/>
      </c>
      <c r="AU4908" s="187" t="str">
        <f t="shared" si="1659"/>
        <v/>
      </c>
      <c r="AV4908" s="187" t="str">
        <f t="shared" si="1660"/>
        <v/>
      </c>
      <c r="AW4908" s="187" t="str">
        <f t="shared" si="1661"/>
        <v/>
      </c>
      <c r="AX4908" s="187" t="str">
        <f t="shared" si="1662"/>
        <v/>
      </c>
      <c r="AY4908" s="187" t="str">
        <f t="shared" si="1663"/>
        <v/>
      </c>
      <c r="AZ4908" s="187" t="str">
        <f t="shared" si="1664"/>
        <v/>
      </c>
      <c r="BA4908" s="187" t="str">
        <f t="shared" si="1665"/>
        <v xml:space="preserve"> </v>
      </c>
      <c r="BB4908" s="187" t="str">
        <f>IFERROR(IF(AW4908="","",VLOOKUP(AW4908,SUSS!R:S,2,FALSE)),AY4908*SUSS!$M$2)</f>
        <v/>
      </c>
      <c r="BC4908" s="187" t="str">
        <f t="shared" si="1666"/>
        <v/>
      </c>
    </row>
    <row r="4909" spans="29:55">
      <c r="AC4909" s="187" t="str">
        <f t="shared" si="1646"/>
        <v/>
      </c>
      <c r="AD4909" s="187" t="str">
        <f t="shared" si="1647"/>
        <v/>
      </c>
      <c r="AE4909" s="187" t="str">
        <f t="shared" si="1648"/>
        <v/>
      </c>
      <c r="AF4909" s="187" t="str">
        <f t="shared" si="1649"/>
        <v/>
      </c>
      <c r="AG4909" s="187" t="str">
        <f t="shared" si="1650"/>
        <v/>
      </c>
      <c r="AH4909" s="187" t="str">
        <f t="shared" si="1651"/>
        <v/>
      </c>
      <c r="AI4909" s="187" t="str">
        <f t="shared" si="1652"/>
        <v/>
      </c>
      <c r="AJ4909" s="187" t="str">
        <f t="shared" si="1653"/>
        <v/>
      </c>
      <c r="AK4909" s="187" t="str">
        <f t="shared" si="1654"/>
        <v/>
      </c>
      <c r="AN4909" s="187" t="str">
        <f t="shared" si="1655"/>
        <v/>
      </c>
      <c r="AO4909" s="187" t="str">
        <f t="shared" si="1656"/>
        <v/>
      </c>
      <c r="AP4909" s="187" t="str">
        <f t="shared" si="1657"/>
        <v/>
      </c>
      <c r="AT4909" s="187" t="str">
        <f t="shared" si="1658"/>
        <v/>
      </c>
      <c r="AU4909" s="187" t="str">
        <f t="shared" si="1659"/>
        <v/>
      </c>
      <c r="AV4909" s="187" t="str">
        <f t="shared" si="1660"/>
        <v/>
      </c>
      <c r="AW4909" s="187" t="str">
        <f t="shared" si="1661"/>
        <v/>
      </c>
      <c r="AX4909" s="187" t="str">
        <f t="shared" si="1662"/>
        <v/>
      </c>
      <c r="AY4909" s="187" t="str">
        <f t="shared" si="1663"/>
        <v/>
      </c>
      <c r="AZ4909" s="187" t="str">
        <f t="shared" si="1664"/>
        <v/>
      </c>
      <c r="BA4909" s="187" t="str">
        <f t="shared" si="1665"/>
        <v xml:space="preserve"> </v>
      </c>
      <c r="BB4909" s="187" t="str">
        <f>IFERROR(IF(AW4909="","",VLOOKUP(AW4909,SUSS!R:S,2,FALSE)),AY4909*SUSS!$M$2)</f>
        <v/>
      </c>
      <c r="BC4909" s="187" t="str">
        <f t="shared" si="1666"/>
        <v/>
      </c>
    </row>
    <row r="4910" spans="29:55">
      <c r="AC4910" s="187" t="str">
        <f t="shared" si="1646"/>
        <v/>
      </c>
      <c r="AD4910" s="187" t="str">
        <f t="shared" si="1647"/>
        <v/>
      </c>
      <c r="AE4910" s="187" t="str">
        <f t="shared" si="1648"/>
        <v/>
      </c>
      <c r="AF4910" s="187" t="str">
        <f t="shared" si="1649"/>
        <v/>
      </c>
      <c r="AG4910" s="187" t="str">
        <f t="shared" si="1650"/>
        <v/>
      </c>
      <c r="AH4910" s="187" t="str">
        <f t="shared" si="1651"/>
        <v/>
      </c>
      <c r="AI4910" s="187" t="str">
        <f t="shared" si="1652"/>
        <v/>
      </c>
      <c r="AJ4910" s="187" t="str">
        <f t="shared" si="1653"/>
        <v/>
      </c>
      <c r="AK4910" s="187" t="str">
        <f t="shared" si="1654"/>
        <v/>
      </c>
      <c r="AN4910" s="187" t="str">
        <f t="shared" si="1655"/>
        <v/>
      </c>
      <c r="AO4910" s="187" t="str">
        <f t="shared" si="1656"/>
        <v/>
      </c>
      <c r="AP4910" s="187" t="str">
        <f t="shared" si="1657"/>
        <v/>
      </c>
      <c r="AT4910" s="187" t="str">
        <f t="shared" si="1658"/>
        <v/>
      </c>
      <c r="AU4910" s="187" t="str">
        <f t="shared" si="1659"/>
        <v/>
      </c>
      <c r="AV4910" s="187" t="str">
        <f t="shared" si="1660"/>
        <v/>
      </c>
      <c r="AW4910" s="187" t="str">
        <f t="shared" si="1661"/>
        <v/>
      </c>
      <c r="AX4910" s="187" t="str">
        <f t="shared" si="1662"/>
        <v/>
      </c>
      <c r="AY4910" s="187" t="str">
        <f t="shared" si="1663"/>
        <v/>
      </c>
      <c r="AZ4910" s="187" t="str">
        <f t="shared" si="1664"/>
        <v/>
      </c>
      <c r="BA4910" s="187" t="str">
        <f t="shared" si="1665"/>
        <v xml:space="preserve"> </v>
      </c>
      <c r="BB4910" s="187" t="str">
        <f>IFERROR(IF(AW4910="","",VLOOKUP(AW4910,SUSS!R:S,2,FALSE)),AY4910*SUSS!$M$2)</f>
        <v/>
      </c>
      <c r="BC4910" s="187" t="str">
        <f t="shared" si="1666"/>
        <v/>
      </c>
    </row>
    <row r="4911" spans="29:55">
      <c r="AC4911" s="187" t="str">
        <f t="shared" si="1646"/>
        <v/>
      </c>
      <c r="AD4911" s="187" t="str">
        <f t="shared" si="1647"/>
        <v/>
      </c>
      <c r="AE4911" s="187" t="str">
        <f t="shared" si="1648"/>
        <v/>
      </c>
      <c r="AF4911" s="187" t="str">
        <f t="shared" si="1649"/>
        <v/>
      </c>
      <c r="AG4911" s="187" t="str">
        <f t="shared" si="1650"/>
        <v/>
      </c>
      <c r="AH4911" s="187" t="str">
        <f t="shared" si="1651"/>
        <v/>
      </c>
      <c r="AI4911" s="187" t="str">
        <f t="shared" si="1652"/>
        <v/>
      </c>
      <c r="AJ4911" s="187" t="str">
        <f t="shared" si="1653"/>
        <v/>
      </c>
      <c r="AK4911" s="187" t="str">
        <f t="shared" si="1654"/>
        <v/>
      </c>
      <c r="AN4911" s="187" t="str">
        <f t="shared" si="1655"/>
        <v/>
      </c>
      <c r="AO4911" s="187" t="str">
        <f t="shared" si="1656"/>
        <v/>
      </c>
      <c r="AP4911" s="187" t="str">
        <f t="shared" si="1657"/>
        <v/>
      </c>
      <c r="AT4911" s="187" t="str">
        <f t="shared" si="1658"/>
        <v/>
      </c>
      <c r="AU4911" s="187" t="str">
        <f t="shared" si="1659"/>
        <v/>
      </c>
      <c r="AV4911" s="187" t="str">
        <f t="shared" si="1660"/>
        <v/>
      </c>
      <c r="AW4911" s="187" t="str">
        <f t="shared" si="1661"/>
        <v/>
      </c>
      <c r="AX4911" s="187" t="str">
        <f t="shared" si="1662"/>
        <v/>
      </c>
      <c r="AY4911" s="187" t="str">
        <f t="shared" si="1663"/>
        <v/>
      </c>
      <c r="AZ4911" s="187" t="str">
        <f t="shared" si="1664"/>
        <v/>
      </c>
      <c r="BA4911" s="187" t="str">
        <f t="shared" si="1665"/>
        <v xml:space="preserve"> </v>
      </c>
      <c r="BB4911" s="187" t="str">
        <f>IFERROR(IF(AW4911="","",VLOOKUP(AW4911,SUSS!R:S,2,FALSE)),AY4911*SUSS!$M$2)</f>
        <v/>
      </c>
      <c r="BC4911" s="187" t="str">
        <f t="shared" si="1666"/>
        <v/>
      </c>
    </row>
    <row r="4912" spans="29:55">
      <c r="AC4912" s="187" t="str">
        <f t="shared" si="1646"/>
        <v/>
      </c>
      <c r="AD4912" s="187" t="str">
        <f t="shared" si="1647"/>
        <v/>
      </c>
      <c r="AE4912" s="187" t="str">
        <f t="shared" si="1648"/>
        <v/>
      </c>
      <c r="AF4912" s="187" t="str">
        <f t="shared" si="1649"/>
        <v/>
      </c>
      <c r="AG4912" s="187" t="str">
        <f t="shared" si="1650"/>
        <v/>
      </c>
      <c r="AH4912" s="187" t="str">
        <f t="shared" si="1651"/>
        <v/>
      </c>
      <c r="AI4912" s="187" t="str">
        <f t="shared" si="1652"/>
        <v/>
      </c>
      <c r="AJ4912" s="187" t="str">
        <f t="shared" si="1653"/>
        <v/>
      </c>
      <c r="AK4912" s="187" t="str">
        <f t="shared" si="1654"/>
        <v/>
      </c>
      <c r="AN4912" s="187" t="str">
        <f t="shared" si="1655"/>
        <v/>
      </c>
      <c r="AO4912" s="187" t="str">
        <f t="shared" si="1656"/>
        <v/>
      </c>
      <c r="AP4912" s="187" t="str">
        <f t="shared" si="1657"/>
        <v/>
      </c>
      <c r="AT4912" s="187" t="str">
        <f t="shared" si="1658"/>
        <v/>
      </c>
      <c r="AU4912" s="187" t="str">
        <f t="shared" si="1659"/>
        <v/>
      </c>
      <c r="AV4912" s="187" t="str">
        <f t="shared" si="1660"/>
        <v/>
      </c>
      <c r="AW4912" s="187" t="str">
        <f t="shared" si="1661"/>
        <v/>
      </c>
      <c r="AX4912" s="187" t="str">
        <f t="shared" si="1662"/>
        <v/>
      </c>
      <c r="AY4912" s="187" t="str">
        <f t="shared" si="1663"/>
        <v/>
      </c>
      <c r="AZ4912" s="187" t="str">
        <f t="shared" si="1664"/>
        <v/>
      </c>
      <c r="BA4912" s="187" t="str">
        <f t="shared" si="1665"/>
        <v xml:space="preserve"> </v>
      </c>
      <c r="BB4912" s="187" t="str">
        <f>IFERROR(IF(AW4912="","",VLOOKUP(AW4912,SUSS!R:S,2,FALSE)),AY4912*SUSS!$M$2)</f>
        <v/>
      </c>
      <c r="BC4912" s="187" t="str">
        <f t="shared" si="1666"/>
        <v/>
      </c>
    </row>
    <row r="4913" spans="29:55">
      <c r="AC4913" s="187" t="str">
        <f t="shared" si="1646"/>
        <v/>
      </c>
      <c r="AD4913" s="187" t="str">
        <f t="shared" si="1647"/>
        <v/>
      </c>
      <c r="AE4913" s="187" t="str">
        <f t="shared" si="1648"/>
        <v/>
      </c>
      <c r="AF4913" s="187" t="str">
        <f t="shared" si="1649"/>
        <v/>
      </c>
      <c r="AG4913" s="187" t="str">
        <f t="shared" si="1650"/>
        <v/>
      </c>
      <c r="AH4913" s="187" t="str">
        <f t="shared" si="1651"/>
        <v/>
      </c>
      <c r="AI4913" s="187" t="str">
        <f t="shared" si="1652"/>
        <v/>
      </c>
      <c r="AJ4913" s="187" t="str">
        <f t="shared" si="1653"/>
        <v/>
      </c>
      <c r="AK4913" s="187" t="str">
        <f t="shared" si="1654"/>
        <v/>
      </c>
      <c r="AN4913" s="187" t="str">
        <f t="shared" si="1655"/>
        <v/>
      </c>
      <c r="AO4913" s="187" t="str">
        <f t="shared" si="1656"/>
        <v/>
      </c>
      <c r="AP4913" s="187" t="str">
        <f t="shared" si="1657"/>
        <v/>
      </c>
      <c r="AT4913" s="187" t="str">
        <f t="shared" si="1658"/>
        <v/>
      </c>
      <c r="AU4913" s="187" t="str">
        <f t="shared" si="1659"/>
        <v/>
      </c>
      <c r="AV4913" s="187" t="str">
        <f t="shared" si="1660"/>
        <v/>
      </c>
      <c r="AW4913" s="187" t="str">
        <f t="shared" si="1661"/>
        <v/>
      </c>
      <c r="AX4913" s="187" t="str">
        <f t="shared" si="1662"/>
        <v/>
      </c>
      <c r="AY4913" s="187" t="str">
        <f t="shared" si="1663"/>
        <v/>
      </c>
      <c r="AZ4913" s="187" t="str">
        <f t="shared" si="1664"/>
        <v/>
      </c>
      <c r="BA4913" s="187" t="str">
        <f t="shared" si="1665"/>
        <v xml:space="preserve"> </v>
      </c>
      <c r="BB4913" s="187" t="str">
        <f>IFERROR(IF(AW4913="","",VLOOKUP(AW4913,SUSS!R:S,2,FALSE)),AY4913*SUSS!$M$2)</f>
        <v/>
      </c>
      <c r="BC4913" s="187" t="str">
        <f t="shared" si="1666"/>
        <v/>
      </c>
    </row>
    <row r="4914" spans="29:55">
      <c r="AC4914" s="187" t="str">
        <f t="shared" si="1646"/>
        <v/>
      </c>
      <c r="AD4914" s="187" t="str">
        <f t="shared" si="1647"/>
        <v/>
      </c>
      <c r="AE4914" s="187" t="str">
        <f t="shared" si="1648"/>
        <v/>
      </c>
      <c r="AF4914" s="187" t="str">
        <f t="shared" si="1649"/>
        <v/>
      </c>
      <c r="AG4914" s="187" t="str">
        <f t="shared" si="1650"/>
        <v/>
      </c>
      <c r="AH4914" s="187" t="str">
        <f t="shared" si="1651"/>
        <v/>
      </c>
      <c r="AI4914" s="187" t="str">
        <f t="shared" si="1652"/>
        <v/>
      </c>
      <c r="AJ4914" s="187" t="str">
        <f t="shared" si="1653"/>
        <v/>
      </c>
      <c r="AK4914" s="187" t="str">
        <f t="shared" si="1654"/>
        <v/>
      </c>
      <c r="AN4914" s="187" t="str">
        <f t="shared" si="1655"/>
        <v/>
      </c>
      <c r="AO4914" s="187" t="str">
        <f t="shared" si="1656"/>
        <v/>
      </c>
      <c r="AP4914" s="187" t="str">
        <f t="shared" si="1657"/>
        <v/>
      </c>
      <c r="AT4914" s="187" t="str">
        <f t="shared" si="1658"/>
        <v/>
      </c>
      <c r="AU4914" s="187" t="str">
        <f t="shared" si="1659"/>
        <v/>
      </c>
      <c r="AV4914" s="187" t="str">
        <f t="shared" si="1660"/>
        <v/>
      </c>
      <c r="AW4914" s="187" t="str">
        <f t="shared" si="1661"/>
        <v/>
      </c>
      <c r="AX4914" s="187" t="str">
        <f t="shared" si="1662"/>
        <v/>
      </c>
      <c r="AY4914" s="187" t="str">
        <f t="shared" si="1663"/>
        <v/>
      </c>
      <c r="AZ4914" s="187" t="str">
        <f t="shared" si="1664"/>
        <v/>
      </c>
      <c r="BA4914" s="187" t="str">
        <f t="shared" si="1665"/>
        <v xml:space="preserve"> </v>
      </c>
      <c r="BB4914" s="187" t="str">
        <f>IFERROR(IF(AW4914="","",VLOOKUP(AW4914,SUSS!R:S,2,FALSE)),AY4914*SUSS!$M$2)</f>
        <v/>
      </c>
      <c r="BC4914" s="187" t="str">
        <f t="shared" si="1666"/>
        <v/>
      </c>
    </row>
    <row r="4915" spans="29:55">
      <c r="AC4915" s="187" t="str">
        <f t="shared" si="1646"/>
        <v/>
      </c>
      <c r="AD4915" s="187" t="str">
        <f t="shared" si="1647"/>
        <v/>
      </c>
      <c r="AE4915" s="187" t="str">
        <f t="shared" si="1648"/>
        <v/>
      </c>
      <c r="AF4915" s="187" t="str">
        <f t="shared" si="1649"/>
        <v/>
      </c>
      <c r="AG4915" s="187" t="str">
        <f t="shared" si="1650"/>
        <v/>
      </c>
      <c r="AH4915" s="187" t="str">
        <f t="shared" si="1651"/>
        <v/>
      </c>
      <c r="AI4915" s="187" t="str">
        <f t="shared" si="1652"/>
        <v/>
      </c>
      <c r="AJ4915" s="187" t="str">
        <f t="shared" si="1653"/>
        <v/>
      </c>
      <c r="AK4915" s="187" t="str">
        <f t="shared" si="1654"/>
        <v/>
      </c>
      <c r="AN4915" s="187" t="str">
        <f t="shared" si="1655"/>
        <v/>
      </c>
      <c r="AO4915" s="187" t="str">
        <f t="shared" si="1656"/>
        <v/>
      </c>
      <c r="AP4915" s="187" t="str">
        <f t="shared" si="1657"/>
        <v/>
      </c>
      <c r="AT4915" s="187" t="str">
        <f t="shared" si="1658"/>
        <v/>
      </c>
      <c r="AU4915" s="187" t="str">
        <f t="shared" si="1659"/>
        <v/>
      </c>
      <c r="AV4915" s="187" t="str">
        <f t="shared" si="1660"/>
        <v/>
      </c>
      <c r="AW4915" s="187" t="str">
        <f t="shared" si="1661"/>
        <v/>
      </c>
      <c r="AX4915" s="187" t="str">
        <f t="shared" si="1662"/>
        <v/>
      </c>
      <c r="AY4915" s="187" t="str">
        <f t="shared" si="1663"/>
        <v/>
      </c>
      <c r="AZ4915" s="187" t="str">
        <f t="shared" si="1664"/>
        <v/>
      </c>
      <c r="BA4915" s="187" t="str">
        <f t="shared" si="1665"/>
        <v xml:space="preserve"> </v>
      </c>
      <c r="BB4915" s="187" t="str">
        <f>IFERROR(IF(AW4915="","",VLOOKUP(AW4915,SUSS!R:S,2,FALSE)),AY4915*SUSS!$M$2)</f>
        <v/>
      </c>
      <c r="BC4915" s="187" t="str">
        <f t="shared" si="1666"/>
        <v/>
      </c>
    </row>
    <row r="4916" spans="29:55">
      <c r="AC4916" s="187" t="str">
        <f t="shared" si="1646"/>
        <v/>
      </c>
      <c r="AD4916" s="187" t="str">
        <f t="shared" si="1647"/>
        <v/>
      </c>
      <c r="AE4916" s="187" t="str">
        <f t="shared" si="1648"/>
        <v/>
      </c>
      <c r="AF4916" s="187" t="str">
        <f t="shared" si="1649"/>
        <v/>
      </c>
      <c r="AG4916" s="187" t="str">
        <f t="shared" si="1650"/>
        <v/>
      </c>
      <c r="AH4916" s="187" t="str">
        <f t="shared" si="1651"/>
        <v/>
      </c>
      <c r="AI4916" s="187" t="str">
        <f t="shared" si="1652"/>
        <v/>
      </c>
      <c r="AJ4916" s="187" t="str">
        <f t="shared" si="1653"/>
        <v/>
      </c>
      <c r="AK4916" s="187" t="str">
        <f t="shared" si="1654"/>
        <v/>
      </c>
      <c r="AN4916" s="187" t="str">
        <f t="shared" si="1655"/>
        <v/>
      </c>
      <c r="AO4916" s="187" t="str">
        <f t="shared" si="1656"/>
        <v/>
      </c>
      <c r="AP4916" s="187" t="str">
        <f t="shared" si="1657"/>
        <v/>
      </c>
      <c r="AT4916" s="187" t="str">
        <f t="shared" si="1658"/>
        <v/>
      </c>
      <c r="AU4916" s="187" t="str">
        <f t="shared" si="1659"/>
        <v/>
      </c>
      <c r="AV4916" s="187" t="str">
        <f t="shared" si="1660"/>
        <v/>
      </c>
      <c r="AW4916" s="187" t="str">
        <f t="shared" si="1661"/>
        <v/>
      </c>
      <c r="AX4916" s="187" t="str">
        <f t="shared" si="1662"/>
        <v/>
      </c>
      <c r="AY4916" s="187" t="str">
        <f t="shared" si="1663"/>
        <v/>
      </c>
      <c r="AZ4916" s="187" t="str">
        <f t="shared" si="1664"/>
        <v/>
      </c>
      <c r="BA4916" s="187" t="str">
        <f t="shared" si="1665"/>
        <v xml:space="preserve"> </v>
      </c>
      <c r="BB4916" s="187" t="str">
        <f>IFERROR(IF(AW4916="","",VLOOKUP(AW4916,SUSS!R:S,2,FALSE)),AY4916*SUSS!$M$2)</f>
        <v/>
      </c>
      <c r="BC4916" s="187" t="str">
        <f t="shared" si="1666"/>
        <v/>
      </c>
    </row>
    <row r="4917" spans="29:55">
      <c r="AC4917" s="187" t="str">
        <f t="shared" si="1646"/>
        <v/>
      </c>
      <c r="AD4917" s="187" t="str">
        <f t="shared" si="1647"/>
        <v/>
      </c>
      <c r="AE4917" s="187" t="str">
        <f t="shared" si="1648"/>
        <v/>
      </c>
      <c r="AF4917" s="187" t="str">
        <f t="shared" si="1649"/>
        <v/>
      </c>
      <c r="AG4917" s="187" t="str">
        <f t="shared" si="1650"/>
        <v/>
      </c>
      <c r="AH4917" s="187" t="str">
        <f t="shared" si="1651"/>
        <v/>
      </c>
      <c r="AI4917" s="187" t="str">
        <f t="shared" si="1652"/>
        <v/>
      </c>
      <c r="AJ4917" s="187" t="str">
        <f t="shared" si="1653"/>
        <v/>
      </c>
      <c r="AK4917" s="187" t="str">
        <f t="shared" si="1654"/>
        <v/>
      </c>
      <c r="AN4917" s="187" t="str">
        <f t="shared" si="1655"/>
        <v/>
      </c>
      <c r="AO4917" s="187" t="str">
        <f t="shared" si="1656"/>
        <v/>
      </c>
      <c r="AP4917" s="187" t="str">
        <f t="shared" si="1657"/>
        <v/>
      </c>
      <c r="AT4917" s="187" t="str">
        <f t="shared" si="1658"/>
        <v/>
      </c>
      <c r="AU4917" s="187" t="str">
        <f t="shared" si="1659"/>
        <v/>
      </c>
      <c r="AV4917" s="187" t="str">
        <f t="shared" si="1660"/>
        <v/>
      </c>
      <c r="AW4917" s="187" t="str">
        <f t="shared" si="1661"/>
        <v/>
      </c>
      <c r="AX4917" s="187" t="str">
        <f t="shared" si="1662"/>
        <v/>
      </c>
      <c r="AY4917" s="187" t="str">
        <f t="shared" si="1663"/>
        <v/>
      </c>
      <c r="AZ4917" s="187" t="str">
        <f t="shared" si="1664"/>
        <v/>
      </c>
      <c r="BA4917" s="187" t="str">
        <f t="shared" si="1665"/>
        <v xml:space="preserve"> </v>
      </c>
      <c r="BB4917" s="187" t="str">
        <f>IFERROR(IF(AW4917="","",VLOOKUP(AW4917,SUSS!R:S,2,FALSE)),AY4917*SUSS!$M$2)</f>
        <v/>
      </c>
      <c r="BC4917" s="187" t="str">
        <f t="shared" si="1666"/>
        <v/>
      </c>
    </row>
    <row r="4918" spans="29:55">
      <c r="AC4918" s="187" t="str">
        <f t="shared" si="1646"/>
        <v/>
      </c>
      <c r="AD4918" s="187" t="str">
        <f t="shared" si="1647"/>
        <v/>
      </c>
      <c r="AE4918" s="187" t="str">
        <f t="shared" si="1648"/>
        <v/>
      </c>
      <c r="AF4918" s="187" t="str">
        <f t="shared" si="1649"/>
        <v/>
      </c>
      <c r="AG4918" s="187" t="str">
        <f t="shared" si="1650"/>
        <v/>
      </c>
      <c r="AH4918" s="187" t="str">
        <f t="shared" si="1651"/>
        <v/>
      </c>
      <c r="AI4918" s="187" t="str">
        <f t="shared" si="1652"/>
        <v/>
      </c>
      <c r="AJ4918" s="187" t="str">
        <f t="shared" si="1653"/>
        <v/>
      </c>
      <c r="AK4918" s="187" t="str">
        <f t="shared" si="1654"/>
        <v/>
      </c>
      <c r="AN4918" s="187" t="str">
        <f t="shared" si="1655"/>
        <v/>
      </c>
      <c r="AO4918" s="187" t="str">
        <f t="shared" si="1656"/>
        <v/>
      </c>
      <c r="AP4918" s="187" t="str">
        <f t="shared" si="1657"/>
        <v/>
      </c>
      <c r="AT4918" s="187" t="str">
        <f t="shared" si="1658"/>
        <v/>
      </c>
      <c r="AU4918" s="187" t="str">
        <f t="shared" si="1659"/>
        <v/>
      </c>
      <c r="AV4918" s="187" t="str">
        <f t="shared" si="1660"/>
        <v/>
      </c>
      <c r="AW4918" s="187" t="str">
        <f t="shared" si="1661"/>
        <v/>
      </c>
      <c r="AX4918" s="187" t="str">
        <f t="shared" si="1662"/>
        <v/>
      </c>
      <c r="AY4918" s="187" t="str">
        <f t="shared" si="1663"/>
        <v/>
      </c>
      <c r="AZ4918" s="187" t="str">
        <f t="shared" si="1664"/>
        <v/>
      </c>
      <c r="BA4918" s="187" t="str">
        <f t="shared" si="1665"/>
        <v xml:space="preserve"> </v>
      </c>
      <c r="BB4918" s="187" t="str">
        <f>IFERROR(IF(AW4918="","",VLOOKUP(AW4918,SUSS!R:S,2,FALSE)),AY4918*SUSS!$M$2)</f>
        <v/>
      </c>
      <c r="BC4918" s="187" t="str">
        <f t="shared" si="1666"/>
        <v/>
      </c>
    </row>
    <row r="4919" spans="29:55">
      <c r="AC4919" s="187" t="str">
        <f t="shared" si="1646"/>
        <v/>
      </c>
      <c r="AD4919" s="187" t="str">
        <f t="shared" si="1647"/>
        <v/>
      </c>
      <c r="AE4919" s="187" t="str">
        <f t="shared" si="1648"/>
        <v/>
      </c>
      <c r="AF4919" s="187" t="str">
        <f t="shared" si="1649"/>
        <v/>
      </c>
      <c r="AG4919" s="187" t="str">
        <f t="shared" si="1650"/>
        <v/>
      </c>
      <c r="AH4919" s="187" t="str">
        <f t="shared" si="1651"/>
        <v/>
      </c>
      <c r="AI4919" s="187" t="str">
        <f t="shared" si="1652"/>
        <v/>
      </c>
      <c r="AJ4919" s="187" t="str">
        <f t="shared" si="1653"/>
        <v/>
      </c>
      <c r="AK4919" s="187" t="str">
        <f t="shared" si="1654"/>
        <v/>
      </c>
      <c r="AN4919" s="187" t="str">
        <f t="shared" si="1655"/>
        <v/>
      </c>
      <c r="AO4919" s="187" t="str">
        <f t="shared" si="1656"/>
        <v/>
      </c>
      <c r="AP4919" s="187" t="str">
        <f t="shared" si="1657"/>
        <v/>
      </c>
      <c r="AT4919" s="187" t="str">
        <f t="shared" si="1658"/>
        <v/>
      </c>
      <c r="AU4919" s="187" t="str">
        <f t="shared" si="1659"/>
        <v/>
      </c>
      <c r="AV4919" s="187" t="str">
        <f t="shared" si="1660"/>
        <v/>
      </c>
      <c r="AW4919" s="187" t="str">
        <f t="shared" si="1661"/>
        <v/>
      </c>
      <c r="AX4919" s="187" t="str">
        <f t="shared" si="1662"/>
        <v/>
      </c>
      <c r="AY4919" s="187" t="str">
        <f t="shared" si="1663"/>
        <v/>
      </c>
      <c r="AZ4919" s="187" t="str">
        <f t="shared" si="1664"/>
        <v/>
      </c>
      <c r="BA4919" s="187" t="str">
        <f t="shared" si="1665"/>
        <v xml:space="preserve"> </v>
      </c>
      <c r="BB4919" s="187" t="str">
        <f>IFERROR(IF(AW4919="","",VLOOKUP(AW4919,SUSS!R:S,2,FALSE)),AY4919*SUSS!$M$2)</f>
        <v/>
      </c>
      <c r="BC4919" s="187" t="str">
        <f t="shared" si="1666"/>
        <v/>
      </c>
    </row>
    <row r="4920" spans="29:55">
      <c r="AC4920" s="187" t="str">
        <f t="shared" si="1646"/>
        <v/>
      </c>
      <c r="AD4920" s="187" t="str">
        <f t="shared" si="1647"/>
        <v/>
      </c>
      <c r="AE4920" s="187" t="str">
        <f t="shared" si="1648"/>
        <v/>
      </c>
      <c r="AF4920" s="187" t="str">
        <f t="shared" si="1649"/>
        <v/>
      </c>
      <c r="AG4920" s="187" t="str">
        <f t="shared" si="1650"/>
        <v/>
      </c>
      <c r="AH4920" s="187" t="str">
        <f t="shared" si="1651"/>
        <v/>
      </c>
      <c r="AI4920" s="187" t="str">
        <f t="shared" si="1652"/>
        <v/>
      </c>
      <c r="AJ4920" s="187" t="str">
        <f t="shared" si="1653"/>
        <v/>
      </c>
      <c r="AK4920" s="187" t="str">
        <f t="shared" si="1654"/>
        <v/>
      </c>
      <c r="AN4920" s="187" t="str">
        <f t="shared" si="1655"/>
        <v/>
      </c>
      <c r="AO4920" s="187" t="str">
        <f t="shared" si="1656"/>
        <v/>
      </c>
      <c r="AP4920" s="187" t="str">
        <f t="shared" si="1657"/>
        <v/>
      </c>
      <c r="AT4920" s="187" t="str">
        <f t="shared" si="1658"/>
        <v/>
      </c>
      <c r="AU4920" s="187" t="str">
        <f t="shared" si="1659"/>
        <v/>
      </c>
      <c r="AV4920" s="187" t="str">
        <f t="shared" si="1660"/>
        <v/>
      </c>
      <c r="AW4920" s="187" t="str">
        <f t="shared" si="1661"/>
        <v/>
      </c>
      <c r="AX4920" s="187" t="str">
        <f t="shared" si="1662"/>
        <v/>
      </c>
      <c r="AY4920" s="187" t="str">
        <f t="shared" si="1663"/>
        <v/>
      </c>
      <c r="AZ4920" s="187" t="str">
        <f t="shared" si="1664"/>
        <v/>
      </c>
      <c r="BA4920" s="187" t="str">
        <f t="shared" si="1665"/>
        <v xml:space="preserve"> </v>
      </c>
      <c r="BB4920" s="187" t="str">
        <f>IFERROR(IF(AW4920="","",VLOOKUP(AW4920,SUSS!R:S,2,FALSE)),AY4920*SUSS!$M$2)</f>
        <v/>
      </c>
      <c r="BC4920" s="187" t="str">
        <f t="shared" si="1666"/>
        <v/>
      </c>
    </row>
    <row r="4921" spans="29:55">
      <c r="AC4921" s="187" t="str">
        <f t="shared" si="1646"/>
        <v/>
      </c>
      <c r="AD4921" s="187" t="str">
        <f t="shared" si="1647"/>
        <v/>
      </c>
      <c r="AE4921" s="187" t="str">
        <f t="shared" si="1648"/>
        <v/>
      </c>
      <c r="AF4921" s="187" t="str">
        <f t="shared" si="1649"/>
        <v/>
      </c>
      <c r="AG4921" s="187" t="str">
        <f t="shared" si="1650"/>
        <v/>
      </c>
      <c r="AH4921" s="187" t="str">
        <f t="shared" si="1651"/>
        <v/>
      </c>
      <c r="AI4921" s="187" t="str">
        <f t="shared" si="1652"/>
        <v/>
      </c>
      <c r="AJ4921" s="187" t="str">
        <f t="shared" si="1653"/>
        <v/>
      </c>
      <c r="AK4921" s="187" t="str">
        <f t="shared" si="1654"/>
        <v/>
      </c>
      <c r="AN4921" s="187" t="str">
        <f t="shared" si="1655"/>
        <v/>
      </c>
      <c r="AO4921" s="187" t="str">
        <f t="shared" si="1656"/>
        <v/>
      </c>
      <c r="AP4921" s="187" t="str">
        <f t="shared" si="1657"/>
        <v/>
      </c>
      <c r="AT4921" s="187" t="str">
        <f t="shared" si="1658"/>
        <v/>
      </c>
      <c r="AU4921" s="187" t="str">
        <f t="shared" si="1659"/>
        <v/>
      </c>
      <c r="AV4921" s="187" t="str">
        <f t="shared" si="1660"/>
        <v/>
      </c>
      <c r="AW4921" s="187" t="str">
        <f t="shared" si="1661"/>
        <v/>
      </c>
      <c r="AX4921" s="187" t="str">
        <f t="shared" si="1662"/>
        <v/>
      </c>
      <c r="AY4921" s="187" t="str">
        <f t="shared" si="1663"/>
        <v/>
      </c>
      <c r="AZ4921" s="187" t="str">
        <f t="shared" si="1664"/>
        <v/>
      </c>
      <c r="BA4921" s="187" t="str">
        <f t="shared" si="1665"/>
        <v xml:space="preserve"> </v>
      </c>
      <c r="BB4921" s="187" t="str">
        <f>IFERROR(IF(AW4921="","",VLOOKUP(AW4921,SUSS!R:S,2,FALSE)),AY4921*SUSS!$M$2)</f>
        <v/>
      </c>
      <c r="BC4921" s="187" t="str">
        <f t="shared" si="1666"/>
        <v/>
      </c>
    </row>
    <row r="4922" spans="29:55">
      <c r="AC4922" s="187" t="str">
        <f t="shared" si="1646"/>
        <v/>
      </c>
      <c r="AD4922" s="187" t="str">
        <f t="shared" si="1647"/>
        <v/>
      </c>
      <c r="AE4922" s="187" t="str">
        <f t="shared" si="1648"/>
        <v/>
      </c>
      <c r="AF4922" s="187" t="str">
        <f t="shared" si="1649"/>
        <v/>
      </c>
      <c r="AG4922" s="187" t="str">
        <f t="shared" si="1650"/>
        <v/>
      </c>
      <c r="AH4922" s="187" t="str">
        <f t="shared" si="1651"/>
        <v/>
      </c>
      <c r="AI4922" s="187" t="str">
        <f t="shared" si="1652"/>
        <v/>
      </c>
      <c r="AJ4922" s="187" t="str">
        <f t="shared" si="1653"/>
        <v/>
      </c>
      <c r="AK4922" s="187" t="str">
        <f t="shared" si="1654"/>
        <v/>
      </c>
      <c r="AN4922" s="187" t="str">
        <f t="shared" si="1655"/>
        <v/>
      </c>
      <c r="AO4922" s="187" t="str">
        <f t="shared" si="1656"/>
        <v/>
      </c>
      <c r="AP4922" s="187" t="str">
        <f t="shared" si="1657"/>
        <v/>
      </c>
      <c r="AT4922" s="187" t="str">
        <f t="shared" si="1658"/>
        <v/>
      </c>
      <c r="AU4922" s="187" t="str">
        <f t="shared" si="1659"/>
        <v/>
      </c>
      <c r="AV4922" s="187" t="str">
        <f t="shared" si="1660"/>
        <v/>
      </c>
      <c r="AW4922" s="187" t="str">
        <f t="shared" si="1661"/>
        <v/>
      </c>
      <c r="AX4922" s="187" t="str">
        <f t="shared" si="1662"/>
        <v/>
      </c>
      <c r="AY4922" s="187" t="str">
        <f t="shared" si="1663"/>
        <v/>
      </c>
      <c r="AZ4922" s="187" t="str">
        <f t="shared" si="1664"/>
        <v/>
      </c>
      <c r="BA4922" s="187" t="str">
        <f t="shared" si="1665"/>
        <v xml:space="preserve"> </v>
      </c>
      <c r="BB4922" s="187" t="str">
        <f>IFERROR(IF(AW4922="","",VLOOKUP(AW4922,SUSS!R:S,2,FALSE)),AY4922*SUSS!$M$2)</f>
        <v/>
      </c>
      <c r="BC4922" s="187" t="str">
        <f t="shared" si="1666"/>
        <v/>
      </c>
    </row>
    <row r="4923" spans="29:55">
      <c r="AC4923" s="187" t="str">
        <f t="shared" si="1646"/>
        <v/>
      </c>
      <c r="AD4923" s="187" t="str">
        <f t="shared" si="1647"/>
        <v/>
      </c>
      <c r="AE4923" s="187" t="str">
        <f t="shared" si="1648"/>
        <v/>
      </c>
      <c r="AF4923" s="187" t="str">
        <f t="shared" si="1649"/>
        <v/>
      </c>
      <c r="AG4923" s="187" t="str">
        <f t="shared" si="1650"/>
        <v/>
      </c>
      <c r="AH4923" s="187" t="str">
        <f t="shared" si="1651"/>
        <v/>
      </c>
      <c r="AI4923" s="187" t="str">
        <f t="shared" si="1652"/>
        <v/>
      </c>
      <c r="AJ4923" s="187" t="str">
        <f t="shared" si="1653"/>
        <v/>
      </c>
      <c r="AK4923" s="187" t="str">
        <f t="shared" si="1654"/>
        <v/>
      </c>
      <c r="AN4923" s="187" t="str">
        <f t="shared" si="1655"/>
        <v/>
      </c>
      <c r="AO4923" s="187" t="str">
        <f t="shared" si="1656"/>
        <v/>
      </c>
      <c r="AP4923" s="187" t="str">
        <f t="shared" si="1657"/>
        <v/>
      </c>
      <c r="AT4923" s="187" t="str">
        <f t="shared" si="1658"/>
        <v/>
      </c>
      <c r="AU4923" s="187" t="str">
        <f t="shared" si="1659"/>
        <v/>
      </c>
      <c r="AV4923" s="187" t="str">
        <f t="shared" si="1660"/>
        <v/>
      </c>
      <c r="AW4923" s="187" t="str">
        <f t="shared" si="1661"/>
        <v/>
      </c>
      <c r="AX4923" s="187" t="str">
        <f t="shared" si="1662"/>
        <v/>
      </c>
      <c r="AY4923" s="187" t="str">
        <f t="shared" si="1663"/>
        <v/>
      </c>
      <c r="AZ4923" s="187" t="str">
        <f t="shared" si="1664"/>
        <v/>
      </c>
      <c r="BA4923" s="187" t="str">
        <f t="shared" si="1665"/>
        <v xml:space="preserve"> </v>
      </c>
      <c r="BB4923" s="187" t="str">
        <f>IFERROR(IF(AW4923="","",VLOOKUP(AW4923,SUSS!R:S,2,FALSE)),AY4923*SUSS!$M$2)</f>
        <v/>
      </c>
      <c r="BC4923" s="187" t="str">
        <f t="shared" si="1666"/>
        <v/>
      </c>
    </row>
    <row r="4924" spans="29:55">
      <c r="AC4924" s="187" t="str">
        <f t="shared" si="1646"/>
        <v/>
      </c>
      <c r="AD4924" s="187" t="str">
        <f t="shared" si="1647"/>
        <v/>
      </c>
      <c r="AE4924" s="187" t="str">
        <f t="shared" si="1648"/>
        <v/>
      </c>
      <c r="AF4924" s="187" t="str">
        <f t="shared" si="1649"/>
        <v/>
      </c>
      <c r="AG4924" s="187" t="str">
        <f t="shared" si="1650"/>
        <v/>
      </c>
      <c r="AH4924" s="187" t="str">
        <f t="shared" si="1651"/>
        <v/>
      </c>
      <c r="AI4924" s="187" t="str">
        <f t="shared" si="1652"/>
        <v/>
      </c>
      <c r="AJ4924" s="187" t="str">
        <f t="shared" si="1653"/>
        <v/>
      </c>
      <c r="AK4924" s="187" t="str">
        <f t="shared" si="1654"/>
        <v/>
      </c>
      <c r="AN4924" s="187" t="str">
        <f t="shared" si="1655"/>
        <v/>
      </c>
      <c r="AO4924" s="187" t="str">
        <f t="shared" si="1656"/>
        <v/>
      </c>
      <c r="AP4924" s="187" t="str">
        <f t="shared" si="1657"/>
        <v/>
      </c>
      <c r="AT4924" s="187" t="str">
        <f t="shared" si="1658"/>
        <v/>
      </c>
      <c r="AU4924" s="187" t="str">
        <f t="shared" si="1659"/>
        <v/>
      </c>
      <c r="AV4924" s="187" t="str">
        <f t="shared" si="1660"/>
        <v/>
      </c>
      <c r="AW4924" s="187" t="str">
        <f t="shared" si="1661"/>
        <v/>
      </c>
      <c r="AX4924" s="187" t="str">
        <f t="shared" si="1662"/>
        <v/>
      </c>
      <c r="AY4924" s="187" t="str">
        <f t="shared" si="1663"/>
        <v/>
      </c>
      <c r="AZ4924" s="187" t="str">
        <f t="shared" si="1664"/>
        <v/>
      </c>
      <c r="BA4924" s="187" t="str">
        <f t="shared" si="1665"/>
        <v xml:space="preserve"> </v>
      </c>
      <c r="BB4924" s="187" t="str">
        <f>IFERROR(IF(AW4924="","",VLOOKUP(AW4924,SUSS!R:S,2,FALSE)),AY4924*SUSS!$M$2)</f>
        <v/>
      </c>
      <c r="BC4924" s="187" t="str">
        <f t="shared" si="1666"/>
        <v/>
      </c>
    </row>
    <row r="4925" spans="29:55">
      <c r="AC4925" s="187" t="str">
        <f t="shared" si="1646"/>
        <v/>
      </c>
      <c r="AD4925" s="187" t="str">
        <f t="shared" si="1647"/>
        <v/>
      </c>
      <c r="AE4925" s="187" t="str">
        <f t="shared" si="1648"/>
        <v/>
      </c>
      <c r="AF4925" s="187" t="str">
        <f t="shared" si="1649"/>
        <v/>
      </c>
      <c r="AG4925" s="187" t="str">
        <f t="shared" si="1650"/>
        <v/>
      </c>
      <c r="AH4925" s="187" t="str">
        <f t="shared" si="1651"/>
        <v/>
      </c>
      <c r="AI4925" s="187" t="str">
        <f t="shared" si="1652"/>
        <v/>
      </c>
      <c r="AJ4925" s="187" t="str">
        <f t="shared" si="1653"/>
        <v/>
      </c>
      <c r="AK4925" s="187" t="str">
        <f t="shared" si="1654"/>
        <v/>
      </c>
      <c r="AN4925" s="187" t="str">
        <f t="shared" si="1655"/>
        <v/>
      </c>
      <c r="AO4925" s="187" t="str">
        <f t="shared" si="1656"/>
        <v/>
      </c>
      <c r="AP4925" s="187" t="str">
        <f t="shared" si="1657"/>
        <v/>
      </c>
      <c r="AT4925" s="187" t="str">
        <f t="shared" si="1658"/>
        <v/>
      </c>
      <c r="AU4925" s="187" t="str">
        <f t="shared" si="1659"/>
        <v/>
      </c>
      <c r="AV4925" s="187" t="str">
        <f t="shared" si="1660"/>
        <v/>
      </c>
      <c r="AW4925" s="187" t="str">
        <f t="shared" si="1661"/>
        <v/>
      </c>
      <c r="AX4925" s="187" t="str">
        <f t="shared" si="1662"/>
        <v/>
      </c>
      <c r="AY4925" s="187" t="str">
        <f t="shared" si="1663"/>
        <v/>
      </c>
      <c r="AZ4925" s="187" t="str">
        <f t="shared" si="1664"/>
        <v/>
      </c>
      <c r="BA4925" s="187" t="str">
        <f t="shared" si="1665"/>
        <v xml:space="preserve"> </v>
      </c>
      <c r="BB4925" s="187" t="str">
        <f>IFERROR(IF(AW4925="","",VLOOKUP(AW4925,SUSS!R:S,2,FALSE)),AY4925*SUSS!$M$2)</f>
        <v/>
      </c>
      <c r="BC4925" s="187" t="str">
        <f t="shared" si="1666"/>
        <v/>
      </c>
    </row>
    <row r="4926" spans="29:55">
      <c r="AC4926" s="187" t="str">
        <f t="shared" si="1646"/>
        <v/>
      </c>
      <c r="AD4926" s="187" t="str">
        <f t="shared" si="1647"/>
        <v/>
      </c>
      <c r="AE4926" s="187" t="str">
        <f t="shared" si="1648"/>
        <v/>
      </c>
      <c r="AF4926" s="187" t="str">
        <f t="shared" si="1649"/>
        <v/>
      </c>
      <c r="AG4926" s="187" t="str">
        <f t="shared" si="1650"/>
        <v/>
      </c>
      <c r="AH4926" s="187" t="str">
        <f t="shared" si="1651"/>
        <v/>
      </c>
      <c r="AI4926" s="187" t="str">
        <f t="shared" si="1652"/>
        <v/>
      </c>
      <c r="AJ4926" s="187" t="str">
        <f t="shared" si="1653"/>
        <v/>
      </c>
      <c r="AK4926" s="187" t="str">
        <f t="shared" si="1654"/>
        <v/>
      </c>
      <c r="AN4926" s="187" t="str">
        <f t="shared" si="1655"/>
        <v/>
      </c>
      <c r="AO4926" s="187" t="str">
        <f t="shared" si="1656"/>
        <v/>
      </c>
      <c r="AP4926" s="187" t="str">
        <f t="shared" si="1657"/>
        <v/>
      </c>
      <c r="AT4926" s="187" t="str">
        <f t="shared" si="1658"/>
        <v/>
      </c>
      <c r="AU4926" s="187" t="str">
        <f t="shared" si="1659"/>
        <v/>
      </c>
      <c r="AV4926" s="187" t="str">
        <f t="shared" si="1660"/>
        <v/>
      </c>
      <c r="AW4926" s="187" t="str">
        <f t="shared" si="1661"/>
        <v/>
      </c>
      <c r="AX4926" s="187" t="str">
        <f t="shared" si="1662"/>
        <v/>
      </c>
      <c r="AY4926" s="187" t="str">
        <f t="shared" si="1663"/>
        <v/>
      </c>
      <c r="AZ4926" s="187" t="str">
        <f t="shared" si="1664"/>
        <v/>
      </c>
      <c r="BA4926" s="187" t="str">
        <f t="shared" si="1665"/>
        <v xml:space="preserve"> </v>
      </c>
      <c r="BB4926" s="187" t="str">
        <f>IFERROR(IF(AW4926="","",VLOOKUP(AW4926,SUSS!R:S,2,FALSE)),AY4926*SUSS!$M$2)</f>
        <v/>
      </c>
      <c r="BC4926" s="187" t="str">
        <f t="shared" si="1666"/>
        <v/>
      </c>
    </row>
    <row r="4927" spans="29:55">
      <c r="AC4927" s="187" t="str">
        <f t="shared" si="1646"/>
        <v/>
      </c>
      <c r="AD4927" s="187" t="str">
        <f t="shared" si="1647"/>
        <v/>
      </c>
      <c r="AE4927" s="187" t="str">
        <f t="shared" si="1648"/>
        <v/>
      </c>
      <c r="AF4927" s="187" t="str">
        <f t="shared" si="1649"/>
        <v/>
      </c>
      <c r="AG4927" s="187" t="str">
        <f t="shared" si="1650"/>
        <v/>
      </c>
      <c r="AH4927" s="187" t="str">
        <f t="shared" si="1651"/>
        <v/>
      </c>
      <c r="AI4927" s="187" t="str">
        <f t="shared" si="1652"/>
        <v/>
      </c>
      <c r="AJ4927" s="187" t="str">
        <f t="shared" si="1653"/>
        <v/>
      </c>
      <c r="AK4927" s="187" t="str">
        <f t="shared" si="1654"/>
        <v/>
      </c>
      <c r="AN4927" s="187" t="str">
        <f t="shared" si="1655"/>
        <v/>
      </c>
      <c r="AO4927" s="187" t="str">
        <f t="shared" si="1656"/>
        <v/>
      </c>
      <c r="AP4927" s="187" t="str">
        <f t="shared" si="1657"/>
        <v/>
      </c>
      <c r="AT4927" s="187" t="str">
        <f t="shared" si="1658"/>
        <v/>
      </c>
      <c r="AU4927" s="187" t="str">
        <f t="shared" si="1659"/>
        <v/>
      </c>
      <c r="AV4927" s="187" t="str">
        <f t="shared" si="1660"/>
        <v/>
      </c>
      <c r="AW4927" s="187" t="str">
        <f t="shared" si="1661"/>
        <v/>
      </c>
      <c r="AX4927" s="187" t="str">
        <f t="shared" si="1662"/>
        <v/>
      </c>
      <c r="AY4927" s="187" t="str">
        <f t="shared" si="1663"/>
        <v/>
      </c>
      <c r="AZ4927" s="187" t="str">
        <f t="shared" si="1664"/>
        <v/>
      </c>
      <c r="BA4927" s="187" t="str">
        <f t="shared" si="1665"/>
        <v xml:space="preserve"> </v>
      </c>
      <c r="BB4927" s="187" t="str">
        <f>IFERROR(IF(AW4927="","",VLOOKUP(AW4927,SUSS!R:S,2,FALSE)),AY4927*SUSS!$M$2)</f>
        <v/>
      </c>
      <c r="BC4927" s="187" t="str">
        <f t="shared" si="1666"/>
        <v/>
      </c>
    </row>
    <row r="4928" spans="29:55">
      <c r="AC4928" s="187" t="str">
        <f t="shared" si="1646"/>
        <v/>
      </c>
      <c r="AD4928" s="187" t="str">
        <f t="shared" si="1647"/>
        <v/>
      </c>
      <c r="AE4928" s="187" t="str">
        <f t="shared" si="1648"/>
        <v/>
      </c>
      <c r="AF4928" s="187" t="str">
        <f t="shared" si="1649"/>
        <v/>
      </c>
      <c r="AG4928" s="187" t="str">
        <f t="shared" si="1650"/>
        <v/>
      </c>
      <c r="AH4928" s="187" t="str">
        <f t="shared" si="1651"/>
        <v/>
      </c>
      <c r="AI4928" s="187" t="str">
        <f t="shared" si="1652"/>
        <v/>
      </c>
      <c r="AJ4928" s="187" t="str">
        <f t="shared" si="1653"/>
        <v/>
      </c>
      <c r="AK4928" s="187" t="str">
        <f t="shared" si="1654"/>
        <v/>
      </c>
      <c r="AN4928" s="187" t="str">
        <f t="shared" si="1655"/>
        <v/>
      </c>
      <c r="AO4928" s="187" t="str">
        <f t="shared" si="1656"/>
        <v/>
      </c>
      <c r="AP4928" s="187" t="str">
        <f t="shared" si="1657"/>
        <v/>
      </c>
      <c r="AT4928" s="187" t="str">
        <f t="shared" si="1658"/>
        <v/>
      </c>
      <c r="AU4928" s="187" t="str">
        <f t="shared" si="1659"/>
        <v/>
      </c>
      <c r="AV4928" s="187" t="str">
        <f t="shared" si="1660"/>
        <v/>
      </c>
      <c r="AW4928" s="187" t="str">
        <f t="shared" si="1661"/>
        <v/>
      </c>
      <c r="AX4928" s="187" t="str">
        <f t="shared" si="1662"/>
        <v/>
      </c>
      <c r="AY4928" s="187" t="str">
        <f t="shared" si="1663"/>
        <v/>
      </c>
      <c r="AZ4928" s="187" t="str">
        <f t="shared" si="1664"/>
        <v/>
      </c>
      <c r="BA4928" s="187" t="str">
        <f t="shared" si="1665"/>
        <v xml:space="preserve"> </v>
      </c>
      <c r="BB4928" s="187" t="str">
        <f>IFERROR(IF(AW4928="","",VLOOKUP(AW4928,SUSS!R:S,2,FALSE)),AY4928*SUSS!$M$2)</f>
        <v/>
      </c>
      <c r="BC4928" s="187" t="str">
        <f t="shared" si="1666"/>
        <v/>
      </c>
    </row>
    <row r="4929" spans="29:55">
      <c r="AC4929" s="187" t="str">
        <f t="shared" si="1646"/>
        <v/>
      </c>
      <c r="AD4929" s="187" t="str">
        <f t="shared" si="1647"/>
        <v/>
      </c>
      <c r="AE4929" s="187" t="str">
        <f t="shared" si="1648"/>
        <v/>
      </c>
      <c r="AF4929" s="187" t="str">
        <f t="shared" si="1649"/>
        <v/>
      </c>
      <c r="AG4929" s="187" t="str">
        <f t="shared" si="1650"/>
        <v/>
      </c>
      <c r="AH4929" s="187" t="str">
        <f t="shared" si="1651"/>
        <v/>
      </c>
      <c r="AI4929" s="187" t="str">
        <f t="shared" si="1652"/>
        <v/>
      </c>
      <c r="AJ4929" s="187" t="str">
        <f t="shared" si="1653"/>
        <v/>
      </c>
      <c r="AK4929" s="187" t="str">
        <f t="shared" si="1654"/>
        <v/>
      </c>
      <c r="AN4929" s="187" t="str">
        <f t="shared" si="1655"/>
        <v/>
      </c>
      <c r="AO4929" s="187" t="str">
        <f t="shared" si="1656"/>
        <v/>
      </c>
      <c r="AP4929" s="187" t="str">
        <f t="shared" si="1657"/>
        <v/>
      </c>
      <c r="AT4929" s="187" t="str">
        <f t="shared" si="1658"/>
        <v/>
      </c>
      <c r="AU4929" s="187" t="str">
        <f t="shared" si="1659"/>
        <v/>
      </c>
      <c r="AV4929" s="187" t="str">
        <f t="shared" si="1660"/>
        <v/>
      </c>
      <c r="AW4929" s="187" t="str">
        <f t="shared" si="1661"/>
        <v/>
      </c>
      <c r="AX4929" s="187" t="str">
        <f t="shared" si="1662"/>
        <v/>
      </c>
      <c r="AY4929" s="187" t="str">
        <f t="shared" si="1663"/>
        <v/>
      </c>
      <c r="AZ4929" s="187" t="str">
        <f t="shared" si="1664"/>
        <v/>
      </c>
      <c r="BA4929" s="187" t="str">
        <f t="shared" si="1665"/>
        <v xml:space="preserve"> </v>
      </c>
      <c r="BB4929" s="187" t="str">
        <f>IFERROR(IF(AW4929="","",VLOOKUP(AW4929,SUSS!R:S,2,FALSE)),AY4929*SUSS!$M$2)</f>
        <v/>
      </c>
      <c r="BC4929" s="187" t="str">
        <f t="shared" si="1666"/>
        <v/>
      </c>
    </row>
    <row r="4930" spans="29:55">
      <c r="AC4930" s="187" t="str">
        <f t="shared" si="1646"/>
        <v/>
      </c>
      <c r="AD4930" s="187" t="str">
        <f t="shared" si="1647"/>
        <v/>
      </c>
      <c r="AE4930" s="187" t="str">
        <f t="shared" si="1648"/>
        <v/>
      </c>
      <c r="AF4930" s="187" t="str">
        <f t="shared" si="1649"/>
        <v/>
      </c>
      <c r="AG4930" s="187" t="str">
        <f t="shared" si="1650"/>
        <v/>
      </c>
      <c r="AH4930" s="187" t="str">
        <f t="shared" si="1651"/>
        <v/>
      </c>
      <c r="AI4930" s="187" t="str">
        <f t="shared" si="1652"/>
        <v/>
      </c>
      <c r="AJ4930" s="187" t="str">
        <f t="shared" si="1653"/>
        <v/>
      </c>
      <c r="AK4930" s="187" t="str">
        <f t="shared" si="1654"/>
        <v/>
      </c>
      <c r="AN4930" s="187" t="str">
        <f t="shared" si="1655"/>
        <v/>
      </c>
      <c r="AO4930" s="187" t="str">
        <f t="shared" si="1656"/>
        <v/>
      </c>
      <c r="AP4930" s="187" t="str">
        <f t="shared" si="1657"/>
        <v/>
      </c>
      <c r="AT4930" s="187" t="str">
        <f t="shared" si="1658"/>
        <v/>
      </c>
      <c r="AU4930" s="187" t="str">
        <f t="shared" si="1659"/>
        <v/>
      </c>
      <c r="AV4930" s="187" t="str">
        <f t="shared" si="1660"/>
        <v/>
      </c>
      <c r="AW4930" s="187" t="str">
        <f t="shared" si="1661"/>
        <v/>
      </c>
      <c r="AX4930" s="187" t="str">
        <f t="shared" si="1662"/>
        <v/>
      </c>
      <c r="AY4930" s="187" t="str">
        <f t="shared" si="1663"/>
        <v/>
      </c>
      <c r="AZ4930" s="187" t="str">
        <f t="shared" si="1664"/>
        <v/>
      </c>
      <c r="BA4930" s="187" t="str">
        <f t="shared" si="1665"/>
        <v xml:space="preserve"> </v>
      </c>
      <c r="BB4930" s="187" t="str">
        <f>IFERROR(IF(AW4930="","",VLOOKUP(AW4930,SUSS!R:S,2,FALSE)),AY4930*SUSS!$M$2)</f>
        <v/>
      </c>
      <c r="BC4930" s="187" t="str">
        <f t="shared" si="1666"/>
        <v/>
      </c>
    </row>
    <row r="4931" spans="29:55">
      <c r="AC4931" s="187" t="str">
        <f t="shared" si="1646"/>
        <v/>
      </c>
      <c r="AD4931" s="187" t="str">
        <f t="shared" si="1647"/>
        <v/>
      </c>
      <c r="AE4931" s="187" t="str">
        <f t="shared" si="1648"/>
        <v/>
      </c>
      <c r="AF4931" s="187" t="str">
        <f t="shared" si="1649"/>
        <v/>
      </c>
      <c r="AG4931" s="187" t="str">
        <f t="shared" si="1650"/>
        <v/>
      </c>
      <c r="AH4931" s="187" t="str">
        <f t="shared" si="1651"/>
        <v/>
      </c>
      <c r="AI4931" s="187" t="str">
        <f t="shared" si="1652"/>
        <v/>
      </c>
      <c r="AJ4931" s="187" t="str">
        <f t="shared" si="1653"/>
        <v/>
      </c>
      <c r="AK4931" s="187" t="str">
        <f t="shared" si="1654"/>
        <v/>
      </c>
      <c r="AN4931" s="187" t="str">
        <f t="shared" si="1655"/>
        <v/>
      </c>
      <c r="AO4931" s="187" t="str">
        <f t="shared" si="1656"/>
        <v/>
      </c>
      <c r="AP4931" s="187" t="str">
        <f t="shared" si="1657"/>
        <v/>
      </c>
      <c r="AT4931" s="187" t="str">
        <f t="shared" si="1658"/>
        <v/>
      </c>
      <c r="AU4931" s="187" t="str">
        <f t="shared" si="1659"/>
        <v/>
      </c>
      <c r="AV4931" s="187" t="str">
        <f t="shared" si="1660"/>
        <v/>
      </c>
      <c r="AW4931" s="187" t="str">
        <f t="shared" si="1661"/>
        <v/>
      </c>
      <c r="AX4931" s="187" t="str">
        <f t="shared" si="1662"/>
        <v/>
      </c>
      <c r="AY4931" s="187" t="str">
        <f t="shared" si="1663"/>
        <v/>
      </c>
      <c r="AZ4931" s="187" t="str">
        <f t="shared" si="1664"/>
        <v/>
      </c>
      <c r="BA4931" s="187" t="str">
        <f t="shared" si="1665"/>
        <v xml:space="preserve"> </v>
      </c>
      <c r="BB4931" s="187" t="str">
        <f>IFERROR(IF(AW4931="","",VLOOKUP(AW4931,SUSS!R:S,2,FALSE)),AY4931*SUSS!$M$2)</f>
        <v/>
      </c>
      <c r="BC4931" s="187" t="str">
        <f t="shared" si="1666"/>
        <v/>
      </c>
    </row>
    <row r="4932" spans="29:55">
      <c r="AC4932" s="187" t="str">
        <f t="shared" si="1646"/>
        <v/>
      </c>
      <c r="AD4932" s="187" t="str">
        <f t="shared" si="1647"/>
        <v/>
      </c>
      <c r="AE4932" s="187" t="str">
        <f t="shared" si="1648"/>
        <v/>
      </c>
      <c r="AF4932" s="187" t="str">
        <f t="shared" si="1649"/>
        <v/>
      </c>
      <c r="AG4932" s="187" t="str">
        <f t="shared" si="1650"/>
        <v/>
      </c>
      <c r="AH4932" s="187" t="str">
        <f t="shared" si="1651"/>
        <v/>
      </c>
      <c r="AI4932" s="187" t="str">
        <f t="shared" si="1652"/>
        <v/>
      </c>
      <c r="AJ4932" s="187" t="str">
        <f t="shared" si="1653"/>
        <v/>
      </c>
      <c r="AK4932" s="187" t="str">
        <f t="shared" si="1654"/>
        <v/>
      </c>
      <c r="AN4932" s="187" t="str">
        <f t="shared" si="1655"/>
        <v/>
      </c>
      <c r="AO4932" s="187" t="str">
        <f t="shared" si="1656"/>
        <v/>
      </c>
      <c r="AP4932" s="187" t="str">
        <f t="shared" si="1657"/>
        <v/>
      </c>
      <c r="AT4932" s="187" t="str">
        <f t="shared" si="1658"/>
        <v/>
      </c>
      <c r="AU4932" s="187" t="str">
        <f t="shared" si="1659"/>
        <v/>
      </c>
      <c r="AV4932" s="187" t="str">
        <f t="shared" si="1660"/>
        <v/>
      </c>
      <c r="AW4932" s="187" t="str">
        <f t="shared" si="1661"/>
        <v/>
      </c>
      <c r="AX4932" s="187" t="str">
        <f t="shared" si="1662"/>
        <v/>
      </c>
      <c r="AY4932" s="187" t="str">
        <f t="shared" si="1663"/>
        <v/>
      </c>
      <c r="AZ4932" s="187" t="str">
        <f t="shared" si="1664"/>
        <v/>
      </c>
      <c r="BA4932" s="187" t="str">
        <f t="shared" si="1665"/>
        <v xml:space="preserve"> </v>
      </c>
      <c r="BB4932" s="187" t="str">
        <f>IFERROR(IF(AW4932="","",VLOOKUP(AW4932,SUSS!R:S,2,FALSE)),AY4932*SUSS!$M$2)</f>
        <v/>
      </c>
      <c r="BC4932" s="187" t="str">
        <f t="shared" si="1666"/>
        <v/>
      </c>
    </row>
    <row r="4933" spans="29:55">
      <c r="AC4933" s="187" t="str">
        <f t="shared" si="1646"/>
        <v/>
      </c>
      <c r="AD4933" s="187" t="str">
        <f t="shared" si="1647"/>
        <v/>
      </c>
      <c r="AE4933" s="187" t="str">
        <f t="shared" si="1648"/>
        <v/>
      </c>
      <c r="AF4933" s="187" t="str">
        <f t="shared" si="1649"/>
        <v/>
      </c>
      <c r="AG4933" s="187" t="str">
        <f t="shared" si="1650"/>
        <v/>
      </c>
      <c r="AH4933" s="187" t="str">
        <f t="shared" si="1651"/>
        <v/>
      </c>
      <c r="AI4933" s="187" t="str">
        <f t="shared" si="1652"/>
        <v/>
      </c>
      <c r="AJ4933" s="187" t="str">
        <f t="shared" si="1653"/>
        <v/>
      </c>
      <c r="AK4933" s="187" t="str">
        <f t="shared" si="1654"/>
        <v/>
      </c>
      <c r="AN4933" s="187" t="str">
        <f t="shared" si="1655"/>
        <v/>
      </c>
      <c r="AO4933" s="187" t="str">
        <f t="shared" si="1656"/>
        <v/>
      </c>
      <c r="AP4933" s="187" t="str">
        <f t="shared" si="1657"/>
        <v/>
      </c>
      <c r="AT4933" s="187" t="str">
        <f t="shared" si="1658"/>
        <v/>
      </c>
      <c r="AU4933" s="187" t="str">
        <f t="shared" si="1659"/>
        <v/>
      </c>
      <c r="AV4933" s="187" t="str">
        <f t="shared" si="1660"/>
        <v/>
      </c>
      <c r="AW4933" s="187" t="str">
        <f t="shared" si="1661"/>
        <v/>
      </c>
      <c r="AX4933" s="187" t="str">
        <f t="shared" si="1662"/>
        <v/>
      </c>
      <c r="AY4933" s="187" t="str">
        <f t="shared" si="1663"/>
        <v/>
      </c>
      <c r="AZ4933" s="187" t="str">
        <f t="shared" si="1664"/>
        <v/>
      </c>
      <c r="BA4933" s="187" t="str">
        <f t="shared" si="1665"/>
        <v xml:space="preserve"> </v>
      </c>
      <c r="BB4933" s="187" t="str">
        <f>IFERROR(IF(AW4933="","",VLOOKUP(AW4933,SUSS!R:S,2,FALSE)),AY4933*SUSS!$M$2)</f>
        <v/>
      </c>
      <c r="BC4933" s="187" t="str">
        <f t="shared" si="1666"/>
        <v/>
      </c>
    </row>
    <row r="4934" spans="29:55">
      <c r="AC4934" s="187" t="str">
        <f t="shared" si="1646"/>
        <v/>
      </c>
      <c r="AD4934" s="187" t="str">
        <f t="shared" si="1647"/>
        <v/>
      </c>
      <c r="AE4934" s="187" t="str">
        <f t="shared" si="1648"/>
        <v/>
      </c>
      <c r="AF4934" s="187" t="str">
        <f t="shared" si="1649"/>
        <v/>
      </c>
      <c r="AG4934" s="187" t="str">
        <f t="shared" si="1650"/>
        <v/>
      </c>
      <c r="AH4934" s="187" t="str">
        <f t="shared" si="1651"/>
        <v/>
      </c>
      <c r="AI4934" s="187" t="str">
        <f t="shared" si="1652"/>
        <v/>
      </c>
      <c r="AJ4934" s="187" t="str">
        <f t="shared" si="1653"/>
        <v/>
      </c>
      <c r="AK4934" s="187" t="str">
        <f t="shared" si="1654"/>
        <v/>
      </c>
      <c r="AN4934" s="187" t="str">
        <f t="shared" si="1655"/>
        <v/>
      </c>
      <c r="AO4934" s="187" t="str">
        <f t="shared" si="1656"/>
        <v/>
      </c>
      <c r="AP4934" s="187" t="str">
        <f t="shared" si="1657"/>
        <v/>
      </c>
      <c r="AT4934" s="187" t="str">
        <f t="shared" si="1658"/>
        <v/>
      </c>
      <c r="AU4934" s="187" t="str">
        <f t="shared" si="1659"/>
        <v/>
      </c>
      <c r="AV4934" s="187" t="str">
        <f t="shared" si="1660"/>
        <v/>
      </c>
      <c r="AW4934" s="187" t="str">
        <f t="shared" si="1661"/>
        <v/>
      </c>
      <c r="AX4934" s="187" t="str">
        <f t="shared" si="1662"/>
        <v/>
      </c>
      <c r="AY4934" s="187" t="str">
        <f t="shared" si="1663"/>
        <v/>
      </c>
      <c r="AZ4934" s="187" t="str">
        <f t="shared" si="1664"/>
        <v/>
      </c>
      <c r="BA4934" s="187" t="str">
        <f t="shared" si="1665"/>
        <v xml:space="preserve"> </v>
      </c>
      <c r="BB4934" s="187" t="str">
        <f>IFERROR(IF(AW4934="","",VLOOKUP(AW4934,SUSS!R:S,2,FALSE)),AY4934*SUSS!$M$2)</f>
        <v/>
      </c>
      <c r="BC4934" s="187" t="str">
        <f t="shared" si="1666"/>
        <v/>
      </c>
    </row>
    <row r="4935" spans="29:55">
      <c r="AC4935" s="187" t="str">
        <f t="shared" si="1646"/>
        <v/>
      </c>
      <c r="AD4935" s="187" t="str">
        <f t="shared" si="1647"/>
        <v/>
      </c>
      <c r="AE4935" s="187" t="str">
        <f t="shared" si="1648"/>
        <v/>
      </c>
      <c r="AF4935" s="187" t="str">
        <f t="shared" si="1649"/>
        <v/>
      </c>
      <c r="AG4935" s="187" t="str">
        <f t="shared" si="1650"/>
        <v/>
      </c>
      <c r="AH4935" s="187" t="str">
        <f t="shared" si="1651"/>
        <v/>
      </c>
      <c r="AI4935" s="187" t="str">
        <f t="shared" si="1652"/>
        <v/>
      </c>
      <c r="AJ4935" s="187" t="str">
        <f t="shared" si="1653"/>
        <v/>
      </c>
      <c r="AK4935" s="187" t="str">
        <f t="shared" si="1654"/>
        <v/>
      </c>
      <c r="AN4935" s="187" t="str">
        <f t="shared" si="1655"/>
        <v/>
      </c>
      <c r="AO4935" s="187" t="str">
        <f t="shared" si="1656"/>
        <v/>
      </c>
      <c r="AP4935" s="187" t="str">
        <f t="shared" si="1657"/>
        <v/>
      </c>
      <c r="AT4935" s="187" t="str">
        <f t="shared" si="1658"/>
        <v/>
      </c>
      <c r="AU4935" s="187" t="str">
        <f t="shared" si="1659"/>
        <v/>
      </c>
      <c r="AV4935" s="187" t="str">
        <f t="shared" si="1660"/>
        <v/>
      </c>
      <c r="AW4935" s="187" t="str">
        <f t="shared" si="1661"/>
        <v/>
      </c>
      <c r="AX4935" s="187" t="str">
        <f t="shared" si="1662"/>
        <v/>
      </c>
      <c r="AY4935" s="187" t="str">
        <f t="shared" si="1663"/>
        <v/>
      </c>
      <c r="AZ4935" s="187" t="str">
        <f t="shared" si="1664"/>
        <v/>
      </c>
      <c r="BA4935" s="187" t="str">
        <f t="shared" si="1665"/>
        <v xml:space="preserve"> </v>
      </c>
      <c r="BB4935" s="187" t="str">
        <f>IFERROR(IF(AW4935="","",VLOOKUP(AW4935,SUSS!R:S,2,FALSE)),AY4935*SUSS!$M$2)</f>
        <v/>
      </c>
      <c r="BC4935" s="187" t="str">
        <f t="shared" si="1666"/>
        <v/>
      </c>
    </row>
    <row r="4936" spans="29:55">
      <c r="AC4936" s="187" t="str">
        <f t="shared" si="1646"/>
        <v/>
      </c>
      <c r="AD4936" s="187" t="str">
        <f t="shared" si="1647"/>
        <v/>
      </c>
      <c r="AE4936" s="187" t="str">
        <f t="shared" si="1648"/>
        <v/>
      </c>
      <c r="AF4936" s="187" t="str">
        <f t="shared" si="1649"/>
        <v/>
      </c>
      <c r="AG4936" s="187" t="str">
        <f t="shared" si="1650"/>
        <v/>
      </c>
      <c r="AH4936" s="187" t="str">
        <f t="shared" si="1651"/>
        <v/>
      </c>
      <c r="AI4936" s="187" t="str">
        <f t="shared" si="1652"/>
        <v/>
      </c>
      <c r="AJ4936" s="187" t="str">
        <f t="shared" si="1653"/>
        <v/>
      </c>
      <c r="AK4936" s="187" t="str">
        <f t="shared" si="1654"/>
        <v/>
      </c>
      <c r="AN4936" s="187" t="str">
        <f t="shared" si="1655"/>
        <v/>
      </c>
      <c r="AO4936" s="187" t="str">
        <f t="shared" si="1656"/>
        <v/>
      </c>
      <c r="AP4936" s="187" t="str">
        <f t="shared" si="1657"/>
        <v/>
      </c>
      <c r="AT4936" s="187" t="str">
        <f t="shared" si="1658"/>
        <v/>
      </c>
      <c r="AU4936" s="187" t="str">
        <f t="shared" si="1659"/>
        <v/>
      </c>
      <c r="AV4936" s="187" t="str">
        <f t="shared" si="1660"/>
        <v/>
      </c>
      <c r="AW4936" s="187" t="str">
        <f t="shared" si="1661"/>
        <v/>
      </c>
      <c r="AX4936" s="187" t="str">
        <f t="shared" si="1662"/>
        <v/>
      </c>
      <c r="AY4936" s="187" t="str">
        <f t="shared" si="1663"/>
        <v/>
      </c>
      <c r="AZ4936" s="187" t="str">
        <f t="shared" si="1664"/>
        <v/>
      </c>
      <c r="BA4936" s="187" t="str">
        <f t="shared" si="1665"/>
        <v xml:space="preserve"> </v>
      </c>
      <c r="BB4936" s="187" t="str">
        <f>IFERROR(IF(AW4936="","",VLOOKUP(AW4936,SUSS!R:S,2,FALSE)),AY4936*SUSS!$M$2)</f>
        <v/>
      </c>
      <c r="BC4936" s="187" t="str">
        <f t="shared" si="1666"/>
        <v/>
      </c>
    </row>
    <row r="4937" spans="29:55">
      <c r="AC4937" s="187" t="str">
        <f t="shared" si="1646"/>
        <v/>
      </c>
      <c r="AD4937" s="187" t="str">
        <f t="shared" si="1647"/>
        <v/>
      </c>
      <c r="AE4937" s="187" t="str">
        <f t="shared" si="1648"/>
        <v/>
      </c>
      <c r="AF4937" s="187" t="str">
        <f t="shared" si="1649"/>
        <v/>
      </c>
      <c r="AG4937" s="187" t="str">
        <f t="shared" si="1650"/>
        <v/>
      </c>
      <c r="AH4937" s="187" t="str">
        <f t="shared" si="1651"/>
        <v/>
      </c>
      <c r="AI4937" s="187" t="str">
        <f t="shared" si="1652"/>
        <v/>
      </c>
      <c r="AJ4937" s="187" t="str">
        <f t="shared" si="1653"/>
        <v/>
      </c>
      <c r="AK4937" s="187" t="str">
        <f t="shared" si="1654"/>
        <v/>
      </c>
      <c r="AN4937" s="187" t="str">
        <f t="shared" si="1655"/>
        <v/>
      </c>
      <c r="AO4937" s="187" t="str">
        <f t="shared" si="1656"/>
        <v/>
      </c>
      <c r="AP4937" s="187" t="str">
        <f t="shared" si="1657"/>
        <v/>
      </c>
      <c r="AT4937" s="187" t="str">
        <f t="shared" si="1658"/>
        <v/>
      </c>
      <c r="AU4937" s="187" t="str">
        <f t="shared" si="1659"/>
        <v/>
      </c>
      <c r="AV4937" s="187" t="str">
        <f t="shared" si="1660"/>
        <v/>
      </c>
      <c r="AW4937" s="187" t="str">
        <f t="shared" si="1661"/>
        <v/>
      </c>
      <c r="AX4937" s="187" t="str">
        <f t="shared" si="1662"/>
        <v/>
      </c>
      <c r="AY4937" s="187" t="str">
        <f t="shared" si="1663"/>
        <v/>
      </c>
      <c r="AZ4937" s="187" t="str">
        <f t="shared" si="1664"/>
        <v/>
      </c>
      <c r="BA4937" s="187" t="str">
        <f t="shared" si="1665"/>
        <v xml:space="preserve"> </v>
      </c>
      <c r="BB4937" s="187" t="str">
        <f>IFERROR(IF(AW4937="","",VLOOKUP(AW4937,SUSS!R:S,2,FALSE)),AY4937*SUSS!$M$2)</f>
        <v/>
      </c>
      <c r="BC4937" s="187" t="str">
        <f t="shared" si="1666"/>
        <v/>
      </c>
    </row>
    <row r="4938" spans="29:55">
      <c r="AC4938" s="187" t="str">
        <f t="shared" si="1646"/>
        <v/>
      </c>
      <c r="AD4938" s="187" t="str">
        <f t="shared" si="1647"/>
        <v/>
      </c>
      <c r="AE4938" s="187" t="str">
        <f t="shared" si="1648"/>
        <v/>
      </c>
      <c r="AF4938" s="187" t="str">
        <f t="shared" si="1649"/>
        <v/>
      </c>
      <c r="AG4938" s="187" t="str">
        <f t="shared" si="1650"/>
        <v/>
      </c>
      <c r="AH4938" s="187" t="str">
        <f t="shared" si="1651"/>
        <v/>
      </c>
      <c r="AI4938" s="187" t="str">
        <f t="shared" si="1652"/>
        <v/>
      </c>
      <c r="AJ4938" s="187" t="str">
        <f t="shared" si="1653"/>
        <v/>
      </c>
      <c r="AK4938" s="187" t="str">
        <f t="shared" si="1654"/>
        <v/>
      </c>
      <c r="AN4938" s="187" t="str">
        <f t="shared" si="1655"/>
        <v/>
      </c>
      <c r="AO4938" s="187" t="str">
        <f t="shared" si="1656"/>
        <v/>
      </c>
      <c r="AP4938" s="187" t="str">
        <f t="shared" si="1657"/>
        <v/>
      </c>
      <c r="AT4938" s="187" t="str">
        <f t="shared" si="1658"/>
        <v/>
      </c>
      <c r="AU4938" s="187" t="str">
        <f t="shared" si="1659"/>
        <v/>
      </c>
      <c r="AV4938" s="187" t="str">
        <f t="shared" si="1660"/>
        <v/>
      </c>
      <c r="AW4938" s="187" t="str">
        <f t="shared" si="1661"/>
        <v/>
      </c>
      <c r="AX4938" s="187" t="str">
        <f t="shared" si="1662"/>
        <v/>
      </c>
      <c r="AY4938" s="187" t="str">
        <f t="shared" si="1663"/>
        <v/>
      </c>
      <c r="AZ4938" s="187" t="str">
        <f t="shared" si="1664"/>
        <v/>
      </c>
      <c r="BA4938" s="187" t="str">
        <f t="shared" si="1665"/>
        <v xml:space="preserve"> </v>
      </c>
      <c r="BB4938" s="187" t="str">
        <f>IFERROR(IF(AW4938="","",VLOOKUP(AW4938,SUSS!R:S,2,FALSE)),AY4938*SUSS!$M$2)</f>
        <v/>
      </c>
      <c r="BC4938" s="187" t="str">
        <f t="shared" si="1666"/>
        <v/>
      </c>
    </row>
    <row r="4939" spans="29:55">
      <c r="AC4939" s="187" t="str">
        <f t="shared" si="1646"/>
        <v/>
      </c>
      <c r="AD4939" s="187" t="str">
        <f t="shared" si="1647"/>
        <v/>
      </c>
      <c r="AE4939" s="187" t="str">
        <f t="shared" si="1648"/>
        <v/>
      </c>
      <c r="AF4939" s="187" t="str">
        <f t="shared" si="1649"/>
        <v/>
      </c>
      <c r="AG4939" s="187" t="str">
        <f t="shared" si="1650"/>
        <v/>
      </c>
      <c r="AH4939" s="187" t="str">
        <f t="shared" si="1651"/>
        <v/>
      </c>
      <c r="AI4939" s="187" t="str">
        <f t="shared" si="1652"/>
        <v/>
      </c>
      <c r="AJ4939" s="187" t="str">
        <f t="shared" si="1653"/>
        <v/>
      </c>
      <c r="AK4939" s="187" t="str">
        <f t="shared" si="1654"/>
        <v/>
      </c>
      <c r="AN4939" s="187" t="str">
        <f t="shared" si="1655"/>
        <v/>
      </c>
      <c r="AO4939" s="187" t="str">
        <f t="shared" si="1656"/>
        <v/>
      </c>
      <c r="AP4939" s="187" t="str">
        <f t="shared" si="1657"/>
        <v/>
      </c>
      <c r="AT4939" s="187" t="str">
        <f t="shared" si="1658"/>
        <v/>
      </c>
      <c r="AU4939" s="187" t="str">
        <f t="shared" si="1659"/>
        <v/>
      </c>
      <c r="AV4939" s="187" t="str">
        <f t="shared" si="1660"/>
        <v/>
      </c>
      <c r="AW4939" s="187" t="str">
        <f t="shared" si="1661"/>
        <v/>
      </c>
      <c r="AX4939" s="187" t="str">
        <f t="shared" si="1662"/>
        <v/>
      </c>
      <c r="AY4939" s="187" t="str">
        <f t="shared" si="1663"/>
        <v/>
      </c>
      <c r="AZ4939" s="187" t="str">
        <f t="shared" si="1664"/>
        <v/>
      </c>
      <c r="BA4939" s="187" t="str">
        <f t="shared" si="1665"/>
        <v xml:space="preserve"> </v>
      </c>
      <c r="BB4939" s="187" t="str">
        <f>IFERROR(IF(AW4939="","",VLOOKUP(AW4939,SUSS!R:S,2,FALSE)),AY4939*SUSS!$M$2)</f>
        <v/>
      </c>
      <c r="BC4939" s="187" t="str">
        <f t="shared" si="1666"/>
        <v/>
      </c>
    </row>
    <row r="4940" spans="29:55">
      <c r="AC4940" s="187" t="str">
        <f t="shared" si="1646"/>
        <v/>
      </c>
      <c r="AD4940" s="187" t="str">
        <f t="shared" si="1647"/>
        <v/>
      </c>
      <c r="AE4940" s="187" t="str">
        <f t="shared" si="1648"/>
        <v/>
      </c>
      <c r="AF4940" s="187" t="str">
        <f t="shared" si="1649"/>
        <v/>
      </c>
      <c r="AG4940" s="187" t="str">
        <f t="shared" si="1650"/>
        <v/>
      </c>
      <c r="AH4940" s="187" t="str">
        <f t="shared" si="1651"/>
        <v/>
      </c>
      <c r="AI4940" s="187" t="str">
        <f t="shared" si="1652"/>
        <v/>
      </c>
      <c r="AJ4940" s="187" t="str">
        <f t="shared" si="1653"/>
        <v/>
      </c>
      <c r="AK4940" s="187" t="str">
        <f t="shared" si="1654"/>
        <v/>
      </c>
      <c r="AN4940" s="187" t="str">
        <f t="shared" si="1655"/>
        <v/>
      </c>
      <c r="AO4940" s="187" t="str">
        <f t="shared" si="1656"/>
        <v/>
      </c>
      <c r="AP4940" s="187" t="str">
        <f t="shared" si="1657"/>
        <v/>
      </c>
      <c r="AT4940" s="187" t="str">
        <f t="shared" si="1658"/>
        <v/>
      </c>
      <c r="AU4940" s="187" t="str">
        <f t="shared" si="1659"/>
        <v/>
      </c>
      <c r="AV4940" s="187" t="str">
        <f t="shared" si="1660"/>
        <v/>
      </c>
      <c r="AW4940" s="187" t="str">
        <f t="shared" si="1661"/>
        <v/>
      </c>
      <c r="AX4940" s="187" t="str">
        <f t="shared" si="1662"/>
        <v/>
      </c>
      <c r="AY4940" s="187" t="str">
        <f t="shared" si="1663"/>
        <v/>
      </c>
      <c r="AZ4940" s="187" t="str">
        <f t="shared" si="1664"/>
        <v/>
      </c>
      <c r="BA4940" s="187" t="str">
        <f t="shared" si="1665"/>
        <v xml:space="preserve"> </v>
      </c>
      <c r="BB4940" s="187" t="str">
        <f>IFERROR(IF(AW4940="","",VLOOKUP(AW4940,SUSS!R:S,2,FALSE)),AY4940*SUSS!$M$2)</f>
        <v/>
      </c>
      <c r="BC4940" s="187" t="str">
        <f t="shared" si="1666"/>
        <v/>
      </c>
    </row>
    <row r="4941" spans="29:55">
      <c r="AC4941" s="187" t="str">
        <f t="shared" si="1646"/>
        <v/>
      </c>
      <c r="AD4941" s="187" t="str">
        <f t="shared" si="1647"/>
        <v/>
      </c>
      <c r="AE4941" s="187" t="str">
        <f t="shared" si="1648"/>
        <v/>
      </c>
      <c r="AF4941" s="187" t="str">
        <f t="shared" si="1649"/>
        <v/>
      </c>
      <c r="AG4941" s="187" t="str">
        <f t="shared" si="1650"/>
        <v/>
      </c>
      <c r="AH4941" s="187" t="str">
        <f t="shared" si="1651"/>
        <v/>
      </c>
      <c r="AI4941" s="187" t="str">
        <f t="shared" si="1652"/>
        <v/>
      </c>
      <c r="AJ4941" s="187" t="str">
        <f t="shared" si="1653"/>
        <v/>
      </c>
      <c r="AK4941" s="187" t="str">
        <f t="shared" si="1654"/>
        <v/>
      </c>
      <c r="AN4941" s="187" t="str">
        <f t="shared" si="1655"/>
        <v/>
      </c>
      <c r="AO4941" s="187" t="str">
        <f t="shared" si="1656"/>
        <v/>
      </c>
      <c r="AP4941" s="187" t="str">
        <f t="shared" si="1657"/>
        <v/>
      </c>
      <c r="AT4941" s="187" t="str">
        <f t="shared" si="1658"/>
        <v/>
      </c>
      <c r="AU4941" s="187" t="str">
        <f t="shared" si="1659"/>
        <v/>
      </c>
      <c r="AV4941" s="187" t="str">
        <f t="shared" si="1660"/>
        <v/>
      </c>
      <c r="AW4941" s="187" t="str">
        <f t="shared" si="1661"/>
        <v/>
      </c>
      <c r="AX4941" s="187" t="str">
        <f t="shared" si="1662"/>
        <v/>
      </c>
      <c r="AY4941" s="187" t="str">
        <f t="shared" si="1663"/>
        <v/>
      </c>
      <c r="AZ4941" s="187" t="str">
        <f t="shared" si="1664"/>
        <v/>
      </c>
      <c r="BA4941" s="187" t="str">
        <f t="shared" si="1665"/>
        <v xml:space="preserve"> </v>
      </c>
      <c r="BB4941" s="187" t="str">
        <f>IFERROR(IF(AW4941="","",VLOOKUP(AW4941,SUSS!R:S,2,FALSE)),AY4941*SUSS!$M$2)</f>
        <v/>
      </c>
      <c r="BC4941" s="187" t="str">
        <f t="shared" si="1666"/>
        <v/>
      </c>
    </row>
    <row r="4942" spans="29:55">
      <c r="AC4942" s="187" t="str">
        <f t="shared" si="1646"/>
        <v/>
      </c>
      <c r="AD4942" s="187" t="str">
        <f t="shared" si="1647"/>
        <v/>
      </c>
      <c r="AE4942" s="187" t="str">
        <f t="shared" si="1648"/>
        <v/>
      </c>
      <c r="AF4942" s="187" t="str">
        <f t="shared" si="1649"/>
        <v/>
      </c>
      <c r="AG4942" s="187" t="str">
        <f t="shared" si="1650"/>
        <v/>
      </c>
      <c r="AH4942" s="187" t="str">
        <f t="shared" si="1651"/>
        <v/>
      </c>
      <c r="AI4942" s="187" t="str">
        <f t="shared" si="1652"/>
        <v/>
      </c>
      <c r="AJ4942" s="187" t="str">
        <f t="shared" si="1653"/>
        <v/>
      </c>
      <c r="AK4942" s="187" t="str">
        <f t="shared" si="1654"/>
        <v/>
      </c>
      <c r="AN4942" s="187" t="str">
        <f t="shared" si="1655"/>
        <v/>
      </c>
      <c r="AO4942" s="187" t="str">
        <f t="shared" si="1656"/>
        <v/>
      </c>
      <c r="AP4942" s="187" t="str">
        <f t="shared" si="1657"/>
        <v/>
      </c>
      <c r="AT4942" s="187" t="str">
        <f t="shared" si="1658"/>
        <v/>
      </c>
      <c r="AU4942" s="187" t="str">
        <f t="shared" si="1659"/>
        <v/>
      </c>
      <c r="AV4942" s="187" t="str">
        <f t="shared" si="1660"/>
        <v/>
      </c>
      <c r="AW4942" s="187" t="str">
        <f t="shared" si="1661"/>
        <v/>
      </c>
      <c r="AX4942" s="187" t="str">
        <f t="shared" si="1662"/>
        <v/>
      </c>
      <c r="AY4942" s="187" t="str">
        <f t="shared" si="1663"/>
        <v/>
      </c>
      <c r="AZ4942" s="187" t="str">
        <f t="shared" si="1664"/>
        <v/>
      </c>
      <c r="BA4942" s="187" t="str">
        <f t="shared" si="1665"/>
        <v xml:space="preserve"> </v>
      </c>
      <c r="BB4942" s="187" t="str">
        <f>IFERROR(IF(AW4942="","",VLOOKUP(AW4942,SUSS!R:S,2,FALSE)),AY4942*SUSS!$M$2)</f>
        <v/>
      </c>
      <c r="BC4942" s="187" t="str">
        <f t="shared" si="1666"/>
        <v/>
      </c>
    </row>
    <row r="4943" spans="29:55">
      <c r="AC4943" s="187" t="str">
        <f t="shared" si="1646"/>
        <v/>
      </c>
      <c r="AD4943" s="187" t="str">
        <f t="shared" si="1647"/>
        <v/>
      </c>
      <c r="AE4943" s="187" t="str">
        <f t="shared" si="1648"/>
        <v/>
      </c>
      <c r="AF4943" s="187" t="str">
        <f t="shared" si="1649"/>
        <v/>
      </c>
      <c r="AG4943" s="187" t="str">
        <f t="shared" si="1650"/>
        <v/>
      </c>
      <c r="AH4943" s="187" t="str">
        <f t="shared" si="1651"/>
        <v/>
      </c>
      <c r="AI4943" s="187" t="str">
        <f t="shared" si="1652"/>
        <v/>
      </c>
      <c r="AJ4943" s="187" t="str">
        <f t="shared" si="1653"/>
        <v/>
      </c>
      <c r="AK4943" s="187" t="str">
        <f t="shared" si="1654"/>
        <v/>
      </c>
      <c r="AN4943" s="187" t="str">
        <f t="shared" si="1655"/>
        <v/>
      </c>
      <c r="AO4943" s="187" t="str">
        <f t="shared" si="1656"/>
        <v/>
      </c>
      <c r="AP4943" s="187" t="str">
        <f t="shared" si="1657"/>
        <v/>
      </c>
      <c r="AT4943" s="187" t="str">
        <f t="shared" si="1658"/>
        <v/>
      </c>
      <c r="AU4943" s="187" t="str">
        <f t="shared" si="1659"/>
        <v/>
      </c>
      <c r="AV4943" s="187" t="str">
        <f t="shared" si="1660"/>
        <v/>
      </c>
      <c r="AW4943" s="187" t="str">
        <f t="shared" si="1661"/>
        <v/>
      </c>
      <c r="AX4943" s="187" t="str">
        <f t="shared" si="1662"/>
        <v/>
      </c>
      <c r="AY4943" s="187" t="str">
        <f t="shared" si="1663"/>
        <v/>
      </c>
      <c r="AZ4943" s="187" t="str">
        <f t="shared" si="1664"/>
        <v/>
      </c>
      <c r="BA4943" s="187" t="str">
        <f t="shared" si="1665"/>
        <v xml:space="preserve"> </v>
      </c>
      <c r="BB4943" s="187" t="str">
        <f>IFERROR(IF(AW4943="","",VLOOKUP(AW4943,SUSS!R:S,2,FALSE)),AY4943*SUSS!$M$2)</f>
        <v/>
      </c>
      <c r="BC4943" s="187" t="str">
        <f t="shared" si="1666"/>
        <v/>
      </c>
    </row>
    <row r="4944" spans="29:55">
      <c r="AC4944" s="187" t="str">
        <f t="shared" si="1646"/>
        <v/>
      </c>
      <c r="AD4944" s="187" t="str">
        <f t="shared" si="1647"/>
        <v/>
      </c>
      <c r="AE4944" s="187" t="str">
        <f t="shared" si="1648"/>
        <v/>
      </c>
      <c r="AF4944" s="187" t="str">
        <f t="shared" si="1649"/>
        <v/>
      </c>
      <c r="AG4944" s="187" t="str">
        <f t="shared" si="1650"/>
        <v/>
      </c>
      <c r="AH4944" s="187" t="str">
        <f t="shared" si="1651"/>
        <v/>
      </c>
      <c r="AI4944" s="187" t="str">
        <f t="shared" si="1652"/>
        <v/>
      </c>
      <c r="AJ4944" s="187" t="str">
        <f t="shared" si="1653"/>
        <v/>
      </c>
      <c r="AK4944" s="187" t="str">
        <f t="shared" si="1654"/>
        <v/>
      </c>
      <c r="AN4944" s="187" t="str">
        <f t="shared" si="1655"/>
        <v/>
      </c>
      <c r="AO4944" s="187" t="str">
        <f t="shared" si="1656"/>
        <v/>
      </c>
      <c r="AP4944" s="187" t="str">
        <f t="shared" si="1657"/>
        <v/>
      </c>
      <c r="AT4944" s="187" t="str">
        <f t="shared" si="1658"/>
        <v/>
      </c>
      <c r="AU4944" s="187" t="str">
        <f t="shared" si="1659"/>
        <v/>
      </c>
      <c r="AV4944" s="187" t="str">
        <f t="shared" si="1660"/>
        <v/>
      </c>
      <c r="AW4944" s="187" t="str">
        <f t="shared" si="1661"/>
        <v/>
      </c>
      <c r="AX4944" s="187" t="str">
        <f t="shared" si="1662"/>
        <v/>
      </c>
      <c r="AY4944" s="187" t="str">
        <f t="shared" si="1663"/>
        <v/>
      </c>
      <c r="AZ4944" s="187" t="str">
        <f t="shared" si="1664"/>
        <v/>
      </c>
      <c r="BA4944" s="187" t="str">
        <f t="shared" si="1665"/>
        <v xml:space="preserve"> </v>
      </c>
      <c r="BB4944" s="187" t="str">
        <f>IFERROR(IF(AW4944="","",VLOOKUP(AW4944,SUSS!R:S,2,FALSE)),AY4944*SUSS!$M$2)</f>
        <v/>
      </c>
      <c r="BC4944" s="187" t="str">
        <f t="shared" si="1666"/>
        <v/>
      </c>
    </row>
    <row r="4945" spans="29:55">
      <c r="AC4945" s="187" t="str">
        <f t="shared" si="1646"/>
        <v/>
      </c>
      <c r="AD4945" s="187" t="str">
        <f t="shared" si="1647"/>
        <v/>
      </c>
      <c r="AE4945" s="187" t="str">
        <f t="shared" si="1648"/>
        <v/>
      </c>
      <c r="AF4945" s="187" t="str">
        <f t="shared" si="1649"/>
        <v/>
      </c>
      <c r="AG4945" s="187" t="str">
        <f t="shared" si="1650"/>
        <v/>
      </c>
      <c r="AH4945" s="187" t="str">
        <f t="shared" si="1651"/>
        <v/>
      </c>
      <c r="AI4945" s="187" t="str">
        <f t="shared" si="1652"/>
        <v/>
      </c>
      <c r="AJ4945" s="187" t="str">
        <f t="shared" si="1653"/>
        <v/>
      </c>
      <c r="AK4945" s="187" t="str">
        <f t="shared" si="1654"/>
        <v/>
      </c>
      <c r="AN4945" s="187" t="str">
        <f t="shared" si="1655"/>
        <v/>
      </c>
      <c r="AO4945" s="187" t="str">
        <f t="shared" si="1656"/>
        <v/>
      </c>
      <c r="AP4945" s="187" t="str">
        <f t="shared" si="1657"/>
        <v/>
      </c>
      <c r="AT4945" s="187" t="str">
        <f t="shared" si="1658"/>
        <v/>
      </c>
      <c r="AU4945" s="187" t="str">
        <f t="shared" si="1659"/>
        <v/>
      </c>
      <c r="AV4945" s="187" t="str">
        <f t="shared" si="1660"/>
        <v/>
      </c>
      <c r="AW4945" s="187" t="str">
        <f t="shared" si="1661"/>
        <v/>
      </c>
      <c r="AX4945" s="187" t="str">
        <f t="shared" si="1662"/>
        <v/>
      </c>
      <c r="AY4945" s="187" t="str">
        <f t="shared" si="1663"/>
        <v/>
      </c>
      <c r="AZ4945" s="187" t="str">
        <f t="shared" si="1664"/>
        <v/>
      </c>
      <c r="BA4945" s="187" t="str">
        <f t="shared" si="1665"/>
        <v xml:space="preserve"> </v>
      </c>
      <c r="BB4945" s="187" t="str">
        <f>IFERROR(IF(AW4945="","",VLOOKUP(AW4945,SUSS!R:S,2,FALSE)),AY4945*SUSS!$M$2)</f>
        <v/>
      </c>
      <c r="BC4945" s="187" t="str">
        <f t="shared" si="1666"/>
        <v/>
      </c>
    </row>
    <row r="4946" spans="29:55">
      <c r="AC4946" s="187" t="str">
        <f t="shared" si="1646"/>
        <v/>
      </c>
      <c r="AD4946" s="187" t="str">
        <f t="shared" si="1647"/>
        <v/>
      </c>
      <c r="AE4946" s="187" t="str">
        <f t="shared" si="1648"/>
        <v/>
      </c>
      <c r="AF4946" s="187" t="str">
        <f t="shared" si="1649"/>
        <v/>
      </c>
      <c r="AG4946" s="187" t="str">
        <f t="shared" si="1650"/>
        <v/>
      </c>
      <c r="AH4946" s="187" t="str">
        <f t="shared" si="1651"/>
        <v/>
      </c>
      <c r="AI4946" s="187" t="str">
        <f t="shared" si="1652"/>
        <v/>
      </c>
      <c r="AJ4946" s="187" t="str">
        <f t="shared" si="1653"/>
        <v/>
      </c>
      <c r="AK4946" s="187" t="str">
        <f t="shared" si="1654"/>
        <v/>
      </c>
      <c r="AN4946" s="187" t="str">
        <f t="shared" si="1655"/>
        <v/>
      </c>
      <c r="AO4946" s="187" t="str">
        <f t="shared" si="1656"/>
        <v/>
      </c>
      <c r="AP4946" s="187" t="str">
        <f t="shared" si="1657"/>
        <v/>
      </c>
      <c r="AT4946" s="187" t="str">
        <f t="shared" si="1658"/>
        <v/>
      </c>
      <c r="AU4946" s="187" t="str">
        <f t="shared" si="1659"/>
        <v/>
      </c>
      <c r="AV4946" s="187" t="str">
        <f t="shared" si="1660"/>
        <v/>
      </c>
      <c r="AW4946" s="187" t="str">
        <f t="shared" si="1661"/>
        <v/>
      </c>
      <c r="AX4946" s="187" t="str">
        <f t="shared" si="1662"/>
        <v/>
      </c>
      <c r="AY4946" s="187" t="str">
        <f t="shared" si="1663"/>
        <v/>
      </c>
      <c r="AZ4946" s="187" t="str">
        <f t="shared" si="1664"/>
        <v/>
      </c>
      <c r="BA4946" s="187" t="str">
        <f t="shared" si="1665"/>
        <v xml:space="preserve"> </v>
      </c>
      <c r="BB4946" s="187" t="str">
        <f>IFERROR(IF(AW4946="","",VLOOKUP(AW4946,SUSS!R:S,2,FALSE)),AY4946*SUSS!$M$2)</f>
        <v/>
      </c>
      <c r="BC4946" s="187" t="str">
        <f t="shared" si="1666"/>
        <v/>
      </c>
    </row>
    <row r="4947" spans="29:55">
      <c r="AC4947" s="187" t="str">
        <f t="shared" si="1646"/>
        <v/>
      </c>
      <c r="AD4947" s="187" t="str">
        <f t="shared" si="1647"/>
        <v/>
      </c>
      <c r="AE4947" s="187" t="str">
        <f t="shared" si="1648"/>
        <v/>
      </c>
      <c r="AF4947" s="187" t="str">
        <f t="shared" si="1649"/>
        <v/>
      </c>
      <c r="AG4947" s="187" t="str">
        <f t="shared" si="1650"/>
        <v/>
      </c>
      <c r="AH4947" s="187" t="str">
        <f t="shared" si="1651"/>
        <v/>
      </c>
      <c r="AI4947" s="187" t="str">
        <f t="shared" si="1652"/>
        <v/>
      </c>
      <c r="AJ4947" s="187" t="str">
        <f t="shared" si="1653"/>
        <v/>
      </c>
      <c r="AK4947" s="187" t="str">
        <f t="shared" si="1654"/>
        <v/>
      </c>
      <c r="AN4947" s="187" t="str">
        <f t="shared" si="1655"/>
        <v/>
      </c>
      <c r="AO4947" s="187" t="str">
        <f t="shared" si="1656"/>
        <v/>
      </c>
      <c r="AP4947" s="187" t="str">
        <f t="shared" si="1657"/>
        <v/>
      </c>
      <c r="AT4947" s="187" t="str">
        <f t="shared" si="1658"/>
        <v/>
      </c>
      <c r="AU4947" s="187" t="str">
        <f t="shared" si="1659"/>
        <v/>
      </c>
      <c r="AV4947" s="187" t="str">
        <f t="shared" si="1660"/>
        <v/>
      </c>
      <c r="AW4947" s="187" t="str">
        <f t="shared" si="1661"/>
        <v/>
      </c>
      <c r="AX4947" s="187" t="str">
        <f t="shared" si="1662"/>
        <v/>
      </c>
      <c r="AY4947" s="187" t="str">
        <f t="shared" si="1663"/>
        <v/>
      </c>
      <c r="AZ4947" s="187" t="str">
        <f t="shared" si="1664"/>
        <v/>
      </c>
      <c r="BA4947" s="187" t="str">
        <f t="shared" si="1665"/>
        <v xml:space="preserve"> </v>
      </c>
      <c r="BB4947" s="187" t="str">
        <f>IFERROR(IF(AW4947="","",VLOOKUP(AW4947,SUSS!R:S,2,FALSE)),AY4947*SUSS!$M$2)</f>
        <v/>
      </c>
      <c r="BC4947" s="187" t="str">
        <f t="shared" si="1666"/>
        <v/>
      </c>
    </row>
    <row r="4948" spans="29:55">
      <c r="AC4948" s="187" t="str">
        <f t="shared" si="1646"/>
        <v/>
      </c>
      <c r="AD4948" s="187" t="str">
        <f t="shared" si="1647"/>
        <v/>
      </c>
      <c r="AE4948" s="187" t="str">
        <f t="shared" si="1648"/>
        <v/>
      </c>
      <c r="AF4948" s="187" t="str">
        <f t="shared" si="1649"/>
        <v/>
      </c>
      <c r="AG4948" s="187" t="str">
        <f t="shared" si="1650"/>
        <v/>
      </c>
      <c r="AH4948" s="187" t="str">
        <f t="shared" si="1651"/>
        <v/>
      </c>
      <c r="AI4948" s="187" t="str">
        <f t="shared" si="1652"/>
        <v/>
      </c>
      <c r="AJ4948" s="187" t="str">
        <f t="shared" si="1653"/>
        <v/>
      </c>
      <c r="AK4948" s="187" t="str">
        <f t="shared" si="1654"/>
        <v/>
      </c>
      <c r="AN4948" s="187" t="str">
        <f t="shared" si="1655"/>
        <v/>
      </c>
      <c r="AO4948" s="187" t="str">
        <f t="shared" si="1656"/>
        <v/>
      </c>
      <c r="AP4948" s="187" t="str">
        <f t="shared" si="1657"/>
        <v/>
      </c>
      <c r="AT4948" s="187" t="str">
        <f t="shared" si="1658"/>
        <v/>
      </c>
      <c r="AU4948" s="187" t="str">
        <f t="shared" si="1659"/>
        <v/>
      </c>
      <c r="AV4948" s="187" t="str">
        <f t="shared" si="1660"/>
        <v/>
      </c>
      <c r="AW4948" s="187" t="str">
        <f t="shared" si="1661"/>
        <v/>
      </c>
      <c r="AX4948" s="187" t="str">
        <f t="shared" si="1662"/>
        <v/>
      </c>
      <c r="AY4948" s="187" t="str">
        <f t="shared" si="1663"/>
        <v/>
      </c>
      <c r="AZ4948" s="187" t="str">
        <f t="shared" si="1664"/>
        <v/>
      </c>
      <c r="BA4948" s="187" t="str">
        <f t="shared" si="1665"/>
        <v xml:space="preserve"> </v>
      </c>
      <c r="BB4948" s="187" t="str">
        <f>IFERROR(IF(AW4948="","",VLOOKUP(AW4948,SUSS!R:S,2,FALSE)),AY4948*SUSS!$M$2)</f>
        <v/>
      </c>
      <c r="BC4948" s="187" t="str">
        <f t="shared" si="1666"/>
        <v/>
      </c>
    </row>
    <row r="4949" spans="29:55">
      <c r="AC4949" s="187" t="str">
        <f t="shared" si="1646"/>
        <v/>
      </c>
      <c r="AD4949" s="187" t="str">
        <f t="shared" si="1647"/>
        <v/>
      </c>
      <c r="AE4949" s="187" t="str">
        <f t="shared" si="1648"/>
        <v/>
      </c>
      <c r="AF4949" s="187" t="str">
        <f t="shared" si="1649"/>
        <v/>
      </c>
      <c r="AG4949" s="187" t="str">
        <f t="shared" si="1650"/>
        <v/>
      </c>
      <c r="AH4949" s="187" t="str">
        <f t="shared" si="1651"/>
        <v/>
      </c>
      <c r="AI4949" s="187" t="str">
        <f t="shared" si="1652"/>
        <v/>
      </c>
      <c r="AJ4949" s="187" t="str">
        <f t="shared" si="1653"/>
        <v/>
      </c>
      <c r="AK4949" s="187" t="str">
        <f t="shared" si="1654"/>
        <v/>
      </c>
      <c r="AN4949" s="187" t="str">
        <f t="shared" si="1655"/>
        <v/>
      </c>
      <c r="AO4949" s="187" t="str">
        <f t="shared" si="1656"/>
        <v/>
      </c>
      <c r="AP4949" s="187" t="str">
        <f t="shared" si="1657"/>
        <v/>
      </c>
      <c r="AT4949" s="187" t="str">
        <f t="shared" si="1658"/>
        <v/>
      </c>
      <c r="AU4949" s="187" t="str">
        <f t="shared" si="1659"/>
        <v/>
      </c>
      <c r="AV4949" s="187" t="str">
        <f t="shared" si="1660"/>
        <v/>
      </c>
      <c r="AW4949" s="187" t="str">
        <f t="shared" si="1661"/>
        <v/>
      </c>
      <c r="AX4949" s="187" t="str">
        <f t="shared" si="1662"/>
        <v/>
      </c>
      <c r="AY4949" s="187" t="str">
        <f t="shared" si="1663"/>
        <v/>
      </c>
      <c r="AZ4949" s="187" t="str">
        <f t="shared" si="1664"/>
        <v/>
      </c>
      <c r="BA4949" s="187" t="str">
        <f t="shared" si="1665"/>
        <v xml:space="preserve"> </v>
      </c>
      <c r="BB4949" s="187" t="str">
        <f>IFERROR(IF(AW4949="","",VLOOKUP(AW4949,SUSS!R:S,2,FALSE)),AY4949*SUSS!$M$2)</f>
        <v/>
      </c>
      <c r="BC4949" s="187" t="str">
        <f t="shared" si="1666"/>
        <v/>
      </c>
    </row>
    <row r="4950" spans="29:55">
      <c r="AC4950" s="187" t="str">
        <f t="shared" si="1646"/>
        <v/>
      </c>
      <c r="AD4950" s="187" t="str">
        <f t="shared" si="1647"/>
        <v/>
      </c>
      <c r="AE4950" s="187" t="str">
        <f t="shared" si="1648"/>
        <v/>
      </c>
      <c r="AF4950" s="187" t="str">
        <f t="shared" si="1649"/>
        <v/>
      </c>
      <c r="AG4950" s="187" t="str">
        <f t="shared" si="1650"/>
        <v/>
      </c>
      <c r="AH4950" s="187" t="str">
        <f t="shared" si="1651"/>
        <v/>
      </c>
      <c r="AI4950" s="187" t="str">
        <f t="shared" si="1652"/>
        <v/>
      </c>
      <c r="AJ4950" s="187" t="str">
        <f t="shared" si="1653"/>
        <v/>
      </c>
      <c r="AK4950" s="187" t="str">
        <f t="shared" si="1654"/>
        <v/>
      </c>
      <c r="AN4950" s="187" t="str">
        <f t="shared" si="1655"/>
        <v/>
      </c>
      <c r="AO4950" s="187" t="str">
        <f t="shared" si="1656"/>
        <v/>
      </c>
      <c r="AP4950" s="187" t="str">
        <f t="shared" si="1657"/>
        <v/>
      </c>
      <c r="AT4950" s="187" t="str">
        <f t="shared" si="1658"/>
        <v/>
      </c>
      <c r="AU4950" s="187" t="str">
        <f t="shared" si="1659"/>
        <v/>
      </c>
      <c r="AV4950" s="187" t="str">
        <f t="shared" si="1660"/>
        <v/>
      </c>
      <c r="AW4950" s="187" t="str">
        <f t="shared" si="1661"/>
        <v/>
      </c>
      <c r="AX4950" s="187" t="str">
        <f t="shared" si="1662"/>
        <v/>
      </c>
      <c r="AY4950" s="187" t="str">
        <f t="shared" si="1663"/>
        <v/>
      </c>
      <c r="AZ4950" s="187" t="str">
        <f t="shared" si="1664"/>
        <v/>
      </c>
      <c r="BA4950" s="187" t="str">
        <f t="shared" si="1665"/>
        <v xml:space="preserve"> </v>
      </c>
      <c r="BB4950" s="187" t="str">
        <f>IFERROR(IF(AW4950="","",VLOOKUP(AW4950,SUSS!R:S,2,FALSE)),AY4950*SUSS!$M$2)</f>
        <v/>
      </c>
      <c r="BC4950" s="187" t="str">
        <f t="shared" si="1666"/>
        <v/>
      </c>
    </row>
    <row r="4951" spans="29:55">
      <c r="AC4951" s="187" t="str">
        <f t="shared" si="1646"/>
        <v/>
      </c>
      <c r="AD4951" s="187" t="str">
        <f t="shared" si="1647"/>
        <v/>
      </c>
      <c r="AE4951" s="187" t="str">
        <f t="shared" si="1648"/>
        <v/>
      </c>
      <c r="AF4951" s="187" t="str">
        <f t="shared" si="1649"/>
        <v/>
      </c>
      <c r="AG4951" s="187" t="str">
        <f t="shared" si="1650"/>
        <v/>
      </c>
      <c r="AH4951" s="187" t="str">
        <f t="shared" si="1651"/>
        <v/>
      </c>
      <c r="AI4951" s="187" t="str">
        <f t="shared" si="1652"/>
        <v/>
      </c>
      <c r="AJ4951" s="187" t="str">
        <f t="shared" si="1653"/>
        <v/>
      </c>
      <c r="AK4951" s="187" t="str">
        <f t="shared" si="1654"/>
        <v/>
      </c>
      <c r="AN4951" s="187" t="str">
        <f t="shared" si="1655"/>
        <v/>
      </c>
      <c r="AO4951" s="187" t="str">
        <f t="shared" si="1656"/>
        <v/>
      </c>
      <c r="AP4951" s="187" t="str">
        <f t="shared" si="1657"/>
        <v/>
      </c>
      <c r="AT4951" s="187" t="str">
        <f t="shared" si="1658"/>
        <v/>
      </c>
      <c r="AU4951" s="187" t="str">
        <f t="shared" si="1659"/>
        <v/>
      </c>
      <c r="AV4951" s="187" t="str">
        <f t="shared" si="1660"/>
        <v/>
      </c>
      <c r="AW4951" s="187" t="str">
        <f t="shared" si="1661"/>
        <v/>
      </c>
      <c r="AX4951" s="187" t="str">
        <f t="shared" si="1662"/>
        <v/>
      </c>
      <c r="AY4951" s="187" t="str">
        <f t="shared" si="1663"/>
        <v/>
      </c>
      <c r="AZ4951" s="187" t="str">
        <f t="shared" si="1664"/>
        <v/>
      </c>
      <c r="BA4951" s="187" t="str">
        <f t="shared" si="1665"/>
        <v xml:space="preserve"> </v>
      </c>
      <c r="BB4951" s="187" t="str">
        <f>IFERROR(IF(AW4951="","",VLOOKUP(AW4951,SUSS!R:S,2,FALSE)),AY4951*SUSS!$M$2)</f>
        <v/>
      </c>
      <c r="BC4951" s="187" t="str">
        <f t="shared" si="1666"/>
        <v/>
      </c>
    </row>
    <row r="4952" spans="29:55">
      <c r="AC4952" s="187" t="str">
        <f t="shared" si="1646"/>
        <v/>
      </c>
      <c r="AD4952" s="187" t="str">
        <f t="shared" si="1647"/>
        <v/>
      </c>
      <c r="AE4952" s="187" t="str">
        <f t="shared" si="1648"/>
        <v/>
      </c>
      <c r="AF4952" s="187" t="str">
        <f t="shared" si="1649"/>
        <v/>
      </c>
      <c r="AG4952" s="187" t="str">
        <f t="shared" si="1650"/>
        <v/>
      </c>
      <c r="AH4952" s="187" t="str">
        <f t="shared" si="1651"/>
        <v/>
      </c>
      <c r="AI4952" s="187" t="str">
        <f t="shared" si="1652"/>
        <v/>
      </c>
      <c r="AJ4952" s="187" t="str">
        <f t="shared" si="1653"/>
        <v/>
      </c>
      <c r="AK4952" s="187" t="str">
        <f t="shared" si="1654"/>
        <v/>
      </c>
      <c r="AN4952" s="187" t="str">
        <f t="shared" si="1655"/>
        <v/>
      </c>
      <c r="AO4952" s="187" t="str">
        <f t="shared" si="1656"/>
        <v/>
      </c>
      <c r="AP4952" s="187" t="str">
        <f t="shared" si="1657"/>
        <v/>
      </c>
      <c r="AT4952" s="187" t="str">
        <f t="shared" si="1658"/>
        <v/>
      </c>
      <c r="AU4952" s="187" t="str">
        <f t="shared" si="1659"/>
        <v/>
      </c>
      <c r="AV4952" s="187" t="str">
        <f t="shared" si="1660"/>
        <v/>
      </c>
      <c r="AW4952" s="187" t="str">
        <f t="shared" si="1661"/>
        <v/>
      </c>
      <c r="AX4952" s="187" t="str">
        <f t="shared" si="1662"/>
        <v/>
      </c>
      <c r="AY4952" s="187" t="str">
        <f t="shared" si="1663"/>
        <v/>
      </c>
      <c r="AZ4952" s="187" t="str">
        <f t="shared" si="1664"/>
        <v/>
      </c>
      <c r="BA4952" s="187" t="str">
        <f t="shared" si="1665"/>
        <v xml:space="preserve"> </v>
      </c>
      <c r="BB4952" s="187" t="str">
        <f>IFERROR(IF(AW4952="","",VLOOKUP(AW4952,SUSS!R:S,2,FALSE)),AY4952*SUSS!$M$2)</f>
        <v/>
      </c>
      <c r="BC4952" s="187" t="str">
        <f t="shared" si="1666"/>
        <v/>
      </c>
    </row>
    <row r="4953" spans="29:55">
      <c r="AC4953" s="187" t="str">
        <f t="shared" si="1646"/>
        <v/>
      </c>
      <c r="AD4953" s="187" t="str">
        <f t="shared" si="1647"/>
        <v/>
      </c>
      <c r="AE4953" s="187" t="str">
        <f t="shared" si="1648"/>
        <v/>
      </c>
      <c r="AF4953" s="187" t="str">
        <f t="shared" si="1649"/>
        <v/>
      </c>
      <c r="AG4953" s="187" t="str">
        <f t="shared" si="1650"/>
        <v/>
      </c>
      <c r="AH4953" s="187" t="str">
        <f t="shared" si="1651"/>
        <v/>
      </c>
      <c r="AI4953" s="187" t="str">
        <f t="shared" si="1652"/>
        <v/>
      </c>
      <c r="AJ4953" s="187" t="str">
        <f t="shared" si="1653"/>
        <v/>
      </c>
      <c r="AK4953" s="187" t="str">
        <f t="shared" si="1654"/>
        <v/>
      </c>
      <c r="AN4953" s="187" t="str">
        <f t="shared" si="1655"/>
        <v/>
      </c>
      <c r="AO4953" s="187" t="str">
        <f t="shared" si="1656"/>
        <v/>
      </c>
      <c r="AP4953" s="187" t="str">
        <f t="shared" si="1657"/>
        <v/>
      </c>
      <c r="AT4953" s="187" t="str">
        <f t="shared" si="1658"/>
        <v/>
      </c>
      <c r="AU4953" s="187" t="str">
        <f t="shared" si="1659"/>
        <v/>
      </c>
      <c r="AV4953" s="187" t="str">
        <f t="shared" si="1660"/>
        <v/>
      </c>
      <c r="AW4953" s="187" t="str">
        <f t="shared" si="1661"/>
        <v/>
      </c>
      <c r="AX4953" s="187" t="str">
        <f t="shared" si="1662"/>
        <v/>
      </c>
      <c r="AY4953" s="187" t="str">
        <f t="shared" si="1663"/>
        <v/>
      </c>
      <c r="AZ4953" s="187" t="str">
        <f t="shared" si="1664"/>
        <v/>
      </c>
      <c r="BA4953" s="187" t="str">
        <f t="shared" si="1665"/>
        <v xml:space="preserve"> </v>
      </c>
      <c r="BB4953" s="187" t="str">
        <f>IFERROR(IF(AW4953="","",VLOOKUP(AW4953,SUSS!R:S,2,FALSE)),AY4953*SUSS!$M$2)</f>
        <v/>
      </c>
      <c r="BC4953" s="187" t="str">
        <f t="shared" si="1666"/>
        <v/>
      </c>
    </row>
    <row r="4954" spans="29:55">
      <c r="AC4954" s="187" t="str">
        <f t="shared" si="1646"/>
        <v/>
      </c>
      <c r="AD4954" s="187" t="str">
        <f t="shared" si="1647"/>
        <v/>
      </c>
      <c r="AE4954" s="187" t="str">
        <f t="shared" si="1648"/>
        <v/>
      </c>
      <c r="AF4954" s="187" t="str">
        <f t="shared" si="1649"/>
        <v/>
      </c>
      <c r="AG4954" s="187" t="str">
        <f t="shared" si="1650"/>
        <v/>
      </c>
      <c r="AH4954" s="187" t="str">
        <f t="shared" si="1651"/>
        <v/>
      </c>
      <c r="AI4954" s="187" t="str">
        <f t="shared" si="1652"/>
        <v/>
      </c>
      <c r="AJ4954" s="187" t="str">
        <f t="shared" si="1653"/>
        <v/>
      </c>
      <c r="AK4954" s="187" t="str">
        <f t="shared" si="1654"/>
        <v/>
      </c>
      <c r="AN4954" s="187" t="str">
        <f t="shared" si="1655"/>
        <v/>
      </c>
      <c r="AO4954" s="187" t="str">
        <f t="shared" si="1656"/>
        <v/>
      </c>
      <c r="AP4954" s="187" t="str">
        <f t="shared" si="1657"/>
        <v/>
      </c>
      <c r="AT4954" s="187" t="str">
        <f t="shared" si="1658"/>
        <v/>
      </c>
      <c r="AU4954" s="187" t="str">
        <f t="shared" si="1659"/>
        <v/>
      </c>
      <c r="AV4954" s="187" t="str">
        <f t="shared" si="1660"/>
        <v/>
      </c>
      <c r="AW4954" s="187" t="str">
        <f t="shared" si="1661"/>
        <v/>
      </c>
      <c r="AX4954" s="187" t="str">
        <f t="shared" si="1662"/>
        <v/>
      </c>
      <c r="AY4954" s="187" t="str">
        <f t="shared" si="1663"/>
        <v/>
      </c>
      <c r="AZ4954" s="187" t="str">
        <f t="shared" si="1664"/>
        <v/>
      </c>
      <c r="BA4954" s="187" t="str">
        <f t="shared" si="1665"/>
        <v xml:space="preserve"> </v>
      </c>
      <c r="BB4954" s="187" t="str">
        <f>IFERROR(IF(AW4954="","",VLOOKUP(AW4954,SUSS!R:S,2,FALSE)),AY4954*SUSS!$M$2)</f>
        <v/>
      </c>
      <c r="BC4954" s="187" t="str">
        <f t="shared" si="1666"/>
        <v/>
      </c>
    </row>
    <row r="4955" spans="29:55">
      <c r="AC4955" s="187" t="str">
        <f t="shared" si="1646"/>
        <v/>
      </c>
      <c r="AD4955" s="187" t="str">
        <f t="shared" si="1647"/>
        <v/>
      </c>
      <c r="AE4955" s="187" t="str">
        <f t="shared" si="1648"/>
        <v/>
      </c>
      <c r="AF4955" s="187" t="str">
        <f t="shared" si="1649"/>
        <v/>
      </c>
      <c r="AG4955" s="187" t="str">
        <f t="shared" si="1650"/>
        <v/>
      </c>
      <c r="AH4955" s="187" t="str">
        <f t="shared" si="1651"/>
        <v/>
      </c>
      <c r="AI4955" s="187" t="str">
        <f t="shared" si="1652"/>
        <v/>
      </c>
      <c r="AJ4955" s="187" t="str">
        <f t="shared" si="1653"/>
        <v/>
      </c>
      <c r="AK4955" s="187" t="str">
        <f t="shared" si="1654"/>
        <v/>
      </c>
      <c r="AN4955" s="187" t="str">
        <f t="shared" si="1655"/>
        <v/>
      </c>
      <c r="AO4955" s="187" t="str">
        <f t="shared" si="1656"/>
        <v/>
      </c>
      <c r="AP4955" s="187" t="str">
        <f t="shared" si="1657"/>
        <v/>
      </c>
      <c r="AT4955" s="187" t="str">
        <f t="shared" si="1658"/>
        <v/>
      </c>
      <c r="AU4955" s="187" t="str">
        <f t="shared" si="1659"/>
        <v/>
      </c>
      <c r="AV4955" s="187" t="str">
        <f t="shared" si="1660"/>
        <v/>
      </c>
      <c r="AW4955" s="187" t="str">
        <f t="shared" si="1661"/>
        <v/>
      </c>
      <c r="AX4955" s="187" t="str">
        <f t="shared" si="1662"/>
        <v/>
      </c>
      <c r="AY4955" s="187" t="str">
        <f t="shared" si="1663"/>
        <v/>
      </c>
      <c r="AZ4955" s="187" t="str">
        <f t="shared" si="1664"/>
        <v/>
      </c>
      <c r="BA4955" s="187" t="str">
        <f t="shared" si="1665"/>
        <v xml:space="preserve"> </v>
      </c>
      <c r="BB4955" s="187" t="str">
        <f>IFERROR(IF(AW4955="","",VLOOKUP(AW4955,SUSS!R:S,2,FALSE)),AY4955*SUSS!$M$2)</f>
        <v/>
      </c>
      <c r="BC4955" s="187" t="str">
        <f t="shared" si="1666"/>
        <v/>
      </c>
    </row>
    <row r="4956" spans="29:55">
      <c r="AC4956" s="187" t="str">
        <f t="shared" si="1646"/>
        <v/>
      </c>
      <c r="AD4956" s="187" t="str">
        <f t="shared" si="1647"/>
        <v/>
      </c>
      <c r="AE4956" s="187" t="str">
        <f t="shared" si="1648"/>
        <v/>
      </c>
      <c r="AF4956" s="187" t="str">
        <f t="shared" si="1649"/>
        <v/>
      </c>
      <c r="AG4956" s="187" t="str">
        <f t="shared" si="1650"/>
        <v/>
      </c>
      <c r="AH4956" s="187" t="str">
        <f t="shared" si="1651"/>
        <v/>
      </c>
      <c r="AI4956" s="187" t="str">
        <f t="shared" si="1652"/>
        <v/>
      </c>
      <c r="AJ4956" s="187" t="str">
        <f t="shared" si="1653"/>
        <v/>
      </c>
      <c r="AK4956" s="187" t="str">
        <f t="shared" si="1654"/>
        <v/>
      </c>
      <c r="AN4956" s="187" t="str">
        <f t="shared" si="1655"/>
        <v/>
      </c>
      <c r="AO4956" s="187" t="str">
        <f t="shared" si="1656"/>
        <v/>
      </c>
      <c r="AP4956" s="187" t="str">
        <f t="shared" si="1657"/>
        <v/>
      </c>
      <c r="AT4956" s="187" t="str">
        <f t="shared" si="1658"/>
        <v/>
      </c>
      <c r="AU4956" s="187" t="str">
        <f t="shared" si="1659"/>
        <v/>
      </c>
      <c r="AV4956" s="187" t="str">
        <f t="shared" si="1660"/>
        <v/>
      </c>
      <c r="AW4956" s="187" t="str">
        <f t="shared" si="1661"/>
        <v/>
      </c>
      <c r="AX4956" s="187" t="str">
        <f t="shared" si="1662"/>
        <v/>
      </c>
      <c r="AY4956" s="187" t="str">
        <f t="shared" si="1663"/>
        <v/>
      </c>
      <c r="AZ4956" s="187" t="str">
        <f t="shared" si="1664"/>
        <v/>
      </c>
      <c r="BA4956" s="187" t="str">
        <f t="shared" si="1665"/>
        <v xml:space="preserve"> </v>
      </c>
      <c r="BB4956" s="187" t="str">
        <f>IFERROR(IF(AW4956="","",VLOOKUP(AW4956,SUSS!R:S,2,FALSE)),AY4956*SUSS!$M$2)</f>
        <v/>
      </c>
      <c r="BC4956" s="187" t="str">
        <f t="shared" si="1666"/>
        <v/>
      </c>
    </row>
    <row r="4957" spans="29:55">
      <c r="AC4957" s="187" t="str">
        <f t="shared" si="1646"/>
        <v/>
      </c>
      <c r="AD4957" s="187" t="str">
        <f t="shared" si="1647"/>
        <v/>
      </c>
      <c r="AE4957" s="187" t="str">
        <f t="shared" si="1648"/>
        <v/>
      </c>
      <c r="AF4957" s="187" t="str">
        <f t="shared" si="1649"/>
        <v/>
      </c>
      <c r="AG4957" s="187" t="str">
        <f t="shared" si="1650"/>
        <v/>
      </c>
      <c r="AH4957" s="187" t="str">
        <f t="shared" si="1651"/>
        <v/>
      </c>
      <c r="AI4957" s="187" t="str">
        <f t="shared" si="1652"/>
        <v/>
      </c>
      <c r="AJ4957" s="187" t="str">
        <f t="shared" si="1653"/>
        <v/>
      </c>
      <c r="AK4957" s="187" t="str">
        <f t="shared" si="1654"/>
        <v/>
      </c>
      <c r="AN4957" s="187" t="str">
        <f t="shared" si="1655"/>
        <v/>
      </c>
      <c r="AO4957" s="187" t="str">
        <f t="shared" si="1656"/>
        <v/>
      </c>
      <c r="AP4957" s="187" t="str">
        <f t="shared" si="1657"/>
        <v/>
      </c>
      <c r="AT4957" s="187" t="str">
        <f t="shared" si="1658"/>
        <v/>
      </c>
      <c r="AU4957" s="187" t="str">
        <f t="shared" si="1659"/>
        <v/>
      </c>
      <c r="AV4957" s="187" t="str">
        <f t="shared" si="1660"/>
        <v/>
      </c>
      <c r="AW4957" s="187" t="str">
        <f t="shared" si="1661"/>
        <v/>
      </c>
      <c r="AX4957" s="187" t="str">
        <f t="shared" si="1662"/>
        <v/>
      </c>
      <c r="AY4957" s="187" t="str">
        <f t="shared" si="1663"/>
        <v/>
      </c>
      <c r="AZ4957" s="187" t="str">
        <f t="shared" si="1664"/>
        <v/>
      </c>
      <c r="BA4957" s="187" t="str">
        <f t="shared" si="1665"/>
        <v xml:space="preserve"> </v>
      </c>
      <c r="BB4957" s="187" t="str">
        <f>IFERROR(IF(AW4957="","",VLOOKUP(AW4957,SUSS!R:S,2,FALSE)),AY4957*SUSS!$M$2)</f>
        <v/>
      </c>
      <c r="BC4957" s="187" t="str">
        <f t="shared" si="1666"/>
        <v/>
      </c>
    </row>
    <row r="4958" spans="29:55">
      <c r="AC4958" s="187" t="str">
        <f t="shared" si="1646"/>
        <v/>
      </c>
      <c r="AD4958" s="187" t="str">
        <f t="shared" si="1647"/>
        <v/>
      </c>
      <c r="AE4958" s="187" t="str">
        <f t="shared" si="1648"/>
        <v/>
      </c>
      <c r="AF4958" s="187" t="str">
        <f t="shared" si="1649"/>
        <v/>
      </c>
      <c r="AG4958" s="187" t="str">
        <f t="shared" si="1650"/>
        <v/>
      </c>
      <c r="AH4958" s="187" t="str">
        <f t="shared" si="1651"/>
        <v/>
      </c>
      <c r="AI4958" s="187" t="str">
        <f t="shared" si="1652"/>
        <v/>
      </c>
      <c r="AJ4958" s="187" t="str">
        <f t="shared" si="1653"/>
        <v/>
      </c>
      <c r="AK4958" s="187" t="str">
        <f t="shared" si="1654"/>
        <v/>
      </c>
      <c r="AN4958" s="187" t="str">
        <f t="shared" si="1655"/>
        <v/>
      </c>
      <c r="AO4958" s="187" t="str">
        <f t="shared" si="1656"/>
        <v/>
      </c>
      <c r="AP4958" s="187" t="str">
        <f t="shared" si="1657"/>
        <v/>
      </c>
      <c r="AT4958" s="187" t="str">
        <f t="shared" si="1658"/>
        <v/>
      </c>
      <c r="AU4958" s="187" t="str">
        <f t="shared" si="1659"/>
        <v/>
      </c>
      <c r="AV4958" s="187" t="str">
        <f t="shared" si="1660"/>
        <v/>
      </c>
      <c r="AW4958" s="187" t="str">
        <f t="shared" si="1661"/>
        <v/>
      </c>
      <c r="AX4958" s="187" t="str">
        <f t="shared" si="1662"/>
        <v/>
      </c>
      <c r="AY4958" s="187" t="str">
        <f t="shared" si="1663"/>
        <v/>
      </c>
      <c r="AZ4958" s="187" t="str">
        <f t="shared" si="1664"/>
        <v/>
      </c>
      <c r="BA4958" s="187" t="str">
        <f t="shared" si="1665"/>
        <v xml:space="preserve"> </v>
      </c>
      <c r="BB4958" s="187" t="str">
        <f>IFERROR(IF(AW4958="","",VLOOKUP(AW4958,SUSS!R:S,2,FALSE)),AY4958*SUSS!$M$2)</f>
        <v/>
      </c>
      <c r="BC4958" s="187" t="str">
        <f t="shared" si="1666"/>
        <v/>
      </c>
    </row>
    <row r="4959" spans="29:55">
      <c r="AC4959" s="187" t="str">
        <f t="shared" si="1646"/>
        <v/>
      </c>
      <c r="AD4959" s="187" t="str">
        <f t="shared" si="1647"/>
        <v/>
      </c>
      <c r="AE4959" s="187" t="str">
        <f t="shared" si="1648"/>
        <v/>
      </c>
      <c r="AF4959" s="187" t="str">
        <f t="shared" si="1649"/>
        <v/>
      </c>
      <c r="AG4959" s="187" t="str">
        <f t="shared" si="1650"/>
        <v/>
      </c>
      <c r="AH4959" s="187" t="str">
        <f t="shared" si="1651"/>
        <v/>
      </c>
      <c r="AI4959" s="187" t="str">
        <f t="shared" si="1652"/>
        <v/>
      </c>
      <c r="AJ4959" s="187" t="str">
        <f t="shared" si="1653"/>
        <v/>
      </c>
      <c r="AK4959" s="187" t="str">
        <f t="shared" si="1654"/>
        <v/>
      </c>
      <c r="AN4959" s="187" t="str">
        <f t="shared" si="1655"/>
        <v/>
      </c>
      <c r="AO4959" s="187" t="str">
        <f t="shared" si="1656"/>
        <v/>
      </c>
      <c r="AP4959" s="187" t="str">
        <f t="shared" si="1657"/>
        <v/>
      </c>
      <c r="AT4959" s="187" t="str">
        <f t="shared" si="1658"/>
        <v/>
      </c>
      <c r="AU4959" s="187" t="str">
        <f t="shared" si="1659"/>
        <v/>
      </c>
      <c r="AV4959" s="187" t="str">
        <f t="shared" si="1660"/>
        <v/>
      </c>
      <c r="AW4959" s="187" t="str">
        <f t="shared" si="1661"/>
        <v/>
      </c>
      <c r="AX4959" s="187" t="str">
        <f t="shared" si="1662"/>
        <v/>
      </c>
      <c r="AY4959" s="187" t="str">
        <f t="shared" si="1663"/>
        <v/>
      </c>
      <c r="AZ4959" s="187" t="str">
        <f t="shared" si="1664"/>
        <v/>
      </c>
      <c r="BA4959" s="187" t="str">
        <f t="shared" si="1665"/>
        <v xml:space="preserve"> </v>
      </c>
      <c r="BB4959" s="187" t="str">
        <f>IFERROR(IF(AW4959="","",VLOOKUP(AW4959,SUSS!R:S,2,FALSE)),AY4959*SUSS!$M$2)</f>
        <v/>
      </c>
      <c r="BC4959" s="187" t="str">
        <f t="shared" si="1666"/>
        <v/>
      </c>
    </row>
    <row r="4960" spans="29:55">
      <c r="AC4960" s="187" t="str">
        <f t="shared" si="1646"/>
        <v/>
      </c>
      <c r="AD4960" s="187" t="str">
        <f t="shared" si="1647"/>
        <v/>
      </c>
      <c r="AE4960" s="187" t="str">
        <f t="shared" si="1648"/>
        <v/>
      </c>
      <c r="AF4960" s="187" t="str">
        <f t="shared" si="1649"/>
        <v/>
      </c>
      <c r="AG4960" s="187" t="str">
        <f t="shared" si="1650"/>
        <v/>
      </c>
      <c r="AH4960" s="187" t="str">
        <f t="shared" si="1651"/>
        <v/>
      </c>
      <c r="AI4960" s="187" t="str">
        <f t="shared" si="1652"/>
        <v/>
      </c>
      <c r="AJ4960" s="187" t="str">
        <f t="shared" si="1653"/>
        <v/>
      </c>
      <c r="AK4960" s="187" t="str">
        <f t="shared" si="1654"/>
        <v/>
      </c>
      <c r="AN4960" s="187" t="str">
        <f t="shared" si="1655"/>
        <v/>
      </c>
      <c r="AO4960" s="187" t="str">
        <f t="shared" si="1656"/>
        <v/>
      </c>
      <c r="AP4960" s="187" t="str">
        <f t="shared" si="1657"/>
        <v/>
      </c>
      <c r="AT4960" s="187" t="str">
        <f t="shared" si="1658"/>
        <v/>
      </c>
      <c r="AU4960" s="187" t="str">
        <f t="shared" si="1659"/>
        <v/>
      </c>
      <c r="AV4960" s="187" t="str">
        <f t="shared" si="1660"/>
        <v/>
      </c>
      <c r="AW4960" s="187" t="str">
        <f t="shared" si="1661"/>
        <v/>
      </c>
      <c r="AX4960" s="187" t="str">
        <f t="shared" si="1662"/>
        <v/>
      </c>
      <c r="AY4960" s="187" t="str">
        <f t="shared" si="1663"/>
        <v/>
      </c>
      <c r="AZ4960" s="187" t="str">
        <f t="shared" si="1664"/>
        <v/>
      </c>
      <c r="BA4960" s="187" t="str">
        <f t="shared" si="1665"/>
        <v xml:space="preserve"> </v>
      </c>
      <c r="BB4960" s="187" t="str">
        <f>IFERROR(IF(AW4960="","",VLOOKUP(AW4960,SUSS!R:S,2,FALSE)),AY4960*SUSS!$M$2)</f>
        <v/>
      </c>
      <c r="BC4960" s="187" t="str">
        <f t="shared" si="1666"/>
        <v/>
      </c>
    </row>
    <row r="4961" spans="29:55">
      <c r="AC4961" s="187" t="str">
        <f t="shared" ref="AC4961:AC5024" si="1667">IF($E4961=$AD$1,IF($G4961=$AE$1,A4961,""),"")</f>
        <v/>
      </c>
      <c r="AD4961" s="187" t="str">
        <f t="shared" ref="AD4961:AD5024" si="1668">IF($E4961=$AD$1,IF($G4961=$AE$1,E4961,""),"")</f>
        <v/>
      </c>
      <c r="AE4961" s="187" t="str">
        <f t="shared" ref="AE4961:AE5024" si="1669">IF($E4961=$AD$1,IF($G4961=$AE$1,F4961,""),"")</f>
        <v/>
      </c>
      <c r="AF4961" s="187" t="str">
        <f t="shared" ref="AF4961:AF5024" si="1670">IF($E4961=$AD$1,IF($G4961=$AE$1,G4961,""),"")</f>
        <v/>
      </c>
      <c r="AG4961" s="187" t="str">
        <f t="shared" ref="AG4961:AG5024" si="1671">IF($E4961=$AD$1,IF($G4961=$AE$1,I4961,""),"")</f>
        <v/>
      </c>
      <c r="AH4961" s="187" t="str">
        <f t="shared" ref="AH4961:AH5024" si="1672">IF($E4961=$AD$1,IF($G4961=$AE$1,J4961,""),"")</f>
        <v/>
      </c>
      <c r="AI4961" s="187" t="str">
        <f t="shared" ref="AI4961:AI5024" si="1673">IF($E4961=$AD$1,IF($G4961=$AE$1,K4961,""),"")</f>
        <v/>
      </c>
      <c r="AJ4961" s="187" t="str">
        <f t="shared" ref="AJ4961:AJ5024" si="1674">IF($E4961=$AD$1,IF($G4961=$AE$1,B4961,""),"")</f>
        <v/>
      </c>
      <c r="AK4961" s="187" t="str">
        <f t="shared" ref="AK4961:AK5024" si="1675">IF($E4961=$AD$1,IF($G4961=$AE$1,C4961,""),"")</f>
        <v/>
      </c>
      <c r="AN4961" s="187" t="str">
        <f t="shared" ref="AN4961:AN5024" si="1676">LEFT(AO4961,7)</f>
        <v/>
      </c>
      <c r="AO4961" s="187" t="str">
        <f t="shared" ref="AO4961:AO5024" si="1677">IF(AF4961=$AE$1,AJ4961&amp;"/"&amp;AK4961&amp;" "&amp;AD4961,"")</f>
        <v/>
      </c>
      <c r="AP4961" s="187" t="str">
        <f t="shared" ref="AP4961:AP5024" si="1678">IF(AO4961&lt;&gt;"",AI4961,"")</f>
        <v/>
      </c>
      <c r="AT4961" s="187" t="str">
        <f t="shared" ref="AT4961:AT5024" si="1679">IF($Q4961=$AD$1,N4961,"")</f>
        <v/>
      </c>
      <c r="AU4961" s="187" t="str">
        <f t="shared" ref="AU4961:AU5024" si="1680">IF($Q4961=$AD$1,O4961,"")</f>
        <v/>
      </c>
      <c r="AV4961" s="187" t="str">
        <f t="shared" ref="AV4961:AV5024" si="1681">IF($Q4961=$AD$1,P4961,"")</f>
        <v/>
      </c>
      <c r="AW4961" s="187" t="str">
        <f t="shared" ref="AW4961:AW5024" si="1682">IF($Q4961=$AD$1,T4961,"")</f>
        <v/>
      </c>
      <c r="AX4961" s="187" t="str">
        <f t="shared" ref="AX4961:AX5024" si="1683">IF(AW4961&lt;&gt;"",AW4961&amp;" "&amp;$AD$1,"")</f>
        <v/>
      </c>
      <c r="AY4961" s="187" t="str">
        <f t="shared" ref="AY4961:AY5024" si="1684">VLOOKUP(AX4961,AO:AP,2,FALSE)</f>
        <v/>
      </c>
      <c r="AZ4961" s="187" t="str">
        <f t="shared" ref="AZ4961:AZ5024" si="1685">IF(AY4961="","",AV4961/AY4961)</f>
        <v/>
      </c>
      <c r="BA4961" s="187" t="str">
        <f t="shared" ref="BA4961:BA5024" si="1686">AT4961&amp;" "&amp;AU4961</f>
        <v xml:space="preserve"> </v>
      </c>
      <c r="BB4961" s="187" t="str">
        <f>IFERROR(IF(AW4961="","",VLOOKUP(AW4961,SUSS!R:S,2,FALSE)),AY4961*SUSS!$M$2)</f>
        <v/>
      </c>
      <c r="BC4961" s="187" t="str">
        <f t="shared" ref="BC4961:BC5024" si="1687">IFERROR(IF(BB4961&lt;&gt;"",AZ4961*BB4961,""),"VER")</f>
        <v/>
      </c>
    </row>
    <row r="4962" spans="29:55">
      <c r="AC4962" s="187" t="str">
        <f t="shared" si="1667"/>
        <v/>
      </c>
      <c r="AD4962" s="187" t="str">
        <f t="shared" si="1668"/>
        <v/>
      </c>
      <c r="AE4962" s="187" t="str">
        <f t="shared" si="1669"/>
        <v/>
      </c>
      <c r="AF4962" s="187" t="str">
        <f t="shared" si="1670"/>
        <v/>
      </c>
      <c r="AG4962" s="187" t="str">
        <f t="shared" si="1671"/>
        <v/>
      </c>
      <c r="AH4962" s="187" t="str">
        <f t="shared" si="1672"/>
        <v/>
      </c>
      <c r="AI4962" s="187" t="str">
        <f t="shared" si="1673"/>
        <v/>
      </c>
      <c r="AJ4962" s="187" t="str">
        <f t="shared" si="1674"/>
        <v/>
      </c>
      <c r="AK4962" s="187" t="str">
        <f t="shared" si="1675"/>
        <v/>
      </c>
      <c r="AN4962" s="187" t="str">
        <f t="shared" si="1676"/>
        <v/>
      </c>
      <c r="AO4962" s="187" t="str">
        <f t="shared" si="1677"/>
        <v/>
      </c>
      <c r="AP4962" s="187" t="str">
        <f t="shared" si="1678"/>
        <v/>
      </c>
      <c r="AT4962" s="187" t="str">
        <f t="shared" si="1679"/>
        <v/>
      </c>
      <c r="AU4962" s="187" t="str">
        <f t="shared" si="1680"/>
        <v/>
      </c>
      <c r="AV4962" s="187" t="str">
        <f t="shared" si="1681"/>
        <v/>
      </c>
      <c r="AW4962" s="187" t="str">
        <f t="shared" si="1682"/>
        <v/>
      </c>
      <c r="AX4962" s="187" t="str">
        <f t="shared" si="1683"/>
        <v/>
      </c>
      <c r="AY4962" s="187" t="str">
        <f t="shared" si="1684"/>
        <v/>
      </c>
      <c r="AZ4962" s="187" t="str">
        <f t="shared" si="1685"/>
        <v/>
      </c>
      <c r="BA4962" s="187" t="str">
        <f t="shared" si="1686"/>
        <v xml:space="preserve"> </v>
      </c>
      <c r="BB4962" s="187" t="str">
        <f>IFERROR(IF(AW4962="","",VLOOKUP(AW4962,SUSS!R:S,2,FALSE)),AY4962*SUSS!$M$2)</f>
        <v/>
      </c>
      <c r="BC4962" s="187" t="str">
        <f t="shared" si="1687"/>
        <v/>
      </c>
    </row>
    <row r="4963" spans="29:55">
      <c r="AC4963" s="187" t="str">
        <f t="shared" si="1667"/>
        <v/>
      </c>
      <c r="AD4963" s="187" t="str">
        <f t="shared" si="1668"/>
        <v/>
      </c>
      <c r="AE4963" s="187" t="str">
        <f t="shared" si="1669"/>
        <v/>
      </c>
      <c r="AF4963" s="187" t="str">
        <f t="shared" si="1670"/>
        <v/>
      </c>
      <c r="AG4963" s="187" t="str">
        <f t="shared" si="1671"/>
        <v/>
      </c>
      <c r="AH4963" s="187" t="str">
        <f t="shared" si="1672"/>
        <v/>
      </c>
      <c r="AI4963" s="187" t="str">
        <f t="shared" si="1673"/>
        <v/>
      </c>
      <c r="AJ4963" s="187" t="str">
        <f t="shared" si="1674"/>
        <v/>
      </c>
      <c r="AK4963" s="187" t="str">
        <f t="shared" si="1675"/>
        <v/>
      </c>
      <c r="AN4963" s="187" t="str">
        <f t="shared" si="1676"/>
        <v/>
      </c>
      <c r="AO4963" s="187" t="str">
        <f t="shared" si="1677"/>
        <v/>
      </c>
      <c r="AP4963" s="187" t="str">
        <f t="shared" si="1678"/>
        <v/>
      </c>
      <c r="AT4963" s="187" t="str">
        <f t="shared" si="1679"/>
        <v/>
      </c>
      <c r="AU4963" s="187" t="str">
        <f t="shared" si="1680"/>
        <v/>
      </c>
      <c r="AV4963" s="187" t="str">
        <f t="shared" si="1681"/>
        <v/>
      </c>
      <c r="AW4963" s="187" t="str">
        <f t="shared" si="1682"/>
        <v/>
      </c>
      <c r="AX4963" s="187" t="str">
        <f t="shared" si="1683"/>
        <v/>
      </c>
      <c r="AY4963" s="187" t="str">
        <f t="shared" si="1684"/>
        <v/>
      </c>
      <c r="AZ4963" s="187" t="str">
        <f t="shared" si="1685"/>
        <v/>
      </c>
      <c r="BA4963" s="187" t="str">
        <f t="shared" si="1686"/>
        <v xml:space="preserve"> </v>
      </c>
      <c r="BB4963" s="187" t="str">
        <f>IFERROR(IF(AW4963="","",VLOOKUP(AW4963,SUSS!R:S,2,FALSE)),AY4963*SUSS!$M$2)</f>
        <v/>
      </c>
      <c r="BC4963" s="187" t="str">
        <f t="shared" si="1687"/>
        <v/>
      </c>
    </row>
    <row r="4964" spans="29:55">
      <c r="AC4964" s="187" t="str">
        <f t="shared" si="1667"/>
        <v/>
      </c>
      <c r="AD4964" s="187" t="str">
        <f t="shared" si="1668"/>
        <v/>
      </c>
      <c r="AE4964" s="187" t="str">
        <f t="shared" si="1669"/>
        <v/>
      </c>
      <c r="AF4964" s="187" t="str">
        <f t="shared" si="1670"/>
        <v/>
      </c>
      <c r="AG4964" s="187" t="str">
        <f t="shared" si="1671"/>
        <v/>
      </c>
      <c r="AH4964" s="187" t="str">
        <f t="shared" si="1672"/>
        <v/>
      </c>
      <c r="AI4964" s="187" t="str">
        <f t="shared" si="1673"/>
        <v/>
      </c>
      <c r="AJ4964" s="187" t="str">
        <f t="shared" si="1674"/>
        <v/>
      </c>
      <c r="AK4964" s="187" t="str">
        <f t="shared" si="1675"/>
        <v/>
      </c>
      <c r="AN4964" s="187" t="str">
        <f t="shared" si="1676"/>
        <v/>
      </c>
      <c r="AO4964" s="187" t="str">
        <f t="shared" si="1677"/>
        <v/>
      </c>
      <c r="AP4964" s="187" t="str">
        <f t="shared" si="1678"/>
        <v/>
      </c>
      <c r="AT4964" s="187" t="str">
        <f t="shared" si="1679"/>
        <v/>
      </c>
      <c r="AU4964" s="187" t="str">
        <f t="shared" si="1680"/>
        <v/>
      </c>
      <c r="AV4964" s="187" t="str">
        <f t="shared" si="1681"/>
        <v/>
      </c>
      <c r="AW4964" s="187" t="str">
        <f t="shared" si="1682"/>
        <v/>
      </c>
      <c r="AX4964" s="187" t="str">
        <f t="shared" si="1683"/>
        <v/>
      </c>
      <c r="AY4964" s="187" t="str">
        <f t="shared" si="1684"/>
        <v/>
      </c>
      <c r="AZ4964" s="187" t="str">
        <f t="shared" si="1685"/>
        <v/>
      </c>
      <c r="BA4964" s="187" t="str">
        <f t="shared" si="1686"/>
        <v xml:space="preserve"> </v>
      </c>
      <c r="BB4964" s="187" t="str">
        <f>IFERROR(IF(AW4964="","",VLOOKUP(AW4964,SUSS!R:S,2,FALSE)),AY4964*SUSS!$M$2)</f>
        <v/>
      </c>
      <c r="BC4964" s="187" t="str">
        <f t="shared" si="1687"/>
        <v/>
      </c>
    </row>
    <row r="4965" spans="29:55">
      <c r="AC4965" s="187" t="str">
        <f t="shared" si="1667"/>
        <v/>
      </c>
      <c r="AD4965" s="187" t="str">
        <f t="shared" si="1668"/>
        <v/>
      </c>
      <c r="AE4965" s="187" t="str">
        <f t="shared" si="1669"/>
        <v/>
      </c>
      <c r="AF4965" s="187" t="str">
        <f t="shared" si="1670"/>
        <v/>
      </c>
      <c r="AG4965" s="187" t="str">
        <f t="shared" si="1671"/>
        <v/>
      </c>
      <c r="AH4965" s="187" t="str">
        <f t="shared" si="1672"/>
        <v/>
      </c>
      <c r="AI4965" s="187" t="str">
        <f t="shared" si="1673"/>
        <v/>
      </c>
      <c r="AJ4965" s="187" t="str">
        <f t="shared" si="1674"/>
        <v/>
      </c>
      <c r="AK4965" s="187" t="str">
        <f t="shared" si="1675"/>
        <v/>
      </c>
      <c r="AN4965" s="187" t="str">
        <f t="shared" si="1676"/>
        <v/>
      </c>
      <c r="AO4965" s="187" t="str">
        <f t="shared" si="1677"/>
        <v/>
      </c>
      <c r="AP4965" s="187" t="str">
        <f t="shared" si="1678"/>
        <v/>
      </c>
      <c r="AT4965" s="187" t="str">
        <f t="shared" si="1679"/>
        <v/>
      </c>
      <c r="AU4965" s="187" t="str">
        <f t="shared" si="1680"/>
        <v/>
      </c>
      <c r="AV4965" s="187" t="str">
        <f t="shared" si="1681"/>
        <v/>
      </c>
      <c r="AW4965" s="187" t="str">
        <f t="shared" si="1682"/>
        <v/>
      </c>
      <c r="AX4965" s="187" t="str">
        <f t="shared" si="1683"/>
        <v/>
      </c>
      <c r="AY4965" s="187" t="str">
        <f t="shared" si="1684"/>
        <v/>
      </c>
      <c r="AZ4965" s="187" t="str">
        <f t="shared" si="1685"/>
        <v/>
      </c>
      <c r="BA4965" s="187" t="str">
        <f t="shared" si="1686"/>
        <v xml:space="preserve"> </v>
      </c>
      <c r="BB4965" s="187" t="str">
        <f>IFERROR(IF(AW4965="","",VLOOKUP(AW4965,SUSS!R:S,2,FALSE)),AY4965*SUSS!$M$2)</f>
        <v/>
      </c>
      <c r="BC4965" s="187" t="str">
        <f t="shared" si="1687"/>
        <v/>
      </c>
    </row>
    <row r="4966" spans="29:55">
      <c r="AC4966" s="187" t="str">
        <f t="shared" si="1667"/>
        <v/>
      </c>
      <c r="AD4966" s="187" t="str">
        <f t="shared" si="1668"/>
        <v/>
      </c>
      <c r="AE4966" s="187" t="str">
        <f t="shared" si="1669"/>
        <v/>
      </c>
      <c r="AF4966" s="187" t="str">
        <f t="shared" si="1670"/>
        <v/>
      </c>
      <c r="AG4966" s="187" t="str">
        <f t="shared" si="1671"/>
        <v/>
      </c>
      <c r="AH4966" s="187" t="str">
        <f t="shared" si="1672"/>
        <v/>
      </c>
      <c r="AI4966" s="187" t="str">
        <f t="shared" si="1673"/>
        <v/>
      </c>
      <c r="AJ4966" s="187" t="str">
        <f t="shared" si="1674"/>
        <v/>
      </c>
      <c r="AK4966" s="187" t="str">
        <f t="shared" si="1675"/>
        <v/>
      </c>
      <c r="AN4966" s="187" t="str">
        <f t="shared" si="1676"/>
        <v/>
      </c>
      <c r="AO4966" s="187" t="str">
        <f t="shared" si="1677"/>
        <v/>
      </c>
      <c r="AP4966" s="187" t="str">
        <f t="shared" si="1678"/>
        <v/>
      </c>
      <c r="AT4966" s="187" t="str">
        <f t="shared" si="1679"/>
        <v/>
      </c>
      <c r="AU4966" s="187" t="str">
        <f t="shared" si="1680"/>
        <v/>
      </c>
      <c r="AV4966" s="187" t="str">
        <f t="shared" si="1681"/>
        <v/>
      </c>
      <c r="AW4966" s="187" t="str">
        <f t="shared" si="1682"/>
        <v/>
      </c>
      <c r="AX4966" s="187" t="str">
        <f t="shared" si="1683"/>
        <v/>
      </c>
      <c r="AY4966" s="187" t="str">
        <f t="shared" si="1684"/>
        <v/>
      </c>
      <c r="AZ4966" s="187" t="str">
        <f t="shared" si="1685"/>
        <v/>
      </c>
      <c r="BA4966" s="187" t="str">
        <f t="shared" si="1686"/>
        <v xml:space="preserve"> </v>
      </c>
      <c r="BB4966" s="187" t="str">
        <f>IFERROR(IF(AW4966="","",VLOOKUP(AW4966,SUSS!R:S,2,FALSE)),AY4966*SUSS!$M$2)</f>
        <v/>
      </c>
      <c r="BC4966" s="187" t="str">
        <f t="shared" si="1687"/>
        <v/>
      </c>
    </row>
    <row r="4967" spans="29:55">
      <c r="AC4967" s="187" t="str">
        <f t="shared" si="1667"/>
        <v/>
      </c>
      <c r="AD4967" s="187" t="str">
        <f t="shared" si="1668"/>
        <v/>
      </c>
      <c r="AE4967" s="187" t="str">
        <f t="shared" si="1669"/>
        <v/>
      </c>
      <c r="AF4967" s="187" t="str">
        <f t="shared" si="1670"/>
        <v/>
      </c>
      <c r="AG4967" s="187" t="str">
        <f t="shared" si="1671"/>
        <v/>
      </c>
      <c r="AH4967" s="187" t="str">
        <f t="shared" si="1672"/>
        <v/>
      </c>
      <c r="AI4967" s="187" t="str">
        <f t="shared" si="1673"/>
        <v/>
      </c>
      <c r="AJ4967" s="187" t="str">
        <f t="shared" si="1674"/>
        <v/>
      </c>
      <c r="AK4967" s="187" t="str">
        <f t="shared" si="1675"/>
        <v/>
      </c>
      <c r="AN4967" s="187" t="str">
        <f t="shared" si="1676"/>
        <v/>
      </c>
      <c r="AO4967" s="187" t="str">
        <f t="shared" si="1677"/>
        <v/>
      </c>
      <c r="AP4967" s="187" t="str">
        <f t="shared" si="1678"/>
        <v/>
      </c>
      <c r="AT4967" s="187" t="str">
        <f t="shared" si="1679"/>
        <v/>
      </c>
      <c r="AU4967" s="187" t="str">
        <f t="shared" si="1680"/>
        <v/>
      </c>
      <c r="AV4967" s="187" t="str">
        <f t="shared" si="1681"/>
        <v/>
      </c>
      <c r="AW4967" s="187" t="str">
        <f t="shared" si="1682"/>
        <v/>
      </c>
      <c r="AX4967" s="187" t="str">
        <f t="shared" si="1683"/>
        <v/>
      </c>
      <c r="AY4967" s="187" t="str">
        <f t="shared" si="1684"/>
        <v/>
      </c>
      <c r="AZ4967" s="187" t="str">
        <f t="shared" si="1685"/>
        <v/>
      </c>
      <c r="BA4967" s="187" t="str">
        <f t="shared" si="1686"/>
        <v xml:space="preserve"> </v>
      </c>
      <c r="BB4967" s="187" t="str">
        <f>IFERROR(IF(AW4967="","",VLOOKUP(AW4967,SUSS!R:S,2,FALSE)),AY4967*SUSS!$M$2)</f>
        <v/>
      </c>
      <c r="BC4967" s="187" t="str">
        <f t="shared" si="1687"/>
        <v/>
      </c>
    </row>
    <row r="4968" spans="29:55">
      <c r="AC4968" s="187" t="str">
        <f t="shared" si="1667"/>
        <v/>
      </c>
      <c r="AD4968" s="187" t="str">
        <f t="shared" si="1668"/>
        <v/>
      </c>
      <c r="AE4968" s="187" t="str">
        <f t="shared" si="1669"/>
        <v/>
      </c>
      <c r="AF4968" s="187" t="str">
        <f t="shared" si="1670"/>
        <v/>
      </c>
      <c r="AG4968" s="187" t="str">
        <f t="shared" si="1671"/>
        <v/>
      </c>
      <c r="AH4968" s="187" t="str">
        <f t="shared" si="1672"/>
        <v/>
      </c>
      <c r="AI4968" s="187" t="str">
        <f t="shared" si="1673"/>
        <v/>
      </c>
      <c r="AJ4968" s="187" t="str">
        <f t="shared" si="1674"/>
        <v/>
      </c>
      <c r="AK4968" s="187" t="str">
        <f t="shared" si="1675"/>
        <v/>
      </c>
      <c r="AN4968" s="187" t="str">
        <f t="shared" si="1676"/>
        <v/>
      </c>
      <c r="AO4968" s="187" t="str">
        <f t="shared" si="1677"/>
        <v/>
      </c>
      <c r="AP4968" s="187" t="str">
        <f t="shared" si="1678"/>
        <v/>
      </c>
      <c r="AT4968" s="187" t="str">
        <f t="shared" si="1679"/>
        <v/>
      </c>
      <c r="AU4968" s="187" t="str">
        <f t="shared" si="1680"/>
        <v/>
      </c>
      <c r="AV4968" s="187" t="str">
        <f t="shared" si="1681"/>
        <v/>
      </c>
      <c r="AW4968" s="187" t="str">
        <f t="shared" si="1682"/>
        <v/>
      </c>
      <c r="AX4968" s="187" t="str">
        <f t="shared" si="1683"/>
        <v/>
      </c>
      <c r="AY4968" s="187" t="str">
        <f t="shared" si="1684"/>
        <v/>
      </c>
      <c r="AZ4968" s="187" t="str">
        <f t="shared" si="1685"/>
        <v/>
      </c>
      <c r="BA4968" s="187" t="str">
        <f t="shared" si="1686"/>
        <v xml:space="preserve"> </v>
      </c>
      <c r="BB4968" s="187" t="str">
        <f>IFERROR(IF(AW4968="","",VLOOKUP(AW4968,SUSS!R:S,2,FALSE)),AY4968*SUSS!$M$2)</f>
        <v/>
      </c>
      <c r="BC4968" s="187" t="str">
        <f t="shared" si="1687"/>
        <v/>
      </c>
    </row>
    <row r="4969" spans="29:55">
      <c r="AC4969" s="187" t="str">
        <f t="shared" si="1667"/>
        <v/>
      </c>
      <c r="AD4969" s="187" t="str">
        <f t="shared" si="1668"/>
        <v/>
      </c>
      <c r="AE4969" s="187" t="str">
        <f t="shared" si="1669"/>
        <v/>
      </c>
      <c r="AF4969" s="187" t="str">
        <f t="shared" si="1670"/>
        <v/>
      </c>
      <c r="AG4969" s="187" t="str">
        <f t="shared" si="1671"/>
        <v/>
      </c>
      <c r="AH4969" s="187" t="str">
        <f t="shared" si="1672"/>
        <v/>
      </c>
      <c r="AI4969" s="187" t="str">
        <f t="shared" si="1673"/>
        <v/>
      </c>
      <c r="AJ4969" s="187" t="str">
        <f t="shared" si="1674"/>
        <v/>
      </c>
      <c r="AK4969" s="187" t="str">
        <f t="shared" si="1675"/>
        <v/>
      </c>
      <c r="AN4969" s="187" t="str">
        <f t="shared" si="1676"/>
        <v/>
      </c>
      <c r="AO4969" s="187" t="str">
        <f t="shared" si="1677"/>
        <v/>
      </c>
      <c r="AP4969" s="187" t="str">
        <f t="shared" si="1678"/>
        <v/>
      </c>
      <c r="AT4969" s="187" t="str">
        <f t="shared" si="1679"/>
        <v/>
      </c>
      <c r="AU4969" s="187" t="str">
        <f t="shared" si="1680"/>
        <v/>
      </c>
      <c r="AV4969" s="187" t="str">
        <f t="shared" si="1681"/>
        <v/>
      </c>
      <c r="AW4969" s="187" t="str">
        <f t="shared" si="1682"/>
        <v/>
      </c>
      <c r="AX4969" s="187" t="str">
        <f t="shared" si="1683"/>
        <v/>
      </c>
      <c r="AY4969" s="187" t="str">
        <f t="shared" si="1684"/>
        <v/>
      </c>
      <c r="AZ4969" s="187" t="str">
        <f t="shared" si="1685"/>
        <v/>
      </c>
      <c r="BA4969" s="187" t="str">
        <f t="shared" si="1686"/>
        <v xml:space="preserve"> </v>
      </c>
      <c r="BB4969" s="187" t="str">
        <f>IFERROR(IF(AW4969="","",VLOOKUP(AW4969,SUSS!R:S,2,FALSE)),AY4969*SUSS!$M$2)</f>
        <v/>
      </c>
      <c r="BC4969" s="187" t="str">
        <f t="shared" si="1687"/>
        <v/>
      </c>
    </row>
    <row r="4970" spans="29:55">
      <c r="AC4970" s="187" t="str">
        <f t="shared" si="1667"/>
        <v/>
      </c>
      <c r="AD4970" s="187" t="str">
        <f t="shared" si="1668"/>
        <v/>
      </c>
      <c r="AE4970" s="187" t="str">
        <f t="shared" si="1669"/>
        <v/>
      </c>
      <c r="AF4970" s="187" t="str">
        <f t="shared" si="1670"/>
        <v/>
      </c>
      <c r="AG4970" s="187" t="str">
        <f t="shared" si="1671"/>
        <v/>
      </c>
      <c r="AH4970" s="187" t="str">
        <f t="shared" si="1672"/>
        <v/>
      </c>
      <c r="AI4970" s="187" t="str">
        <f t="shared" si="1673"/>
        <v/>
      </c>
      <c r="AJ4970" s="187" t="str">
        <f t="shared" si="1674"/>
        <v/>
      </c>
      <c r="AK4970" s="187" t="str">
        <f t="shared" si="1675"/>
        <v/>
      </c>
      <c r="AN4970" s="187" t="str">
        <f t="shared" si="1676"/>
        <v/>
      </c>
      <c r="AO4970" s="187" t="str">
        <f t="shared" si="1677"/>
        <v/>
      </c>
      <c r="AP4970" s="187" t="str">
        <f t="shared" si="1678"/>
        <v/>
      </c>
      <c r="AT4970" s="187" t="str">
        <f t="shared" si="1679"/>
        <v/>
      </c>
      <c r="AU4970" s="187" t="str">
        <f t="shared" si="1680"/>
        <v/>
      </c>
      <c r="AV4970" s="187" t="str">
        <f t="shared" si="1681"/>
        <v/>
      </c>
      <c r="AW4970" s="187" t="str">
        <f t="shared" si="1682"/>
        <v/>
      </c>
      <c r="AX4970" s="187" t="str">
        <f t="shared" si="1683"/>
        <v/>
      </c>
      <c r="AY4970" s="187" t="str">
        <f t="shared" si="1684"/>
        <v/>
      </c>
      <c r="AZ4970" s="187" t="str">
        <f t="shared" si="1685"/>
        <v/>
      </c>
      <c r="BA4970" s="187" t="str">
        <f t="shared" si="1686"/>
        <v xml:space="preserve"> </v>
      </c>
      <c r="BB4970" s="187" t="str">
        <f>IFERROR(IF(AW4970="","",VLOOKUP(AW4970,SUSS!R:S,2,FALSE)),AY4970*SUSS!$M$2)</f>
        <v/>
      </c>
      <c r="BC4970" s="187" t="str">
        <f t="shared" si="1687"/>
        <v/>
      </c>
    </row>
    <row r="4971" spans="29:55">
      <c r="AC4971" s="187" t="str">
        <f t="shared" si="1667"/>
        <v/>
      </c>
      <c r="AD4971" s="187" t="str">
        <f t="shared" si="1668"/>
        <v/>
      </c>
      <c r="AE4971" s="187" t="str">
        <f t="shared" si="1669"/>
        <v/>
      </c>
      <c r="AF4971" s="187" t="str">
        <f t="shared" si="1670"/>
        <v/>
      </c>
      <c r="AG4971" s="187" t="str">
        <f t="shared" si="1671"/>
        <v/>
      </c>
      <c r="AH4971" s="187" t="str">
        <f t="shared" si="1672"/>
        <v/>
      </c>
      <c r="AI4971" s="187" t="str">
        <f t="shared" si="1673"/>
        <v/>
      </c>
      <c r="AJ4971" s="187" t="str">
        <f t="shared" si="1674"/>
        <v/>
      </c>
      <c r="AK4971" s="187" t="str">
        <f t="shared" si="1675"/>
        <v/>
      </c>
      <c r="AN4971" s="187" t="str">
        <f t="shared" si="1676"/>
        <v/>
      </c>
      <c r="AO4971" s="187" t="str">
        <f t="shared" si="1677"/>
        <v/>
      </c>
      <c r="AP4971" s="187" t="str">
        <f t="shared" si="1678"/>
        <v/>
      </c>
      <c r="AT4971" s="187" t="str">
        <f t="shared" si="1679"/>
        <v/>
      </c>
      <c r="AU4971" s="187" t="str">
        <f t="shared" si="1680"/>
        <v/>
      </c>
      <c r="AV4971" s="187" t="str">
        <f t="shared" si="1681"/>
        <v/>
      </c>
      <c r="AW4971" s="187" t="str">
        <f t="shared" si="1682"/>
        <v/>
      </c>
      <c r="AX4971" s="187" t="str">
        <f t="shared" si="1683"/>
        <v/>
      </c>
      <c r="AY4971" s="187" t="str">
        <f t="shared" si="1684"/>
        <v/>
      </c>
      <c r="AZ4971" s="187" t="str">
        <f t="shared" si="1685"/>
        <v/>
      </c>
      <c r="BA4971" s="187" t="str">
        <f t="shared" si="1686"/>
        <v xml:space="preserve"> </v>
      </c>
      <c r="BB4971" s="187" t="str">
        <f>IFERROR(IF(AW4971="","",VLOOKUP(AW4971,SUSS!R:S,2,FALSE)),AY4971*SUSS!$M$2)</f>
        <v/>
      </c>
      <c r="BC4971" s="187" t="str">
        <f t="shared" si="1687"/>
        <v/>
      </c>
    </row>
    <row r="4972" spans="29:55">
      <c r="AC4972" s="187" t="str">
        <f t="shared" si="1667"/>
        <v/>
      </c>
      <c r="AD4972" s="187" t="str">
        <f t="shared" si="1668"/>
        <v/>
      </c>
      <c r="AE4972" s="187" t="str">
        <f t="shared" si="1669"/>
        <v/>
      </c>
      <c r="AF4972" s="187" t="str">
        <f t="shared" si="1670"/>
        <v/>
      </c>
      <c r="AG4972" s="187" t="str">
        <f t="shared" si="1671"/>
        <v/>
      </c>
      <c r="AH4972" s="187" t="str">
        <f t="shared" si="1672"/>
        <v/>
      </c>
      <c r="AI4972" s="187" t="str">
        <f t="shared" si="1673"/>
        <v/>
      </c>
      <c r="AJ4972" s="187" t="str">
        <f t="shared" si="1674"/>
        <v/>
      </c>
      <c r="AK4972" s="187" t="str">
        <f t="shared" si="1675"/>
        <v/>
      </c>
      <c r="AN4972" s="187" t="str">
        <f t="shared" si="1676"/>
        <v/>
      </c>
      <c r="AO4972" s="187" t="str">
        <f t="shared" si="1677"/>
        <v/>
      </c>
      <c r="AP4972" s="187" t="str">
        <f t="shared" si="1678"/>
        <v/>
      </c>
      <c r="AT4972" s="187" t="str">
        <f t="shared" si="1679"/>
        <v/>
      </c>
      <c r="AU4972" s="187" t="str">
        <f t="shared" si="1680"/>
        <v/>
      </c>
      <c r="AV4972" s="187" t="str">
        <f t="shared" si="1681"/>
        <v/>
      </c>
      <c r="AW4972" s="187" t="str">
        <f t="shared" si="1682"/>
        <v/>
      </c>
      <c r="AX4972" s="187" t="str">
        <f t="shared" si="1683"/>
        <v/>
      </c>
      <c r="AY4972" s="187" t="str">
        <f t="shared" si="1684"/>
        <v/>
      </c>
      <c r="AZ4972" s="187" t="str">
        <f t="shared" si="1685"/>
        <v/>
      </c>
      <c r="BA4972" s="187" t="str">
        <f t="shared" si="1686"/>
        <v xml:space="preserve"> </v>
      </c>
      <c r="BB4972" s="187" t="str">
        <f>IFERROR(IF(AW4972="","",VLOOKUP(AW4972,SUSS!R:S,2,FALSE)),AY4972*SUSS!$M$2)</f>
        <v/>
      </c>
      <c r="BC4972" s="187" t="str">
        <f t="shared" si="1687"/>
        <v/>
      </c>
    </row>
    <row r="4973" spans="29:55">
      <c r="AC4973" s="187" t="str">
        <f t="shared" si="1667"/>
        <v/>
      </c>
      <c r="AD4973" s="187" t="str">
        <f t="shared" si="1668"/>
        <v/>
      </c>
      <c r="AE4973" s="187" t="str">
        <f t="shared" si="1669"/>
        <v/>
      </c>
      <c r="AF4973" s="187" t="str">
        <f t="shared" si="1670"/>
        <v/>
      </c>
      <c r="AG4973" s="187" t="str">
        <f t="shared" si="1671"/>
        <v/>
      </c>
      <c r="AH4973" s="187" t="str">
        <f t="shared" si="1672"/>
        <v/>
      </c>
      <c r="AI4973" s="187" t="str">
        <f t="shared" si="1673"/>
        <v/>
      </c>
      <c r="AJ4973" s="187" t="str">
        <f t="shared" si="1674"/>
        <v/>
      </c>
      <c r="AK4973" s="187" t="str">
        <f t="shared" si="1675"/>
        <v/>
      </c>
      <c r="AN4973" s="187" t="str">
        <f t="shared" si="1676"/>
        <v/>
      </c>
      <c r="AO4973" s="187" t="str">
        <f t="shared" si="1677"/>
        <v/>
      </c>
      <c r="AP4973" s="187" t="str">
        <f t="shared" si="1678"/>
        <v/>
      </c>
      <c r="AT4973" s="187" t="str">
        <f t="shared" si="1679"/>
        <v/>
      </c>
      <c r="AU4973" s="187" t="str">
        <f t="shared" si="1680"/>
        <v/>
      </c>
      <c r="AV4973" s="187" t="str">
        <f t="shared" si="1681"/>
        <v/>
      </c>
      <c r="AW4973" s="187" t="str">
        <f t="shared" si="1682"/>
        <v/>
      </c>
      <c r="AX4973" s="187" t="str">
        <f t="shared" si="1683"/>
        <v/>
      </c>
      <c r="AY4973" s="187" t="str">
        <f t="shared" si="1684"/>
        <v/>
      </c>
      <c r="AZ4973" s="187" t="str">
        <f t="shared" si="1685"/>
        <v/>
      </c>
      <c r="BA4973" s="187" t="str">
        <f t="shared" si="1686"/>
        <v xml:space="preserve"> </v>
      </c>
      <c r="BB4973" s="187" t="str">
        <f>IFERROR(IF(AW4973="","",VLOOKUP(AW4973,SUSS!R:S,2,FALSE)),AY4973*SUSS!$M$2)</f>
        <v/>
      </c>
      <c r="BC4973" s="187" t="str">
        <f t="shared" si="1687"/>
        <v/>
      </c>
    </row>
    <row r="4974" spans="29:55">
      <c r="AC4974" s="187" t="str">
        <f t="shared" si="1667"/>
        <v/>
      </c>
      <c r="AD4974" s="187" t="str">
        <f t="shared" si="1668"/>
        <v/>
      </c>
      <c r="AE4974" s="187" t="str">
        <f t="shared" si="1669"/>
        <v/>
      </c>
      <c r="AF4974" s="187" t="str">
        <f t="shared" si="1670"/>
        <v/>
      </c>
      <c r="AG4974" s="187" t="str">
        <f t="shared" si="1671"/>
        <v/>
      </c>
      <c r="AH4974" s="187" t="str">
        <f t="shared" si="1672"/>
        <v/>
      </c>
      <c r="AI4974" s="187" t="str">
        <f t="shared" si="1673"/>
        <v/>
      </c>
      <c r="AJ4974" s="187" t="str">
        <f t="shared" si="1674"/>
        <v/>
      </c>
      <c r="AK4974" s="187" t="str">
        <f t="shared" si="1675"/>
        <v/>
      </c>
      <c r="AN4974" s="187" t="str">
        <f t="shared" si="1676"/>
        <v/>
      </c>
      <c r="AO4974" s="187" t="str">
        <f t="shared" si="1677"/>
        <v/>
      </c>
      <c r="AP4974" s="187" t="str">
        <f t="shared" si="1678"/>
        <v/>
      </c>
      <c r="AT4974" s="187" t="str">
        <f t="shared" si="1679"/>
        <v/>
      </c>
      <c r="AU4974" s="187" t="str">
        <f t="shared" si="1680"/>
        <v/>
      </c>
      <c r="AV4974" s="187" t="str">
        <f t="shared" si="1681"/>
        <v/>
      </c>
      <c r="AW4974" s="187" t="str">
        <f t="shared" si="1682"/>
        <v/>
      </c>
      <c r="AX4974" s="187" t="str">
        <f t="shared" si="1683"/>
        <v/>
      </c>
      <c r="AY4974" s="187" t="str">
        <f t="shared" si="1684"/>
        <v/>
      </c>
      <c r="AZ4974" s="187" t="str">
        <f t="shared" si="1685"/>
        <v/>
      </c>
      <c r="BA4974" s="187" t="str">
        <f t="shared" si="1686"/>
        <v xml:space="preserve"> </v>
      </c>
      <c r="BB4974" s="187" t="str">
        <f>IFERROR(IF(AW4974="","",VLOOKUP(AW4974,SUSS!R:S,2,FALSE)),AY4974*SUSS!$M$2)</f>
        <v/>
      </c>
      <c r="BC4974" s="187" t="str">
        <f t="shared" si="1687"/>
        <v/>
      </c>
    </row>
    <row r="4975" spans="29:55">
      <c r="AC4975" s="187" t="str">
        <f t="shared" si="1667"/>
        <v/>
      </c>
      <c r="AD4975" s="187" t="str">
        <f t="shared" si="1668"/>
        <v/>
      </c>
      <c r="AE4975" s="187" t="str">
        <f t="shared" si="1669"/>
        <v/>
      </c>
      <c r="AF4975" s="187" t="str">
        <f t="shared" si="1670"/>
        <v/>
      </c>
      <c r="AG4975" s="187" t="str">
        <f t="shared" si="1671"/>
        <v/>
      </c>
      <c r="AH4975" s="187" t="str">
        <f t="shared" si="1672"/>
        <v/>
      </c>
      <c r="AI4975" s="187" t="str">
        <f t="shared" si="1673"/>
        <v/>
      </c>
      <c r="AJ4975" s="187" t="str">
        <f t="shared" si="1674"/>
        <v/>
      </c>
      <c r="AK4975" s="187" t="str">
        <f t="shared" si="1675"/>
        <v/>
      </c>
      <c r="AN4975" s="187" t="str">
        <f t="shared" si="1676"/>
        <v/>
      </c>
      <c r="AO4975" s="187" t="str">
        <f t="shared" si="1677"/>
        <v/>
      </c>
      <c r="AP4975" s="187" t="str">
        <f t="shared" si="1678"/>
        <v/>
      </c>
      <c r="AT4975" s="187" t="str">
        <f t="shared" si="1679"/>
        <v/>
      </c>
      <c r="AU4975" s="187" t="str">
        <f t="shared" si="1680"/>
        <v/>
      </c>
      <c r="AV4975" s="187" t="str">
        <f t="shared" si="1681"/>
        <v/>
      </c>
      <c r="AW4975" s="187" t="str">
        <f t="shared" si="1682"/>
        <v/>
      </c>
      <c r="AX4975" s="187" t="str">
        <f t="shared" si="1683"/>
        <v/>
      </c>
      <c r="AY4975" s="187" t="str">
        <f t="shared" si="1684"/>
        <v/>
      </c>
      <c r="AZ4975" s="187" t="str">
        <f t="shared" si="1685"/>
        <v/>
      </c>
      <c r="BA4975" s="187" t="str">
        <f t="shared" si="1686"/>
        <v xml:space="preserve"> </v>
      </c>
      <c r="BB4975" s="187" t="str">
        <f>IFERROR(IF(AW4975="","",VLOOKUP(AW4975,SUSS!R:S,2,FALSE)),AY4975*SUSS!$M$2)</f>
        <v/>
      </c>
      <c r="BC4975" s="187" t="str">
        <f t="shared" si="1687"/>
        <v/>
      </c>
    </row>
    <row r="4976" spans="29:55">
      <c r="AC4976" s="187" t="str">
        <f t="shared" si="1667"/>
        <v/>
      </c>
      <c r="AD4976" s="187" t="str">
        <f t="shared" si="1668"/>
        <v/>
      </c>
      <c r="AE4976" s="187" t="str">
        <f t="shared" si="1669"/>
        <v/>
      </c>
      <c r="AF4976" s="187" t="str">
        <f t="shared" si="1670"/>
        <v/>
      </c>
      <c r="AG4976" s="187" t="str">
        <f t="shared" si="1671"/>
        <v/>
      </c>
      <c r="AH4976" s="187" t="str">
        <f t="shared" si="1672"/>
        <v/>
      </c>
      <c r="AI4976" s="187" t="str">
        <f t="shared" si="1673"/>
        <v/>
      </c>
      <c r="AJ4976" s="187" t="str">
        <f t="shared" si="1674"/>
        <v/>
      </c>
      <c r="AK4976" s="187" t="str">
        <f t="shared" si="1675"/>
        <v/>
      </c>
      <c r="AN4976" s="187" t="str">
        <f t="shared" si="1676"/>
        <v/>
      </c>
      <c r="AO4976" s="187" t="str">
        <f t="shared" si="1677"/>
        <v/>
      </c>
      <c r="AP4976" s="187" t="str">
        <f t="shared" si="1678"/>
        <v/>
      </c>
      <c r="AT4976" s="187" t="str">
        <f t="shared" si="1679"/>
        <v/>
      </c>
      <c r="AU4976" s="187" t="str">
        <f t="shared" si="1680"/>
        <v/>
      </c>
      <c r="AV4976" s="187" t="str">
        <f t="shared" si="1681"/>
        <v/>
      </c>
      <c r="AW4976" s="187" t="str">
        <f t="shared" si="1682"/>
        <v/>
      </c>
      <c r="AX4976" s="187" t="str">
        <f t="shared" si="1683"/>
        <v/>
      </c>
      <c r="AY4976" s="187" t="str">
        <f t="shared" si="1684"/>
        <v/>
      </c>
      <c r="AZ4976" s="187" t="str">
        <f t="shared" si="1685"/>
        <v/>
      </c>
      <c r="BA4976" s="187" t="str">
        <f t="shared" si="1686"/>
        <v xml:space="preserve"> </v>
      </c>
      <c r="BB4976" s="187" t="str">
        <f>IFERROR(IF(AW4976="","",VLOOKUP(AW4976,SUSS!R:S,2,FALSE)),AY4976*SUSS!$M$2)</f>
        <v/>
      </c>
      <c r="BC4976" s="187" t="str">
        <f t="shared" si="1687"/>
        <v/>
      </c>
    </row>
    <row r="4977" spans="29:55">
      <c r="AC4977" s="187" t="str">
        <f t="shared" si="1667"/>
        <v/>
      </c>
      <c r="AD4977" s="187" t="str">
        <f t="shared" si="1668"/>
        <v/>
      </c>
      <c r="AE4977" s="187" t="str">
        <f t="shared" si="1669"/>
        <v/>
      </c>
      <c r="AF4977" s="187" t="str">
        <f t="shared" si="1670"/>
        <v/>
      </c>
      <c r="AG4977" s="187" t="str">
        <f t="shared" si="1671"/>
        <v/>
      </c>
      <c r="AH4977" s="187" t="str">
        <f t="shared" si="1672"/>
        <v/>
      </c>
      <c r="AI4977" s="187" t="str">
        <f t="shared" si="1673"/>
        <v/>
      </c>
      <c r="AJ4977" s="187" t="str">
        <f t="shared" si="1674"/>
        <v/>
      </c>
      <c r="AK4977" s="187" t="str">
        <f t="shared" si="1675"/>
        <v/>
      </c>
      <c r="AN4977" s="187" t="str">
        <f t="shared" si="1676"/>
        <v/>
      </c>
      <c r="AO4977" s="187" t="str">
        <f t="shared" si="1677"/>
        <v/>
      </c>
      <c r="AP4977" s="187" t="str">
        <f t="shared" si="1678"/>
        <v/>
      </c>
      <c r="AT4977" s="187" t="str">
        <f t="shared" si="1679"/>
        <v/>
      </c>
      <c r="AU4977" s="187" t="str">
        <f t="shared" si="1680"/>
        <v/>
      </c>
      <c r="AV4977" s="187" t="str">
        <f t="shared" si="1681"/>
        <v/>
      </c>
      <c r="AW4977" s="187" t="str">
        <f t="shared" si="1682"/>
        <v/>
      </c>
      <c r="AX4977" s="187" t="str">
        <f t="shared" si="1683"/>
        <v/>
      </c>
      <c r="AY4977" s="187" t="str">
        <f t="shared" si="1684"/>
        <v/>
      </c>
      <c r="AZ4977" s="187" t="str">
        <f t="shared" si="1685"/>
        <v/>
      </c>
      <c r="BA4977" s="187" t="str">
        <f t="shared" si="1686"/>
        <v xml:space="preserve"> </v>
      </c>
      <c r="BB4977" s="187" t="str">
        <f>IFERROR(IF(AW4977="","",VLOOKUP(AW4977,SUSS!R:S,2,FALSE)),AY4977*SUSS!$M$2)</f>
        <v/>
      </c>
      <c r="BC4977" s="187" t="str">
        <f t="shared" si="1687"/>
        <v/>
      </c>
    </row>
    <row r="4978" spans="29:55">
      <c r="AC4978" s="187" t="str">
        <f t="shared" si="1667"/>
        <v/>
      </c>
      <c r="AD4978" s="187" t="str">
        <f t="shared" si="1668"/>
        <v/>
      </c>
      <c r="AE4978" s="187" t="str">
        <f t="shared" si="1669"/>
        <v/>
      </c>
      <c r="AF4978" s="187" t="str">
        <f t="shared" si="1670"/>
        <v/>
      </c>
      <c r="AG4978" s="187" t="str">
        <f t="shared" si="1671"/>
        <v/>
      </c>
      <c r="AH4978" s="187" t="str">
        <f t="shared" si="1672"/>
        <v/>
      </c>
      <c r="AI4978" s="187" t="str">
        <f t="shared" si="1673"/>
        <v/>
      </c>
      <c r="AJ4978" s="187" t="str">
        <f t="shared" si="1674"/>
        <v/>
      </c>
      <c r="AK4978" s="187" t="str">
        <f t="shared" si="1675"/>
        <v/>
      </c>
      <c r="AN4978" s="187" t="str">
        <f t="shared" si="1676"/>
        <v/>
      </c>
      <c r="AO4978" s="187" t="str">
        <f t="shared" si="1677"/>
        <v/>
      </c>
      <c r="AP4978" s="187" t="str">
        <f t="shared" si="1678"/>
        <v/>
      </c>
      <c r="AT4978" s="187" t="str">
        <f t="shared" si="1679"/>
        <v/>
      </c>
      <c r="AU4978" s="187" t="str">
        <f t="shared" si="1680"/>
        <v/>
      </c>
      <c r="AV4978" s="187" t="str">
        <f t="shared" si="1681"/>
        <v/>
      </c>
      <c r="AW4978" s="187" t="str">
        <f t="shared" si="1682"/>
        <v/>
      </c>
      <c r="AX4978" s="187" t="str">
        <f t="shared" si="1683"/>
        <v/>
      </c>
      <c r="AY4978" s="187" t="str">
        <f t="shared" si="1684"/>
        <v/>
      </c>
      <c r="AZ4978" s="187" t="str">
        <f t="shared" si="1685"/>
        <v/>
      </c>
      <c r="BA4978" s="187" t="str">
        <f t="shared" si="1686"/>
        <v xml:space="preserve"> </v>
      </c>
      <c r="BB4978" s="187" t="str">
        <f>IFERROR(IF(AW4978="","",VLOOKUP(AW4978,SUSS!R:S,2,FALSE)),AY4978*SUSS!$M$2)</f>
        <v/>
      </c>
      <c r="BC4978" s="187" t="str">
        <f t="shared" si="1687"/>
        <v/>
      </c>
    </row>
    <row r="4979" spans="29:55">
      <c r="AC4979" s="187" t="str">
        <f t="shared" si="1667"/>
        <v/>
      </c>
      <c r="AD4979" s="187" t="str">
        <f t="shared" si="1668"/>
        <v/>
      </c>
      <c r="AE4979" s="187" t="str">
        <f t="shared" si="1669"/>
        <v/>
      </c>
      <c r="AF4979" s="187" t="str">
        <f t="shared" si="1670"/>
        <v/>
      </c>
      <c r="AG4979" s="187" t="str">
        <f t="shared" si="1671"/>
        <v/>
      </c>
      <c r="AH4979" s="187" t="str">
        <f t="shared" si="1672"/>
        <v/>
      </c>
      <c r="AI4979" s="187" t="str">
        <f t="shared" si="1673"/>
        <v/>
      </c>
      <c r="AJ4979" s="187" t="str">
        <f t="shared" si="1674"/>
        <v/>
      </c>
      <c r="AK4979" s="187" t="str">
        <f t="shared" si="1675"/>
        <v/>
      </c>
      <c r="AN4979" s="187" t="str">
        <f t="shared" si="1676"/>
        <v/>
      </c>
      <c r="AO4979" s="187" t="str">
        <f t="shared" si="1677"/>
        <v/>
      </c>
      <c r="AP4979" s="187" t="str">
        <f t="shared" si="1678"/>
        <v/>
      </c>
      <c r="AT4979" s="187" t="str">
        <f t="shared" si="1679"/>
        <v/>
      </c>
      <c r="AU4979" s="187" t="str">
        <f t="shared" si="1680"/>
        <v/>
      </c>
      <c r="AV4979" s="187" t="str">
        <f t="shared" si="1681"/>
        <v/>
      </c>
      <c r="AW4979" s="187" t="str">
        <f t="shared" si="1682"/>
        <v/>
      </c>
      <c r="AX4979" s="187" t="str">
        <f t="shared" si="1683"/>
        <v/>
      </c>
      <c r="AY4979" s="187" t="str">
        <f t="shared" si="1684"/>
        <v/>
      </c>
      <c r="AZ4979" s="187" t="str">
        <f t="shared" si="1685"/>
        <v/>
      </c>
      <c r="BA4979" s="187" t="str">
        <f t="shared" si="1686"/>
        <v xml:space="preserve"> </v>
      </c>
      <c r="BB4979" s="187" t="str">
        <f>IFERROR(IF(AW4979="","",VLOOKUP(AW4979,SUSS!R:S,2,FALSE)),AY4979*SUSS!$M$2)</f>
        <v/>
      </c>
      <c r="BC4979" s="187" t="str">
        <f t="shared" si="1687"/>
        <v/>
      </c>
    </row>
    <row r="4980" spans="29:55">
      <c r="AC4980" s="187" t="str">
        <f t="shared" si="1667"/>
        <v/>
      </c>
      <c r="AD4980" s="187" t="str">
        <f t="shared" si="1668"/>
        <v/>
      </c>
      <c r="AE4980" s="187" t="str">
        <f t="shared" si="1669"/>
        <v/>
      </c>
      <c r="AF4980" s="187" t="str">
        <f t="shared" si="1670"/>
        <v/>
      </c>
      <c r="AG4980" s="187" t="str">
        <f t="shared" si="1671"/>
        <v/>
      </c>
      <c r="AH4980" s="187" t="str">
        <f t="shared" si="1672"/>
        <v/>
      </c>
      <c r="AI4980" s="187" t="str">
        <f t="shared" si="1673"/>
        <v/>
      </c>
      <c r="AJ4980" s="187" t="str">
        <f t="shared" si="1674"/>
        <v/>
      </c>
      <c r="AK4980" s="187" t="str">
        <f t="shared" si="1675"/>
        <v/>
      </c>
      <c r="AN4980" s="187" t="str">
        <f t="shared" si="1676"/>
        <v/>
      </c>
      <c r="AO4980" s="187" t="str">
        <f t="shared" si="1677"/>
        <v/>
      </c>
      <c r="AP4980" s="187" t="str">
        <f t="shared" si="1678"/>
        <v/>
      </c>
      <c r="AT4980" s="187" t="str">
        <f t="shared" si="1679"/>
        <v/>
      </c>
      <c r="AU4980" s="187" t="str">
        <f t="shared" si="1680"/>
        <v/>
      </c>
      <c r="AV4980" s="187" t="str">
        <f t="shared" si="1681"/>
        <v/>
      </c>
      <c r="AW4980" s="187" t="str">
        <f t="shared" si="1682"/>
        <v/>
      </c>
      <c r="AX4980" s="187" t="str">
        <f t="shared" si="1683"/>
        <v/>
      </c>
      <c r="AY4980" s="187" t="str">
        <f t="shared" si="1684"/>
        <v/>
      </c>
      <c r="AZ4980" s="187" t="str">
        <f t="shared" si="1685"/>
        <v/>
      </c>
      <c r="BA4980" s="187" t="str">
        <f t="shared" si="1686"/>
        <v xml:space="preserve"> </v>
      </c>
      <c r="BB4980" s="187" t="str">
        <f>IFERROR(IF(AW4980="","",VLOOKUP(AW4980,SUSS!R:S,2,FALSE)),AY4980*SUSS!$M$2)</f>
        <v/>
      </c>
      <c r="BC4980" s="187" t="str">
        <f t="shared" si="1687"/>
        <v/>
      </c>
    </row>
    <row r="4981" spans="29:55">
      <c r="AC4981" s="187" t="str">
        <f t="shared" si="1667"/>
        <v/>
      </c>
      <c r="AD4981" s="187" t="str">
        <f t="shared" si="1668"/>
        <v/>
      </c>
      <c r="AE4981" s="187" t="str">
        <f t="shared" si="1669"/>
        <v/>
      </c>
      <c r="AF4981" s="187" t="str">
        <f t="shared" si="1670"/>
        <v/>
      </c>
      <c r="AG4981" s="187" t="str">
        <f t="shared" si="1671"/>
        <v/>
      </c>
      <c r="AH4981" s="187" t="str">
        <f t="shared" si="1672"/>
        <v/>
      </c>
      <c r="AI4981" s="187" t="str">
        <f t="shared" si="1673"/>
        <v/>
      </c>
      <c r="AJ4981" s="187" t="str">
        <f t="shared" si="1674"/>
        <v/>
      </c>
      <c r="AK4981" s="187" t="str">
        <f t="shared" si="1675"/>
        <v/>
      </c>
      <c r="AN4981" s="187" t="str">
        <f t="shared" si="1676"/>
        <v/>
      </c>
      <c r="AO4981" s="187" t="str">
        <f t="shared" si="1677"/>
        <v/>
      </c>
      <c r="AP4981" s="187" t="str">
        <f t="shared" si="1678"/>
        <v/>
      </c>
      <c r="AT4981" s="187" t="str">
        <f t="shared" si="1679"/>
        <v/>
      </c>
      <c r="AU4981" s="187" t="str">
        <f t="shared" si="1680"/>
        <v/>
      </c>
      <c r="AV4981" s="187" t="str">
        <f t="shared" si="1681"/>
        <v/>
      </c>
      <c r="AW4981" s="187" t="str">
        <f t="shared" si="1682"/>
        <v/>
      </c>
      <c r="AX4981" s="187" t="str">
        <f t="shared" si="1683"/>
        <v/>
      </c>
      <c r="AY4981" s="187" t="str">
        <f t="shared" si="1684"/>
        <v/>
      </c>
      <c r="AZ4981" s="187" t="str">
        <f t="shared" si="1685"/>
        <v/>
      </c>
      <c r="BA4981" s="187" t="str">
        <f t="shared" si="1686"/>
        <v xml:space="preserve"> </v>
      </c>
      <c r="BB4981" s="187" t="str">
        <f>IFERROR(IF(AW4981="","",VLOOKUP(AW4981,SUSS!R:S,2,FALSE)),AY4981*SUSS!$M$2)</f>
        <v/>
      </c>
      <c r="BC4981" s="187" t="str">
        <f t="shared" si="1687"/>
        <v/>
      </c>
    </row>
    <row r="4982" spans="29:55">
      <c r="AC4982" s="187" t="str">
        <f t="shared" si="1667"/>
        <v/>
      </c>
      <c r="AD4982" s="187" t="str">
        <f t="shared" si="1668"/>
        <v/>
      </c>
      <c r="AE4982" s="187" t="str">
        <f t="shared" si="1669"/>
        <v/>
      </c>
      <c r="AF4982" s="187" t="str">
        <f t="shared" si="1670"/>
        <v/>
      </c>
      <c r="AG4982" s="187" t="str">
        <f t="shared" si="1671"/>
        <v/>
      </c>
      <c r="AH4982" s="187" t="str">
        <f t="shared" si="1672"/>
        <v/>
      </c>
      <c r="AI4982" s="187" t="str">
        <f t="shared" si="1673"/>
        <v/>
      </c>
      <c r="AJ4982" s="187" t="str">
        <f t="shared" si="1674"/>
        <v/>
      </c>
      <c r="AK4982" s="187" t="str">
        <f t="shared" si="1675"/>
        <v/>
      </c>
      <c r="AN4982" s="187" t="str">
        <f t="shared" si="1676"/>
        <v/>
      </c>
      <c r="AO4982" s="187" t="str">
        <f t="shared" si="1677"/>
        <v/>
      </c>
      <c r="AP4982" s="187" t="str">
        <f t="shared" si="1678"/>
        <v/>
      </c>
      <c r="AT4982" s="187" t="str">
        <f t="shared" si="1679"/>
        <v/>
      </c>
      <c r="AU4982" s="187" t="str">
        <f t="shared" si="1680"/>
        <v/>
      </c>
      <c r="AV4982" s="187" t="str">
        <f t="shared" si="1681"/>
        <v/>
      </c>
      <c r="AW4982" s="187" t="str">
        <f t="shared" si="1682"/>
        <v/>
      </c>
      <c r="AX4982" s="187" t="str">
        <f t="shared" si="1683"/>
        <v/>
      </c>
      <c r="AY4982" s="187" t="str">
        <f t="shared" si="1684"/>
        <v/>
      </c>
      <c r="AZ4982" s="187" t="str">
        <f t="shared" si="1685"/>
        <v/>
      </c>
      <c r="BA4982" s="187" t="str">
        <f t="shared" si="1686"/>
        <v xml:space="preserve"> </v>
      </c>
      <c r="BB4982" s="187" t="str">
        <f>IFERROR(IF(AW4982="","",VLOOKUP(AW4982,SUSS!R:S,2,FALSE)),AY4982*SUSS!$M$2)</f>
        <v/>
      </c>
      <c r="BC4982" s="187" t="str">
        <f t="shared" si="1687"/>
        <v/>
      </c>
    </row>
    <row r="4983" spans="29:55">
      <c r="AC4983" s="187" t="str">
        <f t="shared" si="1667"/>
        <v/>
      </c>
      <c r="AD4983" s="187" t="str">
        <f t="shared" si="1668"/>
        <v/>
      </c>
      <c r="AE4983" s="187" t="str">
        <f t="shared" si="1669"/>
        <v/>
      </c>
      <c r="AF4983" s="187" t="str">
        <f t="shared" si="1670"/>
        <v/>
      </c>
      <c r="AG4983" s="187" t="str">
        <f t="shared" si="1671"/>
        <v/>
      </c>
      <c r="AH4983" s="187" t="str">
        <f t="shared" si="1672"/>
        <v/>
      </c>
      <c r="AI4983" s="187" t="str">
        <f t="shared" si="1673"/>
        <v/>
      </c>
      <c r="AJ4983" s="187" t="str">
        <f t="shared" si="1674"/>
        <v/>
      </c>
      <c r="AK4983" s="187" t="str">
        <f t="shared" si="1675"/>
        <v/>
      </c>
      <c r="AN4983" s="187" t="str">
        <f t="shared" si="1676"/>
        <v/>
      </c>
      <c r="AO4983" s="187" t="str">
        <f t="shared" si="1677"/>
        <v/>
      </c>
      <c r="AP4983" s="187" t="str">
        <f t="shared" si="1678"/>
        <v/>
      </c>
      <c r="AT4983" s="187" t="str">
        <f t="shared" si="1679"/>
        <v/>
      </c>
      <c r="AU4983" s="187" t="str">
        <f t="shared" si="1680"/>
        <v/>
      </c>
      <c r="AV4983" s="187" t="str">
        <f t="shared" si="1681"/>
        <v/>
      </c>
      <c r="AW4983" s="187" t="str">
        <f t="shared" si="1682"/>
        <v/>
      </c>
      <c r="AX4983" s="187" t="str">
        <f t="shared" si="1683"/>
        <v/>
      </c>
      <c r="AY4983" s="187" t="str">
        <f t="shared" si="1684"/>
        <v/>
      </c>
      <c r="AZ4983" s="187" t="str">
        <f t="shared" si="1685"/>
        <v/>
      </c>
      <c r="BA4983" s="187" t="str">
        <f t="shared" si="1686"/>
        <v xml:space="preserve"> </v>
      </c>
      <c r="BB4983" s="187" t="str">
        <f>IFERROR(IF(AW4983="","",VLOOKUP(AW4983,SUSS!R:S,2,FALSE)),AY4983*SUSS!$M$2)</f>
        <v/>
      </c>
      <c r="BC4983" s="187" t="str">
        <f t="shared" si="1687"/>
        <v/>
      </c>
    </row>
    <row r="4984" spans="29:55">
      <c r="AC4984" s="187" t="str">
        <f t="shared" si="1667"/>
        <v/>
      </c>
      <c r="AD4984" s="187" t="str">
        <f t="shared" si="1668"/>
        <v/>
      </c>
      <c r="AE4984" s="187" t="str">
        <f t="shared" si="1669"/>
        <v/>
      </c>
      <c r="AF4984" s="187" t="str">
        <f t="shared" si="1670"/>
        <v/>
      </c>
      <c r="AG4984" s="187" t="str">
        <f t="shared" si="1671"/>
        <v/>
      </c>
      <c r="AH4984" s="187" t="str">
        <f t="shared" si="1672"/>
        <v/>
      </c>
      <c r="AI4984" s="187" t="str">
        <f t="shared" si="1673"/>
        <v/>
      </c>
      <c r="AJ4984" s="187" t="str">
        <f t="shared" si="1674"/>
        <v/>
      </c>
      <c r="AK4984" s="187" t="str">
        <f t="shared" si="1675"/>
        <v/>
      </c>
      <c r="AN4984" s="187" t="str">
        <f t="shared" si="1676"/>
        <v/>
      </c>
      <c r="AO4984" s="187" t="str">
        <f t="shared" si="1677"/>
        <v/>
      </c>
      <c r="AP4984" s="187" t="str">
        <f t="shared" si="1678"/>
        <v/>
      </c>
      <c r="AT4984" s="187" t="str">
        <f t="shared" si="1679"/>
        <v/>
      </c>
      <c r="AU4984" s="187" t="str">
        <f t="shared" si="1680"/>
        <v/>
      </c>
      <c r="AV4984" s="187" t="str">
        <f t="shared" si="1681"/>
        <v/>
      </c>
      <c r="AW4984" s="187" t="str">
        <f t="shared" si="1682"/>
        <v/>
      </c>
      <c r="AX4984" s="187" t="str">
        <f t="shared" si="1683"/>
        <v/>
      </c>
      <c r="AY4984" s="187" t="str">
        <f t="shared" si="1684"/>
        <v/>
      </c>
      <c r="AZ4984" s="187" t="str">
        <f t="shared" si="1685"/>
        <v/>
      </c>
      <c r="BA4984" s="187" t="str">
        <f t="shared" si="1686"/>
        <v xml:space="preserve"> </v>
      </c>
      <c r="BB4984" s="187" t="str">
        <f>IFERROR(IF(AW4984="","",VLOOKUP(AW4984,SUSS!R:S,2,FALSE)),AY4984*SUSS!$M$2)</f>
        <v/>
      </c>
      <c r="BC4984" s="187" t="str">
        <f t="shared" si="1687"/>
        <v/>
      </c>
    </row>
    <row r="4985" spans="29:55">
      <c r="AC4985" s="187" t="str">
        <f t="shared" si="1667"/>
        <v/>
      </c>
      <c r="AD4985" s="187" t="str">
        <f t="shared" si="1668"/>
        <v/>
      </c>
      <c r="AE4985" s="187" t="str">
        <f t="shared" si="1669"/>
        <v/>
      </c>
      <c r="AF4985" s="187" t="str">
        <f t="shared" si="1670"/>
        <v/>
      </c>
      <c r="AG4985" s="187" t="str">
        <f t="shared" si="1671"/>
        <v/>
      </c>
      <c r="AH4985" s="187" t="str">
        <f t="shared" si="1672"/>
        <v/>
      </c>
      <c r="AI4985" s="187" t="str">
        <f t="shared" si="1673"/>
        <v/>
      </c>
      <c r="AJ4985" s="187" t="str">
        <f t="shared" si="1674"/>
        <v/>
      </c>
      <c r="AK4985" s="187" t="str">
        <f t="shared" si="1675"/>
        <v/>
      </c>
      <c r="AN4985" s="187" t="str">
        <f t="shared" si="1676"/>
        <v/>
      </c>
      <c r="AO4985" s="187" t="str">
        <f t="shared" si="1677"/>
        <v/>
      </c>
      <c r="AP4985" s="187" t="str">
        <f t="shared" si="1678"/>
        <v/>
      </c>
      <c r="AT4985" s="187" t="str">
        <f t="shared" si="1679"/>
        <v/>
      </c>
      <c r="AU4985" s="187" t="str">
        <f t="shared" si="1680"/>
        <v/>
      </c>
      <c r="AV4985" s="187" t="str">
        <f t="shared" si="1681"/>
        <v/>
      </c>
      <c r="AW4985" s="187" t="str">
        <f t="shared" si="1682"/>
        <v/>
      </c>
      <c r="AX4985" s="187" t="str">
        <f t="shared" si="1683"/>
        <v/>
      </c>
      <c r="AY4985" s="187" t="str">
        <f t="shared" si="1684"/>
        <v/>
      </c>
      <c r="AZ4985" s="187" t="str">
        <f t="shared" si="1685"/>
        <v/>
      </c>
      <c r="BA4985" s="187" t="str">
        <f t="shared" si="1686"/>
        <v xml:space="preserve"> </v>
      </c>
      <c r="BB4985" s="187" t="str">
        <f>IFERROR(IF(AW4985="","",VLOOKUP(AW4985,SUSS!R:S,2,FALSE)),AY4985*SUSS!$M$2)</f>
        <v/>
      </c>
      <c r="BC4985" s="187" t="str">
        <f t="shared" si="1687"/>
        <v/>
      </c>
    </row>
    <row r="4986" spans="29:55">
      <c r="AC4986" s="187" t="str">
        <f t="shared" si="1667"/>
        <v/>
      </c>
      <c r="AD4986" s="187" t="str">
        <f t="shared" si="1668"/>
        <v/>
      </c>
      <c r="AE4986" s="187" t="str">
        <f t="shared" si="1669"/>
        <v/>
      </c>
      <c r="AF4986" s="187" t="str">
        <f t="shared" si="1670"/>
        <v/>
      </c>
      <c r="AG4986" s="187" t="str">
        <f t="shared" si="1671"/>
        <v/>
      </c>
      <c r="AH4986" s="187" t="str">
        <f t="shared" si="1672"/>
        <v/>
      </c>
      <c r="AI4986" s="187" t="str">
        <f t="shared" si="1673"/>
        <v/>
      </c>
      <c r="AJ4986" s="187" t="str">
        <f t="shared" si="1674"/>
        <v/>
      </c>
      <c r="AK4986" s="187" t="str">
        <f t="shared" si="1675"/>
        <v/>
      </c>
      <c r="AN4986" s="187" t="str">
        <f t="shared" si="1676"/>
        <v/>
      </c>
      <c r="AO4986" s="187" t="str">
        <f t="shared" si="1677"/>
        <v/>
      </c>
      <c r="AP4986" s="187" t="str">
        <f t="shared" si="1678"/>
        <v/>
      </c>
      <c r="AT4986" s="187" t="str">
        <f t="shared" si="1679"/>
        <v/>
      </c>
      <c r="AU4986" s="187" t="str">
        <f t="shared" si="1680"/>
        <v/>
      </c>
      <c r="AV4986" s="187" t="str">
        <f t="shared" si="1681"/>
        <v/>
      </c>
      <c r="AW4986" s="187" t="str">
        <f t="shared" si="1682"/>
        <v/>
      </c>
      <c r="AX4986" s="187" t="str">
        <f t="shared" si="1683"/>
        <v/>
      </c>
      <c r="AY4986" s="187" t="str">
        <f t="shared" si="1684"/>
        <v/>
      </c>
      <c r="AZ4986" s="187" t="str">
        <f t="shared" si="1685"/>
        <v/>
      </c>
      <c r="BA4986" s="187" t="str">
        <f t="shared" si="1686"/>
        <v xml:space="preserve"> </v>
      </c>
      <c r="BB4986" s="187" t="str">
        <f>IFERROR(IF(AW4986="","",VLOOKUP(AW4986,SUSS!R:S,2,FALSE)),AY4986*SUSS!$M$2)</f>
        <v/>
      </c>
      <c r="BC4986" s="187" t="str">
        <f t="shared" si="1687"/>
        <v/>
      </c>
    </row>
    <row r="4987" spans="29:55">
      <c r="AC4987" s="187" t="str">
        <f t="shared" si="1667"/>
        <v/>
      </c>
      <c r="AD4987" s="187" t="str">
        <f t="shared" si="1668"/>
        <v/>
      </c>
      <c r="AE4987" s="187" t="str">
        <f t="shared" si="1669"/>
        <v/>
      </c>
      <c r="AF4987" s="187" t="str">
        <f t="shared" si="1670"/>
        <v/>
      </c>
      <c r="AG4987" s="187" t="str">
        <f t="shared" si="1671"/>
        <v/>
      </c>
      <c r="AH4987" s="187" t="str">
        <f t="shared" si="1672"/>
        <v/>
      </c>
      <c r="AI4987" s="187" t="str">
        <f t="shared" si="1673"/>
        <v/>
      </c>
      <c r="AJ4987" s="187" t="str">
        <f t="shared" si="1674"/>
        <v/>
      </c>
      <c r="AK4987" s="187" t="str">
        <f t="shared" si="1675"/>
        <v/>
      </c>
      <c r="AN4987" s="187" t="str">
        <f t="shared" si="1676"/>
        <v/>
      </c>
      <c r="AO4987" s="187" t="str">
        <f t="shared" si="1677"/>
        <v/>
      </c>
      <c r="AP4987" s="187" t="str">
        <f t="shared" si="1678"/>
        <v/>
      </c>
      <c r="AT4987" s="187" t="str">
        <f t="shared" si="1679"/>
        <v/>
      </c>
      <c r="AU4987" s="187" t="str">
        <f t="shared" si="1680"/>
        <v/>
      </c>
      <c r="AV4987" s="187" t="str">
        <f t="shared" si="1681"/>
        <v/>
      </c>
      <c r="AW4987" s="187" t="str">
        <f t="shared" si="1682"/>
        <v/>
      </c>
      <c r="AX4987" s="187" t="str">
        <f t="shared" si="1683"/>
        <v/>
      </c>
      <c r="AY4987" s="187" t="str">
        <f t="shared" si="1684"/>
        <v/>
      </c>
      <c r="AZ4987" s="187" t="str">
        <f t="shared" si="1685"/>
        <v/>
      </c>
      <c r="BA4987" s="187" t="str">
        <f t="shared" si="1686"/>
        <v xml:space="preserve"> </v>
      </c>
      <c r="BB4987" s="187" t="str">
        <f>IFERROR(IF(AW4987="","",VLOOKUP(AW4987,SUSS!R:S,2,FALSE)),AY4987*SUSS!$M$2)</f>
        <v/>
      </c>
      <c r="BC4987" s="187" t="str">
        <f t="shared" si="1687"/>
        <v/>
      </c>
    </row>
    <row r="4988" spans="29:55">
      <c r="AC4988" s="187" t="str">
        <f t="shared" si="1667"/>
        <v/>
      </c>
      <c r="AD4988" s="187" t="str">
        <f t="shared" si="1668"/>
        <v/>
      </c>
      <c r="AE4988" s="187" t="str">
        <f t="shared" si="1669"/>
        <v/>
      </c>
      <c r="AF4988" s="187" t="str">
        <f t="shared" si="1670"/>
        <v/>
      </c>
      <c r="AG4988" s="187" t="str">
        <f t="shared" si="1671"/>
        <v/>
      </c>
      <c r="AH4988" s="187" t="str">
        <f t="shared" si="1672"/>
        <v/>
      </c>
      <c r="AI4988" s="187" t="str">
        <f t="shared" si="1673"/>
        <v/>
      </c>
      <c r="AJ4988" s="187" t="str">
        <f t="shared" si="1674"/>
        <v/>
      </c>
      <c r="AK4988" s="187" t="str">
        <f t="shared" si="1675"/>
        <v/>
      </c>
      <c r="AN4988" s="187" t="str">
        <f t="shared" si="1676"/>
        <v/>
      </c>
      <c r="AO4988" s="187" t="str">
        <f t="shared" si="1677"/>
        <v/>
      </c>
      <c r="AP4988" s="187" t="str">
        <f t="shared" si="1678"/>
        <v/>
      </c>
      <c r="AT4988" s="187" t="str">
        <f t="shared" si="1679"/>
        <v/>
      </c>
      <c r="AU4988" s="187" t="str">
        <f t="shared" si="1680"/>
        <v/>
      </c>
      <c r="AV4988" s="187" t="str">
        <f t="shared" si="1681"/>
        <v/>
      </c>
      <c r="AW4988" s="187" t="str">
        <f t="shared" si="1682"/>
        <v/>
      </c>
      <c r="AX4988" s="187" t="str">
        <f t="shared" si="1683"/>
        <v/>
      </c>
      <c r="AY4988" s="187" t="str">
        <f t="shared" si="1684"/>
        <v/>
      </c>
      <c r="AZ4988" s="187" t="str">
        <f t="shared" si="1685"/>
        <v/>
      </c>
      <c r="BA4988" s="187" t="str">
        <f t="shared" si="1686"/>
        <v xml:space="preserve"> </v>
      </c>
      <c r="BB4988" s="187" t="str">
        <f>IFERROR(IF(AW4988="","",VLOOKUP(AW4988,SUSS!R:S,2,FALSE)),AY4988*SUSS!$M$2)</f>
        <v/>
      </c>
      <c r="BC4988" s="187" t="str">
        <f t="shared" si="1687"/>
        <v/>
      </c>
    </row>
    <row r="4989" spans="29:55">
      <c r="AC4989" s="187" t="str">
        <f t="shared" si="1667"/>
        <v/>
      </c>
      <c r="AD4989" s="187" t="str">
        <f t="shared" si="1668"/>
        <v/>
      </c>
      <c r="AE4989" s="187" t="str">
        <f t="shared" si="1669"/>
        <v/>
      </c>
      <c r="AF4989" s="187" t="str">
        <f t="shared" si="1670"/>
        <v/>
      </c>
      <c r="AG4989" s="187" t="str">
        <f t="shared" si="1671"/>
        <v/>
      </c>
      <c r="AH4989" s="187" t="str">
        <f t="shared" si="1672"/>
        <v/>
      </c>
      <c r="AI4989" s="187" t="str">
        <f t="shared" si="1673"/>
        <v/>
      </c>
      <c r="AJ4989" s="187" t="str">
        <f t="shared" si="1674"/>
        <v/>
      </c>
      <c r="AK4989" s="187" t="str">
        <f t="shared" si="1675"/>
        <v/>
      </c>
      <c r="AN4989" s="187" t="str">
        <f t="shared" si="1676"/>
        <v/>
      </c>
      <c r="AO4989" s="187" t="str">
        <f t="shared" si="1677"/>
        <v/>
      </c>
      <c r="AP4989" s="187" t="str">
        <f t="shared" si="1678"/>
        <v/>
      </c>
      <c r="AT4989" s="187" t="str">
        <f t="shared" si="1679"/>
        <v/>
      </c>
      <c r="AU4989" s="187" t="str">
        <f t="shared" si="1680"/>
        <v/>
      </c>
      <c r="AV4989" s="187" t="str">
        <f t="shared" si="1681"/>
        <v/>
      </c>
      <c r="AW4989" s="187" t="str">
        <f t="shared" si="1682"/>
        <v/>
      </c>
      <c r="AX4989" s="187" t="str">
        <f t="shared" si="1683"/>
        <v/>
      </c>
      <c r="AY4989" s="187" t="str">
        <f t="shared" si="1684"/>
        <v/>
      </c>
      <c r="AZ4989" s="187" t="str">
        <f t="shared" si="1685"/>
        <v/>
      </c>
      <c r="BA4989" s="187" t="str">
        <f t="shared" si="1686"/>
        <v xml:space="preserve"> </v>
      </c>
      <c r="BB4989" s="187" t="str">
        <f>IFERROR(IF(AW4989="","",VLOOKUP(AW4989,SUSS!R:S,2,FALSE)),AY4989*SUSS!$M$2)</f>
        <v/>
      </c>
      <c r="BC4989" s="187" t="str">
        <f t="shared" si="1687"/>
        <v/>
      </c>
    </row>
    <row r="4990" spans="29:55">
      <c r="AC4990" s="187" t="str">
        <f t="shared" si="1667"/>
        <v/>
      </c>
      <c r="AD4990" s="187" t="str">
        <f t="shared" si="1668"/>
        <v/>
      </c>
      <c r="AE4990" s="187" t="str">
        <f t="shared" si="1669"/>
        <v/>
      </c>
      <c r="AF4990" s="187" t="str">
        <f t="shared" si="1670"/>
        <v/>
      </c>
      <c r="AG4990" s="187" t="str">
        <f t="shared" si="1671"/>
        <v/>
      </c>
      <c r="AH4990" s="187" t="str">
        <f t="shared" si="1672"/>
        <v/>
      </c>
      <c r="AI4990" s="187" t="str">
        <f t="shared" si="1673"/>
        <v/>
      </c>
      <c r="AJ4990" s="187" t="str">
        <f t="shared" si="1674"/>
        <v/>
      </c>
      <c r="AK4990" s="187" t="str">
        <f t="shared" si="1675"/>
        <v/>
      </c>
      <c r="AN4990" s="187" t="str">
        <f t="shared" si="1676"/>
        <v/>
      </c>
      <c r="AO4990" s="187" t="str">
        <f t="shared" si="1677"/>
        <v/>
      </c>
      <c r="AP4990" s="187" t="str">
        <f t="shared" si="1678"/>
        <v/>
      </c>
      <c r="AT4990" s="187" t="str">
        <f t="shared" si="1679"/>
        <v/>
      </c>
      <c r="AU4990" s="187" t="str">
        <f t="shared" si="1680"/>
        <v/>
      </c>
      <c r="AV4990" s="187" t="str">
        <f t="shared" si="1681"/>
        <v/>
      </c>
      <c r="AW4990" s="187" t="str">
        <f t="shared" si="1682"/>
        <v/>
      </c>
      <c r="AX4990" s="187" t="str">
        <f t="shared" si="1683"/>
        <v/>
      </c>
      <c r="AY4990" s="187" t="str">
        <f t="shared" si="1684"/>
        <v/>
      </c>
      <c r="AZ4990" s="187" t="str">
        <f t="shared" si="1685"/>
        <v/>
      </c>
      <c r="BA4990" s="187" t="str">
        <f t="shared" si="1686"/>
        <v xml:space="preserve"> </v>
      </c>
      <c r="BB4990" s="187" t="str">
        <f>IFERROR(IF(AW4990="","",VLOOKUP(AW4990,SUSS!R:S,2,FALSE)),AY4990*SUSS!$M$2)</f>
        <v/>
      </c>
      <c r="BC4990" s="187" t="str">
        <f t="shared" si="1687"/>
        <v/>
      </c>
    </row>
    <row r="4991" spans="29:55">
      <c r="AC4991" s="187" t="str">
        <f t="shared" si="1667"/>
        <v/>
      </c>
      <c r="AD4991" s="187" t="str">
        <f t="shared" si="1668"/>
        <v/>
      </c>
      <c r="AE4991" s="187" t="str">
        <f t="shared" si="1669"/>
        <v/>
      </c>
      <c r="AF4991" s="187" t="str">
        <f t="shared" si="1670"/>
        <v/>
      </c>
      <c r="AG4991" s="187" t="str">
        <f t="shared" si="1671"/>
        <v/>
      </c>
      <c r="AH4991" s="187" t="str">
        <f t="shared" si="1672"/>
        <v/>
      </c>
      <c r="AI4991" s="187" t="str">
        <f t="shared" si="1673"/>
        <v/>
      </c>
      <c r="AJ4991" s="187" t="str">
        <f t="shared" si="1674"/>
        <v/>
      </c>
      <c r="AK4991" s="187" t="str">
        <f t="shared" si="1675"/>
        <v/>
      </c>
      <c r="AN4991" s="187" t="str">
        <f t="shared" si="1676"/>
        <v/>
      </c>
      <c r="AO4991" s="187" t="str">
        <f t="shared" si="1677"/>
        <v/>
      </c>
      <c r="AP4991" s="187" t="str">
        <f t="shared" si="1678"/>
        <v/>
      </c>
      <c r="AT4991" s="187" t="str">
        <f t="shared" si="1679"/>
        <v/>
      </c>
      <c r="AU4991" s="187" t="str">
        <f t="shared" si="1680"/>
        <v/>
      </c>
      <c r="AV4991" s="187" t="str">
        <f t="shared" si="1681"/>
        <v/>
      </c>
      <c r="AW4991" s="187" t="str">
        <f t="shared" si="1682"/>
        <v/>
      </c>
      <c r="AX4991" s="187" t="str">
        <f t="shared" si="1683"/>
        <v/>
      </c>
      <c r="AY4991" s="187" t="str">
        <f t="shared" si="1684"/>
        <v/>
      </c>
      <c r="AZ4991" s="187" t="str">
        <f t="shared" si="1685"/>
        <v/>
      </c>
      <c r="BA4991" s="187" t="str">
        <f t="shared" si="1686"/>
        <v xml:space="preserve"> </v>
      </c>
      <c r="BB4991" s="187" t="str">
        <f>IFERROR(IF(AW4991="","",VLOOKUP(AW4991,SUSS!R:S,2,FALSE)),AY4991*SUSS!$M$2)</f>
        <v/>
      </c>
      <c r="BC4991" s="187" t="str">
        <f t="shared" si="1687"/>
        <v/>
      </c>
    </row>
    <row r="4992" spans="29:55">
      <c r="AC4992" s="187" t="str">
        <f t="shared" si="1667"/>
        <v/>
      </c>
      <c r="AD4992" s="187" t="str">
        <f t="shared" si="1668"/>
        <v/>
      </c>
      <c r="AE4992" s="187" t="str">
        <f t="shared" si="1669"/>
        <v/>
      </c>
      <c r="AF4992" s="187" t="str">
        <f t="shared" si="1670"/>
        <v/>
      </c>
      <c r="AG4992" s="187" t="str">
        <f t="shared" si="1671"/>
        <v/>
      </c>
      <c r="AH4992" s="187" t="str">
        <f t="shared" si="1672"/>
        <v/>
      </c>
      <c r="AI4992" s="187" t="str">
        <f t="shared" si="1673"/>
        <v/>
      </c>
      <c r="AJ4992" s="187" t="str">
        <f t="shared" si="1674"/>
        <v/>
      </c>
      <c r="AK4992" s="187" t="str">
        <f t="shared" si="1675"/>
        <v/>
      </c>
      <c r="AN4992" s="187" t="str">
        <f t="shared" si="1676"/>
        <v/>
      </c>
      <c r="AO4992" s="187" t="str">
        <f t="shared" si="1677"/>
        <v/>
      </c>
      <c r="AP4992" s="187" t="str">
        <f t="shared" si="1678"/>
        <v/>
      </c>
      <c r="AT4992" s="187" t="str">
        <f t="shared" si="1679"/>
        <v/>
      </c>
      <c r="AU4992" s="187" t="str">
        <f t="shared" si="1680"/>
        <v/>
      </c>
      <c r="AV4992" s="187" t="str">
        <f t="shared" si="1681"/>
        <v/>
      </c>
      <c r="AW4992" s="187" t="str">
        <f t="shared" si="1682"/>
        <v/>
      </c>
      <c r="AX4992" s="187" t="str">
        <f t="shared" si="1683"/>
        <v/>
      </c>
      <c r="AY4992" s="187" t="str">
        <f t="shared" si="1684"/>
        <v/>
      </c>
      <c r="AZ4992" s="187" t="str">
        <f t="shared" si="1685"/>
        <v/>
      </c>
      <c r="BA4992" s="187" t="str">
        <f t="shared" si="1686"/>
        <v xml:space="preserve"> </v>
      </c>
      <c r="BB4992" s="187" t="str">
        <f>IFERROR(IF(AW4992="","",VLOOKUP(AW4992,SUSS!R:S,2,FALSE)),AY4992*SUSS!$M$2)</f>
        <v/>
      </c>
      <c r="BC4992" s="187" t="str">
        <f t="shared" si="1687"/>
        <v/>
      </c>
    </row>
    <row r="4993" spans="29:55">
      <c r="AC4993" s="187" t="str">
        <f t="shared" si="1667"/>
        <v/>
      </c>
      <c r="AD4993" s="187" t="str">
        <f t="shared" si="1668"/>
        <v/>
      </c>
      <c r="AE4993" s="187" t="str">
        <f t="shared" si="1669"/>
        <v/>
      </c>
      <c r="AF4993" s="187" t="str">
        <f t="shared" si="1670"/>
        <v/>
      </c>
      <c r="AG4993" s="187" t="str">
        <f t="shared" si="1671"/>
        <v/>
      </c>
      <c r="AH4993" s="187" t="str">
        <f t="shared" si="1672"/>
        <v/>
      </c>
      <c r="AI4993" s="187" t="str">
        <f t="shared" si="1673"/>
        <v/>
      </c>
      <c r="AJ4993" s="187" t="str">
        <f t="shared" si="1674"/>
        <v/>
      </c>
      <c r="AK4993" s="187" t="str">
        <f t="shared" si="1675"/>
        <v/>
      </c>
      <c r="AN4993" s="187" t="str">
        <f t="shared" si="1676"/>
        <v/>
      </c>
      <c r="AO4993" s="187" t="str">
        <f t="shared" si="1677"/>
        <v/>
      </c>
      <c r="AP4993" s="187" t="str">
        <f t="shared" si="1678"/>
        <v/>
      </c>
      <c r="AT4993" s="187" t="str">
        <f t="shared" si="1679"/>
        <v/>
      </c>
      <c r="AU4993" s="187" t="str">
        <f t="shared" si="1680"/>
        <v/>
      </c>
      <c r="AV4993" s="187" t="str">
        <f t="shared" si="1681"/>
        <v/>
      </c>
      <c r="AW4993" s="187" t="str">
        <f t="shared" si="1682"/>
        <v/>
      </c>
      <c r="AX4993" s="187" t="str">
        <f t="shared" si="1683"/>
        <v/>
      </c>
      <c r="AY4993" s="187" t="str">
        <f t="shared" si="1684"/>
        <v/>
      </c>
      <c r="AZ4993" s="187" t="str">
        <f t="shared" si="1685"/>
        <v/>
      </c>
      <c r="BA4993" s="187" t="str">
        <f t="shared" si="1686"/>
        <v xml:space="preserve"> </v>
      </c>
      <c r="BB4993" s="187" t="str">
        <f>IFERROR(IF(AW4993="","",VLOOKUP(AW4993,SUSS!R:S,2,FALSE)),AY4993*SUSS!$M$2)</f>
        <v/>
      </c>
      <c r="BC4993" s="187" t="str">
        <f t="shared" si="1687"/>
        <v/>
      </c>
    </row>
    <row r="4994" spans="29:55">
      <c r="AC4994" s="187" t="str">
        <f t="shared" si="1667"/>
        <v/>
      </c>
      <c r="AD4994" s="187" t="str">
        <f t="shared" si="1668"/>
        <v/>
      </c>
      <c r="AE4994" s="187" t="str">
        <f t="shared" si="1669"/>
        <v/>
      </c>
      <c r="AF4994" s="187" t="str">
        <f t="shared" si="1670"/>
        <v/>
      </c>
      <c r="AG4994" s="187" t="str">
        <f t="shared" si="1671"/>
        <v/>
      </c>
      <c r="AH4994" s="187" t="str">
        <f t="shared" si="1672"/>
        <v/>
      </c>
      <c r="AI4994" s="187" t="str">
        <f t="shared" si="1673"/>
        <v/>
      </c>
      <c r="AJ4994" s="187" t="str">
        <f t="shared" si="1674"/>
        <v/>
      </c>
      <c r="AK4994" s="187" t="str">
        <f t="shared" si="1675"/>
        <v/>
      </c>
      <c r="AN4994" s="187" t="str">
        <f t="shared" si="1676"/>
        <v/>
      </c>
      <c r="AO4994" s="187" t="str">
        <f t="shared" si="1677"/>
        <v/>
      </c>
      <c r="AP4994" s="187" t="str">
        <f t="shared" si="1678"/>
        <v/>
      </c>
      <c r="AT4994" s="187" t="str">
        <f t="shared" si="1679"/>
        <v/>
      </c>
      <c r="AU4994" s="187" t="str">
        <f t="shared" si="1680"/>
        <v/>
      </c>
      <c r="AV4994" s="187" t="str">
        <f t="shared" si="1681"/>
        <v/>
      </c>
      <c r="AW4994" s="187" t="str">
        <f t="shared" si="1682"/>
        <v/>
      </c>
      <c r="AX4994" s="187" t="str">
        <f t="shared" si="1683"/>
        <v/>
      </c>
      <c r="AY4994" s="187" t="str">
        <f t="shared" si="1684"/>
        <v/>
      </c>
      <c r="AZ4994" s="187" t="str">
        <f t="shared" si="1685"/>
        <v/>
      </c>
      <c r="BA4994" s="187" t="str">
        <f t="shared" si="1686"/>
        <v xml:space="preserve"> </v>
      </c>
      <c r="BB4994" s="187" t="str">
        <f>IFERROR(IF(AW4994="","",VLOOKUP(AW4994,SUSS!R:S,2,FALSE)),AY4994*SUSS!$M$2)</f>
        <v/>
      </c>
      <c r="BC4994" s="187" t="str">
        <f t="shared" si="1687"/>
        <v/>
      </c>
    </row>
    <row r="4995" spans="29:55">
      <c r="AC4995" s="187" t="str">
        <f t="shared" si="1667"/>
        <v/>
      </c>
      <c r="AD4995" s="187" t="str">
        <f t="shared" si="1668"/>
        <v/>
      </c>
      <c r="AE4995" s="187" t="str">
        <f t="shared" si="1669"/>
        <v/>
      </c>
      <c r="AF4995" s="187" t="str">
        <f t="shared" si="1670"/>
        <v/>
      </c>
      <c r="AG4995" s="187" t="str">
        <f t="shared" si="1671"/>
        <v/>
      </c>
      <c r="AH4995" s="187" t="str">
        <f t="shared" si="1672"/>
        <v/>
      </c>
      <c r="AI4995" s="187" t="str">
        <f t="shared" si="1673"/>
        <v/>
      </c>
      <c r="AJ4995" s="187" t="str">
        <f t="shared" si="1674"/>
        <v/>
      </c>
      <c r="AK4995" s="187" t="str">
        <f t="shared" si="1675"/>
        <v/>
      </c>
      <c r="AN4995" s="187" t="str">
        <f t="shared" si="1676"/>
        <v/>
      </c>
      <c r="AO4995" s="187" t="str">
        <f t="shared" si="1677"/>
        <v/>
      </c>
      <c r="AP4995" s="187" t="str">
        <f t="shared" si="1678"/>
        <v/>
      </c>
      <c r="AT4995" s="187" t="str">
        <f t="shared" si="1679"/>
        <v/>
      </c>
      <c r="AU4995" s="187" t="str">
        <f t="shared" si="1680"/>
        <v/>
      </c>
      <c r="AV4995" s="187" t="str">
        <f t="shared" si="1681"/>
        <v/>
      </c>
      <c r="AW4995" s="187" t="str">
        <f t="shared" si="1682"/>
        <v/>
      </c>
      <c r="AX4995" s="187" t="str">
        <f t="shared" si="1683"/>
        <v/>
      </c>
      <c r="AY4995" s="187" t="str">
        <f t="shared" si="1684"/>
        <v/>
      </c>
      <c r="AZ4995" s="187" t="str">
        <f t="shared" si="1685"/>
        <v/>
      </c>
      <c r="BA4995" s="187" t="str">
        <f t="shared" si="1686"/>
        <v xml:space="preserve"> </v>
      </c>
      <c r="BB4995" s="187" t="str">
        <f>IFERROR(IF(AW4995="","",VLOOKUP(AW4995,SUSS!R:S,2,FALSE)),AY4995*SUSS!$M$2)</f>
        <v/>
      </c>
      <c r="BC4995" s="187" t="str">
        <f t="shared" si="1687"/>
        <v/>
      </c>
    </row>
    <row r="4996" spans="29:55">
      <c r="AC4996" s="187" t="str">
        <f t="shared" si="1667"/>
        <v/>
      </c>
      <c r="AD4996" s="187" t="str">
        <f t="shared" si="1668"/>
        <v/>
      </c>
      <c r="AE4996" s="187" t="str">
        <f t="shared" si="1669"/>
        <v/>
      </c>
      <c r="AF4996" s="187" t="str">
        <f t="shared" si="1670"/>
        <v/>
      </c>
      <c r="AG4996" s="187" t="str">
        <f t="shared" si="1671"/>
        <v/>
      </c>
      <c r="AH4996" s="187" t="str">
        <f t="shared" si="1672"/>
        <v/>
      </c>
      <c r="AI4996" s="187" t="str">
        <f t="shared" si="1673"/>
        <v/>
      </c>
      <c r="AJ4996" s="187" t="str">
        <f t="shared" si="1674"/>
        <v/>
      </c>
      <c r="AK4996" s="187" t="str">
        <f t="shared" si="1675"/>
        <v/>
      </c>
      <c r="AN4996" s="187" t="str">
        <f t="shared" si="1676"/>
        <v/>
      </c>
      <c r="AO4996" s="187" t="str">
        <f t="shared" si="1677"/>
        <v/>
      </c>
      <c r="AP4996" s="187" t="str">
        <f t="shared" si="1678"/>
        <v/>
      </c>
      <c r="AT4996" s="187" t="str">
        <f t="shared" si="1679"/>
        <v/>
      </c>
      <c r="AU4996" s="187" t="str">
        <f t="shared" si="1680"/>
        <v/>
      </c>
      <c r="AV4996" s="187" t="str">
        <f t="shared" si="1681"/>
        <v/>
      </c>
      <c r="AW4996" s="187" t="str">
        <f t="shared" si="1682"/>
        <v/>
      </c>
      <c r="AX4996" s="187" t="str">
        <f t="shared" si="1683"/>
        <v/>
      </c>
      <c r="AY4996" s="187" t="str">
        <f t="shared" si="1684"/>
        <v/>
      </c>
      <c r="AZ4996" s="187" t="str">
        <f t="shared" si="1685"/>
        <v/>
      </c>
      <c r="BA4996" s="187" t="str">
        <f t="shared" si="1686"/>
        <v xml:space="preserve"> </v>
      </c>
      <c r="BB4996" s="187" t="str">
        <f>IFERROR(IF(AW4996="","",VLOOKUP(AW4996,SUSS!R:S,2,FALSE)),AY4996*SUSS!$M$2)</f>
        <v/>
      </c>
      <c r="BC4996" s="187" t="str">
        <f t="shared" si="1687"/>
        <v/>
      </c>
    </row>
    <row r="4997" spans="29:55">
      <c r="AC4997" s="187" t="str">
        <f t="shared" si="1667"/>
        <v/>
      </c>
      <c r="AD4997" s="187" t="str">
        <f t="shared" si="1668"/>
        <v/>
      </c>
      <c r="AE4997" s="187" t="str">
        <f t="shared" si="1669"/>
        <v/>
      </c>
      <c r="AF4997" s="187" t="str">
        <f t="shared" si="1670"/>
        <v/>
      </c>
      <c r="AG4997" s="187" t="str">
        <f t="shared" si="1671"/>
        <v/>
      </c>
      <c r="AH4997" s="187" t="str">
        <f t="shared" si="1672"/>
        <v/>
      </c>
      <c r="AI4997" s="187" t="str">
        <f t="shared" si="1673"/>
        <v/>
      </c>
      <c r="AJ4997" s="187" t="str">
        <f t="shared" si="1674"/>
        <v/>
      </c>
      <c r="AK4997" s="187" t="str">
        <f t="shared" si="1675"/>
        <v/>
      </c>
      <c r="AN4997" s="187" t="str">
        <f t="shared" si="1676"/>
        <v/>
      </c>
      <c r="AO4997" s="187" t="str">
        <f t="shared" si="1677"/>
        <v/>
      </c>
      <c r="AP4997" s="187" t="str">
        <f t="shared" si="1678"/>
        <v/>
      </c>
      <c r="AT4997" s="187" t="str">
        <f t="shared" si="1679"/>
        <v/>
      </c>
      <c r="AU4997" s="187" t="str">
        <f t="shared" si="1680"/>
        <v/>
      </c>
      <c r="AV4997" s="187" t="str">
        <f t="shared" si="1681"/>
        <v/>
      </c>
      <c r="AW4997" s="187" t="str">
        <f t="shared" si="1682"/>
        <v/>
      </c>
      <c r="AX4997" s="187" t="str">
        <f t="shared" si="1683"/>
        <v/>
      </c>
      <c r="AY4997" s="187" t="str">
        <f t="shared" si="1684"/>
        <v/>
      </c>
      <c r="AZ4997" s="187" t="str">
        <f t="shared" si="1685"/>
        <v/>
      </c>
      <c r="BA4997" s="187" t="str">
        <f t="shared" si="1686"/>
        <v xml:space="preserve"> </v>
      </c>
      <c r="BB4997" s="187" t="str">
        <f>IFERROR(IF(AW4997="","",VLOOKUP(AW4997,SUSS!R:S,2,FALSE)),AY4997*SUSS!$M$2)</f>
        <v/>
      </c>
      <c r="BC4997" s="187" t="str">
        <f t="shared" si="1687"/>
        <v/>
      </c>
    </row>
    <row r="4998" spans="29:55">
      <c r="AC4998" s="187" t="str">
        <f t="shared" si="1667"/>
        <v/>
      </c>
      <c r="AD4998" s="187" t="str">
        <f t="shared" si="1668"/>
        <v/>
      </c>
      <c r="AE4998" s="187" t="str">
        <f t="shared" si="1669"/>
        <v/>
      </c>
      <c r="AF4998" s="187" t="str">
        <f t="shared" si="1670"/>
        <v/>
      </c>
      <c r="AG4998" s="187" t="str">
        <f t="shared" si="1671"/>
        <v/>
      </c>
      <c r="AH4998" s="187" t="str">
        <f t="shared" si="1672"/>
        <v/>
      </c>
      <c r="AI4998" s="187" t="str">
        <f t="shared" si="1673"/>
        <v/>
      </c>
      <c r="AJ4998" s="187" t="str">
        <f t="shared" si="1674"/>
        <v/>
      </c>
      <c r="AK4998" s="187" t="str">
        <f t="shared" si="1675"/>
        <v/>
      </c>
      <c r="AN4998" s="187" t="str">
        <f t="shared" si="1676"/>
        <v/>
      </c>
      <c r="AO4998" s="187" t="str">
        <f t="shared" si="1677"/>
        <v/>
      </c>
      <c r="AP4998" s="187" t="str">
        <f t="shared" si="1678"/>
        <v/>
      </c>
      <c r="AT4998" s="187" t="str">
        <f t="shared" si="1679"/>
        <v/>
      </c>
      <c r="AU4998" s="187" t="str">
        <f t="shared" si="1680"/>
        <v/>
      </c>
      <c r="AV4998" s="187" t="str">
        <f t="shared" si="1681"/>
        <v/>
      </c>
      <c r="AW4998" s="187" t="str">
        <f t="shared" si="1682"/>
        <v/>
      </c>
      <c r="AX4998" s="187" t="str">
        <f t="shared" si="1683"/>
        <v/>
      </c>
      <c r="AY4998" s="187" t="str">
        <f t="shared" si="1684"/>
        <v/>
      </c>
      <c r="AZ4998" s="187" t="str">
        <f t="shared" si="1685"/>
        <v/>
      </c>
      <c r="BA4998" s="187" t="str">
        <f t="shared" si="1686"/>
        <v xml:space="preserve"> </v>
      </c>
      <c r="BB4998" s="187" t="str">
        <f>IFERROR(IF(AW4998="","",VLOOKUP(AW4998,SUSS!R:S,2,FALSE)),AY4998*SUSS!$M$2)</f>
        <v/>
      </c>
      <c r="BC4998" s="187" t="str">
        <f t="shared" si="1687"/>
        <v/>
      </c>
    </row>
    <row r="4999" spans="29:55">
      <c r="AC4999" s="187" t="str">
        <f t="shared" si="1667"/>
        <v/>
      </c>
      <c r="AD4999" s="187" t="str">
        <f t="shared" si="1668"/>
        <v/>
      </c>
      <c r="AE4999" s="187" t="str">
        <f t="shared" si="1669"/>
        <v/>
      </c>
      <c r="AF4999" s="187" t="str">
        <f t="shared" si="1670"/>
        <v/>
      </c>
      <c r="AG4999" s="187" t="str">
        <f t="shared" si="1671"/>
        <v/>
      </c>
      <c r="AH4999" s="187" t="str">
        <f t="shared" si="1672"/>
        <v/>
      </c>
      <c r="AI4999" s="187" t="str">
        <f t="shared" si="1673"/>
        <v/>
      </c>
      <c r="AJ4999" s="187" t="str">
        <f t="shared" si="1674"/>
        <v/>
      </c>
      <c r="AK4999" s="187" t="str">
        <f t="shared" si="1675"/>
        <v/>
      </c>
      <c r="AN4999" s="187" t="str">
        <f t="shared" si="1676"/>
        <v/>
      </c>
      <c r="AO4999" s="187" t="str">
        <f t="shared" si="1677"/>
        <v/>
      </c>
      <c r="AP4999" s="187" t="str">
        <f t="shared" si="1678"/>
        <v/>
      </c>
      <c r="AT4999" s="187" t="str">
        <f t="shared" si="1679"/>
        <v/>
      </c>
      <c r="AU4999" s="187" t="str">
        <f t="shared" si="1680"/>
        <v/>
      </c>
      <c r="AV4999" s="187" t="str">
        <f t="shared" si="1681"/>
        <v/>
      </c>
      <c r="AW4999" s="187" t="str">
        <f t="shared" si="1682"/>
        <v/>
      </c>
      <c r="AX4999" s="187" t="str">
        <f t="shared" si="1683"/>
        <v/>
      </c>
      <c r="AY4999" s="187" t="str">
        <f t="shared" si="1684"/>
        <v/>
      </c>
      <c r="AZ4999" s="187" t="str">
        <f t="shared" si="1685"/>
        <v/>
      </c>
      <c r="BA4999" s="187" t="str">
        <f t="shared" si="1686"/>
        <v xml:space="preserve"> </v>
      </c>
      <c r="BB4999" s="187" t="str">
        <f>IFERROR(IF(AW4999="","",VLOOKUP(AW4999,SUSS!R:S,2,FALSE)),AY4999*SUSS!$M$2)</f>
        <v/>
      </c>
      <c r="BC4999" s="187" t="str">
        <f t="shared" si="1687"/>
        <v/>
      </c>
    </row>
    <row r="5000" spans="29:55">
      <c r="AC5000" s="187" t="str">
        <f t="shared" si="1667"/>
        <v/>
      </c>
      <c r="AD5000" s="187" t="str">
        <f t="shared" si="1668"/>
        <v/>
      </c>
      <c r="AE5000" s="187" t="str">
        <f t="shared" si="1669"/>
        <v/>
      </c>
      <c r="AF5000" s="187" t="str">
        <f t="shared" si="1670"/>
        <v/>
      </c>
      <c r="AG5000" s="187" t="str">
        <f t="shared" si="1671"/>
        <v/>
      </c>
      <c r="AH5000" s="187" t="str">
        <f t="shared" si="1672"/>
        <v/>
      </c>
      <c r="AI5000" s="187" t="str">
        <f t="shared" si="1673"/>
        <v/>
      </c>
      <c r="AJ5000" s="187" t="str">
        <f t="shared" si="1674"/>
        <v/>
      </c>
      <c r="AK5000" s="187" t="str">
        <f t="shared" si="1675"/>
        <v/>
      </c>
      <c r="AN5000" s="187" t="str">
        <f t="shared" si="1676"/>
        <v/>
      </c>
      <c r="AO5000" s="187" t="str">
        <f t="shared" si="1677"/>
        <v/>
      </c>
      <c r="AP5000" s="187" t="str">
        <f t="shared" si="1678"/>
        <v/>
      </c>
      <c r="AT5000" s="187" t="str">
        <f t="shared" si="1679"/>
        <v/>
      </c>
      <c r="AU5000" s="187" t="str">
        <f t="shared" si="1680"/>
        <v/>
      </c>
      <c r="AV5000" s="187" t="str">
        <f t="shared" si="1681"/>
        <v/>
      </c>
      <c r="AW5000" s="187" t="str">
        <f t="shared" si="1682"/>
        <v/>
      </c>
      <c r="AX5000" s="187" t="str">
        <f t="shared" si="1683"/>
        <v/>
      </c>
      <c r="AY5000" s="187" t="str">
        <f t="shared" si="1684"/>
        <v/>
      </c>
      <c r="AZ5000" s="187" t="str">
        <f t="shared" si="1685"/>
        <v/>
      </c>
      <c r="BA5000" s="187" t="str">
        <f t="shared" si="1686"/>
        <v xml:space="preserve"> </v>
      </c>
      <c r="BB5000" s="187" t="str">
        <f>IFERROR(IF(AW5000="","",VLOOKUP(AW5000,SUSS!R:S,2,FALSE)),AY5000*SUSS!$M$2)</f>
        <v/>
      </c>
      <c r="BC5000" s="187" t="str">
        <f t="shared" si="1687"/>
        <v/>
      </c>
    </row>
    <row r="5001" spans="29:55">
      <c r="AC5001" s="187" t="str">
        <f t="shared" si="1667"/>
        <v/>
      </c>
      <c r="AD5001" s="187" t="str">
        <f t="shared" si="1668"/>
        <v/>
      </c>
      <c r="AE5001" s="187" t="str">
        <f t="shared" si="1669"/>
        <v/>
      </c>
      <c r="AF5001" s="187" t="str">
        <f t="shared" si="1670"/>
        <v/>
      </c>
      <c r="AG5001" s="187" t="str">
        <f t="shared" si="1671"/>
        <v/>
      </c>
      <c r="AH5001" s="187" t="str">
        <f t="shared" si="1672"/>
        <v/>
      </c>
      <c r="AI5001" s="187" t="str">
        <f t="shared" si="1673"/>
        <v/>
      </c>
      <c r="AJ5001" s="187" t="str">
        <f t="shared" si="1674"/>
        <v/>
      </c>
      <c r="AK5001" s="187" t="str">
        <f t="shared" si="1675"/>
        <v/>
      </c>
      <c r="AN5001" s="187" t="str">
        <f t="shared" si="1676"/>
        <v/>
      </c>
      <c r="AO5001" s="187" t="str">
        <f t="shared" si="1677"/>
        <v/>
      </c>
      <c r="AP5001" s="187" t="str">
        <f t="shared" si="1678"/>
        <v/>
      </c>
      <c r="AT5001" s="187" t="str">
        <f t="shared" si="1679"/>
        <v/>
      </c>
      <c r="AU5001" s="187" t="str">
        <f t="shared" si="1680"/>
        <v/>
      </c>
      <c r="AV5001" s="187" t="str">
        <f t="shared" si="1681"/>
        <v/>
      </c>
      <c r="AW5001" s="187" t="str">
        <f t="shared" si="1682"/>
        <v/>
      </c>
      <c r="AX5001" s="187" t="str">
        <f t="shared" si="1683"/>
        <v/>
      </c>
      <c r="AY5001" s="187" t="str">
        <f t="shared" si="1684"/>
        <v/>
      </c>
      <c r="AZ5001" s="187" t="str">
        <f t="shared" si="1685"/>
        <v/>
      </c>
      <c r="BA5001" s="187" t="str">
        <f t="shared" si="1686"/>
        <v xml:space="preserve"> </v>
      </c>
      <c r="BB5001" s="187" t="str">
        <f>IFERROR(IF(AW5001="","",VLOOKUP(AW5001,SUSS!R:S,2,FALSE)),AY5001*SUSS!$M$2)</f>
        <v/>
      </c>
      <c r="BC5001" s="187" t="str">
        <f t="shared" si="1687"/>
        <v/>
      </c>
    </row>
    <row r="5002" spans="29:55">
      <c r="AC5002" s="187" t="str">
        <f t="shared" si="1667"/>
        <v/>
      </c>
      <c r="AD5002" s="187" t="str">
        <f t="shared" si="1668"/>
        <v/>
      </c>
      <c r="AE5002" s="187" t="str">
        <f t="shared" si="1669"/>
        <v/>
      </c>
      <c r="AF5002" s="187" t="str">
        <f t="shared" si="1670"/>
        <v/>
      </c>
      <c r="AG5002" s="187" t="str">
        <f t="shared" si="1671"/>
        <v/>
      </c>
      <c r="AH5002" s="187" t="str">
        <f t="shared" si="1672"/>
        <v/>
      </c>
      <c r="AI5002" s="187" t="str">
        <f t="shared" si="1673"/>
        <v/>
      </c>
      <c r="AJ5002" s="187" t="str">
        <f t="shared" si="1674"/>
        <v/>
      </c>
      <c r="AK5002" s="187" t="str">
        <f t="shared" si="1675"/>
        <v/>
      </c>
      <c r="AN5002" s="187" t="str">
        <f t="shared" si="1676"/>
        <v/>
      </c>
      <c r="AO5002" s="187" t="str">
        <f t="shared" si="1677"/>
        <v/>
      </c>
      <c r="AP5002" s="187" t="str">
        <f t="shared" si="1678"/>
        <v/>
      </c>
      <c r="AT5002" s="187" t="str">
        <f t="shared" si="1679"/>
        <v/>
      </c>
      <c r="AU5002" s="187" t="str">
        <f t="shared" si="1680"/>
        <v/>
      </c>
      <c r="AV5002" s="187" t="str">
        <f t="shared" si="1681"/>
        <v/>
      </c>
      <c r="AW5002" s="187" t="str">
        <f t="shared" si="1682"/>
        <v/>
      </c>
      <c r="AX5002" s="187" t="str">
        <f t="shared" si="1683"/>
        <v/>
      </c>
      <c r="AY5002" s="187" t="str">
        <f t="shared" si="1684"/>
        <v/>
      </c>
      <c r="AZ5002" s="187" t="str">
        <f t="shared" si="1685"/>
        <v/>
      </c>
      <c r="BA5002" s="187" t="str">
        <f t="shared" si="1686"/>
        <v xml:space="preserve"> </v>
      </c>
      <c r="BB5002" s="187" t="str">
        <f>IFERROR(IF(AW5002="","",VLOOKUP(AW5002,SUSS!R:S,2,FALSE)),AY5002*SUSS!$M$2)</f>
        <v/>
      </c>
      <c r="BC5002" s="187" t="str">
        <f t="shared" si="1687"/>
        <v/>
      </c>
    </row>
    <row r="5003" spans="29:55">
      <c r="AC5003" s="187" t="str">
        <f t="shared" si="1667"/>
        <v/>
      </c>
      <c r="AD5003" s="187" t="str">
        <f t="shared" si="1668"/>
        <v/>
      </c>
      <c r="AE5003" s="187" t="str">
        <f t="shared" si="1669"/>
        <v/>
      </c>
      <c r="AF5003" s="187" t="str">
        <f t="shared" si="1670"/>
        <v/>
      </c>
      <c r="AG5003" s="187" t="str">
        <f t="shared" si="1671"/>
        <v/>
      </c>
      <c r="AH5003" s="187" t="str">
        <f t="shared" si="1672"/>
        <v/>
      </c>
      <c r="AI5003" s="187" t="str">
        <f t="shared" si="1673"/>
        <v/>
      </c>
      <c r="AJ5003" s="187" t="str">
        <f t="shared" si="1674"/>
        <v/>
      </c>
      <c r="AK5003" s="187" t="str">
        <f t="shared" si="1675"/>
        <v/>
      </c>
      <c r="AN5003" s="187" t="str">
        <f t="shared" si="1676"/>
        <v/>
      </c>
      <c r="AO5003" s="187" t="str">
        <f t="shared" si="1677"/>
        <v/>
      </c>
      <c r="AP5003" s="187" t="str">
        <f t="shared" si="1678"/>
        <v/>
      </c>
      <c r="AT5003" s="187" t="str">
        <f t="shared" si="1679"/>
        <v/>
      </c>
      <c r="AU5003" s="187" t="str">
        <f t="shared" si="1680"/>
        <v/>
      </c>
      <c r="AV5003" s="187" t="str">
        <f t="shared" si="1681"/>
        <v/>
      </c>
      <c r="AW5003" s="187" t="str">
        <f t="shared" si="1682"/>
        <v/>
      </c>
      <c r="AX5003" s="187" t="str">
        <f t="shared" si="1683"/>
        <v/>
      </c>
      <c r="AY5003" s="187" t="str">
        <f t="shared" si="1684"/>
        <v/>
      </c>
      <c r="AZ5003" s="187" t="str">
        <f t="shared" si="1685"/>
        <v/>
      </c>
      <c r="BA5003" s="187" t="str">
        <f t="shared" si="1686"/>
        <v xml:space="preserve"> </v>
      </c>
      <c r="BB5003" s="187" t="str">
        <f>IFERROR(IF(AW5003="","",VLOOKUP(AW5003,SUSS!R:S,2,FALSE)),AY5003*SUSS!$M$2)</f>
        <v/>
      </c>
      <c r="BC5003" s="187" t="str">
        <f t="shared" si="1687"/>
        <v/>
      </c>
    </row>
    <row r="5004" spans="29:55">
      <c r="AC5004" s="187" t="str">
        <f t="shared" si="1667"/>
        <v/>
      </c>
      <c r="AD5004" s="187" t="str">
        <f t="shared" si="1668"/>
        <v/>
      </c>
      <c r="AE5004" s="187" t="str">
        <f t="shared" si="1669"/>
        <v/>
      </c>
      <c r="AF5004" s="187" t="str">
        <f t="shared" si="1670"/>
        <v/>
      </c>
      <c r="AG5004" s="187" t="str">
        <f t="shared" si="1671"/>
        <v/>
      </c>
      <c r="AH5004" s="187" t="str">
        <f t="shared" si="1672"/>
        <v/>
      </c>
      <c r="AI5004" s="187" t="str">
        <f t="shared" si="1673"/>
        <v/>
      </c>
      <c r="AJ5004" s="187" t="str">
        <f t="shared" si="1674"/>
        <v/>
      </c>
      <c r="AK5004" s="187" t="str">
        <f t="shared" si="1675"/>
        <v/>
      </c>
      <c r="AN5004" s="187" t="str">
        <f t="shared" si="1676"/>
        <v/>
      </c>
      <c r="AO5004" s="187" t="str">
        <f t="shared" si="1677"/>
        <v/>
      </c>
      <c r="AP5004" s="187" t="str">
        <f t="shared" si="1678"/>
        <v/>
      </c>
      <c r="AT5004" s="187" t="str">
        <f t="shared" si="1679"/>
        <v/>
      </c>
      <c r="AU5004" s="187" t="str">
        <f t="shared" si="1680"/>
        <v/>
      </c>
      <c r="AV5004" s="187" t="str">
        <f t="shared" si="1681"/>
        <v/>
      </c>
      <c r="AW5004" s="187" t="str">
        <f t="shared" si="1682"/>
        <v/>
      </c>
      <c r="AX5004" s="187" t="str">
        <f t="shared" si="1683"/>
        <v/>
      </c>
      <c r="AY5004" s="187" t="str">
        <f t="shared" si="1684"/>
        <v/>
      </c>
      <c r="AZ5004" s="187" t="str">
        <f t="shared" si="1685"/>
        <v/>
      </c>
      <c r="BA5004" s="187" t="str">
        <f t="shared" si="1686"/>
        <v xml:space="preserve"> </v>
      </c>
      <c r="BB5004" s="187" t="str">
        <f>IFERROR(IF(AW5004="","",VLOOKUP(AW5004,SUSS!R:S,2,FALSE)),AY5004*SUSS!$M$2)</f>
        <v/>
      </c>
      <c r="BC5004" s="187" t="str">
        <f t="shared" si="1687"/>
        <v/>
      </c>
    </row>
    <row r="5005" spans="29:55">
      <c r="AC5005" s="187" t="str">
        <f t="shared" si="1667"/>
        <v/>
      </c>
      <c r="AD5005" s="187" t="str">
        <f t="shared" si="1668"/>
        <v/>
      </c>
      <c r="AE5005" s="187" t="str">
        <f t="shared" si="1669"/>
        <v/>
      </c>
      <c r="AF5005" s="187" t="str">
        <f t="shared" si="1670"/>
        <v/>
      </c>
      <c r="AG5005" s="187" t="str">
        <f t="shared" si="1671"/>
        <v/>
      </c>
      <c r="AH5005" s="187" t="str">
        <f t="shared" si="1672"/>
        <v/>
      </c>
      <c r="AI5005" s="187" t="str">
        <f t="shared" si="1673"/>
        <v/>
      </c>
      <c r="AJ5005" s="187" t="str">
        <f t="shared" si="1674"/>
        <v/>
      </c>
      <c r="AK5005" s="187" t="str">
        <f t="shared" si="1675"/>
        <v/>
      </c>
      <c r="AN5005" s="187" t="str">
        <f t="shared" si="1676"/>
        <v/>
      </c>
      <c r="AO5005" s="187" t="str">
        <f t="shared" si="1677"/>
        <v/>
      </c>
      <c r="AP5005" s="187" t="str">
        <f t="shared" si="1678"/>
        <v/>
      </c>
      <c r="AT5005" s="187" t="str">
        <f t="shared" si="1679"/>
        <v/>
      </c>
      <c r="AU5005" s="187" t="str">
        <f t="shared" si="1680"/>
        <v/>
      </c>
      <c r="AV5005" s="187" t="str">
        <f t="shared" si="1681"/>
        <v/>
      </c>
      <c r="AW5005" s="187" t="str">
        <f t="shared" si="1682"/>
        <v/>
      </c>
      <c r="AX5005" s="187" t="str">
        <f t="shared" si="1683"/>
        <v/>
      </c>
      <c r="AY5005" s="187" t="str">
        <f t="shared" si="1684"/>
        <v/>
      </c>
      <c r="AZ5005" s="187" t="str">
        <f t="shared" si="1685"/>
        <v/>
      </c>
      <c r="BA5005" s="187" t="str">
        <f t="shared" si="1686"/>
        <v xml:space="preserve"> </v>
      </c>
      <c r="BB5005" s="187" t="str">
        <f>IFERROR(IF(AW5005="","",VLOOKUP(AW5005,SUSS!R:S,2,FALSE)),AY5005*SUSS!$M$2)</f>
        <v/>
      </c>
      <c r="BC5005" s="187" t="str">
        <f t="shared" si="1687"/>
        <v/>
      </c>
    </row>
    <row r="5006" spans="29:55">
      <c r="AC5006" s="187" t="str">
        <f t="shared" si="1667"/>
        <v/>
      </c>
      <c r="AD5006" s="187" t="str">
        <f t="shared" si="1668"/>
        <v/>
      </c>
      <c r="AE5006" s="187" t="str">
        <f t="shared" si="1669"/>
        <v/>
      </c>
      <c r="AF5006" s="187" t="str">
        <f t="shared" si="1670"/>
        <v/>
      </c>
      <c r="AG5006" s="187" t="str">
        <f t="shared" si="1671"/>
        <v/>
      </c>
      <c r="AH5006" s="187" t="str">
        <f t="shared" si="1672"/>
        <v/>
      </c>
      <c r="AI5006" s="187" t="str">
        <f t="shared" si="1673"/>
        <v/>
      </c>
      <c r="AJ5006" s="187" t="str">
        <f t="shared" si="1674"/>
        <v/>
      </c>
      <c r="AK5006" s="187" t="str">
        <f t="shared" si="1675"/>
        <v/>
      </c>
      <c r="AN5006" s="187" t="str">
        <f t="shared" si="1676"/>
        <v/>
      </c>
      <c r="AO5006" s="187" t="str">
        <f t="shared" si="1677"/>
        <v/>
      </c>
      <c r="AP5006" s="187" t="str">
        <f t="shared" si="1678"/>
        <v/>
      </c>
      <c r="AT5006" s="187" t="str">
        <f t="shared" si="1679"/>
        <v/>
      </c>
      <c r="AU5006" s="187" t="str">
        <f t="shared" si="1680"/>
        <v/>
      </c>
      <c r="AV5006" s="187" t="str">
        <f t="shared" si="1681"/>
        <v/>
      </c>
      <c r="AW5006" s="187" t="str">
        <f t="shared" si="1682"/>
        <v/>
      </c>
      <c r="AX5006" s="187" t="str">
        <f t="shared" si="1683"/>
        <v/>
      </c>
      <c r="AY5006" s="187" t="str">
        <f t="shared" si="1684"/>
        <v/>
      </c>
      <c r="AZ5006" s="187" t="str">
        <f t="shared" si="1685"/>
        <v/>
      </c>
      <c r="BA5006" s="187" t="str">
        <f t="shared" si="1686"/>
        <v xml:space="preserve"> </v>
      </c>
      <c r="BB5006" s="187" t="str">
        <f>IFERROR(IF(AW5006="","",VLOOKUP(AW5006,SUSS!R:S,2,FALSE)),AY5006*SUSS!$M$2)</f>
        <v/>
      </c>
      <c r="BC5006" s="187" t="str">
        <f t="shared" si="1687"/>
        <v/>
      </c>
    </row>
    <row r="5007" spans="29:55">
      <c r="AC5007" s="187" t="str">
        <f t="shared" si="1667"/>
        <v/>
      </c>
      <c r="AD5007" s="187" t="str">
        <f t="shared" si="1668"/>
        <v/>
      </c>
      <c r="AE5007" s="187" t="str">
        <f t="shared" si="1669"/>
        <v/>
      </c>
      <c r="AF5007" s="187" t="str">
        <f t="shared" si="1670"/>
        <v/>
      </c>
      <c r="AG5007" s="187" t="str">
        <f t="shared" si="1671"/>
        <v/>
      </c>
      <c r="AH5007" s="187" t="str">
        <f t="shared" si="1672"/>
        <v/>
      </c>
      <c r="AI5007" s="187" t="str">
        <f t="shared" si="1673"/>
        <v/>
      </c>
      <c r="AJ5007" s="187" t="str">
        <f t="shared" si="1674"/>
        <v/>
      </c>
      <c r="AK5007" s="187" t="str">
        <f t="shared" si="1675"/>
        <v/>
      </c>
      <c r="AN5007" s="187" t="str">
        <f t="shared" si="1676"/>
        <v/>
      </c>
      <c r="AO5007" s="187" t="str">
        <f t="shared" si="1677"/>
        <v/>
      </c>
      <c r="AP5007" s="187" t="str">
        <f t="shared" si="1678"/>
        <v/>
      </c>
      <c r="AT5007" s="187" t="str">
        <f t="shared" si="1679"/>
        <v/>
      </c>
      <c r="AU5007" s="187" t="str">
        <f t="shared" si="1680"/>
        <v/>
      </c>
      <c r="AV5007" s="187" t="str">
        <f t="shared" si="1681"/>
        <v/>
      </c>
      <c r="AW5007" s="187" t="str">
        <f t="shared" si="1682"/>
        <v/>
      </c>
      <c r="AX5007" s="187" t="str">
        <f t="shared" si="1683"/>
        <v/>
      </c>
      <c r="AY5007" s="187" t="str">
        <f t="shared" si="1684"/>
        <v/>
      </c>
      <c r="AZ5007" s="187" t="str">
        <f t="shared" si="1685"/>
        <v/>
      </c>
      <c r="BA5007" s="187" t="str">
        <f t="shared" si="1686"/>
        <v xml:space="preserve"> </v>
      </c>
      <c r="BB5007" s="187" t="str">
        <f>IFERROR(IF(AW5007="","",VLOOKUP(AW5007,SUSS!R:S,2,FALSE)),AY5007*SUSS!$M$2)</f>
        <v/>
      </c>
      <c r="BC5007" s="187" t="str">
        <f t="shared" si="1687"/>
        <v/>
      </c>
    </row>
    <row r="5008" spans="29:55">
      <c r="AC5008" s="187" t="str">
        <f t="shared" si="1667"/>
        <v/>
      </c>
      <c r="AD5008" s="187" t="str">
        <f t="shared" si="1668"/>
        <v/>
      </c>
      <c r="AE5008" s="187" t="str">
        <f t="shared" si="1669"/>
        <v/>
      </c>
      <c r="AF5008" s="187" t="str">
        <f t="shared" si="1670"/>
        <v/>
      </c>
      <c r="AG5008" s="187" t="str">
        <f t="shared" si="1671"/>
        <v/>
      </c>
      <c r="AH5008" s="187" t="str">
        <f t="shared" si="1672"/>
        <v/>
      </c>
      <c r="AI5008" s="187" t="str">
        <f t="shared" si="1673"/>
        <v/>
      </c>
      <c r="AJ5008" s="187" t="str">
        <f t="shared" si="1674"/>
        <v/>
      </c>
      <c r="AK5008" s="187" t="str">
        <f t="shared" si="1675"/>
        <v/>
      </c>
      <c r="AN5008" s="187" t="str">
        <f t="shared" si="1676"/>
        <v/>
      </c>
      <c r="AO5008" s="187" t="str">
        <f t="shared" si="1677"/>
        <v/>
      </c>
      <c r="AP5008" s="187" t="str">
        <f t="shared" si="1678"/>
        <v/>
      </c>
      <c r="AT5008" s="187" t="str">
        <f t="shared" si="1679"/>
        <v/>
      </c>
      <c r="AU5008" s="187" t="str">
        <f t="shared" si="1680"/>
        <v/>
      </c>
      <c r="AV5008" s="187" t="str">
        <f t="shared" si="1681"/>
        <v/>
      </c>
      <c r="AW5008" s="187" t="str">
        <f t="shared" si="1682"/>
        <v/>
      </c>
      <c r="AX5008" s="187" t="str">
        <f t="shared" si="1683"/>
        <v/>
      </c>
      <c r="AY5008" s="187" t="str">
        <f t="shared" si="1684"/>
        <v/>
      </c>
      <c r="AZ5008" s="187" t="str">
        <f t="shared" si="1685"/>
        <v/>
      </c>
      <c r="BA5008" s="187" t="str">
        <f t="shared" si="1686"/>
        <v xml:space="preserve"> </v>
      </c>
      <c r="BB5008" s="187" t="str">
        <f>IFERROR(IF(AW5008="","",VLOOKUP(AW5008,SUSS!R:S,2,FALSE)),AY5008*SUSS!$M$2)</f>
        <v/>
      </c>
      <c r="BC5008" s="187" t="str">
        <f t="shared" si="1687"/>
        <v/>
      </c>
    </row>
    <row r="5009" spans="29:55">
      <c r="AC5009" s="187" t="str">
        <f t="shared" si="1667"/>
        <v/>
      </c>
      <c r="AD5009" s="187" t="str">
        <f t="shared" si="1668"/>
        <v/>
      </c>
      <c r="AE5009" s="187" t="str">
        <f t="shared" si="1669"/>
        <v/>
      </c>
      <c r="AF5009" s="187" t="str">
        <f t="shared" si="1670"/>
        <v/>
      </c>
      <c r="AG5009" s="187" t="str">
        <f t="shared" si="1671"/>
        <v/>
      </c>
      <c r="AH5009" s="187" t="str">
        <f t="shared" si="1672"/>
        <v/>
      </c>
      <c r="AI5009" s="187" t="str">
        <f t="shared" si="1673"/>
        <v/>
      </c>
      <c r="AJ5009" s="187" t="str">
        <f t="shared" si="1674"/>
        <v/>
      </c>
      <c r="AK5009" s="187" t="str">
        <f t="shared" si="1675"/>
        <v/>
      </c>
      <c r="AN5009" s="187" t="str">
        <f t="shared" si="1676"/>
        <v/>
      </c>
      <c r="AO5009" s="187" t="str">
        <f t="shared" si="1677"/>
        <v/>
      </c>
      <c r="AP5009" s="187" t="str">
        <f t="shared" si="1678"/>
        <v/>
      </c>
      <c r="AT5009" s="187" t="str">
        <f t="shared" si="1679"/>
        <v/>
      </c>
      <c r="AU5009" s="187" t="str">
        <f t="shared" si="1680"/>
        <v/>
      </c>
      <c r="AV5009" s="187" t="str">
        <f t="shared" si="1681"/>
        <v/>
      </c>
      <c r="AW5009" s="187" t="str">
        <f t="shared" si="1682"/>
        <v/>
      </c>
      <c r="AX5009" s="187" t="str">
        <f t="shared" si="1683"/>
        <v/>
      </c>
      <c r="AY5009" s="187" t="str">
        <f t="shared" si="1684"/>
        <v/>
      </c>
      <c r="AZ5009" s="187" t="str">
        <f t="shared" si="1685"/>
        <v/>
      </c>
      <c r="BA5009" s="187" t="str">
        <f t="shared" si="1686"/>
        <v xml:space="preserve"> </v>
      </c>
      <c r="BB5009" s="187" t="str">
        <f>IFERROR(IF(AW5009="","",VLOOKUP(AW5009,SUSS!R:S,2,FALSE)),AY5009*SUSS!$M$2)</f>
        <v/>
      </c>
      <c r="BC5009" s="187" t="str">
        <f t="shared" si="1687"/>
        <v/>
      </c>
    </row>
    <row r="5010" spans="29:55">
      <c r="AC5010" s="187" t="str">
        <f t="shared" si="1667"/>
        <v/>
      </c>
      <c r="AD5010" s="187" t="str">
        <f t="shared" si="1668"/>
        <v/>
      </c>
      <c r="AE5010" s="187" t="str">
        <f t="shared" si="1669"/>
        <v/>
      </c>
      <c r="AF5010" s="187" t="str">
        <f t="shared" si="1670"/>
        <v/>
      </c>
      <c r="AG5010" s="187" t="str">
        <f t="shared" si="1671"/>
        <v/>
      </c>
      <c r="AH5010" s="187" t="str">
        <f t="shared" si="1672"/>
        <v/>
      </c>
      <c r="AI5010" s="187" t="str">
        <f t="shared" si="1673"/>
        <v/>
      </c>
      <c r="AJ5010" s="187" t="str">
        <f t="shared" si="1674"/>
        <v/>
      </c>
      <c r="AK5010" s="187" t="str">
        <f t="shared" si="1675"/>
        <v/>
      </c>
      <c r="AN5010" s="187" t="str">
        <f t="shared" si="1676"/>
        <v/>
      </c>
      <c r="AO5010" s="187" t="str">
        <f t="shared" si="1677"/>
        <v/>
      </c>
      <c r="AP5010" s="187" t="str">
        <f t="shared" si="1678"/>
        <v/>
      </c>
      <c r="AT5010" s="187" t="str">
        <f t="shared" si="1679"/>
        <v/>
      </c>
      <c r="AU5010" s="187" t="str">
        <f t="shared" si="1680"/>
        <v/>
      </c>
      <c r="AV5010" s="187" t="str">
        <f t="shared" si="1681"/>
        <v/>
      </c>
      <c r="AW5010" s="187" t="str">
        <f t="shared" si="1682"/>
        <v/>
      </c>
      <c r="AX5010" s="187" t="str">
        <f t="shared" si="1683"/>
        <v/>
      </c>
      <c r="AY5010" s="187" t="str">
        <f t="shared" si="1684"/>
        <v/>
      </c>
      <c r="AZ5010" s="187" t="str">
        <f t="shared" si="1685"/>
        <v/>
      </c>
      <c r="BA5010" s="187" t="str">
        <f t="shared" si="1686"/>
        <v xml:space="preserve"> </v>
      </c>
      <c r="BB5010" s="187" t="str">
        <f>IFERROR(IF(AW5010="","",VLOOKUP(AW5010,SUSS!R:S,2,FALSE)),AY5010*SUSS!$M$2)</f>
        <v/>
      </c>
      <c r="BC5010" s="187" t="str">
        <f t="shared" si="1687"/>
        <v/>
      </c>
    </row>
    <row r="5011" spans="29:55">
      <c r="AC5011" s="187" t="str">
        <f t="shared" si="1667"/>
        <v/>
      </c>
      <c r="AD5011" s="187" t="str">
        <f t="shared" si="1668"/>
        <v/>
      </c>
      <c r="AE5011" s="187" t="str">
        <f t="shared" si="1669"/>
        <v/>
      </c>
      <c r="AF5011" s="187" t="str">
        <f t="shared" si="1670"/>
        <v/>
      </c>
      <c r="AG5011" s="187" t="str">
        <f t="shared" si="1671"/>
        <v/>
      </c>
      <c r="AH5011" s="187" t="str">
        <f t="shared" si="1672"/>
        <v/>
      </c>
      <c r="AI5011" s="187" t="str">
        <f t="shared" si="1673"/>
        <v/>
      </c>
      <c r="AJ5011" s="187" t="str">
        <f t="shared" si="1674"/>
        <v/>
      </c>
      <c r="AK5011" s="187" t="str">
        <f t="shared" si="1675"/>
        <v/>
      </c>
      <c r="AN5011" s="187" t="str">
        <f t="shared" si="1676"/>
        <v/>
      </c>
      <c r="AO5011" s="187" t="str">
        <f t="shared" si="1677"/>
        <v/>
      </c>
      <c r="AP5011" s="187" t="str">
        <f t="shared" si="1678"/>
        <v/>
      </c>
      <c r="AT5011" s="187" t="str">
        <f t="shared" si="1679"/>
        <v/>
      </c>
      <c r="AU5011" s="187" t="str">
        <f t="shared" si="1680"/>
        <v/>
      </c>
      <c r="AV5011" s="187" t="str">
        <f t="shared" si="1681"/>
        <v/>
      </c>
      <c r="AW5011" s="187" t="str">
        <f t="shared" si="1682"/>
        <v/>
      </c>
      <c r="AX5011" s="187" t="str">
        <f t="shared" si="1683"/>
        <v/>
      </c>
      <c r="AY5011" s="187" t="str">
        <f t="shared" si="1684"/>
        <v/>
      </c>
      <c r="AZ5011" s="187" t="str">
        <f t="shared" si="1685"/>
        <v/>
      </c>
      <c r="BA5011" s="187" t="str">
        <f t="shared" si="1686"/>
        <v xml:space="preserve"> </v>
      </c>
      <c r="BB5011" s="187" t="str">
        <f>IFERROR(IF(AW5011="","",VLOOKUP(AW5011,SUSS!R:S,2,FALSE)),AY5011*SUSS!$M$2)</f>
        <v/>
      </c>
      <c r="BC5011" s="187" t="str">
        <f t="shared" si="1687"/>
        <v/>
      </c>
    </row>
    <row r="5012" spans="29:55">
      <c r="AC5012" s="187" t="str">
        <f t="shared" si="1667"/>
        <v/>
      </c>
      <c r="AD5012" s="187" t="str">
        <f t="shared" si="1668"/>
        <v/>
      </c>
      <c r="AE5012" s="187" t="str">
        <f t="shared" si="1669"/>
        <v/>
      </c>
      <c r="AF5012" s="187" t="str">
        <f t="shared" si="1670"/>
        <v/>
      </c>
      <c r="AG5012" s="187" t="str">
        <f t="shared" si="1671"/>
        <v/>
      </c>
      <c r="AH5012" s="187" t="str">
        <f t="shared" si="1672"/>
        <v/>
      </c>
      <c r="AI5012" s="187" t="str">
        <f t="shared" si="1673"/>
        <v/>
      </c>
      <c r="AJ5012" s="187" t="str">
        <f t="shared" si="1674"/>
        <v/>
      </c>
      <c r="AK5012" s="187" t="str">
        <f t="shared" si="1675"/>
        <v/>
      </c>
      <c r="AN5012" s="187" t="str">
        <f t="shared" si="1676"/>
        <v/>
      </c>
      <c r="AO5012" s="187" t="str">
        <f t="shared" si="1677"/>
        <v/>
      </c>
      <c r="AP5012" s="187" t="str">
        <f t="shared" si="1678"/>
        <v/>
      </c>
      <c r="AT5012" s="187" t="str">
        <f t="shared" si="1679"/>
        <v/>
      </c>
      <c r="AU5012" s="187" t="str">
        <f t="shared" si="1680"/>
        <v/>
      </c>
      <c r="AV5012" s="187" t="str">
        <f t="shared" si="1681"/>
        <v/>
      </c>
      <c r="AW5012" s="187" t="str">
        <f t="shared" si="1682"/>
        <v/>
      </c>
      <c r="AX5012" s="187" t="str">
        <f t="shared" si="1683"/>
        <v/>
      </c>
      <c r="AY5012" s="187" t="str">
        <f t="shared" si="1684"/>
        <v/>
      </c>
      <c r="AZ5012" s="187" t="str">
        <f t="shared" si="1685"/>
        <v/>
      </c>
      <c r="BA5012" s="187" t="str">
        <f t="shared" si="1686"/>
        <v xml:space="preserve"> </v>
      </c>
      <c r="BB5012" s="187" t="str">
        <f>IFERROR(IF(AW5012="","",VLOOKUP(AW5012,SUSS!R:S,2,FALSE)),AY5012*SUSS!$M$2)</f>
        <v/>
      </c>
      <c r="BC5012" s="187" t="str">
        <f t="shared" si="1687"/>
        <v/>
      </c>
    </row>
    <row r="5013" spans="29:55">
      <c r="AC5013" s="187" t="str">
        <f t="shared" si="1667"/>
        <v/>
      </c>
      <c r="AD5013" s="187" t="str">
        <f t="shared" si="1668"/>
        <v/>
      </c>
      <c r="AE5013" s="187" t="str">
        <f t="shared" si="1669"/>
        <v/>
      </c>
      <c r="AF5013" s="187" t="str">
        <f t="shared" si="1670"/>
        <v/>
      </c>
      <c r="AG5013" s="187" t="str">
        <f t="shared" si="1671"/>
        <v/>
      </c>
      <c r="AH5013" s="187" t="str">
        <f t="shared" si="1672"/>
        <v/>
      </c>
      <c r="AI5013" s="187" t="str">
        <f t="shared" si="1673"/>
        <v/>
      </c>
      <c r="AJ5013" s="187" t="str">
        <f t="shared" si="1674"/>
        <v/>
      </c>
      <c r="AK5013" s="187" t="str">
        <f t="shared" si="1675"/>
        <v/>
      </c>
      <c r="AN5013" s="187" t="str">
        <f t="shared" si="1676"/>
        <v/>
      </c>
      <c r="AO5013" s="187" t="str">
        <f t="shared" si="1677"/>
        <v/>
      </c>
      <c r="AP5013" s="187" t="str">
        <f t="shared" si="1678"/>
        <v/>
      </c>
      <c r="AT5013" s="187" t="str">
        <f t="shared" si="1679"/>
        <v/>
      </c>
      <c r="AU5013" s="187" t="str">
        <f t="shared" si="1680"/>
        <v/>
      </c>
      <c r="AV5013" s="187" t="str">
        <f t="shared" si="1681"/>
        <v/>
      </c>
      <c r="AW5013" s="187" t="str">
        <f t="shared" si="1682"/>
        <v/>
      </c>
      <c r="AX5013" s="187" t="str">
        <f t="shared" si="1683"/>
        <v/>
      </c>
      <c r="AY5013" s="187" t="str">
        <f t="shared" si="1684"/>
        <v/>
      </c>
      <c r="AZ5013" s="187" t="str">
        <f t="shared" si="1685"/>
        <v/>
      </c>
      <c r="BA5013" s="187" t="str">
        <f t="shared" si="1686"/>
        <v xml:space="preserve"> </v>
      </c>
      <c r="BB5013" s="187" t="str">
        <f>IFERROR(IF(AW5013="","",VLOOKUP(AW5013,SUSS!R:S,2,FALSE)),AY5013*SUSS!$M$2)</f>
        <v/>
      </c>
      <c r="BC5013" s="187" t="str">
        <f t="shared" si="1687"/>
        <v/>
      </c>
    </row>
    <row r="5014" spans="29:55">
      <c r="AC5014" s="187" t="str">
        <f t="shared" si="1667"/>
        <v/>
      </c>
      <c r="AD5014" s="187" t="str">
        <f t="shared" si="1668"/>
        <v/>
      </c>
      <c r="AE5014" s="187" t="str">
        <f t="shared" si="1669"/>
        <v/>
      </c>
      <c r="AF5014" s="187" t="str">
        <f t="shared" si="1670"/>
        <v/>
      </c>
      <c r="AG5014" s="187" t="str">
        <f t="shared" si="1671"/>
        <v/>
      </c>
      <c r="AH5014" s="187" t="str">
        <f t="shared" si="1672"/>
        <v/>
      </c>
      <c r="AI5014" s="187" t="str">
        <f t="shared" si="1673"/>
        <v/>
      </c>
      <c r="AJ5014" s="187" t="str">
        <f t="shared" si="1674"/>
        <v/>
      </c>
      <c r="AK5014" s="187" t="str">
        <f t="shared" si="1675"/>
        <v/>
      </c>
      <c r="AN5014" s="187" t="str">
        <f t="shared" si="1676"/>
        <v/>
      </c>
      <c r="AO5014" s="187" t="str">
        <f t="shared" si="1677"/>
        <v/>
      </c>
      <c r="AP5014" s="187" t="str">
        <f t="shared" si="1678"/>
        <v/>
      </c>
      <c r="AT5014" s="187" t="str">
        <f t="shared" si="1679"/>
        <v/>
      </c>
      <c r="AU5014" s="187" t="str">
        <f t="shared" si="1680"/>
        <v/>
      </c>
      <c r="AV5014" s="187" t="str">
        <f t="shared" si="1681"/>
        <v/>
      </c>
      <c r="AW5014" s="187" t="str">
        <f t="shared" si="1682"/>
        <v/>
      </c>
      <c r="AX5014" s="187" t="str">
        <f t="shared" si="1683"/>
        <v/>
      </c>
      <c r="AY5014" s="187" t="str">
        <f t="shared" si="1684"/>
        <v/>
      </c>
      <c r="AZ5014" s="187" t="str">
        <f t="shared" si="1685"/>
        <v/>
      </c>
      <c r="BA5014" s="187" t="str">
        <f t="shared" si="1686"/>
        <v xml:space="preserve"> </v>
      </c>
      <c r="BB5014" s="187" t="str">
        <f>IFERROR(IF(AW5014="","",VLOOKUP(AW5014,SUSS!R:S,2,FALSE)),AY5014*SUSS!$M$2)</f>
        <v/>
      </c>
      <c r="BC5014" s="187" t="str">
        <f t="shared" si="1687"/>
        <v/>
      </c>
    </row>
    <row r="5015" spans="29:55">
      <c r="AC5015" s="187" t="str">
        <f t="shared" si="1667"/>
        <v/>
      </c>
      <c r="AD5015" s="187" t="str">
        <f t="shared" si="1668"/>
        <v/>
      </c>
      <c r="AE5015" s="187" t="str">
        <f t="shared" si="1669"/>
        <v/>
      </c>
      <c r="AF5015" s="187" t="str">
        <f t="shared" si="1670"/>
        <v/>
      </c>
      <c r="AG5015" s="187" t="str">
        <f t="shared" si="1671"/>
        <v/>
      </c>
      <c r="AH5015" s="187" t="str">
        <f t="shared" si="1672"/>
        <v/>
      </c>
      <c r="AI5015" s="187" t="str">
        <f t="shared" si="1673"/>
        <v/>
      </c>
      <c r="AJ5015" s="187" t="str">
        <f t="shared" si="1674"/>
        <v/>
      </c>
      <c r="AK5015" s="187" t="str">
        <f t="shared" si="1675"/>
        <v/>
      </c>
      <c r="AN5015" s="187" t="str">
        <f t="shared" si="1676"/>
        <v/>
      </c>
      <c r="AO5015" s="187" t="str">
        <f t="shared" si="1677"/>
        <v/>
      </c>
      <c r="AP5015" s="187" t="str">
        <f t="shared" si="1678"/>
        <v/>
      </c>
      <c r="AT5015" s="187" t="str">
        <f t="shared" si="1679"/>
        <v/>
      </c>
      <c r="AU5015" s="187" t="str">
        <f t="shared" si="1680"/>
        <v/>
      </c>
      <c r="AV5015" s="187" t="str">
        <f t="shared" si="1681"/>
        <v/>
      </c>
      <c r="AW5015" s="187" t="str">
        <f t="shared" si="1682"/>
        <v/>
      </c>
      <c r="AX5015" s="187" t="str">
        <f t="shared" si="1683"/>
        <v/>
      </c>
      <c r="AY5015" s="187" t="str">
        <f t="shared" si="1684"/>
        <v/>
      </c>
      <c r="AZ5015" s="187" t="str">
        <f t="shared" si="1685"/>
        <v/>
      </c>
      <c r="BA5015" s="187" t="str">
        <f t="shared" si="1686"/>
        <v xml:space="preserve"> </v>
      </c>
      <c r="BB5015" s="187" t="str">
        <f>IFERROR(IF(AW5015="","",VLOOKUP(AW5015,SUSS!R:S,2,FALSE)),AY5015*SUSS!$M$2)</f>
        <v/>
      </c>
      <c r="BC5015" s="187" t="str">
        <f t="shared" si="1687"/>
        <v/>
      </c>
    </row>
    <row r="5016" spans="29:55">
      <c r="AC5016" s="187" t="str">
        <f t="shared" si="1667"/>
        <v/>
      </c>
      <c r="AD5016" s="187" t="str">
        <f t="shared" si="1668"/>
        <v/>
      </c>
      <c r="AE5016" s="187" t="str">
        <f t="shared" si="1669"/>
        <v/>
      </c>
      <c r="AF5016" s="187" t="str">
        <f t="shared" si="1670"/>
        <v/>
      </c>
      <c r="AG5016" s="187" t="str">
        <f t="shared" si="1671"/>
        <v/>
      </c>
      <c r="AH5016" s="187" t="str">
        <f t="shared" si="1672"/>
        <v/>
      </c>
      <c r="AI5016" s="187" t="str">
        <f t="shared" si="1673"/>
        <v/>
      </c>
      <c r="AJ5016" s="187" t="str">
        <f t="shared" si="1674"/>
        <v/>
      </c>
      <c r="AK5016" s="187" t="str">
        <f t="shared" si="1675"/>
        <v/>
      </c>
      <c r="AN5016" s="187" t="str">
        <f t="shared" si="1676"/>
        <v/>
      </c>
      <c r="AO5016" s="187" t="str">
        <f t="shared" si="1677"/>
        <v/>
      </c>
      <c r="AP5016" s="187" t="str">
        <f t="shared" si="1678"/>
        <v/>
      </c>
      <c r="AT5016" s="187" t="str">
        <f t="shared" si="1679"/>
        <v/>
      </c>
      <c r="AU5016" s="187" t="str">
        <f t="shared" si="1680"/>
        <v/>
      </c>
      <c r="AV5016" s="187" t="str">
        <f t="shared" si="1681"/>
        <v/>
      </c>
      <c r="AW5016" s="187" t="str">
        <f t="shared" si="1682"/>
        <v/>
      </c>
      <c r="AX5016" s="187" t="str">
        <f t="shared" si="1683"/>
        <v/>
      </c>
      <c r="AY5016" s="187" t="str">
        <f t="shared" si="1684"/>
        <v/>
      </c>
      <c r="AZ5016" s="187" t="str">
        <f t="shared" si="1685"/>
        <v/>
      </c>
      <c r="BA5016" s="187" t="str">
        <f t="shared" si="1686"/>
        <v xml:space="preserve"> </v>
      </c>
      <c r="BB5016" s="187" t="str">
        <f>IFERROR(IF(AW5016="","",VLOOKUP(AW5016,SUSS!R:S,2,FALSE)),AY5016*SUSS!$M$2)</f>
        <v/>
      </c>
      <c r="BC5016" s="187" t="str">
        <f t="shared" si="1687"/>
        <v/>
      </c>
    </row>
    <row r="5017" spans="29:55">
      <c r="AC5017" s="187" t="str">
        <f t="shared" si="1667"/>
        <v/>
      </c>
      <c r="AD5017" s="187" t="str">
        <f t="shared" si="1668"/>
        <v/>
      </c>
      <c r="AE5017" s="187" t="str">
        <f t="shared" si="1669"/>
        <v/>
      </c>
      <c r="AF5017" s="187" t="str">
        <f t="shared" si="1670"/>
        <v/>
      </c>
      <c r="AG5017" s="187" t="str">
        <f t="shared" si="1671"/>
        <v/>
      </c>
      <c r="AH5017" s="187" t="str">
        <f t="shared" si="1672"/>
        <v/>
      </c>
      <c r="AI5017" s="187" t="str">
        <f t="shared" si="1673"/>
        <v/>
      </c>
      <c r="AJ5017" s="187" t="str">
        <f t="shared" si="1674"/>
        <v/>
      </c>
      <c r="AK5017" s="187" t="str">
        <f t="shared" si="1675"/>
        <v/>
      </c>
      <c r="AN5017" s="187" t="str">
        <f t="shared" si="1676"/>
        <v/>
      </c>
      <c r="AO5017" s="187" t="str">
        <f t="shared" si="1677"/>
        <v/>
      </c>
      <c r="AP5017" s="187" t="str">
        <f t="shared" si="1678"/>
        <v/>
      </c>
      <c r="AT5017" s="187" t="str">
        <f t="shared" si="1679"/>
        <v/>
      </c>
      <c r="AU5017" s="187" t="str">
        <f t="shared" si="1680"/>
        <v/>
      </c>
      <c r="AV5017" s="187" t="str">
        <f t="shared" si="1681"/>
        <v/>
      </c>
      <c r="AW5017" s="187" t="str">
        <f t="shared" si="1682"/>
        <v/>
      </c>
      <c r="AX5017" s="187" t="str">
        <f t="shared" si="1683"/>
        <v/>
      </c>
      <c r="AY5017" s="187" t="str">
        <f t="shared" si="1684"/>
        <v/>
      </c>
      <c r="AZ5017" s="187" t="str">
        <f t="shared" si="1685"/>
        <v/>
      </c>
      <c r="BA5017" s="187" t="str">
        <f t="shared" si="1686"/>
        <v xml:space="preserve"> </v>
      </c>
      <c r="BB5017" s="187" t="str">
        <f>IFERROR(IF(AW5017="","",VLOOKUP(AW5017,SUSS!R:S,2,FALSE)),AY5017*SUSS!$M$2)</f>
        <v/>
      </c>
      <c r="BC5017" s="187" t="str">
        <f t="shared" si="1687"/>
        <v/>
      </c>
    </row>
    <row r="5018" spans="29:55">
      <c r="AC5018" s="187" t="str">
        <f t="shared" si="1667"/>
        <v/>
      </c>
      <c r="AD5018" s="187" t="str">
        <f t="shared" si="1668"/>
        <v/>
      </c>
      <c r="AE5018" s="187" t="str">
        <f t="shared" si="1669"/>
        <v/>
      </c>
      <c r="AF5018" s="187" t="str">
        <f t="shared" si="1670"/>
        <v/>
      </c>
      <c r="AG5018" s="187" t="str">
        <f t="shared" si="1671"/>
        <v/>
      </c>
      <c r="AH5018" s="187" t="str">
        <f t="shared" si="1672"/>
        <v/>
      </c>
      <c r="AI5018" s="187" t="str">
        <f t="shared" si="1673"/>
        <v/>
      </c>
      <c r="AJ5018" s="187" t="str">
        <f t="shared" si="1674"/>
        <v/>
      </c>
      <c r="AK5018" s="187" t="str">
        <f t="shared" si="1675"/>
        <v/>
      </c>
      <c r="AN5018" s="187" t="str">
        <f t="shared" si="1676"/>
        <v/>
      </c>
      <c r="AO5018" s="187" t="str">
        <f t="shared" si="1677"/>
        <v/>
      </c>
      <c r="AP5018" s="187" t="str">
        <f t="shared" si="1678"/>
        <v/>
      </c>
      <c r="AT5018" s="187" t="str">
        <f t="shared" si="1679"/>
        <v/>
      </c>
      <c r="AU5018" s="187" t="str">
        <f t="shared" si="1680"/>
        <v/>
      </c>
      <c r="AV5018" s="187" t="str">
        <f t="shared" si="1681"/>
        <v/>
      </c>
      <c r="AW5018" s="187" t="str">
        <f t="shared" si="1682"/>
        <v/>
      </c>
      <c r="AX5018" s="187" t="str">
        <f t="shared" si="1683"/>
        <v/>
      </c>
      <c r="AY5018" s="187" t="str">
        <f t="shared" si="1684"/>
        <v/>
      </c>
      <c r="AZ5018" s="187" t="str">
        <f t="shared" si="1685"/>
        <v/>
      </c>
      <c r="BA5018" s="187" t="str">
        <f t="shared" si="1686"/>
        <v xml:space="preserve"> </v>
      </c>
      <c r="BB5018" s="187" t="str">
        <f>IFERROR(IF(AW5018="","",VLOOKUP(AW5018,SUSS!R:S,2,FALSE)),AY5018*SUSS!$M$2)</f>
        <v/>
      </c>
      <c r="BC5018" s="187" t="str">
        <f t="shared" si="1687"/>
        <v/>
      </c>
    </row>
    <row r="5019" spans="29:55">
      <c r="AC5019" s="187" t="str">
        <f t="shared" si="1667"/>
        <v/>
      </c>
      <c r="AD5019" s="187" t="str">
        <f t="shared" si="1668"/>
        <v/>
      </c>
      <c r="AE5019" s="187" t="str">
        <f t="shared" si="1669"/>
        <v/>
      </c>
      <c r="AF5019" s="187" t="str">
        <f t="shared" si="1670"/>
        <v/>
      </c>
      <c r="AG5019" s="187" t="str">
        <f t="shared" si="1671"/>
        <v/>
      </c>
      <c r="AH5019" s="187" t="str">
        <f t="shared" si="1672"/>
        <v/>
      </c>
      <c r="AI5019" s="187" t="str">
        <f t="shared" si="1673"/>
        <v/>
      </c>
      <c r="AJ5019" s="187" t="str">
        <f t="shared" si="1674"/>
        <v/>
      </c>
      <c r="AK5019" s="187" t="str">
        <f t="shared" si="1675"/>
        <v/>
      </c>
      <c r="AN5019" s="187" t="str">
        <f t="shared" si="1676"/>
        <v/>
      </c>
      <c r="AO5019" s="187" t="str">
        <f t="shared" si="1677"/>
        <v/>
      </c>
      <c r="AP5019" s="187" t="str">
        <f t="shared" si="1678"/>
        <v/>
      </c>
      <c r="AT5019" s="187" t="str">
        <f t="shared" si="1679"/>
        <v/>
      </c>
      <c r="AU5019" s="187" t="str">
        <f t="shared" si="1680"/>
        <v/>
      </c>
      <c r="AV5019" s="187" t="str">
        <f t="shared" si="1681"/>
        <v/>
      </c>
      <c r="AW5019" s="187" t="str">
        <f t="shared" si="1682"/>
        <v/>
      </c>
      <c r="AX5019" s="187" t="str">
        <f t="shared" si="1683"/>
        <v/>
      </c>
      <c r="AY5019" s="187" t="str">
        <f t="shared" si="1684"/>
        <v/>
      </c>
      <c r="AZ5019" s="187" t="str">
        <f t="shared" si="1685"/>
        <v/>
      </c>
      <c r="BA5019" s="187" t="str">
        <f t="shared" si="1686"/>
        <v xml:space="preserve"> </v>
      </c>
      <c r="BB5019" s="187" t="str">
        <f>IFERROR(IF(AW5019="","",VLOOKUP(AW5019,SUSS!R:S,2,FALSE)),AY5019*SUSS!$M$2)</f>
        <v/>
      </c>
      <c r="BC5019" s="187" t="str">
        <f t="shared" si="1687"/>
        <v/>
      </c>
    </row>
    <row r="5020" spans="29:55">
      <c r="AC5020" s="187" t="str">
        <f t="shared" si="1667"/>
        <v/>
      </c>
      <c r="AD5020" s="187" t="str">
        <f t="shared" si="1668"/>
        <v/>
      </c>
      <c r="AE5020" s="187" t="str">
        <f t="shared" si="1669"/>
        <v/>
      </c>
      <c r="AF5020" s="187" t="str">
        <f t="shared" si="1670"/>
        <v/>
      </c>
      <c r="AG5020" s="187" t="str">
        <f t="shared" si="1671"/>
        <v/>
      </c>
      <c r="AH5020" s="187" t="str">
        <f t="shared" si="1672"/>
        <v/>
      </c>
      <c r="AI5020" s="187" t="str">
        <f t="shared" si="1673"/>
        <v/>
      </c>
      <c r="AJ5020" s="187" t="str">
        <f t="shared" si="1674"/>
        <v/>
      </c>
      <c r="AK5020" s="187" t="str">
        <f t="shared" si="1675"/>
        <v/>
      </c>
      <c r="AN5020" s="187" t="str">
        <f t="shared" si="1676"/>
        <v/>
      </c>
      <c r="AO5020" s="187" t="str">
        <f t="shared" si="1677"/>
        <v/>
      </c>
      <c r="AP5020" s="187" t="str">
        <f t="shared" si="1678"/>
        <v/>
      </c>
      <c r="AT5020" s="187" t="str">
        <f t="shared" si="1679"/>
        <v/>
      </c>
      <c r="AU5020" s="187" t="str">
        <f t="shared" si="1680"/>
        <v/>
      </c>
      <c r="AV5020" s="187" t="str">
        <f t="shared" si="1681"/>
        <v/>
      </c>
      <c r="AW5020" s="187" t="str">
        <f t="shared" si="1682"/>
        <v/>
      </c>
      <c r="AX5020" s="187" t="str">
        <f t="shared" si="1683"/>
        <v/>
      </c>
      <c r="AY5020" s="187" t="str">
        <f t="shared" si="1684"/>
        <v/>
      </c>
      <c r="AZ5020" s="187" t="str">
        <f t="shared" si="1685"/>
        <v/>
      </c>
      <c r="BA5020" s="187" t="str">
        <f t="shared" si="1686"/>
        <v xml:space="preserve"> </v>
      </c>
      <c r="BB5020" s="187" t="str">
        <f>IFERROR(IF(AW5020="","",VLOOKUP(AW5020,SUSS!R:S,2,FALSE)),AY5020*SUSS!$M$2)</f>
        <v/>
      </c>
      <c r="BC5020" s="187" t="str">
        <f t="shared" si="1687"/>
        <v/>
      </c>
    </row>
    <row r="5021" spans="29:55">
      <c r="AC5021" s="187" t="str">
        <f t="shared" si="1667"/>
        <v/>
      </c>
      <c r="AD5021" s="187" t="str">
        <f t="shared" si="1668"/>
        <v/>
      </c>
      <c r="AE5021" s="187" t="str">
        <f t="shared" si="1669"/>
        <v/>
      </c>
      <c r="AF5021" s="187" t="str">
        <f t="shared" si="1670"/>
        <v/>
      </c>
      <c r="AG5021" s="187" t="str">
        <f t="shared" si="1671"/>
        <v/>
      </c>
      <c r="AH5021" s="187" t="str">
        <f t="shared" si="1672"/>
        <v/>
      </c>
      <c r="AI5021" s="187" t="str">
        <f t="shared" si="1673"/>
        <v/>
      </c>
      <c r="AJ5021" s="187" t="str">
        <f t="shared" si="1674"/>
        <v/>
      </c>
      <c r="AK5021" s="187" t="str">
        <f t="shared" si="1675"/>
        <v/>
      </c>
      <c r="AN5021" s="187" t="str">
        <f t="shared" si="1676"/>
        <v/>
      </c>
      <c r="AO5021" s="187" t="str">
        <f t="shared" si="1677"/>
        <v/>
      </c>
      <c r="AP5021" s="187" t="str">
        <f t="shared" si="1678"/>
        <v/>
      </c>
      <c r="AT5021" s="187" t="str">
        <f t="shared" si="1679"/>
        <v/>
      </c>
      <c r="AU5021" s="187" t="str">
        <f t="shared" si="1680"/>
        <v/>
      </c>
      <c r="AV5021" s="187" t="str">
        <f t="shared" si="1681"/>
        <v/>
      </c>
      <c r="AW5021" s="187" t="str">
        <f t="shared" si="1682"/>
        <v/>
      </c>
      <c r="AX5021" s="187" t="str">
        <f t="shared" si="1683"/>
        <v/>
      </c>
      <c r="AY5021" s="187" t="str">
        <f t="shared" si="1684"/>
        <v/>
      </c>
      <c r="AZ5021" s="187" t="str">
        <f t="shared" si="1685"/>
        <v/>
      </c>
      <c r="BA5021" s="187" t="str">
        <f t="shared" si="1686"/>
        <v xml:space="preserve"> </v>
      </c>
      <c r="BB5021" s="187" t="str">
        <f>IFERROR(IF(AW5021="","",VLOOKUP(AW5021,SUSS!R:S,2,FALSE)),AY5021*SUSS!$M$2)</f>
        <v/>
      </c>
      <c r="BC5021" s="187" t="str">
        <f t="shared" si="1687"/>
        <v/>
      </c>
    </row>
    <row r="5022" spans="29:55">
      <c r="AC5022" s="187" t="str">
        <f t="shared" si="1667"/>
        <v/>
      </c>
      <c r="AD5022" s="187" t="str">
        <f t="shared" si="1668"/>
        <v/>
      </c>
      <c r="AE5022" s="187" t="str">
        <f t="shared" si="1669"/>
        <v/>
      </c>
      <c r="AF5022" s="187" t="str">
        <f t="shared" si="1670"/>
        <v/>
      </c>
      <c r="AG5022" s="187" t="str">
        <f t="shared" si="1671"/>
        <v/>
      </c>
      <c r="AH5022" s="187" t="str">
        <f t="shared" si="1672"/>
        <v/>
      </c>
      <c r="AI5022" s="187" t="str">
        <f t="shared" si="1673"/>
        <v/>
      </c>
      <c r="AJ5022" s="187" t="str">
        <f t="shared" si="1674"/>
        <v/>
      </c>
      <c r="AK5022" s="187" t="str">
        <f t="shared" si="1675"/>
        <v/>
      </c>
      <c r="AN5022" s="187" t="str">
        <f t="shared" si="1676"/>
        <v/>
      </c>
      <c r="AO5022" s="187" t="str">
        <f t="shared" si="1677"/>
        <v/>
      </c>
      <c r="AP5022" s="187" t="str">
        <f t="shared" si="1678"/>
        <v/>
      </c>
      <c r="AT5022" s="187" t="str">
        <f t="shared" si="1679"/>
        <v/>
      </c>
      <c r="AU5022" s="187" t="str">
        <f t="shared" si="1680"/>
        <v/>
      </c>
      <c r="AV5022" s="187" t="str">
        <f t="shared" si="1681"/>
        <v/>
      </c>
      <c r="AW5022" s="187" t="str">
        <f t="shared" si="1682"/>
        <v/>
      </c>
      <c r="AX5022" s="187" t="str">
        <f t="shared" si="1683"/>
        <v/>
      </c>
      <c r="AY5022" s="187" t="str">
        <f t="shared" si="1684"/>
        <v/>
      </c>
      <c r="AZ5022" s="187" t="str">
        <f t="shared" si="1685"/>
        <v/>
      </c>
      <c r="BA5022" s="187" t="str">
        <f t="shared" si="1686"/>
        <v xml:space="preserve"> </v>
      </c>
      <c r="BB5022" s="187" t="str">
        <f>IFERROR(IF(AW5022="","",VLOOKUP(AW5022,SUSS!R:S,2,FALSE)),AY5022*SUSS!$M$2)</f>
        <v/>
      </c>
      <c r="BC5022" s="187" t="str">
        <f t="shared" si="1687"/>
        <v/>
      </c>
    </row>
    <row r="5023" spans="29:55">
      <c r="AC5023" s="187" t="str">
        <f t="shared" si="1667"/>
        <v/>
      </c>
      <c r="AD5023" s="187" t="str">
        <f t="shared" si="1668"/>
        <v/>
      </c>
      <c r="AE5023" s="187" t="str">
        <f t="shared" si="1669"/>
        <v/>
      </c>
      <c r="AF5023" s="187" t="str">
        <f t="shared" si="1670"/>
        <v/>
      </c>
      <c r="AG5023" s="187" t="str">
        <f t="shared" si="1671"/>
        <v/>
      </c>
      <c r="AH5023" s="187" t="str">
        <f t="shared" si="1672"/>
        <v/>
      </c>
      <c r="AI5023" s="187" t="str">
        <f t="shared" si="1673"/>
        <v/>
      </c>
      <c r="AJ5023" s="187" t="str">
        <f t="shared" si="1674"/>
        <v/>
      </c>
      <c r="AK5023" s="187" t="str">
        <f t="shared" si="1675"/>
        <v/>
      </c>
      <c r="AN5023" s="187" t="str">
        <f t="shared" si="1676"/>
        <v/>
      </c>
      <c r="AO5023" s="187" t="str">
        <f t="shared" si="1677"/>
        <v/>
      </c>
      <c r="AP5023" s="187" t="str">
        <f t="shared" si="1678"/>
        <v/>
      </c>
      <c r="AT5023" s="187" t="str">
        <f t="shared" si="1679"/>
        <v/>
      </c>
      <c r="AU5023" s="187" t="str">
        <f t="shared" si="1680"/>
        <v/>
      </c>
      <c r="AV5023" s="187" t="str">
        <f t="shared" si="1681"/>
        <v/>
      </c>
      <c r="AW5023" s="187" t="str">
        <f t="shared" si="1682"/>
        <v/>
      </c>
      <c r="AX5023" s="187" t="str">
        <f t="shared" si="1683"/>
        <v/>
      </c>
      <c r="AY5023" s="187" t="str">
        <f t="shared" si="1684"/>
        <v/>
      </c>
      <c r="AZ5023" s="187" t="str">
        <f t="shared" si="1685"/>
        <v/>
      </c>
      <c r="BA5023" s="187" t="str">
        <f t="shared" si="1686"/>
        <v xml:space="preserve"> </v>
      </c>
      <c r="BB5023" s="187" t="str">
        <f>IFERROR(IF(AW5023="","",VLOOKUP(AW5023,SUSS!R:S,2,FALSE)),AY5023*SUSS!$M$2)</f>
        <v/>
      </c>
      <c r="BC5023" s="187" t="str">
        <f t="shared" si="1687"/>
        <v/>
      </c>
    </row>
    <row r="5024" spans="29:55">
      <c r="AC5024" s="187" t="str">
        <f t="shared" si="1667"/>
        <v/>
      </c>
      <c r="AD5024" s="187" t="str">
        <f t="shared" si="1668"/>
        <v/>
      </c>
      <c r="AE5024" s="187" t="str">
        <f t="shared" si="1669"/>
        <v/>
      </c>
      <c r="AF5024" s="187" t="str">
        <f t="shared" si="1670"/>
        <v/>
      </c>
      <c r="AG5024" s="187" t="str">
        <f t="shared" si="1671"/>
        <v/>
      </c>
      <c r="AH5024" s="187" t="str">
        <f t="shared" si="1672"/>
        <v/>
      </c>
      <c r="AI5024" s="187" t="str">
        <f t="shared" si="1673"/>
        <v/>
      </c>
      <c r="AJ5024" s="187" t="str">
        <f t="shared" si="1674"/>
        <v/>
      </c>
      <c r="AK5024" s="187" t="str">
        <f t="shared" si="1675"/>
        <v/>
      </c>
      <c r="AN5024" s="187" t="str">
        <f t="shared" si="1676"/>
        <v/>
      </c>
      <c r="AO5024" s="187" t="str">
        <f t="shared" si="1677"/>
        <v/>
      </c>
      <c r="AP5024" s="187" t="str">
        <f t="shared" si="1678"/>
        <v/>
      </c>
      <c r="AT5024" s="187" t="str">
        <f t="shared" si="1679"/>
        <v/>
      </c>
      <c r="AU5024" s="187" t="str">
        <f t="shared" si="1680"/>
        <v/>
      </c>
      <c r="AV5024" s="187" t="str">
        <f t="shared" si="1681"/>
        <v/>
      </c>
      <c r="AW5024" s="187" t="str">
        <f t="shared" si="1682"/>
        <v/>
      </c>
      <c r="AX5024" s="187" t="str">
        <f t="shared" si="1683"/>
        <v/>
      </c>
      <c r="AY5024" s="187" t="str">
        <f t="shared" si="1684"/>
        <v/>
      </c>
      <c r="AZ5024" s="187" t="str">
        <f t="shared" si="1685"/>
        <v/>
      </c>
      <c r="BA5024" s="187" t="str">
        <f t="shared" si="1686"/>
        <v xml:space="preserve"> </v>
      </c>
      <c r="BB5024" s="187" t="str">
        <f>IFERROR(IF(AW5024="","",VLOOKUP(AW5024,SUSS!R:S,2,FALSE)),AY5024*SUSS!$M$2)</f>
        <v/>
      </c>
      <c r="BC5024" s="187" t="str">
        <f t="shared" si="1687"/>
        <v/>
      </c>
    </row>
    <row r="5025" spans="29:55">
      <c r="AC5025" s="187" t="str">
        <f t="shared" ref="AC5025:AC5050" si="1688">IF($E5025=$AD$1,IF($G5025=$AE$1,A5025,""),"")</f>
        <v/>
      </c>
      <c r="AD5025" s="187" t="str">
        <f t="shared" ref="AD5025:AD5050" si="1689">IF($E5025=$AD$1,IF($G5025=$AE$1,E5025,""),"")</f>
        <v/>
      </c>
      <c r="AE5025" s="187" t="str">
        <f t="shared" ref="AE5025:AE5050" si="1690">IF($E5025=$AD$1,IF($G5025=$AE$1,F5025,""),"")</f>
        <v/>
      </c>
      <c r="AF5025" s="187" t="str">
        <f t="shared" ref="AF5025:AF5050" si="1691">IF($E5025=$AD$1,IF($G5025=$AE$1,G5025,""),"")</f>
        <v/>
      </c>
      <c r="AG5025" s="187" t="str">
        <f t="shared" ref="AG5025:AG5050" si="1692">IF($E5025=$AD$1,IF($G5025=$AE$1,I5025,""),"")</f>
        <v/>
      </c>
      <c r="AH5025" s="187" t="str">
        <f t="shared" ref="AH5025:AH5050" si="1693">IF($E5025=$AD$1,IF($G5025=$AE$1,J5025,""),"")</f>
        <v/>
      </c>
      <c r="AI5025" s="187" t="str">
        <f t="shared" ref="AI5025:AI5050" si="1694">IF($E5025=$AD$1,IF($G5025=$AE$1,K5025,""),"")</f>
        <v/>
      </c>
      <c r="AJ5025" s="187" t="str">
        <f t="shared" ref="AJ5025:AJ5050" si="1695">IF($E5025=$AD$1,IF($G5025=$AE$1,B5025,""),"")</f>
        <v/>
      </c>
      <c r="AK5025" s="187" t="str">
        <f t="shared" ref="AK5025:AK5050" si="1696">IF($E5025=$AD$1,IF($G5025=$AE$1,C5025,""),"")</f>
        <v/>
      </c>
      <c r="AN5025" s="187" t="str">
        <f t="shared" ref="AN5025:AN5050" si="1697">LEFT(AO5025,7)</f>
        <v/>
      </c>
      <c r="AO5025" s="187" t="str">
        <f t="shared" ref="AO5025:AO5050" si="1698">IF(AF5025=$AE$1,AJ5025&amp;"/"&amp;AK5025&amp;" "&amp;AD5025,"")</f>
        <v/>
      </c>
      <c r="AP5025" s="187" t="str">
        <f t="shared" ref="AP5025:AP5050" si="1699">IF(AO5025&lt;&gt;"",AI5025,"")</f>
        <v/>
      </c>
      <c r="AT5025" s="187" t="str">
        <f t="shared" ref="AT5025:AT5050" si="1700">IF($Q5025=$AD$1,N5025,"")</f>
        <v/>
      </c>
      <c r="AU5025" s="187" t="str">
        <f t="shared" ref="AU5025:AU5050" si="1701">IF($Q5025=$AD$1,O5025,"")</f>
        <v/>
      </c>
      <c r="AV5025" s="187" t="str">
        <f t="shared" ref="AV5025:AV5050" si="1702">IF($Q5025=$AD$1,P5025,"")</f>
        <v/>
      </c>
      <c r="AW5025" s="187" t="str">
        <f t="shared" ref="AW5025:AW5050" si="1703">IF($Q5025=$AD$1,T5025,"")</f>
        <v/>
      </c>
      <c r="AX5025" s="187" t="str">
        <f t="shared" ref="AX5025:AX5050" si="1704">IF(AW5025&lt;&gt;"",AW5025&amp;" "&amp;$AD$1,"")</f>
        <v/>
      </c>
      <c r="AY5025" s="187" t="str">
        <f t="shared" ref="AY5025:AY5050" si="1705">VLOOKUP(AX5025,AO:AP,2,FALSE)</f>
        <v/>
      </c>
      <c r="AZ5025" s="187" t="str">
        <f t="shared" ref="AZ5025:AZ5050" si="1706">IF(AY5025="","",AV5025/AY5025)</f>
        <v/>
      </c>
      <c r="BA5025" s="187" t="str">
        <f t="shared" ref="BA5025:BA5050" si="1707">AT5025&amp;" "&amp;AU5025</f>
        <v xml:space="preserve"> </v>
      </c>
      <c r="BB5025" s="187" t="str">
        <f>IFERROR(IF(AW5025="","",VLOOKUP(AW5025,SUSS!R:S,2,FALSE)),AY5025*SUSS!$M$2)</f>
        <v/>
      </c>
      <c r="BC5025" s="187" t="str">
        <f t="shared" ref="BC5025:BC5050" si="1708">IFERROR(IF(BB5025&lt;&gt;"",AZ5025*BB5025,""),"VER")</f>
        <v/>
      </c>
    </row>
    <row r="5026" spans="29:55">
      <c r="AC5026" s="187" t="str">
        <f t="shared" si="1688"/>
        <v/>
      </c>
      <c r="AD5026" s="187" t="str">
        <f t="shared" si="1689"/>
        <v/>
      </c>
      <c r="AE5026" s="187" t="str">
        <f t="shared" si="1690"/>
        <v/>
      </c>
      <c r="AF5026" s="187" t="str">
        <f t="shared" si="1691"/>
        <v/>
      </c>
      <c r="AG5026" s="187" t="str">
        <f t="shared" si="1692"/>
        <v/>
      </c>
      <c r="AH5026" s="187" t="str">
        <f t="shared" si="1693"/>
        <v/>
      </c>
      <c r="AI5026" s="187" t="str">
        <f t="shared" si="1694"/>
        <v/>
      </c>
      <c r="AJ5026" s="187" t="str">
        <f t="shared" si="1695"/>
        <v/>
      </c>
      <c r="AK5026" s="187" t="str">
        <f t="shared" si="1696"/>
        <v/>
      </c>
      <c r="AN5026" s="187" t="str">
        <f t="shared" si="1697"/>
        <v/>
      </c>
      <c r="AO5026" s="187" t="str">
        <f t="shared" si="1698"/>
        <v/>
      </c>
      <c r="AP5026" s="187" t="str">
        <f t="shared" si="1699"/>
        <v/>
      </c>
      <c r="AT5026" s="187" t="str">
        <f t="shared" si="1700"/>
        <v/>
      </c>
      <c r="AU5026" s="187" t="str">
        <f t="shared" si="1701"/>
        <v/>
      </c>
      <c r="AV5026" s="187" t="str">
        <f t="shared" si="1702"/>
        <v/>
      </c>
      <c r="AW5026" s="187" t="str">
        <f t="shared" si="1703"/>
        <v/>
      </c>
      <c r="AX5026" s="187" t="str">
        <f t="shared" si="1704"/>
        <v/>
      </c>
      <c r="AY5026" s="187" t="str">
        <f t="shared" si="1705"/>
        <v/>
      </c>
      <c r="AZ5026" s="187" t="str">
        <f t="shared" si="1706"/>
        <v/>
      </c>
      <c r="BA5026" s="187" t="str">
        <f t="shared" si="1707"/>
        <v xml:space="preserve"> </v>
      </c>
      <c r="BB5026" s="187" t="str">
        <f>IFERROR(IF(AW5026="","",VLOOKUP(AW5026,SUSS!R:S,2,FALSE)),AY5026*SUSS!$M$2)</f>
        <v/>
      </c>
      <c r="BC5026" s="187" t="str">
        <f t="shared" si="1708"/>
        <v/>
      </c>
    </row>
    <row r="5027" spans="29:55">
      <c r="AC5027" s="187" t="str">
        <f t="shared" si="1688"/>
        <v/>
      </c>
      <c r="AD5027" s="187" t="str">
        <f t="shared" si="1689"/>
        <v/>
      </c>
      <c r="AE5027" s="187" t="str">
        <f t="shared" si="1690"/>
        <v/>
      </c>
      <c r="AF5027" s="187" t="str">
        <f t="shared" si="1691"/>
        <v/>
      </c>
      <c r="AG5027" s="187" t="str">
        <f t="shared" si="1692"/>
        <v/>
      </c>
      <c r="AH5027" s="187" t="str">
        <f t="shared" si="1693"/>
        <v/>
      </c>
      <c r="AI5027" s="187" t="str">
        <f t="shared" si="1694"/>
        <v/>
      </c>
      <c r="AJ5027" s="187" t="str">
        <f t="shared" si="1695"/>
        <v/>
      </c>
      <c r="AK5027" s="187" t="str">
        <f t="shared" si="1696"/>
        <v/>
      </c>
      <c r="AN5027" s="187" t="str">
        <f t="shared" si="1697"/>
        <v/>
      </c>
      <c r="AO5027" s="187" t="str">
        <f t="shared" si="1698"/>
        <v/>
      </c>
      <c r="AP5027" s="187" t="str">
        <f t="shared" si="1699"/>
        <v/>
      </c>
      <c r="AT5027" s="187" t="str">
        <f t="shared" si="1700"/>
        <v/>
      </c>
      <c r="AU5027" s="187" t="str">
        <f t="shared" si="1701"/>
        <v/>
      </c>
      <c r="AV5027" s="187" t="str">
        <f t="shared" si="1702"/>
        <v/>
      </c>
      <c r="AW5027" s="187" t="str">
        <f t="shared" si="1703"/>
        <v/>
      </c>
      <c r="AX5027" s="187" t="str">
        <f t="shared" si="1704"/>
        <v/>
      </c>
      <c r="AY5027" s="187" t="str">
        <f t="shared" si="1705"/>
        <v/>
      </c>
      <c r="AZ5027" s="187" t="str">
        <f t="shared" si="1706"/>
        <v/>
      </c>
      <c r="BA5027" s="187" t="str">
        <f t="shared" si="1707"/>
        <v xml:space="preserve"> </v>
      </c>
      <c r="BB5027" s="187" t="str">
        <f>IFERROR(IF(AW5027="","",VLOOKUP(AW5027,SUSS!R:S,2,FALSE)),AY5027*SUSS!$M$2)</f>
        <v/>
      </c>
      <c r="BC5027" s="187" t="str">
        <f t="shared" si="1708"/>
        <v/>
      </c>
    </row>
    <row r="5028" spans="29:55">
      <c r="AC5028" s="187" t="str">
        <f t="shared" si="1688"/>
        <v/>
      </c>
      <c r="AD5028" s="187" t="str">
        <f t="shared" si="1689"/>
        <v/>
      </c>
      <c r="AE5028" s="187" t="str">
        <f t="shared" si="1690"/>
        <v/>
      </c>
      <c r="AF5028" s="187" t="str">
        <f t="shared" si="1691"/>
        <v/>
      </c>
      <c r="AG5028" s="187" t="str">
        <f t="shared" si="1692"/>
        <v/>
      </c>
      <c r="AH5028" s="187" t="str">
        <f t="shared" si="1693"/>
        <v/>
      </c>
      <c r="AI5028" s="187" t="str">
        <f t="shared" si="1694"/>
        <v/>
      </c>
      <c r="AJ5028" s="187" t="str">
        <f t="shared" si="1695"/>
        <v/>
      </c>
      <c r="AK5028" s="187" t="str">
        <f t="shared" si="1696"/>
        <v/>
      </c>
      <c r="AN5028" s="187" t="str">
        <f t="shared" si="1697"/>
        <v/>
      </c>
      <c r="AO5028" s="187" t="str">
        <f t="shared" si="1698"/>
        <v/>
      </c>
      <c r="AP5028" s="187" t="str">
        <f t="shared" si="1699"/>
        <v/>
      </c>
      <c r="AT5028" s="187" t="str">
        <f t="shared" si="1700"/>
        <v/>
      </c>
      <c r="AU5028" s="187" t="str">
        <f t="shared" si="1701"/>
        <v/>
      </c>
      <c r="AV5028" s="187" t="str">
        <f t="shared" si="1702"/>
        <v/>
      </c>
      <c r="AW5028" s="187" t="str">
        <f t="shared" si="1703"/>
        <v/>
      </c>
      <c r="AX5028" s="187" t="str">
        <f t="shared" si="1704"/>
        <v/>
      </c>
      <c r="AY5028" s="187" t="str">
        <f t="shared" si="1705"/>
        <v/>
      </c>
      <c r="AZ5028" s="187" t="str">
        <f t="shared" si="1706"/>
        <v/>
      </c>
      <c r="BA5028" s="187" t="str">
        <f t="shared" si="1707"/>
        <v xml:space="preserve"> </v>
      </c>
      <c r="BB5028" s="187" t="str">
        <f>IFERROR(IF(AW5028="","",VLOOKUP(AW5028,SUSS!R:S,2,FALSE)),AY5028*SUSS!$M$2)</f>
        <v/>
      </c>
      <c r="BC5028" s="187" t="str">
        <f t="shared" si="1708"/>
        <v/>
      </c>
    </row>
    <row r="5029" spans="29:55">
      <c r="AC5029" s="187" t="str">
        <f t="shared" si="1688"/>
        <v/>
      </c>
      <c r="AD5029" s="187" t="str">
        <f t="shared" si="1689"/>
        <v/>
      </c>
      <c r="AE5029" s="187" t="str">
        <f t="shared" si="1690"/>
        <v/>
      </c>
      <c r="AF5029" s="187" t="str">
        <f t="shared" si="1691"/>
        <v/>
      </c>
      <c r="AG5029" s="187" t="str">
        <f t="shared" si="1692"/>
        <v/>
      </c>
      <c r="AH5029" s="187" t="str">
        <f t="shared" si="1693"/>
        <v/>
      </c>
      <c r="AI5029" s="187" t="str">
        <f t="shared" si="1694"/>
        <v/>
      </c>
      <c r="AJ5029" s="187" t="str">
        <f t="shared" si="1695"/>
        <v/>
      </c>
      <c r="AK5029" s="187" t="str">
        <f t="shared" si="1696"/>
        <v/>
      </c>
      <c r="AN5029" s="187" t="str">
        <f t="shared" si="1697"/>
        <v/>
      </c>
      <c r="AO5029" s="187" t="str">
        <f t="shared" si="1698"/>
        <v/>
      </c>
      <c r="AP5029" s="187" t="str">
        <f t="shared" si="1699"/>
        <v/>
      </c>
      <c r="AT5029" s="187" t="str">
        <f t="shared" si="1700"/>
        <v/>
      </c>
      <c r="AU5029" s="187" t="str">
        <f t="shared" si="1701"/>
        <v/>
      </c>
      <c r="AV5029" s="187" t="str">
        <f t="shared" si="1702"/>
        <v/>
      </c>
      <c r="AW5029" s="187" t="str">
        <f t="shared" si="1703"/>
        <v/>
      </c>
      <c r="AX5029" s="187" t="str">
        <f t="shared" si="1704"/>
        <v/>
      </c>
      <c r="AY5029" s="187" t="str">
        <f t="shared" si="1705"/>
        <v/>
      </c>
      <c r="AZ5029" s="187" t="str">
        <f t="shared" si="1706"/>
        <v/>
      </c>
      <c r="BA5029" s="187" t="str">
        <f t="shared" si="1707"/>
        <v xml:space="preserve"> </v>
      </c>
      <c r="BB5029" s="187" t="str">
        <f>IFERROR(IF(AW5029="","",VLOOKUP(AW5029,SUSS!R:S,2,FALSE)),AY5029*SUSS!$M$2)</f>
        <v/>
      </c>
      <c r="BC5029" s="187" t="str">
        <f t="shared" si="1708"/>
        <v/>
      </c>
    </row>
    <row r="5030" spans="29:55">
      <c r="AC5030" s="187" t="str">
        <f t="shared" si="1688"/>
        <v/>
      </c>
      <c r="AD5030" s="187" t="str">
        <f t="shared" si="1689"/>
        <v/>
      </c>
      <c r="AE5030" s="187" t="str">
        <f t="shared" si="1690"/>
        <v/>
      </c>
      <c r="AF5030" s="187" t="str">
        <f t="shared" si="1691"/>
        <v/>
      </c>
      <c r="AG5030" s="187" t="str">
        <f t="shared" si="1692"/>
        <v/>
      </c>
      <c r="AH5030" s="187" t="str">
        <f t="shared" si="1693"/>
        <v/>
      </c>
      <c r="AI5030" s="187" t="str">
        <f t="shared" si="1694"/>
        <v/>
      </c>
      <c r="AJ5030" s="187" t="str">
        <f t="shared" si="1695"/>
        <v/>
      </c>
      <c r="AK5030" s="187" t="str">
        <f t="shared" si="1696"/>
        <v/>
      </c>
      <c r="AN5030" s="187" t="str">
        <f t="shared" si="1697"/>
        <v/>
      </c>
      <c r="AO5030" s="187" t="str">
        <f t="shared" si="1698"/>
        <v/>
      </c>
      <c r="AP5030" s="187" t="str">
        <f t="shared" si="1699"/>
        <v/>
      </c>
      <c r="AT5030" s="187" t="str">
        <f t="shared" si="1700"/>
        <v/>
      </c>
      <c r="AU5030" s="187" t="str">
        <f t="shared" si="1701"/>
        <v/>
      </c>
      <c r="AV5030" s="187" t="str">
        <f t="shared" si="1702"/>
        <v/>
      </c>
      <c r="AW5030" s="187" t="str">
        <f t="shared" si="1703"/>
        <v/>
      </c>
      <c r="AX5030" s="187" t="str">
        <f t="shared" si="1704"/>
        <v/>
      </c>
      <c r="AY5030" s="187" t="str">
        <f t="shared" si="1705"/>
        <v/>
      </c>
      <c r="AZ5030" s="187" t="str">
        <f t="shared" si="1706"/>
        <v/>
      </c>
      <c r="BA5030" s="187" t="str">
        <f t="shared" si="1707"/>
        <v xml:space="preserve"> </v>
      </c>
      <c r="BB5030" s="187" t="str">
        <f>IFERROR(IF(AW5030="","",VLOOKUP(AW5030,SUSS!R:S,2,FALSE)),AY5030*SUSS!$M$2)</f>
        <v/>
      </c>
      <c r="BC5030" s="187" t="str">
        <f t="shared" si="1708"/>
        <v/>
      </c>
    </row>
    <row r="5031" spans="29:55">
      <c r="AC5031" s="187" t="str">
        <f t="shared" si="1688"/>
        <v/>
      </c>
      <c r="AD5031" s="187" t="str">
        <f t="shared" si="1689"/>
        <v/>
      </c>
      <c r="AE5031" s="187" t="str">
        <f t="shared" si="1690"/>
        <v/>
      </c>
      <c r="AF5031" s="187" t="str">
        <f t="shared" si="1691"/>
        <v/>
      </c>
      <c r="AG5031" s="187" t="str">
        <f t="shared" si="1692"/>
        <v/>
      </c>
      <c r="AH5031" s="187" t="str">
        <f t="shared" si="1693"/>
        <v/>
      </c>
      <c r="AI5031" s="187" t="str">
        <f t="shared" si="1694"/>
        <v/>
      </c>
      <c r="AJ5031" s="187" t="str">
        <f t="shared" si="1695"/>
        <v/>
      </c>
      <c r="AK5031" s="187" t="str">
        <f t="shared" si="1696"/>
        <v/>
      </c>
      <c r="AN5031" s="187" t="str">
        <f t="shared" si="1697"/>
        <v/>
      </c>
      <c r="AO5031" s="187" t="str">
        <f t="shared" si="1698"/>
        <v/>
      </c>
      <c r="AP5031" s="187" t="str">
        <f t="shared" si="1699"/>
        <v/>
      </c>
      <c r="AT5031" s="187" t="str">
        <f t="shared" si="1700"/>
        <v/>
      </c>
      <c r="AU5031" s="187" t="str">
        <f t="shared" si="1701"/>
        <v/>
      </c>
      <c r="AV5031" s="187" t="str">
        <f t="shared" si="1702"/>
        <v/>
      </c>
      <c r="AW5031" s="187" t="str">
        <f t="shared" si="1703"/>
        <v/>
      </c>
      <c r="AX5031" s="187" t="str">
        <f t="shared" si="1704"/>
        <v/>
      </c>
      <c r="AY5031" s="187" t="str">
        <f t="shared" si="1705"/>
        <v/>
      </c>
      <c r="AZ5031" s="187" t="str">
        <f t="shared" si="1706"/>
        <v/>
      </c>
      <c r="BA5031" s="187" t="str">
        <f t="shared" si="1707"/>
        <v xml:space="preserve"> </v>
      </c>
      <c r="BB5031" s="187" t="str">
        <f>IFERROR(IF(AW5031="","",VLOOKUP(AW5031,SUSS!R:S,2,FALSE)),AY5031*SUSS!$M$2)</f>
        <v/>
      </c>
      <c r="BC5031" s="187" t="str">
        <f t="shared" si="1708"/>
        <v/>
      </c>
    </row>
    <row r="5032" spans="29:55">
      <c r="AC5032" s="187" t="str">
        <f t="shared" si="1688"/>
        <v/>
      </c>
      <c r="AD5032" s="187" t="str">
        <f t="shared" si="1689"/>
        <v/>
      </c>
      <c r="AE5032" s="187" t="str">
        <f t="shared" si="1690"/>
        <v/>
      </c>
      <c r="AF5032" s="187" t="str">
        <f t="shared" si="1691"/>
        <v/>
      </c>
      <c r="AG5032" s="187" t="str">
        <f t="shared" si="1692"/>
        <v/>
      </c>
      <c r="AH5032" s="187" t="str">
        <f t="shared" si="1693"/>
        <v/>
      </c>
      <c r="AI5032" s="187" t="str">
        <f t="shared" si="1694"/>
        <v/>
      </c>
      <c r="AJ5032" s="187" t="str">
        <f t="shared" si="1695"/>
        <v/>
      </c>
      <c r="AK5032" s="187" t="str">
        <f t="shared" si="1696"/>
        <v/>
      </c>
      <c r="AN5032" s="187" t="str">
        <f t="shared" si="1697"/>
        <v/>
      </c>
      <c r="AO5032" s="187" t="str">
        <f t="shared" si="1698"/>
        <v/>
      </c>
      <c r="AP5032" s="187" t="str">
        <f t="shared" si="1699"/>
        <v/>
      </c>
      <c r="AT5032" s="187" t="str">
        <f t="shared" si="1700"/>
        <v/>
      </c>
      <c r="AU5032" s="187" t="str">
        <f t="shared" si="1701"/>
        <v/>
      </c>
      <c r="AV5032" s="187" t="str">
        <f t="shared" si="1702"/>
        <v/>
      </c>
      <c r="AW5032" s="187" t="str">
        <f t="shared" si="1703"/>
        <v/>
      </c>
      <c r="AX5032" s="187" t="str">
        <f t="shared" si="1704"/>
        <v/>
      </c>
      <c r="AY5032" s="187" t="str">
        <f t="shared" si="1705"/>
        <v/>
      </c>
      <c r="AZ5032" s="187" t="str">
        <f t="shared" si="1706"/>
        <v/>
      </c>
      <c r="BA5032" s="187" t="str">
        <f t="shared" si="1707"/>
        <v xml:space="preserve"> </v>
      </c>
      <c r="BB5032" s="187" t="str">
        <f>IFERROR(IF(AW5032="","",VLOOKUP(AW5032,SUSS!R:S,2,FALSE)),AY5032*SUSS!$M$2)</f>
        <v/>
      </c>
      <c r="BC5032" s="187" t="str">
        <f t="shared" si="1708"/>
        <v/>
      </c>
    </row>
    <row r="5033" spans="29:55">
      <c r="AC5033" s="187" t="str">
        <f t="shared" si="1688"/>
        <v/>
      </c>
      <c r="AD5033" s="187" t="str">
        <f t="shared" si="1689"/>
        <v/>
      </c>
      <c r="AE5033" s="187" t="str">
        <f t="shared" si="1690"/>
        <v/>
      </c>
      <c r="AF5033" s="187" t="str">
        <f t="shared" si="1691"/>
        <v/>
      </c>
      <c r="AG5033" s="187" t="str">
        <f t="shared" si="1692"/>
        <v/>
      </c>
      <c r="AH5033" s="187" t="str">
        <f t="shared" si="1693"/>
        <v/>
      </c>
      <c r="AI5033" s="187" t="str">
        <f t="shared" si="1694"/>
        <v/>
      </c>
      <c r="AJ5033" s="187" t="str">
        <f t="shared" si="1695"/>
        <v/>
      </c>
      <c r="AK5033" s="187" t="str">
        <f t="shared" si="1696"/>
        <v/>
      </c>
      <c r="AN5033" s="187" t="str">
        <f t="shared" si="1697"/>
        <v/>
      </c>
      <c r="AO5033" s="187" t="str">
        <f t="shared" si="1698"/>
        <v/>
      </c>
      <c r="AP5033" s="187" t="str">
        <f t="shared" si="1699"/>
        <v/>
      </c>
      <c r="AT5033" s="187" t="str">
        <f t="shared" si="1700"/>
        <v/>
      </c>
      <c r="AU5033" s="187" t="str">
        <f t="shared" si="1701"/>
        <v/>
      </c>
      <c r="AV5033" s="187" t="str">
        <f t="shared" si="1702"/>
        <v/>
      </c>
      <c r="AW5033" s="187" t="str">
        <f t="shared" si="1703"/>
        <v/>
      </c>
      <c r="AX5033" s="187" t="str">
        <f t="shared" si="1704"/>
        <v/>
      </c>
      <c r="AY5033" s="187" t="str">
        <f t="shared" si="1705"/>
        <v/>
      </c>
      <c r="AZ5033" s="187" t="str">
        <f t="shared" si="1706"/>
        <v/>
      </c>
      <c r="BA5033" s="187" t="str">
        <f t="shared" si="1707"/>
        <v xml:space="preserve"> </v>
      </c>
      <c r="BB5033" s="187" t="str">
        <f>IFERROR(IF(AW5033="","",VLOOKUP(AW5033,SUSS!R:S,2,FALSE)),AY5033*SUSS!$M$2)</f>
        <v/>
      </c>
      <c r="BC5033" s="187" t="str">
        <f t="shared" si="1708"/>
        <v/>
      </c>
    </row>
    <row r="5034" spans="29:55">
      <c r="AC5034" s="187" t="str">
        <f t="shared" si="1688"/>
        <v/>
      </c>
      <c r="AD5034" s="187" t="str">
        <f t="shared" si="1689"/>
        <v/>
      </c>
      <c r="AE5034" s="187" t="str">
        <f t="shared" si="1690"/>
        <v/>
      </c>
      <c r="AF5034" s="187" t="str">
        <f t="shared" si="1691"/>
        <v/>
      </c>
      <c r="AG5034" s="187" t="str">
        <f t="shared" si="1692"/>
        <v/>
      </c>
      <c r="AH5034" s="187" t="str">
        <f t="shared" si="1693"/>
        <v/>
      </c>
      <c r="AI5034" s="187" t="str">
        <f t="shared" si="1694"/>
        <v/>
      </c>
      <c r="AJ5034" s="187" t="str">
        <f t="shared" si="1695"/>
        <v/>
      </c>
      <c r="AK5034" s="187" t="str">
        <f t="shared" si="1696"/>
        <v/>
      </c>
      <c r="AN5034" s="187" t="str">
        <f t="shared" si="1697"/>
        <v/>
      </c>
      <c r="AO5034" s="187" t="str">
        <f t="shared" si="1698"/>
        <v/>
      </c>
      <c r="AP5034" s="187" t="str">
        <f t="shared" si="1699"/>
        <v/>
      </c>
      <c r="AT5034" s="187" t="str">
        <f t="shared" si="1700"/>
        <v/>
      </c>
      <c r="AU5034" s="187" t="str">
        <f t="shared" si="1701"/>
        <v/>
      </c>
      <c r="AV5034" s="187" t="str">
        <f t="shared" si="1702"/>
        <v/>
      </c>
      <c r="AW5034" s="187" t="str">
        <f t="shared" si="1703"/>
        <v/>
      </c>
      <c r="AX5034" s="187" t="str">
        <f t="shared" si="1704"/>
        <v/>
      </c>
      <c r="AY5034" s="187" t="str">
        <f t="shared" si="1705"/>
        <v/>
      </c>
      <c r="AZ5034" s="187" t="str">
        <f t="shared" si="1706"/>
        <v/>
      </c>
      <c r="BA5034" s="187" t="str">
        <f t="shared" si="1707"/>
        <v xml:space="preserve"> </v>
      </c>
      <c r="BB5034" s="187" t="str">
        <f>IFERROR(IF(AW5034="","",VLOOKUP(AW5034,SUSS!R:S,2,FALSE)),AY5034*SUSS!$M$2)</f>
        <v/>
      </c>
      <c r="BC5034" s="187" t="str">
        <f t="shared" si="1708"/>
        <v/>
      </c>
    </row>
    <row r="5035" spans="29:55">
      <c r="AC5035" s="187" t="str">
        <f t="shared" si="1688"/>
        <v/>
      </c>
      <c r="AD5035" s="187" t="str">
        <f t="shared" si="1689"/>
        <v/>
      </c>
      <c r="AE5035" s="187" t="str">
        <f t="shared" si="1690"/>
        <v/>
      </c>
      <c r="AF5035" s="187" t="str">
        <f t="shared" si="1691"/>
        <v/>
      </c>
      <c r="AG5035" s="187" t="str">
        <f t="shared" si="1692"/>
        <v/>
      </c>
      <c r="AH5035" s="187" t="str">
        <f t="shared" si="1693"/>
        <v/>
      </c>
      <c r="AI5035" s="187" t="str">
        <f t="shared" si="1694"/>
        <v/>
      </c>
      <c r="AJ5035" s="187" t="str">
        <f t="shared" si="1695"/>
        <v/>
      </c>
      <c r="AK5035" s="187" t="str">
        <f t="shared" si="1696"/>
        <v/>
      </c>
      <c r="AN5035" s="187" t="str">
        <f t="shared" si="1697"/>
        <v/>
      </c>
      <c r="AO5035" s="187" t="str">
        <f t="shared" si="1698"/>
        <v/>
      </c>
      <c r="AP5035" s="187" t="str">
        <f t="shared" si="1699"/>
        <v/>
      </c>
      <c r="AT5035" s="187" t="str">
        <f t="shared" si="1700"/>
        <v/>
      </c>
      <c r="AU5035" s="187" t="str">
        <f t="shared" si="1701"/>
        <v/>
      </c>
      <c r="AV5035" s="187" t="str">
        <f t="shared" si="1702"/>
        <v/>
      </c>
      <c r="AW5035" s="187" t="str">
        <f t="shared" si="1703"/>
        <v/>
      </c>
      <c r="AX5035" s="187" t="str">
        <f t="shared" si="1704"/>
        <v/>
      </c>
      <c r="AY5035" s="187" t="str">
        <f t="shared" si="1705"/>
        <v/>
      </c>
      <c r="AZ5035" s="187" t="str">
        <f t="shared" si="1706"/>
        <v/>
      </c>
      <c r="BA5035" s="187" t="str">
        <f t="shared" si="1707"/>
        <v xml:space="preserve"> </v>
      </c>
      <c r="BB5035" s="187" t="str">
        <f>IFERROR(IF(AW5035="","",VLOOKUP(AW5035,SUSS!R:S,2,FALSE)),AY5035*SUSS!$M$2)</f>
        <v/>
      </c>
      <c r="BC5035" s="187" t="str">
        <f t="shared" si="1708"/>
        <v/>
      </c>
    </row>
    <row r="5036" spans="29:55">
      <c r="AC5036" s="187" t="str">
        <f t="shared" si="1688"/>
        <v/>
      </c>
      <c r="AD5036" s="187" t="str">
        <f t="shared" si="1689"/>
        <v/>
      </c>
      <c r="AE5036" s="187" t="str">
        <f t="shared" si="1690"/>
        <v/>
      </c>
      <c r="AF5036" s="187" t="str">
        <f t="shared" si="1691"/>
        <v/>
      </c>
      <c r="AG5036" s="187" t="str">
        <f t="shared" si="1692"/>
        <v/>
      </c>
      <c r="AH5036" s="187" t="str">
        <f t="shared" si="1693"/>
        <v/>
      </c>
      <c r="AI5036" s="187" t="str">
        <f t="shared" si="1694"/>
        <v/>
      </c>
      <c r="AJ5036" s="187" t="str">
        <f t="shared" si="1695"/>
        <v/>
      </c>
      <c r="AK5036" s="187" t="str">
        <f t="shared" si="1696"/>
        <v/>
      </c>
      <c r="AN5036" s="187" t="str">
        <f t="shared" si="1697"/>
        <v/>
      </c>
      <c r="AO5036" s="187" t="str">
        <f t="shared" si="1698"/>
        <v/>
      </c>
      <c r="AP5036" s="187" t="str">
        <f t="shared" si="1699"/>
        <v/>
      </c>
      <c r="AT5036" s="187" t="str">
        <f t="shared" si="1700"/>
        <v/>
      </c>
      <c r="AU5036" s="187" t="str">
        <f t="shared" si="1701"/>
        <v/>
      </c>
      <c r="AV5036" s="187" t="str">
        <f t="shared" si="1702"/>
        <v/>
      </c>
      <c r="AW5036" s="187" t="str">
        <f t="shared" si="1703"/>
        <v/>
      </c>
      <c r="AX5036" s="187" t="str">
        <f t="shared" si="1704"/>
        <v/>
      </c>
      <c r="AY5036" s="187" t="str">
        <f t="shared" si="1705"/>
        <v/>
      </c>
      <c r="AZ5036" s="187" t="str">
        <f t="shared" si="1706"/>
        <v/>
      </c>
      <c r="BA5036" s="187" t="str">
        <f t="shared" si="1707"/>
        <v xml:space="preserve"> </v>
      </c>
      <c r="BB5036" s="187" t="str">
        <f>IFERROR(IF(AW5036="","",VLOOKUP(AW5036,SUSS!R:S,2,FALSE)),AY5036*SUSS!$M$2)</f>
        <v/>
      </c>
      <c r="BC5036" s="187" t="str">
        <f t="shared" si="1708"/>
        <v/>
      </c>
    </row>
    <row r="5037" spans="29:55">
      <c r="AC5037" s="187" t="str">
        <f t="shared" si="1688"/>
        <v/>
      </c>
      <c r="AD5037" s="187" t="str">
        <f t="shared" si="1689"/>
        <v/>
      </c>
      <c r="AE5037" s="187" t="str">
        <f t="shared" si="1690"/>
        <v/>
      </c>
      <c r="AF5037" s="187" t="str">
        <f t="shared" si="1691"/>
        <v/>
      </c>
      <c r="AG5037" s="187" t="str">
        <f t="shared" si="1692"/>
        <v/>
      </c>
      <c r="AH5037" s="187" t="str">
        <f t="shared" si="1693"/>
        <v/>
      </c>
      <c r="AI5037" s="187" t="str">
        <f t="shared" si="1694"/>
        <v/>
      </c>
      <c r="AJ5037" s="187" t="str">
        <f t="shared" si="1695"/>
        <v/>
      </c>
      <c r="AK5037" s="187" t="str">
        <f t="shared" si="1696"/>
        <v/>
      </c>
      <c r="AN5037" s="187" t="str">
        <f t="shared" si="1697"/>
        <v/>
      </c>
      <c r="AO5037" s="187" t="str">
        <f t="shared" si="1698"/>
        <v/>
      </c>
      <c r="AP5037" s="187" t="str">
        <f t="shared" si="1699"/>
        <v/>
      </c>
      <c r="AT5037" s="187" t="str">
        <f t="shared" si="1700"/>
        <v/>
      </c>
      <c r="AU5037" s="187" t="str">
        <f t="shared" si="1701"/>
        <v/>
      </c>
      <c r="AV5037" s="187" t="str">
        <f t="shared" si="1702"/>
        <v/>
      </c>
      <c r="AW5037" s="187" t="str">
        <f t="shared" si="1703"/>
        <v/>
      </c>
      <c r="AX5037" s="187" t="str">
        <f t="shared" si="1704"/>
        <v/>
      </c>
      <c r="AY5037" s="187" t="str">
        <f t="shared" si="1705"/>
        <v/>
      </c>
      <c r="AZ5037" s="187" t="str">
        <f t="shared" si="1706"/>
        <v/>
      </c>
      <c r="BA5037" s="187" t="str">
        <f t="shared" si="1707"/>
        <v xml:space="preserve"> </v>
      </c>
      <c r="BB5037" s="187" t="str">
        <f>IFERROR(IF(AW5037="","",VLOOKUP(AW5037,SUSS!R:S,2,FALSE)),AY5037*SUSS!$M$2)</f>
        <v/>
      </c>
      <c r="BC5037" s="187" t="str">
        <f t="shared" si="1708"/>
        <v/>
      </c>
    </row>
    <row r="5038" spans="29:55">
      <c r="AC5038" s="187" t="str">
        <f t="shared" si="1688"/>
        <v/>
      </c>
      <c r="AD5038" s="187" t="str">
        <f t="shared" si="1689"/>
        <v/>
      </c>
      <c r="AE5038" s="187" t="str">
        <f t="shared" si="1690"/>
        <v/>
      </c>
      <c r="AF5038" s="187" t="str">
        <f t="shared" si="1691"/>
        <v/>
      </c>
      <c r="AG5038" s="187" t="str">
        <f t="shared" si="1692"/>
        <v/>
      </c>
      <c r="AH5038" s="187" t="str">
        <f t="shared" si="1693"/>
        <v/>
      </c>
      <c r="AI5038" s="187" t="str">
        <f t="shared" si="1694"/>
        <v/>
      </c>
      <c r="AJ5038" s="187" t="str">
        <f t="shared" si="1695"/>
        <v/>
      </c>
      <c r="AK5038" s="187" t="str">
        <f t="shared" si="1696"/>
        <v/>
      </c>
      <c r="AN5038" s="187" t="str">
        <f t="shared" si="1697"/>
        <v/>
      </c>
      <c r="AO5038" s="187" t="str">
        <f t="shared" si="1698"/>
        <v/>
      </c>
      <c r="AP5038" s="187" t="str">
        <f t="shared" si="1699"/>
        <v/>
      </c>
      <c r="AT5038" s="187" t="str">
        <f t="shared" si="1700"/>
        <v/>
      </c>
      <c r="AU5038" s="187" t="str">
        <f t="shared" si="1701"/>
        <v/>
      </c>
      <c r="AV5038" s="187" t="str">
        <f t="shared" si="1702"/>
        <v/>
      </c>
      <c r="AW5038" s="187" t="str">
        <f t="shared" si="1703"/>
        <v/>
      </c>
      <c r="AX5038" s="187" t="str">
        <f t="shared" si="1704"/>
        <v/>
      </c>
      <c r="AY5038" s="187" t="str">
        <f t="shared" si="1705"/>
        <v/>
      </c>
      <c r="AZ5038" s="187" t="str">
        <f t="shared" si="1706"/>
        <v/>
      </c>
      <c r="BA5038" s="187" t="str">
        <f t="shared" si="1707"/>
        <v xml:space="preserve"> </v>
      </c>
      <c r="BB5038" s="187" t="str">
        <f>IFERROR(IF(AW5038="","",VLOOKUP(AW5038,SUSS!R:S,2,FALSE)),AY5038*SUSS!$M$2)</f>
        <v/>
      </c>
      <c r="BC5038" s="187" t="str">
        <f t="shared" si="1708"/>
        <v/>
      </c>
    </row>
    <row r="5039" spans="29:55">
      <c r="AC5039" s="187" t="str">
        <f t="shared" si="1688"/>
        <v/>
      </c>
      <c r="AD5039" s="187" t="str">
        <f t="shared" si="1689"/>
        <v/>
      </c>
      <c r="AE5039" s="187" t="str">
        <f t="shared" si="1690"/>
        <v/>
      </c>
      <c r="AF5039" s="187" t="str">
        <f t="shared" si="1691"/>
        <v/>
      </c>
      <c r="AG5039" s="187" t="str">
        <f t="shared" si="1692"/>
        <v/>
      </c>
      <c r="AH5039" s="187" t="str">
        <f t="shared" si="1693"/>
        <v/>
      </c>
      <c r="AI5039" s="187" t="str">
        <f t="shared" si="1694"/>
        <v/>
      </c>
      <c r="AJ5039" s="187" t="str">
        <f t="shared" si="1695"/>
        <v/>
      </c>
      <c r="AK5039" s="187" t="str">
        <f t="shared" si="1696"/>
        <v/>
      </c>
      <c r="AN5039" s="187" t="str">
        <f t="shared" si="1697"/>
        <v/>
      </c>
      <c r="AO5039" s="187" t="str">
        <f t="shared" si="1698"/>
        <v/>
      </c>
      <c r="AP5039" s="187" t="str">
        <f t="shared" si="1699"/>
        <v/>
      </c>
      <c r="AT5039" s="187" t="str">
        <f t="shared" si="1700"/>
        <v/>
      </c>
      <c r="AU5039" s="187" t="str">
        <f t="shared" si="1701"/>
        <v/>
      </c>
      <c r="AV5039" s="187" t="str">
        <f t="shared" si="1702"/>
        <v/>
      </c>
      <c r="AW5039" s="187" t="str">
        <f t="shared" si="1703"/>
        <v/>
      </c>
      <c r="AX5039" s="187" t="str">
        <f t="shared" si="1704"/>
        <v/>
      </c>
      <c r="AY5039" s="187" t="str">
        <f t="shared" si="1705"/>
        <v/>
      </c>
      <c r="AZ5039" s="187" t="str">
        <f t="shared" si="1706"/>
        <v/>
      </c>
      <c r="BA5039" s="187" t="str">
        <f t="shared" si="1707"/>
        <v xml:space="preserve"> </v>
      </c>
      <c r="BB5039" s="187" t="str">
        <f>IFERROR(IF(AW5039="","",VLOOKUP(AW5039,SUSS!R:S,2,FALSE)),AY5039*SUSS!$M$2)</f>
        <v/>
      </c>
      <c r="BC5039" s="187" t="str">
        <f t="shared" si="1708"/>
        <v/>
      </c>
    </row>
    <row r="5040" spans="29:55">
      <c r="AC5040" s="187" t="str">
        <f t="shared" si="1688"/>
        <v/>
      </c>
      <c r="AD5040" s="187" t="str">
        <f t="shared" si="1689"/>
        <v/>
      </c>
      <c r="AE5040" s="187" t="str">
        <f t="shared" si="1690"/>
        <v/>
      </c>
      <c r="AF5040" s="187" t="str">
        <f t="shared" si="1691"/>
        <v/>
      </c>
      <c r="AG5040" s="187" t="str">
        <f t="shared" si="1692"/>
        <v/>
      </c>
      <c r="AH5040" s="187" t="str">
        <f t="shared" si="1693"/>
        <v/>
      </c>
      <c r="AI5040" s="187" t="str">
        <f t="shared" si="1694"/>
        <v/>
      </c>
      <c r="AJ5040" s="187" t="str">
        <f t="shared" si="1695"/>
        <v/>
      </c>
      <c r="AK5040" s="187" t="str">
        <f t="shared" si="1696"/>
        <v/>
      </c>
      <c r="AN5040" s="187" t="str">
        <f t="shared" si="1697"/>
        <v/>
      </c>
      <c r="AO5040" s="187" t="str">
        <f t="shared" si="1698"/>
        <v/>
      </c>
      <c r="AP5040" s="187" t="str">
        <f t="shared" si="1699"/>
        <v/>
      </c>
      <c r="AT5040" s="187" t="str">
        <f t="shared" si="1700"/>
        <v/>
      </c>
      <c r="AU5040" s="187" t="str">
        <f t="shared" si="1701"/>
        <v/>
      </c>
      <c r="AV5040" s="187" t="str">
        <f t="shared" si="1702"/>
        <v/>
      </c>
      <c r="AW5040" s="187" t="str">
        <f t="shared" si="1703"/>
        <v/>
      </c>
      <c r="AX5040" s="187" t="str">
        <f t="shared" si="1704"/>
        <v/>
      </c>
      <c r="AY5040" s="187" t="str">
        <f t="shared" si="1705"/>
        <v/>
      </c>
      <c r="AZ5040" s="187" t="str">
        <f t="shared" si="1706"/>
        <v/>
      </c>
      <c r="BA5040" s="187" t="str">
        <f t="shared" si="1707"/>
        <v xml:space="preserve"> </v>
      </c>
      <c r="BB5040" s="187" t="str">
        <f>IFERROR(IF(AW5040="","",VLOOKUP(AW5040,SUSS!R:S,2,FALSE)),AY5040*SUSS!$M$2)</f>
        <v/>
      </c>
      <c r="BC5040" s="187" t="str">
        <f t="shared" si="1708"/>
        <v/>
      </c>
    </row>
    <row r="5041" spans="29:55">
      <c r="AC5041" s="187" t="str">
        <f t="shared" si="1688"/>
        <v/>
      </c>
      <c r="AD5041" s="187" t="str">
        <f t="shared" si="1689"/>
        <v/>
      </c>
      <c r="AE5041" s="187" t="str">
        <f t="shared" si="1690"/>
        <v/>
      </c>
      <c r="AF5041" s="187" t="str">
        <f t="shared" si="1691"/>
        <v/>
      </c>
      <c r="AG5041" s="187" t="str">
        <f t="shared" si="1692"/>
        <v/>
      </c>
      <c r="AH5041" s="187" t="str">
        <f t="shared" si="1693"/>
        <v/>
      </c>
      <c r="AI5041" s="187" t="str">
        <f t="shared" si="1694"/>
        <v/>
      </c>
      <c r="AJ5041" s="187" t="str">
        <f t="shared" si="1695"/>
        <v/>
      </c>
      <c r="AK5041" s="187" t="str">
        <f t="shared" si="1696"/>
        <v/>
      </c>
      <c r="AN5041" s="187" t="str">
        <f t="shared" si="1697"/>
        <v/>
      </c>
      <c r="AO5041" s="187" t="str">
        <f t="shared" si="1698"/>
        <v/>
      </c>
      <c r="AP5041" s="187" t="str">
        <f t="shared" si="1699"/>
        <v/>
      </c>
      <c r="AT5041" s="187" t="str">
        <f t="shared" si="1700"/>
        <v/>
      </c>
      <c r="AU5041" s="187" t="str">
        <f t="shared" si="1701"/>
        <v/>
      </c>
      <c r="AV5041" s="187" t="str">
        <f t="shared" si="1702"/>
        <v/>
      </c>
      <c r="AW5041" s="187" t="str">
        <f t="shared" si="1703"/>
        <v/>
      </c>
      <c r="AX5041" s="187" t="str">
        <f t="shared" si="1704"/>
        <v/>
      </c>
      <c r="AY5041" s="187" t="str">
        <f t="shared" si="1705"/>
        <v/>
      </c>
      <c r="AZ5041" s="187" t="str">
        <f t="shared" si="1706"/>
        <v/>
      </c>
      <c r="BA5041" s="187" t="str">
        <f t="shared" si="1707"/>
        <v xml:space="preserve"> </v>
      </c>
      <c r="BB5041" s="187" t="str">
        <f>IFERROR(IF(AW5041="","",VLOOKUP(AW5041,SUSS!R:S,2,FALSE)),AY5041*SUSS!$M$2)</f>
        <v/>
      </c>
      <c r="BC5041" s="187" t="str">
        <f t="shared" si="1708"/>
        <v/>
      </c>
    </row>
    <row r="5042" spans="29:55">
      <c r="AC5042" s="187" t="str">
        <f t="shared" si="1688"/>
        <v/>
      </c>
      <c r="AD5042" s="187" t="str">
        <f t="shared" si="1689"/>
        <v/>
      </c>
      <c r="AE5042" s="187" t="str">
        <f t="shared" si="1690"/>
        <v/>
      </c>
      <c r="AF5042" s="187" t="str">
        <f t="shared" si="1691"/>
        <v/>
      </c>
      <c r="AG5042" s="187" t="str">
        <f t="shared" si="1692"/>
        <v/>
      </c>
      <c r="AH5042" s="187" t="str">
        <f t="shared" si="1693"/>
        <v/>
      </c>
      <c r="AI5042" s="187" t="str">
        <f t="shared" si="1694"/>
        <v/>
      </c>
      <c r="AJ5042" s="187" t="str">
        <f t="shared" si="1695"/>
        <v/>
      </c>
      <c r="AK5042" s="187" t="str">
        <f t="shared" si="1696"/>
        <v/>
      </c>
      <c r="AN5042" s="187" t="str">
        <f t="shared" si="1697"/>
        <v/>
      </c>
      <c r="AO5042" s="187" t="str">
        <f t="shared" si="1698"/>
        <v/>
      </c>
      <c r="AP5042" s="187" t="str">
        <f t="shared" si="1699"/>
        <v/>
      </c>
      <c r="AT5042" s="187" t="str">
        <f t="shared" si="1700"/>
        <v/>
      </c>
      <c r="AU5042" s="187" t="str">
        <f t="shared" si="1701"/>
        <v/>
      </c>
      <c r="AV5042" s="187" t="str">
        <f t="shared" si="1702"/>
        <v/>
      </c>
      <c r="AW5042" s="187" t="str">
        <f t="shared" si="1703"/>
        <v/>
      </c>
      <c r="AX5042" s="187" t="str">
        <f t="shared" si="1704"/>
        <v/>
      </c>
      <c r="AY5042" s="187" t="str">
        <f t="shared" si="1705"/>
        <v/>
      </c>
      <c r="AZ5042" s="187" t="str">
        <f t="shared" si="1706"/>
        <v/>
      </c>
      <c r="BA5042" s="187" t="str">
        <f t="shared" si="1707"/>
        <v xml:space="preserve"> </v>
      </c>
      <c r="BB5042" s="187" t="str">
        <f>IFERROR(IF(AW5042="","",VLOOKUP(AW5042,SUSS!R:S,2,FALSE)),AY5042*SUSS!$M$2)</f>
        <v/>
      </c>
      <c r="BC5042" s="187" t="str">
        <f t="shared" si="1708"/>
        <v/>
      </c>
    </row>
    <row r="5043" spans="29:55">
      <c r="AC5043" s="187" t="str">
        <f t="shared" si="1688"/>
        <v/>
      </c>
      <c r="AD5043" s="187" t="str">
        <f t="shared" si="1689"/>
        <v/>
      </c>
      <c r="AE5043" s="187" t="str">
        <f t="shared" si="1690"/>
        <v/>
      </c>
      <c r="AF5043" s="187" t="str">
        <f t="shared" si="1691"/>
        <v/>
      </c>
      <c r="AG5043" s="187" t="str">
        <f t="shared" si="1692"/>
        <v/>
      </c>
      <c r="AH5043" s="187" t="str">
        <f t="shared" si="1693"/>
        <v/>
      </c>
      <c r="AI5043" s="187" t="str">
        <f t="shared" si="1694"/>
        <v/>
      </c>
      <c r="AJ5043" s="187" t="str">
        <f t="shared" si="1695"/>
        <v/>
      </c>
      <c r="AK5043" s="187" t="str">
        <f t="shared" si="1696"/>
        <v/>
      </c>
      <c r="AN5043" s="187" t="str">
        <f t="shared" si="1697"/>
        <v/>
      </c>
      <c r="AO5043" s="187" t="str">
        <f t="shared" si="1698"/>
        <v/>
      </c>
      <c r="AP5043" s="187" t="str">
        <f t="shared" si="1699"/>
        <v/>
      </c>
      <c r="AT5043" s="187" t="str">
        <f t="shared" si="1700"/>
        <v/>
      </c>
      <c r="AU5043" s="187" t="str">
        <f t="shared" si="1701"/>
        <v/>
      </c>
      <c r="AV5043" s="187" t="str">
        <f t="shared" si="1702"/>
        <v/>
      </c>
      <c r="AW5043" s="187" t="str">
        <f t="shared" si="1703"/>
        <v/>
      </c>
      <c r="AX5043" s="187" t="str">
        <f t="shared" si="1704"/>
        <v/>
      </c>
      <c r="AY5043" s="187" t="str">
        <f t="shared" si="1705"/>
        <v/>
      </c>
      <c r="AZ5043" s="187" t="str">
        <f t="shared" si="1706"/>
        <v/>
      </c>
      <c r="BA5043" s="187" t="str">
        <f t="shared" si="1707"/>
        <v xml:space="preserve"> </v>
      </c>
      <c r="BB5043" s="187" t="str">
        <f>IFERROR(IF(AW5043="","",VLOOKUP(AW5043,SUSS!R:S,2,FALSE)),AY5043*SUSS!$M$2)</f>
        <v/>
      </c>
      <c r="BC5043" s="187" t="str">
        <f t="shared" si="1708"/>
        <v/>
      </c>
    </row>
    <row r="5044" spans="29:55">
      <c r="AC5044" s="187" t="str">
        <f t="shared" si="1688"/>
        <v/>
      </c>
      <c r="AD5044" s="187" t="str">
        <f t="shared" si="1689"/>
        <v/>
      </c>
      <c r="AE5044" s="187" t="str">
        <f t="shared" si="1690"/>
        <v/>
      </c>
      <c r="AF5044" s="187" t="str">
        <f t="shared" si="1691"/>
        <v/>
      </c>
      <c r="AG5044" s="187" t="str">
        <f t="shared" si="1692"/>
        <v/>
      </c>
      <c r="AH5044" s="187" t="str">
        <f t="shared" si="1693"/>
        <v/>
      </c>
      <c r="AI5044" s="187" t="str">
        <f t="shared" si="1694"/>
        <v/>
      </c>
      <c r="AJ5044" s="187" t="str">
        <f t="shared" si="1695"/>
        <v/>
      </c>
      <c r="AK5044" s="187" t="str">
        <f t="shared" si="1696"/>
        <v/>
      </c>
      <c r="AN5044" s="187" t="str">
        <f t="shared" si="1697"/>
        <v/>
      </c>
      <c r="AO5044" s="187" t="str">
        <f t="shared" si="1698"/>
        <v/>
      </c>
      <c r="AP5044" s="187" t="str">
        <f t="shared" si="1699"/>
        <v/>
      </c>
      <c r="AT5044" s="187" t="str">
        <f t="shared" si="1700"/>
        <v/>
      </c>
      <c r="AU5044" s="187" t="str">
        <f t="shared" si="1701"/>
        <v/>
      </c>
      <c r="AV5044" s="187" t="str">
        <f t="shared" si="1702"/>
        <v/>
      </c>
      <c r="AW5044" s="187" t="str">
        <f t="shared" si="1703"/>
        <v/>
      </c>
      <c r="AX5044" s="187" t="str">
        <f t="shared" si="1704"/>
        <v/>
      </c>
      <c r="AY5044" s="187" t="str">
        <f t="shared" si="1705"/>
        <v/>
      </c>
      <c r="AZ5044" s="187" t="str">
        <f t="shared" si="1706"/>
        <v/>
      </c>
      <c r="BA5044" s="187" t="str">
        <f t="shared" si="1707"/>
        <v xml:space="preserve"> </v>
      </c>
      <c r="BB5044" s="187" t="str">
        <f>IFERROR(IF(AW5044="","",VLOOKUP(AW5044,SUSS!R:S,2,FALSE)),AY5044*SUSS!$M$2)</f>
        <v/>
      </c>
      <c r="BC5044" s="187" t="str">
        <f t="shared" si="1708"/>
        <v/>
      </c>
    </row>
    <row r="5045" spans="29:55">
      <c r="AC5045" s="187" t="str">
        <f t="shared" si="1688"/>
        <v/>
      </c>
      <c r="AD5045" s="187" t="str">
        <f t="shared" si="1689"/>
        <v/>
      </c>
      <c r="AE5045" s="187" t="str">
        <f t="shared" si="1690"/>
        <v/>
      </c>
      <c r="AF5045" s="187" t="str">
        <f t="shared" si="1691"/>
        <v/>
      </c>
      <c r="AG5045" s="187" t="str">
        <f t="shared" si="1692"/>
        <v/>
      </c>
      <c r="AH5045" s="187" t="str">
        <f t="shared" si="1693"/>
        <v/>
      </c>
      <c r="AI5045" s="187" t="str">
        <f t="shared" si="1694"/>
        <v/>
      </c>
      <c r="AJ5045" s="187" t="str">
        <f t="shared" si="1695"/>
        <v/>
      </c>
      <c r="AK5045" s="187" t="str">
        <f t="shared" si="1696"/>
        <v/>
      </c>
      <c r="AN5045" s="187" t="str">
        <f t="shared" si="1697"/>
        <v/>
      </c>
      <c r="AO5045" s="187" t="str">
        <f t="shared" si="1698"/>
        <v/>
      </c>
      <c r="AP5045" s="187" t="str">
        <f t="shared" si="1699"/>
        <v/>
      </c>
      <c r="AT5045" s="187" t="str">
        <f t="shared" si="1700"/>
        <v/>
      </c>
      <c r="AU5045" s="187" t="str">
        <f t="shared" si="1701"/>
        <v/>
      </c>
      <c r="AV5045" s="187" t="str">
        <f t="shared" si="1702"/>
        <v/>
      </c>
      <c r="AW5045" s="187" t="str">
        <f t="shared" si="1703"/>
        <v/>
      </c>
      <c r="AX5045" s="187" t="str">
        <f t="shared" si="1704"/>
        <v/>
      </c>
      <c r="AY5045" s="187" t="str">
        <f t="shared" si="1705"/>
        <v/>
      </c>
      <c r="AZ5045" s="187" t="str">
        <f t="shared" si="1706"/>
        <v/>
      </c>
      <c r="BA5045" s="187" t="str">
        <f t="shared" si="1707"/>
        <v xml:space="preserve"> </v>
      </c>
      <c r="BB5045" s="187" t="str">
        <f>IFERROR(IF(AW5045="","",VLOOKUP(AW5045,SUSS!R:S,2,FALSE)),AY5045*SUSS!$M$2)</f>
        <v/>
      </c>
      <c r="BC5045" s="187" t="str">
        <f t="shared" si="1708"/>
        <v/>
      </c>
    </row>
    <row r="5046" spans="29:55">
      <c r="AC5046" s="187" t="str">
        <f t="shared" si="1688"/>
        <v/>
      </c>
      <c r="AD5046" s="187" t="str">
        <f t="shared" si="1689"/>
        <v/>
      </c>
      <c r="AE5046" s="187" t="str">
        <f t="shared" si="1690"/>
        <v/>
      </c>
      <c r="AF5046" s="187" t="str">
        <f t="shared" si="1691"/>
        <v/>
      </c>
      <c r="AG5046" s="187" t="str">
        <f t="shared" si="1692"/>
        <v/>
      </c>
      <c r="AH5046" s="187" t="str">
        <f t="shared" si="1693"/>
        <v/>
      </c>
      <c r="AI5046" s="187" t="str">
        <f t="shared" si="1694"/>
        <v/>
      </c>
      <c r="AJ5046" s="187" t="str">
        <f t="shared" si="1695"/>
        <v/>
      </c>
      <c r="AK5046" s="187" t="str">
        <f t="shared" si="1696"/>
        <v/>
      </c>
      <c r="AN5046" s="187" t="str">
        <f t="shared" si="1697"/>
        <v/>
      </c>
      <c r="AO5046" s="187" t="str">
        <f t="shared" si="1698"/>
        <v/>
      </c>
      <c r="AP5046" s="187" t="str">
        <f t="shared" si="1699"/>
        <v/>
      </c>
      <c r="AT5046" s="187" t="str">
        <f t="shared" si="1700"/>
        <v/>
      </c>
      <c r="AU5046" s="187" t="str">
        <f t="shared" si="1701"/>
        <v/>
      </c>
      <c r="AV5046" s="187" t="str">
        <f t="shared" si="1702"/>
        <v/>
      </c>
      <c r="AW5046" s="187" t="str">
        <f t="shared" si="1703"/>
        <v/>
      </c>
      <c r="AX5046" s="187" t="str">
        <f t="shared" si="1704"/>
        <v/>
      </c>
      <c r="AY5046" s="187" t="str">
        <f t="shared" si="1705"/>
        <v/>
      </c>
      <c r="AZ5046" s="187" t="str">
        <f t="shared" si="1706"/>
        <v/>
      </c>
      <c r="BA5046" s="187" t="str">
        <f t="shared" si="1707"/>
        <v xml:space="preserve"> </v>
      </c>
      <c r="BB5046" s="187" t="str">
        <f>IFERROR(IF(AW5046="","",VLOOKUP(AW5046,SUSS!R:S,2,FALSE)),AY5046*SUSS!$M$2)</f>
        <v/>
      </c>
      <c r="BC5046" s="187" t="str">
        <f t="shared" si="1708"/>
        <v/>
      </c>
    </row>
    <row r="5047" spans="29:55">
      <c r="AC5047" s="187" t="str">
        <f t="shared" si="1688"/>
        <v/>
      </c>
      <c r="AD5047" s="187" t="str">
        <f t="shared" si="1689"/>
        <v/>
      </c>
      <c r="AE5047" s="187" t="str">
        <f t="shared" si="1690"/>
        <v/>
      </c>
      <c r="AF5047" s="187" t="str">
        <f t="shared" si="1691"/>
        <v/>
      </c>
      <c r="AG5047" s="187" t="str">
        <f t="shared" si="1692"/>
        <v/>
      </c>
      <c r="AH5047" s="187" t="str">
        <f t="shared" si="1693"/>
        <v/>
      </c>
      <c r="AI5047" s="187" t="str">
        <f t="shared" si="1694"/>
        <v/>
      </c>
      <c r="AJ5047" s="187" t="str">
        <f t="shared" si="1695"/>
        <v/>
      </c>
      <c r="AK5047" s="187" t="str">
        <f t="shared" si="1696"/>
        <v/>
      </c>
      <c r="AN5047" s="187" t="str">
        <f t="shared" si="1697"/>
        <v/>
      </c>
      <c r="AO5047" s="187" t="str">
        <f t="shared" si="1698"/>
        <v/>
      </c>
      <c r="AP5047" s="187" t="str">
        <f t="shared" si="1699"/>
        <v/>
      </c>
      <c r="AT5047" s="187" t="str">
        <f t="shared" si="1700"/>
        <v/>
      </c>
      <c r="AU5047" s="187" t="str">
        <f t="shared" si="1701"/>
        <v/>
      </c>
      <c r="AV5047" s="187" t="str">
        <f t="shared" si="1702"/>
        <v/>
      </c>
      <c r="AW5047" s="187" t="str">
        <f t="shared" si="1703"/>
        <v/>
      </c>
      <c r="AX5047" s="187" t="str">
        <f t="shared" si="1704"/>
        <v/>
      </c>
      <c r="AY5047" s="187" t="str">
        <f t="shared" si="1705"/>
        <v/>
      </c>
      <c r="AZ5047" s="187" t="str">
        <f t="shared" si="1706"/>
        <v/>
      </c>
      <c r="BA5047" s="187" t="str">
        <f t="shared" si="1707"/>
        <v xml:space="preserve"> </v>
      </c>
      <c r="BB5047" s="187" t="str">
        <f>IFERROR(IF(AW5047="","",VLOOKUP(AW5047,SUSS!R:S,2,FALSE)),AY5047*SUSS!$M$2)</f>
        <v/>
      </c>
      <c r="BC5047" s="187" t="str">
        <f t="shared" si="1708"/>
        <v/>
      </c>
    </row>
    <row r="5048" spans="29:55">
      <c r="AC5048" s="187" t="str">
        <f t="shared" si="1688"/>
        <v/>
      </c>
      <c r="AD5048" s="187" t="str">
        <f t="shared" si="1689"/>
        <v/>
      </c>
      <c r="AE5048" s="187" t="str">
        <f t="shared" si="1690"/>
        <v/>
      </c>
      <c r="AF5048" s="187" t="str">
        <f t="shared" si="1691"/>
        <v/>
      </c>
      <c r="AG5048" s="187" t="str">
        <f t="shared" si="1692"/>
        <v/>
      </c>
      <c r="AH5048" s="187" t="str">
        <f t="shared" si="1693"/>
        <v/>
      </c>
      <c r="AI5048" s="187" t="str">
        <f t="shared" si="1694"/>
        <v/>
      </c>
      <c r="AJ5048" s="187" t="str">
        <f t="shared" si="1695"/>
        <v/>
      </c>
      <c r="AK5048" s="187" t="str">
        <f t="shared" si="1696"/>
        <v/>
      </c>
      <c r="AN5048" s="187" t="str">
        <f t="shared" si="1697"/>
        <v/>
      </c>
      <c r="AO5048" s="187" t="str">
        <f t="shared" si="1698"/>
        <v/>
      </c>
      <c r="AP5048" s="187" t="str">
        <f t="shared" si="1699"/>
        <v/>
      </c>
      <c r="AT5048" s="187" t="str">
        <f t="shared" si="1700"/>
        <v/>
      </c>
      <c r="AU5048" s="187" t="str">
        <f t="shared" si="1701"/>
        <v/>
      </c>
      <c r="AV5048" s="187" t="str">
        <f t="shared" si="1702"/>
        <v/>
      </c>
      <c r="AW5048" s="187" t="str">
        <f t="shared" si="1703"/>
        <v/>
      </c>
      <c r="AX5048" s="187" t="str">
        <f t="shared" si="1704"/>
        <v/>
      </c>
      <c r="AY5048" s="187" t="str">
        <f t="shared" si="1705"/>
        <v/>
      </c>
      <c r="AZ5048" s="187" t="str">
        <f t="shared" si="1706"/>
        <v/>
      </c>
      <c r="BA5048" s="187" t="str">
        <f t="shared" si="1707"/>
        <v xml:space="preserve"> </v>
      </c>
      <c r="BB5048" s="187" t="str">
        <f>IFERROR(IF(AW5048="","",VLOOKUP(AW5048,SUSS!R:S,2,FALSE)),AY5048*SUSS!$M$2)</f>
        <v/>
      </c>
      <c r="BC5048" s="187" t="str">
        <f t="shared" si="1708"/>
        <v/>
      </c>
    </row>
    <row r="5049" spans="29:55">
      <c r="AC5049" s="187" t="str">
        <f t="shared" si="1688"/>
        <v/>
      </c>
      <c r="AD5049" s="187" t="str">
        <f t="shared" si="1689"/>
        <v/>
      </c>
      <c r="AE5049" s="187" t="str">
        <f t="shared" si="1690"/>
        <v/>
      </c>
      <c r="AF5049" s="187" t="str">
        <f t="shared" si="1691"/>
        <v/>
      </c>
      <c r="AG5049" s="187" t="str">
        <f t="shared" si="1692"/>
        <v/>
      </c>
      <c r="AH5049" s="187" t="str">
        <f t="shared" si="1693"/>
        <v/>
      </c>
      <c r="AI5049" s="187" t="str">
        <f t="shared" si="1694"/>
        <v/>
      </c>
      <c r="AJ5049" s="187" t="str">
        <f t="shared" si="1695"/>
        <v/>
      </c>
      <c r="AK5049" s="187" t="str">
        <f t="shared" si="1696"/>
        <v/>
      </c>
      <c r="AN5049" s="187" t="str">
        <f t="shared" si="1697"/>
        <v/>
      </c>
      <c r="AO5049" s="187" t="str">
        <f t="shared" si="1698"/>
        <v/>
      </c>
      <c r="AP5049" s="187" t="str">
        <f t="shared" si="1699"/>
        <v/>
      </c>
      <c r="AT5049" s="187" t="str">
        <f t="shared" si="1700"/>
        <v/>
      </c>
      <c r="AU5049" s="187" t="str">
        <f t="shared" si="1701"/>
        <v/>
      </c>
      <c r="AV5049" s="187" t="str">
        <f t="shared" si="1702"/>
        <v/>
      </c>
      <c r="AW5049" s="187" t="str">
        <f t="shared" si="1703"/>
        <v/>
      </c>
      <c r="AX5049" s="187" t="str">
        <f t="shared" si="1704"/>
        <v/>
      </c>
      <c r="AY5049" s="187" t="str">
        <f t="shared" si="1705"/>
        <v/>
      </c>
      <c r="AZ5049" s="187" t="str">
        <f t="shared" si="1706"/>
        <v/>
      </c>
      <c r="BA5049" s="187" t="str">
        <f t="shared" si="1707"/>
        <v xml:space="preserve"> </v>
      </c>
      <c r="BB5049" s="187" t="str">
        <f>IFERROR(IF(AW5049="","",VLOOKUP(AW5049,SUSS!R:S,2,FALSE)),AY5049*SUSS!$M$2)</f>
        <v/>
      </c>
      <c r="BC5049" s="187" t="str">
        <f t="shared" si="1708"/>
        <v/>
      </c>
    </row>
    <row r="5050" spans="29:55">
      <c r="AC5050" s="187" t="str">
        <f t="shared" si="1688"/>
        <v/>
      </c>
      <c r="AD5050" s="187" t="str">
        <f t="shared" si="1689"/>
        <v/>
      </c>
      <c r="AE5050" s="187" t="str">
        <f t="shared" si="1690"/>
        <v/>
      </c>
      <c r="AF5050" s="187" t="str">
        <f t="shared" si="1691"/>
        <v/>
      </c>
      <c r="AG5050" s="187" t="str">
        <f t="shared" si="1692"/>
        <v/>
      </c>
      <c r="AH5050" s="187" t="str">
        <f t="shared" si="1693"/>
        <v/>
      </c>
      <c r="AI5050" s="187" t="str">
        <f t="shared" si="1694"/>
        <v/>
      </c>
      <c r="AJ5050" s="187" t="str">
        <f t="shared" si="1695"/>
        <v/>
      </c>
      <c r="AK5050" s="187" t="str">
        <f t="shared" si="1696"/>
        <v/>
      </c>
      <c r="AN5050" s="187" t="str">
        <f t="shared" si="1697"/>
        <v/>
      </c>
      <c r="AO5050" s="187" t="str">
        <f t="shared" si="1698"/>
        <v/>
      </c>
      <c r="AP5050" s="187" t="str">
        <f t="shared" si="1699"/>
        <v/>
      </c>
      <c r="AT5050" s="187" t="str">
        <f t="shared" si="1700"/>
        <v/>
      </c>
      <c r="AU5050" s="187" t="str">
        <f t="shared" si="1701"/>
        <v/>
      </c>
      <c r="AV5050" s="187" t="str">
        <f t="shared" si="1702"/>
        <v/>
      </c>
      <c r="AW5050" s="187" t="str">
        <f t="shared" si="1703"/>
        <v/>
      </c>
      <c r="AX5050" s="187" t="str">
        <f t="shared" si="1704"/>
        <v/>
      </c>
      <c r="AY5050" s="187" t="str">
        <f t="shared" si="1705"/>
        <v/>
      </c>
      <c r="AZ5050" s="187" t="str">
        <f t="shared" si="1706"/>
        <v/>
      </c>
      <c r="BA5050" s="187" t="str">
        <f t="shared" si="1707"/>
        <v xml:space="preserve"> </v>
      </c>
      <c r="BB5050" s="187" t="str">
        <f>IFERROR(IF(AW5050="","",VLOOKUP(AW5050,SUSS!R:S,2,FALSE)),AY5050*SUSS!$M$2)</f>
        <v/>
      </c>
      <c r="BC5050" s="187" t="str">
        <f t="shared" si="1708"/>
        <v/>
      </c>
    </row>
  </sheetData>
  <sheetProtection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zoomScaleNormal="100" workbookViewId="0">
      <pane ySplit="2" topLeftCell="A3" activePane="bottomLeft" state="frozen"/>
      <selection activeCell="B1" sqref="B1"/>
      <selection pane="bottomLeft" activeCell="I1796" sqref="I1796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51" t="s">
        <v>30</v>
      </c>
      <c r="D1" s="251"/>
      <c r="E1" s="251"/>
      <c r="F1" s="251"/>
      <c r="G1" s="251"/>
      <c r="H1" s="251"/>
      <c r="K1" s="65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40582.784018944527</v>
      </c>
      <c r="L2" s="18" t="s">
        <v>33</v>
      </c>
    </row>
    <row r="3" spans="1:14" ht="25.5" thickBot="1">
      <c r="A3" s="11" t="str">
        <f>B3&amp;" "&amp;IF(C3="",C2,C3)</f>
        <v>M325300 Cuota N°</v>
      </c>
      <c r="B3" s="3" t="s">
        <v>75</v>
      </c>
      <c r="C3" s="91" t="s">
        <v>19</v>
      </c>
      <c r="D3" s="91" t="s">
        <v>97</v>
      </c>
      <c r="E3" s="91" t="s">
        <v>98</v>
      </c>
      <c r="F3" s="91" t="s">
        <v>99</v>
      </c>
      <c r="G3" s="91" t="s">
        <v>38</v>
      </c>
      <c r="H3" s="91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thickBot="1">
      <c r="A4" s="11" t="str">
        <f t="shared" ref="A4:A41" si="1">B4&amp;" "&amp;IF(C4="",C3,C4)</f>
        <v>M325300 1</v>
      </c>
      <c r="B4" s="3" t="s">
        <v>75</v>
      </c>
      <c r="C4" s="239">
        <v>1</v>
      </c>
      <c r="D4" s="301">
        <v>166804.51999999999</v>
      </c>
      <c r="E4" s="88">
        <v>50917.74</v>
      </c>
      <c r="F4" s="89" t="s">
        <v>100</v>
      </c>
      <c r="G4" s="88">
        <v>217722.26</v>
      </c>
      <c r="H4" s="92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thickBot="1">
      <c r="A5" s="11" t="str">
        <f t="shared" si="1"/>
        <v>M325300 1</v>
      </c>
      <c r="B5" s="3" t="s">
        <v>75</v>
      </c>
      <c r="C5" s="241"/>
      <c r="D5" s="302"/>
      <c r="E5" s="73">
        <v>50917.74</v>
      </c>
      <c r="F5" s="73">
        <v>3875.46</v>
      </c>
      <c r="G5" s="73">
        <v>221597.72</v>
      </c>
      <c r="H5" s="93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thickBot="1">
      <c r="A6" s="11" t="str">
        <f t="shared" si="1"/>
        <v>M325300 2</v>
      </c>
      <c r="B6" s="3" t="s">
        <v>75</v>
      </c>
      <c r="C6" s="239">
        <v>2</v>
      </c>
      <c r="D6" s="301">
        <v>174377.44</v>
      </c>
      <c r="E6" s="73">
        <v>43344.82</v>
      </c>
      <c r="F6" s="90" t="s">
        <v>100</v>
      </c>
      <c r="G6" s="73">
        <v>217722.26</v>
      </c>
      <c r="H6" s="93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thickBot="1">
      <c r="A7" s="11" t="str">
        <f t="shared" si="1"/>
        <v>M325300 2</v>
      </c>
      <c r="B7" s="3" t="s">
        <v>75</v>
      </c>
      <c r="C7" s="241"/>
      <c r="D7" s="302"/>
      <c r="E7" s="73">
        <v>43344.82</v>
      </c>
      <c r="F7" s="73">
        <v>2612.66</v>
      </c>
      <c r="G7" s="73">
        <v>220334.92</v>
      </c>
      <c r="H7" s="93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thickBot="1">
      <c r="A8" s="11" t="str">
        <f t="shared" si="1"/>
        <v>M325300 3</v>
      </c>
      <c r="B8" s="3" t="s">
        <v>75</v>
      </c>
      <c r="C8" s="239">
        <v>3</v>
      </c>
      <c r="D8" s="301">
        <v>182294.19</v>
      </c>
      <c r="E8" s="73">
        <v>35428.07</v>
      </c>
      <c r="F8" s="90" t="s">
        <v>100</v>
      </c>
      <c r="G8" s="73">
        <v>217722.26</v>
      </c>
      <c r="H8" s="93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thickBot="1">
      <c r="A9" s="11" t="str">
        <f t="shared" si="1"/>
        <v>M325300 3</v>
      </c>
      <c r="B9" s="3" t="s">
        <v>75</v>
      </c>
      <c r="C9" s="241"/>
      <c r="D9" s="302"/>
      <c r="E9" s="73">
        <v>35428.07</v>
      </c>
      <c r="F9" s="73">
        <v>2612.66</v>
      </c>
      <c r="G9" s="73">
        <v>220334.92</v>
      </c>
      <c r="H9" s="93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thickBot="1">
      <c r="A10" s="11" t="str">
        <f t="shared" si="1"/>
        <v>M325300 4</v>
      </c>
      <c r="B10" s="3" t="s">
        <v>75</v>
      </c>
      <c r="C10" s="239">
        <v>4</v>
      </c>
      <c r="D10" s="301">
        <v>190570.33</v>
      </c>
      <c r="E10" s="73">
        <v>27151.93</v>
      </c>
      <c r="F10" s="90" t="s">
        <v>100</v>
      </c>
      <c r="G10" s="73">
        <v>217722.26</v>
      </c>
      <c r="H10" s="93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thickBot="1">
      <c r="A11" s="11" t="str">
        <f t="shared" si="1"/>
        <v>M325300 4</v>
      </c>
      <c r="B11" s="3" t="s">
        <v>75</v>
      </c>
      <c r="C11" s="241"/>
      <c r="D11" s="302"/>
      <c r="E11" s="73">
        <v>27151.93</v>
      </c>
      <c r="F11" s="73">
        <v>2612.66</v>
      </c>
      <c r="G11" s="73">
        <v>220334.92</v>
      </c>
      <c r="H11" s="93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thickBot="1">
      <c r="A12" s="11" t="str">
        <f t="shared" si="1"/>
        <v>M325300 5</v>
      </c>
      <c r="B12" s="3" t="s">
        <v>75</v>
      </c>
      <c r="C12" s="239">
        <v>5</v>
      </c>
      <c r="D12" s="301">
        <v>199222.24</v>
      </c>
      <c r="E12" s="73">
        <v>18500.02</v>
      </c>
      <c r="F12" s="90" t="s">
        <v>100</v>
      </c>
      <c r="G12" s="73">
        <v>217722.26</v>
      </c>
      <c r="H12" s="93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thickBot="1">
      <c r="A13" s="11" t="str">
        <f t="shared" si="1"/>
        <v>M325300 5</v>
      </c>
      <c r="B13" s="3" t="s">
        <v>75</v>
      </c>
      <c r="C13" s="241"/>
      <c r="D13" s="302"/>
      <c r="E13" s="73">
        <v>18500.02</v>
      </c>
      <c r="F13" s="73">
        <v>2612.66</v>
      </c>
      <c r="G13" s="73">
        <v>220334.92</v>
      </c>
      <c r="H13" s="93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thickBot="1">
      <c r="A14" s="11" t="str">
        <f t="shared" si="1"/>
        <v>M325300 6</v>
      </c>
      <c r="B14" s="3" t="s">
        <v>75</v>
      </c>
      <c r="C14" s="239">
        <v>6</v>
      </c>
      <c r="D14" s="301">
        <v>208267.02</v>
      </c>
      <c r="E14" s="73">
        <v>9455.24</v>
      </c>
      <c r="F14" s="90" t="s">
        <v>100</v>
      </c>
      <c r="G14" s="73">
        <v>217722.26</v>
      </c>
      <c r="H14" s="93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thickBot="1">
      <c r="A15" s="11" t="str">
        <f t="shared" si="1"/>
        <v>M325300 6</v>
      </c>
      <c r="B15" s="3" t="s">
        <v>75</v>
      </c>
      <c r="C15" s="241"/>
      <c r="D15" s="302"/>
      <c r="E15" s="73">
        <v>9455.24</v>
      </c>
      <c r="F15" s="73">
        <v>2612.66</v>
      </c>
      <c r="G15" s="73">
        <v>220334.92</v>
      </c>
      <c r="H15" s="93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1" t="s">
        <v>19</v>
      </c>
      <c r="D16" s="91" t="s">
        <v>20</v>
      </c>
      <c r="E16" s="91" t="s">
        <v>21</v>
      </c>
      <c r="F16" s="91" t="s">
        <v>22</v>
      </c>
      <c r="G16" s="91" t="s">
        <v>23</v>
      </c>
      <c r="H16" s="91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6" t="s">
        <v>110</v>
      </c>
      <c r="D17" s="95">
        <v>59249.63</v>
      </c>
      <c r="E17" s="95">
        <v>248848.42</v>
      </c>
      <c r="F17" s="90" t="s">
        <v>100</v>
      </c>
      <c r="G17" s="95">
        <v>308098.05</v>
      </c>
      <c r="H17" s="93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239">
        <v>1</v>
      </c>
      <c r="D18" s="253">
        <v>97761.89</v>
      </c>
      <c r="E18" s="95">
        <v>1661.95</v>
      </c>
      <c r="F18" s="90" t="s">
        <v>100</v>
      </c>
      <c r="G18" s="95">
        <v>99423.84</v>
      </c>
      <c r="H18" s="93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241"/>
      <c r="D19" s="254"/>
      <c r="E19" s="95">
        <v>1661.95</v>
      </c>
      <c r="F19" s="95">
        <v>1193.0899999999999</v>
      </c>
      <c r="G19" s="95">
        <v>100616.93</v>
      </c>
      <c r="H19" s="93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239">
        <v>2</v>
      </c>
      <c r="D20" s="253">
        <v>97761.89</v>
      </c>
      <c r="E20" s="95">
        <v>4790.33</v>
      </c>
      <c r="F20" s="90" t="s">
        <v>100</v>
      </c>
      <c r="G20" s="95">
        <v>102552.22</v>
      </c>
      <c r="H20" s="93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241"/>
      <c r="D21" s="254"/>
      <c r="E21" s="95">
        <v>4790.33</v>
      </c>
      <c r="F21" s="90">
        <v>854.61</v>
      </c>
      <c r="G21" s="95">
        <v>103406.83</v>
      </c>
      <c r="H21" s="93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239">
        <v>3</v>
      </c>
      <c r="D22" s="253">
        <v>97761.89</v>
      </c>
      <c r="E22" s="95">
        <v>7625.43</v>
      </c>
      <c r="F22" s="90" t="s">
        <v>100</v>
      </c>
      <c r="G22" s="95">
        <v>105387.32</v>
      </c>
      <c r="H22" s="93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241"/>
      <c r="D23" s="254"/>
      <c r="E23" s="95">
        <v>7625.43</v>
      </c>
      <c r="F23" s="90">
        <v>878.23</v>
      </c>
      <c r="G23" s="95">
        <v>106265.55</v>
      </c>
      <c r="H23" s="93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239">
        <v>4</v>
      </c>
      <c r="D24" s="253">
        <v>97761.89</v>
      </c>
      <c r="E24" s="95">
        <v>10656.04</v>
      </c>
      <c r="F24" s="90" t="s">
        <v>100</v>
      </c>
      <c r="G24" s="95">
        <v>108417.93</v>
      </c>
      <c r="H24" s="93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241"/>
      <c r="D25" s="254"/>
      <c r="E25" s="95">
        <v>10656.04</v>
      </c>
      <c r="F25" s="90">
        <v>903.48</v>
      </c>
      <c r="G25" s="95">
        <v>109321.41</v>
      </c>
      <c r="H25" s="93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239">
        <v>5</v>
      </c>
      <c r="D26" s="253">
        <v>97761.89</v>
      </c>
      <c r="E26" s="95">
        <v>13491.14</v>
      </c>
      <c r="F26" s="90" t="s">
        <v>100</v>
      </c>
      <c r="G26" s="95">
        <v>111253.03</v>
      </c>
      <c r="H26" s="93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241"/>
      <c r="D27" s="254"/>
      <c r="E27" s="95">
        <v>13491.14</v>
      </c>
      <c r="F27" s="95">
        <v>1023.53</v>
      </c>
      <c r="G27" s="95">
        <v>112276.56</v>
      </c>
      <c r="H27" s="93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239">
        <v>6</v>
      </c>
      <c r="D28" s="253">
        <v>97761.89</v>
      </c>
      <c r="E28" s="95">
        <v>16521.759999999998</v>
      </c>
      <c r="F28" s="90" t="s">
        <v>100</v>
      </c>
      <c r="G28" s="95">
        <v>114283.65</v>
      </c>
      <c r="H28" s="93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241"/>
      <c r="D29" s="254"/>
      <c r="E29" s="95">
        <v>16521.759999999998</v>
      </c>
      <c r="F29" s="95">
        <v>1051.4100000000001</v>
      </c>
      <c r="G29" s="95">
        <v>115335.06</v>
      </c>
      <c r="H29" s="93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239">
        <v>7</v>
      </c>
      <c r="D30" s="253">
        <v>97761.89</v>
      </c>
      <c r="E30" s="95">
        <v>19454.61</v>
      </c>
      <c r="F30" s="90" t="s">
        <v>100</v>
      </c>
      <c r="G30" s="95">
        <v>117216.5</v>
      </c>
      <c r="H30" s="93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241"/>
      <c r="D31" s="254"/>
      <c r="E31" s="95">
        <v>19454.61</v>
      </c>
      <c r="F31" s="95">
        <v>1078.3900000000001</v>
      </c>
      <c r="G31" s="95">
        <v>118294.89</v>
      </c>
      <c r="H31" s="93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295">
        <v>8</v>
      </c>
      <c r="D32" s="297">
        <v>97761.89</v>
      </c>
      <c r="E32" s="120">
        <v>22289.71</v>
      </c>
      <c r="F32" s="121" t="s">
        <v>100</v>
      </c>
      <c r="G32" s="120">
        <v>120051.6</v>
      </c>
      <c r="H32" s="122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296"/>
      <c r="D33" s="298"/>
      <c r="E33" s="120">
        <v>22289.71</v>
      </c>
      <c r="F33" s="120">
        <v>1208.52</v>
      </c>
      <c r="G33" s="120">
        <v>121260.12</v>
      </c>
      <c r="H33" s="122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239">
        <v>9</v>
      </c>
      <c r="D34" s="253">
        <v>97761.89</v>
      </c>
      <c r="E34" s="95">
        <v>25320.33</v>
      </c>
      <c r="F34" s="90" t="s">
        <v>100</v>
      </c>
      <c r="G34" s="95">
        <v>123082.22</v>
      </c>
      <c r="H34" s="93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241"/>
      <c r="D35" s="254"/>
      <c r="E35" s="95">
        <v>25320.33</v>
      </c>
      <c r="F35" s="95">
        <v>1239.03</v>
      </c>
      <c r="G35" s="95">
        <v>124321.25</v>
      </c>
      <c r="H35" s="93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239">
        <v>10</v>
      </c>
      <c r="D36" s="253">
        <v>97761.89</v>
      </c>
      <c r="E36" s="95">
        <v>28155.43</v>
      </c>
      <c r="F36" s="90" t="s">
        <v>100</v>
      </c>
      <c r="G36" s="95">
        <v>125917.32</v>
      </c>
      <c r="H36" s="93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241"/>
      <c r="D37" s="254"/>
      <c r="E37" s="95">
        <v>28155.43</v>
      </c>
      <c r="F37" s="95">
        <v>1267.57</v>
      </c>
      <c r="G37" s="95">
        <v>127184.89</v>
      </c>
      <c r="H37" s="93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239">
        <v>11</v>
      </c>
      <c r="D38" s="253">
        <v>97761.89</v>
      </c>
      <c r="E38" s="95">
        <v>31186.05</v>
      </c>
      <c r="F38" s="90" t="s">
        <v>100</v>
      </c>
      <c r="G38" s="95">
        <v>128947.94</v>
      </c>
      <c r="H38" s="93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241"/>
      <c r="D39" s="254"/>
      <c r="E39" s="95">
        <v>31186.05</v>
      </c>
      <c r="F39" s="95">
        <v>1298.08</v>
      </c>
      <c r="G39" s="95">
        <v>130246.02</v>
      </c>
      <c r="H39" s="93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239">
        <v>12</v>
      </c>
      <c r="D40" s="253">
        <v>97761.89</v>
      </c>
      <c r="E40" s="95">
        <v>34118.9</v>
      </c>
      <c r="F40" s="90" t="s">
        <v>100</v>
      </c>
      <c r="G40" s="95">
        <v>131880.79</v>
      </c>
      <c r="H40" s="93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241"/>
      <c r="D41" s="254"/>
      <c r="E41" s="95">
        <v>34118.9</v>
      </c>
      <c r="F41" s="95">
        <v>1327.6</v>
      </c>
      <c r="G41" s="95">
        <v>133208.39000000001</v>
      </c>
      <c r="H41" s="93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295">
        <v>13</v>
      </c>
      <c r="D42" s="297">
        <v>97761.89</v>
      </c>
      <c r="E42" s="120">
        <v>36758.47</v>
      </c>
      <c r="F42" s="121" t="s">
        <v>100</v>
      </c>
      <c r="G42" s="120">
        <v>134520.35999999999</v>
      </c>
      <c r="H42" s="122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296"/>
      <c r="D43" s="298"/>
      <c r="E43" s="120">
        <v>36758.47</v>
      </c>
      <c r="F43" s="120">
        <v>1354.17</v>
      </c>
      <c r="G43" s="120">
        <v>135874.53</v>
      </c>
      <c r="H43" s="122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239">
        <v>14</v>
      </c>
      <c r="D44" s="253">
        <v>97761.89</v>
      </c>
      <c r="E44" s="95">
        <v>39984.61</v>
      </c>
      <c r="F44" s="90" t="s">
        <v>100</v>
      </c>
      <c r="G44" s="95">
        <v>137746.5</v>
      </c>
      <c r="H44" s="93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241"/>
      <c r="D45" s="254"/>
      <c r="E45" s="95">
        <v>39984.61</v>
      </c>
      <c r="F45" s="95">
        <v>1386.65</v>
      </c>
      <c r="G45" s="95">
        <v>139133.15</v>
      </c>
      <c r="H45" s="93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239">
        <v>15</v>
      </c>
      <c r="D46" s="253">
        <v>97761.89</v>
      </c>
      <c r="E46" s="95">
        <v>42819.71</v>
      </c>
      <c r="F46" s="90" t="s">
        <v>100</v>
      </c>
      <c r="G46" s="95">
        <v>140581.6</v>
      </c>
      <c r="H46" s="93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241"/>
      <c r="D47" s="254"/>
      <c r="E47" s="95">
        <v>42819.71</v>
      </c>
      <c r="F47" s="95">
        <v>1415.18</v>
      </c>
      <c r="G47" s="95">
        <v>141996.78</v>
      </c>
      <c r="H47" s="93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295">
        <v>16</v>
      </c>
      <c r="D48" s="297">
        <v>97761.89</v>
      </c>
      <c r="E48" s="120">
        <v>45850.33</v>
      </c>
      <c r="F48" s="121" t="s">
        <v>100</v>
      </c>
      <c r="G48" s="120">
        <v>143612.22</v>
      </c>
      <c r="H48" s="122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296"/>
      <c r="D49" s="298"/>
      <c r="E49" s="120">
        <v>45850.33</v>
      </c>
      <c r="F49" s="120">
        <v>1445.7</v>
      </c>
      <c r="G49" s="120">
        <v>145057.92000000001</v>
      </c>
      <c r="H49" s="122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239">
        <v>17</v>
      </c>
      <c r="D50" s="253">
        <v>97761.89</v>
      </c>
      <c r="E50" s="95">
        <v>48685.42</v>
      </c>
      <c r="F50" s="90" t="s">
        <v>100</v>
      </c>
      <c r="G50" s="95">
        <v>146447.31</v>
      </c>
      <c r="H50" s="93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241"/>
      <c r="D51" s="254"/>
      <c r="E51" s="95">
        <v>48685.42</v>
      </c>
      <c r="F51" s="95">
        <v>1474.24</v>
      </c>
      <c r="G51" s="95">
        <v>147921.54999999999</v>
      </c>
      <c r="H51" s="93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239">
        <v>18</v>
      </c>
      <c r="D52" s="253">
        <v>97761.89</v>
      </c>
      <c r="E52" s="95">
        <v>51716.04</v>
      </c>
      <c r="F52" s="90" t="s">
        <v>100</v>
      </c>
      <c r="G52" s="95">
        <v>149477.93</v>
      </c>
      <c r="H52" s="93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241"/>
      <c r="D53" s="254"/>
      <c r="E53" s="95">
        <v>51716.04</v>
      </c>
      <c r="F53" s="95">
        <v>1504.74</v>
      </c>
      <c r="G53" s="95">
        <v>150982.67000000001</v>
      </c>
      <c r="H53" s="93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239">
        <v>19</v>
      </c>
      <c r="D54" s="253">
        <v>97761.89</v>
      </c>
      <c r="E54" s="95">
        <v>54648.89</v>
      </c>
      <c r="F54" s="90" t="s">
        <v>100</v>
      </c>
      <c r="G54" s="95">
        <v>152410.78</v>
      </c>
      <c r="H54" s="93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241"/>
      <c r="D55" s="254"/>
      <c r="E55" s="95">
        <v>54648.89</v>
      </c>
      <c r="F55" s="95">
        <v>1534.27</v>
      </c>
      <c r="G55" s="95">
        <v>153945.04999999999</v>
      </c>
      <c r="H55" s="93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239">
        <v>20</v>
      </c>
      <c r="D56" s="253">
        <v>97761.89</v>
      </c>
      <c r="E56" s="95">
        <v>57484</v>
      </c>
      <c r="F56" s="90" t="s">
        <v>100</v>
      </c>
      <c r="G56" s="95">
        <v>155245.89000000001</v>
      </c>
      <c r="H56" s="93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241"/>
      <c r="D57" s="254"/>
      <c r="E57" s="95">
        <v>57484</v>
      </c>
      <c r="F57" s="95">
        <v>1562.81</v>
      </c>
      <c r="G57" s="95">
        <v>156808.70000000001</v>
      </c>
      <c r="H57" s="93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295">
        <v>21</v>
      </c>
      <c r="D58" s="297">
        <v>97761.89</v>
      </c>
      <c r="E58" s="120">
        <v>60514.61</v>
      </c>
      <c r="F58" s="121" t="s">
        <v>100</v>
      </c>
      <c r="G58" s="120">
        <v>158276.5</v>
      </c>
      <c r="H58" s="122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296"/>
      <c r="D59" s="298"/>
      <c r="E59" s="120">
        <v>60514.61</v>
      </c>
      <c r="F59" s="120">
        <v>1593.31</v>
      </c>
      <c r="G59" s="120">
        <v>159869.81</v>
      </c>
      <c r="H59" s="122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295">
        <v>22</v>
      </c>
      <c r="D60" s="297">
        <v>97761.89</v>
      </c>
      <c r="E60" s="120">
        <v>63349.71</v>
      </c>
      <c r="F60" s="121" t="s">
        <v>100</v>
      </c>
      <c r="G60" s="120">
        <v>161111.6</v>
      </c>
      <c r="H60" s="122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296"/>
      <c r="D61" s="298"/>
      <c r="E61" s="120">
        <v>63349.71</v>
      </c>
      <c r="F61" s="120">
        <v>1621.86</v>
      </c>
      <c r="G61" s="120">
        <v>162733.46</v>
      </c>
      <c r="H61" s="122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295">
        <v>23</v>
      </c>
      <c r="D62" s="297">
        <v>97761.89</v>
      </c>
      <c r="E62" s="120">
        <v>66380.33</v>
      </c>
      <c r="F62" s="121" t="s">
        <v>100</v>
      </c>
      <c r="G62" s="120">
        <v>164142.22</v>
      </c>
      <c r="H62" s="122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296"/>
      <c r="D63" s="298"/>
      <c r="E63" s="120">
        <v>66380.33</v>
      </c>
      <c r="F63" s="120">
        <v>1652.37</v>
      </c>
      <c r="G63" s="120">
        <v>165794.59</v>
      </c>
      <c r="H63" s="122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295">
        <v>24</v>
      </c>
      <c r="D64" s="297">
        <v>97761.89</v>
      </c>
      <c r="E64" s="120">
        <v>69313.179999999993</v>
      </c>
      <c r="F64" s="121" t="s">
        <v>100</v>
      </c>
      <c r="G64" s="120">
        <v>167075.07</v>
      </c>
      <c r="H64" s="122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296"/>
      <c r="D65" s="298"/>
      <c r="E65" s="120">
        <v>69313.179999999993</v>
      </c>
      <c r="F65" s="120">
        <v>1681.89</v>
      </c>
      <c r="G65" s="120">
        <v>168756.96</v>
      </c>
      <c r="H65" s="122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239">
        <v>25</v>
      </c>
      <c r="D66" s="253">
        <v>97761.89</v>
      </c>
      <c r="E66" s="95">
        <v>71952.75</v>
      </c>
      <c r="F66" s="90" t="s">
        <v>100</v>
      </c>
      <c r="G66" s="95">
        <v>169714.64</v>
      </c>
      <c r="H66" s="93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241"/>
      <c r="D67" s="254"/>
      <c r="E67" s="95">
        <v>71952.75</v>
      </c>
      <c r="F67" s="95">
        <v>1708.46</v>
      </c>
      <c r="G67" s="95">
        <v>171423.1</v>
      </c>
      <c r="H67" s="93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63">
        <v>26</v>
      </c>
      <c r="D68" s="265">
        <v>97761.89</v>
      </c>
      <c r="E68" s="95">
        <v>75178.89</v>
      </c>
      <c r="F68" s="90" t="s">
        <v>100</v>
      </c>
      <c r="G68" s="95">
        <v>172940.78</v>
      </c>
      <c r="H68" s="93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64"/>
      <c r="D69" s="266"/>
      <c r="E69" s="140">
        <v>75178.89</v>
      </c>
      <c r="F69" s="140">
        <v>1740.94</v>
      </c>
      <c r="G69" s="140">
        <v>174681.72</v>
      </c>
      <c r="H69" s="142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63">
        <v>27</v>
      </c>
      <c r="D70" s="265">
        <v>97761.89</v>
      </c>
      <c r="E70" s="95">
        <v>78013.990000000005</v>
      </c>
      <c r="F70" s="90" t="s">
        <v>100</v>
      </c>
      <c r="G70" s="95">
        <v>175775.88</v>
      </c>
      <c r="H70" s="93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64"/>
      <c r="D71" s="266"/>
      <c r="E71" s="140">
        <v>78013.990000000005</v>
      </c>
      <c r="F71" s="140">
        <v>1769.47</v>
      </c>
      <c r="G71" s="140">
        <v>177545.35</v>
      </c>
      <c r="H71" s="142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263">
        <v>28</v>
      </c>
      <c r="D72" s="265">
        <v>97761.89</v>
      </c>
      <c r="E72" s="95">
        <v>81044.61</v>
      </c>
      <c r="F72" s="90" t="s">
        <v>100</v>
      </c>
      <c r="G72" s="95">
        <v>178806.5</v>
      </c>
      <c r="H72" s="93">
        <v>44728</v>
      </c>
      <c r="J72" s="32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264"/>
      <c r="D73" s="266"/>
      <c r="E73" s="140">
        <v>81044.61</v>
      </c>
      <c r="F73" s="140">
        <v>1799.99</v>
      </c>
      <c r="G73" s="140">
        <v>180606.49</v>
      </c>
      <c r="H73" s="142">
        <v>44738</v>
      </c>
      <c r="I73" s="43">
        <v>44881</v>
      </c>
      <c r="J73" s="32">
        <f t="shared" si="3"/>
        <v>44866</v>
      </c>
      <c r="L73" s="11">
        <f>IF(I73&lt;&gt;"",IF(SUMIF(Planes!BA:BA,'Control de pagos'!A73,Planes!BC:BC)=0,"",SUMIF(Planes!BA:BA,'Control de pagos'!A73,Planes!BC:BC)),"")</f>
        <v>2687.6819999999998</v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299">
        <v>29</v>
      </c>
      <c r="D74" s="261">
        <v>97761.89</v>
      </c>
      <c r="E74" s="95">
        <v>83879.7</v>
      </c>
      <c r="F74" s="90" t="s">
        <v>100</v>
      </c>
      <c r="G74" s="95">
        <v>181641.59</v>
      </c>
      <c r="H74" s="93">
        <v>44758</v>
      </c>
      <c r="J74" s="32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300"/>
      <c r="D75" s="262"/>
      <c r="E75" s="152">
        <v>83879.7</v>
      </c>
      <c r="F75" s="152">
        <v>1828.52</v>
      </c>
      <c r="G75" s="152">
        <v>183470.11</v>
      </c>
      <c r="H75" s="153">
        <v>44768</v>
      </c>
      <c r="I75" s="43">
        <v>44939</v>
      </c>
      <c r="J75" s="32">
        <f t="shared" si="3"/>
        <v>44927</v>
      </c>
      <c r="L75" s="11">
        <f>IF(I75&lt;&gt;"",IF(SUMIF(Planes!BA:BA,'Control de pagos'!A75,Planes!BC:BC)=0,"",SUMIF(Planes!BA:BA,'Control de pagos'!A75,Planes!BC:BC)),"")</f>
        <v>2687.6819999999998</v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255">
        <v>30</v>
      </c>
      <c r="D76" s="257">
        <v>97761.89</v>
      </c>
      <c r="E76" s="95">
        <v>86910.32</v>
      </c>
      <c r="F76" s="90" t="s">
        <v>100</v>
      </c>
      <c r="G76" s="95">
        <v>184672.21</v>
      </c>
      <c r="H76" s="93">
        <v>44789</v>
      </c>
      <c r="J76" s="32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256"/>
      <c r="D77" s="258"/>
      <c r="E77" s="176">
        <v>86910.32</v>
      </c>
      <c r="F77" s="176">
        <v>1859.03</v>
      </c>
      <c r="G77" s="176">
        <v>186531.24</v>
      </c>
      <c r="H77" s="177">
        <v>44799</v>
      </c>
      <c r="I77" s="43">
        <v>44973</v>
      </c>
      <c r="J77" s="32">
        <f t="shared" si="3"/>
        <v>44958</v>
      </c>
      <c r="L77" s="11">
        <f>IF(I77&lt;&gt;"",IF(SUMIF(Planes!BA:BA,'Control de pagos'!A77,Planes!BC:BC)=0,"",SUMIF(Planes!BA:BA,'Control de pagos'!A77,Planes!BC:BC)),"")</f>
        <v>2687.6819999999998</v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255">
        <v>31</v>
      </c>
      <c r="D78" s="257">
        <v>97761.89</v>
      </c>
      <c r="E78" s="95">
        <v>89843.17</v>
      </c>
      <c r="F78" s="90" t="s">
        <v>100</v>
      </c>
      <c r="G78" s="95">
        <v>187605.06</v>
      </c>
      <c r="H78" s="93">
        <v>44820</v>
      </c>
      <c r="J78" s="32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256"/>
      <c r="D79" s="258"/>
      <c r="E79" s="176">
        <v>89843.17</v>
      </c>
      <c r="F79" s="176">
        <v>1888.56</v>
      </c>
      <c r="G79" s="176">
        <v>189493.62</v>
      </c>
      <c r="H79" s="177">
        <v>44830</v>
      </c>
      <c r="I79" s="43">
        <v>45030</v>
      </c>
      <c r="J79" s="32">
        <f t="shared" si="3"/>
        <v>45017</v>
      </c>
      <c r="L79" s="11">
        <f>IF(I79&lt;&gt;"",IF(SUMIF(Planes!BA:BA,'Control de pagos'!A79,Planes!BC:BC)=0,"",SUMIF(Planes!BA:BA,'Control de pagos'!A79,Planes!BC:BC)),"")</f>
        <v>2687.6820000000002</v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263">
        <v>32</v>
      </c>
      <c r="D80" s="265">
        <v>97761.89</v>
      </c>
      <c r="E80" s="95">
        <v>92678.28</v>
      </c>
      <c r="F80" s="90" t="s">
        <v>100</v>
      </c>
      <c r="G80" s="95">
        <v>190440.17</v>
      </c>
      <c r="H80" s="93">
        <v>44850</v>
      </c>
      <c r="J80" s="32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264"/>
      <c r="D81" s="266"/>
      <c r="E81" s="140">
        <v>92678.28</v>
      </c>
      <c r="F81" s="140">
        <v>1917.1</v>
      </c>
      <c r="G81" s="140">
        <v>192357.27</v>
      </c>
      <c r="H81" s="142">
        <v>44860</v>
      </c>
      <c r="I81" s="43">
        <v>44860</v>
      </c>
      <c r="J81" s="32">
        <f t="shared" ref="J81:J144" si="6">IF(I81&lt;&gt;"",I81-DAY(I81)+1,IF(A80=A81,IF(I80&lt;&gt;"","-",""),IF(A81=A82,IF(I82&lt;&gt;"","-",""),"")))</f>
        <v>44835</v>
      </c>
      <c r="L81" s="11">
        <f>IF(I81&lt;&gt;"",IF(SUMIF(Planes!BA:BA,'Control de pagos'!A81,Planes!BC:BC)=0,"",SUMIF(Planes!BA:BA,'Control de pagos'!A81,Planes!BC:BC)),"")</f>
        <v>2687.6820000000002</v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239">
        <v>33</v>
      </c>
      <c r="D82" s="253">
        <v>97761.89</v>
      </c>
      <c r="E82" s="95">
        <v>95708.89</v>
      </c>
      <c r="F82" s="90" t="s">
        <v>100</v>
      </c>
      <c r="G82" s="95">
        <v>193470.78</v>
      </c>
      <c r="H82" s="93">
        <v>44881</v>
      </c>
      <c r="J82" s="32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241"/>
      <c r="D83" s="254"/>
      <c r="E83" s="95">
        <v>95708.89</v>
      </c>
      <c r="F83" s="95">
        <v>1947.6</v>
      </c>
      <c r="G83" s="95">
        <v>195418.38</v>
      </c>
      <c r="H83" s="93">
        <v>44891</v>
      </c>
      <c r="J83" s="32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239">
        <v>34</v>
      </c>
      <c r="D84" s="253">
        <v>97761.89</v>
      </c>
      <c r="E84" s="95">
        <v>98543.99</v>
      </c>
      <c r="F84" s="90" t="s">
        <v>100</v>
      </c>
      <c r="G84" s="95">
        <v>196305.88</v>
      </c>
      <c r="H84" s="93">
        <v>44911</v>
      </c>
      <c r="J84" s="32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241"/>
      <c r="D85" s="254"/>
      <c r="E85" s="95">
        <v>98543.99</v>
      </c>
      <c r="F85" s="95">
        <v>1976.15</v>
      </c>
      <c r="G85" s="95">
        <v>198282.03</v>
      </c>
      <c r="H85" s="93">
        <v>44921</v>
      </c>
      <c r="J85" s="32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263">
        <v>35</v>
      </c>
      <c r="D86" s="265">
        <v>97761.89</v>
      </c>
      <c r="E86" s="95">
        <v>101574.61</v>
      </c>
      <c r="F86" s="90" t="s">
        <v>100</v>
      </c>
      <c r="G86" s="95">
        <v>199336.5</v>
      </c>
      <c r="H86" s="93">
        <v>44942</v>
      </c>
      <c r="J86" s="32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264"/>
      <c r="D87" s="266"/>
      <c r="E87" s="140">
        <v>101574.61</v>
      </c>
      <c r="F87" s="140">
        <v>2006.65</v>
      </c>
      <c r="G87" s="140">
        <v>201343.15</v>
      </c>
      <c r="H87" s="142">
        <v>44952</v>
      </c>
      <c r="I87" s="43">
        <v>44952</v>
      </c>
      <c r="J87" s="32">
        <f t="shared" si="6"/>
        <v>44927</v>
      </c>
      <c r="L87" s="11">
        <f>IF(I87&lt;&gt;"",IF(SUMIF(Planes!BA:BA,'Control de pagos'!A87,Planes!BC:BC)=0,"",SUMIF(Planes!BA:BA,'Control de pagos'!A87,Planes!BC:BC)),"")</f>
        <v>2687.6819999999998</v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239">
        <v>36</v>
      </c>
      <c r="D88" s="253">
        <v>97761.89</v>
      </c>
      <c r="E88" s="95">
        <v>104507.46</v>
      </c>
      <c r="F88" s="90" t="s">
        <v>100</v>
      </c>
      <c r="G88" s="95">
        <v>202269.35</v>
      </c>
      <c r="H88" s="93">
        <v>44973</v>
      </c>
      <c r="J88" s="32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241"/>
      <c r="D89" s="254"/>
      <c r="E89" s="95">
        <v>104507.46</v>
      </c>
      <c r="F89" s="95">
        <v>2036.18</v>
      </c>
      <c r="G89" s="95">
        <v>204305.53</v>
      </c>
      <c r="H89" s="93">
        <v>44983</v>
      </c>
      <c r="J89" s="32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239">
        <v>37</v>
      </c>
      <c r="D90" s="253">
        <v>97761.89</v>
      </c>
      <c r="E90" s="95">
        <v>107147.03</v>
      </c>
      <c r="F90" s="90" t="s">
        <v>100</v>
      </c>
      <c r="G90" s="95">
        <v>204908.92</v>
      </c>
      <c r="H90" s="93">
        <v>45001</v>
      </c>
      <c r="J90" s="32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241"/>
      <c r="D91" s="254"/>
      <c r="E91" s="95">
        <v>107147.03</v>
      </c>
      <c r="F91" s="95">
        <v>2062.75</v>
      </c>
      <c r="G91" s="95">
        <v>206971.67</v>
      </c>
      <c r="H91" s="93">
        <v>45011</v>
      </c>
      <c r="J91" s="32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239">
        <v>38</v>
      </c>
      <c r="D92" s="253">
        <v>97761.89</v>
      </c>
      <c r="E92" s="95">
        <v>110373.18</v>
      </c>
      <c r="F92" s="90" t="s">
        <v>100</v>
      </c>
      <c r="G92" s="95">
        <v>208135.07</v>
      </c>
      <c r="H92" s="93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241"/>
      <c r="D93" s="254"/>
      <c r="E93" s="95">
        <v>110373.18</v>
      </c>
      <c r="F93" s="95">
        <v>2095.23</v>
      </c>
      <c r="G93" s="95">
        <v>210230.3</v>
      </c>
      <c r="H93" s="93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239">
        <v>39</v>
      </c>
      <c r="D94" s="253">
        <v>97761.89</v>
      </c>
      <c r="E94" s="95">
        <v>113208.27</v>
      </c>
      <c r="F94" s="90" t="s">
        <v>100</v>
      </c>
      <c r="G94" s="95">
        <v>210970.16</v>
      </c>
      <c r="H94" s="93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241"/>
      <c r="D95" s="254"/>
      <c r="E95" s="95">
        <v>113208.27</v>
      </c>
      <c r="F95" s="95">
        <v>2123.7600000000002</v>
      </c>
      <c r="G95" s="95">
        <v>213093.92</v>
      </c>
      <c r="H95" s="93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239">
        <v>40</v>
      </c>
      <c r="D96" s="253">
        <v>97761.89</v>
      </c>
      <c r="E96" s="95">
        <v>116238.89</v>
      </c>
      <c r="F96" s="90" t="s">
        <v>100</v>
      </c>
      <c r="G96" s="95">
        <v>214000.78</v>
      </c>
      <c r="H96" s="93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241"/>
      <c r="D97" s="254"/>
      <c r="E97" s="95">
        <v>116238.89</v>
      </c>
      <c r="F97" s="95">
        <v>2154.2800000000002</v>
      </c>
      <c r="G97" s="95">
        <v>216155.06</v>
      </c>
      <c r="H97" s="93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239">
        <v>41</v>
      </c>
      <c r="D98" s="253">
        <v>97761.89</v>
      </c>
      <c r="E98" s="95">
        <v>119073.98</v>
      </c>
      <c r="F98" s="90" t="s">
        <v>100</v>
      </c>
      <c r="G98" s="95">
        <v>216835.87</v>
      </c>
      <c r="H98" s="93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241"/>
      <c r="D99" s="254"/>
      <c r="E99" s="95">
        <v>119073.98</v>
      </c>
      <c r="F99" s="95">
        <v>2182.81</v>
      </c>
      <c r="G99" s="95">
        <v>219018.68</v>
      </c>
      <c r="H99" s="93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239">
        <v>42</v>
      </c>
      <c r="D100" s="253">
        <v>97761.89</v>
      </c>
      <c r="E100" s="95">
        <v>122104.6</v>
      </c>
      <c r="F100" s="90" t="s">
        <v>100</v>
      </c>
      <c r="G100" s="95">
        <v>219866.49</v>
      </c>
      <c r="H100" s="93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241"/>
      <c r="D101" s="254"/>
      <c r="E101" s="95">
        <v>122104.6</v>
      </c>
      <c r="F101" s="95">
        <v>2213.3200000000002</v>
      </c>
      <c r="G101" s="95">
        <v>222079.81</v>
      </c>
      <c r="H101" s="93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239">
        <v>43</v>
      </c>
      <c r="D102" s="253">
        <v>97761.89</v>
      </c>
      <c r="E102" s="95">
        <v>125037.45</v>
      </c>
      <c r="F102" s="90" t="s">
        <v>100</v>
      </c>
      <c r="G102" s="95">
        <v>222799.34</v>
      </c>
      <c r="H102" s="93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241"/>
      <c r="D103" s="254"/>
      <c r="E103" s="95">
        <v>125037.45</v>
      </c>
      <c r="F103" s="95">
        <v>2242.85</v>
      </c>
      <c r="G103" s="95">
        <v>225042.19</v>
      </c>
      <c r="H103" s="93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239">
        <v>44</v>
      </c>
      <c r="D104" s="253">
        <v>97761.89</v>
      </c>
      <c r="E104" s="95">
        <v>127872.55</v>
      </c>
      <c r="F104" s="90" t="s">
        <v>100</v>
      </c>
      <c r="G104" s="95">
        <v>225634.44</v>
      </c>
      <c r="H104" s="93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241"/>
      <c r="D105" s="254"/>
      <c r="E105" s="95">
        <v>127872.55</v>
      </c>
      <c r="F105" s="95">
        <v>2271.39</v>
      </c>
      <c r="G105" s="95">
        <v>227905.83</v>
      </c>
      <c r="H105" s="93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239">
        <v>45</v>
      </c>
      <c r="D106" s="253">
        <v>97761.89</v>
      </c>
      <c r="E106" s="95">
        <v>130903.17</v>
      </c>
      <c r="F106" s="90" t="s">
        <v>100</v>
      </c>
      <c r="G106" s="95">
        <v>228665.06</v>
      </c>
      <c r="H106" s="93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241"/>
      <c r="D107" s="254"/>
      <c r="E107" s="95">
        <v>130903.17</v>
      </c>
      <c r="F107" s="95">
        <v>2301.89</v>
      </c>
      <c r="G107" s="95">
        <v>230966.95</v>
      </c>
      <c r="H107" s="93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239">
        <v>46</v>
      </c>
      <c r="D108" s="253">
        <v>97761.89</v>
      </c>
      <c r="E108" s="95">
        <v>133738.26999999999</v>
      </c>
      <c r="F108" s="90" t="s">
        <v>100</v>
      </c>
      <c r="G108" s="95">
        <v>231500.16</v>
      </c>
      <c r="H108" s="93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241"/>
      <c r="D109" s="254"/>
      <c r="E109" s="95">
        <v>133738.26999999999</v>
      </c>
      <c r="F109" s="95">
        <v>2330.44</v>
      </c>
      <c r="G109" s="95">
        <v>233830.6</v>
      </c>
      <c r="H109" s="93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239">
        <v>47</v>
      </c>
      <c r="D110" s="253">
        <v>97761.89</v>
      </c>
      <c r="E110" s="95">
        <v>136768.89000000001</v>
      </c>
      <c r="F110" s="90" t="s">
        <v>100</v>
      </c>
      <c r="G110" s="95">
        <v>234530.78</v>
      </c>
      <c r="H110" s="93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241"/>
      <c r="D111" s="254"/>
      <c r="E111" s="95">
        <v>136768.89000000001</v>
      </c>
      <c r="F111" s="95">
        <v>2360.94</v>
      </c>
      <c r="G111" s="95">
        <v>236891.72</v>
      </c>
      <c r="H111" s="93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239">
        <v>48</v>
      </c>
      <c r="D112" s="253">
        <v>97761.89</v>
      </c>
      <c r="E112" s="95">
        <v>139701.74</v>
      </c>
      <c r="F112" s="90" t="s">
        <v>100</v>
      </c>
      <c r="G112" s="95">
        <v>237463.63</v>
      </c>
      <c r="H112" s="93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241"/>
      <c r="D113" s="254"/>
      <c r="E113" s="95">
        <v>139701.74</v>
      </c>
      <c r="F113" s="95">
        <v>2390.46</v>
      </c>
      <c r="G113" s="95">
        <v>239854.09</v>
      </c>
      <c r="H113" s="93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239">
        <v>49</v>
      </c>
      <c r="D114" s="253">
        <v>97761.89</v>
      </c>
      <c r="E114" s="95">
        <v>142439.07</v>
      </c>
      <c r="F114" s="90" t="s">
        <v>100</v>
      </c>
      <c r="G114" s="95">
        <v>240200.95999999999</v>
      </c>
      <c r="H114" s="93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241"/>
      <c r="D115" s="254"/>
      <c r="E115" s="95">
        <v>142439.07</v>
      </c>
      <c r="F115" s="95">
        <v>2418.02</v>
      </c>
      <c r="G115" s="95">
        <v>242618.98</v>
      </c>
      <c r="H115" s="93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239">
        <v>50</v>
      </c>
      <c r="D116" s="253">
        <v>97761.89</v>
      </c>
      <c r="E116" s="95">
        <v>145567.46</v>
      </c>
      <c r="F116" s="90" t="s">
        <v>100</v>
      </c>
      <c r="G116" s="95">
        <v>243329.35</v>
      </c>
      <c r="H116" s="93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241"/>
      <c r="D117" s="254"/>
      <c r="E117" s="95">
        <v>145567.46</v>
      </c>
      <c r="F117" s="95">
        <v>2449.52</v>
      </c>
      <c r="G117" s="95">
        <v>245778.87</v>
      </c>
      <c r="H117" s="93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239">
        <v>51</v>
      </c>
      <c r="D118" s="253">
        <v>97761.89</v>
      </c>
      <c r="E118" s="95">
        <v>148402.54999999999</v>
      </c>
      <c r="F118" s="90" t="s">
        <v>100</v>
      </c>
      <c r="G118" s="95">
        <v>246164.44</v>
      </c>
      <c r="H118" s="93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241"/>
      <c r="D119" s="254"/>
      <c r="E119" s="95">
        <v>148402.54999999999</v>
      </c>
      <c r="F119" s="95">
        <v>2478.0500000000002</v>
      </c>
      <c r="G119" s="95">
        <v>248642.49</v>
      </c>
      <c r="H119" s="93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239">
        <v>52</v>
      </c>
      <c r="D120" s="253">
        <v>97761.89</v>
      </c>
      <c r="E120" s="95">
        <v>151433.17000000001</v>
      </c>
      <c r="F120" s="90" t="s">
        <v>100</v>
      </c>
      <c r="G120" s="95">
        <v>249195.06</v>
      </c>
      <c r="H120" s="93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241"/>
      <c r="D121" s="254"/>
      <c r="E121" s="95">
        <v>151433.17000000001</v>
      </c>
      <c r="F121" s="95">
        <v>2508.5700000000002</v>
      </c>
      <c r="G121" s="95">
        <v>251703.63</v>
      </c>
      <c r="H121" s="93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239">
        <v>53</v>
      </c>
      <c r="D122" s="253">
        <v>97761.89</v>
      </c>
      <c r="E122" s="95">
        <v>154268.26</v>
      </c>
      <c r="F122" s="90" t="s">
        <v>100</v>
      </c>
      <c r="G122" s="95">
        <v>252030.15</v>
      </c>
      <c r="H122" s="93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241"/>
      <c r="D123" s="254"/>
      <c r="E123" s="95">
        <v>154268.26</v>
      </c>
      <c r="F123" s="95">
        <v>2537.1</v>
      </c>
      <c r="G123" s="95">
        <v>254567.25</v>
      </c>
      <c r="H123" s="93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239">
        <v>54</v>
      </c>
      <c r="D124" s="253">
        <v>97761.89</v>
      </c>
      <c r="E124" s="95">
        <v>157298.88</v>
      </c>
      <c r="F124" s="90" t="s">
        <v>100</v>
      </c>
      <c r="G124" s="95">
        <v>255060.77</v>
      </c>
      <c r="H124" s="93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241"/>
      <c r="D125" s="254"/>
      <c r="E125" s="95">
        <v>157298.88</v>
      </c>
      <c r="F125" s="95">
        <v>2567.61</v>
      </c>
      <c r="G125" s="95">
        <v>257628.38</v>
      </c>
      <c r="H125" s="93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239">
        <v>55</v>
      </c>
      <c r="D126" s="253">
        <v>97761.89</v>
      </c>
      <c r="E126" s="95">
        <v>160231.74</v>
      </c>
      <c r="F126" s="90" t="s">
        <v>100</v>
      </c>
      <c r="G126" s="95">
        <v>257993.63</v>
      </c>
      <c r="H126" s="93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241"/>
      <c r="D127" s="254"/>
      <c r="E127" s="95">
        <v>160231.74</v>
      </c>
      <c r="F127" s="95">
        <v>2597.14</v>
      </c>
      <c r="G127" s="95">
        <v>260590.77</v>
      </c>
      <c r="H127" s="93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239">
        <v>56</v>
      </c>
      <c r="D128" s="253">
        <v>97761.89</v>
      </c>
      <c r="E128" s="95">
        <v>163066.82999999999</v>
      </c>
      <c r="F128" s="90" t="s">
        <v>100</v>
      </c>
      <c r="G128" s="95">
        <v>260828.72</v>
      </c>
      <c r="H128" s="93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241"/>
      <c r="D129" s="254"/>
      <c r="E129" s="95">
        <v>163066.82999999999</v>
      </c>
      <c r="F129" s="95">
        <v>2625.67</v>
      </c>
      <c r="G129" s="95">
        <v>263454.39</v>
      </c>
      <c r="H129" s="93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239">
        <v>57</v>
      </c>
      <c r="D130" s="253">
        <v>97761.89</v>
      </c>
      <c r="E130" s="95">
        <v>166097.45000000001</v>
      </c>
      <c r="F130" s="90" t="s">
        <v>100</v>
      </c>
      <c r="G130" s="95">
        <v>263859.34000000003</v>
      </c>
      <c r="H130" s="93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241"/>
      <c r="D131" s="254"/>
      <c r="E131" s="95">
        <v>166097.45000000001</v>
      </c>
      <c r="F131" s="95">
        <v>2656.18</v>
      </c>
      <c r="G131" s="95">
        <v>266515.52</v>
      </c>
      <c r="H131" s="93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239">
        <v>58</v>
      </c>
      <c r="D132" s="253">
        <v>97761.89</v>
      </c>
      <c r="E132" s="95">
        <v>168932.55</v>
      </c>
      <c r="F132" s="90" t="s">
        <v>100</v>
      </c>
      <c r="G132" s="95">
        <v>266694.44</v>
      </c>
      <c r="H132" s="93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241"/>
      <c r="D133" s="254"/>
      <c r="E133" s="95">
        <v>168932.55</v>
      </c>
      <c r="F133" s="95">
        <v>2684.73</v>
      </c>
      <c r="G133" s="95">
        <v>269379.17</v>
      </c>
      <c r="H133" s="93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239">
        <v>59</v>
      </c>
      <c r="D134" s="253">
        <v>97761.89</v>
      </c>
      <c r="E134" s="95">
        <v>171963.17</v>
      </c>
      <c r="F134" s="90" t="s">
        <v>100</v>
      </c>
      <c r="G134" s="95">
        <v>269725.06</v>
      </c>
      <c r="H134" s="93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241"/>
      <c r="D135" s="254"/>
      <c r="E135" s="95">
        <v>171963.17</v>
      </c>
      <c r="F135" s="95">
        <v>2715.23</v>
      </c>
      <c r="G135" s="95">
        <v>272440.28999999998</v>
      </c>
      <c r="H135" s="93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239">
        <v>60</v>
      </c>
      <c r="D136" s="253">
        <v>97761.2</v>
      </c>
      <c r="E136" s="95">
        <v>174894.79</v>
      </c>
      <c r="F136" s="90" t="s">
        <v>100</v>
      </c>
      <c r="G136" s="95">
        <v>272655.99</v>
      </c>
      <c r="H136" s="93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241"/>
      <c r="D137" s="254"/>
      <c r="E137" s="95">
        <v>174894.79</v>
      </c>
      <c r="F137" s="95">
        <v>2744.74</v>
      </c>
      <c r="G137" s="95">
        <v>275400.73</v>
      </c>
      <c r="H137" s="93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7.5" thickBot="1">
      <c r="A138" s="11" t="str">
        <f t="shared" si="7"/>
        <v>M645045 Cuota N°</v>
      </c>
      <c r="B138" s="3" t="s">
        <v>194</v>
      </c>
      <c r="C138" s="91" t="s">
        <v>19</v>
      </c>
      <c r="D138" s="91" t="s">
        <v>20</v>
      </c>
      <c r="E138" s="91" t="s">
        <v>21</v>
      </c>
      <c r="F138" s="91" t="s">
        <v>22</v>
      </c>
      <c r="G138" s="91" t="s">
        <v>23</v>
      </c>
      <c r="H138" s="91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thickBot="1">
      <c r="A139" s="11" t="str">
        <f t="shared" si="7"/>
        <v>M645045 Pago a Cuenta</v>
      </c>
      <c r="B139" s="3" t="s">
        <v>194</v>
      </c>
      <c r="C139" s="175" t="s">
        <v>110</v>
      </c>
      <c r="D139" s="140">
        <v>4112.8</v>
      </c>
      <c r="E139" s="95">
        <v>17273.759999999998</v>
      </c>
      <c r="F139" s="90" t="s">
        <v>100</v>
      </c>
      <c r="G139" s="95">
        <v>21386.560000000001</v>
      </c>
      <c r="H139" s="93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thickBot="1">
      <c r="A140" s="11" t="str">
        <f t="shared" si="7"/>
        <v>M645045 1</v>
      </c>
      <c r="B140" s="3" t="s">
        <v>194</v>
      </c>
      <c r="C140" s="263">
        <v>1</v>
      </c>
      <c r="D140" s="265">
        <v>6786.12</v>
      </c>
      <c r="E140" s="90">
        <v>115.36</v>
      </c>
      <c r="F140" s="90" t="s">
        <v>100</v>
      </c>
      <c r="G140" s="95">
        <v>6901.48</v>
      </c>
      <c r="H140" s="93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thickBot="1">
      <c r="A141" s="11" t="str">
        <f t="shared" si="7"/>
        <v>M645045 1</v>
      </c>
      <c r="B141" s="3" t="s">
        <v>194</v>
      </c>
      <c r="C141" s="264"/>
      <c r="D141" s="266"/>
      <c r="E141" s="90">
        <v>115.36</v>
      </c>
      <c r="F141" s="90">
        <v>82.82</v>
      </c>
      <c r="G141" s="95">
        <v>6984.3</v>
      </c>
      <c r="H141" s="93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thickBot="1">
      <c r="A142" s="11" t="str">
        <f t="shared" si="7"/>
        <v>M645045 2</v>
      </c>
      <c r="B142" s="3" t="s">
        <v>194</v>
      </c>
      <c r="C142" s="263">
        <v>2</v>
      </c>
      <c r="D142" s="265">
        <v>6786.12</v>
      </c>
      <c r="E142" s="90">
        <v>332.52</v>
      </c>
      <c r="F142" s="90" t="s">
        <v>100</v>
      </c>
      <c r="G142" s="95">
        <v>7118.64</v>
      </c>
      <c r="H142" s="93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thickBot="1">
      <c r="A143" s="11" t="str">
        <f t="shared" si="7"/>
        <v>M645045 2</v>
      </c>
      <c r="B143" s="3" t="s">
        <v>194</v>
      </c>
      <c r="C143" s="264"/>
      <c r="D143" s="266"/>
      <c r="E143" s="90">
        <v>332.52</v>
      </c>
      <c r="F143" s="90">
        <v>59.32</v>
      </c>
      <c r="G143" s="95">
        <v>7177.96</v>
      </c>
      <c r="H143" s="93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thickBot="1">
      <c r="A144" s="11" t="str">
        <f t="shared" si="7"/>
        <v>M645045 3</v>
      </c>
      <c r="B144" s="3" t="s">
        <v>194</v>
      </c>
      <c r="C144" s="263">
        <v>3</v>
      </c>
      <c r="D144" s="265">
        <v>6786.12</v>
      </c>
      <c r="E144" s="90">
        <v>529.32000000000005</v>
      </c>
      <c r="F144" s="90" t="s">
        <v>100</v>
      </c>
      <c r="G144" s="95">
        <v>7315.44</v>
      </c>
      <c r="H144" s="93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thickBot="1">
      <c r="A145" s="11" t="str">
        <f t="shared" si="7"/>
        <v>M645045 3</v>
      </c>
      <c r="B145" s="3" t="s">
        <v>194</v>
      </c>
      <c r="C145" s="264"/>
      <c r="D145" s="266"/>
      <c r="E145" s="90">
        <v>529.32000000000005</v>
      </c>
      <c r="F145" s="90">
        <v>60.96</v>
      </c>
      <c r="G145" s="95">
        <v>7376.4</v>
      </c>
      <c r="H145" s="93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thickBot="1">
      <c r="A146" s="11" t="str">
        <f t="shared" si="7"/>
        <v>M645045 4</v>
      </c>
      <c r="B146" s="3" t="s">
        <v>194</v>
      </c>
      <c r="C146" s="263">
        <v>4</v>
      </c>
      <c r="D146" s="265">
        <v>6786.12</v>
      </c>
      <c r="E146" s="90">
        <v>739.69</v>
      </c>
      <c r="F146" s="90" t="s">
        <v>100</v>
      </c>
      <c r="G146" s="95">
        <v>7525.81</v>
      </c>
      <c r="H146" s="93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thickBot="1">
      <c r="A147" s="11" t="str">
        <f t="shared" si="7"/>
        <v>M645045 4</v>
      </c>
      <c r="B147" s="3" t="s">
        <v>194</v>
      </c>
      <c r="C147" s="264"/>
      <c r="D147" s="266"/>
      <c r="E147" s="90">
        <v>739.69</v>
      </c>
      <c r="F147" s="90">
        <v>62.72</v>
      </c>
      <c r="G147" s="95">
        <v>7588.53</v>
      </c>
      <c r="H147" s="93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thickBot="1">
      <c r="A148" s="11" t="str">
        <f t="shared" si="7"/>
        <v>M645045 5</v>
      </c>
      <c r="B148" s="3" t="s">
        <v>194</v>
      </c>
      <c r="C148" s="263">
        <v>5</v>
      </c>
      <c r="D148" s="265">
        <v>6786.12</v>
      </c>
      <c r="E148" s="90">
        <v>936.48</v>
      </c>
      <c r="F148" s="90" t="s">
        <v>100</v>
      </c>
      <c r="G148" s="95">
        <v>7722.6</v>
      </c>
      <c r="H148" s="93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thickBot="1">
      <c r="A149" s="11" t="str">
        <f t="shared" si="7"/>
        <v>M645045 5</v>
      </c>
      <c r="B149" s="3" t="s">
        <v>194</v>
      </c>
      <c r="C149" s="264"/>
      <c r="D149" s="266"/>
      <c r="E149" s="90">
        <v>936.48</v>
      </c>
      <c r="F149" s="90">
        <v>71.05</v>
      </c>
      <c r="G149" s="95">
        <v>7793.65</v>
      </c>
      <c r="H149" s="93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thickBot="1">
      <c r="A150" s="11" t="str">
        <f t="shared" si="7"/>
        <v>M645045 6</v>
      </c>
      <c r="B150" s="3" t="s">
        <v>194</v>
      </c>
      <c r="C150" s="263">
        <v>6</v>
      </c>
      <c r="D150" s="265">
        <v>6786.12</v>
      </c>
      <c r="E150" s="95">
        <v>1146.8499999999999</v>
      </c>
      <c r="F150" s="90" t="s">
        <v>100</v>
      </c>
      <c r="G150" s="95">
        <v>7932.97</v>
      </c>
      <c r="H150" s="93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thickBot="1">
      <c r="A151" s="11" t="str">
        <f t="shared" si="7"/>
        <v>M645045 6</v>
      </c>
      <c r="B151" s="3" t="s">
        <v>194</v>
      </c>
      <c r="C151" s="264"/>
      <c r="D151" s="266"/>
      <c r="E151" s="95">
        <v>1146.8499999999999</v>
      </c>
      <c r="F151" s="90">
        <v>72.98</v>
      </c>
      <c r="G151" s="95">
        <v>8005.95</v>
      </c>
      <c r="H151" s="93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thickBot="1">
      <c r="A152" s="11" t="str">
        <f t="shared" si="7"/>
        <v>M645045 7</v>
      </c>
      <c r="B152" s="3" t="s">
        <v>194</v>
      </c>
      <c r="C152" s="263">
        <v>7</v>
      </c>
      <c r="D152" s="265">
        <v>6786.12</v>
      </c>
      <c r="E152" s="95">
        <v>1350.43</v>
      </c>
      <c r="F152" s="90" t="s">
        <v>100</v>
      </c>
      <c r="G152" s="95">
        <v>8136.55</v>
      </c>
      <c r="H152" s="93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thickBot="1">
      <c r="A153" s="11" t="str">
        <f t="shared" si="7"/>
        <v>M645045 7</v>
      </c>
      <c r="B153" s="3" t="s">
        <v>194</v>
      </c>
      <c r="C153" s="264"/>
      <c r="D153" s="266"/>
      <c r="E153" s="95">
        <v>1350.43</v>
      </c>
      <c r="F153" s="90">
        <v>74.86</v>
      </c>
      <c r="G153" s="95">
        <v>8211.41</v>
      </c>
      <c r="H153" s="93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thickBot="1">
      <c r="A154" s="11" t="str">
        <f t="shared" si="7"/>
        <v>M645045 8</v>
      </c>
      <c r="B154" s="3" t="s">
        <v>194</v>
      </c>
      <c r="C154" s="263">
        <v>8</v>
      </c>
      <c r="D154" s="265">
        <v>6786.12</v>
      </c>
      <c r="E154" s="95">
        <v>1547.24</v>
      </c>
      <c r="F154" s="90" t="s">
        <v>100</v>
      </c>
      <c r="G154" s="95">
        <v>8333.36</v>
      </c>
      <c r="H154" s="93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thickBot="1">
      <c r="A155" s="11" t="str">
        <f t="shared" si="7"/>
        <v>M645045 8</v>
      </c>
      <c r="B155" s="3" t="s">
        <v>194</v>
      </c>
      <c r="C155" s="264"/>
      <c r="D155" s="266"/>
      <c r="E155" s="95">
        <v>1547.24</v>
      </c>
      <c r="F155" s="90">
        <v>83.89</v>
      </c>
      <c r="G155" s="95">
        <v>8417.25</v>
      </c>
      <c r="H155" s="93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thickBot="1">
      <c r="A156" s="11" t="str">
        <f t="shared" si="7"/>
        <v>M645045 9</v>
      </c>
      <c r="B156" s="3" t="s">
        <v>194</v>
      </c>
      <c r="C156" s="263">
        <v>9</v>
      </c>
      <c r="D156" s="265">
        <v>6786.12</v>
      </c>
      <c r="E156" s="95">
        <v>1757.61</v>
      </c>
      <c r="F156" s="90" t="s">
        <v>100</v>
      </c>
      <c r="G156" s="95">
        <v>8543.73</v>
      </c>
      <c r="H156" s="93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thickBot="1">
      <c r="A157" s="11" t="str">
        <f t="shared" si="7"/>
        <v>M645045 9</v>
      </c>
      <c r="B157" s="3" t="s">
        <v>194</v>
      </c>
      <c r="C157" s="264"/>
      <c r="D157" s="266"/>
      <c r="E157" s="95">
        <v>1757.61</v>
      </c>
      <c r="F157" s="90">
        <v>86.01</v>
      </c>
      <c r="G157" s="95">
        <v>8629.74</v>
      </c>
      <c r="H157" s="93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thickBot="1">
      <c r="A158" s="11" t="str">
        <f t="shared" si="7"/>
        <v>M645045 10</v>
      </c>
      <c r="B158" s="3" t="s">
        <v>194</v>
      </c>
      <c r="C158" s="263">
        <v>10</v>
      </c>
      <c r="D158" s="265">
        <v>6786.12</v>
      </c>
      <c r="E158" s="95">
        <v>1954.4</v>
      </c>
      <c r="F158" s="90" t="s">
        <v>100</v>
      </c>
      <c r="G158" s="95">
        <v>8740.52</v>
      </c>
      <c r="H158" s="93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thickBot="1">
      <c r="A159" s="11" t="str">
        <f t="shared" si="7"/>
        <v>M645045 10</v>
      </c>
      <c r="B159" s="3" t="s">
        <v>194</v>
      </c>
      <c r="C159" s="264"/>
      <c r="D159" s="266"/>
      <c r="E159" s="95">
        <v>1954.4</v>
      </c>
      <c r="F159" s="90">
        <v>87.99</v>
      </c>
      <c r="G159" s="95">
        <v>8828.51</v>
      </c>
      <c r="H159" s="93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thickBot="1">
      <c r="A160" s="11" t="str">
        <f t="shared" si="7"/>
        <v>M645045 11</v>
      </c>
      <c r="B160" s="3" t="s">
        <v>194</v>
      </c>
      <c r="C160" s="263">
        <v>11</v>
      </c>
      <c r="D160" s="265">
        <v>6786.12</v>
      </c>
      <c r="E160" s="95">
        <v>2164.7800000000002</v>
      </c>
      <c r="F160" s="90" t="s">
        <v>100</v>
      </c>
      <c r="G160" s="95">
        <v>8950.9</v>
      </c>
      <c r="H160" s="93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thickBot="1">
      <c r="A161" s="11" t="str">
        <f t="shared" si="7"/>
        <v>M645045 11</v>
      </c>
      <c r="B161" s="3" t="s">
        <v>194</v>
      </c>
      <c r="C161" s="264"/>
      <c r="D161" s="266"/>
      <c r="E161" s="95">
        <v>2164.7800000000002</v>
      </c>
      <c r="F161" s="90">
        <v>90.11</v>
      </c>
      <c r="G161" s="95">
        <v>9041.01</v>
      </c>
      <c r="H161" s="93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thickBot="1">
      <c r="A162" s="11" t="str">
        <f t="shared" si="7"/>
        <v>M645045 12</v>
      </c>
      <c r="B162" s="3" t="s">
        <v>194</v>
      </c>
      <c r="C162" s="263">
        <v>12</v>
      </c>
      <c r="D162" s="265">
        <v>6786.12</v>
      </c>
      <c r="E162" s="95">
        <v>2368.36</v>
      </c>
      <c r="F162" s="90" t="s">
        <v>100</v>
      </c>
      <c r="G162" s="95">
        <v>9154.48</v>
      </c>
      <c r="H162" s="93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thickBot="1">
      <c r="A163" s="11" t="str">
        <f t="shared" si="7"/>
        <v>M645045 12</v>
      </c>
      <c r="B163" s="3" t="s">
        <v>194</v>
      </c>
      <c r="C163" s="264"/>
      <c r="D163" s="266"/>
      <c r="E163" s="95">
        <v>2368.36</v>
      </c>
      <c r="F163" s="90">
        <v>92.15</v>
      </c>
      <c r="G163" s="95">
        <v>9246.6299999999992</v>
      </c>
      <c r="H163" s="93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thickBot="1">
      <c r="A164" s="11" t="str">
        <f t="shared" si="7"/>
        <v>M645045 13</v>
      </c>
      <c r="B164" s="3" t="s">
        <v>194</v>
      </c>
      <c r="C164" s="263">
        <v>13</v>
      </c>
      <c r="D164" s="265">
        <v>6786.12</v>
      </c>
      <c r="E164" s="95">
        <v>2551.58</v>
      </c>
      <c r="F164" s="90" t="s">
        <v>100</v>
      </c>
      <c r="G164" s="95">
        <v>9337.7000000000007</v>
      </c>
      <c r="H164" s="93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thickBot="1">
      <c r="A165" s="11" t="str">
        <f t="shared" si="7"/>
        <v>M645045 13</v>
      </c>
      <c r="B165" s="3" t="s">
        <v>194</v>
      </c>
      <c r="C165" s="264"/>
      <c r="D165" s="266"/>
      <c r="E165" s="95">
        <v>2551.58</v>
      </c>
      <c r="F165" s="90">
        <v>94</v>
      </c>
      <c r="G165" s="95">
        <v>9431.7000000000007</v>
      </c>
      <c r="H165" s="93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thickBot="1">
      <c r="A166" s="11" t="str">
        <f t="shared" si="7"/>
        <v>M645045 14</v>
      </c>
      <c r="B166" s="3" t="s">
        <v>194</v>
      </c>
      <c r="C166" s="263">
        <v>14</v>
      </c>
      <c r="D166" s="265">
        <v>6786.12</v>
      </c>
      <c r="E166" s="95">
        <v>2775.52</v>
      </c>
      <c r="F166" s="90" t="s">
        <v>100</v>
      </c>
      <c r="G166" s="95">
        <v>9561.64</v>
      </c>
      <c r="H166" s="93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thickBot="1">
      <c r="A167" s="11" t="str">
        <f t="shared" si="7"/>
        <v>M645045 14</v>
      </c>
      <c r="B167" s="3" t="s">
        <v>194</v>
      </c>
      <c r="C167" s="264"/>
      <c r="D167" s="266"/>
      <c r="E167" s="95">
        <v>2775.52</v>
      </c>
      <c r="F167" s="90">
        <v>96.25</v>
      </c>
      <c r="G167" s="95">
        <v>9657.89</v>
      </c>
      <c r="H167" s="93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thickBot="1">
      <c r="A168" s="11" t="str">
        <f t="shared" si="7"/>
        <v>M645045 15</v>
      </c>
      <c r="B168" s="3" t="s">
        <v>194</v>
      </c>
      <c r="C168" s="263">
        <v>15</v>
      </c>
      <c r="D168" s="265">
        <v>6786.12</v>
      </c>
      <c r="E168" s="95">
        <v>2972.32</v>
      </c>
      <c r="F168" s="90" t="s">
        <v>100</v>
      </c>
      <c r="G168" s="95">
        <v>9758.44</v>
      </c>
      <c r="H168" s="93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thickBot="1">
      <c r="A169" s="11" t="str">
        <f t="shared" si="7"/>
        <v>M645045 15</v>
      </c>
      <c r="B169" s="3" t="s">
        <v>194</v>
      </c>
      <c r="C169" s="264"/>
      <c r="D169" s="266"/>
      <c r="E169" s="95">
        <v>2972.32</v>
      </c>
      <c r="F169" s="90">
        <v>98.23</v>
      </c>
      <c r="G169" s="95">
        <v>9856.67</v>
      </c>
      <c r="H169" s="93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thickBot="1">
      <c r="A170" s="11" t="str">
        <f t="shared" ref="A170:A233" si="10">B170&amp;" "&amp;IF(C170="",C169,C170)</f>
        <v>M645045 16</v>
      </c>
      <c r="B170" s="3" t="s">
        <v>194</v>
      </c>
      <c r="C170" s="263">
        <v>16</v>
      </c>
      <c r="D170" s="265">
        <v>6786.12</v>
      </c>
      <c r="E170" s="95">
        <v>3182.69</v>
      </c>
      <c r="F170" s="90" t="s">
        <v>100</v>
      </c>
      <c r="G170" s="95">
        <v>9968.81</v>
      </c>
      <c r="H170" s="93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thickBot="1">
      <c r="A171" s="11" t="str">
        <f t="shared" si="10"/>
        <v>M645045 16</v>
      </c>
      <c r="B171" s="3" t="s">
        <v>194</v>
      </c>
      <c r="C171" s="264"/>
      <c r="D171" s="266"/>
      <c r="E171" s="95">
        <v>3182.69</v>
      </c>
      <c r="F171" s="90">
        <v>100.35</v>
      </c>
      <c r="G171" s="95">
        <v>10069.16</v>
      </c>
      <c r="H171" s="93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thickBot="1">
      <c r="A172" s="11" t="str">
        <f t="shared" si="10"/>
        <v>M645045 17</v>
      </c>
      <c r="B172" s="3" t="s">
        <v>194</v>
      </c>
      <c r="C172" s="263">
        <v>17</v>
      </c>
      <c r="D172" s="265">
        <v>6786.12</v>
      </c>
      <c r="E172" s="95">
        <v>3379.48</v>
      </c>
      <c r="F172" s="90" t="s">
        <v>100</v>
      </c>
      <c r="G172" s="95">
        <v>10165.6</v>
      </c>
      <c r="H172" s="93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thickBot="1">
      <c r="A173" s="11" t="str">
        <f t="shared" si="10"/>
        <v>M645045 17</v>
      </c>
      <c r="B173" s="3" t="s">
        <v>194</v>
      </c>
      <c r="C173" s="264"/>
      <c r="D173" s="266"/>
      <c r="E173" s="95">
        <v>3379.48</v>
      </c>
      <c r="F173" s="90">
        <v>102.33</v>
      </c>
      <c r="G173" s="95">
        <v>10267.93</v>
      </c>
      <c r="H173" s="93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thickBot="1">
      <c r="A174" s="11" t="str">
        <f t="shared" si="10"/>
        <v>M645045 18</v>
      </c>
      <c r="B174" s="3" t="s">
        <v>194</v>
      </c>
      <c r="C174" s="263">
        <v>18</v>
      </c>
      <c r="D174" s="265">
        <v>6786.12</v>
      </c>
      <c r="E174" s="95">
        <v>3589.86</v>
      </c>
      <c r="F174" s="90" t="s">
        <v>100</v>
      </c>
      <c r="G174" s="95">
        <v>10375.98</v>
      </c>
      <c r="H174" s="93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thickBot="1">
      <c r="A175" s="11" t="str">
        <f t="shared" si="10"/>
        <v>M645045 18</v>
      </c>
      <c r="B175" s="3" t="s">
        <v>194</v>
      </c>
      <c r="C175" s="264"/>
      <c r="D175" s="266"/>
      <c r="E175" s="95">
        <v>3589.86</v>
      </c>
      <c r="F175" s="90">
        <v>104.45</v>
      </c>
      <c r="G175" s="95">
        <v>10480.43</v>
      </c>
      <c r="H175" s="93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thickBot="1">
      <c r="A176" s="11" t="str">
        <f t="shared" si="10"/>
        <v>M645045 19</v>
      </c>
      <c r="B176" s="3" t="s">
        <v>194</v>
      </c>
      <c r="C176" s="263">
        <v>19</v>
      </c>
      <c r="D176" s="265">
        <v>6786.12</v>
      </c>
      <c r="E176" s="95">
        <v>3793.44</v>
      </c>
      <c r="F176" s="90" t="s">
        <v>100</v>
      </c>
      <c r="G176" s="95">
        <v>10579.56</v>
      </c>
      <c r="H176" s="93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thickBot="1">
      <c r="A177" s="11" t="str">
        <f t="shared" si="10"/>
        <v>M645045 19</v>
      </c>
      <c r="B177" s="3" t="s">
        <v>194</v>
      </c>
      <c r="C177" s="264"/>
      <c r="D177" s="266"/>
      <c r="E177" s="95">
        <v>3793.44</v>
      </c>
      <c r="F177" s="90">
        <v>106.5</v>
      </c>
      <c r="G177" s="95">
        <v>10686.06</v>
      </c>
      <c r="H177" s="93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thickBot="1">
      <c r="A178" s="11" t="str">
        <f t="shared" si="10"/>
        <v>M645045 20</v>
      </c>
      <c r="B178" s="3" t="s">
        <v>194</v>
      </c>
      <c r="C178" s="263">
        <v>20</v>
      </c>
      <c r="D178" s="265">
        <v>6786.12</v>
      </c>
      <c r="E178" s="95">
        <v>3990.24</v>
      </c>
      <c r="F178" s="90" t="s">
        <v>100</v>
      </c>
      <c r="G178" s="95">
        <v>10776.36</v>
      </c>
      <c r="H178" s="93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thickBot="1">
      <c r="A179" s="11" t="str">
        <f t="shared" si="10"/>
        <v>M645045 20</v>
      </c>
      <c r="B179" s="3" t="s">
        <v>194</v>
      </c>
      <c r="C179" s="264"/>
      <c r="D179" s="266"/>
      <c r="E179" s="95">
        <v>3990.24</v>
      </c>
      <c r="F179" s="90">
        <v>108.48</v>
      </c>
      <c r="G179" s="95">
        <v>10884.84</v>
      </c>
      <c r="H179" s="93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thickBot="1">
      <c r="A180" s="11" t="str">
        <f t="shared" si="10"/>
        <v>M645045 21</v>
      </c>
      <c r="B180" s="3" t="s">
        <v>194</v>
      </c>
      <c r="C180" s="263">
        <v>21</v>
      </c>
      <c r="D180" s="265">
        <v>6786.12</v>
      </c>
      <c r="E180" s="95">
        <v>4200.6000000000004</v>
      </c>
      <c r="F180" s="90" t="s">
        <v>100</v>
      </c>
      <c r="G180" s="95">
        <v>10986.72</v>
      </c>
      <c r="H180" s="93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thickBot="1">
      <c r="A181" s="11" t="str">
        <f t="shared" si="10"/>
        <v>M645045 21</v>
      </c>
      <c r="B181" s="3" t="s">
        <v>194</v>
      </c>
      <c r="C181" s="264"/>
      <c r="D181" s="266"/>
      <c r="E181" s="95">
        <v>4200.6000000000004</v>
      </c>
      <c r="F181" s="90">
        <v>110.6</v>
      </c>
      <c r="G181" s="95">
        <v>11097.32</v>
      </c>
      <c r="H181" s="93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thickBot="1">
      <c r="A182" s="11" t="str">
        <f t="shared" si="10"/>
        <v>M645045 22</v>
      </c>
      <c r="B182" s="3" t="s">
        <v>194</v>
      </c>
      <c r="C182" s="263">
        <v>22</v>
      </c>
      <c r="D182" s="265">
        <v>6786.12</v>
      </c>
      <c r="E182" s="95">
        <v>4397.41</v>
      </c>
      <c r="F182" s="90" t="s">
        <v>100</v>
      </c>
      <c r="G182" s="95">
        <v>11183.53</v>
      </c>
      <c r="H182" s="93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thickBot="1">
      <c r="A183" s="11" t="str">
        <f t="shared" si="10"/>
        <v>M645045 22</v>
      </c>
      <c r="B183" s="3" t="s">
        <v>194</v>
      </c>
      <c r="C183" s="264"/>
      <c r="D183" s="266"/>
      <c r="E183" s="95">
        <v>4397.41</v>
      </c>
      <c r="F183" s="90">
        <v>112.58</v>
      </c>
      <c r="G183" s="95">
        <v>11296.11</v>
      </c>
      <c r="H183" s="93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thickBot="1">
      <c r="A184" s="11" t="str">
        <f t="shared" si="10"/>
        <v>M645045 23</v>
      </c>
      <c r="B184" s="3" t="s">
        <v>194</v>
      </c>
      <c r="C184" s="255">
        <v>23</v>
      </c>
      <c r="D184" s="257">
        <v>6786.12</v>
      </c>
      <c r="E184" s="120">
        <v>4607.78</v>
      </c>
      <c r="F184" s="121" t="s">
        <v>100</v>
      </c>
      <c r="G184" s="120">
        <v>11393.9</v>
      </c>
      <c r="H184" s="122">
        <v>44577</v>
      </c>
      <c r="J184" s="32" t="str">
        <f t="shared" si="9"/>
        <v>-</v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thickBot="1">
      <c r="A185" s="11" t="str">
        <f t="shared" si="10"/>
        <v>M645045 23</v>
      </c>
      <c r="B185" s="3" t="s">
        <v>194</v>
      </c>
      <c r="C185" s="256"/>
      <c r="D185" s="258"/>
      <c r="E185" s="176">
        <v>4607.78</v>
      </c>
      <c r="F185" s="178">
        <v>114.7</v>
      </c>
      <c r="G185" s="176">
        <v>11508.6</v>
      </c>
      <c r="H185" s="177">
        <v>44587</v>
      </c>
      <c r="I185" s="43">
        <v>45030</v>
      </c>
      <c r="J185" s="32">
        <f t="shared" si="9"/>
        <v>45017</v>
      </c>
      <c r="L185" s="11">
        <f>IF(I185&lt;&gt;"",IF(SUMIF(Planes!BA:BA,'Control de pagos'!A185,Planes!BC:BC)=0,"",SUMIF(Planes!BA:BA,'Control de pagos'!A185,Planes!BC:BC)),"")</f>
        <v>4.3535999999999992</v>
      </c>
      <c r="N185" s="63">
        <f t="shared" si="8"/>
        <v>6786.12</v>
      </c>
    </row>
    <row r="186" spans="1:14" ht="15.75" thickBot="1">
      <c r="A186" s="11" t="str">
        <f t="shared" si="10"/>
        <v>M645045 24</v>
      </c>
      <c r="B186" s="3" t="s">
        <v>194</v>
      </c>
      <c r="C186" s="295">
        <v>24</v>
      </c>
      <c r="D186" s="297">
        <v>6786.12</v>
      </c>
      <c r="E186" s="120">
        <v>4811.3599999999997</v>
      </c>
      <c r="F186" s="121" t="s">
        <v>100</v>
      </c>
      <c r="G186" s="120">
        <v>11597.48</v>
      </c>
      <c r="H186" s="122">
        <v>44608</v>
      </c>
      <c r="J186" s="32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thickBot="1">
      <c r="A187" s="11" t="str">
        <f t="shared" si="10"/>
        <v>M645045 24</v>
      </c>
      <c r="B187" s="3" t="s">
        <v>194</v>
      </c>
      <c r="C187" s="296"/>
      <c r="D187" s="298"/>
      <c r="E187" s="120">
        <v>4811.3599999999997</v>
      </c>
      <c r="F187" s="121">
        <v>116.75</v>
      </c>
      <c r="G187" s="120">
        <v>11714.23</v>
      </c>
      <c r="H187" s="122">
        <v>44618</v>
      </c>
      <c r="J187" s="32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3">
        <f t="shared" si="8"/>
        <v>6786.12</v>
      </c>
    </row>
    <row r="188" spans="1:14" ht="15.75" thickBot="1">
      <c r="A188" s="11" t="str">
        <f t="shared" si="10"/>
        <v>M645045 25</v>
      </c>
      <c r="B188" s="3" t="s">
        <v>194</v>
      </c>
      <c r="C188" s="263">
        <v>25</v>
      </c>
      <c r="D188" s="265">
        <v>6786.12</v>
      </c>
      <c r="E188" s="140">
        <v>4994.58</v>
      </c>
      <c r="F188" s="141" t="s">
        <v>100</v>
      </c>
      <c r="G188" s="140">
        <v>11780.7</v>
      </c>
      <c r="H188" s="142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thickBot="1">
      <c r="A189" s="11" t="str">
        <f t="shared" si="10"/>
        <v>M645045 25</v>
      </c>
      <c r="B189" s="3" t="s">
        <v>194</v>
      </c>
      <c r="C189" s="264"/>
      <c r="D189" s="266"/>
      <c r="E189" s="95">
        <v>4994.58</v>
      </c>
      <c r="F189" s="90">
        <v>118.59</v>
      </c>
      <c r="G189" s="95">
        <v>11899.29</v>
      </c>
      <c r="H189" s="93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thickBot="1">
      <c r="A190" s="11" t="str">
        <f t="shared" si="10"/>
        <v>M645045 26</v>
      </c>
      <c r="B190" s="3" t="s">
        <v>194</v>
      </c>
      <c r="C190" s="263">
        <v>26</v>
      </c>
      <c r="D190" s="265">
        <v>6786.12</v>
      </c>
      <c r="E190" s="140">
        <v>5218.53</v>
      </c>
      <c r="F190" s="90" t="s">
        <v>100</v>
      </c>
      <c r="G190" s="95">
        <v>12004.65</v>
      </c>
      <c r="H190" s="93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thickBot="1">
      <c r="A191" s="11" t="str">
        <f t="shared" si="10"/>
        <v>M645045 26</v>
      </c>
      <c r="B191" s="3" t="s">
        <v>194</v>
      </c>
      <c r="C191" s="264"/>
      <c r="D191" s="266"/>
      <c r="E191" s="140">
        <v>5218.53</v>
      </c>
      <c r="F191" s="141">
        <v>120.85</v>
      </c>
      <c r="G191" s="140">
        <v>12125.5</v>
      </c>
      <c r="H191" s="142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thickBot="1">
      <c r="A192" s="11" t="str">
        <f t="shared" si="10"/>
        <v>M645045 27</v>
      </c>
      <c r="B192" s="3" t="s">
        <v>194</v>
      </c>
      <c r="C192" s="263">
        <v>27</v>
      </c>
      <c r="D192" s="265">
        <v>6786.12</v>
      </c>
      <c r="E192" s="140">
        <v>5415.32</v>
      </c>
      <c r="F192" s="141" t="s">
        <v>100</v>
      </c>
      <c r="G192" s="140">
        <v>12201.44</v>
      </c>
      <c r="H192" s="142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thickBot="1">
      <c r="A193" s="11" t="str">
        <f t="shared" si="10"/>
        <v>M645045 27</v>
      </c>
      <c r="B193" s="3" t="s">
        <v>194</v>
      </c>
      <c r="C193" s="264"/>
      <c r="D193" s="266"/>
      <c r="E193" s="95">
        <v>5415.32</v>
      </c>
      <c r="F193" s="90">
        <v>122.83</v>
      </c>
      <c r="G193" s="95">
        <v>12324.27</v>
      </c>
      <c r="H193" s="93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thickBot="1">
      <c r="A194" s="11" t="str">
        <f t="shared" si="10"/>
        <v>M645045 28</v>
      </c>
      <c r="B194" s="3" t="s">
        <v>194</v>
      </c>
      <c r="C194" s="263">
        <v>28</v>
      </c>
      <c r="D194" s="265">
        <v>6786.12</v>
      </c>
      <c r="E194" s="140">
        <v>5625.69</v>
      </c>
      <c r="F194" s="141" t="s">
        <v>100</v>
      </c>
      <c r="G194" s="140">
        <v>12411.81</v>
      </c>
      <c r="H194" s="142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thickBot="1">
      <c r="A195" s="11" t="str">
        <f t="shared" si="10"/>
        <v>M645045 28</v>
      </c>
      <c r="B195" s="3" t="s">
        <v>194</v>
      </c>
      <c r="C195" s="264"/>
      <c r="D195" s="266"/>
      <c r="E195" s="95">
        <v>5625.69</v>
      </c>
      <c r="F195" s="90">
        <v>124.95</v>
      </c>
      <c r="G195" s="95">
        <v>12536.76</v>
      </c>
      <c r="H195" s="93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thickBot="1">
      <c r="A196" s="11" t="str">
        <f t="shared" si="10"/>
        <v>M645045 29</v>
      </c>
      <c r="B196" s="3" t="s">
        <v>194</v>
      </c>
      <c r="C196" s="263">
        <v>29</v>
      </c>
      <c r="D196" s="265">
        <v>6786.12</v>
      </c>
      <c r="E196" s="140">
        <v>5822.49</v>
      </c>
      <c r="F196" s="141" t="s">
        <v>100</v>
      </c>
      <c r="G196" s="140">
        <v>12608.61</v>
      </c>
      <c r="H196" s="142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thickBot="1">
      <c r="A197" s="11" t="str">
        <f t="shared" si="10"/>
        <v>M645045 29</v>
      </c>
      <c r="B197" s="3" t="s">
        <v>194</v>
      </c>
      <c r="C197" s="264"/>
      <c r="D197" s="266"/>
      <c r="E197" s="95">
        <v>5822.49</v>
      </c>
      <c r="F197" s="90">
        <v>126.93</v>
      </c>
      <c r="G197" s="95">
        <v>12735.54</v>
      </c>
      <c r="H197" s="93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thickBot="1">
      <c r="A198" s="11" t="str">
        <f t="shared" si="10"/>
        <v>M645045 30</v>
      </c>
      <c r="B198" s="3" t="s">
        <v>194</v>
      </c>
      <c r="C198" s="259">
        <v>30</v>
      </c>
      <c r="D198" s="261">
        <v>6786.12</v>
      </c>
      <c r="E198" s="152">
        <v>6032.86</v>
      </c>
      <c r="F198" s="158" t="s">
        <v>100</v>
      </c>
      <c r="G198" s="152">
        <v>12818.98</v>
      </c>
      <c r="H198" s="153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thickBot="1">
      <c r="A199" s="11" t="str">
        <f t="shared" si="10"/>
        <v>M645045 30</v>
      </c>
      <c r="B199" s="3" t="s">
        <v>194</v>
      </c>
      <c r="C199" s="260"/>
      <c r="D199" s="262"/>
      <c r="E199" s="95">
        <v>6032.86</v>
      </c>
      <c r="F199" s="90">
        <v>129.05000000000001</v>
      </c>
      <c r="G199" s="95">
        <v>12948.03</v>
      </c>
      <c r="H199" s="93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thickBot="1">
      <c r="A200" s="11" t="str">
        <f t="shared" si="10"/>
        <v>M645045 31</v>
      </c>
      <c r="B200" s="3" t="s">
        <v>194</v>
      </c>
      <c r="C200" s="263">
        <v>31</v>
      </c>
      <c r="D200" s="265">
        <v>6786.12</v>
      </c>
      <c r="E200" s="140">
        <v>6236.44</v>
      </c>
      <c r="F200" s="141" t="s">
        <v>100</v>
      </c>
      <c r="G200" s="140">
        <v>13022.56</v>
      </c>
      <c r="H200" s="142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thickBot="1">
      <c r="A201" s="11" t="str">
        <f t="shared" si="10"/>
        <v>M645045 31</v>
      </c>
      <c r="B201" s="3" t="s">
        <v>194</v>
      </c>
      <c r="C201" s="264"/>
      <c r="D201" s="266"/>
      <c r="E201" s="95">
        <v>6236.44</v>
      </c>
      <c r="F201" s="90">
        <v>131.09</v>
      </c>
      <c r="G201" s="95">
        <v>13153.65</v>
      </c>
      <c r="H201" s="93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thickBot="1">
      <c r="A202" s="11" t="str">
        <f t="shared" si="10"/>
        <v>M645045 32</v>
      </c>
      <c r="B202" s="3" t="s">
        <v>194</v>
      </c>
      <c r="C202" s="259">
        <v>32</v>
      </c>
      <c r="D202" s="261">
        <v>6786.12</v>
      </c>
      <c r="E202" s="95">
        <v>6433.25</v>
      </c>
      <c r="F202" s="90" t="s">
        <v>100</v>
      </c>
      <c r="G202" s="95">
        <v>13219.37</v>
      </c>
      <c r="H202" s="93">
        <v>44850</v>
      </c>
      <c r="J202" s="32" t="str">
        <f t="shared" si="9"/>
        <v>-</v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thickBot="1">
      <c r="A203" s="11" t="str">
        <f t="shared" si="10"/>
        <v>M645045 32</v>
      </c>
      <c r="B203" s="3" t="s">
        <v>194</v>
      </c>
      <c r="C203" s="260"/>
      <c r="D203" s="262"/>
      <c r="E203" s="152">
        <v>6433.25</v>
      </c>
      <c r="F203" s="158">
        <v>133.08000000000001</v>
      </c>
      <c r="G203" s="152">
        <v>13352.45</v>
      </c>
      <c r="H203" s="153">
        <v>44860</v>
      </c>
      <c r="I203" s="43">
        <v>44860</v>
      </c>
      <c r="J203" s="32">
        <f t="shared" si="9"/>
        <v>44835</v>
      </c>
      <c r="L203" s="11">
        <f>IF(I203&lt;&gt;"",IF(SUMIF(Planes!BA:BA,'Control de pagos'!A203,Planes!BC:BC)=0,"",SUMIF(Planes!BA:BA,'Control de pagos'!A203,Planes!BC:BC)),"")</f>
        <v>4.3535999999999992</v>
      </c>
      <c r="N203" s="63">
        <f t="shared" si="11"/>
        <v>6786.12</v>
      </c>
    </row>
    <row r="204" spans="1:14" ht="15.75" thickBot="1">
      <c r="A204" s="11" t="str">
        <f t="shared" si="10"/>
        <v>M645045 33</v>
      </c>
      <c r="B204" s="3" t="s">
        <v>194</v>
      </c>
      <c r="C204" s="239">
        <v>33</v>
      </c>
      <c r="D204" s="253">
        <v>6786.12</v>
      </c>
      <c r="E204" s="95">
        <v>6643.61</v>
      </c>
      <c r="F204" s="90" t="s">
        <v>100</v>
      </c>
      <c r="G204" s="95">
        <v>13429.73</v>
      </c>
      <c r="H204" s="93">
        <v>44881</v>
      </c>
      <c r="J204" s="32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thickBot="1">
      <c r="A205" s="11" t="str">
        <f t="shared" si="10"/>
        <v>M645045 33</v>
      </c>
      <c r="B205" s="3" t="s">
        <v>194</v>
      </c>
      <c r="C205" s="241"/>
      <c r="D205" s="254"/>
      <c r="E205" s="95">
        <v>6643.61</v>
      </c>
      <c r="F205" s="90">
        <v>135.19</v>
      </c>
      <c r="G205" s="95">
        <v>13564.92</v>
      </c>
      <c r="H205" s="93">
        <v>44891</v>
      </c>
      <c r="J205" s="32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3">
        <f t="shared" si="11"/>
        <v>6786.12</v>
      </c>
    </row>
    <row r="206" spans="1:14" ht="15.75" thickBot="1">
      <c r="A206" s="11" t="str">
        <f t="shared" si="10"/>
        <v>M645045 34</v>
      </c>
      <c r="B206" s="3" t="s">
        <v>194</v>
      </c>
      <c r="C206" s="259">
        <v>34</v>
      </c>
      <c r="D206" s="261">
        <v>6786.12</v>
      </c>
      <c r="E206" s="152">
        <v>6840.41</v>
      </c>
      <c r="F206" s="158" t="s">
        <v>100</v>
      </c>
      <c r="G206" s="152">
        <v>13626.53</v>
      </c>
      <c r="H206" s="153">
        <v>44911</v>
      </c>
      <c r="I206" s="43">
        <v>44911</v>
      </c>
      <c r="J206" s="32">
        <f t="shared" si="9"/>
        <v>44896</v>
      </c>
      <c r="L206" s="11">
        <f>IF(I206&lt;&gt;"",IF(SUMIF(Planes!BA:BA,'Control de pagos'!A206,Planes!BC:BC)=0,"",SUMIF(Planes!BA:BA,'Control de pagos'!A206,Planes!BC:BC)),"")</f>
        <v>4.3535999999999992</v>
      </c>
      <c r="N206" s="63">
        <f t="shared" si="11"/>
        <v>6786.12</v>
      </c>
    </row>
    <row r="207" spans="1:14" ht="15.75" thickBot="1">
      <c r="A207" s="11" t="str">
        <f t="shared" si="10"/>
        <v>M645045 34</v>
      </c>
      <c r="B207" s="3" t="s">
        <v>194</v>
      </c>
      <c r="C207" s="260"/>
      <c r="D207" s="262"/>
      <c r="E207" s="95">
        <v>6840.41</v>
      </c>
      <c r="F207" s="90">
        <v>137.16999999999999</v>
      </c>
      <c r="G207" s="95">
        <v>13763.7</v>
      </c>
      <c r="H207" s="93">
        <v>44921</v>
      </c>
      <c r="J207" s="32" t="str">
        <f t="shared" si="9"/>
        <v>-</v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thickBot="1">
      <c r="A208" s="11" t="str">
        <f t="shared" si="10"/>
        <v>M645045 35</v>
      </c>
      <c r="B208" s="3" t="s">
        <v>194</v>
      </c>
      <c r="C208" s="263">
        <v>35</v>
      </c>
      <c r="D208" s="265">
        <v>6786.12</v>
      </c>
      <c r="E208" s="95">
        <v>7050.78</v>
      </c>
      <c r="F208" s="90" t="s">
        <v>100</v>
      </c>
      <c r="G208" s="95">
        <v>13836.9</v>
      </c>
      <c r="H208" s="93">
        <v>44942</v>
      </c>
      <c r="J208" s="32" t="str">
        <f t="shared" si="9"/>
        <v>-</v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thickBot="1">
      <c r="A209" s="11" t="str">
        <f t="shared" si="10"/>
        <v>M645045 35</v>
      </c>
      <c r="B209" s="3" t="s">
        <v>194</v>
      </c>
      <c r="C209" s="264"/>
      <c r="D209" s="266"/>
      <c r="E209" s="140">
        <v>7050.78</v>
      </c>
      <c r="F209" s="141">
        <v>139.29</v>
      </c>
      <c r="G209" s="140">
        <v>13976.19</v>
      </c>
      <c r="H209" s="142">
        <v>44952</v>
      </c>
      <c r="I209" s="43">
        <v>44952</v>
      </c>
      <c r="J209" s="32">
        <f t="shared" ref="J209:J272" si="12">IF(I209&lt;&gt;"",I209-DAY(I209)+1,IF(A208=A209,IF(I208&lt;&gt;"","-",""),IF(A209=A210,IF(I210&lt;&gt;"","-",""),"")))</f>
        <v>44927</v>
      </c>
      <c r="L209" s="11">
        <f>IF(I209&lt;&gt;"",IF(SUMIF(Planes!BA:BA,'Control de pagos'!A209,Planes!BC:BC)=0,"",SUMIF(Planes!BA:BA,'Control de pagos'!A209,Planes!BC:BC)),"")</f>
        <v>4.3535999999999992</v>
      </c>
      <c r="N209" s="63">
        <f t="shared" si="11"/>
        <v>6786.12</v>
      </c>
    </row>
    <row r="210" spans="1:14" ht="15.75" thickBot="1">
      <c r="A210" s="11" t="str">
        <f t="shared" si="10"/>
        <v>M645045 36</v>
      </c>
      <c r="B210" s="3" t="s">
        <v>194</v>
      </c>
      <c r="C210" s="239">
        <v>36</v>
      </c>
      <c r="D210" s="253">
        <v>6786.12</v>
      </c>
      <c r="E210" s="95">
        <v>7254.37</v>
      </c>
      <c r="F210" s="90" t="s">
        <v>100</v>
      </c>
      <c r="G210" s="95">
        <v>14040.49</v>
      </c>
      <c r="H210" s="93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thickBot="1">
      <c r="A211" s="11" t="str">
        <f t="shared" si="10"/>
        <v>M645045 36</v>
      </c>
      <c r="B211" s="3" t="s">
        <v>194</v>
      </c>
      <c r="C211" s="241"/>
      <c r="D211" s="254"/>
      <c r="E211" s="95">
        <v>7254.37</v>
      </c>
      <c r="F211" s="90">
        <v>141.34</v>
      </c>
      <c r="G211" s="95">
        <v>14181.83</v>
      </c>
      <c r="H211" s="93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thickBot="1">
      <c r="A212" s="11" t="str">
        <f t="shared" si="10"/>
        <v>M645045 37</v>
      </c>
      <c r="B212" s="3" t="s">
        <v>194</v>
      </c>
      <c r="C212" s="255">
        <v>37</v>
      </c>
      <c r="D212" s="257">
        <v>6786.12</v>
      </c>
      <c r="E212" s="95">
        <v>7437.58</v>
      </c>
      <c r="F212" s="90" t="s">
        <v>100</v>
      </c>
      <c r="G212" s="95">
        <v>14223.7</v>
      </c>
      <c r="H212" s="93">
        <v>45001</v>
      </c>
      <c r="J212" s="32" t="str">
        <f t="shared" si="12"/>
        <v>-</v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thickBot="1">
      <c r="A213" s="11" t="str">
        <f t="shared" si="10"/>
        <v>M645045 37</v>
      </c>
      <c r="B213" s="3" t="s">
        <v>194</v>
      </c>
      <c r="C213" s="256"/>
      <c r="D213" s="258"/>
      <c r="E213" s="176">
        <v>7437.58</v>
      </c>
      <c r="F213" s="178">
        <v>143.19</v>
      </c>
      <c r="G213" s="176">
        <v>14366.89</v>
      </c>
      <c r="H213" s="177">
        <v>45011</v>
      </c>
      <c r="I213" s="43">
        <v>45011</v>
      </c>
      <c r="J213" s="32">
        <f t="shared" si="12"/>
        <v>44986</v>
      </c>
      <c r="L213" s="11">
        <f>IF(I213&lt;&gt;"",IF(SUMIF(Planes!BA:BA,'Control de pagos'!A213,Planes!BC:BC)=0,"",SUMIF(Planes!BA:BA,'Control de pagos'!A213,Planes!BC:BC)),"")</f>
        <v>4.3535999999999992</v>
      </c>
      <c r="N213" s="63">
        <f t="shared" si="11"/>
        <v>6786.12</v>
      </c>
    </row>
    <row r="214" spans="1:14" ht="15.75" thickBot="1">
      <c r="A214" s="11" t="str">
        <f t="shared" si="10"/>
        <v>M645045 38</v>
      </c>
      <c r="B214" s="3" t="s">
        <v>194</v>
      </c>
      <c r="C214" s="239">
        <v>38</v>
      </c>
      <c r="D214" s="253">
        <v>6786.12</v>
      </c>
      <c r="E214" s="95">
        <v>7661.53</v>
      </c>
      <c r="F214" s="90" t="s">
        <v>100</v>
      </c>
      <c r="G214" s="95">
        <v>14447.65</v>
      </c>
      <c r="H214" s="93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thickBot="1">
      <c r="A215" s="11" t="str">
        <f t="shared" si="10"/>
        <v>M645045 38</v>
      </c>
      <c r="B215" s="3" t="s">
        <v>194</v>
      </c>
      <c r="C215" s="241"/>
      <c r="D215" s="254"/>
      <c r="E215" s="95">
        <v>7661.53</v>
      </c>
      <c r="F215" s="90">
        <v>145.44</v>
      </c>
      <c r="G215" s="95">
        <v>14593.09</v>
      </c>
      <c r="H215" s="93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thickBot="1">
      <c r="A216" s="11" t="str">
        <f t="shared" si="10"/>
        <v>M645045 39</v>
      </c>
      <c r="B216" s="3" t="s">
        <v>194</v>
      </c>
      <c r="C216" s="239">
        <v>39</v>
      </c>
      <c r="D216" s="253">
        <v>6786.12</v>
      </c>
      <c r="E216" s="95">
        <v>7858.33</v>
      </c>
      <c r="F216" s="90" t="s">
        <v>100</v>
      </c>
      <c r="G216" s="95">
        <v>14644.45</v>
      </c>
      <c r="H216" s="93">
        <v>45062</v>
      </c>
      <c r="J216" s="32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thickBot="1">
      <c r="A217" s="11" t="str">
        <f t="shared" si="10"/>
        <v>M645045 39</v>
      </c>
      <c r="B217" s="3" t="s">
        <v>194</v>
      </c>
      <c r="C217" s="241"/>
      <c r="D217" s="254"/>
      <c r="E217" s="95">
        <v>7858.33</v>
      </c>
      <c r="F217" s="90">
        <v>147.41999999999999</v>
      </c>
      <c r="G217" s="95">
        <v>14791.87</v>
      </c>
      <c r="H217" s="93">
        <v>45072</v>
      </c>
      <c r="J217" s="32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3">
        <f t="shared" si="11"/>
        <v>6786.12</v>
      </c>
    </row>
    <row r="218" spans="1:14" ht="15.75" thickBot="1">
      <c r="A218" s="11" t="str">
        <f t="shared" si="10"/>
        <v>M645045 40</v>
      </c>
      <c r="B218" s="3" t="s">
        <v>194</v>
      </c>
      <c r="C218" s="239">
        <v>40</v>
      </c>
      <c r="D218" s="253">
        <v>6786.12</v>
      </c>
      <c r="E218" s="95">
        <v>8068.7</v>
      </c>
      <c r="F218" s="90" t="s">
        <v>100</v>
      </c>
      <c r="G218" s="95">
        <v>14854.82</v>
      </c>
      <c r="H218" s="93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thickBot="1">
      <c r="A219" s="11" t="str">
        <f t="shared" si="10"/>
        <v>M645045 40</v>
      </c>
      <c r="B219" s="3" t="s">
        <v>194</v>
      </c>
      <c r="C219" s="241"/>
      <c r="D219" s="254"/>
      <c r="E219" s="95">
        <v>8068.7</v>
      </c>
      <c r="F219" s="90">
        <v>149.54</v>
      </c>
      <c r="G219" s="95">
        <v>15004.36</v>
      </c>
      <c r="H219" s="93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thickBot="1">
      <c r="A220" s="11" t="str">
        <f t="shared" si="10"/>
        <v>M645045 41</v>
      </c>
      <c r="B220" s="3" t="s">
        <v>194</v>
      </c>
      <c r="C220" s="239">
        <v>41</v>
      </c>
      <c r="D220" s="253">
        <v>6786.12</v>
      </c>
      <c r="E220" s="95">
        <v>8265.49</v>
      </c>
      <c r="F220" s="90" t="s">
        <v>100</v>
      </c>
      <c r="G220" s="95">
        <v>15051.61</v>
      </c>
      <c r="H220" s="93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thickBot="1">
      <c r="A221" s="11" t="str">
        <f t="shared" si="10"/>
        <v>M645045 41</v>
      </c>
      <c r="B221" s="3" t="s">
        <v>194</v>
      </c>
      <c r="C221" s="241"/>
      <c r="D221" s="254"/>
      <c r="E221" s="95">
        <v>8265.49</v>
      </c>
      <c r="F221" s="90">
        <v>151.52000000000001</v>
      </c>
      <c r="G221" s="95">
        <v>15203.13</v>
      </c>
      <c r="H221" s="93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thickBot="1">
      <c r="A222" s="11" t="str">
        <f t="shared" si="10"/>
        <v>M645045 42</v>
      </c>
      <c r="B222" s="3" t="s">
        <v>194</v>
      </c>
      <c r="C222" s="239">
        <v>42</v>
      </c>
      <c r="D222" s="253">
        <v>6786.12</v>
      </c>
      <c r="E222" s="95">
        <v>8475.86</v>
      </c>
      <c r="F222" s="90" t="s">
        <v>100</v>
      </c>
      <c r="G222" s="95">
        <v>15261.98</v>
      </c>
      <c r="H222" s="93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thickBot="1">
      <c r="A223" s="11" t="str">
        <f t="shared" si="10"/>
        <v>M645045 42</v>
      </c>
      <c r="B223" s="3" t="s">
        <v>194</v>
      </c>
      <c r="C223" s="241"/>
      <c r="D223" s="254"/>
      <c r="E223" s="95">
        <v>8475.86</v>
      </c>
      <c r="F223" s="90">
        <v>153.63</v>
      </c>
      <c r="G223" s="95">
        <v>15415.61</v>
      </c>
      <c r="H223" s="93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thickBot="1">
      <c r="A224" s="11" t="str">
        <f t="shared" si="10"/>
        <v>M645045 43</v>
      </c>
      <c r="B224" s="3" t="s">
        <v>194</v>
      </c>
      <c r="C224" s="239">
        <v>43</v>
      </c>
      <c r="D224" s="253">
        <v>6786.12</v>
      </c>
      <c r="E224" s="95">
        <v>8679.4500000000007</v>
      </c>
      <c r="F224" s="90" t="s">
        <v>100</v>
      </c>
      <c r="G224" s="95">
        <v>15465.57</v>
      </c>
      <c r="H224" s="93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thickBot="1">
      <c r="A225" s="11" t="str">
        <f t="shared" si="10"/>
        <v>M645045 43</v>
      </c>
      <c r="B225" s="3" t="s">
        <v>194</v>
      </c>
      <c r="C225" s="241"/>
      <c r="D225" s="254"/>
      <c r="E225" s="95">
        <v>8679.4500000000007</v>
      </c>
      <c r="F225" s="90">
        <v>155.68</v>
      </c>
      <c r="G225" s="95">
        <v>15621.25</v>
      </c>
      <c r="H225" s="93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thickBot="1">
      <c r="A226" s="11" t="str">
        <f t="shared" si="10"/>
        <v>M645045 44</v>
      </c>
      <c r="B226" s="3" t="s">
        <v>194</v>
      </c>
      <c r="C226" s="239">
        <v>44</v>
      </c>
      <c r="D226" s="253">
        <v>6786.12</v>
      </c>
      <c r="E226" s="95">
        <v>8876.24</v>
      </c>
      <c r="F226" s="90" t="s">
        <v>100</v>
      </c>
      <c r="G226" s="95">
        <v>15662.36</v>
      </c>
      <c r="H226" s="93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thickBot="1">
      <c r="A227" s="11" t="str">
        <f t="shared" si="10"/>
        <v>M645045 44</v>
      </c>
      <c r="B227" s="3" t="s">
        <v>194</v>
      </c>
      <c r="C227" s="241"/>
      <c r="D227" s="254"/>
      <c r="E227" s="95">
        <v>8876.24</v>
      </c>
      <c r="F227" s="90">
        <v>157.66</v>
      </c>
      <c r="G227" s="95">
        <v>15820.02</v>
      </c>
      <c r="H227" s="93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thickBot="1">
      <c r="A228" s="11" t="str">
        <f t="shared" si="10"/>
        <v>M645045 45</v>
      </c>
      <c r="B228" s="3" t="s">
        <v>194</v>
      </c>
      <c r="C228" s="239">
        <v>45</v>
      </c>
      <c r="D228" s="253">
        <v>6786.12</v>
      </c>
      <c r="E228" s="95">
        <v>9086.61</v>
      </c>
      <c r="F228" s="90" t="s">
        <v>100</v>
      </c>
      <c r="G228" s="95">
        <v>15872.73</v>
      </c>
      <c r="H228" s="93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thickBot="1">
      <c r="A229" s="11" t="str">
        <f t="shared" si="10"/>
        <v>M645045 45</v>
      </c>
      <c r="B229" s="3" t="s">
        <v>194</v>
      </c>
      <c r="C229" s="241"/>
      <c r="D229" s="254"/>
      <c r="E229" s="95">
        <v>9086.61</v>
      </c>
      <c r="F229" s="90">
        <v>159.79</v>
      </c>
      <c r="G229" s="95">
        <v>16032.52</v>
      </c>
      <c r="H229" s="93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thickBot="1">
      <c r="A230" s="11" t="str">
        <f t="shared" si="10"/>
        <v>M645045 46</v>
      </c>
      <c r="B230" s="3" t="s">
        <v>194</v>
      </c>
      <c r="C230" s="239">
        <v>46</v>
      </c>
      <c r="D230" s="253">
        <v>6786.12</v>
      </c>
      <c r="E230" s="95">
        <v>9283.42</v>
      </c>
      <c r="F230" s="90" t="s">
        <v>100</v>
      </c>
      <c r="G230" s="95">
        <v>16069.54</v>
      </c>
      <c r="H230" s="93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thickBot="1">
      <c r="A231" s="11" t="str">
        <f t="shared" si="10"/>
        <v>M645045 46</v>
      </c>
      <c r="B231" s="3" t="s">
        <v>194</v>
      </c>
      <c r="C231" s="241"/>
      <c r="D231" s="254"/>
      <c r="E231" s="95">
        <v>9283.42</v>
      </c>
      <c r="F231" s="90">
        <v>161.77000000000001</v>
      </c>
      <c r="G231" s="95">
        <v>16231.31</v>
      </c>
      <c r="H231" s="93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thickBot="1">
      <c r="A232" s="11" t="str">
        <f t="shared" si="10"/>
        <v>M645045 47</v>
      </c>
      <c r="B232" s="3" t="s">
        <v>194</v>
      </c>
      <c r="C232" s="239">
        <v>47</v>
      </c>
      <c r="D232" s="253">
        <v>6786.12</v>
      </c>
      <c r="E232" s="95">
        <v>9493.7900000000009</v>
      </c>
      <c r="F232" s="90" t="s">
        <v>100</v>
      </c>
      <c r="G232" s="95">
        <v>16279.91</v>
      </c>
      <c r="H232" s="93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thickBot="1">
      <c r="A233" s="11" t="str">
        <f t="shared" si="10"/>
        <v>M645045 47</v>
      </c>
      <c r="B233" s="3" t="s">
        <v>194</v>
      </c>
      <c r="C233" s="241"/>
      <c r="D233" s="254"/>
      <c r="E233" s="95">
        <v>9493.7900000000009</v>
      </c>
      <c r="F233" s="90">
        <v>163.89</v>
      </c>
      <c r="G233" s="95">
        <v>16443.8</v>
      </c>
      <c r="H233" s="93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thickBot="1">
      <c r="A234" s="11" t="str">
        <f t="shared" ref="A234:A297" si="13">B234&amp;" "&amp;IF(C234="",C233,C234)</f>
        <v>M645045 48</v>
      </c>
      <c r="B234" s="3" t="s">
        <v>194</v>
      </c>
      <c r="C234" s="239">
        <v>48</v>
      </c>
      <c r="D234" s="253">
        <v>6786.12</v>
      </c>
      <c r="E234" s="95">
        <v>9697.3700000000008</v>
      </c>
      <c r="F234" s="90" t="s">
        <v>100</v>
      </c>
      <c r="G234" s="95">
        <v>16483.490000000002</v>
      </c>
      <c r="H234" s="93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thickBot="1">
      <c r="A235" s="11" t="str">
        <f t="shared" si="13"/>
        <v>M645045 48</v>
      </c>
      <c r="B235" s="3" t="s">
        <v>194</v>
      </c>
      <c r="C235" s="241"/>
      <c r="D235" s="254"/>
      <c r="E235" s="95">
        <v>9697.3700000000008</v>
      </c>
      <c r="F235" s="90">
        <v>165.94</v>
      </c>
      <c r="G235" s="95">
        <v>16649.43</v>
      </c>
      <c r="H235" s="93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thickBot="1">
      <c r="A236" s="11" t="str">
        <f t="shared" si="13"/>
        <v>M645045 49</v>
      </c>
      <c r="B236" s="3" t="s">
        <v>194</v>
      </c>
      <c r="C236" s="239">
        <v>49</v>
      </c>
      <c r="D236" s="253">
        <v>6786.12</v>
      </c>
      <c r="E236" s="95">
        <v>9887.3799999999992</v>
      </c>
      <c r="F236" s="90" t="s">
        <v>100</v>
      </c>
      <c r="G236" s="95">
        <v>16673.5</v>
      </c>
      <c r="H236" s="93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thickBot="1">
      <c r="A237" s="11" t="str">
        <f t="shared" si="13"/>
        <v>M645045 49</v>
      </c>
      <c r="B237" s="3" t="s">
        <v>194</v>
      </c>
      <c r="C237" s="241"/>
      <c r="D237" s="254"/>
      <c r="E237" s="95">
        <v>9887.3799999999992</v>
      </c>
      <c r="F237" s="90">
        <v>167.85</v>
      </c>
      <c r="G237" s="95">
        <v>16841.349999999999</v>
      </c>
      <c r="H237" s="93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thickBot="1">
      <c r="A238" s="11" t="str">
        <f t="shared" si="13"/>
        <v>M645045 50</v>
      </c>
      <c r="B238" s="3" t="s">
        <v>194</v>
      </c>
      <c r="C238" s="239">
        <v>50</v>
      </c>
      <c r="D238" s="253">
        <v>6786.12</v>
      </c>
      <c r="E238" s="95">
        <v>10104.530000000001</v>
      </c>
      <c r="F238" s="90" t="s">
        <v>100</v>
      </c>
      <c r="G238" s="95">
        <v>16890.650000000001</v>
      </c>
      <c r="H238" s="93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thickBot="1">
      <c r="A239" s="11" t="str">
        <f t="shared" si="13"/>
        <v>M645045 50</v>
      </c>
      <c r="B239" s="3" t="s">
        <v>194</v>
      </c>
      <c r="C239" s="241"/>
      <c r="D239" s="254"/>
      <c r="E239" s="95">
        <v>10104.530000000001</v>
      </c>
      <c r="F239" s="90">
        <v>170.03</v>
      </c>
      <c r="G239" s="95">
        <v>17060.68</v>
      </c>
      <c r="H239" s="93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thickBot="1">
      <c r="A240" s="11" t="str">
        <f t="shared" si="13"/>
        <v>M645045 51</v>
      </c>
      <c r="B240" s="3" t="s">
        <v>194</v>
      </c>
      <c r="C240" s="239">
        <v>51</v>
      </c>
      <c r="D240" s="253">
        <v>6786.12</v>
      </c>
      <c r="E240" s="95">
        <v>10301.33</v>
      </c>
      <c r="F240" s="90" t="s">
        <v>100</v>
      </c>
      <c r="G240" s="95">
        <v>17087.45</v>
      </c>
      <c r="H240" s="93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thickBot="1">
      <c r="A241" s="11" t="str">
        <f t="shared" si="13"/>
        <v>M645045 51</v>
      </c>
      <c r="B241" s="3" t="s">
        <v>194</v>
      </c>
      <c r="C241" s="241"/>
      <c r="D241" s="254"/>
      <c r="E241" s="95">
        <v>10301.33</v>
      </c>
      <c r="F241" s="90">
        <v>172.02</v>
      </c>
      <c r="G241" s="95">
        <v>17259.47</v>
      </c>
      <c r="H241" s="93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thickBot="1">
      <c r="A242" s="11" t="str">
        <f t="shared" si="13"/>
        <v>M645045 52</v>
      </c>
      <c r="B242" s="3" t="s">
        <v>194</v>
      </c>
      <c r="C242" s="239">
        <v>52</v>
      </c>
      <c r="D242" s="253">
        <v>6786.12</v>
      </c>
      <c r="E242" s="95">
        <v>10511.7</v>
      </c>
      <c r="F242" s="90" t="s">
        <v>100</v>
      </c>
      <c r="G242" s="95">
        <v>17297.82</v>
      </c>
      <c r="H242" s="93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thickBot="1">
      <c r="A243" s="11" t="str">
        <f t="shared" si="13"/>
        <v>M645045 52</v>
      </c>
      <c r="B243" s="3" t="s">
        <v>194</v>
      </c>
      <c r="C243" s="241"/>
      <c r="D243" s="254"/>
      <c r="E243" s="95">
        <v>10511.7</v>
      </c>
      <c r="F243" s="90">
        <v>174.13</v>
      </c>
      <c r="G243" s="95">
        <v>17471.95</v>
      </c>
      <c r="H243" s="93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thickBot="1">
      <c r="A244" s="11" t="str">
        <f t="shared" si="13"/>
        <v>M645045 53</v>
      </c>
      <c r="B244" s="3" t="s">
        <v>194</v>
      </c>
      <c r="C244" s="239">
        <v>53</v>
      </c>
      <c r="D244" s="253">
        <v>6786.12</v>
      </c>
      <c r="E244" s="95">
        <v>10708.5</v>
      </c>
      <c r="F244" s="90" t="s">
        <v>100</v>
      </c>
      <c r="G244" s="95">
        <v>17494.62</v>
      </c>
      <c r="H244" s="93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customHeight="1" thickBot="1">
      <c r="A245" s="11" t="str">
        <f t="shared" si="13"/>
        <v>M645045 53</v>
      </c>
      <c r="B245" s="3" t="s">
        <v>194</v>
      </c>
      <c r="C245" s="241"/>
      <c r="D245" s="254"/>
      <c r="E245" s="95">
        <v>10708.5</v>
      </c>
      <c r="F245" s="90">
        <v>176.11</v>
      </c>
      <c r="G245" s="95">
        <v>17670.73</v>
      </c>
      <c r="H245" s="93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customHeight="1" thickBot="1">
      <c r="A246" s="11" t="str">
        <f t="shared" si="13"/>
        <v>M645045 54</v>
      </c>
      <c r="B246" s="3" t="s">
        <v>194</v>
      </c>
      <c r="C246" s="239">
        <v>54</v>
      </c>
      <c r="D246" s="253">
        <v>6786.12</v>
      </c>
      <c r="E246" s="95">
        <v>10918.87</v>
      </c>
      <c r="F246" s="90" t="s">
        <v>100</v>
      </c>
      <c r="G246" s="95">
        <v>17704.990000000002</v>
      </c>
      <c r="H246" s="93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customHeight="1" thickBot="1">
      <c r="A247" s="11" t="str">
        <f t="shared" si="13"/>
        <v>M645045 54</v>
      </c>
      <c r="B247" s="3" t="s">
        <v>194</v>
      </c>
      <c r="C247" s="241"/>
      <c r="D247" s="254"/>
      <c r="E247" s="95">
        <v>10918.87</v>
      </c>
      <c r="F247" s="90">
        <v>178.23</v>
      </c>
      <c r="G247" s="95">
        <v>17883.22</v>
      </c>
      <c r="H247" s="93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customHeight="1" thickBot="1">
      <c r="A248" s="11" t="str">
        <f t="shared" si="13"/>
        <v>M645045 55</v>
      </c>
      <c r="B248" s="3" t="s">
        <v>194</v>
      </c>
      <c r="C248" s="239">
        <v>55</v>
      </c>
      <c r="D248" s="253">
        <v>6786.12</v>
      </c>
      <c r="E248" s="95">
        <v>11122.45</v>
      </c>
      <c r="F248" s="90" t="s">
        <v>100</v>
      </c>
      <c r="G248" s="95">
        <v>17908.57</v>
      </c>
      <c r="H248" s="93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customHeight="1" thickBot="1">
      <c r="A249" s="11" t="str">
        <f t="shared" si="13"/>
        <v>M645045 55</v>
      </c>
      <c r="B249" s="3" t="s">
        <v>194</v>
      </c>
      <c r="C249" s="241"/>
      <c r="D249" s="254"/>
      <c r="E249" s="95">
        <v>11122.45</v>
      </c>
      <c r="F249" s="90">
        <v>180.28</v>
      </c>
      <c r="G249" s="95">
        <v>18088.849999999999</v>
      </c>
      <c r="H249" s="93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customHeight="1" thickBot="1">
      <c r="A250" s="11" t="str">
        <f t="shared" si="13"/>
        <v>M645045 56</v>
      </c>
      <c r="B250" s="3" t="s">
        <v>194</v>
      </c>
      <c r="C250" s="239">
        <v>56</v>
      </c>
      <c r="D250" s="253">
        <v>6786.12</v>
      </c>
      <c r="E250" s="95">
        <v>11319.24</v>
      </c>
      <c r="F250" s="90" t="s">
        <v>100</v>
      </c>
      <c r="G250" s="95">
        <v>18105.36</v>
      </c>
      <c r="H250" s="93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customHeight="1" thickBot="1">
      <c r="A251" s="11" t="str">
        <f t="shared" si="13"/>
        <v>M645045 56</v>
      </c>
      <c r="B251" s="3" t="s">
        <v>194</v>
      </c>
      <c r="C251" s="241"/>
      <c r="D251" s="254"/>
      <c r="E251" s="95">
        <v>11319.24</v>
      </c>
      <c r="F251" s="90">
        <v>182.26</v>
      </c>
      <c r="G251" s="95">
        <v>18287.62</v>
      </c>
      <c r="H251" s="93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customHeight="1" thickBot="1">
      <c r="A252" s="11" t="str">
        <f t="shared" si="13"/>
        <v>M645045 57</v>
      </c>
      <c r="B252" s="3" t="s">
        <v>194</v>
      </c>
      <c r="C252" s="239">
        <v>57</v>
      </c>
      <c r="D252" s="253">
        <v>6786.12</v>
      </c>
      <c r="E252" s="95">
        <v>11529.61</v>
      </c>
      <c r="F252" s="90" t="s">
        <v>100</v>
      </c>
      <c r="G252" s="95">
        <v>18315.73</v>
      </c>
      <c r="H252" s="93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customHeight="1" thickBot="1">
      <c r="A253" s="11" t="str">
        <f t="shared" si="13"/>
        <v>M645045 57</v>
      </c>
      <c r="B253" s="3" t="s">
        <v>194</v>
      </c>
      <c r="C253" s="241"/>
      <c r="D253" s="254"/>
      <c r="E253" s="95">
        <v>11529.61</v>
      </c>
      <c r="F253" s="90">
        <v>184.38</v>
      </c>
      <c r="G253" s="95">
        <v>18500.11</v>
      </c>
      <c r="H253" s="93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customHeight="1" thickBot="1">
      <c r="A254" s="11" t="str">
        <f t="shared" si="13"/>
        <v>M645045 58</v>
      </c>
      <c r="B254" s="3" t="s">
        <v>194</v>
      </c>
      <c r="C254" s="239">
        <v>58</v>
      </c>
      <c r="D254" s="253">
        <v>6786.12</v>
      </c>
      <c r="E254" s="95">
        <v>11726.42</v>
      </c>
      <c r="F254" s="90" t="s">
        <v>100</v>
      </c>
      <c r="G254" s="95">
        <v>18512.54</v>
      </c>
      <c r="H254" s="93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customHeight="1" thickBot="1">
      <c r="A255" s="11" t="str">
        <f t="shared" si="13"/>
        <v>M645045 58</v>
      </c>
      <c r="B255" s="3" t="s">
        <v>194</v>
      </c>
      <c r="C255" s="241"/>
      <c r="D255" s="254"/>
      <c r="E255" s="95">
        <v>11726.42</v>
      </c>
      <c r="F255" s="90">
        <v>186.36</v>
      </c>
      <c r="G255" s="95">
        <v>18698.900000000001</v>
      </c>
      <c r="H255" s="93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customHeight="1" thickBot="1">
      <c r="A256" s="11" t="str">
        <f t="shared" si="13"/>
        <v>M645045 59</v>
      </c>
      <c r="B256" s="3" t="s">
        <v>194</v>
      </c>
      <c r="C256" s="239">
        <v>59</v>
      </c>
      <c r="D256" s="253">
        <v>6786.12</v>
      </c>
      <c r="E256" s="95">
        <v>11936.79</v>
      </c>
      <c r="F256" s="90" t="s">
        <v>100</v>
      </c>
      <c r="G256" s="95">
        <v>18722.91</v>
      </c>
      <c r="H256" s="93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customHeight="1" thickBot="1">
      <c r="A257" s="11" t="str">
        <f t="shared" si="13"/>
        <v>M645045 59</v>
      </c>
      <c r="B257" s="3" t="s">
        <v>194</v>
      </c>
      <c r="C257" s="241"/>
      <c r="D257" s="254"/>
      <c r="E257" s="95">
        <v>11936.79</v>
      </c>
      <c r="F257" s="90">
        <v>188.48</v>
      </c>
      <c r="G257" s="95">
        <v>18911.39</v>
      </c>
      <c r="H257" s="93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customHeight="1" thickBot="1">
      <c r="A258" s="11" t="str">
        <f t="shared" si="13"/>
        <v>M645045 60</v>
      </c>
      <c r="B258" s="3" t="s">
        <v>194</v>
      </c>
      <c r="C258" s="239">
        <v>60</v>
      </c>
      <c r="D258" s="253">
        <v>6786.11</v>
      </c>
      <c r="E258" s="95">
        <v>12140.36</v>
      </c>
      <c r="F258" s="90" t="s">
        <v>100</v>
      </c>
      <c r="G258" s="95">
        <v>18926.47</v>
      </c>
      <c r="H258" s="93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customHeight="1" thickBot="1">
      <c r="A259" s="11" t="str">
        <f t="shared" si="13"/>
        <v>M645045 60</v>
      </c>
      <c r="B259" s="3" t="s">
        <v>194</v>
      </c>
      <c r="C259" s="241"/>
      <c r="D259" s="254"/>
      <c r="E259" s="95">
        <v>12140.36</v>
      </c>
      <c r="F259" s="90">
        <v>190.52</v>
      </c>
      <c r="G259" s="95">
        <v>19116.990000000002</v>
      </c>
      <c r="H259" s="93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customHeight="1" thickBot="1">
      <c r="A260" s="11" t="str">
        <f t="shared" si="13"/>
        <v>M762611 Cuota N°</v>
      </c>
      <c r="B260" s="3" t="s">
        <v>195</v>
      </c>
      <c r="C260" s="91" t="s">
        <v>19</v>
      </c>
      <c r="D260" s="91" t="s">
        <v>20</v>
      </c>
      <c r="E260" s="91" t="s">
        <v>21</v>
      </c>
      <c r="F260" s="91" t="s">
        <v>22</v>
      </c>
      <c r="G260" s="91" t="s">
        <v>23</v>
      </c>
      <c r="H260" s="91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customHeight="1" thickBot="1">
      <c r="A261" s="11" t="str">
        <f t="shared" si="13"/>
        <v>M762611 Pago a Cuenta</v>
      </c>
      <c r="B261" s="3" t="s">
        <v>195</v>
      </c>
      <c r="C261" s="175" t="s">
        <v>110</v>
      </c>
      <c r="D261" s="140">
        <v>7001.76</v>
      </c>
      <c r="E261" s="90" t="s">
        <v>100</v>
      </c>
      <c r="F261" s="90" t="s">
        <v>100</v>
      </c>
      <c r="G261" s="95">
        <v>7001.76</v>
      </c>
      <c r="H261" s="93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customHeight="1" thickBot="1">
      <c r="A262" s="11" t="str">
        <f t="shared" si="13"/>
        <v>M762611 1</v>
      </c>
      <c r="B262" s="3" t="s">
        <v>195</v>
      </c>
      <c r="C262" s="263">
        <v>1</v>
      </c>
      <c r="D262" s="265">
        <v>5776.45</v>
      </c>
      <c r="E262" s="90">
        <v>681.62</v>
      </c>
      <c r="F262" s="90" t="s">
        <v>100</v>
      </c>
      <c r="G262" s="95">
        <v>6458.07</v>
      </c>
      <c r="H262" s="93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customHeight="1" thickBot="1">
      <c r="A263" s="11" t="str">
        <f t="shared" si="13"/>
        <v>M762611 1</v>
      </c>
      <c r="B263" s="3" t="s">
        <v>195</v>
      </c>
      <c r="C263" s="264"/>
      <c r="D263" s="266"/>
      <c r="E263" s="90">
        <v>681.62</v>
      </c>
      <c r="F263" s="90">
        <v>59.41</v>
      </c>
      <c r="G263" s="95">
        <v>6517.48</v>
      </c>
      <c r="H263" s="93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customHeight="1" thickBot="1">
      <c r="A264" s="11" t="str">
        <f t="shared" si="13"/>
        <v>M762611 2</v>
      </c>
      <c r="B264" s="3" t="s">
        <v>195</v>
      </c>
      <c r="C264" s="263">
        <v>2</v>
      </c>
      <c r="D264" s="265">
        <v>5776.45</v>
      </c>
      <c r="E264" s="90">
        <v>860.69</v>
      </c>
      <c r="F264" s="90" t="s">
        <v>100</v>
      </c>
      <c r="G264" s="95">
        <v>6637.14</v>
      </c>
      <c r="H264" s="93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customHeight="1" thickBot="1">
      <c r="A265" s="11" t="str">
        <f t="shared" si="13"/>
        <v>M762611 2</v>
      </c>
      <c r="B265" s="3" t="s">
        <v>195</v>
      </c>
      <c r="C265" s="264"/>
      <c r="D265" s="266"/>
      <c r="E265" s="90">
        <v>860.69</v>
      </c>
      <c r="F265" s="90">
        <v>61.06</v>
      </c>
      <c r="G265" s="95">
        <v>6698.2</v>
      </c>
      <c r="H265" s="93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customHeight="1" thickBot="1">
      <c r="A266" s="11" t="str">
        <f t="shared" si="13"/>
        <v>M762611 3</v>
      </c>
      <c r="B266" s="3" t="s">
        <v>195</v>
      </c>
      <c r="C266" s="263">
        <v>3</v>
      </c>
      <c r="D266" s="265">
        <v>5776.45</v>
      </c>
      <c r="E266" s="95">
        <v>1033.98</v>
      </c>
      <c r="F266" s="90" t="s">
        <v>100</v>
      </c>
      <c r="G266" s="95">
        <v>6810.43</v>
      </c>
      <c r="H266" s="93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customHeight="1" thickBot="1">
      <c r="A267" s="11" t="str">
        <f t="shared" si="13"/>
        <v>M762611 3</v>
      </c>
      <c r="B267" s="3" t="s">
        <v>195</v>
      </c>
      <c r="C267" s="264"/>
      <c r="D267" s="266"/>
      <c r="E267" s="95">
        <v>1033.98</v>
      </c>
      <c r="F267" s="90">
        <v>62.66</v>
      </c>
      <c r="G267" s="95">
        <v>6873.09</v>
      </c>
      <c r="H267" s="93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customHeight="1" thickBot="1">
      <c r="A268" s="11" t="str">
        <f t="shared" si="13"/>
        <v>M762611 4</v>
      </c>
      <c r="B268" s="3" t="s">
        <v>195</v>
      </c>
      <c r="C268" s="263">
        <v>4</v>
      </c>
      <c r="D268" s="265">
        <v>5776.45</v>
      </c>
      <c r="E268" s="95">
        <v>1201.5</v>
      </c>
      <c r="F268" s="90" t="s">
        <v>100</v>
      </c>
      <c r="G268" s="95">
        <v>6977.95</v>
      </c>
      <c r="H268" s="93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customHeight="1" thickBot="1">
      <c r="A269" s="11" t="str">
        <f t="shared" si="13"/>
        <v>M762611 4</v>
      </c>
      <c r="B269" s="3" t="s">
        <v>195</v>
      </c>
      <c r="C269" s="264"/>
      <c r="D269" s="266"/>
      <c r="E269" s="95">
        <v>1201.5</v>
      </c>
      <c r="F269" s="90">
        <v>70.239999999999995</v>
      </c>
      <c r="G269" s="95">
        <v>7048.19</v>
      </c>
      <c r="H269" s="93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customHeight="1" thickBot="1">
      <c r="A270" s="11" t="str">
        <f t="shared" si="13"/>
        <v>M762611 5</v>
      </c>
      <c r="B270" s="3" t="s">
        <v>195</v>
      </c>
      <c r="C270" s="263">
        <v>5</v>
      </c>
      <c r="D270" s="265">
        <v>5776.45</v>
      </c>
      <c r="E270" s="95">
        <v>1380.57</v>
      </c>
      <c r="F270" s="90" t="s">
        <v>100</v>
      </c>
      <c r="G270" s="95">
        <v>7157.02</v>
      </c>
      <c r="H270" s="93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customHeight="1" thickBot="1">
      <c r="A271" s="11" t="str">
        <f t="shared" si="13"/>
        <v>M762611 5</v>
      </c>
      <c r="B271" s="3" t="s">
        <v>195</v>
      </c>
      <c r="C271" s="264"/>
      <c r="D271" s="266"/>
      <c r="E271" s="95">
        <v>1380.57</v>
      </c>
      <c r="F271" s="90">
        <v>72.05</v>
      </c>
      <c r="G271" s="95">
        <v>7229.07</v>
      </c>
      <c r="H271" s="93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customHeight="1" thickBot="1">
      <c r="A272" s="11" t="str">
        <f t="shared" si="13"/>
        <v>M762611 6</v>
      </c>
      <c r="B272" s="3" t="s">
        <v>195</v>
      </c>
      <c r="C272" s="263">
        <v>6</v>
      </c>
      <c r="D272" s="265">
        <v>5776.45</v>
      </c>
      <c r="E272" s="95">
        <v>1548.09</v>
      </c>
      <c r="F272" s="90" t="s">
        <v>100</v>
      </c>
      <c r="G272" s="95">
        <v>7324.54</v>
      </c>
      <c r="H272" s="93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customHeight="1" thickBot="1">
      <c r="A273" s="11" t="str">
        <f t="shared" si="13"/>
        <v>M762611 6</v>
      </c>
      <c r="B273" s="3" t="s">
        <v>195</v>
      </c>
      <c r="C273" s="264"/>
      <c r="D273" s="266"/>
      <c r="E273" s="95">
        <v>1548.09</v>
      </c>
      <c r="F273" s="90">
        <v>73.73</v>
      </c>
      <c r="G273" s="95">
        <v>7398.27</v>
      </c>
      <c r="H273" s="93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customHeight="1" thickBot="1">
      <c r="A274" s="11" t="str">
        <f t="shared" si="13"/>
        <v>M762611 7</v>
      </c>
      <c r="B274" s="3" t="s">
        <v>195</v>
      </c>
      <c r="C274" s="263">
        <v>7</v>
      </c>
      <c r="D274" s="265">
        <v>5776.45</v>
      </c>
      <c r="E274" s="95">
        <v>1727.16</v>
      </c>
      <c r="F274" s="90" t="s">
        <v>100</v>
      </c>
      <c r="G274" s="95">
        <v>7503.61</v>
      </c>
      <c r="H274" s="93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customHeight="1" thickBot="1">
      <c r="A275" s="11" t="str">
        <f t="shared" si="13"/>
        <v>M762611 7</v>
      </c>
      <c r="B275" s="3" t="s">
        <v>195</v>
      </c>
      <c r="C275" s="264"/>
      <c r="D275" s="266"/>
      <c r="E275" s="95">
        <v>1727.16</v>
      </c>
      <c r="F275" s="90">
        <v>75.540000000000006</v>
      </c>
      <c r="G275" s="95">
        <v>7579.15</v>
      </c>
      <c r="H275" s="93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customHeight="1" thickBot="1">
      <c r="A276" s="11" t="str">
        <f t="shared" si="13"/>
        <v>M762611 8</v>
      </c>
      <c r="B276" s="3" t="s">
        <v>195</v>
      </c>
      <c r="C276" s="263">
        <v>8</v>
      </c>
      <c r="D276" s="265">
        <v>5776.45</v>
      </c>
      <c r="E276" s="95">
        <v>1900.45</v>
      </c>
      <c r="F276" s="90" t="s">
        <v>100</v>
      </c>
      <c r="G276" s="95">
        <v>7676.9</v>
      </c>
      <c r="H276" s="93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customHeight="1" thickBot="1">
      <c r="A277" s="11" t="str">
        <f t="shared" si="13"/>
        <v>M762611 8</v>
      </c>
      <c r="B277" s="3" t="s">
        <v>195</v>
      </c>
      <c r="C277" s="264"/>
      <c r="D277" s="266"/>
      <c r="E277" s="95">
        <v>1900.45</v>
      </c>
      <c r="F277" s="90">
        <v>77.28</v>
      </c>
      <c r="G277" s="95">
        <v>7754.18</v>
      </c>
      <c r="H277" s="93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customHeight="1" thickBot="1">
      <c r="A278" s="11" t="str">
        <f t="shared" si="13"/>
        <v>M762611 9</v>
      </c>
      <c r="B278" s="3" t="s">
        <v>195</v>
      </c>
      <c r="C278" s="263">
        <v>9</v>
      </c>
      <c r="D278" s="265">
        <v>5776.45</v>
      </c>
      <c r="E278" s="95">
        <v>2056.42</v>
      </c>
      <c r="F278" s="90" t="s">
        <v>100</v>
      </c>
      <c r="G278" s="95">
        <v>7832.87</v>
      </c>
      <c r="H278" s="93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customHeight="1" thickBot="1">
      <c r="A279" s="11" t="str">
        <f t="shared" si="13"/>
        <v>M762611 9</v>
      </c>
      <c r="B279" s="3" t="s">
        <v>195</v>
      </c>
      <c r="C279" s="264"/>
      <c r="D279" s="266"/>
      <c r="E279" s="95">
        <v>2056.42</v>
      </c>
      <c r="F279" s="90">
        <v>78.849999999999994</v>
      </c>
      <c r="G279" s="95">
        <v>7911.72</v>
      </c>
      <c r="H279" s="93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customHeight="1" thickBot="1">
      <c r="A280" s="11" t="str">
        <f t="shared" si="13"/>
        <v>M762611 10</v>
      </c>
      <c r="B280" s="3" t="s">
        <v>195</v>
      </c>
      <c r="C280" s="263">
        <v>10</v>
      </c>
      <c r="D280" s="265">
        <v>5776.45</v>
      </c>
      <c r="E280" s="120">
        <v>2247.04</v>
      </c>
      <c r="F280" s="121" t="s">
        <v>100</v>
      </c>
      <c r="G280" s="120">
        <v>8023.49</v>
      </c>
      <c r="H280" s="122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customHeight="1" thickBot="1">
      <c r="A281" s="11" t="str">
        <f t="shared" si="13"/>
        <v>M762611 10</v>
      </c>
      <c r="B281" s="3" t="s">
        <v>195</v>
      </c>
      <c r="C281" s="264"/>
      <c r="D281" s="266"/>
      <c r="E281" s="120">
        <v>2247.04</v>
      </c>
      <c r="F281" s="121">
        <v>80.77</v>
      </c>
      <c r="G281" s="120">
        <v>8104.26</v>
      </c>
      <c r="H281" s="122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customHeight="1" thickBot="1">
      <c r="A282" s="11" t="str">
        <f t="shared" si="13"/>
        <v>M762611 11</v>
      </c>
      <c r="B282" s="3" t="s">
        <v>195</v>
      </c>
      <c r="C282" s="263">
        <v>11</v>
      </c>
      <c r="D282" s="265">
        <v>5776.45</v>
      </c>
      <c r="E282" s="120">
        <v>2414.56</v>
      </c>
      <c r="F282" s="121" t="s">
        <v>100</v>
      </c>
      <c r="G282" s="120">
        <v>8191.01</v>
      </c>
      <c r="H282" s="122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customHeight="1" thickBot="1">
      <c r="A283" s="11" t="str">
        <f t="shared" si="13"/>
        <v>M762611 11</v>
      </c>
      <c r="B283" s="3" t="s">
        <v>195</v>
      </c>
      <c r="C283" s="264"/>
      <c r="D283" s="266"/>
      <c r="E283" s="120">
        <v>2414.56</v>
      </c>
      <c r="F283" s="121">
        <v>82.46</v>
      </c>
      <c r="G283" s="120">
        <v>8273.4699999999993</v>
      </c>
      <c r="H283" s="122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customHeight="1" thickBot="1">
      <c r="A284" s="11" t="str">
        <f t="shared" si="13"/>
        <v>M762611 12</v>
      </c>
      <c r="B284" s="3" t="s">
        <v>195</v>
      </c>
      <c r="C284" s="263">
        <v>12</v>
      </c>
      <c r="D284" s="265">
        <v>5776.45</v>
      </c>
      <c r="E284" s="120">
        <v>2593.63</v>
      </c>
      <c r="F284" s="121" t="s">
        <v>100</v>
      </c>
      <c r="G284" s="120">
        <v>8370.08</v>
      </c>
      <c r="H284" s="122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customHeight="1" thickBot="1">
      <c r="A285" s="11" t="str">
        <f t="shared" si="13"/>
        <v>M762611 12</v>
      </c>
      <c r="B285" s="3" t="s">
        <v>195</v>
      </c>
      <c r="C285" s="264"/>
      <c r="D285" s="266"/>
      <c r="E285" s="120">
        <v>2593.63</v>
      </c>
      <c r="F285" s="121">
        <v>84.26</v>
      </c>
      <c r="G285" s="120">
        <v>8454.34</v>
      </c>
      <c r="H285" s="122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customHeight="1" thickBot="1">
      <c r="A286" s="11" t="str">
        <f t="shared" si="13"/>
        <v>M762611 13</v>
      </c>
      <c r="B286" s="3" t="s">
        <v>195</v>
      </c>
      <c r="C286" s="263">
        <v>13</v>
      </c>
      <c r="D286" s="265">
        <v>5776.45</v>
      </c>
      <c r="E286" s="120">
        <v>2761.14</v>
      </c>
      <c r="F286" s="121" t="s">
        <v>100</v>
      </c>
      <c r="G286" s="120">
        <v>8537.59</v>
      </c>
      <c r="H286" s="122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customHeight="1" thickBot="1">
      <c r="A287" s="11" t="str">
        <f t="shared" si="13"/>
        <v>M762611 13</v>
      </c>
      <c r="B287" s="3" t="s">
        <v>195</v>
      </c>
      <c r="C287" s="264"/>
      <c r="D287" s="266"/>
      <c r="E287" s="120">
        <v>2761.14</v>
      </c>
      <c r="F287" s="121">
        <v>85.95</v>
      </c>
      <c r="G287" s="120">
        <v>8623.5400000000009</v>
      </c>
      <c r="H287" s="122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customHeight="1" thickBot="1">
      <c r="A288" s="11" t="str">
        <f t="shared" si="13"/>
        <v>M762611 14</v>
      </c>
      <c r="B288" s="3" t="s">
        <v>195</v>
      </c>
      <c r="C288" s="263">
        <v>14</v>
      </c>
      <c r="D288" s="265">
        <v>5776.45</v>
      </c>
      <c r="E288" s="120">
        <v>2940.21</v>
      </c>
      <c r="F288" s="121" t="s">
        <v>100</v>
      </c>
      <c r="G288" s="120">
        <v>8716.66</v>
      </c>
      <c r="H288" s="122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customHeight="1" thickBot="1">
      <c r="A289" s="11" t="str">
        <f t="shared" si="13"/>
        <v>M762611 14</v>
      </c>
      <c r="B289" s="3" t="s">
        <v>195</v>
      </c>
      <c r="C289" s="264"/>
      <c r="D289" s="266"/>
      <c r="E289" s="120">
        <v>2940.21</v>
      </c>
      <c r="F289" s="121">
        <v>87.75</v>
      </c>
      <c r="G289" s="120">
        <v>8804.41</v>
      </c>
      <c r="H289" s="122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customHeight="1" thickBot="1">
      <c r="A290" s="11" t="str">
        <f t="shared" si="13"/>
        <v>M762611 15</v>
      </c>
      <c r="B290" s="3" t="s">
        <v>195</v>
      </c>
      <c r="C290" s="263">
        <v>15</v>
      </c>
      <c r="D290" s="265">
        <v>5776.45</v>
      </c>
      <c r="E290" s="120">
        <v>3113.51</v>
      </c>
      <c r="F290" s="121" t="s">
        <v>100</v>
      </c>
      <c r="G290" s="120">
        <v>8889.9599999999991</v>
      </c>
      <c r="H290" s="122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customHeight="1" thickBot="1">
      <c r="A291" s="11" t="str">
        <f t="shared" si="13"/>
        <v>M762611 15</v>
      </c>
      <c r="B291" s="3" t="s">
        <v>195</v>
      </c>
      <c r="C291" s="264"/>
      <c r="D291" s="266"/>
      <c r="E291" s="120">
        <v>3113.51</v>
      </c>
      <c r="F291" s="121">
        <v>89.49</v>
      </c>
      <c r="G291" s="120">
        <v>8979.4500000000007</v>
      </c>
      <c r="H291" s="122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customHeight="1" thickBot="1">
      <c r="A292" s="11" t="str">
        <f t="shared" si="13"/>
        <v>M762611 16</v>
      </c>
      <c r="B292" s="3" t="s">
        <v>195</v>
      </c>
      <c r="C292" s="259">
        <v>16</v>
      </c>
      <c r="D292" s="261">
        <v>5776.45</v>
      </c>
      <c r="E292" s="120">
        <v>3281.02</v>
      </c>
      <c r="F292" s="121" t="s">
        <v>100</v>
      </c>
      <c r="G292" s="120">
        <v>9057.4699999999993</v>
      </c>
      <c r="H292" s="122">
        <v>44485</v>
      </c>
      <c r="J292" s="32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customHeight="1" thickBot="1">
      <c r="A293" s="11" t="str">
        <f t="shared" si="13"/>
        <v>M762611 16</v>
      </c>
      <c r="B293" s="3" t="s">
        <v>195</v>
      </c>
      <c r="C293" s="260"/>
      <c r="D293" s="262"/>
      <c r="E293" s="152">
        <v>3281.02</v>
      </c>
      <c r="F293" s="158">
        <v>91.18</v>
      </c>
      <c r="G293" s="152">
        <v>9148.65</v>
      </c>
      <c r="H293" s="153">
        <v>44495</v>
      </c>
      <c r="I293" s="43">
        <v>44911</v>
      </c>
      <c r="J293" s="32">
        <f t="shared" si="15"/>
        <v>44896</v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customHeight="1" thickBot="1">
      <c r="A294" s="11" t="str">
        <f t="shared" si="13"/>
        <v>M762611 17</v>
      </c>
      <c r="B294" s="3" t="s">
        <v>195</v>
      </c>
      <c r="C294" s="263">
        <v>17</v>
      </c>
      <c r="D294" s="265">
        <v>5776.45</v>
      </c>
      <c r="E294" s="120">
        <v>3460.09</v>
      </c>
      <c r="F294" s="121" t="s">
        <v>100</v>
      </c>
      <c r="G294" s="120">
        <v>9236.5400000000009</v>
      </c>
      <c r="H294" s="122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customHeight="1" thickBot="1">
      <c r="A295" s="11" t="str">
        <f t="shared" si="13"/>
        <v>M762611 17</v>
      </c>
      <c r="B295" s="3" t="s">
        <v>195</v>
      </c>
      <c r="C295" s="264"/>
      <c r="D295" s="266"/>
      <c r="E295" s="140">
        <v>3460.09</v>
      </c>
      <c r="F295" s="141">
        <v>92.98</v>
      </c>
      <c r="G295" s="140">
        <v>9329.52</v>
      </c>
      <c r="H295" s="142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customHeight="1" thickBot="1">
      <c r="A296" s="11" t="str">
        <f t="shared" si="13"/>
        <v>M762611 18</v>
      </c>
      <c r="B296" s="3" t="s">
        <v>195</v>
      </c>
      <c r="C296" s="263">
        <v>18</v>
      </c>
      <c r="D296" s="265">
        <v>5776.45</v>
      </c>
      <c r="E296" s="120">
        <v>3627.61</v>
      </c>
      <c r="F296" s="121" t="s">
        <v>100</v>
      </c>
      <c r="G296" s="120">
        <v>9404.06</v>
      </c>
      <c r="H296" s="122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customHeight="1" thickBot="1">
      <c r="A297" s="11" t="str">
        <f t="shared" si="13"/>
        <v>M762611 18</v>
      </c>
      <c r="B297" s="3" t="s">
        <v>195</v>
      </c>
      <c r="C297" s="264"/>
      <c r="D297" s="266"/>
      <c r="E297" s="140">
        <v>3627.61</v>
      </c>
      <c r="F297" s="141">
        <v>94.67</v>
      </c>
      <c r="G297" s="140">
        <v>9498.73</v>
      </c>
      <c r="H297" s="142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customHeight="1" thickBot="1">
      <c r="A298" s="11" t="str">
        <f t="shared" ref="A298:A361" si="16">B298&amp;" "&amp;IF(C298="",C297,C298)</f>
        <v>M762611 19</v>
      </c>
      <c r="B298" s="3" t="s">
        <v>195</v>
      </c>
      <c r="C298" s="259">
        <v>19</v>
      </c>
      <c r="D298" s="261">
        <v>5776.45</v>
      </c>
      <c r="E298" s="120">
        <v>3806.68</v>
      </c>
      <c r="F298" s="121" t="s">
        <v>100</v>
      </c>
      <c r="G298" s="120">
        <v>9583.1299999999992</v>
      </c>
      <c r="H298" s="122">
        <v>44577</v>
      </c>
      <c r="J298" s="32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customHeight="1" thickBot="1">
      <c r="A299" s="11" t="str">
        <f t="shared" si="16"/>
        <v>M762611 19</v>
      </c>
      <c r="B299" s="3" t="s">
        <v>195</v>
      </c>
      <c r="C299" s="260"/>
      <c r="D299" s="262"/>
      <c r="E299" s="152">
        <v>3806.68</v>
      </c>
      <c r="F299" s="158">
        <v>96.47</v>
      </c>
      <c r="G299" s="152">
        <v>9679.6</v>
      </c>
      <c r="H299" s="153">
        <v>44587</v>
      </c>
      <c r="I299" s="43">
        <v>44939</v>
      </c>
      <c r="J299" s="32">
        <f t="shared" si="15"/>
        <v>44927</v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customHeight="1" thickBot="1">
      <c r="A300" s="11" t="str">
        <f t="shared" si="16"/>
        <v>M762611 20</v>
      </c>
      <c r="B300" s="3" t="s">
        <v>195</v>
      </c>
      <c r="C300" s="255">
        <v>20</v>
      </c>
      <c r="D300" s="257">
        <v>5776.45</v>
      </c>
      <c r="E300" s="120">
        <v>3979.97</v>
      </c>
      <c r="F300" s="121" t="s">
        <v>100</v>
      </c>
      <c r="G300" s="120">
        <v>9756.42</v>
      </c>
      <c r="H300" s="122">
        <v>44608</v>
      </c>
      <c r="J300" s="32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customHeight="1" thickBot="1">
      <c r="A301" s="11" t="str">
        <f t="shared" si="16"/>
        <v>M762611 20</v>
      </c>
      <c r="B301" s="3" t="s">
        <v>195</v>
      </c>
      <c r="C301" s="256"/>
      <c r="D301" s="258"/>
      <c r="E301" s="176">
        <v>3979.97</v>
      </c>
      <c r="F301" s="178">
        <v>98.21</v>
      </c>
      <c r="G301" s="176">
        <v>9854.6299999999992</v>
      </c>
      <c r="H301" s="177">
        <v>44618</v>
      </c>
      <c r="I301" s="43">
        <v>45030</v>
      </c>
      <c r="J301" s="32">
        <f t="shared" si="15"/>
        <v>45017</v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customHeight="1" thickBot="1">
      <c r="A302" s="11" t="str">
        <f t="shared" si="16"/>
        <v>M762611 21</v>
      </c>
      <c r="B302" s="3" t="s">
        <v>195</v>
      </c>
      <c r="C302" s="263">
        <v>21</v>
      </c>
      <c r="D302" s="265">
        <v>5776.45</v>
      </c>
      <c r="E302" s="140">
        <v>4135.9399999999996</v>
      </c>
      <c r="F302" s="141" t="s">
        <v>100</v>
      </c>
      <c r="G302" s="140">
        <v>9912.39</v>
      </c>
      <c r="H302" s="142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customHeight="1" thickBot="1">
      <c r="A303" s="11" t="str">
        <f t="shared" si="16"/>
        <v>M762611 21</v>
      </c>
      <c r="B303" s="3" t="s">
        <v>195</v>
      </c>
      <c r="C303" s="264"/>
      <c r="D303" s="266"/>
      <c r="E303" s="95">
        <v>4135.9399999999996</v>
      </c>
      <c r="F303" s="90">
        <v>99.78</v>
      </c>
      <c r="G303" s="95">
        <v>10012.17</v>
      </c>
      <c r="H303" s="93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customHeight="1" thickBot="1">
      <c r="A304" s="11" t="str">
        <f t="shared" si="16"/>
        <v>M762611 22</v>
      </c>
      <c r="B304" s="3" t="s">
        <v>195</v>
      </c>
      <c r="C304" s="239">
        <v>22</v>
      </c>
      <c r="D304" s="253">
        <v>5776.45</v>
      </c>
      <c r="E304" s="95">
        <v>4326.5600000000004</v>
      </c>
      <c r="F304" s="90" t="s">
        <v>100</v>
      </c>
      <c r="G304" s="95">
        <v>10103.01</v>
      </c>
      <c r="H304" s="93">
        <v>44667</v>
      </c>
      <c r="J304" s="32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customHeight="1" thickBot="1">
      <c r="A305" s="11" t="str">
        <f t="shared" si="16"/>
        <v>M762611 22</v>
      </c>
      <c r="B305" s="3" t="s">
        <v>195</v>
      </c>
      <c r="C305" s="241"/>
      <c r="D305" s="254"/>
      <c r="E305" s="95">
        <v>4326.5600000000004</v>
      </c>
      <c r="F305" s="90">
        <v>101.7</v>
      </c>
      <c r="G305" s="95">
        <v>10204.709999999999</v>
      </c>
      <c r="H305" s="93">
        <v>44677</v>
      </c>
      <c r="J305" s="32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customHeight="1" thickBot="1">
      <c r="A306" s="11" t="str">
        <f t="shared" si="16"/>
        <v>M762611 23</v>
      </c>
      <c r="B306" s="3" t="s">
        <v>195</v>
      </c>
      <c r="C306" s="263">
        <v>23</v>
      </c>
      <c r="D306" s="265">
        <v>5776.45</v>
      </c>
      <c r="E306" s="95">
        <v>4494.08</v>
      </c>
      <c r="F306" s="90" t="s">
        <v>100</v>
      </c>
      <c r="G306" s="95">
        <v>10270.530000000001</v>
      </c>
      <c r="H306" s="93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customHeight="1" thickBot="1">
      <c r="A307" s="11" t="str">
        <f t="shared" si="16"/>
        <v>M762611 23</v>
      </c>
      <c r="B307" s="3" t="s">
        <v>195</v>
      </c>
      <c r="C307" s="264"/>
      <c r="D307" s="266"/>
      <c r="E307" s="140">
        <v>4494.08</v>
      </c>
      <c r="F307" s="141">
        <v>103.39</v>
      </c>
      <c r="G307" s="140">
        <v>10373.92</v>
      </c>
      <c r="H307" s="142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customHeight="1" thickBot="1">
      <c r="A308" s="11" t="str">
        <f t="shared" si="16"/>
        <v>M762611 24</v>
      </c>
      <c r="B308" s="3" t="s">
        <v>195</v>
      </c>
      <c r="C308" s="239">
        <v>24</v>
      </c>
      <c r="D308" s="253">
        <v>5776.45</v>
      </c>
      <c r="E308" s="95">
        <v>4673.1499999999996</v>
      </c>
      <c r="F308" s="90" t="s">
        <v>100</v>
      </c>
      <c r="G308" s="95">
        <v>10449.6</v>
      </c>
      <c r="H308" s="93">
        <v>44728</v>
      </c>
      <c r="J308" s="32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customHeight="1" thickBot="1">
      <c r="A309" s="11" t="str">
        <f t="shared" si="16"/>
        <v>M762611 24</v>
      </c>
      <c r="B309" s="3" t="s">
        <v>195</v>
      </c>
      <c r="C309" s="241"/>
      <c r="D309" s="254"/>
      <c r="E309" s="95">
        <v>4673.1499999999996</v>
      </c>
      <c r="F309" s="90">
        <v>105.19</v>
      </c>
      <c r="G309" s="95">
        <v>10554.79</v>
      </c>
      <c r="H309" s="93">
        <v>44738</v>
      </c>
      <c r="J309" s="32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customHeight="1" thickBot="1">
      <c r="A310" s="11" t="str">
        <f t="shared" si="16"/>
        <v>M762611 25</v>
      </c>
      <c r="B310" s="3" t="s">
        <v>195</v>
      </c>
      <c r="C310" s="263">
        <v>25</v>
      </c>
      <c r="D310" s="265">
        <v>5776.45</v>
      </c>
      <c r="E310" s="140">
        <v>4840.67</v>
      </c>
      <c r="F310" s="141" t="s">
        <v>100</v>
      </c>
      <c r="G310" s="140">
        <v>10617.12</v>
      </c>
      <c r="H310" s="142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customHeight="1" thickBot="1">
      <c r="A311" s="11" t="str">
        <f t="shared" si="16"/>
        <v>M762611 25</v>
      </c>
      <c r="B311" s="3" t="s">
        <v>195</v>
      </c>
      <c r="C311" s="264"/>
      <c r="D311" s="266"/>
      <c r="E311" s="95">
        <v>4840.67</v>
      </c>
      <c r="F311" s="90">
        <v>106.88</v>
      </c>
      <c r="G311" s="95">
        <v>10724</v>
      </c>
      <c r="H311" s="93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customHeight="1" thickBot="1">
      <c r="A312" s="11" t="str">
        <f t="shared" si="16"/>
        <v>M762611 26</v>
      </c>
      <c r="B312" s="3" t="s">
        <v>195</v>
      </c>
      <c r="C312" s="263">
        <v>26</v>
      </c>
      <c r="D312" s="265">
        <v>5776.45</v>
      </c>
      <c r="E312" s="95">
        <v>5019.74</v>
      </c>
      <c r="F312" s="90" t="s">
        <v>100</v>
      </c>
      <c r="G312" s="95">
        <v>10796.19</v>
      </c>
      <c r="H312" s="93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customHeight="1" thickBot="1">
      <c r="A313" s="11" t="str">
        <f t="shared" si="16"/>
        <v>M762611 26</v>
      </c>
      <c r="B313" s="3" t="s">
        <v>195</v>
      </c>
      <c r="C313" s="264"/>
      <c r="D313" s="266"/>
      <c r="E313" s="140">
        <v>5019.74</v>
      </c>
      <c r="F313" s="141">
        <v>108.68</v>
      </c>
      <c r="G313" s="140">
        <v>10904.87</v>
      </c>
      <c r="H313" s="142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customHeight="1" thickBot="1">
      <c r="A314" s="11" t="str">
        <f t="shared" si="16"/>
        <v>M762611 27</v>
      </c>
      <c r="B314" s="3" t="s">
        <v>195</v>
      </c>
      <c r="C314" s="263">
        <v>27</v>
      </c>
      <c r="D314" s="265">
        <v>5776.45</v>
      </c>
      <c r="E314" s="140">
        <v>5193.03</v>
      </c>
      <c r="F314" s="141" t="s">
        <v>100</v>
      </c>
      <c r="G314" s="140">
        <v>10969.48</v>
      </c>
      <c r="H314" s="142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customHeight="1" thickBot="1">
      <c r="A315" s="11" t="str">
        <f t="shared" si="16"/>
        <v>M762611 27</v>
      </c>
      <c r="B315" s="3" t="s">
        <v>195</v>
      </c>
      <c r="C315" s="264"/>
      <c r="D315" s="266"/>
      <c r="E315" s="95">
        <v>5193.03</v>
      </c>
      <c r="F315" s="90">
        <v>110.43</v>
      </c>
      <c r="G315" s="95">
        <v>11079.91</v>
      </c>
      <c r="H315" s="93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customHeight="1" thickBot="1">
      <c r="A316" s="11" t="str">
        <f t="shared" si="16"/>
        <v>M762611 28</v>
      </c>
      <c r="B316" s="3" t="s">
        <v>195</v>
      </c>
      <c r="C316" s="239">
        <v>28</v>
      </c>
      <c r="D316" s="253">
        <v>5776.45</v>
      </c>
      <c r="E316" s="95">
        <v>5360.55</v>
      </c>
      <c r="F316" s="90" t="s">
        <v>100</v>
      </c>
      <c r="G316" s="95">
        <v>11137</v>
      </c>
      <c r="H316" s="93">
        <v>44850</v>
      </c>
      <c r="J316" s="32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customHeight="1" thickBot="1">
      <c r="A317" s="11" t="str">
        <f t="shared" si="16"/>
        <v>M762611 28</v>
      </c>
      <c r="B317" s="3" t="s">
        <v>195</v>
      </c>
      <c r="C317" s="241"/>
      <c r="D317" s="254"/>
      <c r="E317" s="95">
        <v>5360.55</v>
      </c>
      <c r="F317" s="90">
        <v>112.11</v>
      </c>
      <c r="G317" s="95">
        <v>11249.11</v>
      </c>
      <c r="H317" s="93">
        <v>44860</v>
      </c>
      <c r="J317" s="32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customHeight="1" thickBot="1">
      <c r="A318" s="11" t="str">
        <f t="shared" si="16"/>
        <v>M762611 29</v>
      </c>
      <c r="B318" s="3" t="s">
        <v>195</v>
      </c>
      <c r="C318" s="239">
        <v>29</v>
      </c>
      <c r="D318" s="253">
        <v>5776.45</v>
      </c>
      <c r="E318" s="95">
        <v>5539.62</v>
      </c>
      <c r="F318" s="90" t="s">
        <v>100</v>
      </c>
      <c r="G318" s="95">
        <v>11316.07</v>
      </c>
      <c r="H318" s="93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customHeight="1" thickBot="1">
      <c r="A319" s="11" t="str">
        <f t="shared" si="16"/>
        <v>M762611 29</v>
      </c>
      <c r="B319" s="3" t="s">
        <v>195</v>
      </c>
      <c r="C319" s="241"/>
      <c r="D319" s="254"/>
      <c r="E319" s="95">
        <v>5539.62</v>
      </c>
      <c r="F319" s="90">
        <v>113.92</v>
      </c>
      <c r="G319" s="95">
        <v>11429.99</v>
      </c>
      <c r="H319" s="93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customHeight="1" thickBot="1">
      <c r="A320" s="11" t="str">
        <f t="shared" si="16"/>
        <v>M762611 30</v>
      </c>
      <c r="B320" s="3" t="s">
        <v>195</v>
      </c>
      <c r="C320" s="259">
        <v>30</v>
      </c>
      <c r="D320" s="261">
        <v>5776.45</v>
      </c>
      <c r="E320" s="152">
        <v>5707.13</v>
      </c>
      <c r="F320" s="158" t="s">
        <v>100</v>
      </c>
      <c r="G320" s="152">
        <v>11483.58</v>
      </c>
      <c r="H320" s="153">
        <v>44911</v>
      </c>
      <c r="I320" s="43">
        <v>44911</v>
      </c>
      <c r="J320" s="32">
        <f t="shared" si="15"/>
        <v>44896</v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customHeight="1" thickBot="1">
      <c r="A321" s="11" t="str">
        <f t="shared" si="16"/>
        <v>M762611 30</v>
      </c>
      <c r="B321" s="3" t="s">
        <v>195</v>
      </c>
      <c r="C321" s="260"/>
      <c r="D321" s="262"/>
      <c r="E321" s="95">
        <v>5707.13</v>
      </c>
      <c r="F321" s="90">
        <v>115.6</v>
      </c>
      <c r="G321" s="95">
        <v>11599.18</v>
      </c>
      <c r="H321" s="93">
        <v>44921</v>
      </c>
      <c r="J321" s="32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customHeight="1" thickBot="1">
      <c r="A322" s="11" t="str">
        <f t="shared" si="16"/>
        <v>M762611 31</v>
      </c>
      <c r="B322" s="3" t="s">
        <v>195</v>
      </c>
      <c r="C322" s="263">
        <v>31</v>
      </c>
      <c r="D322" s="265">
        <v>5776.45</v>
      </c>
      <c r="E322" s="95">
        <v>5886.2</v>
      </c>
      <c r="F322" s="90" t="s">
        <v>100</v>
      </c>
      <c r="G322" s="95">
        <v>11662.65</v>
      </c>
      <c r="H322" s="93">
        <v>44942</v>
      </c>
      <c r="J322" s="32" t="str">
        <f t="shared" si="15"/>
        <v>-</v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customHeight="1" thickBot="1">
      <c r="A323" s="11" t="str">
        <f t="shared" si="16"/>
        <v>M762611 31</v>
      </c>
      <c r="B323" s="3" t="s">
        <v>195</v>
      </c>
      <c r="C323" s="264"/>
      <c r="D323" s="266"/>
      <c r="E323" s="140">
        <v>5886.2</v>
      </c>
      <c r="F323" s="141">
        <v>117.4</v>
      </c>
      <c r="G323" s="140">
        <v>11780.05</v>
      </c>
      <c r="H323" s="142">
        <v>44952</v>
      </c>
      <c r="I323" s="43">
        <v>44952</v>
      </c>
      <c r="J323" s="32">
        <f t="shared" si="15"/>
        <v>44927</v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customHeight="1" thickBot="1">
      <c r="A324" s="11" t="str">
        <f t="shared" si="16"/>
        <v>M762611 32</v>
      </c>
      <c r="B324" s="3" t="s">
        <v>195</v>
      </c>
      <c r="C324" s="239">
        <v>32</v>
      </c>
      <c r="D324" s="253">
        <v>5776.45</v>
      </c>
      <c r="E324" s="95">
        <v>6059.5</v>
      </c>
      <c r="F324" s="90" t="s">
        <v>100</v>
      </c>
      <c r="G324" s="95">
        <v>11835.95</v>
      </c>
      <c r="H324" s="93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customHeight="1" thickBot="1">
      <c r="A325" s="11" t="str">
        <f t="shared" si="16"/>
        <v>M762611 32</v>
      </c>
      <c r="B325" s="3" t="s">
        <v>195</v>
      </c>
      <c r="C325" s="241"/>
      <c r="D325" s="254"/>
      <c r="E325" s="95">
        <v>6059.5</v>
      </c>
      <c r="F325" s="90">
        <v>119.15</v>
      </c>
      <c r="G325" s="95">
        <v>11955.1</v>
      </c>
      <c r="H325" s="93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customHeight="1" thickBot="1">
      <c r="A326" s="11" t="str">
        <f t="shared" si="16"/>
        <v>M762611 33</v>
      </c>
      <c r="B326" s="3" t="s">
        <v>195</v>
      </c>
      <c r="C326" s="239">
        <v>33</v>
      </c>
      <c r="D326" s="253">
        <v>5776.45</v>
      </c>
      <c r="E326" s="95">
        <v>6215.46</v>
      </c>
      <c r="F326" s="90" t="s">
        <v>100</v>
      </c>
      <c r="G326" s="95">
        <v>11991.91</v>
      </c>
      <c r="H326" s="93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customHeight="1" thickBot="1">
      <c r="A327" s="11" t="str">
        <f t="shared" si="16"/>
        <v>M762611 33</v>
      </c>
      <c r="B327" s="3" t="s">
        <v>195</v>
      </c>
      <c r="C327" s="241"/>
      <c r="D327" s="254"/>
      <c r="E327" s="95">
        <v>6215.46</v>
      </c>
      <c r="F327" s="90">
        <v>120.72</v>
      </c>
      <c r="G327" s="95">
        <v>12112.63</v>
      </c>
      <c r="H327" s="93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customHeight="1" thickBot="1">
      <c r="A328" s="11" t="str">
        <f t="shared" si="16"/>
        <v>M762611 34</v>
      </c>
      <c r="B328" s="3" t="s">
        <v>195</v>
      </c>
      <c r="C328" s="239">
        <v>34</v>
      </c>
      <c r="D328" s="253">
        <v>5776.45</v>
      </c>
      <c r="E328" s="95">
        <v>6406.08</v>
      </c>
      <c r="F328" s="90" t="s">
        <v>100</v>
      </c>
      <c r="G328" s="95">
        <v>12182.53</v>
      </c>
      <c r="H328" s="93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customHeight="1" thickBot="1">
      <c r="A329" s="11" t="str">
        <f t="shared" si="16"/>
        <v>M762611 34</v>
      </c>
      <c r="B329" s="3" t="s">
        <v>195</v>
      </c>
      <c r="C329" s="241"/>
      <c r="D329" s="254"/>
      <c r="E329" s="95">
        <v>6406.08</v>
      </c>
      <c r="F329" s="90">
        <v>122.64</v>
      </c>
      <c r="G329" s="95">
        <v>12305.17</v>
      </c>
      <c r="H329" s="93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customHeight="1" thickBot="1">
      <c r="A330" s="11" t="str">
        <f t="shared" si="16"/>
        <v>M762611 35</v>
      </c>
      <c r="B330" s="3" t="s">
        <v>195</v>
      </c>
      <c r="C330" s="239">
        <v>35</v>
      </c>
      <c r="D330" s="253">
        <v>5776.45</v>
      </c>
      <c r="E330" s="95">
        <v>6573.6</v>
      </c>
      <c r="F330" s="90" t="s">
        <v>100</v>
      </c>
      <c r="G330" s="95">
        <v>12350.05</v>
      </c>
      <c r="H330" s="93">
        <v>45062</v>
      </c>
      <c r="J330" s="32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customHeight="1" thickBot="1">
      <c r="A331" s="11" t="str">
        <f t="shared" si="16"/>
        <v>M762611 35</v>
      </c>
      <c r="B331" s="3" t="s">
        <v>195</v>
      </c>
      <c r="C331" s="241"/>
      <c r="D331" s="254"/>
      <c r="E331" s="95">
        <v>6573.6</v>
      </c>
      <c r="F331" s="90">
        <v>124.32</v>
      </c>
      <c r="G331" s="95">
        <v>12474.37</v>
      </c>
      <c r="H331" s="93">
        <v>45072</v>
      </c>
      <c r="J331" s="32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customHeight="1" thickBot="1">
      <c r="A332" s="11" t="str">
        <f t="shared" si="16"/>
        <v>M762611 36</v>
      </c>
      <c r="B332" s="3" t="s">
        <v>195</v>
      </c>
      <c r="C332" s="239">
        <v>36</v>
      </c>
      <c r="D332" s="253">
        <v>5776.45</v>
      </c>
      <c r="E332" s="95">
        <v>6752.67</v>
      </c>
      <c r="F332" s="90" t="s">
        <v>100</v>
      </c>
      <c r="G332" s="95">
        <v>12529.12</v>
      </c>
      <c r="H332" s="93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customHeight="1" thickBot="1">
      <c r="A333" s="11" t="str">
        <f t="shared" si="16"/>
        <v>M762611 36</v>
      </c>
      <c r="B333" s="3" t="s">
        <v>195</v>
      </c>
      <c r="C333" s="241"/>
      <c r="D333" s="254"/>
      <c r="E333" s="95">
        <v>6752.67</v>
      </c>
      <c r="F333" s="90">
        <v>126.13</v>
      </c>
      <c r="G333" s="95">
        <v>12655.25</v>
      </c>
      <c r="H333" s="93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customHeight="1" thickBot="1">
      <c r="A334" s="11" t="str">
        <f t="shared" si="16"/>
        <v>M762611 37</v>
      </c>
      <c r="B334" s="3" t="s">
        <v>195</v>
      </c>
      <c r="C334" s="239">
        <v>37</v>
      </c>
      <c r="D334" s="253">
        <v>5776.45</v>
      </c>
      <c r="E334" s="95">
        <v>6920.19</v>
      </c>
      <c r="F334" s="90" t="s">
        <v>100</v>
      </c>
      <c r="G334" s="95">
        <v>12696.64</v>
      </c>
      <c r="H334" s="93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customHeight="1" thickBot="1">
      <c r="A335" s="11" t="str">
        <f t="shared" si="16"/>
        <v>M762611 37</v>
      </c>
      <c r="B335" s="3" t="s">
        <v>195</v>
      </c>
      <c r="C335" s="241"/>
      <c r="D335" s="254"/>
      <c r="E335" s="95">
        <v>6920.19</v>
      </c>
      <c r="F335" s="90">
        <v>127.81</v>
      </c>
      <c r="G335" s="95">
        <v>12824.45</v>
      </c>
      <c r="H335" s="93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customHeight="1" thickBot="1">
      <c r="A336" s="11" t="str">
        <f t="shared" si="16"/>
        <v>M762611 38</v>
      </c>
      <c r="B336" s="3" t="s">
        <v>195</v>
      </c>
      <c r="C336" s="239">
        <v>38</v>
      </c>
      <c r="D336" s="253">
        <v>5776.45</v>
      </c>
      <c r="E336" s="95">
        <v>7099.26</v>
      </c>
      <c r="F336" s="90" t="s">
        <v>100</v>
      </c>
      <c r="G336" s="95">
        <v>12875.71</v>
      </c>
      <c r="H336" s="93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customHeight="1" thickBot="1">
      <c r="A337" s="11" t="str">
        <f t="shared" si="16"/>
        <v>M762611 38</v>
      </c>
      <c r="B337" s="3" t="s">
        <v>195</v>
      </c>
      <c r="C337" s="241"/>
      <c r="D337" s="254"/>
      <c r="E337" s="95">
        <v>7099.26</v>
      </c>
      <c r="F337" s="90">
        <v>129.62</v>
      </c>
      <c r="G337" s="95">
        <v>13005.33</v>
      </c>
      <c r="H337" s="93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customHeight="1" thickBot="1">
      <c r="A338" s="11" t="str">
        <f t="shared" si="16"/>
        <v>M762611 39</v>
      </c>
      <c r="B338" s="3" t="s">
        <v>195</v>
      </c>
      <c r="C338" s="239">
        <v>39</v>
      </c>
      <c r="D338" s="253">
        <v>5776.45</v>
      </c>
      <c r="E338" s="95">
        <v>7272.55</v>
      </c>
      <c r="F338" s="90" t="s">
        <v>100</v>
      </c>
      <c r="G338" s="95">
        <v>13049</v>
      </c>
      <c r="H338" s="93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customHeight="1" thickBot="1">
      <c r="A339" s="11" t="str">
        <f t="shared" si="16"/>
        <v>M762611 39</v>
      </c>
      <c r="B339" s="3" t="s">
        <v>195</v>
      </c>
      <c r="C339" s="241"/>
      <c r="D339" s="254"/>
      <c r="E339" s="95">
        <v>7272.55</v>
      </c>
      <c r="F339" s="90">
        <v>131.36000000000001</v>
      </c>
      <c r="G339" s="95">
        <v>13180.36</v>
      </c>
      <c r="H339" s="93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customHeight="1" thickBot="1">
      <c r="A340" s="11" t="str">
        <f t="shared" si="16"/>
        <v>M762611 40</v>
      </c>
      <c r="B340" s="3" t="s">
        <v>195</v>
      </c>
      <c r="C340" s="239">
        <v>40</v>
      </c>
      <c r="D340" s="253">
        <v>5776.45</v>
      </c>
      <c r="E340" s="95">
        <v>7440.07</v>
      </c>
      <c r="F340" s="90" t="s">
        <v>100</v>
      </c>
      <c r="G340" s="95">
        <v>13216.52</v>
      </c>
      <c r="H340" s="93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customHeight="1" thickBot="1">
      <c r="A341" s="11" t="str">
        <f t="shared" si="16"/>
        <v>M762611 40</v>
      </c>
      <c r="B341" s="3" t="s">
        <v>195</v>
      </c>
      <c r="C341" s="241"/>
      <c r="D341" s="254"/>
      <c r="E341" s="95">
        <v>7440.07</v>
      </c>
      <c r="F341" s="90">
        <v>133.05000000000001</v>
      </c>
      <c r="G341" s="95">
        <v>13349.57</v>
      </c>
      <c r="H341" s="93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customHeight="1" thickBot="1">
      <c r="A342" s="11" t="str">
        <f t="shared" si="16"/>
        <v>M762611 41</v>
      </c>
      <c r="B342" s="3" t="s">
        <v>195</v>
      </c>
      <c r="C342" s="239">
        <v>41</v>
      </c>
      <c r="D342" s="253">
        <v>5776.45</v>
      </c>
      <c r="E342" s="95">
        <v>7619.14</v>
      </c>
      <c r="F342" s="90" t="s">
        <v>100</v>
      </c>
      <c r="G342" s="95">
        <v>13395.59</v>
      </c>
      <c r="H342" s="93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customHeight="1" thickBot="1">
      <c r="A343" s="11" t="str">
        <f t="shared" si="16"/>
        <v>M762611 41</v>
      </c>
      <c r="B343" s="3" t="s">
        <v>195</v>
      </c>
      <c r="C343" s="241"/>
      <c r="D343" s="254"/>
      <c r="E343" s="95">
        <v>7619.14</v>
      </c>
      <c r="F343" s="90">
        <v>134.85</v>
      </c>
      <c r="G343" s="95">
        <v>13530.44</v>
      </c>
      <c r="H343" s="93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customHeight="1" thickBot="1">
      <c r="A344" s="11" t="str">
        <f t="shared" si="16"/>
        <v>M762611 42</v>
      </c>
      <c r="B344" s="3" t="s">
        <v>195</v>
      </c>
      <c r="C344" s="239">
        <v>42</v>
      </c>
      <c r="D344" s="253">
        <v>5776.45</v>
      </c>
      <c r="E344" s="95">
        <v>7786.65</v>
      </c>
      <c r="F344" s="90" t="s">
        <v>100</v>
      </c>
      <c r="G344" s="95">
        <v>13563.1</v>
      </c>
      <c r="H344" s="93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customHeight="1" thickBot="1">
      <c r="A345" s="11" t="str">
        <f t="shared" si="16"/>
        <v>M762611 42</v>
      </c>
      <c r="B345" s="3" t="s">
        <v>195</v>
      </c>
      <c r="C345" s="241"/>
      <c r="D345" s="254"/>
      <c r="E345" s="95">
        <v>7786.65</v>
      </c>
      <c r="F345" s="90">
        <v>136.54</v>
      </c>
      <c r="G345" s="95">
        <v>13699.64</v>
      </c>
      <c r="H345" s="93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customHeight="1" thickBot="1">
      <c r="A346" s="11" t="str">
        <f t="shared" si="16"/>
        <v>M762611 43</v>
      </c>
      <c r="B346" s="3" t="s">
        <v>195</v>
      </c>
      <c r="C346" s="239">
        <v>43</v>
      </c>
      <c r="D346" s="253">
        <v>5776.45</v>
      </c>
      <c r="E346" s="95">
        <v>7965.72</v>
      </c>
      <c r="F346" s="90" t="s">
        <v>100</v>
      </c>
      <c r="G346" s="95">
        <v>13742.17</v>
      </c>
      <c r="H346" s="93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customHeight="1" thickBot="1">
      <c r="A347" s="11" t="str">
        <f t="shared" si="16"/>
        <v>M762611 43</v>
      </c>
      <c r="B347" s="3" t="s">
        <v>195</v>
      </c>
      <c r="C347" s="241"/>
      <c r="D347" s="254"/>
      <c r="E347" s="95">
        <v>7965.72</v>
      </c>
      <c r="F347" s="90">
        <v>138.34</v>
      </c>
      <c r="G347" s="95">
        <v>13880.51</v>
      </c>
      <c r="H347" s="93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customHeight="1" thickBot="1">
      <c r="A348" s="11" t="str">
        <f t="shared" si="16"/>
        <v>M762611 44</v>
      </c>
      <c r="B348" s="3" t="s">
        <v>195</v>
      </c>
      <c r="C348" s="239">
        <v>44</v>
      </c>
      <c r="D348" s="253">
        <v>5776.45</v>
      </c>
      <c r="E348" s="95">
        <v>8139.02</v>
      </c>
      <c r="F348" s="90" t="s">
        <v>100</v>
      </c>
      <c r="G348" s="95">
        <v>13915.47</v>
      </c>
      <c r="H348" s="93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customHeight="1" thickBot="1">
      <c r="A349" s="11" t="str">
        <f t="shared" si="16"/>
        <v>M762611 44</v>
      </c>
      <c r="B349" s="3" t="s">
        <v>195</v>
      </c>
      <c r="C349" s="241"/>
      <c r="D349" s="254"/>
      <c r="E349" s="95">
        <v>8139.02</v>
      </c>
      <c r="F349" s="90">
        <v>140.08000000000001</v>
      </c>
      <c r="G349" s="95">
        <v>14055.55</v>
      </c>
      <c r="H349" s="93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customHeight="1" thickBot="1">
      <c r="A350" s="11" t="str">
        <f t="shared" si="16"/>
        <v>M762611 45</v>
      </c>
      <c r="B350" s="3" t="s">
        <v>195</v>
      </c>
      <c r="C350" s="239">
        <v>45</v>
      </c>
      <c r="D350" s="253">
        <v>5776.45</v>
      </c>
      <c r="E350" s="95">
        <v>8300.76</v>
      </c>
      <c r="F350" s="90" t="s">
        <v>100</v>
      </c>
      <c r="G350" s="95">
        <v>14077.21</v>
      </c>
      <c r="H350" s="93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customHeight="1" thickBot="1">
      <c r="A351" s="11" t="str">
        <f t="shared" si="16"/>
        <v>M762611 45</v>
      </c>
      <c r="B351" s="3" t="s">
        <v>195</v>
      </c>
      <c r="C351" s="241"/>
      <c r="D351" s="254"/>
      <c r="E351" s="95">
        <v>8300.76</v>
      </c>
      <c r="F351" s="90">
        <v>141.71</v>
      </c>
      <c r="G351" s="95">
        <v>14218.92</v>
      </c>
      <c r="H351" s="93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customHeight="1" thickBot="1">
      <c r="A352" s="11" t="str">
        <f t="shared" si="16"/>
        <v>M762611 46</v>
      </c>
      <c r="B352" s="3" t="s">
        <v>195</v>
      </c>
      <c r="C352" s="239">
        <v>46</v>
      </c>
      <c r="D352" s="253">
        <v>5776.45</v>
      </c>
      <c r="E352" s="95">
        <v>8485.61</v>
      </c>
      <c r="F352" s="90" t="s">
        <v>100</v>
      </c>
      <c r="G352" s="95">
        <v>14262.06</v>
      </c>
      <c r="H352" s="93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customHeight="1" thickBot="1">
      <c r="A353" s="11" t="str">
        <f t="shared" si="16"/>
        <v>M762611 46</v>
      </c>
      <c r="B353" s="3" t="s">
        <v>195</v>
      </c>
      <c r="C353" s="241"/>
      <c r="D353" s="254"/>
      <c r="E353" s="95">
        <v>8485.61</v>
      </c>
      <c r="F353" s="90">
        <v>143.57</v>
      </c>
      <c r="G353" s="95">
        <v>14405.63</v>
      </c>
      <c r="H353" s="93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customHeight="1" thickBot="1">
      <c r="A354" s="11" t="str">
        <f t="shared" si="16"/>
        <v>M762611 47</v>
      </c>
      <c r="B354" s="3" t="s">
        <v>195</v>
      </c>
      <c r="C354" s="239">
        <v>47</v>
      </c>
      <c r="D354" s="253">
        <v>5776.45</v>
      </c>
      <c r="E354" s="95">
        <v>8653.1200000000008</v>
      </c>
      <c r="F354" s="90" t="s">
        <v>100</v>
      </c>
      <c r="G354" s="95">
        <v>14429.57</v>
      </c>
      <c r="H354" s="93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customHeight="1" thickBot="1">
      <c r="A355" s="11" t="str">
        <f t="shared" si="16"/>
        <v>M762611 47</v>
      </c>
      <c r="B355" s="3" t="s">
        <v>195</v>
      </c>
      <c r="C355" s="241"/>
      <c r="D355" s="254"/>
      <c r="E355" s="95">
        <v>8653.1200000000008</v>
      </c>
      <c r="F355" s="90">
        <v>145.26</v>
      </c>
      <c r="G355" s="95">
        <v>14574.83</v>
      </c>
      <c r="H355" s="93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customHeight="1" thickBot="1">
      <c r="A356" s="11" t="str">
        <f t="shared" si="16"/>
        <v>M762611 48</v>
      </c>
      <c r="B356" s="3" t="s">
        <v>195</v>
      </c>
      <c r="C356" s="239">
        <v>48</v>
      </c>
      <c r="D356" s="253">
        <v>5776.45</v>
      </c>
      <c r="E356" s="95">
        <v>8832.19</v>
      </c>
      <c r="F356" s="90" t="s">
        <v>100</v>
      </c>
      <c r="G356" s="95">
        <v>14608.64</v>
      </c>
      <c r="H356" s="93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customHeight="1" thickBot="1">
      <c r="A357" s="11" t="str">
        <f t="shared" si="16"/>
        <v>M762611 48</v>
      </c>
      <c r="B357" s="3" t="s">
        <v>195</v>
      </c>
      <c r="C357" s="241"/>
      <c r="D357" s="254"/>
      <c r="E357" s="95">
        <v>8832.19</v>
      </c>
      <c r="F357" s="90">
        <v>147.06</v>
      </c>
      <c r="G357" s="95">
        <v>14755.7</v>
      </c>
      <c r="H357" s="93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customHeight="1" thickBot="1">
      <c r="A358" s="11" t="str">
        <f t="shared" si="16"/>
        <v>M762611 49</v>
      </c>
      <c r="B358" s="3" t="s">
        <v>195</v>
      </c>
      <c r="C358" s="239">
        <v>49</v>
      </c>
      <c r="D358" s="253">
        <v>5776.45</v>
      </c>
      <c r="E358" s="95">
        <v>8999.7099999999991</v>
      </c>
      <c r="F358" s="90" t="s">
        <v>100</v>
      </c>
      <c r="G358" s="95">
        <v>14776.16</v>
      </c>
      <c r="H358" s="93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customHeight="1" thickBot="1">
      <c r="A359" s="11" t="str">
        <f t="shared" si="16"/>
        <v>M762611 49</v>
      </c>
      <c r="B359" s="3" t="s">
        <v>195</v>
      </c>
      <c r="C359" s="241"/>
      <c r="D359" s="254"/>
      <c r="E359" s="95">
        <v>8999.7099999999991</v>
      </c>
      <c r="F359" s="90">
        <v>148.75</v>
      </c>
      <c r="G359" s="95">
        <v>14924.91</v>
      </c>
      <c r="H359" s="93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customHeight="1" thickBot="1">
      <c r="A360" s="11" t="str">
        <f t="shared" si="16"/>
        <v>M762611 50</v>
      </c>
      <c r="B360" s="3" t="s">
        <v>195</v>
      </c>
      <c r="C360" s="239">
        <v>50</v>
      </c>
      <c r="D360" s="253">
        <v>5776.45</v>
      </c>
      <c r="E360" s="95">
        <v>9178.7800000000007</v>
      </c>
      <c r="F360" s="90" t="s">
        <v>100</v>
      </c>
      <c r="G360" s="95">
        <v>14955.23</v>
      </c>
      <c r="H360" s="93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customHeight="1" thickBot="1">
      <c r="A361" s="11" t="str">
        <f t="shared" si="16"/>
        <v>M762611 50</v>
      </c>
      <c r="B361" s="3" t="s">
        <v>195</v>
      </c>
      <c r="C361" s="241"/>
      <c r="D361" s="254"/>
      <c r="E361" s="95">
        <v>9178.7800000000007</v>
      </c>
      <c r="F361" s="90">
        <v>150.55000000000001</v>
      </c>
      <c r="G361" s="95">
        <v>15105.78</v>
      </c>
      <c r="H361" s="93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customHeight="1" thickBot="1">
      <c r="A362" s="11" t="str">
        <f t="shared" ref="A362:A425" si="19">B362&amp;" "&amp;IF(C362="",C361,C362)</f>
        <v>M762611 51</v>
      </c>
      <c r="B362" s="3" t="s">
        <v>195</v>
      </c>
      <c r="C362" s="239">
        <v>51</v>
      </c>
      <c r="D362" s="253">
        <v>5776.45</v>
      </c>
      <c r="E362" s="95">
        <v>9352.07</v>
      </c>
      <c r="F362" s="90" t="s">
        <v>100</v>
      </c>
      <c r="G362" s="95">
        <v>15128.52</v>
      </c>
      <c r="H362" s="93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customHeight="1" thickBot="1">
      <c r="A363" s="11" t="str">
        <f t="shared" si="19"/>
        <v>M762611 51</v>
      </c>
      <c r="B363" s="3" t="s">
        <v>195</v>
      </c>
      <c r="C363" s="241"/>
      <c r="D363" s="254"/>
      <c r="E363" s="95">
        <v>9352.07</v>
      </c>
      <c r="F363" s="90">
        <v>152.29</v>
      </c>
      <c r="G363" s="95">
        <v>15280.81</v>
      </c>
      <c r="H363" s="93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customHeight="1" thickBot="1">
      <c r="A364" s="11" t="str">
        <f t="shared" si="19"/>
        <v>M762611 52</v>
      </c>
      <c r="B364" s="3" t="s">
        <v>195</v>
      </c>
      <c r="C364" s="239">
        <v>52</v>
      </c>
      <c r="D364" s="253">
        <v>5776.45</v>
      </c>
      <c r="E364" s="95">
        <v>9519.59</v>
      </c>
      <c r="F364" s="90" t="s">
        <v>100</v>
      </c>
      <c r="G364" s="95">
        <v>15296.04</v>
      </c>
      <c r="H364" s="93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customHeight="1" thickBot="1">
      <c r="A365" s="11" t="str">
        <f t="shared" si="19"/>
        <v>M762611 52</v>
      </c>
      <c r="B365" s="3" t="s">
        <v>195</v>
      </c>
      <c r="C365" s="241"/>
      <c r="D365" s="254"/>
      <c r="E365" s="95">
        <v>9519.59</v>
      </c>
      <c r="F365" s="90">
        <v>153.97999999999999</v>
      </c>
      <c r="G365" s="95">
        <v>15450.02</v>
      </c>
      <c r="H365" s="93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customHeight="1" thickBot="1">
      <c r="A366" s="11" t="str">
        <f t="shared" si="19"/>
        <v>M762611 53</v>
      </c>
      <c r="B366" s="3" t="s">
        <v>195</v>
      </c>
      <c r="C366" s="239">
        <v>53</v>
      </c>
      <c r="D366" s="253">
        <v>5776.45</v>
      </c>
      <c r="E366" s="95">
        <v>9698.66</v>
      </c>
      <c r="F366" s="90" t="s">
        <v>100</v>
      </c>
      <c r="G366" s="95">
        <v>15475.11</v>
      </c>
      <c r="H366" s="93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customHeight="1" thickBot="1">
      <c r="A367" s="11" t="str">
        <f t="shared" si="19"/>
        <v>M762611 53</v>
      </c>
      <c r="B367" s="3" t="s">
        <v>195</v>
      </c>
      <c r="C367" s="241"/>
      <c r="D367" s="254"/>
      <c r="E367" s="95">
        <v>9698.66</v>
      </c>
      <c r="F367" s="90">
        <v>155.78</v>
      </c>
      <c r="G367" s="95">
        <v>15630.89</v>
      </c>
      <c r="H367" s="93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customHeight="1" thickBot="1">
      <c r="A368" s="11" t="str">
        <f t="shared" si="19"/>
        <v>M762611 54</v>
      </c>
      <c r="B368" s="3" t="s">
        <v>195</v>
      </c>
      <c r="C368" s="239">
        <v>54</v>
      </c>
      <c r="D368" s="253">
        <v>5776.45</v>
      </c>
      <c r="E368" s="95">
        <v>9866.18</v>
      </c>
      <c r="F368" s="90" t="s">
        <v>100</v>
      </c>
      <c r="G368" s="95">
        <v>15642.63</v>
      </c>
      <c r="H368" s="93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customHeight="1" thickBot="1">
      <c r="A369" s="11" t="str">
        <f t="shared" si="19"/>
        <v>M762611 54</v>
      </c>
      <c r="B369" s="3" t="s">
        <v>195</v>
      </c>
      <c r="C369" s="241"/>
      <c r="D369" s="254"/>
      <c r="E369" s="95">
        <v>9866.18</v>
      </c>
      <c r="F369" s="90">
        <v>157.47</v>
      </c>
      <c r="G369" s="95">
        <v>15800.1</v>
      </c>
      <c r="H369" s="93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customHeight="1" thickBot="1">
      <c r="A370" s="11" t="str">
        <f t="shared" si="19"/>
        <v>M762611 55</v>
      </c>
      <c r="B370" s="3" t="s">
        <v>195</v>
      </c>
      <c r="C370" s="239">
        <v>55</v>
      </c>
      <c r="D370" s="253">
        <v>5776.45</v>
      </c>
      <c r="E370" s="95">
        <v>10045.25</v>
      </c>
      <c r="F370" s="90" t="s">
        <v>100</v>
      </c>
      <c r="G370" s="95">
        <v>15821.7</v>
      </c>
      <c r="H370" s="93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customHeight="1" thickBot="1">
      <c r="A371" s="11" t="str">
        <f t="shared" si="19"/>
        <v>M762611 55</v>
      </c>
      <c r="B371" s="3" t="s">
        <v>195</v>
      </c>
      <c r="C371" s="241"/>
      <c r="D371" s="254"/>
      <c r="E371" s="95">
        <v>10045.25</v>
      </c>
      <c r="F371" s="90">
        <v>159.27000000000001</v>
      </c>
      <c r="G371" s="95">
        <v>15980.97</v>
      </c>
      <c r="H371" s="93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customHeight="1" thickBot="1">
      <c r="A372" s="11" t="str">
        <f t="shared" si="19"/>
        <v>M762611 56</v>
      </c>
      <c r="B372" s="3" t="s">
        <v>195</v>
      </c>
      <c r="C372" s="239">
        <v>56</v>
      </c>
      <c r="D372" s="253">
        <v>5776.45</v>
      </c>
      <c r="E372" s="95">
        <v>10218.540000000001</v>
      </c>
      <c r="F372" s="90" t="s">
        <v>100</v>
      </c>
      <c r="G372" s="95">
        <v>15994.99</v>
      </c>
      <c r="H372" s="93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customHeight="1" thickBot="1">
      <c r="A373" s="11" t="str">
        <f t="shared" si="19"/>
        <v>M762611 56</v>
      </c>
      <c r="B373" s="3" t="s">
        <v>195</v>
      </c>
      <c r="C373" s="241"/>
      <c r="D373" s="254"/>
      <c r="E373" s="95">
        <v>10218.540000000001</v>
      </c>
      <c r="F373" s="90">
        <v>161.02000000000001</v>
      </c>
      <c r="G373" s="95">
        <v>16156.01</v>
      </c>
      <c r="H373" s="93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customHeight="1" thickBot="1">
      <c r="A374" s="11" t="str">
        <f t="shared" si="19"/>
        <v>M762611 57</v>
      </c>
      <c r="B374" s="3" t="s">
        <v>195</v>
      </c>
      <c r="C374" s="239">
        <v>57</v>
      </c>
      <c r="D374" s="253">
        <v>5776.45</v>
      </c>
      <c r="E374" s="95">
        <v>10374.5</v>
      </c>
      <c r="F374" s="90" t="s">
        <v>100</v>
      </c>
      <c r="G374" s="95">
        <v>16150.95</v>
      </c>
      <c r="H374" s="93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customHeight="1" thickBot="1">
      <c r="A375" s="11" t="str">
        <f t="shared" si="19"/>
        <v>M762611 57</v>
      </c>
      <c r="B375" s="3" t="s">
        <v>195</v>
      </c>
      <c r="C375" s="241"/>
      <c r="D375" s="254"/>
      <c r="E375" s="95">
        <v>10374.5</v>
      </c>
      <c r="F375" s="90">
        <v>162.59</v>
      </c>
      <c r="G375" s="95">
        <v>16313.54</v>
      </c>
      <c r="H375" s="93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customHeight="1" thickBot="1">
      <c r="A376" s="11" t="str">
        <f t="shared" si="19"/>
        <v>M762611 58</v>
      </c>
      <c r="B376" s="3" t="s">
        <v>195</v>
      </c>
      <c r="C376" s="239">
        <v>58</v>
      </c>
      <c r="D376" s="253">
        <v>5776.45</v>
      </c>
      <c r="E376" s="95">
        <v>10565.13</v>
      </c>
      <c r="F376" s="90" t="s">
        <v>100</v>
      </c>
      <c r="G376" s="95">
        <v>16341.58</v>
      </c>
      <c r="H376" s="93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customHeight="1" thickBot="1">
      <c r="A377" s="11" t="str">
        <f t="shared" si="19"/>
        <v>M762611 58</v>
      </c>
      <c r="B377" s="3" t="s">
        <v>195</v>
      </c>
      <c r="C377" s="241"/>
      <c r="D377" s="254"/>
      <c r="E377" s="95">
        <v>10565.13</v>
      </c>
      <c r="F377" s="90">
        <v>164.51</v>
      </c>
      <c r="G377" s="95">
        <v>16506.09</v>
      </c>
      <c r="H377" s="93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customHeight="1" thickBot="1">
      <c r="A378" s="11" t="str">
        <f t="shared" si="19"/>
        <v>M762611 59</v>
      </c>
      <c r="B378" s="3" t="s">
        <v>195</v>
      </c>
      <c r="C378" s="239">
        <v>59</v>
      </c>
      <c r="D378" s="253">
        <v>5776.45</v>
      </c>
      <c r="E378" s="95">
        <v>10732.64</v>
      </c>
      <c r="F378" s="90" t="s">
        <v>100</v>
      </c>
      <c r="G378" s="95">
        <v>16509.09</v>
      </c>
      <c r="H378" s="93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customHeight="1" thickBot="1">
      <c r="A379" s="11" t="str">
        <f t="shared" si="19"/>
        <v>M762611 59</v>
      </c>
      <c r="B379" s="3" t="s">
        <v>195</v>
      </c>
      <c r="C379" s="241"/>
      <c r="D379" s="254"/>
      <c r="E379" s="95">
        <v>10732.64</v>
      </c>
      <c r="F379" s="90">
        <v>166.19</v>
      </c>
      <c r="G379" s="95">
        <v>16675.28</v>
      </c>
      <c r="H379" s="93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customHeight="1" thickBot="1">
      <c r="A380" s="11" t="str">
        <f t="shared" si="19"/>
        <v>M762611 60</v>
      </c>
      <c r="B380" s="3" t="s">
        <v>195</v>
      </c>
      <c r="C380" s="239">
        <v>60</v>
      </c>
      <c r="D380" s="253">
        <v>5776.45</v>
      </c>
      <c r="E380" s="95">
        <v>10911.71</v>
      </c>
      <c r="F380" s="90" t="s">
        <v>100</v>
      </c>
      <c r="G380" s="95">
        <v>16688.16</v>
      </c>
      <c r="H380" s="93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customHeight="1" thickBot="1">
      <c r="A381" s="11" t="str">
        <f t="shared" si="19"/>
        <v>M762611 60</v>
      </c>
      <c r="B381" s="3" t="s">
        <v>195</v>
      </c>
      <c r="C381" s="241"/>
      <c r="D381" s="254"/>
      <c r="E381" s="95">
        <v>10911.71</v>
      </c>
      <c r="F381" s="90">
        <v>167.99</v>
      </c>
      <c r="G381" s="95">
        <v>16856.150000000001</v>
      </c>
      <c r="H381" s="93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customHeight="1" thickBot="1">
      <c r="A382" s="11" t="str">
        <f t="shared" si="19"/>
        <v>M762611 61</v>
      </c>
      <c r="B382" s="3" t="s">
        <v>195</v>
      </c>
      <c r="C382" s="239">
        <v>61</v>
      </c>
      <c r="D382" s="253">
        <v>5776.45</v>
      </c>
      <c r="E382" s="95">
        <v>11079.23</v>
      </c>
      <c r="F382" s="90" t="s">
        <v>100</v>
      </c>
      <c r="G382" s="95">
        <v>16855.68</v>
      </c>
      <c r="H382" s="93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customHeight="1" thickBot="1">
      <c r="A383" s="11" t="str">
        <f t="shared" si="19"/>
        <v>M762611 61</v>
      </c>
      <c r="B383" s="3" t="s">
        <v>195</v>
      </c>
      <c r="C383" s="241"/>
      <c r="D383" s="254"/>
      <c r="E383" s="95">
        <v>11079.23</v>
      </c>
      <c r="F383" s="90">
        <v>169.68</v>
      </c>
      <c r="G383" s="95">
        <v>17025.36</v>
      </c>
      <c r="H383" s="93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customHeight="1" thickBot="1">
      <c r="A384" s="11" t="str">
        <f t="shared" si="19"/>
        <v>M762611 62</v>
      </c>
      <c r="B384" s="3" t="s">
        <v>195</v>
      </c>
      <c r="C384" s="239">
        <v>62</v>
      </c>
      <c r="D384" s="253">
        <v>5776.45</v>
      </c>
      <c r="E384" s="95">
        <v>11258.3</v>
      </c>
      <c r="F384" s="90" t="s">
        <v>100</v>
      </c>
      <c r="G384" s="95">
        <v>17034.75</v>
      </c>
      <c r="H384" s="93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customHeight="1" thickBot="1">
      <c r="A385" s="11" t="str">
        <f t="shared" si="19"/>
        <v>M762611 62</v>
      </c>
      <c r="B385" s="3" t="s">
        <v>195</v>
      </c>
      <c r="C385" s="241"/>
      <c r="D385" s="254"/>
      <c r="E385" s="95">
        <v>11258.3</v>
      </c>
      <c r="F385" s="90">
        <v>171.48</v>
      </c>
      <c r="G385" s="95">
        <v>17206.23</v>
      </c>
      <c r="H385" s="93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customHeight="1" thickBot="1">
      <c r="A386" s="11" t="str">
        <f t="shared" si="19"/>
        <v>M762611 63</v>
      </c>
      <c r="B386" s="3" t="s">
        <v>195</v>
      </c>
      <c r="C386" s="239">
        <v>63</v>
      </c>
      <c r="D386" s="253">
        <v>5776.45</v>
      </c>
      <c r="E386" s="95">
        <v>11431.59</v>
      </c>
      <c r="F386" s="90" t="s">
        <v>100</v>
      </c>
      <c r="G386" s="95">
        <v>17208.04</v>
      </c>
      <c r="H386" s="93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customHeight="1" thickBot="1">
      <c r="A387" s="11" t="str">
        <f t="shared" si="19"/>
        <v>M762611 63</v>
      </c>
      <c r="B387" s="3" t="s">
        <v>195</v>
      </c>
      <c r="C387" s="241"/>
      <c r="D387" s="254"/>
      <c r="E387" s="95">
        <v>11431.59</v>
      </c>
      <c r="F387" s="90">
        <v>173.23</v>
      </c>
      <c r="G387" s="95">
        <v>17381.27</v>
      </c>
      <c r="H387" s="93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customHeight="1" thickBot="1">
      <c r="A388" s="11" t="str">
        <f t="shared" si="19"/>
        <v>M762611 64</v>
      </c>
      <c r="B388" s="3" t="s">
        <v>195</v>
      </c>
      <c r="C388" s="239">
        <v>64</v>
      </c>
      <c r="D388" s="253">
        <v>5776.45</v>
      </c>
      <c r="E388" s="95">
        <v>11599.11</v>
      </c>
      <c r="F388" s="90" t="s">
        <v>100</v>
      </c>
      <c r="G388" s="95">
        <v>17375.560000000001</v>
      </c>
      <c r="H388" s="93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customHeight="1" thickBot="1">
      <c r="A389" s="11" t="str">
        <f t="shared" si="19"/>
        <v>M762611 64</v>
      </c>
      <c r="B389" s="3" t="s">
        <v>195</v>
      </c>
      <c r="C389" s="241"/>
      <c r="D389" s="254"/>
      <c r="E389" s="95">
        <v>11599.11</v>
      </c>
      <c r="F389" s="90">
        <v>174.91</v>
      </c>
      <c r="G389" s="95">
        <v>17550.47</v>
      </c>
      <c r="H389" s="93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customHeight="1" thickBot="1">
      <c r="A390" s="11" t="str">
        <f t="shared" si="19"/>
        <v>M762611 65</v>
      </c>
      <c r="B390" s="3" t="s">
        <v>195</v>
      </c>
      <c r="C390" s="239">
        <v>65</v>
      </c>
      <c r="D390" s="253">
        <v>5776.45</v>
      </c>
      <c r="E390" s="95">
        <v>11778.18</v>
      </c>
      <c r="F390" s="90" t="s">
        <v>100</v>
      </c>
      <c r="G390" s="95">
        <v>17554.63</v>
      </c>
      <c r="H390" s="93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customHeight="1" thickBot="1">
      <c r="A391" s="11" t="str">
        <f t="shared" si="19"/>
        <v>M762611 65</v>
      </c>
      <c r="B391" s="3" t="s">
        <v>195</v>
      </c>
      <c r="C391" s="241"/>
      <c r="D391" s="254"/>
      <c r="E391" s="95">
        <v>11778.18</v>
      </c>
      <c r="F391" s="90">
        <v>176.72</v>
      </c>
      <c r="G391" s="95">
        <v>17731.349999999999</v>
      </c>
      <c r="H391" s="93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customHeight="1" thickBot="1">
      <c r="A392" s="11" t="str">
        <f t="shared" si="19"/>
        <v>M762611 66</v>
      </c>
      <c r="B392" s="3" t="s">
        <v>195</v>
      </c>
      <c r="C392" s="239">
        <v>66</v>
      </c>
      <c r="D392" s="253">
        <v>5776.45</v>
      </c>
      <c r="E392" s="95">
        <v>11945.7</v>
      </c>
      <c r="F392" s="90" t="s">
        <v>100</v>
      </c>
      <c r="G392" s="95">
        <v>17722.150000000001</v>
      </c>
      <c r="H392" s="93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customHeight="1" thickBot="1">
      <c r="A393" s="11" t="str">
        <f t="shared" si="19"/>
        <v>M762611 66</v>
      </c>
      <c r="B393" s="3" t="s">
        <v>195</v>
      </c>
      <c r="C393" s="241"/>
      <c r="D393" s="254"/>
      <c r="E393" s="95">
        <v>11945.7</v>
      </c>
      <c r="F393" s="90">
        <v>178.4</v>
      </c>
      <c r="G393" s="95">
        <v>17900.55</v>
      </c>
      <c r="H393" s="93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customHeight="1" thickBot="1">
      <c r="A394" s="11" t="str">
        <f t="shared" si="19"/>
        <v>M762611 67</v>
      </c>
      <c r="B394" s="3" t="s">
        <v>195</v>
      </c>
      <c r="C394" s="239">
        <v>67</v>
      </c>
      <c r="D394" s="253">
        <v>5776.45</v>
      </c>
      <c r="E394" s="95">
        <v>12124.77</v>
      </c>
      <c r="F394" s="90" t="s">
        <v>100</v>
      </c>
      <c r="G394" s="95">
        <v>17901.22</v>
      </c>
      <c r="H394" s="93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customHeight="1" thickBot="1">
      <c r="A395" s="11" t="str">
        <f t="shared" si="19"/>
        <v>M762611 67</v>
      </c>
      <c r="B395" s="3" t="s">
        <v>195</v>
      </c>
      <c r="C395" s="241"/>
      <c r="D395" s="254"/>
      <c r="E395" s="95">
        <v>12124.77</v>
      </c>
      <c r="F395" s="90">
        <v>180.21</v>
      </c>
      <c r="G395" s="95">
        <v>18081.43</v>
      </c>
      <c r="H395" s="93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customHeight="1" thickBot="1">
      <c r="A396" s="11" t="str">
        <f t="shared" si="19"/>
        <v>M762611 68</v>
      </c>
      <c r="B396" s="3" t="s">
        <v>195</v>
      </c>
      <c r="C396" s="239">
        <v>68</v>
      </c>
      <c r="D396" s="253">
        <v>5776.45</v>
      </c>
      <c r="E396" s="95">
        <v>12298.06</v>
      </c>
      <c r="F396" s="90" t="s">
        <v>100</v>
      </c>
      <c r="G396" s="95">
        <v>18074.509999999998</v>
      </c>
      <c r="H396" s="93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customHeight="1" thickBot="1">
      <c r="A397" s="11" t="str">
        <f t="shared" si="19"/>
        <v>M762611 68</v>
      </c>
      <c r="B397" s="3" t="s">
        <v>195</v>
      </c>
      <c r="C397" s="241"/>
      <c r="D397" s="254"/>
      <c r="E397" s="95">
        <v>12298.06</v>
      </c>
      <c r="F397" s="90">
        <v>181.95</v>
      </c>
      <c r="G397" s="95">
        <v>18256.46</v>
      </c>
      <c r="H397" s="93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customHeight="1" thickBot="1">
      <c r="A398" s="11" t="str">
        <f t="shared" si="19"/>
        <v>M762611 69</v>
      </c>
      <c r="B398" s="3" t="s">
        <v>195</v>
      </c>
      <c r="C398" s="239">
        <v>69</v>
      </c>
      <c r="D398" s="253">
        <v>5776.45</v>
      </c>
      <c r="E398" s="95">
        <v>12454.03</v>
      </c>
      <c r="F398" s="90" t="s">
        <v>100</v>
      </c>
      <c r="G398" s="95">
        <v>18230.48</v>
      </c>
      <c r="H398" s="93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customHeight="1" thickBot="1">
      <c r="A399" s="11" t="str">
        <f t="shared" si="19"/>
        <v>M762611 69</v>
      </c>
      <c r="B399" s="3" t="s">
        <v>195</v>
      </c>
      <c r="C399" s="241"/>
      <c r="D399" s="254"/>
      <c r="E399" s="95">
        <v>12454.03</v>
      </c>
      <c r="F399" s="90">
        <v>183.52</v>
      </c>
      <c r="G399" s="95">
        <v>18414</v>
      </c>
      <c r="H399" s="93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customHeight="1" thickBot="1">
      <c r="A400" s="11" t="str">
        <f t="shared" si="19"/>
        <v>M762611 70</v>
      </c>
      <c r="B400" s="3" t="s">
        <v>195</v>
      </c>
      <c r="C400" s="239">
        <v>70</v>
      </c>
      <c r="D400" s="253">
        <v>5776.45</v>
      </c>
      <c r="E400" s="95">
        <v>12644.65</v>
      </c>
      <c r="F400" s="90" t="s">
        <v>100</v>
      </c>
      <c r="G400" s="95">
        <v>18421.099999999999</v>
      </c>
      <c r="H400" s="93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customHeight="1" thickBot="1">
      <c r="A401" s="11" t="str">
        <f t="shared" si="19"/>
        <v>M762611 70</v>
      </c>
      <c r="B401" s="3" t="s">
        <v>195</v>
      </c>
      <c r="C401" s="241"/>
      <c r="D401" s="254"/>
      <c r="E401" s="95">
        <v>12644.65</v>
      </c>
      <c r="F401" s="90">
        <v>185.44</v>
      </c>
      <c r="G401" s="95">
        <v>18606.54</v>
      </c>
      <c r="H401" s="93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customHeight="1" thickBot="1">
      <c r="A402" s="11" t="str">
        <f t="shared" si="19"/>
        <v>M762611 71</v>
      </c>
      <c r="B402" s="3" t="s">
        <v>195</v>
      </c>
      <c r="C402" s="239">
        <v>71</v>
      </c>
      <c r="D402" s="253">
        <v>5776.45</v>
      </c>
      <c r="E402" s="95">
        <v>12812.17</v>
      </c>
      <c r="F402" s="90" t="s">
        <v>100</v>
      </c>
      <c r="G402" s="95">
        <v>18588.62</v>
      </c>
      <c r="H402" s="93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customHeight="1" thickBot="1">
      <c r="A403" s="11" t="str">
        <f t="shared" si="19"/>
        <v>M762611 71</v>
      </c>
      <c r="B403" s="3" t="s">
        <v>195</v>
      </c>
      <c r="C403" s="241"/>
      <c r="D403" s="254"/>
      <c r="E403" s="95">
        <v>12812.17</v>
      </c>
      <c r="F403" s="90">
        <v>187.13</v>
      </c>
      <c r="G403" s="95">
        <v>18775.75</v>
      </c>
      <c r="H403" s="93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customHeight="1" thickBot="1">
      <c r="A404" s="11" t="str">
        <f t="shared" si="19"/>
        <v>M762611 72</v>
      </c>
      <c r="B404" s="3" t="s">
        <v>195</v>
      </c>
      <c r="C404" s="239">
        <v>72</v>
      </c>
      <c r="D404" s="253">
        <v>5776.45</v>
      </c>
      <c r="E404" s="95">
        <v>12991.24</v>
      </c>
      <c r="F404" s="90" t="s">
        <v>100</v>
      </c>
      <c r="G404" s="95">
        <v>18767.689999999999</v>
      </c>
      <c r="H404" s="93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customHeight="1" thickBot="1">
      <c r="A405" s="11" t="str">
        <f t="shared" si="19"/>
        <v>M762611 72</v>
      </c>
      <c r="B405" s="3" t="s">
        <v>195</v>
      </c>
      <c r="C405" s="241"/>
      <c r="D405" s="254"/>
      <c r="E405" s="95">
        <v>12991.24</v>
      </c>
      <c r="F405" s="90">
        <v>188.93</v>
      </c>
      <c r="G405" s="95">
        <v>18956.62</v>
      </c>
      <c r="H405" s="93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customHeight="1" thickBot="1">
      <c r="A406" s="11" t="str">
        <f t="shared" si="19"/>
        <v>M762611 73</v>
      </c>
      <c r="B406" s="3" t="s">
        <v>195</v>
      </c>
      <c r="C406" s="239">
        <v>73</v>
      </c>
      <c r="D406" s="253">
        <v>5776.45</v>
      </c>
      <c r="E406" s="95">
        <v>13158.75</v>
      </c>
      <c r="F406" s="90" t="s">
        <v>100</v>
      </c>
      <c r="G406" s="95">
        <v>18935.2</v>
      </c>
      <c r="H406" s="93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customHeight="1" thickBot="1">
      <c r="A407" s="11" t="str">
        <f t="shared" si="19"/>
        <v>M762611 73</v>
      </c>
      <c r="B407" s="3" t="s">
        <v>195</v>
      </c>
      <c r="C407" s="241"/>
      <c r="D407" s="254"/>
      <c r="E407" s="95">
        <v>13158.75</v>
      </c>
      <c r="F407" s="90">
        <v>190.61</v>
      </c>
      <c r="G407" s="95">
        <v>19125.810000000001</v>
      </c>
      <c r="H407" s="93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customHeight="1" thickBot="1">
      <c r="A408" s="11" t="str">
        <f t="shared" si="19"/>
        <v>M762611 74</v>
      </c>
      <c r="B408" s="3" t="s">
        <v>195</v>
      </c>
      <c r="C408" s="239">
        <v>74</v>
      </c>
      <c r="D408" s="253">
        <v>5776.45</v>
      </c>
      <c r="E408" s="95">
        <v>13337.82</v>
      </c>
      <c r="F408" s="90" t="s">
        <v>100</v>
      </c>
      <c r="G408" s="95">
        <v>19114.27</v>
      </c>
      <c r="H408" s="93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customHeight="1" thickBot="1">
      <c r="A409" s="11" t="str">
        <f t="shared" si="19"/>
        <v>M762611 74</v>
      </c>
      <c r="B409" s="3" t="s">
        <v>195</v>
      </c>
      <c r="C409" s="241"/>
      <c r="D409" s="254"/>
      <c r="E409" s="95">
        <v>13337.82</v>
      </c>
      <c r="F409" s="90">
        <v>192.42</v>
      </c>
      <c r="G409" s="95">
        <v>19306.689999999999</v>
      </c>
      <c r="H409" s="93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customHeight="1" thickBot="1">
      <c r="A410" s="11" t="str">
        <f t="shared" si="19"/>
        <v>M762611 75</v>
      </c>
      <c r="B410" s="3" t="s">
        <v>195</v>
      </c>
      <c r="C410" s="239">
        <v>75</v>
      </c>
      <c r="D410" s="253">
        <v>5776.45</v>
      </c>
      <c r="E410" s="95">
        <v>13511.12</v>
      </c>
      <c r="F410" s="90" t="s">
        <v>100</v>
      </c>
      <c r="G410" s="95">
        <v>19287.57</v>
      </c>
      <c r="H410" s="93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customHeight="1" thickBot="1">
      <c r="A411" s="11" t="str">
        <f t="shared" si="19"/>
        <v>M762611 75</v>
      </c>
      <c r="B411" s="3" t="s">
        <v>195</v>
      </c>
      <c r="C411" s="241"/>
      <c r="D411" s="254"/>
      <c r="E411" s="95">
        <v>13511.12</v>
      </c>
      <c r="F411" s="90">
        <v>194.16</v>
      </c>
      <c r="G411" s="95">
        <v>19481.73</v>
      </c>
      <c r="H411" s="93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customHeight="1" thickBot="1">
      <c r="A412" s="11" t="str">
        <f t="shared" si="19"/>
        <v>M762611 76</v>
      </c>
      <c r="B412" s="3" t="s">
        <v>195</v>
      </c>
      <c r="C412" s="239">
        <v>76</v>
      </c>
      <c r="D412" s="253">
        <v>5776.45</v>
      </c>
      <c r="E412" s="95">
        <v>13678.63</v>
      </c>
      <c r="F412" s="90" t="s">
        <v>100</v>
      </c>
      <c r="G412" s="95">
        <v>19455.080000000002</v>
      </c>
      <c r="H412" s="93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customHeight="1" thickBot="1">
      <c r="A413" s="11" t="str">
        <f t="shared" si="19"/>
        <v>M762611 76</v>
      </c>
      <c r="B413" s="3" t="s">
        <v>195</v>
      </c>
      <c r="C413" s="241"/>
      <c r="D413" s="254"/>
      <c r="E413" s="95">
        <v>13678.63</v>
      </c>
      <c r="F413" s="90">
        <v>195.85</v>
      </c>
      <c r="G413" s="95">
        <v>19650.93</v>
      </c>
      <c r="H413" s="93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customHeight="1" thickBot="1">
      <c r="A414" s="11" t="str">
        <f t="shared" si="19"/>
        <v>M762611 77</v>
      </c>
      <c r="B414" s="3" t="s">
        <v>195</v>
      </c>
      <c r="C414" s="239">
        <v>77</v>
      </c>
      <c r="D414" s="253">
        <v>5776.45</v>
      </c>
      <c r="E414" s="95">
        <v>13857.7</v>
      </c>
      <c r="F414" s="90" t="s">
        <v>100</v>
      </c>
      <c r="G414" s="95">
        <v>19634.150000000001</v>
      </c>
      <c r="H414" s="93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customHeight="1" thickBot="1">
      <c r="A415" s="11" t="str">
        <f t="shared" si="19"/>
        <v>M762611 77</v>
      </c>
      <c r="B415" s="3" t="s">
        <v>195</v>
      </c>
      <c r="C415" s="241"/>
      <c r="D415" s="254"/>
      <c r="E415" s="95">
        <v>13857.7</v>
      </c>
      <c r="F415" s="90">
        <v>197.65</v>
      </c>
      <c r="G415" s="95">
        <v>19831.8</v>
      </c>
      <c r="H415" s="93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customHeight="1" thickBot="1">
      <c r="A416" s="11" t="str">
        <f t="shared" si="19"/>
        <v>M762611 78</v>
      </c>
      <c r="B416" s="3" t="s">
        <v>195</v>
      </c>
      <c r="C416" s="239">
        <v>78</v>
      </c>
      <c r="D416" s="253">
        <v>5776.45</v>
      </c>
      <c r="E416" s="95">
        <v>14025.22</v>
      </c>
      <c r="F416" s="90" t="s">
        <v>100</v>
      </c>
      <c r="G416" s="95">
        <v>19801.669999999998</v>
      </c>
      <c r="H416" s="93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customHeight="1" thickBot="1">
      <c r="A417" s="11" t="str">
        <f t="shared" si="19"/>
        <v>M762611 78</v>
      </c>
      <c r="B417" s="3" t="s">
        <v>195</v>
      </c>
      <c r="C417" s="241"/>
      <c r="D417" s="254"/>
      <c r="E417" s="95">
        <v>14025.22</v>
      </c>
      <c r="F417" s="90">
        <v>199.34</v>
      </c>
      <c r="G417" s="95">
        <v>20001.009999999998</v>
      </c>
      <c r="H417" s="93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customHeight="1" thickBot="1">
      <c r="A418" s="11" t="str">
        <f t="shared" si="19"/>
        <v>M762611 79</v>
      </c>
      <c r="B418" s="3" t="s">
        <v>195</v>
      </c>
      <c r="C418" s="239">
        <v>79</v>
      </c>
      <c r="D418" s="253">
        <v>5776.45</v>
      </c>
      <c r="E418" s="95">
        <v>14204.29</v>
      </c>
      <c r="F418" s="90" t="s">
        <v>100</v>
      </c>
      <c r="G418" s="95">
        <v>19980.740000000002</v>
      </c>
      <c r="H418" s="93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customHeight="1" thickBot="1">
      <c r="A419" s="11" t="str">
        <f t="shared" si="19"/>
        <v>M762611 79</v>
      </c>
      <c r="B419" s="3" t="s">
        <v>195</v>
      </c>
      <c r="C419" s="241"/>
      <c r="D419" s="254"/>
      <c r="E419" s="95">
        <v>14204.29</v>
      </c>
      <c r="F419" s="90">
        <v>201.14</v>
      </c>
      <c r="G419" s="95">
        <v>20181.88</v>
      </c>
      <c r="H419" s="93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customHeight="1" thickBot="1">
      <c r="A420" s="11" t="str">
        <f t="shared" si="19"/>
        <v>M762611 80</v>
      </c>
      <c r="B420" s="3" t="s">
        <v>195</v>
      </c>
      <c r="C420" s="239">
        <v>80</v>
      </c>
      <c r="D420" s="253">
        <v>5776.45</v>
      </c>
      <c r="E420" s="95">
        <v>14377.58</v>
      </c>
      <c r="F420" s="90" t="s">
        <v>100</v>
      </c>
      <c r="G420" s="95">
        <v>20154.03</v>
      </c>
      <c r="H420" s="93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customHeight="1" thickBot="1">
      <c r="A421" s="11" t="str">
        <f t="shared" si="19"/>
        <v>M762611 80</v>
      </c>
      <c r="B421" s="3" t="s">
        <v>195</v>
      </c>
      <c r="C421" s="241"/>
      <c r="D421" s="254"/>
      <c r="E421" s="95">
        <v>14377.58</v>
      </c>
      <c r="F421" s="90">
        <v>202.88</v>
      </c>
      <c r="G421" s="95">
        <v>20356.91</v>
      </c>
      <c r="H421" s="93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customHeight="1" thickBot="1">
      <c r="A422" s="11" t="str">
        <f t="shared" si="19"/>
        <v>M762611 81</v>
      </c>
      <c r="B422" s="3" t="s">
        <v>195</v>
      </c>
      <c r="C422" s="239">
        <v>81</v>
      </c>
      <c r="D422" s="253">
        <v>5776.45</v>
      </c>
      <c r="E422" s="95">
        <v>14533.55</v>
      </c>
      <c r="F422" s="90" t="s">
        <v>100</v>
      </c>
      <c r="G422" s="95">
        <v>20310</v>
      </c>
      <c r="H422" s="93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customHeight="1" thickBot="1">
      <c r="A423" s="11" t="str">
        <f t="shared" si="19"/>
        <v>M762611 81</v>
      </c>
      <c r="B423" s="3" t="s">
        <v>195</v>
      </c>
      <c r="C423" s="241"/>
      <c r="D423" s="254"/>
      <c r="E423" s="95">
        <v>14533.55</v>
      </c>
      <c r="F423" s="90">
        <v>204.45</v>
      </c>
      <c r="G423" s="95">
        <v>20514.45</v>
      </c>
      <c r="H423" s="93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customHeight="1" thickBot="1">
      <c r="A424" s="11" t="str">
        <f t="shared" si="19"/>
        <v>M762611 82</v>
      </c>
      <c r="B424" s="3" t="s">
        <v>195</v>
      </c>
      <c r="C424" s="239">
        <v>82</v>
      </c>
      <c r="D424" s="253">
        <v>5776.45</v>
      </c>
      <c r="E424" s="95">
        <v>14724.17</v>
      </c>
      <c r="F424" s="90" t="s">
        <v>100</v>
      </c>
      <c r="G424" s="95">
        <v>20500.62</v>
      </c>
      <c r="H424" s="93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customHeight="1" thickBot="1">
      <c r="A425" s="11" t="str">
        <f t="shared" si="19"/>
        <v>M762611 82</v>
      </c>
      <c r="B425" s="3" t="s">
        <v>195</v>
      </c>
      <c r="C425" s="241"/>
      <c r="D425" s="254"/>
      <c r="E425" s="95">
        <v>14724.17</v>
      </c>
      <c r="F425" s="90">
        <v>206.37</v>
      </c>
      <c r="G425" s="95">
        <v>20706.990000000002</v>
      </c>
      <c r="H425" s="93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customHeight="1" thickBot="1">
      <c r="A426" s="11" t="str">
        <f t="shared" ref="A426:A489" si="22">B426&amp;" "&amp;IF(C426="",C425,C426)</f>
        <v>M762611 83</v>
      </c>
      <c r="B426" s="3" t="s">
        <v>195</v>
      </c>
      <c r="C426" s="239">
        <v>83</v>
      </c>
      <c r="D426" s="253">
        <v>5776.45</v>
      </c>
      <c r="E426" s="95">
        <v>14891.69</v>
      </c>
      <c r="F426" s="90" t="s">
        <v>100</v>
      </c>
      <c r="G426" s="95">
        <v>20668.14</v>
      </c>
      <c r="H426" s="93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customHeight="1" thickBot="1">
      <c r="A427" s="11" t="str">
        <f t="shared" si="22"/>
        <v>M762611 83</v>
      </c>
      <c r="B427" s="3" t="s">
        <v>195</v>
      </c>
      <c r="C427" s="241"/>
      <c r="D427" s="254"/>
      <c r="E427" s="95">
        <v>14891.69</v>
      </c>
      <c r="F427" s="90">
        <v>208.06</v>
      </c>
      <c r="G427" s="95">
        <v>20876.2</v>
      </c>
      <c r="H427" s="93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customHeight="1" thickBot="1">
      <c r="A428" s="11" t="str">
        <f t="shared" si="22"/>
        <v>M762611 84</v>
      </c>
      <c r="B428" s="3" t="s">
        <v>195</v>
      </c>
      <c r="C428" s="239">
        <v>84</v>
      </c>
      <c r="D428" s="253">
        <v>5776.45</v>
      </c>
      <c r="E428" s="95">
        <v>15070.76</v>
      </c>
      <c r="F428" s="90" t="s">
        <v>100</v>
      </c>
      <c r="G428" s="95">
        <v>20847.21</v>
      </c>
      <c r="H428" s="93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customHeight="1" thickBot="1">
      <c r="A429" s="11" t="str">
        <f t="shared" si="22"/>
        <v>M762611 84</v>
      </c>
      <c r="B429" s="3" t="s">
        <v>195</v>
      </c>
      <c r="C429" s="241"/>
      <c r="D429" s="254"/>
      <c r="E429" s="95">
        <v>15070.76</v>
      </c>
      <c r="F429" s="90">
        <v>209.86</v>
      </c>
      <c r="G429" s="95">
        <v>21057.07</v>
      </c>
      <c r="H429" s="93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customHeight="1" thickBot="1">
      <c r="A430" s="11" t="str">
        <f t="shared" si="22"/>
        <v>M762611 85</v>
      </c>
      <c r="B430" s="3" t="s">
        <v>195</v>
      </c>
      <c r="C430" s="239">
        <v>85</v>
      </c>
      <c r="D430" s="253">
        <v>5776.45</v>
      </c>
      <c r="E430" s="95">
        <v>15238.28</v>
      </c>
      <c r="F430" s="90" t="s">
        <v>100</v>
      </c>
      <c r="G430" s="95">
        <v>21014.73</v>
      </c>
      <c r="H430" s="93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customHeight="1" thickBot="1">
      <c r="A431" s="11" t="str">
        <f t="shared" si="22"/>
        <v>M762611 85</v>
      </c>
      <c r="B431" s="3" t="s">
        <v>195</v>
      </c>
      <c r="C431" s="241"/>
      <c r="D431" s="254"/>
      <c r="E431" s="95">
        <v>15238.28</v>
      </c>
      <c r="F431" s="90">
        <v>211.55</v>
      </c>
      <c r="G431" s="95">
        <v>21226.28</v>
      </c>
      <c r="H431" s="93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customHeight="1" thickBot="1">
      <c r="A432" s="11" t="str">
        <f t="shared" si="22"/>
        <v>M762611 86</v>
      </c>
      <c r="B432" s="3" t="s">
        <v>195</v>
      </c>
      <c r="C432" s="239">
        <v>86</v>
      </c>
      <c r="D432" s="253">
        <v>5776.45</v>
      </c>
      <c r="E432" s="95">
        <v>15417.35</v>
      </c>
      <c r="F432" s="90" t="s">
        <v>100</v>
      </c>
      <c r="G432" s="95">
        <v>21193.8</v>
      </c>
      <c r="H432" s="93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customHeight="1" thickBot="1">
      <c r="A433" s="11" t="str">
        <f t="shared" si="22"/>
        <v>M762611 86</v>
      </c>
      <c r="B433" s="3" t="s">
        <v>195</v>
      </c>
      <c r="C433" s="241"/>
      <c r="D433" s="254"/>
      <c r="E433" s="95">
        <v>15417.35</v>
      </c>
      <c r="F433" s="90">
        <v>213.35</v>
      </c>
      <c r="G433" s="95">
        <v>21407.15</v>
      </c>
      <c r="H433" s="93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customHeight="1" thickBot="1">
      <c r="A434" s="11" t="str">
        <f t="shared" si="22"/>
        <v>M762611 87</v>
      </c>
      <c r="B434" s="3" t="s">
        <v>195</v>
      </c>
      <c r="C434" s="239">
        <v>87</v>
      </c>
      <c r="D434" s="253">
        <v>5776.45</v>
      </c>
      <c r="E434" s="95">
        <v>15590.64</v>
      </c>
      <c r="F434" s="90" t="s">
        <v>100</v>
      </c>
      <c r="G434" s="95">
        <v>21367.09</v>
      </c>
      <c r="H434" s="93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customHeight="1" thickBot="1">
      <c r="A435" s="11" t="str">
        <f t="shared" si="22"/>
        <v>M762611 87</v>
      </c>
      <c r="B435" s="3" t="s">
        <v>195</v>
      </c>
      <c r="C435" s="241"/>
      <c r="D435" s="254"/>
      <c r="E435" s="95">
        <v>15590.64</v>
      </c>
      <c r="F435" s="90">
        <v>215.1</v>
      </c>
      <c r="G435" s="95">
        <v>21582.19</v>
      </c>
      <c r="H435" s="93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customHeight="1" thickBot="1">
      <c r="A436" s="11" t="str">
        <f t="shared" si="22"/>
        <v>M762611 88</v>
      </c>
      <c r="B436" s="3" t="s">
        <v>195</v>
      </c>
      <c r="C436" s="239">
        <v>88</v>
      </c>
      <c r="D436" s="253">
        <v>5776.45</v>
      </c>
      <c r="E436" s="95">
        <v>15758.16</v>
      </c>
      <c r="F436" s="90" t="s">
        <v>100</v>
      </c>
      <c r="G436" s="95">
        <v>21534.61</v>
      </c>
      <c r="H436" s="93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customHeight="1" thickBot="1">
      <c r="A437" s="11" t="str">
        <f t="shared" si="22"/>
        <v>M762611 88</v>
      </c>
      <c r="B437" s="3" t="s">
        <v>195</v>
      </c>
      <c r="C437" s="241"/>
      <c r="D437" s="254"/>
      <c r="E437" s="95">
        <v>15758.16</v>
      </c>
      <c r="F437" s="90">
        <v>216.78</v>
      </c>
      <c r="G437" s="95">
        <v>21751.39</v>
      </c>
      <c r="H437" s="93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customHeight="1" thickBot="1">
      <c r="A438" s="11" t="str">
        <f t="shared" si="22"/>
        <v>M762611 89</v>
      </c>
      <c r="B438" s="3" t="s">
        <v>195</v>
      </c>
      <c r="C438" s="239">
        <v>89</v>
      </c>
      <c r="D438" s="253">
        <v>5776.45</v>
      </c>
      <c r="E438" s="95">
        <v>15937.23</v>
      </c>
      <c r="F438" s="90" t="s">
        <v>100</v>
      </c>
      <c r="G438" s="95">
        <v>21713.68</v>
      </c>
      <c r="H438" s="93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customHeight="1" thickBot="1">
      <c r="A439" s="11" t="str">
        <f t="shared" si="22"/>
        <v>M762611 89</v>
      </c>
      <c r="B439" s="3" t="s">
        <v>195</v>
      </c>
      <c r="C439" s="241"/>
      <c r="D439" s="254"/>
      <c r="E439" s="95">
        <v>15937.23</v>
      </c>
      <c r="F439" s="90">
        <v>218.58</v>
      </c>
      <c r="G439" s="95">
        <v>21932.26</v>
      </c>
      <c r="H439" s="93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customHeight="1" thickBot="1">
      <c r="A440" s="11" t="str">
        <f t="shared" si="22"/>
        <v>M762611 90</v>
      </c>
      <c r="B440" s="3" t="s">
        <v>195</v>
      </c>
      <c r="C440" s="239">
        <v>90</v>
      </c>
      <c r="D440" s="253">
        <v>5776.45</v>
      </c>
      <c r="E440" s="95">
        <v>16104.74</v>
      </c>
      <c r="F440" s="90" t="s">
        <v>100</v>
      </c>
      <c r="G440" s="95">
        <v>21881.19</v>
      </c>
      <c r="H440" s="93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customHeight="1" thickBot="1">
      <c r="A441" s="11" t="str">
        <f t="shared" si="22"/>
        <v>M762611 90</v>
      </c>
      <c r="B441" s="3" t="s">
        <v>195</v>
      </c>
      <c r="C441" s="241"/>
      <c r="D441" s="254"/>
      <c r="E441" s="95">
        <v>16104.74</v>
      </c>
      <c r="F441" s="90">
        <v>220.27</v>
      </c>
      <c r="G441" s="95">
        <v>22101.46</v>
      </c>
      <c r="H441" s="93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customHeight="1" thickBot="1">
      <c r="A442" s="11" t="str">
        <f t="shared" si="22"/>
        <v>M762611 91</v>
      </c>
      <c r="B442" s="3" t="s">
        <v>195</v>
      </c>
      <c r="C442" s="239">
        <v>91</v>
      </c>
      <c r="D442" s="253">
        <v>5776.45</v>
      </c>
      <c r="E442" s="95">
        <v>16283.81</v>
      </c>
      <c r="F442" s="90" t="s">
        <v>100</v>
      </c>
      <c r="G442" s="95">
        <v>22060.26</v>
      </c>
      <c r="H442" s="93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customHeight="1" thickBot="1">
      <c r="A443" s="11" t="str">
        <f t="shared" si="22"/>
        <v>M762611 91</v>
      </c>
      <c r="B443" s="3" t="s">
        <v>195</v>
      </c>
      <c r="C443" s="241"/>
      <c r="D443" s="254"/>
      <c r="E443" s="95">
        <v>16283.81</v>
      </c>
      <c r="F443" s="90">
        <v>222.07</v>
      </c>
      <c r="G443" s="95">
        <v>22282.33</v>
      </c>
      <c r="H443" s="93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customHeight="1" thickBot="1">
      <c r="A444" s="11" t="str">
        <f t="shared" si="22"/>
        <v>M762611 92</v>
      </c>
      <c r="B444" s="3" t="s">
        <v>195</v>
      </c>
      <c r="C444" s="239">
        <v>92</v>
      </c>
      <c r="D444" s="253">
        <v>5776.45</v>
      </c>
      <c r="E444" s="95">
        <v>16457.11</v>
      </c>
      <c r="F444" s="90" t="s">
        <v>100</v>
      </c>
      <c r="G444" s="95">
        <v>22233.56</v>
      </c>
      <c r="H444" s="93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customHeight="1" thickBot="1">
      <c r="A445" s="11" t="str">
        <f t="shared" si="22"/>
        <v>M762611 92</v>
      </c>
      <c r="B445" s="3" t="s">
        <v>195</v>
      </c>
      <c r="C445" s="241"/>
      <c r="D445" s="254"/>
      <c r="E445" s="95">
        <v>16457.11</v>
      </c>
      <c r="F445" s="90">
        <v>223.82</v>
      </c>
      <c r="G445" s="95">
        <v>22457.38</v>
      </c>
      <c r="H445" s="93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customHeight="1" thickBot="1">
      <c r="A446" s="11" t="str">
        <f t="shared" si="22"/>
        <v>M762611 93</v>
      </c>
      <c r="B446" s="3" t="s">
        <v>195</v>
      </c>
      <c r="C446" s="239">
        <v>93</v>
      </c>
      <c r="D446" s="253">
        <v>5776.45</v>
      </c>
      <c r="E446" s="95">
        <v>16618.849999999999</v>
      </c>
      <c r="F446" s="90" t="s">
        <v>100</v>
      </c>
      <c r="G446" s="95">
        <v>22395.3</v>
      </c>
      <c r="H446" s="93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customHeight="1" thickBot="1">
      <c r="A447" s="11" t="str">
        <f t="shared" si="22"/>
        <v>M762611 93</v>
      </c>
      <c r="B447" s="3" t="s">
        <v>195</v>
      </c>
      <c r="C447" s="241"/>
      <c r="D447" s="254"/>
      <c r="E447" s="95">
        <v>16618.849999999999</v>
      </c>
      <c r="F447" s="90">
        <v>225.45</v>
      </c>
      <c r="G447" s="95">
        <v>22620.75</v>
      </c>
      <c r="H447" s="93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customHeight="1" thickBot="1">
      <c r="A448" s="11" t="str">
        <f t="shared" si="22"/>
        <v>M762611 94</v>
      </c>
      <c r="B448" s="3" t="s">
        <v>195</v>
      </c>
      <c r="C448" s="239">
        <v>94</v>
      </c>
      <c r="D448" s="253">
        <v>5776.45</v>
      </c>
      <c r="E448" s="95">
        <v>16803.689999999999</v>
      </c>
      <c r="F448" s="90" t="s">
        <v>100</v>
      </c>
      <c r="G448" s="95">
        <v>22580.14</v>
      </c>
      <c r="H448" s="93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customHeight="1" thickBot="1">
      <c r="A449" s="11" t="str">
        <f t="shared" si="22"/>
        <v>M762611 94</v>
      </c>
      <c r="B449" s="3" t="s">
        <v>195</v>
      </c>
      <c r="C449" s="241"/>
      <c r="D449" s="254"/>
      <c r="E449" s="95">
        <v>16803.689999999999</v>
      </c>
      <c r="F449" s="90">
        <v>227.31</v>
      </c>
      <c r="G449" s="95">
        <v>22807.45</v>
      </c>
      <c r="H449" s="93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customHeight="1" thickBot="1">
      <c r="A450" s="11" t="str">
        <f t="shared" si="22"/>
        <v>M762611 95</v>
      </c>
      <c r="B450" s="3" t="s">
        <v>195</v>
      </c>
      <c r="C450" s="239">
        <v>95</v>
      </c>
      <c r="D450" s="253">
        <v>5776.45</v>
      </c>
      <c r="E450" s="95">
        <v>16971.21</v>
      </c>
      <c r="F450" s="90" t="s">
        <v>100</v>
      </c>
      <c r="G450" s="95">
        <v>22747.66</v>
      </c>
      <c r="H450" s="93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customHeight="1" thickBot="1">
      <c r="A451" s="11" t="str">
        <f t="shared" si="22"/>
        <v>M762611 95</v>
      </c>
      <c r="B451" s="3" t="s">
        <v>195</v>
      </c>
      <c r="C451" s="241"/>
      <c r="D451" s="254"/>
      <c r="E451" s="95">
        <v>16971.21</v>
      </c>
      <c r="F451" s="90">
        <v>228.99</v>
      </c>
      <c r="G451" s="95">
        <v>22976.65</v>
      </c>
      <c r="H451" s="93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customHeight="1" thickBot="1">
      <c r="A452" s="11" t="str">
        <f t="shared" si="22"/>
        <v>M762611 96</v>
      </c>
      <c r="B452" s="3" t="s">
        <v>195</v>
      </c>
      <c r="C452" s="239">
        <v>96</v>
      </c>
      <c r="D452" s="253">
        <v>5776.45</v>
      </c>
      <c r="E452" s="95">
        <v>17150.28</v>
      </c>
      <c r="F452" s="90" t="s">
        <v>100</v>
      </c>
      <c r="G452" s="95">
        <v>22926.73</v>
      </c>
      <c r="H452" s="93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customHeight="1" thickBot="1">
      <c r="A453" s="11" t="str">
        <f t="shared" si="22"/>
        <v>M762611 96</v>
      </c>
      <c r="B453" s="3" t="s">
        <v>195</v>
      </c>
      <c r="C453" s="241"/>
      <c r="D453" s="254"/>
      <c r="E453" s="95">
        <v>17150.28</v>
      </c>
      <c r="F453" s="90">
        <v>230.8</v>
      </c>
      <c r="G453" s="95">
        <v>23157.53</v>
      </c>
      <c r="H453" s="93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customHeight="1" thickBot="1">
      <c r="A454" s="11" t="str">
        <f t="shared" si="22"/>
        <v>M762611 97</v>
      </c>
      <c r="B454" s="3" t="s">
        <v>195</v>
      </c>
      <c r="C454" s="239">
        <v>97</v>
      </c>
      <c r="D454" s="253">
        <v>5776.45</v>
      </c>
      <c r="E454" s="95">
        <v>17317.8</v>
      </c>
      <c r="F454" s="90" t="s">
        <v>100</v>
      </c>
      <c r="G454" s="95">
        <v>23094.25</v>
      </c>
      <c r="H454" s="93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customHeight="1" thickBot="1">
      <c r="A455" s="11" t="str">
        <f t="shared" si="22"/>
        <v>M762611 97</v>
      </c>
      <c r="B455" s="3" t="s">
        <v>195</v>
      </c>
      <c r="C455" s="241"/>
      <c r="D455" s="254"/>
      <c r="E455" s="95">
        <v>17317.8</v>
      </c>
      <c r="F455" s="90">
        <v>232.48</v>
      </c>
      <c r="G455" s="95">
        <v>23326.73</v>
      </c>
      <c r="H455" s="93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customHeight="1" thickBot="1">
      <c r="A456" s="11" t="str">
        <f t="shared" si="22"/>
        <v>M762611 98</v>
      </c>
      <c r="B456" s="3" t="s">
        <v>195</v>
      </c>
      <c r="C456" s="239">
        <v>98</v>
      </c>
      <c r="D456" s="253">
        <v>5776.45</v>
      </c>
      <c r="E456" s="95">
        <v>17496.87</v>
      </c>
      <c r="F456" s="90" t="s">
        <v>100</v>
      </c>
      <c r="G456" s="95">
        <v>23273.32</v>
      </c>
      <c r="H456" s="93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customHeight="1" thickBot="1">
      <c r="A457" s="11" t="str">
        <f t="shared" si="22"/>
        <v>M762611 98</v>
      </c>
      <c r="B457" s="3" t="s">
        <v>195</v>
      </c>
      <c r="C457" s="241"/>
      <c r="D457" s="254"/>
      <c r="E457" s="95">
        <v>17496.87</v>
      </c>
      <c r="F457" s="90">
        <v>234.28</v>
      </c>
      <c r="G457" s="95">
        <v>23507.599999999999</v>
      </c>
      <c r="H457" s="93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customHeight="1" thickBot="1">
      <c r="A458" s="11" t="str">
        <f t="shared" si="22"/>
        <v>M762611 99</v>
      </c>
      <c r="B458" s="3" t="s">
        <v>195</v>
      </c>
      <c r="C458" s="239">
        <v>99</v>
      </c>
      <c r="D458" s="253">
        <v>5776.45</v>
      </c>
      <c r="E458" s="95">
        <v>17670.16</v>
      </c>
      <c r="F458" s="90" t="s">
        <v>100</v>
      </c>
      <c r="G458" s="95">
        <v>23446.61</v>
      </c>
      <c r="H458" s="93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customHeight="1" thickBot="1">
      <c r="A459" s="11" t="str">
        <f t="shared" si="22"/>
        <v>M762611 99</v>
      </c>
      <c r="B459" s="3" t="s">
        <v>195</v>
      </c>
      <c r="C459" s="241"/>
      <c r="D459" s="254"/>
      <c r="E459" s="95">
        <v>17670.16</v>
      </c>
      <c r="F459" s="90">
        <v>236.03</v>
      </c>
      <c r="G459" s="95">
        <v>23682.639999999999</v>
      </c>
      <c r="H459" s="93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customHeight="1" thickBot="1">
      <c r="A460" s="11" t="str">
        <f t="shared" si="22"/>
        <v>M762611 100</v>
      </c>
      <c r="B460" s="3" t="s">
        <v>195</v>
      </c>
      <c r="C460" s="239">
        <v>100</v>
      </c>
      <c r="D460" s="253">
        <v>5776.45</v>
      </c>
      <c r="E460" s="95">
        <v>17837.68</v>
      </c>
      <c r="F460" s="90" t="s">
        <v>100</v>
      </c>
      <c r="G460" s="95">
        <v>23614.13</v>
      </c>
      <c r="H460" s="93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customHeight="1" thickBot="1">
      <c r="A461" s="11" t="str">
        <f t="shared" si="22"/>
        <v>M762611 100</v>
      </c>
      <c r="B461" s="3" t="s">
        <v>195</v>
      </c>
      <c r="C461" s="241"/>
      <c r="D461" s="254"/>
      <c r="E461" s="95">
        <v>17837.68</v>
      </c>
      <c r="F461" s="90">
        <v>237.72</v>
      </c>
      <c r="G461" s="95">
        <v>23851.85</v>
      </c>
      <c r="H461" s="93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customHeight="1" thickBot="1">
      <c r="A462" s="11" t="str">
        <f t="shared" si="22"/>
        <v>M762611 101</v>
      </c>
      <c r="B462" s="3" t="s">
        <v>195</v>
      </c>
      <c r="C462" s="239">
        <v>101</v>
      </c>
      <c r="D462" s="253">
        <v>5776.45</v>
      </c>
      <c r="E462" s="95">
        <v>18016.75</v>
      </c>
      <c r="F462" s="90" t="s">
        <v>100</v>
      </c>
      <c r="G462" s="95">
        <v>23793.200000000001</v>
      </c>
      <c r="H462" s="93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customHeight="1" thickBot="1">
      <c r="A463" s="11" t="str">
        <f t="shared" si="22"/>
        <v>M762611 101</v>
      </c>
      <c r="B463" s="3" t="s">
        <v>195</v>
      </c>
      <c r="C463" s="241"/>
      <c r="D463" s="254"/>
      <c r="E463" s="95">
        <v>18016.75</v>
      </c>
      <c r="F463" s="90">
        <v>239.52</v>
      </c>
      <c r="G463" s="95">
        <v>24032.720000000001</v>
      </c>
      <c r="H463" s="93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customHeight="1" thickBot="1">
      <c r="A464" s="11" t="str">
        <f t="shared" si="22"/>
        <v>M762611 102</v>
      </c>
      <c r="B464" s="3" t="s">
        <v>195</v>
      </c>
      <c r="C464" s="239">
        <v>102</v>
      </c>
      <c r="D464" s="253">
        <v>5776.45</v>
      </c>
      <c r="E464" s="95">
        <v>18184.259999999998</v>
      </c>
      <c r="F464" s="90" t="s">
        <v>100</v>
      </c>
      <c r="G464" s="95">
        <v>23960.71</v>
      </c>
      <c r="H464" s="93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customHeight="1" thickBot="1">
      <c r="A465" s="11" t="str">
        <f t="shared" si="22"/>
        <v>M762611 102</v>
      </c>
      <c r="B465" s="3" t="s">
        <v>195</v>
      </c>
      <c r="C465" s="241"/>
      <c r="D465" s="254"/>
      <c r="E465" s="95">
        <v>18184.259999999998</v>
      </c>
      <c r="F465" s="90">
        <v>241.2</v>
      </c>
      <c r="G465" s="95">
        <v>24201.91</v>
      </c>
      <c r="H465" s="93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customHeight="1" thickBot="1">
      <c r="A466" s="11" t="str">
        <f t="shared" si="22"/>
        <v>M762611 103</v>
      </c>
      <c r="B466" s="3" t="s">
        <v>195</v>
      </c>
      <c r="C466" s="239">
        <v>103</v>
      </c>
      <c r="D466" s="253">
        <v>5776.45</v>
      </c>
      <c r="E466" s="95">
        <v>18363.330000000002</v>
      </c>
      <c r="F466" s="90" t="s">
        <v>100</v>
      </c>
      <c r="G466" s="95">
        <v>24139.78</v>
      </c>
      <c r="H466" s="93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customHeight="1" thickBot="1">
      <c r="A467" s="11" t="str">
        <f t="shared" si="22"/>
        <v>M762611 103</v>
      </c>
      <c r="B467" s="3" t="s">
        <v>195</v>
      </c>
      <c r="C467" s="241"/>
      <c r="D467" s="254"/>
      <c r="E467" s="95">
        <v>18363.330000000002</v>
      </c>
      <c r="F467" s="90">
        <v>243.01</v>
      </c>
      <c r="G467" s="95">
        <v>24382.79</v>
      </c>
      <c r="H467" s="93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customHeight="1" thickBot="1">
      <c r="A468" s="11" t="str">
        <f t="shared" si="22"/>
        <v>M762611 104</v>
      </c>
      <c r="B468" s="3" t="s">
        <v>195</v>
      </c>
      <c r="C468" s="239">
        <v>104</v>
      </c>
      <c r="D468" s="253">
        <v>5776.45</v>
      </c>
      <c r="E468" s="95">
        <v>18536.63</v>
      </c>
      <c r="F468" s="90" t="s">
        <v>100</v>
      </c>
      <c r="G468" s="95">
        <v>24313.08</v>
      </c>
      <c r="H468" s="93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customHeight="1" thickBot="1">
      <c r="A469" s="11" t="str">
        <f t="shared" si="22"/>
        <v>M762611 104</v>
      </c>
      <c r="B469" s="3" t="s">
        <v>195</v>
      </c>
      <c r="C469" s="241"/>
      <c r="D469" s="254"/>
      <c r="E469" s="95">
        <v>18536.63</v>
      </c>
      <c r="F469" s="90">
        <v>244.75</v>
      </c>
      <c r="G469" s="95">
        <v>24557.83</v>
      </c>
      <c r="H469" s="93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customHeight="1" thickBot="1">
      <c r="A470" s="11" t="str">
        <f t="shared" si="22"/>
        <v>M762611 105</v>
      </c>
      <c r="B470" s="3" t="s">
        <v>195</v>
      </c>
      <c r="C470" s="239">
        <v>105</v>
      </c>
      <c r="D470" s="253">
        <v>5776.45</v>
      </c>
      <c r="E470" s="95">
        <v>18692.59</v>
      </c>
      <c r="F470" s="90" t="s">
        <v>100</v>
      </c>
      <c r="G470" s="95">
        <v>24469.040000000001</v>
      </c>
      <c r="H470" s="93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customHeight="1" thickBot="1">
      <c r="A471" s="11" t="str">
        <f t="shared" si="22"/>
        <v>M762611 105</v>
      </c>
      <c r="B471" s="3" t="s">
        <v>195</v>
      </c>
      <c r="C471" s="241"/>
      <c r="D471" s="254"/>
      <c r="E471" s="95">
        <v>18692.59</v>
      </c>
      <c r="F471" s="90">
        <v>246.32</v>
      </c>
      <c r="G471" s="95">
        <v>24715.360000000001</v>
      </c>
      <c r="H471" s="93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customHeight="1" thickBot="1">
      <c r="A472" s="11" t="str">
        <f t="shared" si="22"/>
        <v>M762611 106</v>
      </c>
      <c r="B472" s="3" t="s">
        <v>195</v>
      </c>
      <c r="C472" s="239">
        <v>106</v>
      </c>
      <c r="D472" s="253">
        <v>5776.45</v>
      </c>
      <c r="E472" s="95">
        <v>18883.22</v>
      </c>
      <c r="F472" s="90" t="s">
        <v>100</v>
      </c>
      <c r="G472" s="95">
        <v>24659.67</v>
      </c>
      <c r="H472" s="93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customHeight="1" thickBot="1">
      <c r="A473" s="11" t="str">
        <f t="shared" si="22"/>
        <v>M762611 106</v>
      </c>
      <c r="B473" s="3" t="s">
        <v>195</v>
      </c>
      <c r="C473" s="241"/>
      <c r="D473" s="254"/>
      <c r="E473" s="95">
        <v>18883.22</v>
      </c>
      <c r="F473" s="90">
        <v>248.24</v>
      </c>
      <c r="G473" s="95">
        <v>24907.91</v>
      </c>
      <c r="H473" s="93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customHeight="1" thickBot="1">
      <c r="A474" s="11" t="str">
        <f t="shared" si="22"/>
        <v>M762611 107</v>
      </c>
      <c r="B474" s="3" t="s">
        <v>195</v>
      </c>
      <c r="C474" s="239">
        <v>107</v>
      </c>
      <c r="D474" s="253">
        <v>5776.45</v>
      </c>
      <c r="E474" s="95">
        <v>19050.73</v>
      </c>
      <c r="F474" s="90" t="s">
        <v>100</v>
      </c>
      <c r="G474" s="95">
        <v>24827.18</v>
      </c>
      <c r="H474" s="93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customHeight="1" thickBot="1">
      <c r="A475" s="11" t="str">
        <f t="shared" si="22"/>
        <v>M762611 107</v>
      </c>
      <c r="B475" s="3" t="s">
        <v>195</v>
      </c>
      <c r="C475" s="241"/>
      <c r="D475" s="254"/>
      <c r="E475" s="95">
        <v>19050.73</v>
      </c>
      <c r="F475" s="90">
        <v>249.93</v>
      </c>
      <c r="G475" s="95">
        <v>25077.11</v>
      </c>
      <c r="H475" s="93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customHeight="1" thickBot="1">
      <c r="A476" s="11" t="str">
        <f t="shared" si="22"/>
        <v>M762611 108</v>
      </c>
      <c r="B476" s="3" t="s">
        <v>195</v>
      </c>
      <c r="C476" s="239">
        <v>108</v>
      </c>
      <c r="D476" s="253">
        <v>5776.45</v>
      </c>
      <c r="E476" s="95">
        <v>19229.8</v>
      </c>
      <c r="F476" s="90" t="s">
        <v>100</v>
      </c>
      <c r="G476" s="95">
        <v>25006.25</v>
      </c>
      <c r="H476" s="93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customHeight="1" thickBot="1">
      <c r="A477" s="11" t="str">
        <f t="shared" si="22"/>
        <v>M762611 108</v>
      </c>
      <c r="B477" s="3" t="s">
        <v>195</v>
      </c>
      <c r="C477" s="241"/>
      <c r="D477" s="254"/>
      <c r="E477" s="95">
        <v>19229.8</v>
      </c>
      <c r="F477" s="90">
        <v>251.73</v>
      </c>
      <c r="G477" s="95">
        <v>25257.98</v>
      </c>
      <c r="H477" s="93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customHeight="1" thickBot="1">
      <c r="A478" s="11" t="str">
        <f t="shared" si="22"/>
        <v>M762611 109</v>
      </c>
      <c r="B478" s="3" t="s">
        <v>195</v>
      </c>
      <c r="C478" s="239">
        <v>109</v>
      </c>
      <c r="D478" s="253">
        <v>5776.45</v>
      </c>
      <c r="E478" s="95">
        <v>19397.32</v>
      </c>
      <c r="F478" s="90" t="s">
        <v>100</v>
      </c>
      <c r="G478" s="95">
        <v>25173.77</v>
      </c>
      <c r="H478" s="93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customHeight="1" thickBot="1">
      <c r="A479" s="11" t="str">
        <f t="shared" si="22"/>
        <v>M762611 109</v>
      </c>
      <c r="B479" s="3" t="s">
        <v>195</v>
      </c>
      <c r="C479" s="241"/>
      <c r="D479" s="254"/>
      <c r="E479" s="95">
        <v>19397.32</v>
      </c>
      <c r="F479" s="90">
        <v>253.42</v>
      </c>
      <c r="G479" s="95">
        <v>25427.19</v>
      </c>
      <c r="H479" s="93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customHeight="1" thickBot="1">
      <c r="A480" s="11" t="str">
        <f t="shared" si="22"/>
        <v>M762611 110</v>
      </c>
      <c r="B480" s="3" t="s">
        <v>195</v>
      </c>
      <c r="C480" s="239">
        <v>110</v>
      </c>
      <c r="D480" s="253">
        <v>5776.45</v>
      </c>
      <c r="E480" s="95">
        <v>19576.39</v>
      </c>
      <c r="F480" s="90" t="s">
        <v>100</v>
      </c>
      <c r="G480" s="95">
        <v>25352.84</v>
      </c>
      <c r="H480" s="93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customHeight="1" thickBot="1">
      <c r="A481" s="11" t="str">
        <f t="shared" si="22"/>
        <v>M762611 110</v>
      </c>
      <c r="B481" s="3" t="s">
        <v>195</v>
      </c>
      <c r="C481" s="241"/>
      <c r="D481" s="254"/>
      <c r="E481" s="95">
        <v>19576.39</v>
      </c>
      <c r="F481" s="90">
        <v>255.22</v>
      </c>
      <c r="G481" s="95">
        <v>25608.06</v>
      </c>
      <c r="H481" s="93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customHeight="1" thickBot="1">
      <c r="A482" s="11" t="str">
        <f t="shared" si="22"/>
        <v>M762611 111</v>
      </c>
      <c r="B482" s="3" t="s">
        <v>195</v>
      </c>
      <c r="C482" s="239">
        <v>111</v>
      </c>
      <c r="D482" s="253">
        <v>5776.45</v>
      </c>
      <c r="E482" s="95">
        <v>19749.68</v>
      </c>
      <c r="F482" s="90" t="s">
        <v>100</v>
      </c>
      <c r="G482" s="95">
        <v>25526.13</v>
      </c>
      <c r="H482" s="93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customHeight="1" thickBot="1">
      <c r="A483" s="11" t="str">
        <f t="shared" si="22"/>
        <v>M762611 111</v>
      </c>
      <c r="B483" s="3" t="s">
        <v>195</v>
      </c>
      <c r="C483" s="241"/>
      <c r="D483" s="254"/>
      <c r="E483" s="95">
        <v>19749.68</v>
      </c>
      <c r="F483" s="90">
        <v>256.95999999999998</v>
      </c>
      <c r="G483" s="95">
        <v>25783.09</v>
      </c>
      <c r="H483" s="93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customHeight="1" thickBot="1">
      <c r="A484" s="11" t="str">
        <f t="shared" si="22"/>
        <v>M762611 112</v>
      </c>
      <c r="B484" s="3" t="s">
        <v>195</v>
      </c>
      <c r="C484" s="239">
        <v>112</v>
      </c>
      <c r="D484" s="253">
        <v>5776.45</v>
      </c>
      <c r="E484" s="95">
        <v>19917.2</v>
      </c>
      <c r="F484" s="90" t="s">
        <v>100</v>
      </c>
      <c r="G484" s="95">
        <v>25693.65</v>
      </c>
      <c r="H484" s="93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customHeight="1" thickBot="1">
      <c r="A485" s="11" t="str">
        <f t="shared" si="22"/>
        <v>M762611 112</v>
      </c>
      <c r="B485" s="3" t="s">
        <v>195</v>
      </c>
      <c r="C485" s="241"/>
      <c r="D485" s="254"/>
      <c r="E485" s="95">
        <v>19917.2</v>
      </c>
      <c r="F485" s="90">
        <v>258.64999999999998</v>
      </c>
      <c r="G485" s="95">
        <v>25952.3</v>
      </c>
      <c r="H485" s="93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customHeight="1" thickBot="1">
      <c r="A486" s="11" t="str">
        <f t="shared" si="22"/>
        <v>M762611 113</v>
      </c>
      <c r="B486" s="3" t="s">
        <v>195</v>
      </c>
      <c r="C486" s="239">
        <v>113</v>
      </c>
      <c r="D486" s="253">
        <v>5776.45</v>
      </c>
      <c r="E486" s="95">
        <v>20096.27</v>
      </c>
      <c r="F486" s="90" t="s">
        <v>100</v>
      </c>
      <c r="G486" s="95">
        <v>25872.720000000001</v>
      </c>
      <c r="H486" s="93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customHeight="1" thickBot="1">
      <c r="A487" s="11" t="str">
        <f t="shared" si="22"/>
        <v>M762611 113</v>
      </c>
      <c r="B487" s="3" t="s">
        <v>195</v>
      </c>
      <c r="C487" s="241"/>
      <c r="D487" s="254"/>
      <c r="E487" s="95">
        <v>20096.27</v>
      </c>
      <c r="F487" s="90">
        <v>260.45</v>
      </c>
      <c r="G487" s="95">
        <v>26133.17</v>
      </c>
      <c r="H487" s="93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customHeight="1" thickBot="1">
      <c r="A488" s="11" t="str">
        <f t="shared" si="22"/>
        <v>M762611 114</v>
      </c>
      <c r="B488" s="3" t="s">
        <v>195</v>
      </c>
      <c r="C488" s="239">
        <v>114</v>
      </c>
      <c r="D488" s="253">
        <v>5776.45</v>
      </c>
      <c r="E488" s="95">
        <v>20263.79</v>
      </c>
      <c r="F488" s="90" t="s">
        <v>100</v>
      </c>
      <c r="G488" s="95">
        <v>26040.240000000002</v>
      </c>
      <c r="H488" s="93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customHeight="1" thickBot="1">
      <c r="A489" s="11" t="str">
        <f t="shared" si="22"/>
        <v>M762611 114</v>
      </c>
      <c r="B489" s="3" t="s">
        <v>195</v>
      </c>
      <c r="C489" s="241"/>
      <c r="D489" s="254"/>
      <c r="E489" s="95">
        <v>20263.79</v>
      </c>
      <c r="F489" s="90">
        <v>262.14</v>
      </c>
      <c r="G489" s="95">
        <v>26302.38</v>
      </c>
      <c r="H489" s="93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customHeight="1" thickBot="1">
      <c r="A490" s="11" t="str">
        <f t="shared" ref="A490:A553" si="25">B490&amp;" "&amp;IF(C490="",C489,C490)</f>
        <v>M762611 115</v>
      </c>
      <c r="B490" s="3" t="s">
        <v>195</v>
      </c>
      <c r="C490" s="239">
        <v>115</v>
      </c>
      <c r="D490" s="253">
        <v>5776.45</v>
      </c>
      <c r="E490" s="95">
        <v>20442.86</v>
      </c>
      <c r="F490" s="90" t="s">
        <v>100</v>
      </c>
      <c r="G490" s="95">
        <v>26219.31</v>
      </c>
      <c r="H490" s="93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customHeight="1" thickBot="1">
      <c r="A491" s="11" t="str">
        <f t="shared" si="25"/>
        <v>M762611 115</v>
      </c>
      <c r="B491" s="3" t="s">
        <v>195</v>
      </c>
      <c r="C491" s="241"/>
      <c r="D491" s="254"/>
      <c r="E491" s="95">
        <v>20442.86</v>
      </c>
      <c r="F491" s="90">
        <v>263.94</v>
      </c>
      <c r="G491" s="95">
        <v>26483.25</v>
      </c>
      <c r="H491" s="93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customHeight="1" thickBot="1">
      <c r="A492" s="11" t="str">
        <f t="shared" si="25"/>
        <v>M762611 116</v>
      </c>
      <c r="B492" s="3" t="s">
        <v>195</v>
      </c>
      <c r="C492" s="239">
        <v>116</v>
      </c>
      <c r="D492" s="253">
        <v>5776.45</v>
      </c>
      <c r="E492" s="95">
        <v>20616.150000000001</v>
      </c>
      <c r="F492" s="90" t="s">
        <v>100</v>
      </c>
      <c r="G492" s="95">
        <v>26392.6</v>
      </c>
      <c r="H492" s="93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customHeight="1" thickBot="1">
      <c r="A493" s="11" t="str">
        <f t="shared" si="25"/>
        <v>M762611 116</v>
      </c>
      <c r="B493" s="3" t="s">
        <v>195</v>
      </c>
      <c r="C493" s="241"/>
      <c r="D493" s="254"/>
      <c r="E493" s="95">
        <v>20616.150000000001</v>
      </c>
      <c r="F493" s="90">
        <v>265.69</v>
      </c>
      <c r="G493" s="95">
        <v>26658.29</v>
      </c>
      <c r="H493" s="93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customHeight="1" thickBot="1">
      <c r="A494" s="11" t="str">
        <f t="shared" si="25"/>
        <v>M762611 117</v>
      </c>
      <c r="B494" s="3" t="s">
        <v>195</v>
      </c>
      <c r="C494" s="239">
        <v>117</v>
      </c>
      <c r="D494" s="253">
        <v>5776.45</v>
      </c>
      <c r="E494" s="95">
        <v>20772.11</v>
      </c>
      <c r="F494" s="90" t="s">
        <v>100</v>
      </c>
      <c r="G494" s="95">
        <v>26548.560000000001</v>
      </c>
      <c r="H494" s="93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customHeight="1" thickBot="1">
      <c r="A495" s="11" t="str">
        <f t="shared" si="25"/>
        <v>M762611 117</v>
      </c>
      <c r="B495" s="3" t="s">
        <v>195</v>
      </c>
      <c r="C495" s="241"/>
      <c r="D495" s="254"/>
      <c r="E495" s="95">
        <v>20772.11</v>
      </c>
      <c r="F495" s="90">
        <v>267.26</v>
      </c>
      <c r="G495" s="95">
        <v>26815.82</v>
      </c>
      <c r="H495" s="93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customHeight="1" thickBot="1">
      <c r="A496" s="11" t="str">
        <f t="shared" si="25"/>
        <v>M762611 118</v>
      </c>
      <c r="B496" s="3" t="s">
        <v>195</v>
      </c>
      <c r="C496" s="239">
        <v>118</v>
      </c>
      <c r="D496" s="253">
        <v>5776.45</v>
      </c>
      <c r="E496" s="95">
        <v>20962.740000000002</v>
      </c>
      <c r="F496" s="90" t="s">
        <v>100</v>
      </c>
      <c r="G496" s="95">
        <v>26739.19</v>
      </c>
      <c r="H496" s="93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customHeight="1" thickBot="1">
      <c r="A497" s="11" t="str">
        <f t="shared" si="25"/>
        <v>M762611 118</v>
      </c>
      <c r="B497" s="3" t="s">
        <v>195</v>
      </c>
      <c r="C497" s="241"/>
      <c r="D497" s="254"/>
      <c r="E497" s="95">
        <v>20962.740000000002</v>
      </c>
      <c r="F497" s="90">
        <v>269.17</v>
      </c>
      <c r="G497" s="95">
        <v>27008.36</v>
      </c>
      <c r="H497" s="93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customHeight="1" thickBot="1">
      <c r="A498" s="11" t="str">
        <f t="shared" si="25"/>
        <v>M762611 119</v>
      </c>
      <c r="B498" s="3" t="s">
        <v>195</v>
      </c>
      <c r="C498" s="239">
        <v>119</v>
      </c>
      <c r="D498" s="253">
        <v>5776.45</v>
      </c>
      <c r="E498" s="95">
        <v>21130.25</v>
      </c>
      <c r="F498" s="90" t="s">
        <v>100</v>
      </c>
      <c r="G498" s="95">
        <v>26906.7</v>
      </c>
      <c r="H498" s="93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customHeight="1" thickBot="1">
      <c r="A499" s="11" t="str">
        <f t="shared" si="25"/>
        <v>M762611 119</v>
      </c>
      <c r="B499" s="3" t="s">
        <v>195</v>
      </c>
      <c r="C499" s="241"/>
      <c r="D499" s="254"/>
      <c r="E499" s="95">
        <v>21130.25</v>
      </c>
      <c r="F499" s="90">
        <v>270.86</v>
      </c>
      <c r="G499" s="95">
        <v>27177.56</v>
      </c>
      <c r="H499" s="93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customHeight="1" thickBot="1">
      <c r="A500" s="11" t="str">
        <f t="shared" si="25"/>
        <v>M762611 120</v>
      </c>
      <c r="B500" s="3" t="s">
        <v>195</v>
      </c>
      <c r="C500" s="239">
        <v>120</v>
      </c>
      <c r="D500" s="253">
        <v>5776.79</v>
      </c>
      <c r="E500" s="95">
        <v>21310.58</v>
      </c>
      <c r="F500" s="90" t="s">
        <v>100</v>
      </c>
      <c r="G500" s="95">
        <v>27087.37</v>
      </c>
      <c r="H500" s="93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customHeight="1" thickBot="1">
      <c r="A501" s="11" t="str">
        <f t="shared" si="25"/>
        <v>M762611 120</v>
      </c>
      <c r="B501" s="3" t="s">
        <v>195</v>
      </c>
      <c r="C501" s="241"/>
      <c r="D501" s="254"/>
      <c r="E501" s="95">
        <v>21310.58</v>
      </c>
      <c r="F501" s="90">
        <v>272.68</v>
      </c>
      <c r="G501" s="95">
        <v>27360.05</v>
      </c>
      <c r="H501" s="93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customHeight="1" thickBot="1">
      <c r="A502" s="11" t="str">
        <f t="shared" si="25"/>
        <v>M885874 Cuota N°</v>
      </c>
      <c r="B502" s="3" t="s">
        <v>197</v>
      </c>
      <c r="C502" s="91" t="s">
        <v>19</v>
      </c>
      <c r="D502" s="91" t="s">
        <v>20</v>
      </c>
      <c r="E502" s="91" t="s">
        <v>21</v>
      </c>
      <c r="F502" s="91" t="s">
        <v>22</v>
      </c>
      <c r="G502" s="91" t="s">
        <v>23</v>
      </c>
      <c r="H502" s="91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customHeight="1" thickBot="1">
      <c r="A503" s="11" t="str">
        <f t="shared" si="25"/>
        <v>M885874 Pago a Cuenta</v>
      </c>
      <c r="B503" s="3" t="s">
        <v>197</v>
      </c>
      <c r="C503" s="175" t="s">
        <v>110</v>
      </c>
      <c r="D503" s="140">
        <v>1000</v>
      </c>
      <c r="E503" s="90" t="s">
        <v>100</v>
      </c>
      <c r="F503" s="90" t="s">
        <v>100</v>
      </c>
      <c r="G503" s="95">
        <v>1000</v>
      </c>
      <c r="H503" s="93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customHeight="1" thickBot="1">
      <c r="A504" s="11" t="str">
        <f t="shared" si="25"/>
        <v>M885874 1</v>
      </c>
      <c r="B504" s="3" t="s">
        <v>197</v>
      </c>
      <c r="C504" s="263">
        <v>1</v>
      </c>
      <c r="D504" s="265">
        <v>1004.81</v>
      </c>
      <c r="E504" s="90">
        <v>78.38</v>
      </c>
      <c r="F504" s="90" t="s">
        <v>100</v>
      </c>
      <c r="G504" s="95">
        <v>1083.19</v>
      </c>
      <c r="H504" s="93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customHeight="1" thickBot="1">
      <c r="A505" s="11" t="str">
        <f t="shared" si="25"/>
        <v>M885874 1</v>
      </c>
      <c r="B505" s="3" t="s">
        <v>197</v>
      </c>
      <c r="C505" s="264"/>
      <c r="D505" s="266"/>
      <c r="E505" s="90">
        <v>78.38</v>
      </c>
      <c r="F505" s="90">
        <v>9.9700000000000006</v>
      </c>
      <c r="G505" s="95">
        <v>1093.1600000000001</v>
      </c>
      <c r="H505" s="93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customHeight="1" thickBot="1">
      <c r="A506" s="11" t="str">
        <f t="shared" si="25"/>
        <v>M885874 2</v>
      </c>
      <c r="B506" s="3" t="s">
        <v>197</v>
      </c>
      <c r="C506" s="263">
        <v>2</v>
      </c>
      <c r="D506" s="265">
        <v>1004.81</v>
      </c>
      <c r="E506" s="90">
        <v>109.52</v>
      </c>
      <c r="F506" s="90" t="s">
        <v>100</v>
      </c>
      <c r="G506" s="95">
        <v>1114.33</v>
      </c>
      <c r="H506" s="93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customHeight="1" thickBot="1">
      <c r="A507" s="11" t="str">
        <f t="shared" si="25"/>
        <v>M885874 2</v>
      </c>
      <c r="B507" s="3" t="s">
        <v>197</v>
      </c>
      <c r="C507" s="264"/>
      <c r="D507" s="266"/>
      <c r="E507" s="90">
        <v>109.52</v>
      </c>
      <c r="F507" s="90">
        <v>10.25</v>
      </c>
      <c r="G507" s="95">
        <v>1124.58</v>
      </c>
      <c r="H507" s="93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customHeight="1" thickBot="1">
      <c r="A508" s="11" t="str">
        <f t="shared" si="25"/>
        <v>M885874 3</v>
      </c>
      <c r="B508" s="3" t="s">
        <v>197</v>
      </c>
      <c r="C508" s="263">
        <v>3</v>
      </c>
      <c r="D508" s="265">
        <v>1004.81</v>
      </c>
      <c r="E508" s="90">
        <v>139.66999999999999</v>
      </c>
      <c r="F508" s="90" t="s">
        <v>100</v>
      </c>
      <c r="G508" s="95">
        <v>1144.48</v>
      </c>
      <c r="H508" s="93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customHeight="1" thickBot="1">
      <c r="A509" s="11" t="str">
        <f t="shared" si="25"/>
        <v>M885874 3</v>
      </c>
      <c r="B509" s="3" t="s">
        <v>197</v>
      </c>
      <c r="C509" s="264"/>
      <c r="D509" s="266"/>
      <c r="E509" s="90">
        <v>139.66999999999999</v>
      </c>
      <c r="F509" s="90">
        <v>10.53</v>
      </c>
      <c r="G509" s="95">
        <v>1155.01</v>
      </c>
      <c r="H509" s="93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customHeight="1" thickBot="1">
      <c r="A510" s="11" t="str">
        <f t="shared" si="25"/>
        <v>M885874 4</v>
      </c>
      <c r="B510" s="3" t="s">
        <v>197</v>
      </c>
      <c r="C510" s="263">
        <v>4</v>
      </c>
      <c r="D510" s="265">
        <v>1004.81</v>
      </c>
      <c r="E510" s="90">
        <v>168.81</v>
      </c>
      <c r="F510" s="90" t="s">
        <v>100</v>
      </c>
      <c r="G510" s="95">
        <v>1173.6199999999999</v>
      </c>
      <c r="H510" s="93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customHeight="1" thickBot="1">
      <c r="A511" s="11" t="str">
        <f t="shared" si="25"/>
        <v>M885874 4</v>
      </c>
      <c r="B511" s="3" t="s">
        <v>197</v>
      </c>
      <c r="C511" s="264"/>
      <c r="D511" s="266"/>
      <c r="E511" s="90">
        <v>168.81</v>
      </c>
      <c r="F511" s="90">
        <v>11.81</v>
      </c>
      <c r="G511" s="95">
        <v>1185.43</v>
      </c>
      <c r="H511" s="93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customHeight="1" thickBot="1">
      <c r="A512" s="11" t="str">
        <f t="shared" si="25"/>
        <v>M885874 5</v>
      </c>
      <c r="B512" s="3" t="s">
        <v>197</v>
      </c>
      <c r="C512" s="263">
        <v>5</v>
      </c>
      <c r="D512" s="265">
        <v>1004.81</v>
      </c>
      <c r="E512" s="90">
        <v>199.96</v>
      </c>
      <c r="F512" s="90" t="s">
        <v>100</v>
      </c>
      <c r="G512" s="95">
        <v>1204.77</v>
      </c>
      <c r="H512" s="93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customHeight="1" thickBot="1">
      <c r="A513" s="11" t="str">
        <f t="shared" si="25"/>
        <v>M885874 5</v>
      </c>
      <c r="B513" s="3" t="s">
        <v>197</v>
      </c>
      <c r="C513" s="264"/>
      <c r="D513" s="266"/>
      <c r="E513" s="90">
        <v>199.96</v>
      </c>
      <c r="F513" s="90">
        <v>12.13</v>
      </c>
      <c r="G513" s="95">
        <v>1216.9000000000001</v>
      </c>
      <c r="H513" s="93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customHeight="1" thickBot="1">
      <c r="A514" s="11" t="str">
        <f t="shared" si="25"/>
        <v>M885874 6</v>
      </c>
      <c r="B514" s="3" t="s">
        <v>197</v>
      </c>
      <c r="C514" s="263">
        <v>6</v>
      </c>
      <c r="D514" s="265">
        <v>1004.81</v>
      </c>
      <c r="E514" s="90">
        <v>229.1</v>
      </c>
      <c r="F514" s="90" t="s">
        <v>100</v>
      </c>
      <c r="G514" s="95">
        <v>1233.9100000000001</v>
      </c>
      <c r="H514" s="93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customHeight="1" thickBot="1">
      <c r="A515" s="11" t="str">
        <f t="shared" si="25"/>
        <v>M885874 6</v>
      </c>
      <c r="B515" s="3" t="s">
        <v>197</v>
      </c>
      <c r="C515" s="264"/>
      <c r="D515" s="266"/>
      <c r="E515" s="90">
        <v>229.1</v>
      </c>
      <c r="F515" s="90">
        <v>12.42</v>
      </c>
      <c r="G515" s="95">
        <v>1246.33</v>
      </c>
      <c r="H515" s="93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customHeight="1" thickBot="1">
      <c r="A516" s="11" t="str">
        <f t="shared" si="25"/>
        <v>M885874 7</v>
      </c>
      <c r="B516" s="3" t="s">
        <v>197</v>
      </c>
      <c r="C516" s="263">
        <v>7</v>
      </c>
      <c r="D516" s="265">
        <v>1004.81</v>
      </c>
      <c r="E516" s="90">
        <v>260.25</v>
      </c>
      <c r="F516" s="90" t="s">
        <v>100</v>
      </c>
      <c r="G516" s="95">
        <v>1265.06</v>
      </c>
      <c r="H516" s="93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customHeight="1" thickBot="1">
      <c r="A517" s="11" t="str">
        <f t="shared" si="25"/>
        <v>M885874 7</v>
      </c>
      <c r="B517" s="3" t="s">
        <v>197</v>
      </c>
      <c r="C517" s="264"/>
      <c r="D517" s="266"/>
      <c r="E517" s="90">
        <v>260.25</v>
      </c>
      <c r="F517" s="90">
        <v>12.73</v>
      </c>
      <c r="G517" s="95">
        <v>1277.79</v>
      </c>
      <c r="H517" s="93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customHeight="1" thickBot="1">
      <c r="A518" s="11" t="str">
        <f t="shared" si="25"/>
        <v>M885874 8</v>
      </c>
      <c r="B518" s="3" t="s">
        <v>197</v>
      </c>
      <c r="C518" s="263">
        <v>8</v>
      </c>
      <c r="D518" s="265">
        <v>1004.81</v>
      </c>
      <c r="E518" s="90">
        <v>290.39</v>
      </c>
      <c r="F518" s="90" t="s">
        <v>100</v>
      </c>
      <c r="G518" s="95">
        <v>1295.2</v>
      </c>
      <c r="H518" s="93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customHeight="1" thickBot="1">
      <c r="A519" s="11" t="str">
        <f t="shared" si="25"/>
        <v>M885874 8</v>
      </c>
      <c r="B519" s="3" t="s">
        <v>197</v>
      </c>
      <c r="C519" s="264"/>
      <c r="D519" s="266"/>
      <c r="E519" s="90">
        <v>290.39</v>
      </c>
      <c r="F519" s="90">
        <v>13.04</v>
      </c>
      <c r="G519" s="95">
        <v>1308.24</v>
      </c>
      <c r="H519" s="93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customHeight="1" thickBot="1">
      <c r="A520" s="11" t="str">
        <f t="shared" si="25"/>
        <v>M885874 9</v>
      </c>
      <c r="B520" s="3" t="s">
        <v>197</v>
      </c>
      <c r="C520" s="263">
        <v>9</v>
      </c>
      <c r="D520" s="265">
        <v>1004.81</v>
      </c>
      <c r="E520" s="90">
        <v>317.52</v>
      </c>
      <c r="F520" s="90" t="s">
        <v>100</v>
      </c>
      <c r="G520" s="95">
        <v>1322.33</v>
      </c>
      <c r="H520" s="93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customHeight="1" thickBot="1">
      <c r="A521" s="11" t="str">
        <f t="shared" si="25"/>
        <v>M885874 9</v>
      </c>
      <c r="B521" s="3" t="s">
        <v>197</v>
      </c>
      <c r="C521" s="264"/>
      <c r="D521" s="266"/>
      <c r="E521" s="90">
        <v>317.52</v>
      </c>
      <c r="F521" s="90">
        <v>13.31</v>
      </c>
      <c r="G521" s="95">
        <v>1335.64</v>
      </c>
      <c r="H521" s="93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customHeight="1" thickBot="1">
      <c r="A522" s="11" t="str">
        <f t="shared" si="25"/>
        <v>M885874 10</v>
      </c>
      <c r="B522" s="3" t="s">
        <v>197</v>
      </c>
      <c r="C522" s="263">
        <v>10</v>
      </c>
      <c r="D522" s="265">
        <v>1004.81</v>
      </c>
      <c r="E522" s="90">
        <v>350.68</v>
      </c>
      <c r="F522" s="90" t="s">
        <v>100</v>
      </c>
      <c r="G522" s="95">
        <v>1355.49</v>
      </c>
      <c r="H522" s="93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customHeight="1" thickBot="1">
      <c r="A523" s="11" t="str">
        <f t="shared" si="25"/>
        <v>M885874 10</v>
      </c>
      <c r="B523" s="3" t="s">
        <v>197</v>
      </c>
      <c r="C523" s="264"/>
      <c r="D523" s="266"/>
      <c r="E523" s="90">
        <v>350.68</v>
      </c>
      <c r="F523" s="90">
        <v>13.65</v>
      </c>
      <c r="G523" s="95">
        <v>1369.14</v>
      </c>
      <c r="H523" s="93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customHeight="1" thickBot="1">
      <c r="A524" s="11" t="str">
        <f t="shared" si="25"/>
        <v>M885874 11</v>
      </c>
      <c r="B524" s="3" t="s">
        <v>197</v>
      </c>
      <c r="C524" s="263">
        <v>11</v>
      </c>
      <c r="D524" s="265">
        <v>1004.81</v>
      </c>
      <c r="E524" s="90">
        <v>379.82</v>
      </c>
      <c r="F524" s="90" t="s">
        <v>100</v>
      </c>
      <c r="G524" s="95">
        <v>1384.63</v>
      </c>
      <c r="H524" s="93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customHeight="1" thickBot="1">
      <c r="A525" s="11" t="str">
        <f t="shared" si="25"/>
        <v>M885874 11</v>
      </c>
      <c r="B525" s="3" t="s">
        <v>197</v>
      </c>
      <c r="C525" s="264"/>
      <c r="D525" s="266"/>
      <c r="E525" s="90">
        <v>379.82</v>
      </c>
      <c r="F525" s="90">
        <v>13.94</v>
      </c>
      <c r="G525" s="95">
        <v>1398.57</v>
      </c>
      <c r="H525" s="93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customHeight="1" thickBot="1">
      <c r="A526" s="11" t="str">
        <f t="shared" si="25"/>
        <v>M885874 12</v>
      </c>
      <c r="B526" s="3" t="s">
        <v>197</v>
      </c>
      <c r="C526" s="263">
        <v>12</v>
      </c>
      <c r="D526" s="265">
        <v>1004.81</v>
      </c>
      <c r="E526" s="90">
        <v>410.97</v>
      </c>
      <c r="F526" s="90" t="s">
        <v>100</v>
      </c>
      <c r="G526" s="95">
        <v>1415.78</v>
      </c>
      <c r="H526" s="93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customHeight="1" thickBot="1">
      <c r="A527" s="11" t="str">
        <f t="shared" si="25"/>
        <v>M885874 12</v>
      </c>
      <c r="B527" s="3" t="s">
        <v>197</v>
      </c>
      <c r="C527" s="264"/>
      <c r="D527" s="266"/>
      <c r="E527" s="90">
        <v>410.97</v>
      </c>
      <c r="F527" s="90">
        <v>14.25</v>
      </c>
      <c r="G527" s="95">
        <v>1430.03</v>
      </c>
      <c r="H527" s="93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customHeight="1" thickBot="1">
      <c r="A528" s="11" t="str">
        <f t="shared" si="25"/>
        <v>M885874 13</v>
      </c>
      <c r="B528" s="3" t="s">
        <v>197</v>
      </c>
      <c r="C528" s="263">
        <v>13</v>
      </c>
      <c r="D528" s="265">
        <v>1004.81</v>
      </c>
      <c r="E528" s="90">
        <v>440.11</v>
      </c>
      <c r="F528" s="90" t="s">
        <v>100</v>
      </c>
      <c r="G528" s="95">
        <v>1444.92</v>
      </c>
      <c r="H528" s="93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customHeight="1" thickBot="1">
      <c r="A529" s="11" t="str">
        <f t="shared" si="25"/>
        <v>M885874 13</v>
      </c>
      <c r="B529" s="3" t="s">
        <v>197</v>
      </c>
      <c r="C529" s="264"/>
      <c r="D529" s="266"/>
      <c r="E529" s="90">
        <v>440.11</v>
      </c>
      <c r="F529" s="90">
        <v>14.55</v>
      </c>
      <c r="G529" s="95">
        <v>1459.47</v>
      </c>
      <c r="H529" s="93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customHeight="1" thickBot="1">
      <c r="A530" s="11" t="str">
        <f t="shared" si="25"/>
        <v>M885874 14</v>
      </c>
      <c r="B530" s="3" t="s">
        <v>197</v>
      </c>
      <c r="C530" s="263">
        <v>14</v>
      </c>
      <c r="D530" s="265">
        <v>1004.81</v>
      </c>
      <c r="E530" s="90">
        <v>471.26</v>
      </c>
      <c r="F530" s="90" t="s">
        <v>100</v>
      </c>
      <c r="G530" s="95">
        <v>1476.07</v>
      </c>
      <c r="H530" s="93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customHeight="1" thickBot="1">
      <c r="A531" s="11" t="str">
        <f t="shared" si="25"/>
        <v>M885874 14</v>
      </c>
      <c r="B531" s="3" t="s">
        <v>197</v>
      </c>
      <c r="C531" s="264"/>
      <c r="D531" s="266"/>
      <c r="E531" s="90">
        <v>471.26</v>
      </c>
      <c r="F531" s="90">
        <v>14.86</v>
      </c>
      <c r="G531" s="95">
        <v>1490.93</v>
      </c>
      <c r="H531" s="93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customHeight="1" thickBot="1">
      <c r="A532" s="11" t="str">
        <f t="shared" si="25"/>
        <v>M885874 15</v>
      </c>
      <c r="B532" s="3" t="s">
        <v>197</v>
      </c>
      <c r="C532" s="263">
        <v>15</v>
      </c>
      <c r="D532" s="265">
        <v>1004.81</v>
      </c>
      <c r="E532" s="90">
        <v>501.4</v>
      </c>
      <c r="F532" s="90" t="s">
        <v>100</v>
      </c>
      <c r="G532" s="95">
        <v>1506.21</v>
      </c>
      <c r="H532" s="93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customHeight="1" thickBot="1">
      <c r="A533" s="11" t="str">
        <f t="shared" si="25"/>
        <v>M885874 15</v>
      </c>
      <c r="B533" s="3" t="s">
        <v>197</v>
      </c>
      <c r="C533" s="264"/>
      <c r="D533" s="266"/>
      <c r="E533" s="90">
        <v>501.4</v>
      </c>
      <c r="F533" s="90">
        <v>15.16</v>
      </c>
      <c r="G533" s="95">
        <v>1521.37</v>
      </c>
      <c r="H533" s="93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customHeight="1" thickBot="1">
      <c r="A534" s="11" t="str">
        <f t="shared" si="25"/>
        <v>M885874 16</v>
      </c>
      <c r="B534" s="3" t="s">
        <v>197</v>
      </c>
      <c r="C534" s="263">
        <v>16</v>
      </c>
      <c r="D534" s="265">
        <v>1004.81</v>
      </c>
      <c r="E534" s="90">
        <v>530.54</v>
      </c>
      <c r="F534" s="90" t="s">
        <v>100</v>
      </c>
      <c r="G534" s="95">
        <v>1535.35</v>
      </c>
      <c r="H534" s="93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customHeight="1" thickBot="1">
      <c r="A535" s="11" t="str">
        <f t="shared" si="25"/>
        <v>M885874 16</v>
      </c>
      <c r="B535" s="3" t="s">
        <v>197</v>
      </c>
      <c r="C535" s="264"/>
      <c r="D535" s="266"/>
      <c r="E535" s="90">
        <v>530.54</v>
      </c>
      <c r="F535" s="90">
        <v>15.46</v>
      </c>
      <c r="G535" s="95">
        <v>1550.81</v>
      </c>
      <c r="H535" s="93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customHeight="1" thickBot="1">
      <c r="A536" s="11" t="str">
        <f t="shared" si="25"/>
        <v>M885874 17</v>
      </c>
      <c r="B536" s="3" t="s">
        <v>197</v>
      </c>
      <c r="C536" s="263">
        <v>17</v>
      </c>
      <c r="D536" s="265">
        <v>1004.81</v>
      </c>
      <c r="E536" s="90">
        <v>561.69000000000005</v>
      </c>
      <c r="F536" s="90" t="s">
        <v>100</v>
      </c>
      <c r="G536" s="95">
        <v>1566.5</v>
      </c>
      <c r="H536" s="93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customHeight="1" thickBot="1">
      <c r="A537" s="11" t="str">
        <f t="shared" si="25"/>
        <v>M885874 17</v>
      </c>
      <c r="B537" s="3" t="s">
        <v>197</v>
      </c>
      <c r="C537" s="264"/>
      <c r="D537" s="266"/>
      <c r="E537" s="90">
        <v>561.69000000000005</v>
      </c>
      <c r="F537" s="90">
        <v>15.77</v>
      </c>
      <c r="G537" s="95">
        <v>1582.27</v>
      </c>
      <c r="H537" s="93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customHeight="1" thickBot="1">
      <c r="A538" s="11" t="str">
        <f t="shared" si="25"/>
        <v>M885874 18</v>
      </c>
      <c r="B538" s="3" t="s">
        <v>197</v>
      </c>
      <c r="C538" s="263">
        <v>18</v>
      </c>
      <c r="D538" s="265">
        <v>1004.81</v>
      </c>
      <c r="E538" s="90">
        <v>590.83000000000004</v>
      </c>
      <c r="F538" s="90" t="s">
        <v>100</v>
      </c>
      <c r="G538" s="95">
        <v>1595.64</v>
      </c>
      <c r="H538" s="93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customHeight="1" thickBot="1">
      <c r="A539" s="11" t="str">
        <f t="shared" si="25"/>
        <v>M885874 18</v>
      </c>
      <c r="B539" s="3" t="s">
        <v>197</v>
      </c>
      <c r="C539" s="264"/>
      <c r="D539" s="266"/>
      <c r="E539" s="90">
        <v>590.83000000000004</v>
      </c>
      <c r="F539" s="90">
        <v>16.059999999999999</v>
      </c>
      <c r="G539" s="95">
        <v>1611.7</v>
      </c>
      <c r="H539" s="93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customHeight="1" thickBot="1">
      <c r="A540" s="11" t="str">
        <f t="shared" si="25"/>
        <v>M885874 19</v>
      </c>
      <c r="B540" s="3" t="s">
        <v>197</v>
      </c>
      <c r="C540" s="263">
        <v>19</v>
      </c>
      <c r="D540" s="265">
        <v>1004.81</v>
      </c>
      <c r="E540" s="90">
        <v>621.98</v>
      </c>
      <c r="F540" s="90" t="s">
        <v>100</v>
      </c>
      <c r="G540" s="95">
        <v>1626.79</v>
      </c>
      <c r="H540" s="93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customHeight="1" thickBot="1">
      <c r="A541" s="11" t="str">
        <f t="shared" si="25"/>
        <v>M885874 19</v>
      </c>
      <c r="B541" s="3" t="s">
        <v>197</v>
      </c>
      <c r="C541" s="264"/>
      <c r="D541" s="266"/>
      <c r="E541" s="90">
        <v>621.98</v>
      </c>
      <c r="F541" s="90">
        <v>16.38</v>
      </c>
      <c r="G541" s="95">
        <v>1643.17</v>
      </c>
      <c r="H541" s="93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customHeight="1" thickBot="1">
      <c r="A542" s="11" t="str">
        <f t="shared" si="25"/>
        <v>M885874 20</v>
      </c>
      <c r="B542" s="3" t="s">
        <v>197</v>
      </c>
      <c r="C542" s="263">
        <v>20</v>
      </c>
      <c r="D542" s="265">
        <v>1004.81</v>
      </c>
      <c r="E542" s="90">
        <v>652.12</v>
      </c>
      <c r="F542" s="90" t="s">
        <v>100</v>
      </c>
      <c r="G542" s="95">
        <v>1656.93</v>
      </c>
      <c r="H542" s="93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customHeight="1" thickBot="1">
      <c r="A543" s="11" t="str">
        <f t="shared" si="25"/>
        <v>M885874 20</v>
      </c>
      <c r="B543" s="3" t="s">
        <v>197</v>
      </c>
      <c r="C543" s="264"/>
      <c r="D543" s="266"/>
      <c r="E543" s="90">
        <v>652.12</v>
      </c>
      <c r="F543" s="90">
        <v>16.68</v>
      </c>
      <c r="G543" s="95">
        <v>1673.61</v>
      </c>
      <c r="H543" s="93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customHeight="1" thickBot="1">
      <c r="A544" s="11" t="str">
        <f t="shared" si="25"/>
        <v>M885874 21</v>
      </c>
      <c r="B544" s="3" t="s">
        <v>197</v>
      </c>
      <c r="C544" s="263">
        <v>21</v>
      </c>
      <c r="D544" s="265">
        <v>1004.81</v>
      </c>
      <c r="E544" s="90">
        <v>679.25</v>
      </c>
      <c r="F544" s="90" t="s">
        <v>100</v>
      </c>
      <c r="G544" s="95">
        <v>1684.06</v>
      </c>
      <c r="H544" s="93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customHeight="1" thickBot="1">
      <c r="A545" s="11" t="str">
        <f t="shared" si="25"/>
        <v>M885874 21</v>
      </c>
      <c r="B545" s="3" t="s">
        <v>197</v>
      </c>
      <c r="C545" s="264"/>
      <c r="D545" s="266"/>
      <c r="E545" s="90">
        <v>679.25</v>
      </c>
      <c r="F545" s="90">
        <v>16.95</v>
      </c>
      <c r="G545" s="95">
        <v>1701.01</v>
      </c>
      <c r="H545" s="93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customHeight="1" thickBot="1">
      <c r="A546" s="11" t="str">
        <f t="shared" si="25"/>
        <v>M885874 22</v>
      </c>
      <c r="B546" s="3" t="s">
        <v>197</v>
      </c>
      <c r="C546" s="263">
        <v>22</v>
      </c>
      <c r="D546" s="265">
        <v>1004.81</v>
      </c>
      <c r="E546" s="90">
        <v>712.41</v>
      </c>
      <c r="F546" s="90" t="s">
        <v>100</v>
      </c>
      <c r="G546" s="95">
        <v>1717.22</v>
      </c>
      <c r="H546" s="93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customHeight="1" thickBot="1">
      <c r="A547" s="11" t="str">
        <f t="shared" si="25"/>
        <v>M885874 22</v>
      </c>
      <c r="B547" s="3" t="s">
        <v>197</v>
      </c>
      <c r="C547" s="264"/>
      <c r="D547" s="266"/>
      <c r="E547" s="141">
        <v>697.64</v>
      </c>
      <c r="F547" s="141">
        <v>21.11</v>
      </c>
      <c r="G547" s="140">
        <f>+D546+E547+F547</f>
        <v>1723.5599999999997</v>
      </c>
      <c r="H547" s="142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customHeight="1" thickBot="1">
      <c r="A548" s="11" t="str">
        <f t="shared" si="25"/>
        <v>M885874 23</v>
      </c>
      <c r="B548" s="3" t="s">
        <v>197</v>
      </c>
      <c r="C548" s="263">
        <v>23</v>
      </c>
      <c r="D548" s="265">
        <v>1004.81</v>
      </c>
      <c r="E548" s="90">
        <v>741.55</v>
      </c>
      <c r="F548" s="90" t="s">
        <v>100</v>
      </c>
      <c r="G548" s="95">
        <v>1746.36</v>
      </c>
      <c r="H548" s="93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customHeight="1" thickBot="1">
      <c r="A549" s="11" t="str">
        <f t="shared" si="25"/>
        <v>M885874 23</v>
      </c>
      <c r="B549" s="3" t="s">
        <v>197</v>
      </c>
      <c r="C549" s="264"/>
      <c r="D549" s="266"/>
      <c r="E549" s="141">
        <v>741.55</v>
      </c>
      <c r="F549" s="141">
        <v>17.579999999999998</v>
      </c>
      <c r="G549" s="140">
        <v>1763.94</v>
      </c>
      <c r="H549" s="142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customHeight="1" thickBot="1">
      <c r="A550" s="11" t="str">
        <f t="shared" si="25"/>
        <v>M885874 24</v>
      </c>
      <c r="B550" s="3" t="s">
        <v>197</v>
      </c>
      <c r="C550" s="263">
        <v>24</v>
      </c>
      <c r="D550" s="265">
        <v>1004.81</v>
      </c>
      <c r="E550" s="90">
        <v>772.7</v>
      </c>
      <c r="F550" s="90" t="s">
        <v>100</v>
      </c>
      <c r="G550" s="95">
        <v>1777.51</v>
      </c>
      <c r="H550" s="93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customHeight="1" thickBot="1">
      <c r="A551" s="11" t="str">
        <f t="shared" si="25"/>
        <v>M885874 24</v>
      </c>
      <c r="B551" s="3" t="s">
        <v>197</v>
      </c>
      <c r="C551" s="264"/>
      <c r="D551" s="266"/>
      <c r="E551" s="141">
        <v>772.7</v>
      </c>
      <c r="F551" s="141">
        <v>17.89</v>
      </c>
      <c r="G551" s="140">
        <v>1795.4</v>
      </c>
      <c r="H551" s="142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customHeight="1" thickBot="1">
      <c r="A552" s="11" t="str">
        <f t="shared" si="25"/>
        <v>M885874 25</v>
      </c>
      <c r="B552" s="3" t="s">
        <v>197</v>
      </c>
      <c r="C552" s="263">
        <v>25</v>
      </c>
      <c r="D552" s="265">
        <v>1004.81</v>
      </c>
      <c r="E552" s="141">
        <v>801.84</v>
      </c>
      <c r="F552" s="141" t="s">
        <v>100</v>
      </c>
      <c r="G552" s="140">
        <v>1806.65</v>
      </c>
      <c r="H552" s="142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customHeight="1" thickBot="1">
      <c r="A553" s="11" t="str">
        <f t="shared" si="25"/>
        <v>M885874 25</v>
      </c>
      <c r="B553" s="3" t="s">
        <v>197</v>
      </c>
      <c r="C553" s="264"/>
      <c r="D553" s="266"/>
      <c r="E553" s="90">
        <v>801.84</v>
      </c>
      <c r="F553" s="90">
        <v>18.190000000000001</v>
      </c>
      <c r="G553" s="95">
        <v>1824.84</v>
      </c>
      <c r="H553" s="93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customHeight="1" thickBot="1">
      <c r="A554" s="11" t="str">
        <f t="shared" ref="A554:A617" si="28">B554&amp;" "&amp;IF(C554="",C553,C554)</f>
        <v>M885874 26</v>
      </c>
      <c r="B554" s="3" t="s">
        <v>197</v>
      </c>
      <c r="C554" s="259">
        <v>26</v>
      </c>
      <c r="D554" s="261">
        <v>1004.81</v>
      </c>
      <c r="E554" s="158">
        <v>832.99</v>
      </c>
      <c r="F554" s="158" t="s">
        <v>100</v>
      </c>
      <c r="G554" s="152">
        <v>1837.8</v>
      </c>
      <c r="H554" s="153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customHeight="1" thickBot="1">
      <c r="A555" s="11" t="str">
        <f t="shared" si="28"/>
        <v>M885874 26</v>
      </c>
      <c r="B555" s="3" t="s">
        <v>197</v>
      </c>
      <c r="C555" s="260"/>
      <c r="D555" s="262"/>
      <c r="E555" s="90">
        <v>832.99</v>
      </c>
      <c r="F555" s="90">
        <v>18.5</v>
      </c>
      <c r="G555" s="95">
        <v>1856.3</v>
      </c>
      <c r="H555" s="93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customHeight="1" thickBot="1">
      <c r="A556" s="11" t="str">
        <f t="shared" si="28"/>
        <v>M885874 27</v>
      </c>
      <c r="B556" s="3" t="s">
        <v>197</v>
      </c>
      <c r="C556" s="263">
        <v>27</v>
      </c>
      <c r="D556" s="265">
        <v>1004.81</v>
      </c>
      <c r="E556" s="141">
        <v>863.13</v>
      </c>
      <c r="F556" s="141" t="s">
        <v>100</v>
      </c>
      <c r="G556" s="140">
        <v>1867.94</v>
      </c>
      <c r="H556" s="142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customHeight="1" thickBot="1">
      <c r="A557" s="11" t="str">
        <f t="shared" si="28"/>
        <v>M885874 27</v>
      </c>
      <c r="B557" s="3" t="s">
        <v>197</v>
      </c>
      <c r="C557" s="264"/>
      <c r="D557" s="266"/>
      <c r="E557" s="90">
        <v>863.13</v>
      </c>
      <c r="F557" s="90">
        <v>18.8</v>
      </c>
      <c r="G557" s="95">
        <v>1886.74</v>
      </c>
      <c r="H557" s="93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customHeight="1" thickBot="1">
      <c r="A558" s="11" t="str">
        <f t="shared" si="28"/>
        <v>M885874 28</v>
      </c>
      <c r="B558" s="3" t="s">
        <v>197</v>
      </c>
      <c r="C558" s="263">
        <v>28</v>
      </c>
      <c r="D558" s="265">
        <v>1004.81</v>
      </c>
      <c r="E558" s="141">
        <v>892.27</v>
      </c>
      <c r="F558" s="141" t="s">
        <v>100</v>
      </c>
      <c r="G558" s="140">
        <v>1897.08</v>
      </c>
      <c r="H558" s="142">
        <v>44850</v>
      </c>
      <c r="I558" s="43">
        <v>44850</v>
      </c>
      <c r="J558" s="32">
        <f t="shared" si="27"/>
        <v>44835</v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customHeight="1" thickBot="1">
      <c r="A559" s="11" t="str">
        <f t="shared" si="28"/>
        <v>M885874 28</v>
      </c>
      <c r="B559" s="3" t="s">
        <v>197</v>
      </c>
      <c r="C559" s="264"/>
      <c r="D559" s="266"/>
      <c r="E559" s="90">
        <v>892.27</v>
      </c>
      <c r="F559" s="90">
        <v>19.100000000000001</v>
      </c>
      <c r="G559" s="95">
        <v>1916.18</v>
      </c>
      <c r="H559" s="93">
        <v>44860</v>
      </c>
      <c r="J559" s="32" t="str">
        <f t="shared" si="27"/>
        <v>-</v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customHeight="1" thickBot="1">
      <c r="A560" s="11" t="str">
        <f t="shared" si="28"/>
        <v>M885874 29</v>
      </c>
      <c r="B560" s="3" t="s">
        <v>197</v>
      </c>
      <c r="C560" s="263">
        <v>29</v>
      </c>
      <c r="D560" s="265">
        <v>1004.81</v>
      </c>
      <c r="E560" s="141">
        <v>923.42</v>
      </c>
      <c r="F560" s="141" t="s">
        <v>100</v>
      </c>
      <c r="G560" s="140">
        <v>1928.23</v>
      </c>
      <c r="H560" s="142">
        <v>44881</v>
      </c>
      <c r="I560" s="43">
        <v>44881</v>
      </c>
      <c r="J560" s="32">
        <f t="shared" si="27"/>
        <v>44866</v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customHeight="1" thickBot="1">
      <c r="A561" s="11" t="str">
        <f t="shared" si="28"/>
        <v>M885874 29</v>
      </c>
      <c r="B561" s="3" t="s">
        <v>197</v>
      </c>
      <c r="C561" s="264"/>
      <c r="D561" s="266"/>
      <c r="E561" s="90">
        <v>923.42</v>
      </c>
      <c r="F561" s="90">
        <v>19.41</v>
      </c>
      <c r="G561" s="95">
        <v>1947.64</v>
      </c>
      <c r="H561" s="93">
        <v>44891</v>
      </c>
      <c r="J561" s="32" t="str">
        <f t="shared" si="27"/>
        <v>-</v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customHeight="1" thickBot="1">
      <c r="A562" s="11" t="str">
        <f t="shared" si="28"/>
        <v>M885874 30</v>
      </c>
      <c r="B562" s="3" t="s">
        <v>197</v>
      </c>
      <c r="C562" s="259">
        <v>30</v>
      </c>
      <c r="D562" s="261">
        <v>1004.81</v>
      </c>
      <c r="E562" s="158">
        <v>952.56</v>
      </c>
      <c r="F562" s="158" t="s">
        <v>100</v>
      </c>
      <c r="G562" s="152">
        <v>1957.37</v>
      </c>
      <c r="H562" s="153">
        <v>44911</v>
      </c>
      <c r="I562" s="43">
        <v>44911</v>
      </c>
      <c r="J562" s="32">
        <f t="shared" si="27"/>
        <v>44896</v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customHeight="1" thickBot="1">
      <c r="A563" s="11" t="str">
        <f t="shared" si="28"/>
        <v>M885874 30</v>
      </c>
      <c r="B563" s="3" t="s">
        <v>197</v>
      </c>
      <c r="C563" s="260"/>
      <c r="D563" s="262"/>
      <c r="E563" s="90">
        <v>952.56</v>
      </c>
      <c r="F563" s="90">
        <v>19.7</v>
      </c>
      <c r="G563" s="95">
        <v>1977.07</v>
      </c>
      <c r="H563" s="93">
        <v>44921</v>
      </c>
      <c r="J563" s="32" t="str">
        <f t="shared" si="27"/>
        <v>-</v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customHeight="1" thickBot="1">
      <c r="A564" s="11" t="str">
        <f t="shared" si="28"/>
        <v>M885874 31</v>
      </c>
      <c r="B564" s="3" t="s">
        <v>197</v>
      </c>
      <c r="C564" s="263">
        <v>31</v>
      </c>
      <c r="D564" s="265">
        <v>1004.81</v>
      </c>
      <c r="E564" s="141">
        <v>983.71</v>
      </c>
      <c r="F564" s="141" t="s">
        <v>100</v>
      </c>
      <c r="G564" s="140">
        <v>1988.52</v>
      </c>
      <c r="H564" s="142">
        <v>44942</v>
      </c>
      <c r="I564" s="43">
        <v>44942</v>
      </c>
      <c r="J564" s="32">
        <f t="shared" si="27"/>
        <v>44927</v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customHeight="1" thickBot="1">
      <c r="A565" s="11" t="str">
        <f t="shared" si="28"/>
        <v>M885874 31</v>
      </c>
      <c r="B565" s="3" t="s">
        <v>197</v>
      </c>
      <c r="C565" s="264"/>
      <c r="D565" s="266"/>
      <c r="E565" s="90">
        <v>983.71</v>
      </c>
      <c r="F565" s="90">
        <v>20.02</v>
      </c>
      <c r="G565" s="95">
        <v>2008.54</v>
      </c>
      <c r="H565" s="93">
        <v>44952</v>
      </c>
      <c r="J565" s="32" t="str">
        <f t="shared" si="27"/>
        <v>-</v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customHeight="1" thickBot="1">
      <c r="A566" s="11" t="str">
        <f t="shared" si="28"/>
        <v>M885874 32</v>
      </c>
      <c r="B566" s="3" t="s">
        <v>197</v>
      </c>
      <c r="C566" s="255">
        <v>32</v>
      </c>
      <c r="D566" s="257">
        <v>1004.81</v>
      </c>
      <c r="E566" s="176">
        <v>1013.85</v>
      </c>
      <c r="F566" s="178" t="s">
        <v>100</v>
      </c>
      <c r="G566" s="176">
        <v>2018.66</v>
      </c>
      <c r="H566" s="177">
        <v>44973</v>
      </c>
      <c r="I566" s="43">
        <v>44973</v>
      </c>
      <c r="J566" s="32">
        <f t="shared" si="27"/>
        <v>44958</v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customHeight="1" thickBot="1">
      <c r="A567" s="11" t="str">
        <f t="shared" si="28"/>
        <v>M885874 32</v>
      </c>
      <c r="B567" s="3" t="s">
        <v>197</v>
      </c>
      <c r="C567" s="256"/>
      <c r="D567" s="258"/>
      <c r="E567" s="95">
        <v>1013.85</v>
      </c>
      <c r="F567" s="90">
        <v>20.32</v>
      </c>
      <c r="G567" s="95">
        <v>2038.98</v>
      </c>
      <c r="H567" s="93">
        <v>44983</v>
      </c>
      <c r="J567" s="32" t="str">
        <f t="shared" si="27"/>
        <v>-</v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customHeight="1" thickBot="1">
      <c r="A568" s="11" t="str">
        <f t="shared" si="28"/>
        <v>M885874 33</v>
      </c>
      <c r="B568" s="3" t="s">
        <v>197</v>
      </c>
      <c r="C568" s="255">
        <v>33</v>
      </c>
      <c r="D568" s="257">
        <v>1004.81</v>
      </c>
      <c r="E568" s="176">
        <v>1040.98</v>
      </c>
      <c r="F568" s="178" t="s">
        <v>100</v>
      </c>
      <c r="G568" s="176">
        <v>2045.79</v>
      </c>
      <c r="H568" s="177">
        <v>45001</v>
      </c>
      <c r="I568" s="43">
        <v>45001</v>
      </c>
      <c r="J568" s="32">
        <f t="shared" si="27"/>
        <v>44986</v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customHeight="1" thickBot="1">
      <c r="A569" s="11" t="str">
        <f t="shared" si="28"/>
        <v>M885874 33</v>
      </c>
      <c r="B569" s="3" t="s">
        <v>197</v>
      </c>
      <c r="C569" s="256"/>
      <c r="D569" s="258"/>
      <c r="E569" s="95">
        <v>1040.98</v>
      </c>
      <c r="F569" s="90">
        <v>20.59</v>
      </c>
      <c r="G569" s="95">
        <v>2066.38</v>
      </c>
      <c r="H569" s="93">
        <v>45011</v>
      </c>
      <c r="J569" s="32" t="str">
        <f t="shared" si="27"/>
        <v>-</v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customHeight="1" thickBot="1">
      <c r="A570" s="11" t="str">
        <f t="shared" si="28"/>
        <v>M885874 34</v>
      </c>
      <c r="B570" s="3" t="s">
        <v>197</v>
      </c>
      <c r="C570" s="239">
        <v>34</v>
      </c>
      <c r="D570" s="253">
        <v>1004.81</v>
      </c>
      <c r="E570" s="95">
        <v>1074.1400000000001</v>
      </c>
      <c r="F570" s="90" t="s">
        <v>100</v>
      </c>
      <c r="G570" s="95">
        <v>2078.9499999999998</v>
      </c>
      <c r="H570" s="93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customHeight="1" thickBot="1">
      <c r="A571" s="11" t="str">
        <f t="shared" si="28"/>
        <v>M885874 34</v>
      </c>
      <c r="B571" s="3" t="s">
        <v>197</v>
      </c>
      <c r="C571" s="241"/>
      <c r="D571" s="254"/>
      <c r="E571" s="95">
        <v>1074.1400000000001</v>
      </c>
      <c r="F571" s="90">
        <v>20.93</v>
      </c>
      <c r="G571" s="95">
        <v>2099.88</v>
      </c>
      <c r="H571" s="93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customHeight="1" thickBot="1">
      <c r="A572" s="11" t="str">
        <f t="shared" si="28"/>
        <v>M885874 35</v>
      </c>
      <c r="B572" s="3" t="s">
        <v>197</v>
      </c>
      <c r="C572" s="239">
        <v>35</v>
      </c>
      <c r="D572" s="253">
        <v>1004.81</v>
      </c>
      <c r="E572" s="95">
        <v>1103.28</v>
      </c>
      <c r="F572" s="90" t="s">
        <v>100</v>
      </c>
      <c r="G572" s="95">
        <v>2108.09</v>
      </c>
      <c r="H572" s="93">
        <v>45062</v>
      </c>
      <c r="J572" s="32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customHeight="1" thickBot="1">
      <c r="A573" s="11" t="str">
        <f t="shared" si="28"/>
        <v>M885874 35</v>
      </c>
      <c r="B573" s="3" t="s">
        <v>197</v>
      </c>
      <c r="C573" s="241"/>
      <c r="D573" s="254"/>
      <c r="E573" s="95">
        <v>1103.28</v>
      </c>
      <c r="F573" s="90">
        <v>21.22</v>
      </c>
      <c r="G573" s="95">
        <v>2129.31</v>
      </c>
      <c r="H573" s="93">
        <v>45072</v>
      </c>
      <c r="J573" s="32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customHeight="1" thickBot="1">
      <c r="A574" s="11" t="str">
        <f t="shared" si="28"/>
        <v>M885874 36</v>
      </c>
      <c r="B574" s="3" t="s">
        <v>197</v>
      </c>
      <c r="C574" s="239">
        <v>36</v>
      </c>
      <c r="D574" s="253">
        <v>1004.81</v>
      </c>
      <c r="E574" s="95">
        <v>1134.43</v>
      </c>
      <c r="F574" s="90" t="s">
        <v>100</v>
      </c>
      <c r="G574" s="95">
        <v>2139.2399999999998</v>
      </c>
      <c r="H574" s="93">
        <v>45093</v>
      </c>
      <c r="J574" s="32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customHeight="1" thickBot="1">
      <c r="A575" s="11" t="str">
        <f t="shared" si="28"/>
        <v>M885874 36</v>
      </c>
      <c r="B575" s="3" t="s">
        <v>197</v>
      </c>
      <c r="C575" s="241"/>
      <c r="D575" s="254"/>
      <c r="E575" s="95">
        <v>1134.43</v>
      </c>
      <c r="F575" s="90">
        <v>21.54</v>
      </c>
      <c r="G575" s="95">
        <v>2160.7800000000002</v>
      </c>
      <c r="H575" s="93">
        <v>45103</v>
      </c>
      <c r="J575" s="32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customHeight="1" thickBot="1">
      <c r="A576" s="11" t="str">
        <f t="shared" si="28"/>
        <v>M885874 37</v>
      </c>
      <c r="B576" s="3" t="s">
        <v>197</v>
      </c>
      <c r="C576" s="239">
        <v>37</v>
      </c>
      <c r="D576" s="253">
        <v>1004.81</v>
      </c>
      <c r="E576" s="95">
        <v>1163.57</v>
      </c>
      <c r="F576" s="90" t="s">
        <v>100</v>
      </c>
      <c r="G576" s="95">
        <v>2168.38</v>
      </c>
      <c r="H576" s="93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customHeight="1" thickBot="1">
      <c r="A577" s="11" t="str">
        <f t="shared" si="28"/>
        <v>M885874 37</v>
      </c>
      <c r="B577" s="3" t="s">
        <v>197</v>
      </c>
      <c r="C577" s="241"/>
      <c r="D577" s="254"/>
      <c r="E577" s="95">
        <v>1163.57</v>
      </c>
      <c r="F577" s="90">
        <v>21.83</v>
      </c>
      <c r="G577" s="95">
        <v>2190.21</v>
      </c>
      <c r="H577" s="93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customHeight="1" thickBot="1">
      <c r="A578" s="11" t="str">
        <f t="shared" si="28"/>
        <v>M885874 38</v>
      </c>
      <c r="B578" s="3" t="s">
        <v>197</v>
      </c>
      <c r="C578" s="239">
        <v>38</v>
      </c>
      <c r="D578" s="253">
        <v>1004.81</v>
      </c>
      <c r="E578" s="95">
        <v>1194.72</v>
      </c>
      <c r="F578" s="90" t="s">
        <v>100</v>
      </c>
      <c r="G578" s="95">
        <v>2199.5300000000002</v>
      </c>
      <c r="H578" s="93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customHeight="1" thickBot="1">
      <c r="A579" s="11" t="str">
        <f t="shared" si="28"/>
        <v>M885874 38</v>
      </c>
      <c r="B579" s="3" t="s">
        <v>197</v>
      </c>
      <c r="C579" s="241"/>
      <c r="D579" s="254"/>
      <c r="E579" s="95">
        <v>1194.72</v>
      </c>
      <c r="F579" s="90">
        <v>22.14</v>
      </c>
      <c r="G579" s="95">
        <v>2221.67</v>
      </c>
      <c r="H579" s="93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customHeight="1" thickBot="1">
      <c r="A580" s="11" t="str">
        <f t="shared" si="28"/>
        <v>M885874 39</v>
      </c>
      <c r="B580" s="3" t="s">
        <v>197</v>
      </c>
      <c r="C580" s="239">
        <v>39</v>
      </c>
      <c r="D580" s="253">
        <v>1004.81</v>
      </c>
      <c r="E580" s="95">
        <v>1224.8599999999999</v>
      </c>
      <c r="F580" s="90" t="s">
        <v>100</v>
      </c>
      <c r="G580" s="95">
        <v>2229.67</v>
      </c>
      <c r="H580" s="93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customHeight="1" thickBot="1">
      <c r="A581" s="11" t="str">
        <f t="shared" si="28"/>
        <v>M885874 39</v>
      </c>
      <c r="B581" s="3" t="s">
        <v>197</v>
      </c>
      <c r="C581" s="241"/>
      <c r="D581" s="254"/>
      <c r="E581" s="95">
        <v>1224.8599999999999</v>
      </c>
      <c r="F581" s="90">
        <v>22.45</v>
      </c>
      <c r="G581" s="95">
        <v>2252.12</v>
      </c>
      <c r="H581" s="93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customHeight="1" thickBot="1">
      <c r="A582" s="11" t="str">
        <f t="shared" si="28"/>
        <v>M885874 40</v>
      </c>
      <c r="B582" s="3" t="s">
        <v>197</v>
      </c>
      <c r="C582" s="239">
        <v>40</v>
      </c>
      <c r="D582" s="253">
        <v>1004.81</v>
      </c>
      <c r="E582" s="95">
        <v>1254</v>
      </c>
      <c r="F582" s="90" t="s">
        <v>100</v>
      </c>
      <c r="G582" s="95">
        <v>2258.81</v>
      </c>
      <c r="H582" s="93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customHeight="1" thickBot="1">
      <c r="A583" s="11" t="str">
        <f t="shared" si="28"/>
        <v>M885874 40</v>
      </c>
      <c r="B583" s="3" t="s">
        <v>197</v>
      </c>
      <c r="C583" s="241"/>
      <c r="D583" s="254"/>
      <c r="E583" s="95">
        <v>1254</v>
      </c>
      <c r="F583" s="90">
        <v>22.74</v>
      </c>
      <c r="G583" s="95">
        <v>2281.5500000000002</v>
      </c>
      <c r="H583" s="93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customHeight="1" thickBot="1">
      <c r="A584" s="11" t="str">
        <f t="shared" si="28"/>
        <v>M885874 41</v>
      </c>
      <c r="B584" s="3" t="s">
        <v>197</v>
      </c>
      <c r="C584" s="239">
        <v>41</v>
      </c>
      <c r="D584" s="253">
        <v>1004.81</v>
      </c>
      <c r="E584" s="95">
        <v>1285.1500000000001</v>
      </c>
      <c r="F584" s="90" t="s">
        <v>100</v>
      </c>
      <c r="G584" s="95">
        <v>2289.96</v>
      </c>
      <c r="H584" s="93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customHeight="1" thickBot="1">
      <c r="A585" s="11" t="str">
        <f t="shared" si="28"/>
        <v>M885874 41</v>
      </c>
      <c r="B585" s="3" t="s">
        <v>197</v>
      </c>
      <c r="C585" s="241"/>
      <c r="D585" s="254"/>
      <c r="E585" s="95">
        <v>1285.1500000000001</v>
      </c>
      <c r="F585" s="90">
        <v>23.05</v>
      </c>
      <c r="G585" s="95">
        <v>2313.0100000000002</v>
      </c>
      <c r="H585" s="93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customHeight="1" thickBot="1">
      <c r="A586" s="11" t="str">
        <f t="shared" si="28"/>
        <v>M885874 42</v>
      </c>
      <c r="B586" s="3" t="s">
        <v>197</v>
      </c>
      <c r="C586" s="239">
        <v>42</v>
      </c>
      <c r="D586" s="253">
        <v>1004.81</v>
      </c>
      <c r="E586" s="95">
        <v>1314.29</v>
      </c>
      <c r="F586" s="90" t="s">
        <v>100</v>
      </c>
      <c r="G586" s="95">
        <v>2319.1</v>
      </c>
      <c r="H586" s="93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customHeight="1" thickBot="1">
      <c r="A587" s="11" t="str">
        <f t="shared" si="28"/>
        <v>M885874 42</v>
      </c>
      <c r="B587" s="3" t="s">
        <v>197</v>
      </c>
      <c r="C587" s="241"/>
      <c r="D587" s="254"/>
      <c r="E587" s="95">
        <v>1314.29</v>
      </c>
      <c r="F587" s="90">
        <v>23.35</v>
      </c>
      <c r="G587" s="95">
        <v>2342.4499999999998</v>
      </c>
      <c r="H587" s="93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customHeight="1" thickBot="1">
      <c r="A588" s="11" t="str">
        <f t="shared" si="28"/>
        <v>M885874 43</v>
      </c>
      <c r="B588" s="3" t="s">
        <v>197</v>
      </c>
      <c r="C588" s="239">
        <v>43</v>
      </c>
      <c r="D588" s="253">
        <v>1004.81</v>
      </c>
      <c r="E588" s="95">
        <v>1345.44</v>
      </c>
      <c r="F588" s="90" t="s">
        <v>100</v>
      </c>
      <c r="G588" s="95">
        <v>2350.25</v>
      </c>
      <c r="H588" s="93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customHeight="1" thickBot="1">
      <c r="A589" s="11" t="str">
        <f t="shared" si="28"/>
        <v>M885874 43</v>
      </c>
      <c r="B589" s="3" t="s">
        <v>197</v>
      </c>
      <c r="C589" s="241"/>
      <c r="D589" s="254"/>
      <c r="E589" s="95">
        <v>1345.44</v>
      </c>
      <c r="F589" s="90">
        <v>23.66</v>
      </c>
      <c r="G589" s="95">
        <v>2373.91</v>
      </c>
      <c r="H589" s="93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customHeight="1" thickBot="1">
      <c r="A590" s="11" t="str">
        <f t="shared" si="28"/>
        <v>M885874 44</v>
      </c>
      <c r="B590" s="3" t="s">
        <v>197</v>
      </c>
      <c r="C590" s="239">
        <v>44</v>
      </c>
      <c r="D590" s="253">
        <v>1004.81</v>
      </c>
      <c r="E590" s="95">
        <v>1375.58</v>
      </c>
      <c r="F590" s="90" t="s">
        <v>100</v>
      </c>
      <c r="G590" s="95">
        <v>2380.39</v>
      </c>
      <c r="H590" s="93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customHeight="1" thickBot="1">
      <c r="A591" s="11" t="str">
        <f t="shared" si="28"/>
        <v>M885874 44</v>
      </c>
      <c r="B591" s="3" t="s">
        <v>197</v>
      </c>
      <c r="C591" s="241"/>
      <c r="D591" s="254"/>
      <c r="E591" s="95">
        <v>1375.58</v>
      </c>
      <c r="F591" s="90">
        <v>23.96</v>
      </c>
      <c r="G591" s="95">
        <v>2404.35</v>
      </c>
      <c r="H591" s="93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customHeight="1" thickBot="1">
      <c r="A592" s="11" t="str">
        <f t="shared" si="28"/>
        <v>M885874 45</v>
      </c>
      <c r="B592" s="3" t="s">
        <v>197</v>
      </c>
      <c r="C592" s="239">
        <v>45</v>
      </c>
      <c r="D592" s="253">
        <v>1004.81</v>
      </c>
      <c r="E592" s="95">
        <v>1403.72</v>
      </c>
      <c r="F592" s="90" t="s">
        <v>100</v>
      </c>
      <c r="G592" s="95">
        <v>2408.5300000000002</v>
      </c>
      <c r="H592" s="93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customHeight="1" thickBot="1">
      <c r="A593" s="11" t="str">
        <f t="shared" si="28"/>
        <v>M885874 45</v>
      </c>
      <c r="B593" s="3" t="s">
        <v>197</v>
      </c>
      <c r="C593" s="241"/>
      <c r="D593" s="254"/>
      <c r="E593" s="95">
        <v>1403.72</v>
      </c>
      <c r="F593" s="90">
        <v>24.25</v>
      </c>
      <c r="G593" s="95">
        <v>2432.7800000000002</v>
      </c>
      <c r="H593" s="93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customHeight="1" thickBot="1">
      <c r="A594" s="11" t="str">
        <f t="shared" si="28"/>
        <v>M885874 46</v>
      </c>
      <c r="B594" s="3" t="s">
        <v>197</v>
      </c>
      <c r="C594" s="239">
        <v>46</v>
      </c>
      <c r="D594" s="253">
        <v>1004.81</v>
      </c>
      <c r="E594" s="95">
        <v>1435.87</v>
      </c>
      <c r="F594" s="90" t="s">
        <v>100</v>
      </c>
      <c r="G594" s="95">
        <v>2440.6799999999998</v>
      </c>
      <c r="H594" s="93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customHeight="1" thickBot="1">
      <c r="A595" s="11" t="str">
        <f t="shared" si="28"/>
        <v>M885874 46</v>
      </c>
      <c r="B595" s="3" t="s">
        <v>197</v>
      </c>
      <c r="C595" s="241"/>
      <c r="D595" s="254"/>
      <c r="E595" s="95">
        <v>1435.87</v>
      </c>
      <c r="F595" s="90">
        <v>24.57</v>
      </c>
      <c r="G595" s="95">
        <v>2465.25</v>
      </c>
      <c r="H595" s="93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customHeight="1" thickBot="1">
      <c r="A596" s="11" t="str">
        <f t="shared" si="28"/>
        <v>M885874 47</v>
      </c>
      <c r="B596" s="3" t="s">
        <v>197</v>
      </c>
      <c r="C596" s="239">
        <v>47</v>
      </c>
      <c r="D596" s="253">
        <v>1004.81</v>
      </c>
      <c r="E596" s="95">
        <v>1465.01</v>
      </c>
      <c r="F596" s="90" t="s">
        <v>100</v>
      </c>
      <c r="G596" s="95">
        <v>2469.8200000000002</v>
      </c>
      <c r="H596" s="93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customHeight="1" thickBot="1">
      <c r="A597" s="11" t="str">
        <f t="shared" si="28"/>
        <v>M885874 47</v>
      </c>
      <c r="B597" s="3" t="s">
        <v>197</v>
      </c>
      <c r="C597" s="241"/>
      <c r="D597" s="254"/>
      <c r="E597" s="95">
        <v>1465.01</v>
      </c>
      <c r="F597" s="90">
        <v>24.86</v>
      </c>
      <c r="G597" s="95">
        <v>2494.6799999999998</v>
      </c>
      <c r="H597" s="93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customHeight="1" thickBot="1">
      <c r="A598" s="11" t="str">
        <f t="shared" si="28"/>
        <v>M885874 48</v>
      </c>
      <c r="B598" s="3" t="s">
        <v>197</v>
      </c>
      <c r="C598" s="239">
        <v>48</v>
      </c>
      <c r="D598" s="253">
        <v>1004.81</v>
      </c>
      <c r="E598" s="95">
        <v>1496.16</v>
      </c>
      <c r="F598" s="90" t="s">
        <v>100</v>
      </c>
      <c r="G598" s="95">
        <v>2500.9699999999998</v>
      </c>
      <c r="H598" s="93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customHeight="1" thickBot="1">
      <c r="A599" s="11" t="str">
        <f t="shared" si="28"/>
        <v>M885874 48</v>
      </c>
      <c r="B599" s="3" t="s">
        <v>197</v>
      </c>
      <c r="C599" s="241"/>
      <c r="D599" s="254"/>
      <c r="E599" s="95">
        <v>1496.16</v>
      </c>
      <c r="F599" s="90">
        <v>25.18</v>
      </c>
      <c r="G599" s="95">
        <v>2526.15</v>
      </c>
      <c r="H599" s="93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customHeight="1" thickBot="1">
      <c r="A600" s="11" t="str">
        <f t="shared" si="28"/>
        <v>M885874 49</v>
      </c>
      <c r="B600" s="3" t="s">
        <v>197</v>
      </c>
      <c r="C600" s="239">
        <v>49</v>
      </c>
      <c r="D600" s="253">
        <v>1005.04</v>
      </c>
      <c r="E600" s="95">
        <v>1525.65</v>
      </c>
      <c r="F600" s="90" t="s">
        <v>100</v>
      </c>
      <c r="G600" s="95">
        <v>2530.69</v>
      </c>
      <c r="H600" s="93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customHeight="1" thickBot="1">
      <c r="A601" s="11" t="str">
        <f t="shared" si="28"/>
        <v>M885874 49</v>
      </c>
      <c r="B601" s="3" t="s">
        <v>197</v>
      </c>
      <c r="C601" s="241"/>
      <c r="D601" s="254"/>
      <c r="E601" s="95">
        <v>1525.65</v>
      </c>
      <c r="F601" s="90">
        <v>25.48</v>
      </c>
      <c r="G601" s="95">
        <v>2556.17</v>
      </c>
      <c r="H601" s="93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customHeight="1" thickBot="1">
      <c r="A602" s="11" t="str">
        <f t="shared" si="28"/>
        <v>N006554 Cuota N°</v>
      </c>
      <c r="B602" s="3" t="s">
        <v>198</v>
      </c>
      <c r="C602" s="91" t="s">
        <v>19</v>
      </c>
      <c r="D602" s="91" t="s">
        <v>20</v>
      </c>
      <c r="E602" s="91" t="s">
        <v>21</v>
      </c>
      <c r="F602" s="91" t="s">
        <v>22</v>
      </c>
      <c r="G602" s="91" t="s">
        <v>23</v>
      </c>
      <c r="H602" s="91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customHeight="1" thickBot="1">
      <c r="A603" s="11" t="str">
        <f t="shared" si="28"/>
        <v>N006554 Pago a Cuenta</v>
      </c>
      <c r="B603" s="3" t="s">
        <v>198</v>
      </c>
      <c r="C603" s="96" t="s">
        <v>110</v>
      </c>
      <c r="D603" s="95">
        <v>20990.58</v>
      </c>
      <c r="E603" s="90" t="s">
        <v>100</v>
      </c>
      <c r="F603" s="90" t="s">
        <v>100</v>
      </c>
      <c r="G603" s="95">
        <v>20990.58</v>
      </c>
      <c r="H603" s="93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customHeight="1" thickBot="1">
      <c r="A604" s="11" t="str">
        <f t="shared" si="28"/>
        <v>N006554 1</v>
      </c>
      <c r="B604" s="3" t="s">
        <v>198</v>
      </c>
      <c r="C604" s="263">
        <v>1</v>
      </c>
      <c r="D604" s="265">
        <v>17317.22</v>
      </c>
      <c r="E604" s="90">
        <v>813.91</v>
      </c>
      <c r="F604" s="90" t="s">
        <v>100</v>
      </c>
      <c r="G604" s="95">
        <v>18131.13</v>
      </c>
      <c r="H604" s="93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customHeight="1" thickBot="1">
      <c r="A605" s="11" t="str">
        <f t="shared" si="28"/>
        <v>N006554 1</v>
      </c>
      <c r="B605" s="3" t="s">
        <v>198</v>
      </c>
      <c r="C605" s="264"/>
      <c r="D605" s="266"/>
      <c r="E605" s="90">
        <v>813.91</v>
      </c>
      <c r="F605" s="90">
        <v>166.8</v>
      </c>
      <c r="G605" s="95">
        <v>18297.93</v>
      </c>
      <c r="H605" s="93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customHeight="1" thickBot="1">
      <c r="A606" s="11" t="str">
        <f t="shared" si="28"/>
        <v>N006554 2</v>
      </c>
      <c r="B606" s="3" t="s">
        <v>198</v>
      </c>
      <c r="C606" s="263">
        <v>2</v>
      </c>
      <c r="D606" s="265">
        <v>17317.22</v>
      </c>
      <c r="E606" s="95">
        <v>1350.74</v>
      </c>
      <c r="F606" s="90" t="s">
        <v>100</v>
      </c>
      <c r="G606" s="95">
        <v>18667.96</v>
      </c>
      <c r="H606" s="93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customHeight="1" thickBot="1">
      <c r="A607" s="11" t="str">
        <f t="shared" si="28"/>
        <v>N006554 2</v>
      </c>
      <c r="B607" s="3" t="s">
        <v>198</v>
      </c>
      <c r="C607" s="264"/>
      <c r="D607" s="266"/>
      <c r="E607" s="95">
        <v>1350.74</v>
      </c>
      <c r="F607" s="90">
        <v>171.75</v>
      </c>
      <c r="G607" s="95">
        <v>18839.71</v>
      </c>
      <c r="H607" s="93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customHeight="1" thickBot="1">
      <c r="A608" s="11" t="str">
        <f t="shared" si="28"/>
        <v>N006554 3</v>
      </c>
      <c r="B608" s="3" t="s">
        <v>198</v>
      </c>
      <c r="C608" s="263">
        <v>3</v>
      </c>
      <c r="D608" s="265">
        <v>17317.22</v>
      </c>
      <c r="E608" s="140">
        <v>1870.26</v>
      </c>
      <c r="F608" s="121" t="s">
        <v>100</v>
      </c>
      <c r="G608" s="120">
        <v>19187.48</v>
      </c>
      <c r="H608" s="122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customHeight="1" thickBot="1">
      <c r="A609" s="11" t="str">
        <f t="shared" si="28"/>
        <v>N006554 3</v>
      </c>
      <c r="B609" s="3" t="s">
        <v>198</v>
      </c>
      <c r="C609" s="264"/>
      <c r="D609" s="266"/>
      <c r="E609" s="140">
        <v>1870.26</v>
      </c>
      <c r="F609" s="141">
        <v>11932.05</v>
      </c>
      <c r="G609" s="140">
        <f>+D608+E609+F609</f>
        <v>31119.53</v>
      </c>
      <c r="H609" s="142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customHeight="1" thickBot="1">
      <c r="A610" s="11" t="str">
        <f t="shared" si="28"/>
        <v>N006554 4</v>
      </c>
      <c r="B610" s="3" t="s">
        <v>198</v>
      </c>
      <c r="C610" s="263">
        <v>4</v>
      </c>
      <c r="D610" s="265">
        <v>17317.22</v>
      </c>
      <c r="E610" s="120">
        <v>2372.46</v>
      </c>
      <c r="F610" s="121" t="s">
        <v>100</v>
      </c>
      <c r="G610" s="120">
        <v>19689.68</v>
      </c>
      <c r="H610" s="122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customHeight="1" thickBot="1">
      <c r="A611" s="11" t="str">
        <f t="shared" si="28"/>
        <v>N006554 4</v>
      </c>
      <c r="B611" s="3" t="s">
        <v>198</v>
      </c>
      <c r="C611" s="264"/>
      <c r="D611" s="266"/>
      <c r="E611" s="120">
        <v>2372.46</v>
      </c>
      <c r="F611" s="121">
        <v>198.21</v>
      </c>
      <c r="G611" s="120">
        <v>19887.89</v>
      </c>
      <c r="H611" s="122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customHeight="1" thickBot="1">
      <c r="A612" s="11" t="str">
        <f t="shared" si="28"/>
        <v>N006554 5</v>
      </c>
      <c r="B612" s="3" t="s">
        <v>198</v>
      </c>
      <c r="C612" s="263">
        <v>5</v>
      </c>
      <c r="D612" s="265">
        <v>17317.22</v>
      </c>
      <c r="E612" s="120">
        <v>2909.3</v>
      </c>
      <c r="F612" s="121" t="s">
        <v>100</v>
      </c>
      <c r="G612" s="120">
        <v>20226.52</v>
      </c>
      <c r="H612" s="122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customHeight="1" thickBot="1">
      <c r="A613" s="11" t="str">
        <f t="shared" si="28"/>
        <v>N006554 5</v>
      </c>
      <c r="B613" s="3" t="s">
        <v>198</v>
      </c>
      <c r="C613" s="264"/>
      <c r="D613" s="266"/>
      <c r="E613" s="120">
        <v>2909.3</v>
      </c>
      <c r="F613" s="121">
        <v>203.61</v>
      </c>
      <c r="G613" s="120">
        <v>20430.13</v>
      </c>
      <c r="H613" s="122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customHeight="1" thickBot="1">
      <c r="A614" s="11" t="str">
        <f t="shared" si="28"/>
        <v>N006554 6</v>
      </c>
      <c r="B614" s="3" t="s">
        <v>198</v>
      </c>
      <c r="C614" s="263">
        <v>6</v>
      </c>
      <c r="D614" s="265">
        <v>17317.22</v>
      </c>
      <c r="E614" s="120">
        <v>3411.49</v>
      </c>
      <c r="F614" s="121" t="s">
        <v>100</v>
      </c>
      <c r="G614" s="120">
        <v>20728.71</v>
      </c>
      <c r="H614" s="122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customHeight="1" thickBot="1">
      <c r="A615" s="11" t="str">
        <f t="shared" si="28"/>
        <v>N006554 6</v>
      </c>
      <c r="B615" s="3" t="s">
        <v>198</v>
      </c>
      <c r="C615" s="264"/>
      <c r="D615" s="266"/>
      <c r="E615" s="120">
        <v>3411.49</v>
      </c>
      <c r="F615" s="121">
        <v>208.67</v>
      </c>
      <c r="G615" s="120">
        <v>20937.38</v>
      </c>
      <c r="H615" s="122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customHeight="1" thickBot="1">
      <c r="A616" s="11" t="str">
        <f t="shared" si="28"/>
        <v>N006554 7</v>
      </c>
      <c r="B616" s="3" t="s">
        <v>198</v>
      </c>
      <c r="C616" s="263">
        <v>7</v>
      </c>
      <c r="D616" s="265">
        <v>17317.22</v>
      </c>
      <c r="E616" s="120">
        <v>3948.33</v>
      </c>
      <c r="F616" s="121" t="s">
        <v>100</v>
      </c>
      <c r="G616" s="120">
        <v>21265.55</v>
      </c>
      <c r="H616" s="122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customHeight="1" thickBot="1">
      <c r="A617" s="11" t="str">
        <f t="shared" si="28"/>
        <v>N006554 7</v>
      </c>
      <c r="B617" s="3" t="s">
        <v>198</v>
      </c>
      <c r="C617" s="264"/>
      <c r="D617" s="266"/>
      <c r="E617" s="120">
        <v>3948.33</v>
      </c>
      <c r="F617" s="121">
        <v>214.07</v>
      </c>
      <c r="G617" s="120">
        <v>21479.62</v>
      </c>
      <c r="H617" s="122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customHeight="1" thickBot="1">
      <c r="A618" s="11" t="str">
        <f t="shared" ref="A618:A681" si="31">B618&amp;" "&amp;IF(C618="",C617,C618)</f>
        <v>N006554 8</v>
      </c>
      <c r="B618" s="3" t="s">
        <v>198</v>
      </c>
      <c r="C618" s="263">
        <v>8</v>
      </c>
      <c r="D618" s="265">
        <v>17317.22</v>
      </c>
      <c r="E618" s="120">
        <v>4467.84</v>
      </c>
      <c r="F618" s="121" t="s">
        <v>100</v>
      </c>
      <c r="G618" s="120">
        <v>21785.06</v>
      </c>
      <c r="H618" s="122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customHeight="1" thickBot="1">
      <c r="A619" s="11" t="str">
        <f t="shared" si="31"/>
        <v>N006554 8</v>
      </c>
      <c r="B619" s="3" t="s">
        <v>198</v>
      </c>
      <c r="C619" s="264"/>
      <c r="D619" s="266"/>
      <c r="E619" s="120">
        <v>4467.84</v>
      </c>
      <c r="F619" s="121">
        <v>219.31</v>
      </c>
      <c r="G619" s="120">
        <v>22004.37</v>
      </c>
      <c r="H619" s="122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customHeight="1" thickBot="1">
      <c r="A620" s="11" t="str">
        <f t="shared" si="31"/>
        <v>N006554 9</v>
      </c>
      <c r="B620" s="3" t="s">
        <v>198</v>
      </c>
      <c r="C620" s="263">
        <v>9</v>
      </c>
      <c r="D620" s="265">
        <v>17317.22</v>
      </c>
      <c r="E620" s="120">
        <v>4952.7299999999996</v>
      </c>
      <c r="F620" s="121" t="s">
        <v>100</v>
      </c>
      <c r="G620" s="120">
        <v>22269.95</v>
      </c>
      <c r="H620" s="122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customHeight="1" thickBot="1">
      <c r="A621" s="11" t="str">
        <f t="shared" si="31"/>
        <v>N006554 9</v>
      </c>
      <c r="B621" s="3" t="s">
        <v>198</v>
      </c>
      <c r="C621" s="264"/>
      <c r="D621" s="266"/>
      <c r="E621" s="120">
        <v>4952.7299999999996</v>
      </c>
      <c r="F621" s="121">
        <v>224.18</v>
      </c>
      <c r="G621" s="120">
        <v>22494.13</v>
      </c>
      <c r="H621" s="122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customHeight="1" thickBot="1">
      <c r="A622" s="11" t="str">
        <f t="shared" si="31"/>
        <v>N006554 10</v>
      </c>
      <c r="B622" s="3" t="s">
        <v>198</v>
      </c>
      <c r="C622" s="263">
        <v>10</v>
      </c>
      <c r="D622" s="265">
        <v>17317.22</v>
      </c>
      <c r="E622" s="120">
        <v>5506.88</v>
      </c>
      <c r="F622" s="121" t="s">
        <v>100</v>
      </c>
      <c r="G622" s="120">
        <v>22824.1</v>
      </c>
      <c r="H622" s="122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customHeight="1" thickBot="1">
      <c r="A623" s="11" t="str">
        <f t="shared" si="31"/>
        <v>N006554 10</v>
      </c>
      <c r="B623" s="3" t="s">
        <v>198</v>
      </c>
      <c r="C623" s="264"/>
      <c r="D623" s="266"/>
      <c r="E623" s="120">
        <v>5506.88</v>
      </c>
      <c r="F623" s="121">
        <v>229.76</v>
      </c>
      <c r="G623" s="120">
        <v>23053.86</v>
      </c>
      <c r="H623" s="122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customHeight="1" thickBot="1">
      <c r="A624" s="11" t="str">
        <f t="shared" si="31"/>
        <v>N006554 11</v>
      </c>
      <c r="B624" s="3" t="s">
        <v>198</v>
      </c>
      <c r="C624" s="263">
        <v>11</v>
      </c>
      <c r="D624" s="265">
        <v>17317.22</v>
      </c>
      <c r="E624" s="120">
        <v>6009.07</v>
      </c>
      <c r="F624" s="121" t="s">
        <v>100</v>
      </c>
      <c r="G624" s="120">
        <v>23326.29</v>
      </c>
      <c r="H624" s="122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customHeight="1" thickBot="1">
      <c r="A625" s="11" t="str">
        <f t="shared" si="31"/>
        <v>N006554 11</v>
      </c>
      <c r="B625" s="3" t="s">
        <v>198</v>
      </c>
      <c r="C625" s="264"/>
      <c r="D625" s="266"/>
      <c r="E625" s="120">
        <v>6009.07</v>
      </c>
      <c r="F625" s="121">
        <v>234.81</v>
      </c>
      <c r="G625" s="120">
        <v>23561.1</v>
      </c>
      <c r="H625" s="122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customHeight="1" thickBot="1">
      <c r="A626" s="11" t="str">
        <f t="shared" si="31"/>
        <v>N006554 12</v>
      </c>
      <c r="B626" s="3" t="s">
        <v>198</v>
      </c>
      <c r="C626" s="263">
        <v>12</v>
      </c>
      <c r="D626" s="265">
        <v>17317.22</v>
      </c>
      <c r="E626" s="120">
        <v>6545.91</v>
      </c>
      <c r="F626" s="121" t="s">
        <v>100</v>
      </c>
      <c r="G626" s="120">
        <v>23863.13</v>
      </c>
      <c r="H626" s="122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customHeight="1" thickBot="1">
      <c r="A627" s="11" t="str">
        <f t="shared" si="31"/>
        <v>N006554 12</v>
      </c>
      <c r="B627" s="3" t="s">
        <v>198</v>
      </c>
      <c r="C627" s="264"/>
      <c r="D627" s="266"/>
      <c r="E627" s="120">
        <v>6545.91</v>
      </c>
      <c r="F627" s="121">
        <v>240.22</v>
      </c>
      <c r="G627" s="120">
        <v>24103.35</v>
      </c>
      <c r="H627" s="122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customHeight="1" thickBot="1">
      <c r="A628" s="11" t="str">
        <f t="shared" si="31"/>
        <v>N006554 13</v>
      </c>
      <c r="B628" s="3" t="s">
        <v>198</v>
      </c>
      <c r="C628" s="263">
        <v>13</v>
      </c>
      <c r="D628" s="265">
        <v>17317.22</v>
      </c>
      <c r="E628" s="120">
        <v>7048.11</v>
      </c>
      <c r="F628" s="121" t="s">
        <v>100</v>
      </c>
      <c r="G628" s="120">
        <v>24365.33</v>
      </c>
      <c r="H628" s="122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customHeight="1" thickBot="1">
      <c r="A629" s="11" t="str">
        <f t="shared" si="31"/>
        <v>N006554 13</v>
      </c>
      <c r="B629" s="3" t="s">
        <v>198</v>
      </c>
      <c r="C629" s="264"/>
      <c r="D629" s="266"/>
      <c r="E629" s="120">
        <v>7048.11</v>
      </c>
      <c r="F629" s="121">
        <v>245.28</v>
      </c>
      <c r="G629" s="120">
        <v>24610.61</v>
      </c>
      <c r="H629" s="122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customHeight="1" thickBot="1">
      <c r="A630" s="11" t="str">
        <f t="shared" si="31"/>
        <v>N006554 14</v>
      </c>
      <c r="B630" s="3" t="s">
        <v>198</v>
      </c>
      <c r="C630" s="263">
        <v>14</v>
      </c>
      <c r="D630" s="265">
        <v>17317.22</v>
      </c>
      <c r="E630" s="120">
        <v>7584.94</v>
      </c>
      <c r="F630" s="121" t="s">
        <v>100</v>
      </c>
      <c r="G630" s="120">
        <v>24902.16</v>
      </c>
      <c r="H630" s="122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customHeight="1" thickBot="1">
      <c r="A631" s="11" t="str">
        <f t="shared" si="31"/>
        <v>N006554 14</v>
      </c>
      <c r="B631" s="3" t="s">
        <v>198</v>
      </c>
      <c r="C631" s="264"/>
      <c r="D631" s="266"/>
      <c r="E631" s="120">
        <v>7584.94</v>
      </c>
      <c r="F631" s="121">
        <v>250.68</v>
      </c>
      <c r="G631" s="120">
        <v>25152.84</v>
      </c>
      <c r="H631" s="122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customHeight="1" thickBot="1">
      <c r="A632" s="11" t="str">
        <f t="shared" si="31"/>
        <v>N006554 15</v>
      </c>
      <c r="B632" s="3" t="s">
        <v>198</v>
      </c>
      <c r="C632" s="263">
        <v>15</v>
      </c>
      <c r="D632" s="265">
        <v>17317.22</v>
      </c>
      <c r="E632" s="120">
        <v>8104.45</v>
      </c>
      <c r="F632" s="121" t="s">
        <v>100</v>
      </c>
      <c r="G632" s="120">
        <v>25421.67</v>
      </c>
      <c r="H632" s="122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customHeight="1" thickBot="1">
      <c r="A633" s="11" t="str">
        <f t="shared" si="31"/>
        <v>N006554 15</v>
      </c>
      <c r="B633" s="3" t="s">
        <v>198</v>
      </c>
      <c r="C633" s="264"/>
      <c r="D633" s="266"/>
      <c r="E633" s="120">
        <v>8104.45</v>
      </c>
      <c r="F633" s="121">
        <v>255.91</v>
      </c>
      <c r="G633" s="120">
        <v>25677.58</v>
      </c>
      <c r="H633" s="122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customHeight="1" thickBot="1">
      <c r="A634" s="11" t="str">
        <f t="shared" si="31"/>
        <v>N006554 16</v>
      </c>
      <c r="B634" s="3" t="s">
        <v>198</v>
      </c>
      <c r="C634" s="263">
        <v>16</v>
      </c>
      <c r="D634" s="265">
        <v>17317.22</v>
      </c>
      <c r="E634" s="120">
        <v>8606.66</v>
      </c>
      <c r="F634" s="121" t="s">
        <v>100</v>
      </c>
      <c r="G634" s="120">
        <v>25923.88</v>
      </c>
      <c r="H634" s="122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customHeight="1" thickBot="1">
      <c r="A635" s="11" t="str">
        <f t="shared" si="31"/>
        <v>N006554 16</v>
      </c>
      <c r="B635" s="3" t="s">
        <v>198</v>
      </c>
      <c r="C635" s="264"/>
      <c r="D635" s="266"/>
      <c r="E635" s="120">
        <v>8606.66</v>
      </c>
      <c r="F635" s="121">
        <v>260.97000000000003</v>
      </c>
      <c r="G635" s="120">
        <v>26184.85</v>
      </c>
      <c r="H635" s="122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customHeight="1" thickBot="1">
      <c r="A636" s="11" t="str">
        <f t="shared" si="31"/>
        <v>N006554 17</v>
      </c>
      <c r="B636" s="3" t="s">
        <v>198</v>
      </c>
      <c r="C636" s="263">
        <v>17</v>
      </c>
      <c r="D636" s="265">
        <v>17317.22</v>
      </c>
      <c r="E636" s="120">
        <v>9143.49</v>
      </c>
      <c r="F636" s="121" t="s">
        <v>100</v>
      </c>
      <c r="G636" s="120">
        <v>26460.71</v>
      </c>
      <c r="H636" s="122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customHeight="1" thickBot="1">
      <c r="A637" s="11" t="str">
        <f t="shared" si="31"/>
        <v>N006554 17</v>
      </c>
      <c r="B637" s="3" t="s">
        <v>198</v>
      </c>
      <c r="C637" s="264"/>
      <c r="D637" s="266"/>
      <c r="E637" s="120">
        <v>9143.49</v>
      </c>
      <c r="F637" s="121">
        <v>266.38</v>
      </c>
      <c r="G637" s="120">
        <v>26727.09</v>
      </c>
      <c r="H637" s="122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customHeight="1" thickBot="1">
      <c r="A638" s="11" t="str">
        <f t="shared" si="31"/>
        <v>N006554 18</v>
      </c>
      <c r="B638" s="3" t="s">
        <v>198</v>
      </c>
      <c r="C638" s="263">
        <v>18</v>
      </c>
      <c r="D638" s="265">
        <v>17317.22</v>
      </c>
      <c r="E638" s="120">
        <v>9645.7000000000007</v>
      </c>
      <c r="F638" s="121" t="s">
        <v>100</v>
      </c>
      <c r="G638" s="120">
        <v>26962.92</v>
      </c>
      <c r="H638" s="122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customHeight="1" thickBot="1">
      <c r="A639" s="11" t="str">
        <f t="shared" si="31"/>
        <v>N006554 18</v>
      </c>
      <c r="B639" s="3" t="s">
        <v>198</v>
      </c>
      <c r="C639" s="264"/>
      <c r="D639" s="266"/>
      <c r="E639" s="120">
        <v>9645.7000000000007</v>
      </c>
      <c r="F639" s="121">
        <v>271.43</v>
      </c>
      <c r="G639" s="120">
        <v>27234.35</v>
      </c>
      <c r="H639" s="122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customHeight="1" thickBot="1">
      <c r="A640" s="11" t="str">
        <f t="shared" si="31"/>
        <v>N006554 19</v>
      </c>
      <c r="B640" s="3" t="s">
        <v>198</v>
      </c>
      <c r="C640" s="263">
        <v>19</v>
      </c>
      <c r="D640" s="265">
        <v>17317.22</v>
      </c>
      <c r="E640" s="120">
        <v>10182.52</v>
      </c>
      <c r="F640" s="121" t="s">
        <v>100</v>
      </c>
      <c r="G640" s="120">
        <v>27499.74</v>
      </c>
      <c r="H640" s="122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customHeight="1" thickBot="1">
      <c r="A641" s="11" t="str">
        <f t="shared" si="31"/>
        <v>N006554 19</v>
      </c>
      <c r="B641" s="3" t="s">
        <v>198</v>
      </c>
      <c r="C641" s="264"/>
      <c r="D641" s="266"/>
      <c r="E641" s="140">
        <v>10182.52</v>
      </c>
      <c r="F641" s="141">
        <v>276.83</v>
      </c>
      <c r="G641" s="140">
        <v>27776.57</v>
      </c>
      <c r="H641" s="142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customHeight="1" thickBot="1">
      <c r="A642" s="11" t="str">
        <f t="shared" si="31"/>
        <v>N006554 20</v>
      </c>
      <c r="B642" s="3" t="s">
        <v>198</v>
      </c>
      <c r="C642" s="259">
        <v>20</v>
      </c>
      <c r="D642" s="261">
        <v>17317.22</v>
      </c>
      <c r="E642" s="120">
        <v>10702.04</v>
      </c>
      <c r="F642" s="121" t="s">
        <v>100</v>
      </c>
      <c r="G642" s="120">
        <v>28019.26</v>
      </c>
      <c r="H642" s="122">
        <v>44608</v>
      </c>
      <c r="J642" s="32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customHeight="1" thickBot="1">
      <c r="A643" s="11" t="str">
        <f t="shared" si="31"/>
        <v>N006554 20</v>
      </c>
      <c r="B643" s="3" t="s">
        <v>198</v>
      </c>
      <c r="C643" s="260"/>
      <c r="D643" s="262"/>
      <c r="E643" s="152">
        <v>10702.04</v>
      </c>
      <c r="F643" s="158">
        <v>282.06</v>
      </c>
      <c r="G643" s="152">
        <v>28301.32</v>
      </c>
      <c r="H643" s="153">
        <v>44618</v>
      </c>
      <c r="I643" s="43">
        <v>44911</v>
      </c>
      <c r="J643" s="32">
        <f t="shared" si="30"/>
        <v>44896</v>
      </c>
      <c r="L643" s="11">
        <f>IF(I643&lt;&gt;"",IF(SUMIF(Planes!BA:BA,'Control de pagos'!A643,Planes!BC:BC)=0,"",SUMIF(Planes!BA:BA,'Control de pagos'!A643,Planes!BC:BC)),"")</f>
        <v>78.526800000000009</v>
      </c>
      <c r="N643" s="63">
        <f t="shared" si="29"/>
        <v>17317.22</v>
      </c>
    </row>
    <row r="644" spans="1:14" ht="15" customHeight="1" thickBot="1">
      <c r="A644" s="11" t="str">
        <f t="shared" si="31"/>
        <v>N006554 21</v>
      </c>
      <c r="B644" s="3" t="s">
        <v>198</v>
      </c>
      <c r="C644" s="263">
        <v>21</v>
      </c>
      <c r="D644" s="265">
        <v>17317.22</v>
      </c>
      <c r="E644" s="95">
        <v>11186.93</v>
      </c>
      <c r="F644" s="90" t="s">
        <v>100</v>
      </c>
      <c r="G644" s="95">
        <v>28504.15</v>
      </c>
      <c r="H644" s="93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customHeight="1" thickBot="1">
      <c r="A645" s="11" t="str">
        <f t="shared" si="31"/>
        <v>N006554 21</v>
      </c>
      <c r="B645" s="3" t="s">
        <v>198</v>
      </c>
      <c r="C645" s="264"/>
      <c r="D645" s="266"/>
      <c r="E645" s="140">
        <v>11186.93</v>
      </c>
      <c r="F645" s="141">
        <v>286.94</v>
      </c>
      <c r="G645" s="140">
        <v>28791.09</v>
      </c>
      <c r="H645" s="142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customHeight="1" thickBot="1">
      <c r="A646" s="11" t="str">
        <f t="shared" si="31"/>
        <v>N006554 22</v>
      </c>
      <c r="B646" s="3" t="s">
        <v>198</v>
      </c>
      <c r="C646" s="259">
        <v>22</v>
      </c>
      <c r="D646" s="261">
        <v>17317.22</v>
      </c>
      <c r="E646" s="95">
        <v>11741.08</v>
      </c>
      <c r="F646" s="90" t="s">
        <v>100</v>
      </c>
      <c r="G646" s="95">
        <v>29058.3</v>
      </c>
      <c r="H646" s="93">
        <v>44667</v>
      </c>
      <c r="J646" s="32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customHeight="1" thickBot="1">
      <c r="A647" s="11" t="str">
        <f t="shared" si="31"/>
        <v>N006554 22</v>
      </c>
      <c r="B647" s="3" t="s">
        <v>198</v>
      </c>
      <c r="C647" s="260"/>
      <c r="D647" s="262"/>
      <c r="E647" s="152">
        <v>11741.08</v>
      </c>
      <c r="F647" s="158">
        <v>292.52</v>
      </c>
      <c r="G647" s="152">
        <v>29350.82</v>
      </c>
      <c r="H647" s="153">
        <v>44677</v>
      </c>
      <c r="I647" s="43">
        <v>44939</v>
      </c>
      <c r="J647" s="32">
        <f t="shared" si="30"/>
        <v>44927</v>
      </c>
      <c r="L647" s="11">
        <f>IF(I647&lt;&gt;"",IF(SUMIF(Planes!BA:BA,'Control de pagos'!A647,Planes!BC:BC)=0,"",SUMIF(Planes!BA:BA,'Control de pagos'!A647,Planes!BC:BC)),"")</f>
        <v>78.526800000000009</v>
      </c>
      <c r="N647" s="63">
        <f t="shared" si="32"/>
        <v>17317.22</v>
      </c>
    </row>
    <row r="648" spans="1:14" ht="15" customHeight="1" thickBot="1">
      <c r="A648" s="11" t="str">
        <f t="shared" si="31"/>
        <v>N006554 23</v>
      </c>
      <c r="B648" s="3" t="s">
        <v>198</v>
      </c>
      <c r="C648" s="255">
        <v>23</v>
      </c>
      <c r="D648" s="257">
        <v>17317.22</v>
      </c>
      <c r="E648" s="95">
        <v>12243.27</v>
      </c>
      <c r="F648" s="90" t="s">
        <v>100</v>
      </c>
      <c r="G648" s="95">
        <v>29560.49</v>
      </c>
      <c r="H648" s="93">
        <v>44697</v>
      </c>
      <c r="J648" s="32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customHeight="1" thickBot="1">
      <c r="A649" s="11" t="str">
        <f t="shared" si="31"/>
        <v>N006554 23</v>
      </c>
      <c r="B649" s="3" t="s">
        <v>198</v>
      </c>
      <c r="C649" s="256"/>
      <c r="D649" s="258"/>
      <c r="E649" s="176">
        <v>12243.27</v>
      </c>
      <c r="F649" s="178">
        <v>297.57</v>
      </c>
      <c r="G649" s="176">
        <v>29858.06</v>
      </c>
      <c r="H649" s="177">
        <v>44707</v>
      </c>
      <c r="I649" s="43">
        <v>44999</v>
      </c>
      <c r="J649" s="32">
        <f t="shared" si="30"/>
        <v>44986</v>
      </c>
      <c r="L649" s="11">
        <f>IF(I649&lt;&gt;"",IF(SUMIF(Planes!BA:BA,'Control de pagos'!A649,Planes!BC:BC)=0,"",SUMIF(Planes!BA:BA,'Control de pagos'!A649,Planes!BC:BC)),"")</f>
        <v>78.526800000000009</v>
      </c>
      <c r="N649" s="63">
        <f t="shared" si="32"/>
        <v>17317.22</v>
      </c>
    </row>
    <row r="650" spans="1:14" ht="15" customHeight="1" thickBot="1">
      <c r="A650" s="11" t="str">
        <f t="shared" si="31"/>
        <v>N006554 24</v>
      </c>
      <c r="B650" s="3" t="s">
        <v>198</v>
      </c>
      <c r="C650" s="255">
        <v>24</v>
      </c>
      <c r="D650" s="257">
        <v>17317.22</v>
      </c>
      <c r="E650" s="95">
        <v>12780.11</v>
      </c>
      <c r="F650" s="90" t="s">
        <v>100</v>
      </c>
      <c r="G650" s="95">
        <v>30097.33</v>
      </c>
      <c r="H650" s="93">
        <v>44728</v>
      </c>
      <c r="J650" s="32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customHeight="1" thickBot="1">
      <c r="A651" s="11" t="str">
        <f t="shared" si="31"/>
        <v>N006554 24</v>
      </c>
      <c r="B651" s="3" t="s">
        <v>198</v>
      </c>
      <c r="C651" s="256"/>
      <c r="D651" s="258"/>
      <c r="E651" s="176">
        <v>12780.11</v>
      </c>
      <c r="F651" s="178">
        <v>302.98</v>
      </c>
      <c r="G651" s="176">
        <v>30400.31</v>
      </c>
      <c r="H651" s="177">
        <v>44738</v>
      </c>
      <c r="I651" s="43">
        <v>45030</v>
      </c>
      <c r="J651" s="32">
        <f t="shared" si="30"/>
        <v>45017</v>
      </c>
      <c r="L651" s="11">
        <f>IF(I651&lt;&gt;"",IF(SUMIF(Planes!BA:BA,'Control de pagos'!A651,Planes!BC:BC)=0,"",SUMIF(Planes!BA:BA,'Control de pagos'!A651,Planes!BC:BC)),"")</f>
        <v>78.526800000000009</v>
      </c>
      <c r="N651" s="63">
        <f t="shared" si="32"/>
        <v>17317.22</v>
      </c>
    </row>
    <row r="652" spans="1:14" ht="15" customHeight="1" thickBot="1">
      <c r="A652" s="11" t="str">
        <f t="shared" si="31"/>
        <v>N006554 25</v>
      </c>
      <c r="B652" s="3" t="s">
        <v>198</v>
      </c>
      <c r="C652" s="263">
        <v>25</v>
      </c>
      <c r="D652" s="265">
        <v>17317.22</v>
      </c>
      <c r="E652" s="140">
        <v>13282.31</v>
      </c>
      <c r="F652" s="141" t="s">
        <v>100</v>
      </c>
      <c r="G652" s="140">
        <v>30599.53</v>
      </c>
      <c r="H652" s="142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customHeight="1" thickBot="1">
      <c r="A653" s="11" t="str">
        <f t="shared" si="31"/>
        <v>N006554 25</v>
      </c>
      <c r="B653" s="3" t="s">
        <v>198</v>
      </c>
      <c r="C653" s="264"/>
      <c r="D653" s="266"/>
      <c r="E653" s="95">
        <v>13282.31</v>
      </c>
      <c r="F653" s="90">
        <v>308.04000000000002</v>
      </c>
      <c r="G653" s="95">
        <v>30907.57</v>
      </c>
      <c r="H653" s="93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customHeight="1" thickBot="1">
      <c r="A654" s="11" t="str">
        <f t="shared" si="31"/>
        <v>N006554 26</v>
      </c>
      <c r="B654" s="3" t="s">
        <v>198</v>
      </c>
      <c r="C654" s="239">
        <v>26</v>
      </c>
      <c r="D654" s="253">
        <v>17317.22</v>
      </c>
      <c r="E654" s="95">
        <v>13819.14</v>
      </c>
      <c r="F654" s="90" t="s">
        <v>100</v>
      </c>
      <c r="G654" s="95">
        <v>31136.36</v>
      </c>
      <c r="H654" s="93">
        <v>44789</v>
      </c>
      <c r="J654" s="32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3">
        <f t="shared" si="32"/>
        <v>17317.22</v>
      </c>
    </row>
    <row r="655" spans="1:14" ht="15" customHeight="1" thickBot="1">
      <c r="A655" s="11" t="str">
        <f t="shared" si="31"/>
        <v>N006554 26</v>
      </c>
      <c r="B655" s="3" t="s">
        <v>198</v>
      </c>
      <c r="C655" s="241"/>
      <c r="D655" s="254"/>
      <c r="E655" s="95">
        <v>13819.14</v>
      </c>
      <c r="F655" s="90">
        <v>313.44</v>
      </c>
      <c r="G655" s="95">
        <v>31449.8</v>
      </c>
      <c r="H655" s="93">
        <v>44799</v>
      </c>
      <c r="J655" s="32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customHeight="1" thickBot="1">
      <c r="A656" s="11" t="str">
        <f t="shared" si="31"/>
        <v>N006554 27</v>
      </c>
      <c r="B656" s="3" t="s">
        <v>198</v>
      </c>
      <c r="C656" s="263">
        <v>27</v>
      </c>
      <c r="D656" s="265">
        <v>17317.22</v>
      </c>
      <c r="E656" s="140">
        <v>14338.65</v>
      </c>
      <c r="F656" s="141" t="s">
        <v>100</v>
      </c>
      <c r="G656" s="140">
        <v>31655.87</v>
      </c>
      <c r="H656" s="142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customHeight="1" thickBot="1">
      <c r="A657" s="11" t="str">
        <f t="shared" si="31"/>
        <v>N006554 27</v>
      </c>
      <c r="B657" s="3" t="s">
        <v>198</v>
      </c>
      <c r="C657" s="264"/>
      <c r="D657" s="266"/>
      <c r="E657" s="95">
        <v>14338.65</v>
      </c>
      <c r="F657" s="90">
        <v>318.67</v>
      </c>
      <c r="G657" s="95">
        <v>31974.54</v>
      </c>
      <c r="H657" s="93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customHeight="1" thickBot="1">
      <c r="A658" s="11" t="str">
        <f t="shared" si="31"/>
        <v>N006554 28</v>
      </c>
      <c r="B658" s="3" t="s">
        <v>198</v>
      </c>
      <c r="C658" s="239">
        <v>28</v>
      </c>
      <c r="D658" s="253">
        <v>17317.22</v>
      </c>
      <c r="E658" s="95">
        <v>14840.86</v>
      </c>
      <c r="F658" s="90" t="s">
        <v>100</v>
      </c>
      <c r="G658" s="95">
        <v>32158.080000000002</v>
      </c>
      <c r="H658" s="93">
        <v>44850</v>
      </c>
      <c r="J658" s="32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customHeight="1" thickBot="1">
      <c r="A659" s="11" t="str">
        <f t="shared" si="31"/>
        <v>N006554 28</v>
      </c>
      <c r="B659" s="3" t="s">
        <v>198</v>
      </c>
      <c r="C659" s="241"/>
      <c r="D659" s="254"/>
      <c r="E659" s="95">
        <v>14840.86</v>
      </c>
      <c r="F659" s="90">
        <v>323.72000000000003</v>
      </c>
      <c r="G659" s="95">
        <v>32481.8</v>
      </c>
      <c r="H659" s="93">
        <v>44860</v>
      </c>
      <c r="J659" s="32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3">
        <f t="shared" si="32"/>
        <v>17317.22</v>
      </c>
    </row>
    <row r="660" spans="1:14" ht="15" customHeight="1" thickBot="1">
      <c r="A660" s="11" t="str">
        <f t="shared" si="31"/>
        <v>N006554 29</v>
      </c>
      <c r="B660" s="3" t="s">
        <v>198</v>
      </c>
      <c r="C660" s="239">
        <v>29</v>
      </c>
      <c r="D660" s="253">
        <v>17317.22</v>
      </c>
      <c r="E660" s="95">
        <v>15377.69</v>
      </c>
      <c r="F660" s="90" t="s">
        <v>100</v>
      </c>
      <c r="G660" s="95">
        <v>32694.91</v>
      </c>
      <c r="H660" s="93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customHeight="1" thickBot="1">
      <c r="A661" s="11" t="str">
        <f t="shared" si="31"/>
        <v>N006554 29</v>
      </c>
      <c r="B661" s="3" t="s">
        <v>198</v>
      </c>
      <c r="C661" s="241"/>
      <c r="D661" s="254"/>
      <c r="E661" s="95">
        <v>15377.69</v>
      </c>
      <c r="F661" s="90">
        <v>329.13</v>
      </c>
      <c r="G661" s="95">
        <v>33024.04</v>
      </c>
      <c r="H661" s="93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customHeight="1" thickBot="1">
      <c r="A662" s="11" t="str">
        <f t="shared" si="31"/>
        <v>N006554 30</v>
      </c>
      <c r="B662" s="3" t="s">
        <v>198</v>
      </c>
      <c r="C662" s="259">
        <v>30</v>
      </c>
      <c r="D662" s="261">
        <v>17317.22</v>
      </c>
      <c r="E662" s="95">
        <v>15879.9</v>
      </c>
      <c r="F662" s="90" t="s">
        <v>100</v>
      </c>
      <c r="G662" s="95">
        <v>33197.120000000003</v>
      </c>
      <c r="H662" s="93">
        <v>44911</v>
      </c>
      <c r="J662" s="32" t="str">
        <f t="shared" si="33"/>
        <v>-</v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customHeight="1" thickBot="1">
      <c r="A663" s="11" t="str">
        <f t="shared" si="31"/>
        <v>N006554 30</v>
      </c>
      <c r="B663" s="3" t="s">
        <v>198</v>
      </c>
      <c r="C663" s="260"/>
      <c r="D663" s="262"/>
      <c r="E663" s="152">
        <v>15879.9</v>
      </c>
      <c r="F663" s="158">
        <v>334.19</v>
      </c>
      <c r="G663" s="152">
        <v>33531.31</v>
      </c>
      <c r="H663" s="153">
        <v>44921</v>
      </c>
      <c r="I663" s="43">
        <v>44921</v>
      </c>
      <c r="J663" s="32">
        <f t="shared" si="33"/>
        <v>44896</v>
      </c>
      <c r="L663" s="11">
        <f>IF(I663&lt;&gt;"",IF(SUMIF(Planes!BA:BA,'Control de pagos'!A663,Planes!BC:BC)=0,"",SUMIF(Planes!BA:BA,'Control de pagos'!A663,Planes!BC:BC)),"")</f>
        <v>78.526800000000009</v>
      </c>
      <c r="N663" s="63">
        <f t="shared" si="32"/>
        <v>17317.22</v>
      </c>
    </row>
    <row r="664" spans="1:14" ht="15" customHeight="1" thickBot="1">
      <c r="A664" s="11" t="str">
        <f t="shared" si="31"/>
        <v>N006554 31</v>
      </c>
      <c r="B664" s="3" t="s">
        <v>198</v>
      </c>
      <c r="C664" s="239">
        <v>31</v>
      </c>
      <c r="D664" s="253">
        <v>17317.22</v>
      </c>
      <c r="E664" s="95">
        <v>16416.72</v>
      </c>
      <c r="F664" s="90" t="s">
        <v>100</v>
      </c>
      <c r="G664" s="95">
        <v>33733.94</v>
      </c>
      <c r="H664" s="93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customHeight="1" thickBot="1">
      <c r="A665" s="11" t="str">
        <f t="shared" si="31"/>
        <v>N006554 31</v>
      </c>
      <c r="B665" s="3" t="s">
        <v>198</v>
      </c>
      <c r="C665" s="241"/>
      <c r="D665" s="254"/>
      <c r="E665" s="95">
        <v>16416.72</v>
      </c>
      <c r="F665" s="90">
        <v>339.59</v>
      </c>
      <c r="G665" s="95">
        <v>34073.53</v>
      </c>
      <c r="H665" s="93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customHeight="1" thickBot="1">
      <c r="A666" s="11" t="str">
        <f t="shared" si="31"/>
        <v>N006554 32</v>
      </c>
      <c r="B666" s="3" t="s">
        <v>198</v>
      </c>
      <c r="C666" s="239">
        <v>32</v>
      </c>
      <c r="D666" s="253">
        <v>17317.22</v>
      </c>
      <c r="E666" s="95">
        <v>16936.240000000002</v>
      </c>
      <c r="F666" s="90" t="s">
        <v>100</v>
      </c>
      <c r="G666" s="95">
        <v>34253.46</v>
      </c>
      <c r="H666" s="93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customHeight="1" thickBot="1">
      <c r="A667" s="11" t="str">
        <f t="shared" si="31"/>
        <v>N006554 32</v>
      </c>
      <c r="B667" s="3" t="s">
        <v>198</v>
      </c>
      <c r="C667" s="241"/>
      <c r="D667" s="254"/>
      <c r="E667" s="95">
        <v>16936.240000000002</v>
      </c>
      <c r="F667" s="90">
        <v>344.82</v>
      </c>
      <c r="G667" s="95">
        <v>34598.28</v>
      </c>
      <c r="H667" s="93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customHeight="1" thickBot="1">
      <c r="A668" s="11" t="str">
        <f t="shared" si="31"/>
        <v>N006554 33</v>
      </c>
      <c r="B668" s="3" t="s">
        <v>198</v>
      </c>
      <c r="C668" s="239">
        <v>33</v>
      </c>
      <c r="D668" s="253">
        <v>17317.22</v>
      </c>
      <c r="E668" s="95">
        <v>17421.13</v>
      </c>
      <c r="F668" s="90" t="s">
        <v>100</v>
      </c>
      <c r="G668" s="95">
        <v>34738.35</v>
      </c>
      <c r="H668" s="93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customHeight="1" thickBot="1">
      <c r="A669" s="11" t="str">
        <f t="shared" si="31"/>
        <v>N006554 33</v>
      </c>
      <c r="B669" s="3" t="s">
        <v>198</v>
      </c>
      <c r="C669" s="241"/>
      <c r="D669" s="254"/>
      <c r="E669" s="95">
        <v>17421.13</v>
      </c>
      <c r="F669" s="90">
        <v>349.69</v>
      </c>
      <c r="G669" s="95">
        <v>35088.04</v>
      </c>
      <c r="H669" s="93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customHeight="1" thickBot="1">
      <c r="A670" s="11" t="str">
        <f t="shared" si="31"/>
        <v>N006554 34</v>
      </c>
      <c r="B670" s="3" t="s">
        <v>198</v>
      </c>
      <c r="C670" s="239">
        <v>34</v>
      </c>
      <c r="D670" s="253">
        <v>17317.22</v>
      </c>
      <c r="E670" s="95">
        <v>17975.28</v>
      </c>
      <c r="F670" s="90" t="s">
        <v>100</v>
      </c>
      <c r="G670" s="95">
        <v>35292.5</v>
      </c>
      <c r="H670" s="93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customHeight="1" thickBot="1">
      <c r="A671" s="11" t="str">
        <f t="shared" si="31"/>
        <v>N006554 34</v>
      </c>
      <c r="B671" s="3" t="s">
        <v>198</v>
      </c>
      <c r="C671" s="241"/>
      <c r="D671" s="254"/>
      <c r="E671" s="95">
        <v>17975.28</v>
      </c>
      <c r="F671" s="90">
        <v>355.28</v>
      </c>
      <c r="G671" s="95">
        <v>35647.78</v>
      </c>
      <c r="H671" s="93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customHeight="1" thickBot="1">
      <c r="A672" s="11" t="str">
        <f t="shared" si="31"/>
        <v>N006554 35</v>
      </c>
      <c r="B672" s="3" t="s">
        <v>198</v>
      </c>
      <c r="C672" s="239">
        <v>35</v>
      </c>
      <c r="D672" s="253">
        <v>17317.22</v>
      </c>
      <c r="E672" s="95">
        <v>18477.47</v>
      </c>
      <c r="F672" s="90" t="s">
        <v>100</v>
      </c>
      <c r="G672" s="95">
        <v>35794.69</v>
      </c>
      <c r="H672" s="93">
        <v>45062</v>
      </c>
      <c r="J672" s="32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customHeight="1" thickBot="1">
      <c r="A673" s="11" t="str">
        <f t="shared" si="31"/>
        <v>N006554 35</v>
      </c>
      <c r="B673" s="3" t="s">
        <v>198</v>
      </c>
      <c r="C673" s="241"/>
      <c r="D673" s="254"/>
      <c r="E673" s="95">
        <v>18477.47</v>
      </c>
      <c r="F673" s="90">
        <v>360.34</v>
      </c>
      <c r="G673" s="95">
        <v>36155.03</v>
      </c>
      <c r="H673" s="93">
        <v>45072</v>
      </c>
      <c r="J673" s="32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3">
        <f t="shared" si="32"/>
        <v>17317.22</v>
      </c>
    </row>
    <row r="674" spans="1:14" ht="15" customHeight="1" thickBot="1">
      <c r="A674" s="11" t="str">
        <f t="shared" si="31"/>
        <v>N006554 36</v>
      </c>
      <c r="B674" s="3" t="s">
        <v>198</v>
      </c>
      <c r="C674" s="239">
        <v>36</v>
      </c>
      <c r="D674" s="253">
        <v>17317.22</v>
      </c>
      <c r="E674" s="95">
        <v>19014.310000000001</v>
      </c>
      <c r="F674" s="90" t="s">
        <v>100</v>
      </c>
      <c r="G674" s="95">
        <v>36331.53</v>
      </c>
      <c r="H674" s="93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customHeight="1" thickBot="1">
      <c r="A675" s="11" t="str">
        <f t="shared" si="31"/>
        <v>N006554 36</v>
      </c>
      <c r="B675" s="3" t="s">
        <v>198</v>
      </c>
      <c r="C675" s="241"/>
      <c r="D675" s="254"/>
      <c r="E675" s="95">
        <v>19014.310000000001</v>
      </c>
      <c r="F675" s="90">
        <v>365.74</v>
      </c>
      <c r="G675" s="95">
        <v>36697.269999999997</v>
      </c>
      <c r="H675" s="93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customHeight="1" thickBot="1">
      <c r="A676" s="11" t="str">
        <f t="shared" si="31"/>
        <v>N006554 37</v>
      </c>
      <c r="B676" s="3" t="s">
        <v>198</v>
      </c>
      <c r="C676" s="239">
        <v>37</v>
      </c>
      <c r="D676" s="253">
        <v>17317.22</v>
      </c>
      <c r="E676" s="95">
        <v>19516.509999999998</v>
      </c>
      <c r="F676" s="90" t="s">
        <v>100</v>
      </c>
      <c r="G676" s="95">
        <v>36833.730000000003</v>
      </c>
      <c r="H676" s="93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customHeight="1" thickBot="1">
      <c r="A677" s="11" t="str">
        <f t="shared" si="31"/>
        <v>N006554 37</v>
      </c>
      <c r="B677" s="3" t="s">
        <v>198</v>
      </c>
      <c r="C677" s="241"/>
      <c r="D677" s="254"/>
      <c r="E677" s="95">
        <v>19516.509999999998</v>
      </c>
      <c r="F677" s="90">
        <v>370.79</v>
      </c>
      <c r="G677" s="95">
        <v>37204.519999999997</v>
      </c>
      <c r="H677" s="93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customHeight="1" thickBot="1">
      <c r="A678" s="11" t="str">
        <f t="shared" si="31"/>
        <v>N006554 38</v>
      </c>
      <c r="B678" s="3" t="s">
        <v>198</v>
      </c>
      <c r="C678" s="239">
        <v>38</v>
      </c>
      <c r="D678" s="253">
        <v>17317.22</v>
      </c>
      <c r="E678" s="95">
        <v>20053.34</v>
      </c>
      <c r="F678" s="90" t="s">
        <v>100</v>
      </c>
      <c r="G678" s="95">
        <v>37370.559999999998</v>
      </c>
      <c r="H678" s="93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customHeight="1" thickBot="1">
      <c r="A679" s="11" t="str">
        <f t="shared" si="31"/>
        <v>N006554 38</v>
      </c>
      <c r="B679" s="3" t="s">
        <v>198</v>
      </c>
      <c r="C679" s="241"/>
      <c r="D679" s="254"/>
      <c r="E679" s="95">
        <v>20053.34</v>
      </c>
      <c r="F679" s="90">
        <v>376.2</v>
      </c>
      <c r="G679" s="95">
        <v>37746.76</v>
      </c>
      <c r="H679" s="93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customHeight="1" thickBot="1">
      <c r="A680" s="11" t="str">
        <f t="shared" si="31"/>
        <v>N006554 39</v>
      </c>
      <c r="B680" s="3" t="s">
        <v>198</v>
      </c>
      <c r="C680" s="239">
        <v>39</v>
      </c>
      <c r="D680" s="253">
        <v>17317.22</v>
      </c>
      <c r="E680" s="95">
        <v>20572.86</v>
      </c>
      <c r="F680" s="90" t="s">
        <v>100</v>
      </c>
      <c r="G680" s="95">
        <v>37890.080000000002</v>
      </c>
      <c r="H680" s="93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customHeight="1" thickBot="1">
      <c r="A681" s="11" t="str">
        <f t="shared" si="31"/>
        <v>N006554 39</v>
      </c>
      <c r="B681" s="3" t="s">
        <v>198</v>
      </c>
      <c r="C681" s="241"/>
      <c r="D681" s="254"/>
      <c r="E681" s="95">
        <v>20572.86</v>
      </c>
      <c r="F681" s="90">
        <v>381.42</v>
      </c>
      <c r="G681" s="95">
        <v>38271.5</v>
      </c>
      <c r="H681" s="93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customHeight="1" thickBot="1">
      <c r="A682" s="11" t="str">
        <f t="shared" ref="A682:A745" si="34">B682&amp;" "&amp;IF(C682="",C681,C682)</f>
        <v>N006554 40</v>
      </c>
      <c r="B682" s="3" t="s">
        <v>198</v>
      </c>
      <c r="C682" s="239">
        <v>40</v>
      </c>
      <c r="D682" s="253">
        <v>17317.22</v>
      </c>
      <c r="E682" s="95">
        <v>21075.05</v>
      </c>
      <c r="F682" s="90" t="s">
        <v>100</v>
      </c>
      <c r="G682" s="95">
        <v>38392.269999999997</v>
      </c>
      <c r="H682" s="93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customHeight="1" thickBot="1">
      <c r="A683" s="11" t="str">
        <f t="shared" si="34"/>
        <v>N006554 40</v>
      </c>
      <c r="B683" s="3" t="s">
        <v>198</v>
      </c>
      <c r="C683" s="241"/>
      <c r="D683" s="254"/>
      <c r="E683" s="95">
        <v>21075.05</v>
      </c>
      <c r="F683" s="90">
        <v>386.48</v>
      </c>
      <c r="G683" s="95">
        <v>38778.75</v>
      </c>
      <c r="H683" s="93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customHeight="1" thickBot="1">
      <c r="A684" s="11" t="str">
        <f t="shared" si="34"/>
        <v>N006554 41</v>
      </c>
      <c r="B684" s="3" t="s">
        <v>198</v>
      </c>
      <c r="C684" s="239">
        <v>41</v>
      </c>
      <c r="D684" s="253">
        <v>17317.22</v>
      </c>
      <c r="E684" s="95">
        <v>21611.89</v>
      </c>
      <c r="F684" s="90" t="s">
        <v>100</v>
      </c>
      <c r="G684" s="95">
        <v>38929.11</v>
      </c>
      <c r="H684" s="93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customHeight="1" thickBot="1">
      <c r="A685" s="11" t="str">
        <f t="shared" si="34"/>
        <v>N006554 41</v>
      </c>
      <c r="B685" s="3" t="s">
        <v>198</v>
      </c>
      <c r="C685" s="241"/>
      <c r="D685" s="254"/>
      <c r="E685" s="95">
        <v>21611.89</v>
      </c>
      <c r="F685" s="90">
        <v>391.89</v>
      </c>
      <c r="G685" s="95">
        <v>39321</v>
      </c>
      <c r="H685" s="93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customHeight="1" thickBot="1">
      <c r="A686" s="11" t="str">
        <f t="shared" si="34"/>
        <v>N006554 42</v>
      </c>
      <c r="B686" s="3" t="s">
        <v>198</v>
      </c>
      <c r="C686" s="239">
        <v>42</v>
      </c>
      <c r="D686" s="253">
        <v>17317.22</v>
      </c>
      <c r="E686" s="95">
        <v>22114.09</v>
      </c>
      <c r="F686" s="90" t="s">
        <v>100</v>
      </c>
      <c r="G686" s="95">
        <v>39431.31</v>
      </c>
      <c r="H686" s="93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customHeight="1" thickBot="1">
      <c r="A687" s="11" t="str">
        <f t="shared" si="34"/>
        <v>N006554 42</v>
      </c>
      <c r="B687" s="3" t="s">
        <v>198</v>
      </c>
      <c r="C687" s="241"/>
      <c r="D687" s="254"/>
      <c r="E687" s="95">
        <v>22114.09</v>
      </c>
      <c r="F687" s="90">
        <v>396.94</v>
      </c>
      <c r="G687" s="95">
        <v>39828.25</v>
      </c>
      <c r="H687" s="93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customHeight="1" thickBot="1">
      <c r="A688" s="11" t="str">
        <f t="shared" si="34"/>
        <v>N006554 43</v>
      </c>
      <c r="B688" s="3" t="s">
        <v>198</v>
      </c>
      <c r="C688" s="239">
        <v>43</v>
      </c>
      <c r="D688" s="253">
        <v>17317.22</v>
      </c>
      <c r="E688" s="95">
        <v>22650.92</v>
      </c>
      <c r="F688" s="90" t="s">
        <v>100</v>
      </c>
      <c r="G688" s="95">
        <v>39968.14</v>
      </c>
      <c r="H688" s="93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customHeight="1" thickBot="1">
      <c r="A689" s="11" t="str">
        <f t="shared" si="34"/>
        <v>N006554 43</v>
      </c>
      <c r="B689" s="3" t="s">
        <v>198</v>
      </c>
      <c r="C689" s="241"/>
      <c r="D689" s="254"/>
      <c r="E689" s="95">
        <v>22650.92</v>
      </c>
      <c r="F689" s="90">
        <v>402.34</v>
      </c>
      <c r="G689" s="95">
        <v>40370.480000000003</v>
      </c>
      <c r="H689" s="93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customHeight="1" thickBot="1">
      <c r="A690" s="11" t="str">
        <f t="shared" si="34"/>
        <v>N006554 44</v>
      </c>
      <c r="B690" s="3" t="s">
        <v>198</v>
      </c>
      <c r="C690" s="239">
        <v>44</v>
      </c>
      <c r="D690" s="253">
        <v>17317.22</v>
      </c>
      <c r="E690" s="95">
        <v>23170.44</v>
      </c>
      <c r="F690" s="90" t="s">
        <v>100</v>
      </c>
      <c r="G690" s="95">
        <v>40487.660000000003</v>
      </c>
      <c r="H690" s="93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customHeight="1" thickBot="1">
      <c r="A691" s="11" t="str">
        <f t="shared" si="34"/>
        <v>N006554 44</v>
      </c>
      <c r="B691" s="3" t="s">
        <v>198</v>
      </c>
      <c r="C691" s="241"/>
      <c r="D691" s="254"/>
      <c r="E691" s="95">
        <v>23170.44</v>
      </c>
      <c r="F691" s="90">
        <v>407.57</v>
      </c>
      <c r="G691" s="95">
        <v>40895.230000000003</v>
      </c>
      <c r="H691" s="93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customHeight="1" thickBot="1">
      <c r="A692" s="11" t="str">
        <f t="shared" si="34"/>
        <v>N006554 45</v>
      </c>
      <c r="B692" s="3" t="s">
        <v>198</v>
      </c>
      <c r="C692" s="239">
        <v>45</v>
      </c>
      <c r="D692" s="253">
        <v>17317.22</v>
      </c>
      <c r="E692" s="95">
        <v>23655.33</v>
      </c>
      <c r="F692" s="90" t="s">
        <v>100</v>
      </c>
      <c r="G692" s="95">
        <v>40972.550000000003</v>
      </c>
      <c r="H692" s="93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customHeight="1" thickBot="1">
      <c r="A693" s="11" t="str">
        <f t="shared" si="34"/>
        <v>N006554 45</v>
      </c>
      <c r="B693" s="3" t="s">
        <v>198</v>
      </c>
      <c r="C693" s="241"/>
      <c r="D693" s="254"/>
      <c r="E693" s="95">
        <v>23655.33</v>
      </c>
      <c r="F693" s="90">
        <v>412.46</v>
      </c>
      <c r="G693" s="95">
        <v>41385.01</v>
      </c>
      <c r="H693" s="93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customHeight="1" thickBot="1">
      <c r="A694" s="11" t="str">
        <f t="shared" si="34"/>
        <v>N006554 46</v>
      </c>
      <c r="B694" s="3" t="s">
        <v>198</v>
      </c>
      <c r="C694" s="239">
        <v>46</v>
      </c>
      <c r="D694" s="253">
        <v>17317.22</v>
      </c>
      <c r="E694" s="95">
        <v>24209.48</v>
      </c>
      <c r="F694" s="90" t="s">
        <v>100</v>
      </c>
      <c r="G694" s="95">
        <v>41526.699999999997</v>
      </c>
      <c r="H694" s="93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customHeight="1" thickBot="1">
      <c r="A695" s="11" t="str">
        <f t="shared" si="34"/>
        <v>N006554 46</v>
      </c>
      <c r="B695" s="3" t="s">
        <v>198</v>
      </c>
      <c r="C695" s="241"/>
      <c r="D695" s="254"/>
      <c r="E695" s="95">
        <v>24209.48</v>
      </c>
      <c r="F695" s="90">
        <v>418.04</v>
      </c>
      <c r="G695" s="95">
        <v>41944.74</v>
      </c>
      <c r="H695" s="93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customHeight="1" thickBot="1">
      <c r="A696" s="11" t="str">
        <f t="shared" si="34"/>
        <v>N006554 47</v>
      </c>
      <c r="B696" s="3" t="s">
        <v>198</v>
      </c>
      <c r="C696" s="239">
        <v>47</v>
      </c>
      <c r="D696" s="253">
        <v>17317.22</v>
      </c>
      <c r="E696" s="95">
        <v>24711.67</v>
      </c>
      <c r="F696" s="90" t="s">
        <v>100</v>
      </c>
      <c r="G696" s="95">
        <v>42028.89</v>
      </c>
      <c r="H696" s="93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customHeight="1" thickBot="1">
      <c r="A697" s="11" t="str">
        <f t="shared" si="34"/>
        <v>N006554 47</v>
      </c>
      <c r="B697" s="3" t="s">
        <v>198</v>
      </c>
      <c r="C697" s="241"/>
      <c r="D697" s="254"/>
      <c r="E697" s="95">
        <v>24711.67</v>
      </c>
      <c r="F697" s="90">
        <v>423.09</v>
      </c>
      <c r="G697" s="95">
        <v>42451.98</v>
      </c>
      <c r="H697" s="93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customHeight="1" thickBot="1">
      <c r="A698" s="11" t="str">
        <f t="shared" si="34"/>
        <v>N006554 48</v>
      </c>
      <c r="B698" s="3" t="s">
        <v>198</v>
      </c>
      <c r="C698" s="239">
        <v>48</v>
      </c>
      <c r="D698" s="253">
        <v>17317.22</v>
      </c>
      <c r="E698" s="95">
        <v>25248.51</v>
      </c>
      <c r="F698" s="90" t="s">
        <v>100</v>
      </c>
      <c r="G698" s="95">
        <v>42565.73</v>
      </c>
      <c r="H698" s="93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customHeight="1" thickBot="1">
      <c r="A699" s="11" t="str">
        <f t="shared" si="34"/>
        <v>N006554 48</v>
      </c>
      <c r="B699" s="3" t="s">
        <v>198</v>
      </c>
      <c r="C699" s="241"/>
      <c r="D699" s="254"/>
      <c r="E699" s="95">
        <v>25248.51</v>
      </c>
      <c r="F699" s="90">
        <v>428.49</v>
      </c>
      <c r="G699" s="95">
        <v>42994.22</v>
      </c>
      <c r="H699" s="93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customHeight="1" thickBot="1">
      <c r="A700" s="11" t="str">
        <f t="shared" si="34"/>
        <v>N006554 49</v>
      </c>
      <c r="B700" s="3" t="s">
        <v>198</v>
      </c>
      <c r="C700" s="239">
        <v>49</v>
      </c>
      <c r="D700" s="253">
        <v>17317.22</v>
      </c>
      <c r="E700" s="95">
        <v>25750.71</v>
      </c>
      <c r="F700" s="90" t="s">
        <v>100</v>
      </c>
      <c r="G700" s="95">
        <v>43067.93</v>
      </c>
      <c r="H700" s="93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customHeight="1" thickBot="1">
      <c r="A701" s="11" t="str">
        <f t="shared" si="34"/>
        <v>N006554 49</v>
      </c>
      <c r="B701" s="3" t="s">
        <v>198</v>
      </c>
      <c r="C701" s="241"/>
      <c r="D701" s="254"/>
      <c r="E701" s="95">
        <v>25750.71</v>
      </c>
      <c r="F701" s="90">
        <v>433.55</v>
      </c>
      <c r="G701" s="95">
        <v>43501.48</v>
      </c>
      <c r="H701" s="93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customHeight="1" thickBot="1">
      <c r="A702" s="11" t="str">
        <f t="shared" si="34"/>
        <v>N006554 50</v>
      </c>
      <c r="B702" s="3" t="s">
        <v>198</v>
      </c>
      <c r="C702" s="239">
        <v>50</v>
      </c>
      <c r="D702" s="253">
        <v>17317.22</v>
      </c>
      <c r="E702" s="95">
        <v>26287.54</v>
      </c>
      <c r="F702" s="90" t="s">
        <v>100</v>
      </c>
      <c r="G702" s="95">
        <v>43604.76</v>
      </c>
      <c r="H702" s="93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customHeight="1" thickBot="1">
      <c r="A703" s="11" t="str">
        <f t="shared" si="34"/>
        <v>N006554 50</v>
      </c>
      <c r="B703" s="3" t="s">
        <v>198</v>
      </c>
      <c r="C703" s="241"/>
      <c r="D703" s="254"/>
      <c r="E703" s="95">
        <v>26287.54</v>
      </c>
      <c r="F703" s="90">
        <v>438.96</v>
      </c>
      <c r="G703" s="95">
        <v>44043.72</v>
      </c>
      <c r="H703" s="93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customHeight="1" thickBot="1">
      <c r="A704" s="11" t="str">
        <f t="shared" si="34"/>
        <v>N006554 51</v>
      </c>
      <c r="B704" s="3" t="s">
        <v>198</v>
      </c>
      <c r="C704" s="239">
        <v>51</v>
      </c>
      <c r="D704" s="253">
        <v>17317.22</v>
      </c>
      <c r="E704" s="95">
        <v>26807.06</v>
      </c>
      <c r="F704" s="90" t="s">
        <v>100</v>
      </c>
      <c r="G704" s="95">
        <v>44124.28</v>
      </c>
      <c r="H704" s="93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customHeight="1" thickBot="1">
      <c r="A705" s="11" t="str">
        <f t="shared" si="34"/>
        <v>N006554 51</v>
      </c>
      <c r="B705" s="3" t="s">
        <v>198</v>
      </c>
      <c r="C705" s="241"/>
      <c r="D705" s="254"/>
      <c r="E705" s="95">
        <v>26807.06</v>
      </c>
      <c r="F705" s="90">
        <v>444.19</v>
      </c>
      <c r="G705" s="95">
        <v>44568.47</v>
      </c>
      <c r="H705" s="93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customHeight="1" thickBot="1">
      <c r="A706" s="11" t="str">
        <f t="shared" si="34"/>
        <v>N006554 52</v>
      </c>
      <c r="B706" s="3" t="s">
        <v>198</v>
      </c>
      <c r="C706" s="239">
        <v>52</v>
      </c>
      <c r="D706" s="253">
        <v>17317.22</v>
      </c>
      <c r="E706" s="95">
        <v>27309.25</v>
      </c>
      <c r="F706" s="90" t="s">
        <v>100</v>
      </c>
      <c r="G706" s="95">
        <v>44626.47</v>
      </c>
      <c r="H706" s="93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customHeight="1" thickBot="1">
      <c r="A707" s="11" t="str">
        <f t="shared" si="34"/>
        <v>N006554 52</v>
      </c>
      <c r="B707" s="3" t="s">
        <v>198</v>
      </c>
      <c r="C707" s="241"/>
      <c r="D707" s="254"/>
      <c r="E707" s="95">
        <v>27309.25</v>
      </c>
      <c r="F707" s="90">
        <v>449.24</v>
      </c>
      <c r="G707" s="95">
        <v>45075.71</v>
      </c>
      <c r="H707" s="93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customHeight="1" thickBot="1">
      <c r="A708" s="11" t="str">
        <f t="shared" si="34"/>
        <v>N006554 53</v>
      </c>
      <c r="B708" s="3" t="s">
        <v>198</v>
      </c>
      <c r="C708" s="239">
        <v>53</v>
      </c>
      <c r="D708" s="253">
        <v>17317.22</v>
      </c>
      <c r="E708" s="95">
        <v>27846.09</v>
      </c>
      <c r="F708" s="90" t="s">
        <v>100</v>
      </c>
      <c r="G708" s="95">
        <v>45163.31</v>
      </c>
      <c r="H708" s="93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customHeight="1" thickBot="1">
      <c r="A709" s="11" t="str">
        <f t="shared" si="34"/>
        <v>N006554 53</v>
      </c>
      <c r="B709" s="3" t="s">
        <v>198</v>
      </c>
      <c r="C709" s="241"/>
      <c r="D709" s="254"/>
      <c r="E709" s="95">
        <v>27846.09</v>
      </c>
      <c r="F709" s="90">
        <v>454.64</v>
      </c>
      <c r="G709" s="95">
        <v>45617.95</v>
      </c>
      <c r="H709" s="93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customHeight="1" thickBot="1">
      <c r="A710" s="11" t="str">
        <f t="shared" si="34"/>
        <v>N006554 54</v>
      </c>
      <c r="B710" s="3" t="s">
        <v>198</v>
      </c>
      <c r="C710" s="239">
        <v>54</v>
      </c>
      <c r="D710" s="253">
        <v>17317.22</v>
      </c>
      <c r="E710" s="95">
        <v>28348.29</v>
      </c>
      <c r="F710" s="90" t="s">
        <v>100</v>
      </c>
      <c r="G710" s="95">
        <v>45665.51</v>
      </c>
      <c r="H710" s="93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customHeight="1" thickBot="1">
      <c r="A711" s="11" t="str">
        <f t="shared" si="34"/>
        <v>N006554 54</v>
      </c>
      <c r="B711" s="3" t="s">
        <v>198</v>
      </c>
      <c r="C711" s="241"/>
      <c r="D711" s="254"/>
      <c r="E711" s="95">
        <v>28348.29</v>
      </c>
      <c r="F711" s="90">
        <v>459.7</v>
      </c>
      <c r="G711" s="95">
        <v>46125.21</v>
      </c>
      <c r="H711" s="93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customHeight="1" thickBot="1">
      <c r="A712" s="11" t="str">
        <f t="shared" si="34"/>
        <v>N006554 55</v>
      </c>
      <c r="B712" s="3" t="s">
        <v>198</v>
      </c>
      <c r="C712" s="239">
        <v>55</v>
      </c>
      <c r="D712" s="253">
        <v>17317.22</v>
      </c>
      <c r="E712" s="95">
        <v>28885.119999999999</v>
      </c>
      <c r="F712" s="90" t="s">
        <v>100</v>
      </c>
      <c r="G712" s="95">
        <v>46202.34</v>
      </c>
      <c r="H712" s="93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customHeight="1" thickBot="1">
      <c r="A713" s="11" t="str">
        <f t="shared" si="34"/>
        <v>N006554 55</v>
      </c>
      <c r="B713" s="3" t="s">
        <v>198</v>
      </c>
      <c r="C713" s="241"/>
      <c r="D713" s="254"/>
      <c r="E713" s="95">
        <v>28885.119999999999</v>
      </c>
      <c r="F713" s="90">
        <v>465.11</v>
      </c>
      <c r="G713" s="95">
        <v>46667.45</v>
      </c>
      <c r="H713" s="93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customHeight="1" thickBot="1">
      <c r="A714" s="11" t="str">
        <f t="shared" si="34"/>
        <v>N006554 56</v>
      </c>
      <c r="B714" s="3" t="s">
        <v>198</v>
      </c>
      <c r="C714" s="239">
        <v>56</v>
      </c>
      <c r="D714" s="253">
        <v>17317.22</v>
      </c>
      <c r="E714" s="95">
        <v>29404.639999999999</v>
      </c>
      <c r="F714" s="90" t="s">
        <v>100</v>
      </c>
      <c r="G714" s="95">
        <v>46721.86</v>
      </c>
      <c r="H714" s="93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customHeight="1" thickBot="1">
      <c r="A715" s="11" t="str">
        <f t="shared" si="34"/>
        <v>N006554 56</v>
      </c>
      <c r="B715" s="3" t="s">
        <v>198</v>
      </c>
      <c r="C715" s="241"/>
      <c r="D715" s="254"/>
      <c r="E715" s="95">
        <v>29404.639999999999</v>
      </c>
      <c r="F715" s="90">
        <v>470.33</v>
      </c>
      <c r="G715" s="95">
        <v>47192.19</v>
      </c>
      <c r="H715" s="93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customHeight="1" thickBot="1">
      <c r="A716" s="11" t="str">
        <f t="shared" si="34"/>
        <v>N006554 57</v>
      </c>
      <c r="B716" s="3" t="s">
        <v>198</v>
      </c>
      <c r="C716" s="239">
        <v>57</v>
      </c>
      <c r="D716" s="253">
        <v>17317.22</v>
      </c>
      <c r="E716" s="95">
        <v>29889.52</v>
      </c>
      <c r="F716" s="90" t="s">
        <v>100</v>
      </c>
      <c r="G716" s="95">
        <v>47206.74</v>
      </c>
      <c r="H716" s="93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customHeight="1" thickBot="1">
      <c r="A717" s="11" t="str">
        <f t="shared" si="34"/>
        <v>N006554 57</v>
      </c>
      <c r="B717" s="3" t="s">
        <v>198</v>
      </c>
      <c r="C717" s="241"/>
      <c r="D717" s="254"/>
      <c r="E717" s="95">
        <v>29889.52</v>
      </c>
      <c r="F717" s="90">
        <v>475.22</v>
      </c>
      <c r="G717" s="95">
        <v>47681.96</v>
      </c>
      <c r="H717" s="93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customHeight="1" thickBot="1">
      <c r="A718" s="11" t="str">
        <f t="shared" si="34"/>
        <v>N006554 58</v>
      </c>
      <c r="B718" s="3" t="s">
        <v>198</v>
      </c>
      <c r="C718" s="239">
        <v>58</v>
      </c>
      <c r="D718" s="253">
        <v>17317.22</v>
      </c>
      <c r="E718" s="95">
        <v>30443.68</v>
      </c>
      <c r="F718" s="90" t="s">
        <v>100</v>
      </c>
      <c r="G718" s="95">
        <v>47760.9</v>
      </c>
      <c r="H718" s="93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customHeight="1" thickBot="1">
      <c r="A719" s="11" t="str">
        <f t="shared" si="34"/>
        <v>N006554 58</v>
      </c>
      <c r="B719" s="3" t="s">
        <v>198</v>
      </c>
      <c r="C719" s="241"/>
      <c r="D719" s="254"/>
      <c r="E719" s="95">
        <v>30443.68</v>
      </c>
      <c r="F719" s="90">
        <v>480.79</v>
      </c>
      <c r="G719" s="95">
        <v>48241.69</v>
      </c>
      <c r="H719" s="93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customHeight="1" thickBot="1">
      <c r="A720" s="11" t="str">
        <f t="shared" si="34"/>
        <v>N006554 59</v>
      </c>
      <c r="B720" s="3" t="s">
        <v>198</v>
      </c>
      <c r="C720" s="239">
        <v>59</v>
      </c>
      <c r="D720" s="253">
        <v>17317.22</v>
      </c>
      <c r="E720" s="95">
        <v>30945.87</v>
      </c>
      <c r="F720" s="90" t="s">
        <v>100</v>
      </c>
      <c r="G720" s="95">
        <v>48263.09</v>
      </c>
      <c r="H720" s="93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customHeight="1" thickBot="1">
      <c r="A721" s="11" t="str">
        <f t="shared" si="34"/>
        <v>N006554 59</v>
      </c>
      <c r="B721" s="3" t="s">
        <v>198</v>
      </c>
      <c r="C721" s="241"/>
      <c r="D721" s="254"/>
      <c r="E721" s="95">
        <v>30945.87</v>
      </c>
      <c r="F721" s="90">
        <v>485.85</v>
      </c>
      <c r="G721" s="95">
        <v>48748.94</v>
      </c>
      <c r="H721" s="93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customHeight="1" thickBot="1">
      <c r="A722" s="11" t="str">
        <f t="shared" si="34"/>
        <v>N006554 60</v>
      </c>
      <c r="B722" s="3" t="s">
        <v>198</v>
      </c>
      <c r="C722" s="239">
        <v>60</v>
      </c>
      <c r="D722" s="253">
        <v>17317.22</v>
      </c>
      <c r="E722" s="95">
        <v>31482.7</v>
      </c>
      <c r="F722" s="90" t="s">
        <v>100</v>
      </c>
      <c r="G722" s="95">
        <v>48799.92</v>
      </c>
      <c r="H722" s="93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customHeight="1" thickBot="1">
      <c r="A723" s="11" t="str">
        <f t="shared" si="34"/>
        <v>N006554 60</v>
      </c>
      <c r="B723" s="3" t="s">
        <v>198</v>
      </c>
      <c r="C723" s="241"/>
      <c r="D723" s="254"/>
      <c r="E723" s="95">
        <v>31482.7</v>
      </c>
      <c r="F723" s="90">
        <v>491.25</v>
      </c>
      <c r="G723" s="95">
        <v>49291.17</v>
      </c>
      <c r="H723" s="93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customHeight="1" thickBot="1">
      <c r="A724" s="11" t="str">
        <f t="shared" si="34"/>
        <v>N006554 61</v>
      </c>
      <c r="B724" s="3" t="s">
        <v>198</v>
      </c>
      <c r="C724" s="239">
        <v>61</v>
      </c>
      <c r="D724" s="253">
        <v>17317.22</v>
      </c>
      <c r="E724" s="95">
        <v>31984.91</v>
      </c>
      <c r="F724" s="90" t="s">
        <v>100</v>
      </c>
      <c r="G724" s="95">
        <v>49302.13</v>
      </c>
      <c r="H724" s="93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customHeight="1" thickBot="1">
      <c r="A725" s="11" t="str">
        <f t="shared" si="34"/>
        <v>N006554 61</v>
      </c>
      <c r="B725" s="3" t="s">
        <v>198</v>
      </c>
      <c r="C725" s="241"/>
      <c r="D725" s="254"/>
      <c r="E725" s="95">
        <v>31984.91</v>
      </c>
      <c r="F725" s="90">
        <v>496.3</v>
      </c>
      <c r="G725" s="95">
        <v>49798.43</v>
      </c>
      <c r="H725" s="93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customHeight="1" thickBot="1">
      <c r="A726" s="11" t="str">
        <f t="shared" si="34"/>
        <v>N006554 62</v>
      </c>
      <c r="B726" s="3" t="s">
        <v>198</v>
      </c>
      <c r="C726" s="239">
        <v>62</v>
      </c>
      <c r="D726" s="253">
        <v>17317.22</v>
      </c>
      <c r="E726" s="95">
        <v>32521.73</v>
      </c>
      <c r="F726" s="90" t="s">
        <v>100</v>
      </c>
      <c r="G726" s="95">
        <v>49838.95</v>
      </c>
      <c r="H726" s="93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customHeight="1" thickBot="1">
      <c r="A727" s="11" t="str">
        <f t="shared" si="34"/>
        <v>N006554 62</v>
      </c>
      <c r="B727" s="3" t="s">
        <v>198</v>
      </c>
      <c r="C727" s="241"/>
      <c r="D727" s="254"/>
      <c r="E727" s="95">
        <v>32521.73</v>
      </c>
      <c r="F727" s="90">
        <v>501.71</v>
      </c>
      <c r="G727" s="95">
        <v>50340.66</v>
      </c>
      <c r="H727" s="93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customHeight="1" thickBot="1">
      <c r="A728" s="11" t="str">
        <f t="shared" si="34"/>
        <v>N006554 63</v>
      </c>
      <c r="B728" s="3" t="s">
        <v>198</v>
      </c>
      <c r="C728" s="239">
        <v>63</v>
      </c>
      <c r="D728" s="253">
        <v>17317.22</v>
      </c>
      <c r="E728" s="95">
        <v>33041.26</v>
      </c>
      <c r="F728" s="90" t="s">
        <v>100</v>
      </c>
      <c r="G728" s="95">
        <v>50358.48</v>
      </c>
      <c r="H728" s="93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customHeight="1" thickBot="1">
      <c r="A729" s="11" t="str">
        <f t="shared" si="34"/>
        <v>N006554 63</v>
      </c>
      <c r="B729" s="3" t="s">
        <v>198</v>
      </c>
      <c r="C729" s="241"/>
      <c r="D729" s="254"/>
      <c r="E729" s="95">
        <v>33041.26</v>
      </c>
      <c r="F729" s="90">
        <v>506.95</v>
      </c>
      <c r="G729" s="95">
        <v>50865.43</v>
      </c>
      <c r="H729" s="93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customHeight="1" thickBot="1">
      <c r="A730" s="11" t="str">
        <f t="shared" si="34"/>
        <v>N006554 64</v>
      </c>
      <c r="B730" s="3" t="s">
        <v>198</v>
      </c>
      <c r="C730" s="239">
        <v>64</v>
      </c>
      <c r="D730" s="253">
        <v>17317.22</v>
      </c>
      <c r="E730" s="95">
        <v>33543.449999999997</v>
      </c>
      <c r="F730" s="90" t="s">
        <v>100</v>
      </c>
      <c r="G730" s="95">
        <v>50860.67</v>
      </c>
      <c r="H730" s="93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customHeight="1" thickBot="1">
      <c r="A731" s="11" t="str">
        <f t="shared" si="34"/>
        <v>N006554 64</v>
      </c>
      <c r="B731" s="3" t="s">
        <v>198</v>
      </c>
      <c r="C731" s="241"/>
      <c r="D731" s="254"/>
      <c r="E731" s="95">
        <v>33543.449999999997</v>
      </c>
      <c r="F731" s="90">
        <v>512</v>
      </c>
      <c r="G731" s="95">
        <v>51372.67</v>
      </c>
      <c r="H731" s="93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customHeight="1" thickBot="1">
      <c r="A732" s="11" t="str">
        <f t="shared" si="34"/>
        <v>N006554 65</v>
      </c>
      <c r="B732" s="3" t="s">
        <v>198</v>
      </c>
      <c r="C732" s="239">
        <v>65</v>
      </c>
      <c r="D732" s="253">
        <v>17317.22</v>
      </c>
      <c r="E732" s="95">
        <v>34080.29</v>
      </c>
      <c r="F732" s="90" t="s">
        <v>100</v>
      </c>
      <c r="G732" s="95">
        <v>51397.51</v>
      </c>
      <c r="H732" s="93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customHeight="1" thickBot="1">
      <c r="A733" s="11" t="str">
        <f t="shared" si="34"/>
        <v>N006554 65</v>
      </c>
      <c r="B733" s="3" t="s">
        <v>198</v>
      </c>
      <c r="C733" s="241"/>
      <c r="D733" s="254"/>
      <c r="E733" s="95">
        <v>34080.29</v>
      </c>
      <c r="F733" s="90">
        <v>517.4</v>
      </c>
      <c r="G733" s="95">
        <v>51914.91</v>
      </c>
      <c r="H733" s="93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customHeight="1" thickBot="1">
      <c r="A734" s="11" t="str">
        <f t="shared" si="34"/>
        <v>N006554 66</v>
      </c>
      <c r="B734" s="3" t="s">
        <v>198</v>
      </c>
      <c r="C734" s="239">
        <v>66</v>
      </c>
      <c r="D734" s="253">
        <v>17317.22</v>
      </c>
      <c r="E734" s="95">
        <v>34582.49</v>
      </c>
      <c r="F734" s="90" t="s">
        <v>100</v>
      </c>
      <c r="G734" s="95">
        <v>51899.71</v>
      </c>
      <c r="H734" s="93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customHeight="1" thickBot="1">
      <c r="A735" s="11" t="str">
        <f t="shared" si="34"/>
        <v>N006554 66</v>
      </c>
      <c r="B735" s="3" t="s">
        <v>198</v>
      </c>
      <c r="C735" s="241"/>
      <c r="D735" s="254"/>
      <c r="E735" s="95">
        <v>34582.49</v>
      </c>
      <c r="F735" s="90">
        <v>522.45000000000005</v>
      </c>
      <c r="G735" s="95">
        <v>52422.16</v>
      </c>
      <c r="H735" s="93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customHeight="1" thickBot="1">
      <c r="A736" s="11" t="str">
        <f t="shared" si="34"/>
        <v>N006554 67</v>
      </c>
      <c r="B736" s="3" t="s">
        <v>198</v>
      </c>
      <c r="C736" s="239">
        <v>67</v>
      </c>
      <c r="D736" s="253">
        <v>17317.22</v>
      </c>
      <c r="E736" s="95">
        <v>35119.32</v>
      </c>
      <c r="F736" s="90" t="s">
        <v>100</v>
      </c>
      <c r="G736" s="95">
        <v>52436.54</v>
      </c>
      <c r="H736" s="93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customHeight="1" thickBot="1">
      <c r="A737" s="11" t="str">
        <f t="shared" si="34"/>
        <v>N006554 67</v>
      </c>
      <c r="B737" s="3" t="s">
        <v>198</v>
      </c>
      <c r="C737" s="241"/>
      <c r="D737" s="254"/>
      <c r="E737" s="95">
        <v>35119.32</v>
      </c>
      <c r="F737" s="90">
        <v>527.86</v>
      </c>
      <c r="G737" s="95">
        <v>52964.4</v>
      </c>
      <c r="H737" s="93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customHeight="1" thickBot="1">
      <c r="A738" s="11" t="str">
        <f t="shared" si="34"/>
        <v>N006554 68</v>
      </c>
      <c r="B738" s="3" t="s">
        <v>198</v>
      </c>
      <c r="C738" s="239">
        <v>68</v>
      </c>
      <c r="D738" s="253">
        <v>17317.22</v>
      </c>
      <c r="E738" s="95">
        <v>35638.83</v>
      </c>
      <c r="F738" s="90" t="s">
        <v>100</v>
      </c>
      <c r="G738" s="95">
        <v>52956.05</v>
      </c>
      <c r="H738" s="93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customHeight="1" thickBot="1">
      <c r="A739" s="11" t="str">
        <f t="shared" si="34"/>
        <v>N006554 68</v>
      </c>
      <c r="B739" s="3" t="s">
        <v>198</v>
      </c>
      <c r="C739" s="241"/>
      <c r="D739" s="254"/>
      <c r="E739" s="95">
        <v>35638.83</v>
      </c>
      <c r="F739" s="90">
        <v>533.09</v>
      </c>
      <c r="G739" s="95">
        <v>53489.14</v>
      </c>
      <c r="H739" s="93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customHeight="1" thickBot="1">
      <c r="A740" s="11" t="str">
        <f t="shared" si="34"/>
        <v>N006554 69</v>
      </c>
      <c r="B740" s="3" t="s">
        <v>198</v>
      </c>
      <c r="C740" s="239">
        <v>69</v>
      </c>
      <c r="D740" s="253">
        <v>17317.22</v>
      </c>
      <c r="E740" s="95">
        <v>36123.72</v>
      </c>
      <c r="F740" s="90" t="s">
        <v>100</v>
      </c>
      <c r="G740" s="95">
        <v>53440.94</v>
      </c>
      <c r="H740" s="93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customHeight="1" thickBot="1">
      <c r="A741" s="11" t="str">
        <f t="shared" si="34"/>
        <v>N006554 69</v>
      </c>
      <c r="B741" s="3" t="s">
        <v>198</v>
      </c>
      <c r="C741" s="241"/>
      <c r="D741" s="254"/>
      <c r="E741" s="95">
        <v>36123.72</v>
      </c>
      <c r="F741" s="90">
        <v>537.97</v>
      </c>
      <c r="G741" s="95">
        <v>53978.91</v>
      </c>
      <c r="H741" s="93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customHeight="1" thickBot="1">
      <c r="A742" s="11" t="str">
        <f t="shared" si="34"/>
        <v>N006554 70</v>
      </c>
      <c r="B742" s="3" t="s">
        <v>198</v>
      </c>
      <c r="C742" s="239">
        <v>70</v>
      </c>
      <c r="D742" s="253">
        <v>17317.22</v>
      </c>
      <c r="E742" s="95">
        <v>36677.870000000003</v>
      </c>
      <c r="F742" s="90" t="s">
        <v>100</v>
      </c>
      <c r="G742" s="95">
        <v>53995.09</v>
      </c>
      <c r="H742" s="93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customHeight="1" thickBot="1">
      <c r="A743" s="11" t="str">
        <f t="shared" si="34"/>
        <v>N006554 70</v>
      </c>
      <c r="B743" s="3" t="s">
        <v>198</v>
      </c>
      <c r="C743" s="241"/>
      <c r="D743" s="254"/>
      <c r="E743" s="95">
        <v>36677.870000000003</v>
      </c>
      <c r="F743" s="90">
        <v>543.54999999999995</v>
      </c>
      <c r="G743" s="95">
        <v>54538.64</v>
      </c>
      <c r="H743" s="93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customHeight="1" thickBot="1">
      <c r="A744" s="11" t="str">
        <f t="shared" si="34"/>
        <v>N006554 71</v>
      </c>
      <c r="B744" s="3" t="s">
        <v>198</v>
      </c>
      <c r="C744" s="239">
        <v>71</v>
      </c>
      <c r="D744" s="253">
        <v>17317.22</v>
      </c>
      <c r="E744" s="95">
        <v>37180.080000000002</v>
      </c>
      <c r="F744" s="90" t="s">
        <v>100</v>
      </c>
      <c r="G744" s="95">
        <v>54497.3</v>
      </c>
      <c r="H744" s="93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customHeight="1" thickBot="1">
      <c r="A745" s="11" t="str">
        <f t="shared" si="34"/>
        <v>N006554 71</v>
      </c>
      <c r="B745" s="3" t="s">
        <v>198</v>
      </c>
      <c r="C745" s="241"/>
      <c r="D745" s="254"/>
      <c r="E745" s="95">
        <v>37180.080000000002</v>
      </c>
      <c r="F745" s="90">
        <v>548.61</v>
      </c>
      <c r="G745" s="95">
        <v>55045.91</v>
      </c>
      <c r="H745" s="93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customHeight="1" thickBot="1">
      <c r="A746" s="11" t="str">
        <f t="shared" ref="A746:A809" si="37">B746&amp;" "&amp;IF(C746="",C745,C746)</f>
        <v>N006554 72</v>
      </c>
      <c r="B746" s="3" t="s">
        <v>198</v>
      </c>
      <c r="C746" s="239">
        <v>72</v>
      </c>
      <c r="D746" s="253">
        <v>17317.22</v>
      </c>
      <c r="E746" s="95">
        <v>37716.9</v>
      </c>
      <c r="F746" s="90" t="s">
        <v>100</v>
      </c>
      <c r="G746" s="95">
        <v>55034.12</v>
      </c>
      <c r="H746" s="93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customHeight="1" thickBot="1">
      <c r="A747" s="11" t="str">
        <f t="shared" si="37"/>
        <v>N006554 72</v>
      </c>
      <c r="B747" s="3" t="s">
        <v>198</v>
      </c>
      <c r="C747" s="241"/>
      <c r="D747" s="254"/>
      <c r="E747" s="95">
        <v>37716.9</v>
      </c>
      <c r="F747" s="90">
        <v>554.01</v>
      </c>
      <c r="G747" s="95">
        <v>55588.13</v>
      </c>
      <c r="H747" s="93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customHeight="1" thickBot="1">
      <c r="A748" s="11" t="str">
        <f t="shared" si="37"/>
        <v>N006554 73</v>
      </c>
      <c r="B748" s="3" t="s">
        <v>198</v>
      </c>
      <c r="C748" s="239">
        <v>73</v>
      </c>
      <c r="D748" s="253">
        <v>17317.22</v>
      </c>
      <c r="E748" s="95">
        <v>38219.11</v>
      </c>
      <c r="F748" s="90" t="s">
        <v>100</v>
      </c>
      <c r="G748" s="95">
        <v>55536.33</v>
      </c>
      <c r="H748" s="93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customHeight="1" thickBot="1">
      <c r="A749" s="11" t="str">
        <f t="shared" si="37"/>
        <v>N006554 73</v>
      </c>
      <c r="B749" s="3" t="s">
        <v>198</v>
      </c>
      <c r="C749" s="241"/>
      <c r="D749" s="254"/>
      <c r="E749" s="95">
        <v>38219.11</v>
      </c>
      <c r="F749" s="90">
        <v>559.07000000000005</v>
      </c>
      <c r="G749" s="95">
        <v>56095.4</v>
      </c>
      <c r="H749" s="93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customHeight="1" thickBot="1">
      <c r="A750" s="11" t="str">
        <f t="shared" si="37"/>
        <v>N006554 74</v>
      </c>
      <c r="B750" s="3" t="s">
        <v>198</v>
      </c>
      <c r="C750" s="239">
        <v>74</v>
      </c>
      <c r="D750" s="253">
        <v>17317.22</v>
      </c>
      <c r="E750" s="95">
        <v>38755.93</v>
      </c>
      <c r="F750" s="90" t="s">
        <v>100</v>
      </c>
      <c r="G750" s="95">
        <v>56073.15</v>
      </c>
      <c r="H750" s="93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customHeight="1" thickBot="1">
      <c r="A751" s="11" t="str">
        <f t="shared" si="37"/>
        <v>N006554 74</v>
      </c>
      <c r="B751" s="3" t="s">
        <v>198</v>
      </c>
      <c r="C751" s="241"/>
      <c r="D751" s="254"/>
      <c r="E751" s="95">
        <v>38755.93</v>
      </c>
      <c r="F751" s="90">
        <v>564.47</v>
      </c>
      <c r="G751" s="95">
        <v>56637.62</v>
      </c>
      <c r="H751" s="93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customHeight="1" thickBot="1">
      <c r="A752" s="11" t="str">
        <f t="shared" si="37"/>
        <v>N006554 75</v>
      </c>
      <c r="B752" s="3" t="s">
        <v>198</v>
      </c>
      <c r="C752" s="239">
        <v>75</v>
      </c>
      <c r="D752" s="253">
        <v>17317.22</v>
      </c>
      <c r="E752" s="95">
        <v>39275.46</v>
      </c>
      <c r="F752" s="90" t="s">
        <v>100</v>
      </c>
      <c r="G752" s="95">
        <v>56592.68</v>
      </c>
      <c r="H752" s="93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customHeight="1" thickBot="1">
      <c r="A753" s="11" t="str">
        <f t="shared" si="37"/>
        <v>N006554 75</v>
      </c>
      <c r="B753" s="3" t="s">
        <v>198</v>
      </c>
      <c r="C753" s="241"/>
      <c r="D753" s="254"/>
      <c r="E753" s="95">
        <v>39275.46</v>
      </c>
      <c r="F753" s="90">
        <v>569.70000000000005</v>
      </c>
      <c r="G753" s="95">
        <v>57162.38</v>
      </c>
      <c r="H753" s="93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customHeight="1" thickBot="1">
      <c r="A754" s="11" t="str">
        <f t="shared" si="37"/>
        <v>N006554 76</v>
      </c>
      <c r="B754" s="3" t="s">
        <v>198</v>
      </c>
      <c r="C754" s="239">
        <v>76</v>
      </c>
      <c r="D754" s="253">
        <v>17317.22</v>
      </c>
      <c r="E754" s="95">
        <v>39777.65</v>
      </c>
      <c r="F754" s="90" t="s">
        <v>100</v>
      </c>
      <c r="G754" s="95">
        <v>57094.87</v>
      </c>
      <c r="H754" s="93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customHeight="1" thickBot="1">
      <c r="A755" s="11" t="str">
        <f t="shared" si="37"/>
        <v>N006554 76</v>
      </c>
      <c r="B755" s="3" t="s">
        <v>198</v>
      </c>
      <c r="C755" s="241"/>
      <c r="D755" s="254"/>
      <c r="E755" s="95">
        <v>39777.65</v>
      </c>
      <c r="F755" s="90">
        <v>574.76</v>
      </c>
      <c r="G755" s="95">
        <v>57669.63</v>
      </c>
      <c r="H755" s="93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customHeight="1" thickBot="1">
      <c r="A756" s="11" t="str">
        <f t="shared" si="37"/>
        <v>N006554 77</v>
      </c>
      <c r="B756" s="3" t="s">
        <v>198</v>
      </c>
      <c r="C756" s="239">
        <v>77</v>
      </c>
      <c r="D756" s="253">
        <v>17317.22</v>
      </c>
      <c r="E756" s="95">
        <v>40314.49</v>
      </c>
      <c r="F756" s="90" t="s">
        <v>100</v>
      </c>
      <c r="G756" s="95">
        <v>57631.71</v>
      </c>
      <c r="H756" s="93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customHeight="1" thickBot="1">
      <c r="A757" s="11" t="str">
        <f t="shared" si="37"/>
        <v>N006554 77</v>
      </c>
      <c r="B757" s="3" t="s">
        <v>198</v>
      </c>
      <c r="C757" s="241"/>
      <c r="D757" s="254"/>
      <c r="E757" s="95">
        <v>40314.49</v>
      </c>
      <c r="F757" s="90">
        <v>580.16</v>
      </c>
      <c r="G757" s="95">
        <v>58211.87</v>
      </c>
      <c r="H757" s="93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customHeight="1" thickBot="1">
      <c r="A758" s="11" t="str">
        <f t="shared" si="37"/>
        <v>N006554 78</v>
      </c>
      <c r="B758" s="3" t="s">
        <v>198</v>
      </c>
      <c r="C758" s="239">
        <v>78</v>
      </c>
      <c r="D758" s="253">
        <v>17317.22</v>
      </c>
      <c r="E758" s="95">
        <v>40816.69</v>
      </c>
      <c r="F758" s="90" t="s">
        <v>100</v>
      </c>
      <c r="G758" s="95">
        <v>58133.91</v>
      </c>
      <c r="H758" s="93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customHeight="1" thickBot="1">
      <c r="A759" s="11" t="str">
        <f t="shared" si="37"/>
        <v>N006554 78</v>
      </c>
      <c r="B759" s="3" t="s">
        <v>198</v>
      </c>
      <c r="C759" s="241"/>
      <c r="D759" s="254"/>
      <c r="E759" s="95">
        <v>40816.69</v>
      </c>
      <c r="F759" s="90">
        <v>585.21</v>
      </c>
      <c r="G759" s="95">
        <v>58719.12</v>
      </c>
      <c r="H759" s="93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customHeight="1" thickBot="1">
      <c r="A760" s="11" t="str">
        <f t="shared" si="37"/>
        <v>N006554 79</v>
      </c>
      <c r="B760" s="3" t="s">
        <v>198</v>
      </c>
      <c r="C760" s="239">
        <v>79</v>
      </c>
      <c r="D760" s="253">
        <v>17317.22</v>
      </c>
      <c r="E760" s="95">
        <v>41353.519999999997</v>
      </c>
      <c r="F760" s="90" t="s">
        <v>100</v>
      </c>
      <c r="G760" s="95">
        <v>58670.74</v>
      </c>
      <c r="H760" s="93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customHeight="1" thickBot="1">
      <c r="A761" s="11" t="str">
        <f t="shared" si="37"/>
        <v>N006554 79</v>
      </c>
      <c r="B761" s="3" t="s">
        <v>198</v>
      </c>
      <c r="C761" s="241"/>
      <c r="D761" s="254"/>
      <c r="E761" s="95">
        <v>41353.519999999997</v>
      </c>
      <c r="F761" s="90">
        <v>590.62</v>
      </c>
      <c r="G761" s="95">
        <v>59261.36</v>
      </c>
      <c r="H761" s="93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customHeight="1" thickBot="1">
      <c r="A762" s="11" t="str">
        <f t="shared" si="37"/>
        <v>N006554 80</v>
      </c>
      <c r="B762" s="3" t="s">
        <v>198</v>
      </c>
      <c r="C762" s="239">
        <v>80</v>
      </c>
      <c r="D762" s="253">
        <v>17317.22</v>
      </c>
      <c r="E762" s="95">
        <v>41873.040000000001</v>
      </c>
      <c r="F762" s="90" t="s">
        <v>100</v>
      </c>
      <c r="G762" s="95">
        <v>59190.26</v>
      </c>
      <c r="H762" s="93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customHeight="1" thickBot="1">
      <c r="A763" s="11" t="str">
        <f t="shared" si="37"/>
        <v>N006554 80</v>
      </c>
      <c r="B763" s="3" t="s">
        <v>198</v>
      </c>
      <c r="C763" s="241"/>
      <c r="D763" s="254"/>
      <c r="E763" s="95">
        <v>41873.040000000001</v>
      </c>
      <c r="F763" s="90">
        <v>595.85</v>
      </c>
      <c r="G763" s="95">
        <v>59786.11</v>
      </c>
      <c r="H763" s="93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customHeight="1" thickBot="1">
      <c r="A764" s="11" t="str">
        <f t="shared" si="37"/>
        <v>N006554 81</v>
      </c>
      <c r="B764" s="3" t="s">
        <v>198</v>
      </c>
      <c r="C764" s="239">
        <v>81</v>
      </c>
      <c r="D764" s="253">
        <v>17317.22</v>
      </c>
      <c r="E764" s="95">
        <v>42357.919999999998</v>
      </c>
      <c r="F764" s="90" t="s">
        <v>100</v>
      </c>
      <c r="G764" s="95">
        <v>59675.14</v>
      </c>
      <c r="H764" s="93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customHeight="1" thickBot="1">
      <c r="A765" s="11" t="str">
        <f t="shared" si="37"/>
        <v>N006554 81</v>
      </c>
      <c r="B765" s="3" t="s">
        <v>198</v>
      </c>
      <c r="C765" s="241"/>
      <c r="D765" s="254"/>
      <c r="E765" s="95">
        <v>42357.919999999998</v>
      </c>
      <c r="F765" s="90">
        <v>600.73</v>
      </c>
      <c r="G765" s="95">
        <v>60275.87</v>
      </c>
      <c r="H765" s="93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customHeight="1" thickBot="1">
      <c r="A766" s="11" t="str">
        <f t="shared" si="37"/>
        <v>N006554 82</v>
      </c>
      <c r="B766" s="3" t="s">
        <v>198</v>
      </c>
      <c r="C766" s="239">
        <v>82</v>
      </c>
      <c r="D766" s="253">
        <v>17317.22</v>
      </c>
      <c r="E766" s="95">
        <v>42912.07</v>
      </c>
      <c r="F766" s="90" t="s">
        <v>100</v>
      </c>
      <c r="G766" s="95">
        <v>60229.29</v>
      </c>
      <c r="H766" s="93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customHeight="1" thickBot="1">
      <c r="A767" s="11" t="str">
        <f t="shared" si="37"/>
        <v>N006554 82</v>
      </c>
      <c r="B767" s="3" t="s">
        <v>198</v>
      </c>
      <c r="C767" s="241"/>
      <c r="D767" s="254"/>
      <c r="E767" s="95">
        <v>42912.07</v>
      </c>
      <c r="F767" s="90">
        <v>606.30999999999995</v>
      </c>
      <c r="G767" s="95">
        <v>60835.6</v>
      </c>
      <c r="H767" s="93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customHeight="1" thickBot="1">
      <c r="A768" s="11" t="str">
        <f t="shared" si="37"/>
        <v>N006554 83</v>
      </c>
      <c r="B768" s="3" t="s">
        <v>198</v>
      </c>
      <c r="C768" s="239">
        <v>83</v>
      </c>
      <c r="D768" s="253">
        <v>17317.22</v>
      </c>
      <c r="E768" s="95">
        <v>43414.27</v>
      </c>
      <c r="F768" s="90" t="s">
        <v>100</v>
      </c>
      <c r="G768" s="95">
        <v>60731.49</v>
      </c>
      <c r="H768" s="93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customHeight="1" thickBot="1">
      <c r="A769" s="11" t="str">
        <f t="shared" si="37"/>
        <v>N006554 83</v>
      </c>
      <c r="B769" s="3" t="s">
        <v>198</v>
      </c>
      <c r="C769" s="241"/>
      <c r="D769" s="254"/>
      <c r="E769" s="95">
        <v>43414.27</v>
      </c>
      <c r="F769" s="90">
        <v>611.36</v>
      </c>
      <c r="G769" s="95">
        <v>61342.85</v>
      </c>
      <c r="H769" s="93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customHeight="1" thickBot="1">
      <c r="A770" s="11" t="str">
        <f t="shared" si="37"/>
        <v>N006554 84</v>
      </c>
      <c r="B770" s="3" t="s">
        <v>198</v>
      </c>
      <c r="C770" s="239">
        <v>84</v>
      </c>
      <c r="D770" s="253">
        <v>17317.22</v>
      </c>
      <c r="E770" s="95">
        <v>43951.1</v>
      </c>
      <c r="F770" s="90" t="s">
        <v>100</v>
      </c>
      <c r="G770" s="95">
        <v>61268.32</v>
      </c>
      <c r="H770" s="93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customHeight="1" thickBot="1">
      <c r="A771" s="11" t="str">
        <f t="shared" si="37"/>
        <v>N006554 84</v>
      </c>
      <c r="B771" s="3" t="s">
        <v>198</v>
      </c>
      <c r="C771" s="241"/>
      <c r="D771" s="254"/>
      <c r="E771" s="95">
        <v>43951.1</v>
      </c>
      <c r="F771" s="90">
        <v>616.77</v>
      </c>
      <c r="G771" s="95">
        <v>61885.09</v>
      </c>
      <c r="H771" s="93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customHeight="1" thickBot="1">
      <c r="A772" s="11" t="str">
        <f t="shared" si="37"/>
        <v>N006554 85</v>
      </c>
      <c r="B772" s="3" t="s">
        <v>198</v>
      </c>
      <c r="C772" s="239">
        <v>85</v>
      </c>
      <c r="D772" s="253">
        <v>17317.22</v>
      </c>
      <c r="E772" s="95">
        <v>44453.3</v>
      </c>
      <c r="F772" s="90" t="s">
        <v>100</v>
      </c>
      <c r="G772" s="95">
        <v>61770.52</v>
      </c>
      <c r="H772" s="93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customHeight="1" thickBot="1">
      <c r="A773" s="11" t="str">
        <f t="shared" si="37"/>
        <v>N006554 85</v>
      </c>
      <c r="B773" s="3" t="s">
        <v>198</v>
      </c>
      <c r="C773" s="241"/>
      <c r="D773" s="254"/>
      <c r="E773" s="95">
        <v>44453.3</v>
      </c>
      <c r="F773" s="90">
        <v>621.83000000000004</v>
      </c>
      <c r="G773" s="95">
        <v>62392.35</v>
      </c>
      <c r="H773" s="93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customHeight="1" thickBot="1">
      <c r="A774" s="11" t="str">
        <f t="shared" si="37"/>
        <v>N006554 86</v>
      </c>
      <c r="B774" s="3" t="s">
        <v>198</v>
      </c>
      <c r="C774" s="239">
        <v>86</v>
      </c>
      <c r="D774" s="253">
        <v>17317.22</v>
      </c>
      <c r="E774" s="95">
        <v>44990.14</v>
      </c>
      <c r="F774" s="90" t="s">
        <v>100</v>
      </c>
      <c r="G774" s="95">
        <v>62307.360000000001</v>
      </c>
      <c r="H774" s="93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customHeight="1" thickBot="1">
      <c r="A775" s="11" t="str">
        <f t="shared" si="37"/>
        <v>N006554 86</v>
      </c>
      <c r="B775" s="3" t="s">
        <v>198</v>
      </c>
      <c r="C775" s="241"/>
      <c r="D775" s="254"/>
      <c r="E775" s="95">
        <v>44990.14</v>
      </c>
      <c r="F775" s="90">
        <v>627.23</v>
      </c>
      <c r="G775" s="95">
        <v>62934.59</v>
      </c>
      <c r="H775" s="93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customHeight="1" thickBot="1">
      <c r="A776" s="11" t="str">
        <f t="shared" si="37"/>
        <v>N006554 87</v>
      </c>
      <c r="B776" s="3" t="s">
        <v>198</v>
      </c>
      <c r="C776" s="239">
        <v>87</v>
      </c>
      <c r="D776" s="253">
        <v>17317.22</v>
      </c>
      <c r="E776" s="95">
        <v>45509.66</v>
      </c>
      <c r="F776" s="90" t="s">
        <v>100</v>
      </c>
      <c r="G776" s="95">
        <v>62826.879999999997</v>
      </c>
      <c r="H776" s="93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customHeight="1" thickBot="1">
      <c r="A777" s="11" t="str">
        <f t="shared" si="37"/>
        <v>N006554 87</v>
      </c>
      <c r="B777" s="3" t="s">
        <v>198</v>
      </c>
      <c r="C777" s="241"/>
      <c r="D777" s="254"/>
      <c r="E777" s="95">
        <v>45509.66</v>
      </c>
      <c r="F777" s="90">
        <v>632.46</v>
      </c>
      <c r="G777" s="95">
        <v>63459.34</v>
      </c>
      <c r="H777" s="93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customHeight="1" thickBot="1">
      <c r="A778" s="11" t="str">
        <f t="shared" si="37"/>
        <v>N006554 88</v>
      </c>
      <c r="B778" s="3" t="s">
        <v>198</v>
      </c>
      <c r="C778" s="239">
        <v>88</v>
      </c>
      <c r="D778" s="253">
        <v>17317.22</v>
      </c>
      <c r="E778" s="95">
        <v>46011.85</v>
      </c>
      <c r="F778" s="90" t="s">
        <v>100</v>
      </c>
      <c r="G778" s="95">
        <v>63329.07</v>
      </c>
      <c r="H778" s="93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customHeight="1" thickBot="1">
      <c r="A779" s="11" t="str">
        <f t="shared" si="37"/>
        <v>N006554 88</v>
      </c>
      <c r="B779" s="3" t="s">
        <v>198</v>
      </c>
      <c r="C779" s="241"/>
      <c r="D779" s="254"/>
      <c r="E779" s="95">
        <v>46011.85</v>
      </c>
      <c r="F779" s="90">
        <v>637.51</v>
      </c>
      <c r="G779" s="95">
        <v>63966.58</v>
      </c>
      <c r="H779" s="93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customHeight="1" thickBot="1">
      <c r="A780" s="11" t="str">
        <f t="shared" si="37"/>
        <v>N006554 89</v>
      </c>
      <c r="B780" s="3" t="s">
        <v>198</v>
      </c>
      <c r="C780" s="239">
        <v>89</v>
      </c>
      <c r="D780" s="253">
        <v>17317.22</v>
      </c>
      <c r="E780" s="95">
        <v>46548.69</v>
      </c>
      <c r="F780" s="90" t="s">
        <v>100</v>
      </c>
      <c r="G780" s="95">
        <v>63865.91</v>
      </c>
      <c r="H780" s="93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customHeight="1" thickBot="1">
      <c r="A781" s="11" t="str">
        <f t="shared" si="37"/>
        <v>N006554 89</v>
      </c>
      <c r="B781" s="3" t="s">
        <v>198</v>
      </c>
      <c r="C781" s="241"/>
      <c r="D781" s="254"/>
      <c r="E781" s="95">
        <v>46548.69</v>
      </c>
      <c r="F781" s="90">
        <v>642.91</v>
      </c>
      <c r="G781" s="95">
        <v>64508.82</v>
      </c>
      <c r="H781" s="93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customHeight="1" thickBot="1">
      <c r="A782" s="11" t="str">
        <f t="shared" si="37"/>
        <v>N006554 90</v>
      </c>
      <c r="B782" s="3" t="s">
        <v>198</v>
      </c>
      <c r="C782" s="239">
        <v>90</v>
      </c>
      <c r="D782" s="253">
        <v>17317.22</v>
      </c>
      <c r="E782" s="95">
        <v>47050.89</v>
      </c>
      <c r="F782" s="90" t="s">
        <v>100</v>
      </c>
      <c r="G782" s="95">
        <v>64368.11</v>
      </c>
      <c r="H782" s="93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customHeight="1" thickBot="1">
      <c r="A783" s="11" t="str">
        <f t="shared" si="37"/>
        <v>N006554 90</v>
      </c>
      <c r="B783" s="3" t="s">
        <v>198</v>
      </c>
      <c r="C783" s="241"/>
      <c r="D783" s="254"/>
      <c r="E783" s="95">
        <v>47050.89</v>
      </c>
      <c r="F783" s="90">
        <v>647.98</v>
      </c>
      <c r="G783" s="95">
        <v>65016.09</v>
      </c>
      <c r="H783" s="93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customHeight="1" thickBot="1">
      <c r="A784" s="11" t="str">
        <f t="shared" si="37"/>
        <v>N006554 91</v>
      </c>
      <c r="B784" s="3" t="s">
        <v>198</v>
      </c>
      <c r="C784" s="239">
        <v>91</v>
      </c>
      <c r="D784" s="253">
        <v>17317.22</v>
      </c>
      <c r="E784" s="95">
        <v>47587.72</v>
      </c>
      <c r="F784" s="90" t="s">
        <v>100</v>
      </c>
      <c r="G784" s="95">
        <v>64904.94</v>
      </c>
      <c r="H784" s="93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customHeight="1" thickBot="1">
      <c r="A785" s="11" t="str">
        <f t="shared" si="37"/>
        <v>N006554 91</v>
      </c>
      <c r="B785" s="3" t="s">
        <v>198</v>
      </c>
      <c r="C785" s="241"/>
      <c r="D785" s="254"/>
      <c r="E785" s="95">
        <v>47587.72</v>
      </c>
      <c r="F785" s="90">
        <v>653.38</v>
      </c>
      <c r="G785" s="95">
        <v>65558.320000000007</v>
      </c>
      <c r="H785" s="93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customHeight="1" thickBot="1">
      <c r="A786" s="11" t="str">
        <f t="shared" si="37"/>
        <v>N006554 92</v>
      </c>
      <c r="B786" s="3" t="s">
        <v>198</v>
      </c>
      <c r="C786" s="239">
        <v>92</v>
      </c>
      <c r="D786" s="253">
        <v>17317.22</v>
      </c>
      <c r="E786" s="95">
        <v>48107.24</v>
      </c>
      <c r="F786" s="90" t="s">
        <v>100</v>
      </c>
      <c r="G786" s="95">
        <v>65424.46</v>
      </c>
      <c r="H786" s="93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customHeight="1" thickBot="1">
      <c r="A787" s="11" t="str">
        <f t="shared" si="37"/>
        <v>N006554 92</v>
      </c>
      <c r="B787" s="3" t="s">
        <v>198</v>
      </c>
      <c r="C787" s="241"/>
      <c r="D787" s="254"/>
      <c r="E787" s="95">
        <v>48107.24</v>
      </c>
      <c r="F787" s="90">
        <v>658.61</v>
      </c>
      <c r="G787" s="95">
        <v>66083.070000000007</v>
      </c>
      <c r="H787" s="93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customHeight="1" thickBot="1">
      <c r="A788" s="11" t="str">
        <f t="shared" si="37"/>
        <v>N006554 93</v>
      </c>
      <c r="B788" s="3" t="s">
        <v>198</v>
      </c>
      <c r="C788" s="239">
        <v>93</v>
      </c>
      <c r="D788" s="253">
        <v>17317.22</v>
      </c>
      <c r="E788" s="95">
        <v>48592.12</v>
      </c>
      <c r="F788" s="90" t="s">
        <v>100</v>
      </c>
      <c r="G788" s="95">
        <v>65909.34</v>
      </c>
      <c r="H788" s="93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customHeight="1" thickBot="1">
      <c r="A789" s="11" t="str">
        <f t="shared" si="37"/>
        <v>N006554 93</v>
      </c>
      <c r="B789" s="3" t="s">
        <v>198</v>
      </c>
      <c r="C789" s="241"/>
      <c r="D789" s="254"/>
      <c r="E789" s="95">
        <v>48592.12</v>
      </c>
      <c r="F789" s="90">
        <v>663.49</v>
      </c>
      <c r="G789" s="95">
        <v>66572.83</v>
      </c>
      <c r="H789" s="93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customHeight="1" thickBot="1">
      <c r="A790" s="11" t="str">
        <f t="shared" si="37"/>
        <v>N006554 94</v>
      </c>
      <c r="B790" s="3" t="s">
        <v>198</v>
      </c>
      <c r="C790" s="239">
        <v>94</v>
      </c>
      <c r="D790" s="253">
        <v>17317.22</v>
      </c>
      <c r="E790" s="95">
        <v>49146.27</v>
      </c>
      <c r="F790" s="90" t="s">
        <v>100</v>
      </c>
      <c r="G790" s="95">
        <v>66463.490000000005</v>
      </c>
      <c r="H790" s="93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customHeight="1" thickBot="1">
      <c r="A791" s="11" t="str">
        <f t="shared" si="37"/>
        <v>N006554 94</v>
      </c>
      <c r="B791" s="3" t="s">
        <v>198</v>
      </c>
      <c r="C791" s="241"/>
      <c r="D791" s="254"/>
      <c r="E791" s="95">
        <v>49146.27</v>
      </c>
      <c r="F791" s="90">
        <v>669.06</v>
      </c>
      <c r="G791" s="95">
        <v>67132.55</v>
      </c>
      <c r="H791" s="93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customHeight="1" thickBot="1">
      <c r="A792" s="11" t="str">
        <f t="shared" si="37"/>
        <v>N006554 95</v>
      </c>
      <c r="B792" s="3" t="s">
        <v>198</v>
      </c>
      <c r="C792" s="239">
        <v>95</v>
      </c>
      <c r="D792" s="253">
        <v>17317.22</v>
      </c>
      <c r="E792" s="95">
        <v>49648.47</v>
      </c>
      <c r="F792" s="90" t="s">
        <v>100</v>
      </c>
      <c r="G792" s="95">
        <v>66965.69</v>
      </c>
      <c r="H792" s="93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customHeight="1" thickBot="1">
      <c r="A793" s="11" t="str">
        <f t="shared" si="37"/>
        <v>N006554 95</v>
      </c>
      <c r="B793" s="3" t="s">
        <v>198</v>
      </c>
      <c r="C793" s="241"/>
      <c r="D793" s="254"/>
      <c r="E793" s="95">
        <v>49648.47</v>
      </c>
      <c r="F793" s="90">
        <v>674.12</v>
      </c>
      <c r="G793" s="95">
        <v>67639.81</v>
      </c>
      <c r="H793" s="93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customHeight="1" thickBot="1">
      <c r="A794" s="11" t="str">
        <f t="shared" si="37"/>
        <v>N006554 96</v>
      </c>
      <c r="B794" s="3" t="s">
        <v>198</v>
      </c>
      <c r="C794" s="239">
        <v>96</v>
      </c>
      <c r="D794" s="253">
        <v>17317.22</v>
      </c>
      <c r="E794" s="95">
        <v>50185.3</v>
      </c>
      <c r="F794" s="90" t="s">
        <v>100</v>
      </c>
      <c r="G794" s="95">
        <v>67502.52</v>
      </c>
      <c r="H794" s="93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customHeight="1" thickBot="1">
      <c r="A795" s="11" t="str">
        <f t="shared" si="37"/>
        <v>N006554 96</v>
      </c>
      <c r="B795" s="3" t="s">
        <v>198</v>
      </c>
      <c r="C795" s="241"/>
      <c r="D795" s="254"/>
      <c r="E795" s="95">
        <v>50185.3</v>
      </c>
      <c r="F795" s="90">
        <v>679.53</v>
      </c>
      <c r="G795" s="95">
        <v>68182.05</v>
      </c>
      <c r="H795" s="93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customHeight="1" thickBot="1">
      <c r="A796" s="11" t="str">
        <f t="shared" si="37"/>
        <v>N006554 97</v>
      </c>
      <c r="B796" s="3" t="s">
        <v>198</v>
      </c>
      <c r="C796" s="239">
        <v>97</v>
      </c>
      <c r="D796" s="253">
        <v>17317.22</v>
      </c>
      <c r="E796" s="95">
        <v>50687.5</v>
      </c>
      <c r="F796" s="90" t="s">
        <v>100</v>
      </c>
      <c r="G796" s="95">
        <v>68004.72</v>
      </c>
      <c r="H796" s="93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customHeight="1" thickBot="1">
      <c r="A797" s="11" t="str">
        <f t="shared" si="37"/>
        <v>N006554 97</v>
      </c>
      <c r="B797" s="3" t="s">
        <v>198</v>
      </c>
      <c r="C797" s="241"/>
      <c r="D797" s="254"/>
      <c r="E797" s="95">
        <v>50687.5</v>
      </c>
      <c r="F797" s="90">
        <v>684.58</v>
      </c>
      <c r="G797" s="95">
        <v>68689.3</v>
      </c>
      <c r="H797" s="93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customHeight="1" thickBot="1">
      <c r="A798" s="11" t="str">
        <f t="shared" si="37"/>
        <v>N006554 98</v>
      </c>
      <c r="B798" s="3" t="s">
        <v>198</v>
      </c>
      <c r="C798" s="239">
        <v>98</v>
      </c>
      <c r="D798" s="253">
        <v>17317.22</v>
      </c>
      <c r="E798" s="95">
        <v>51224.34</v>
      </c>
      <c r="F798" s="90" t="s">
        <v>100</v>
      </c>
      <c r="G798" s="95">
        <v>68541.56</v>
      </c>
      <c r="H798" s="93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customHeight="1" thickBot="1">
      <c r="A799" s="11" t="str">
        <f t="shared" si="37"/>
        <v>N006554 98</v>
      </c>
      <c r="B799" s="3" t="s">
        <v>198</v>
      </c>
      <c r="C799" s="241"/>
      <c r="D799" s="254"/>
      <c r="E799" s="95">
        <v>51224.34</v>
      </c>
      <c r="F799" s="90">
        <v>689.98</v>
      </c>
      <c r="G799" s="95">
        <v>69231.539999999994</v>
      </c>
      <c r="H799" s="93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customHeight="1" thickBot="1">
      <c r="A800" s="11" t="str">
        <f t="shared" si="37"/>
        <v>N006554 99</v>
      </c>
      <c r="B800" s="3" t="s">
        <v>198</v>
      </c>
      <c r="C800" s="239">
        <v>99</v>
      </c>
      <c r="D800" s="253">
        <v>17317.22</v>
      </c>
      <c r="E800" s="95">
        <v>51743.86</v>
      </c>
      <c r="F800" s="90" t="s">
        <v>100</v>
      </c>
      <c r="G800" s="95">
        <v>69061.08</v>
      </c>
      <c r="H800" s="93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customHeight="1" thickBot="1">
      <c r="A801" s="11" t="str">
        <f t="shared" si="37"/>
        <v>N006554 99</v>
      </c>
      <c r="B801" s="3" t="s">
        <v>198</v>
      </c>
      <c r="C801" s="241"/>
      <c r="D801" s="254"/>
      <c r="E801" s="95">
        <v>51743.86</v>
      </c>
      <c r="F801" s="90">
        <v>695.21</v>
      </c>
      <c r="G801" s="95">
        <v>69756.289999999994</v>
      </c>
      <c r="H801" s="93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customHeight="1" thickBot="1">
      <c r="A802" s="11" t="str">
        <f t="shared" si="37"/>
        <v>N006554 100</v>
      </c>
      <c r="B802" s="3" t="s">
        <v>198</v>
      </c>
      <c r="C802" s="239">
        <v>100</v>
      </c>
      <c r="D802" s="253">
        <v>17317.22</v>
      </c>
      <c r="E802" s="95">
        <v>52246.05</v>
      </c>
      <c r="F802" s="90" t="s">
        <v>100</v>
      </c>
      <c r="G802" s="95">
        <v>69563.27</v>
      </c>
      <c r="H802" s="93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customHeight="1" thickBot="1">
      <c r="A803" s="11" t="str">
        <f t="shared" si="37"/>
        <v>N006554 100</v>
      </c>
      <c r="B803" s="3" t="s">
        <v>198</v>
      </c>
      <c r="C803" s="241"/>
      <c r="D803" s="254"/>
      <c r="E803" s="95">
        <v>52246.05</v>
      </c>
      <c r="F803" s="90">
        <v>700.27</v>
      </c>
      <c r="G803" s="95">
        <v>70263.539999999994</v>
      </c>
      <c r="H803" s="93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customHeight="1" thickBot="1">
      <c r="A804" s="11" t="str">
        <f t="shared" si="37"/>
        <v>N006554 101</v>
      </c>
      <c r="B804" s="3" t="s">
        <v>198</v>
      </c>
      <c r="C804" s="239">
        <v>101</v>
      </c>
      <c r="D804" s="253">
        <v>17317.22</v>
      </c>
      <c r="E804" s="95">
        <v>52782.89</v>
      </c>
      <c r="F804" s="90" t="s">
        <v>100</v>
      </c>
      <c r="G804" s="95">
        <v>70100.11</v>
      </c>
      <c r="H804" s="93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customHeight="1" thickBot="1">
      <c r="A805" s="11" t="str">
        <f t="shared" si="37"/>
        <v>N006554 101</v>
      </c>
      <c r="B805" s="3" t="s">
        <v>198</v>
      </c>
      <c r="C805" s="241"/>
      <c r="D805" s="254"/>
      <c r="E805" s="95">
        <v>52782.89</v>
      </c>
      <c r="F805" s="90">
        <v>705.68</v>
      </c>
      <c r="G805" s="95">
        <v>70805.789999999994</v>
      </c>
      <c r="H805" s="93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customHeight="1" thickBot="1">
      <c r="A806" s="11" t="str">
        <f t="shared" si="37"/>
        <v>N006554 102</v>
      </c>
      <c r="B806" s="3" t="s">
        <v>198</v>
      </c>
      <c r="C806" s="239">
        <v>102</v>
      </c>
      <c r="D806" s="253">
        <v>17317.22</v>
      </c>
      <c r="E806" s="95">
        <v>53285.09</v>
      </c>
      <c r="F806" s="90" t="s">
        <v>100</v>
      </c>
      <c r="G806" s="95">
        <v>70602.31</v>
      </c>
      <c r="H806" s="93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customHeight="1" thickBot="1">
      <c r="A807" s="11" t="str">
        <f t="shared" si="37"/>
        <v>N006554 102</v>
      </c>
      <c r="B807" s="3" t="s">
        <v>198</v>
      </c>
      <c r="C807" s="241"/>
      <c r="D807" s="254"/>
      <c r="E807" s="95">
        <v>53285.09</v>
      </c>
      <c r="F807" s="90">
        <v>710.73</v>
      </c>
      <c r="G807" s="95">
        <v>71313.039999999994</v>
      </c>
      <c r="H807" s="93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customHeight="1" thickBot="1">
      <c r="A808" s="11" t="str">
        <f t="shared" si="37"/>
        <v>N006554 103</v>
      </c>
      <c r="B808" s="3" t="s">
        <v>198</v>
      </c>
      <c r="C808" s="239">
        <v>103</v>
      </c>
      <c r="D808" s="253">
        <v>17317.22</v>
      </c>
      <c r="E808" s="95">
        <v>53821.919999999998</v>
      </c>
      <c r="F808" s="90" t="s">
        <v>100</v>
      </c>
      <c r="G808" s="95">
        <v>71139.14</v>
      </c>
      <c r="H808" s="93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customHeight="1" thickBot="1">
      <c r="A809" s="11" t="str">
        <f t="shared" si="37"/>
        <v>N006554 103</v>
      </c>
      <c r="B809" s="3" t="s">
        <v>198</v>
      </c>
      <c r="C809" s="241"/>
      <c r="D809" s="254"/>
      <c r="E809" s="95">
        <v>53821.919999999998</v>
      </c>
      <c r="F809" s="90">
        <v>716.13</v>
      </c>
      <c r="G809" s="95">
        <v>71855.27</v>
      </c>
      <c r="H809" s="93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customHeight="1" thickBot="1">
      <c r="A810" s="11" t="str">
        <f t="shared" ref="A810:A873" si="40">B810&amp;" "&amp;IF(C810="",C809,C810)</f>
        <v>N006554 104</v>
      </c>
      <c r="B810" s="3" t="s">
        <v>198</v>
      </c>
      <c r="C810" s="239">
        <v>104</v>
      </c>
      <c r="D810" s="253">
        <v>17317.22</v>
      </c>
      <c r="E810" s="95">
        <v>54341.440000000002</v>
      </c>
      <c r="F810" s="90" t="s">
        <v>100</v>
      </c>
      <c r="G810" s="95">
        <v>71658.66</v>
      </c>
      <c r="H810" s="93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customHeight="1" thickBot="1">
      <c r="A811" s="11" t="str">
        <f t="shared" si="40"/>
        <v>N006554 104</v>
      </c>
      <c r="B811" s="3" t="s">
        <v>198</v>
      </c>
      <c r="C811" s="241"/>
      <c r="D811" s="254"/>
      <c r="E811" s="95">
        <v>54341.440000000002</v>
      </c>
      <c r="F811" s="90">
        <v>721.36</v>
      </c>
      <c r="G811" s="95">
        <v>72380.02</v>
      </c>
      <c r="H811" s="93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customHeight="1" thickBot="1">
      <c r="A812" s="11" t="str">
        <f t="shared" si="40"/>
        <v>N006554 105</v>
      </c>
      <c r="B812" s="3" t="s">
        <v>198</v>
      </c>
      <c r="C812" s="239">
        <v>105</v>
      </c>
      <c r="D812" s="253">
        <v>17317.22</v>
      </c>
      <c r="E812" s="95">
        <v>54826.32</v>
      </c>
      <c r="F812" s="90" t="s">
        <v>100</v>
      </c>
      <c r="G812" s="95">
        <v>72143.539999999994</v>
      </c>
      <c r="H812" s="93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customHeight="1" thickBot="1">
      <c r="A813" s="11" t="str">
        <f t="shared" si="40"/>
        <v>N006554 105</v>
      </c>
      <c r="B813" s="3" t="s">
        <v>198</v>
      </c>
      <c r="C813" s="241"/>
      <c r="D813" s="254"/>
      <c r="E813" s="95">
        <v>54826.32</v>
      </c>
      <c r="F813" s="90">
        <v>726.24</v>
      </c>
      <c r="G813" s="95">
        <v>72869.78</v>
      </c>
      <c r="H813" s="93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customHeight="1" thickBot="1">
      <c r="A814" s="11" t="str">
        <f t="shared" si="40"/>
        <v>N006554 106</v>
      </c>
      <c r="B814" s="3" t="s">
        <v>198</v>
      </c>
      <c r="C814" s="239">
        <v>106</v>
      </c>
      <c r="D814" s="253">
        <v>17317.22</v>
      </c>
      <c r="E814" s="95">
        <v>55380.47</v>
      </c>
      <c r="F814" s="90" t="s">
        <v>100</v>
      </c>
      <c r="G814" s="95">
        <v>72697.69</v>
      </c>
      <c r="H814" s="93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customHeight="1" thickBot="1">
      <c r="A815" s="11" t="str">
        <f t="shared" si="40"/>
        <v>N006554 106</v>
      </c>
      <c r="B815" s="3" t="s">
        <v>198</v>
      </c>
      <c r="C815" s="241"/>
      <c r="D815" s="254"/>
      <c r="E815" s="95">
        <v>55380.47</v>
      </c>
      <c r="F815" s="90">
        <v>731.82</v>
      </c>
      <c r="G815" s="95">
        <v>73429.509999999995</v>
      </c>
      <c r="H815" s="93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customHeight="1" thickBot="1">
      <c r="A816" s="11" t="str">
        <f t="shared" si="40"/>
        <v>N006554 107</v>
      </c>
      <c r="B816" s="3" t="s">
        <v>198</v>
      </c>
      <c r="C816" s="239">
        <v>107</v>
      </c>
      <c r="D816" s="253">
        <v>17317.22</v>
      </c>
      <c r="E816" s="95">
        <v>55882.67</v>
      </c>
      <c r="F816" s="90" t="s">
        <v>100</v>
      </c>
      <c r="G816" s="95">
        <v>73199.89</v>
      </c>
      <c r="H816" s="93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customHeight="1" thickBot="1">
      <c r="A817" s="11" t="str">
        <f t="shared" si="40"/>
        <v>N006554 107</v>
      </c>
      <c r="B817" s="3" t="s">
        <v>198</v>
      </c>
      <c r="C817" s="241"/>
      <c r="D817" s="254"/>
      <c r="E817" s="95">
        <v>55882.67</v>
      </c>
      <c r="F817" s="90">
        <v>736.88</v>
      </c>
      <c r="G817" s="95">
        <v>73936.77</v>
      </c>
      <c r="H817" s="93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customHeight="1" thickBot="1">
      <c r="A818" s="11" t="str">
        <f t="shared" si="40"/>
        <v>N006554 108</v>
      </c>
      <c r="B818" s="3" t="s">
        <v>198</v>
      </c>
      <c r="C818" s="239">
        <v>108</v>
      </c>
      <c r="D818" s="253">
        <v>17317.22</v>
      </c>
      <c r="E818" s="95">
        <v>56419.5</v>
      </c>
      <c r="F818" s="90" t="s">
        <v>100</v>
      </c>
      <c r="G818" s="95">
        <v>73736.72</v>
      </c>
      <c r="H818" s="93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customHeight="1" thickBot="1">
      <c r="A819" s="11" t="str">
        <f t="shared" si="40"/>
        <v>N006554 108</v>
      </c>
      <c r="B819" s="3" t="s">
        <v>198</v>
      </c>
      <c r="C819" s="241"/>
      <c r="D819" s="254"/>
      <c r="E819" s="95">
        <v>56419.5</v>
      </c>
      <c r="F819" s="90">
        <v>742.28</v>
      </c>
      <c r="G819" s="95">
        <v>74479</v>
      </c>
      <c r="H819" s="93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customHeight="1" thickBot="1">
      <c r="A820" s="11" t="str">
        <f t="shared" si="40"/>
        <v>N006554 109</v>
      </c>
      <c r="B820" s="3" t="s">
        <v>198</v>
      </c>
      <c r="C820" s="239">
        <v>109</v>
      </c>
      <c r="D820" s="253">
        <v>17317.22</v>
      </c>
      <c r="E820" s="95">
        <v>56921.7</v>
      </c>
      <c r="F820" s="90" t="s">
        <v>100</v>
      </c>
      <c r="G820" s="95">
        <v>74238.92</v>
      </c>
      <c r="H820" s="93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customHeight="1" thickBot="1">
      <c r="A821" s="11" t="str">
        <f t="shared" si="40"/>
        <v>N006554 109</v>
      </c>
      <c r="B821" s="3" t="s">
        <v>198</v>
      </c>
      <c r="C821" s="241"/>
      <c r="D821" s="254"/>
      <c r="E821" s="95">
        <v>56921.7</v>
      </c>
      <c r="F821" s="90">
        <v>747.34</v>
      </c>
      <c r="G821" s="95">
        <v>74986.259999999995</v>
      </c>
      <c r="H821" s="93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customHeight="1" thickBot="1">
      <c r="A822" s="11" t="str">
        <f t="shared" si="40"/>
        <v>N006554 110</v>
      </c>
      <c r="B822" s="3" t="s">
        <v>198</v>
      </c>
      <c r="C822" s="239">
        <v>110</v>
      </c>
      <c r="D822" s="253">
        <v>17317.22</v>
      </c>
      <c r="E822" s="95">
        <v>57458.54</v>
      </c>
      <c r="F822" s="90" t="s">
        <v>100</v>
      </c>
      <c r="G822" s="95">
        <v>74775.759999999995</v>
      </c>
      <c r="H822" s="93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customHeight="1" thickBot="1">
      <c r="A823" s="11" t="str">
        <f t="shared" si="40"/>
        <v>N006554 110</v>
      </c>
      <c r="B823" s="3" t="s">
        <v>198</v>
      </c>
      <c r="C823" s="241"/>
      <c r="D823" s="254"/>
      <c r="E823" s="95">
        <v>57458.54</v>
      </c>
      <c r="F823" s="90">
        <v>752.74</v>
      </c>
      <c r="G823" s="95">
        <v>75528.5</v>
      </c>
      <c r="H823" s="93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customHeight="1" thickBot="1">
      <c r="A824" s="11" t="str">
        <f t="shared" si="40"/>
        <v>N006554 111</v>
      </c>
      <c r="B824" s="3" t="s">
        <v>198</v>
      </c>
      <c r="C824" s="239">
        <v>111</v>
      </c>
      <c r="D824" s="253">
        <v>17317.22</v>
      </c>
      <c r="E824" s="95">
        <v>57978.05</v>
      </c>
      <c r="F824" s="90" t="s">
        <v>100</v>
      </c>
      <c r="G824" s="95">
        <v>75295.27</v>
      </c>
      <c r="H824" s="93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customHeight="1" thickBot="1">
      <c r="A825" s="11" t="str">
        <f t="shared" si="40"/>
        <v>N006554 111</v>
      </c>
      <c r="B825" s="3" t="s">
        <v>198</v>
      </c>
      <c r="C825" s="241"/>
      <c r="D825" s="254"/>
      <c r="E825" s="95">
        <v>57978.05</v>
      </c>
      <c r="F825" s="90">
        <v>757.97</v>
      </c>
      <c r="G825" s="95">
        <v>76053.240000000005</v>
      </c>
      <c r="H825" s="93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customHeight="1" thickBot="1">
      <c r="A826" s="11" t="str">
        <f t="shared" si="40"/>
        <v>N006554 112</v>
      </c>
      <c r="B826" s="3" t="s">
        <v>198</v>
      </c>
      <c r="C826" s="239">
        <v>112</v>
      </c>
      <c r="D826" s="253">
        <v>17317.22</v>
      </c>
      <c r="E826" s="95">
        <v>58480.26</v>
      </c>
      <c r="F826" s="90" t="s">
        <v>100</v>
      </c>
      <c r="G826" s="95">
        <v>75797.48</v>
      </c>
      <c r="H826" s="93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customHeight="1" thickBot="1">
      <c r="A827" s="11" t="str">
        <f t="shared" si="40"/>
        <v>N006554 112</v>
      </c>
      <c r="B827" s="3" t="s">
        <v>198</v>
      </c>
      <c r="C827" s="241"/>
      <c r="D827" s="254"/>
      <c r="E827" s="95">
        <v>58480.26</v>
      </c>
      <c r="F827" s="90">
        <v>763.02</v>
      </c>
      <c r="G827" s="95">
        <v>76560.5</v>
      </c>
      <c r="H827" s="93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customHeight="1" thickBot="1">
      <c r="A828" s="11" t="str">
        <f t="shared" si="40"/>
        <v>N006554 113</v>
      </c>
      <c r="B828" s="3" t="s">
        <v>198</v>
      </c>
      <c r="C828" s="239">
        <v>113</v>
      </c>
      <c r="D828" s="253">
        <v>17317.22</v>
      </c>
      <c r="E828" s="95">
        <v>59017.08</v>
      </c>
      <c r="F828" s="90" t="s">
        <v>100</v>
      </c>
      <c r="G828" s="95">
        <v>76334.3</v>
      </c>
      <c r="H828" s="93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customHeight="1" thickBot="1">
      <c r="A829" s="11" t="str">
        <f t="shared" si="40"/>
        <v>N006554 113</v>
      </c>
      <c r="B829" s="3" t="s">
        <v>198</v>
      </c>
      <c r="C829" s="241"/>
      <c r="D829" s="254"/>
      <c r="E829" s="95">
        <v>59017.08</v>
      </c>
      <c r="F829" s="90">
        <v>768.43</v>
      </c>
      <c r="G829" s="95">
        <v>77102.73</v>
      </c>
      <c r="H829" s="93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customHeight="1" thickBot="1">
      <c r="A830" s="11" t="str">
        <f t="shared" si="40"/>
        <v>N006554 114</v>
      </c>
      <c r="B830" s="3" t="s">
        <v>198</v>
      </c>
      <c r="C830" s="239">
        <v>114</v>
      </c>
      <c r="D830" s="253">
        <v>17317.22</v>
      </c>
      <c r="E830" s="95">
        <v>59519.29</v>
      </c>
      <c r="F830" s="90" t="s">
        <v>100</v>
      </c>
      <c r="G830" s="95">
        <v>76836.509999999995</v>
      </c>
      <c r="H830" s="93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customHeight="1" thickBot="1">
      <c r="A831" s="11" t="str">
        <f t="shared" si="40"/>
        <v>N006554 114</v>
      </c>
      <c r="B831" s="3" t="s">
        <v>198</v>
      </c>
      <c r="C831" s="241"/>
      <c r="D831" s="254"/>
      <c r="E831" s="95">
        <v>59519.29</v>
      </c>
      <c r="F831" s="90">
        <v>773.49</v>
      </c>
      <c r="G831" s="95">
        <v>77610</v>
      </c>
      <c r="H831" s="93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customHeight="1" thickBot="1">
      <c r="A832" s="11" t="str">
        <f t="shared" si="40"/>
        <v>N006554 115</v>
      </c>
      <c r="B832" s="3" t="s">
        <v>198</v>
      </c>
      <c r="C832" s="239">
        <v>115</v>
      </c>
      <c r="D832" s="253">
        <v>17317.22</v>
      </c>
      <c r="E832" s="95">
        <v>60056.11</v>
      </c>
      <c r="F832" s="90" t="s">
        <v>100</v>
      </c>
      <c r="G832" s="95">
        <v>77373.33</v>
      </c>
      <c r="H832" s="93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customHeight="1" thickBot="1">
      <c r="A833" s="11" t="str">
        <f t="shared" si="40"/>
        <v>N006554 115</v>
      </c>
      <c r="B833" s="3" t="s">
        <v>198</v>
      </c>
      <c r="C833" s="241"/>
      <c r="D833" s="254"/>
      <c r="E833" s="95">
        <v>60056.11</v>
      </c>
      <c r="F833" s="90">
        <v>778.89</v>
      </c>
      <c r="G833" s="95">
        <v>78152.22</v>
      </c>
      <c r="H833" s="93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customHeight="1" thickBot="1">
      <c r="A834" s="11" t="str">
        <f t="shared" si="40"/>
        <v>N006554 116</v>
      </c>
      <c r="B834" s="3" t="s">
        <v>198</v>
      </c>
      <c r="C834" s="239">
        <v>116</v>
      </c>
      <c r="D834" s="253">
        <v>17317.22</v>
      </c>
      <c r="E834" s="95">
        <v>60575.64</v>
      </c>
      <c r="F834" s="90" t="s">
        <v>100</v>
      </c>
      <c r="G834" s="95">
        <v>77892.86</v>
      </c>
      <c r="H834" s="93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customHeight="1" thickBot="1">
      <c r="A835" s="11" t="str">
        <f t="shared" si="40"/>
        <v>N006554 116</v>
      </c>
      <c r="B835" s="3" t="s">
        <v>198</v>
      </c>
      <c r="C835" s="241"/>
      <c r="D835" s="254"/>
      <c r="E835" s="95">
        <v>60575.64</v>
      </c>
      <c r="F835" s="90">
        <v>784.12</v>
      </c>
      <c r="G835" s="95">
        <v>78676.98</v>
      </c>
      <c r="H835" s="93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customHeight="1" thickBot="1">
      <c r="A836" s="11" t="str">
        <f t="shared" si="40"/>
        <v>N006554 117</v>
      </c>
      <c r="B836" s="3" t="s">
        <v>198</v>
      </c>
      <c r="C836" s="239">
        <v>117</v>
      </c>
      <c r="D836" s="253">
        <v>17317.22</v>
      </c>
      <c r="E836" s="95">
        <v>61060.52</v>
      </c>
      <c r="F836" s="90" t="s">
        <v>100</v>
      </c>
      <c r="G836" s="95">
        <v>78377.740000000005</v>
      </c>
      <c r="H836" s="93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customHeight="1" thickBot="1">
      <c r="A837" s="11" t="str">
        <f t="shared" si="40"/>
        <v>N006554 117</v>
      </c>
      <c r="B837" s="3" t="s">
        <v>198</v>
      </c>
      <c r="C837" s="241"/>
      <c r="D837" s="254"/>
      <c r="E837" s="95">
        <v>61060.52</v>
      </c>
      <c r="F837" s="90">
        <v>789.01</v>
      </c>
      <c r="G837" s="95">
        <v>79166.75</v>
      </c>
      <c r="H837" s="93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customHeight="1" thickBot="1">
      <c r="A838" s="11" t="str">
        <f t="shared" si="40"/>
        <v>N006554 118</v>
      </c>
      <c r="B838" s="3" t="s">
        <v>198</v>
      </c>
      <c r="C838" s="239">
        <v>118</v>
      </c>
      <c r="D838" s="253">
        <v>17317.22</v>
      </c>
      <c r="E838" s="95">
        <v>61614.67</v>
      </c>
      <c r="F838" s="90" t="s">
        <v>100</v>
      </c>
      <c r="G838" s="95">
        <v>78931.89</v>
      </c>
      <c r="H838" s="93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customHeight="1" thickBot="1">
      <c r="A839" s="11" t="str">
        <f t="shared" si="40"/>
        <v>N006554 118</v>
      </c>
      <c r="B839" s="3" t="s">
        <v>198</v>
      </c>
      <c r="C839" s="241"/>
      <c r="D839" s="254"/>
      <c r="E839" s="95">
        <v>61614.67</v>
      </c>
      <c r="F839" s="90">
        <v>794.59</v>
      </c>
      <c r="G839" s="95">
        <v>79726.48</v>
      </c>
      <c r="H839" s="93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customHeight="1" thickBot="1">
      <c r="A840" s="11" t="str">
        <f t="shared" si="40"/>
        <v>N006554 119</v>
      </c>
      <c r="B840" s="3" t="s">
        <v>198</v>
      </c>
      <c r="C840" s="239">
        <v>119</v>
      </c>
      <c r="D840" s="253">
        <v>17317.22</v>
      </c>
      <c r="E840" s="95">
        <v>62116.87</v>
      </c>
      <c r="F840" s="90" t="s">
        <v>100</v>
      </c>
      <c r="G840" s="95">
        <v>79434.09</v>
      </c>
      <c r="H840" s="93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customHeight="1" thickBot="1">
      <c r="A841" s="11" t="str">
        <f t="shared" si="40"/>
        <v>N006554 119</v>
      </c>
      <c r="B841" s="3" t="s">
        <v>198</v>
      </c>
      <c r="C841" s="241"/>
      <c r="D841" s="254"/>
      <c r="E841" s="95">
        <v>62116.87</v>
      </c>
      <c r="F841" s="90">
        <v>799.64</v>
      </c>
      <c r="G841" s="95">
        <v>80233.73</v>
      </c>
      <c r="H841" s="93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customHeight="1" thickBot="1">
      <c r="A842" s="11" t="str">
        <f t="shared" si="40"/>
        <v>N006554 120</v>
      </c>
      <c r="B842" s="3" t="s">
        <v>198</v>
      </c>
      <c r="C842" s="239">
        <v>120</v>
      </c>
      <c r="D842" s="253">
        <v>17318.66</v>
      </c>
      <c r="E842" s="95">
        <v>62658.91</v>
      </c>
      <c r="F842" s="90" t="s">
        <v>100</v>
      </c>
      <c r="G842" s="95">
        <v>79977.570000000007</v>
      </c>
      <c r="H842" s="93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customHeight="1" thickBot="1">
      <c r="A843" s="11" t="str">
        <f t="shared" si="40"/>
        <v>N006554 120</v>
      </c>
      <c r="B843" s="3" t="s">
        <v>198</v>
      </c>
      <c r="C843" s="241"/>
      <c r="D843" s="254"/>
      <c r="E843" s="95">
        <v>62658.91</v>
      </c>
      <c r="F843" s="90">
        <v>805.11</v>
      </c>
      <c r="G843" s="95">
        <v>80782.679999999993</v>
      </c>
      <c r="H843" s="93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customHeight="1" thickBot="1">
      <c r="A844" s="11" t="str">
        <f t="shared" si="40"/>
        <v>N770095 Cuota N°</v>
      </c>
      <c r="B844" s="3" t="s">
        <v>216</v>
      </c>
      <c r="C844" s="91" t="s">
        <v>19</v>
      </c>
      <c r="D844" s="91" t="s">
        <v>20</v>
      </c>
      <c r="E844" s="91" t="s">
        <v>21</v>
      </c>
      <c r="F844" s="91" t="s">
        <v>22</v>
      </c>
      <c r="G844" s="91" t="s">
        <v>23</v>
      </c>
      <c r="H844" s="91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customHeight="1" thickBot="1">
      <c r="A845" s="11" t="str">
        <f t="shared" si="40"/>
        <v>N770095 1</v>
      </c>
      <c r="B845" s="3" t="s">
        <v>216</v>
      </c>
      <c r="C845" s="263">
        <v>1</v>
      </c>
      <c r="D845" s="265">
        <v>14322.29</v>
      </c>
      <c r="E845" s="89">
        <v>668.37</v>
      </c>
      <c r="F845" s="89" t="s">
        <v>100</v>
      </c>
      <c r="G845" s="97">
        <v>14990.66</v>
      </c>
      <c r="H845" s="92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customHeight="1" thickBot="1">
      <c r="A846" s="11" t="str">
        <f t="shared" si="40"/>
        <v>N770095 1</v>
      </c>
      <c r="B846" s="3" t="s">
        <v>216</v>
      </c>
      <c r="C846" s="264"/>
      <c r="D846" s="266"/>
      <c r="E846" s="90">
        <v>668.37</v>
      </c>
      <c r="F846" s="90">
        <v>150.91</v>
      </c>
      <c r="G846" s="95">
        <v>15141.57</v>
      </c>
      <c r="H846" s="93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customHeight="1" thickBot="1">
      <c r="A847" s="11" t="str">
        <f t="shared" si="40"/>
        <v>N770095 2</v>
      </c>
      <c r="B847" s="3" t="s">
        <v>216</v>
      </c>
      <c r="C847" s="263">
        <v>2</v>
      </c>
      <c r="D847" s="265">
        <v>14322.29</v>
      </c>
      <c r="E847" s="90">
        <v>954.82</v>
      </c>
      <c r="F847" s="90" t="s">
        <v>100</v>
      </c>
      <c r="G847" s="95">
        <v>15277.11</v>
      </c>
      <c r="H847" s="93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customHeight="1" thickBot="1">
      <c r="A848" s="11" t="str">
        <f t="shared" si="40"/>
        <v>N770095 2</v>
      </c>
      <c r="B848" s="3" t="s">
        <v>216</v>
      </c>
      <c r="C848" s="264"/>
      <c r="D848" s="266"/>
      <c r="E848" s="90">
        <v>954.82</v>
      </c>
      <c r="F848" s="90">
        <v>153.79</v>
      </c>
      <c r="G848" s="95">
        <v>15430.9</v>
      </c>
      <c r="H848" s="93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customHeight="1" thickBot="1">
      <c r="A849" s="11" t="str">
        <f t="shared" si="40"/>
        <v>N770095 3</v>
      </c>
      <c r="B849" s="3" t="s">
        <v>216</v>
      </c>
      <c r="C849" s="263">
        <v>3</v>
      </c>
      <c r="D849" s="265">
        <v>14322.29</v>
      </c>
      <c r="E849" s="95">
        <v>1241.27</v>
      </c>
      <c r="F849" s="90" t="s">
        <v>100</v>
      </c>
      <c r="G849" s="95">
        <v>15563.56</v>
      </c>
      <c r="H849" s="93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customHeight="1" thickBot="1">
      <c r="A850" s="11" t="str">
        <f t="shared" si="40"/>
        <v>N770095 3</v>
      </c>
      <c r="B850" s="3" t="s">
        <v>216</v>
      </c>
      <c r="C850" s="264"/>
      <c r="D850" s="266"/>
      <c r="E850" s="95">
        <v>1241.27</v>
      </c>
      <c r="F850" s="90">
        <v>156.66999999999999</v>
      </c>
      <c r="G850" s="95">
        <v>15720.23</v>
      </c>
      <c r="H850" s="93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customHeight="1" thickBot="1">
      <c r="A851" s="11" t="str">
        <f t="shared" si="40"/>
        <v>N770095 4</v>
      </c>
      <c r="B851" s="3" t="s">
        <v>216</v>
      </c>
      <c r="C851" s="263">
        <v>4</v>
      </c>
      <c r="D851" s="265">
        <v>14322.29</v>
      </c>
      <c r="E851" s="95">
        <v>1527.71</v>
      </c>
      <c r="F851" s="90" t="s">
        <v>100</v>
      </c>
      <c r="G851" s="95">
        <v>15850</v>
      </c>
      <c r="H851" s="93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customHeight="1" thickBot="1">
      <c r="A852" s="11" t="str">
        <f t="shared" si="40"/>
        <v>N770095 4</v>
      </c>
      <c r="B852" s="3" t="s">
        <v>216</v>
      </c>
      <c r="C852" s="264"/>
      <c r="D852" s="266"/>
      <c r="E852" s="95">
        <v>1527.71</v>
      </c>
      <c r="F852" s="90">
        <v>159.56</v>
      </c>
      <c r="G852" s="95">
        <v>16009.56</v>
      </c>
      <c r="H852" s="93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customHeight="1" thickBot="1">
      <c r="A853" s="11" t="str">
        <f t="shared" si="40"/>
        <v>N770095 5</v>
      </c>
      <c r="B853" s="3" t="s">
        <v>216</v>
      </c>
      <c r="C853" s="263">
        <v>5</v>
      </c>
      <c r="D853" s="265">
        <v>14322.29</v>
      </c>
      <c r="E853" s="140">
        <v>1814.16</v>
      </c>
      <c r="F853" s="121" t="s">
        <v>100</v>
      </c>
      <c r="G853" s="120">
        <v>16136.45</v>
      </c>
      <c r="H853" s="122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customHeight="1" thickBot="1">
      <c r="A854" s="11" t="str">
        <f t="shared" si="40"/>
        <v>N770095 5</v>
      </c>
      <c r="B854" s="3" t="s">
        <v>216</v>
      </c>
      <c r="C854" s="264"/>
      <c r="D854" s="266"/>
      <c r="E854" s="140">
        <v>1814.16</v>
      </c>
      <c r="F854" s="141">
        <v>6456.68</v>
      </c>
      <c r="G854" s="140">
        <f>+D853+E854+F854</f>
        <v>22593.13</v>
      </c>
      <c r="H854" s="142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customHeight="1" thickBot="1">
      <c r="A855" s="11" t="str">
        <f t="shared" si="40"/>
        <v>N770095 6</v>
      </c>
      <c r="B855" s="3" t="s">
        <v>216</v>
      </c>
      <c r="C855" s="263">
        <v>6</v>
      </c>
      <c r="D855" s="265">
        <v>14322.29</v>
      </c>
      <c r="E855" s="120">
        <v>2100.6</v>
      </c>
      <c r="F855" s="121" t="s">
        <v>100</v>
      </c>
      <c r="G855" s="120">
        <v>16422.89</v>
      </c>
      <c r="H855" s="122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customHeight="1" thickBot="1">
      <c r="A856" s="11" t="str">
        <f t="shared" si="40"/>
        <v>N770095 6</v>
      </c>
      <c r="B856" s="3" t="s">
        <v>216</v>
      </c>
      <c r="C856" s="264"/>
      <c r="D856" s="266"/>
      <c r="E856" s="120">
        <v>2100.6</v>
      </c>
      <c r="F856" s="121">
        <v>165.32</v>
      </c>
      <c r="G856" s="120">
        <v>16588.21</v>
      </c>
      <c r="H856" s="122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customHeight="1" thickBot="1">
      <c r="A857" s="11" t="str">
        <f t="shared" si="40"/>
        <v>N770095 7</v>
      </c>
      <c r="B857" s="3" t="s">
        <v>216</v>
      </c>
      <c r="C857" s="263">
        <v>7</v>
      </c>
      <c r="D857" s="265">
        <v>14322.29</v>
      </c>
      <c r="E857" s="120">
        <v>2387.0500000000002</v>
      </c>
      <c r="F857" s="121" t="s">
        <v>100</v>
      </c>
      <c r="G857" s="120">
        <v>16709.34</v>
      </c>
      <c r="H857" s="122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customHeight="1" thickBot="1">
      <c r="A858" s="11" t="str">
        <f t="shared" si="40"/>
        <v>N770095 7</v>
      </c>
      <c r="B858" s="3" t="s">
        <v>216</v>
      </c>
      <c r="C858" s="264"/>
      <c r="D858" s="266"/>
      <c r="E858" s="120">
        <v>2387.0500000000002</v>
      </c>
      <c r="F858" s="121">
        <v>168.21</v>
      </c>
      <c r="G858" s="120">
        <v>16877.55</v>
      </c>
      <c r="H858" s="122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customHeight="1" thickBot="1">
      <c r="A859" s="11" t="str">
        <f t="shared" si="40"/>
        <v>N770095 8</v>
      </c>
      <c r="B859" s="3" t="s">
        <v>216</v>
      </c>
      <c r="C859" s="263">
        <v>8</v>
      </c>
      <c r="D859" s="265">
        <v>14322.29</v>
      </c>
      <c r="E859" s="120">
        <v>2673.49</v>
      </c>
      <c r="F859" s="121" t="s">
        <v>100</v>
      </c>
      <c r="G859" s="120">
        <v>16995.78</v>
      </c>
      <c r="H859" s="122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customHeight="1" thickBot="1">
      <c r="A860" s="11" t="str">
        <f t="shared" si="40"/>
        <v>N770095 8</v>
      </c>
      <c r="B860" s="3" t="s">
        <v>216</v>
      </c>
      <c r="C860" s="264"/>
      <c r="D860" s="266"/>
      <c r="E860" s="120">
        <v>2673.49</v>
      </c>
      <c r="F860" s="121">
        <v>171.09</v>
      </c>
      <c r="G860" s="120">
        <v>17166.87</v>
      </c>
      <c r="H860" s="122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customHeight="1" thickBot="1">
      <c r="A861" s="11" t="str">
        <f t="shared" si="40"/>
        <v>N770095 9</v>
      </c>
      <c r="B861" s="3" t="s">
        <v>216</v>
      </c>
      <c r="C861" s="263">
        <v>9</v>
      </c>
      <c r="D861" s="265">
        <v>14322.29</v>
      </c>
      <c r="E861" s="120">
        <v>2959.94</v>
      </c>
      <c r="F861" s="121" t="s">
        <v>100</v>
      </c>
      <c r="G861" s="120">
        <v>17282.23</v>
      </c>
      <c r="H861" s="122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customHeight="1" thickBot="1">
      <c r="A862" s="11" t="str">
        <f t="shared" si="40"/>
        <v>N770095 9</v>
      </c>
      <c r="B862" s="3" t="s">
        <v>216</v>
      </c>
      <c r="C862" s="264"/>
      <c r="D862" s="266"/>
      <c r="E862" s="120">
        <v>2959.94</v>
      </c>
      <c r="F862" s="121">
        <v>173.97</v>
      </c>
      <c r="G862" s="120">
        <v>17456.2</v>
      </c>
      <c r="H862" s="122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customHeight="1" thickBot="1">
      <c r="A863" s="11" t="str">
        <f t="shared" si="40"/>
        <v>N770095 10</v>
      </c>
      <c r="B863" s="3" t="s">
        <v>216</v>
      </c>
      <c r="C863" s="263">
        <v>10</v>
      </c>
      <c r="D863" s="265">
        <v>14322.29</v>
      </c>
      <c r="E863" s="120">
        <v>3246.39</v>
      </c>
      <c r="F863" s="121" t="s">
        <v>100</v>
      </c>
      <c r="G863" s="120">
        <v>17568.68</v>
      </c>
      <c r="H863" s="122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customHeight="1" thickBot="1">
      <c r="A864" s="11" t="str">
        <f t="shared" si="40"/>
        <v>N770095 10</v>
      </c>
      <c r="B864" s="3" t="s">
        <v>216</v>
      </c>
      <c r="C864" s="264"/>
      <c r="D864" s="266"/>
      <c r="E864" s="120">
        <v>3246.39</v>
      </c>
      <c r="F864" s="121">
        <v>176.86</v>
      </c>
      <c r="G864" s="120">
        <v>17745.54</v>
      </c>
      <c r="H864" s="122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customHeight="1" thickBot="1">
      <c r="A865" s="11" t="str">
        <f t="shared" si="40"/>
        <v>N770095 11</v>
      </c>
      <c r="B865" s="3" t="s">
        <v>216</v>
      </c>
      <c r="C865" s="263">
        <v>11</v>
      </c>
      <c r="D865" s="265">
        <v>14322.29</v>
      </c>
      <c r="E865" s="120">
        <v>3532.83</v>
      </c>
      <c r="F865" s="121" t="s">
        <v>100</v>
      </c>
      <c r="G865" s="120">
        <v>17855.12</v>
      </c>
      <c r="H865" s="122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customHeight="1" thickBot="1">
      <c r="A866" s="11" t="str">
        <f t="shared" si="40"/>
        <v>N770095 11</v>
      </c>
      <c r="B866" s="3" t="s">
        <v>216</v>
      </c>
      <c r="C866" s="264"/>
      <c r="D866" s="266"/>
      <c r="E866" s="120">
        <v>3532.83</v>
      </c>
      <c r="F866" s="121">
        <v>179.74</v>
      </c>
      <c r="G866" s="120">
        <v>18034.86</v>
      </c>
      <c r="H866" s="122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customHeight="1" thickBot="1">
      <c r="A867" s="11" t="str">
        <f t="shared" si="40"/>
        <v>N770095 12</v>
      </c>
      <c r="B867" s="3" t="s">
        <v>216</v>
      </c>
      <c r="C867" s="263">
        <v>12</v>
      </c>
      <c r="D867" s="265">
        <v>14322.29</v>
      </c>
      <c r="E867" s="120">
        <v>3819.28</v>
      </c>
      <c r="F867" s="121" t="s">
        <v>100</v>
      </c>
      <c r="G867" s="120">
        <v>18141.57</v>
      </c>
      <c r="H867" s="122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customHeight="1" thickBot="1">
      <c r="A868" s="11" t="str">
        <f t="shared" si="40"/>
        <v>N770095 12</v>
      </c>
      <c r="B868" s="3" t="s">
        <v>216</v>
      </c>
      <c r="C868" s="264"/>
      <c r="D868" s="266"/>
      <c r="E868" s="120">
        <v>3819.28</v>
      </c>
      <c r="F868" s="121">
        <v>182.63</v>
      </c>
      <c r="G868" s="120">
        <v>18324.2</v>
      </c>
      <c r="H868" s="122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customHeight="1" thickBot="1">
      <c r="A869" s="11" t="str">
        <f t="shared" si="40"/>
        <v>N770095 13</v>
      </c>
      <c r="B869" s="3" t="s">
        <v>216</v>
      </c>
      <c r="C869" s="263">
        <v>13</v>
      </c>
      <c r="D869" s="265">
        <v>14322.29</v>
      </c>
      <c r="E869" s="120">
        <v>4105.72</v>
      </c>
      <c r="F869" s="121" t="s">
        <v>100</v>
      </c>
      <c r="G869" s="120">
        <v>18428.009999999998</v>
      </c>
      <c r="H869" s="122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customHeight="1" thickBot="1">
      <c r="A870" s="11" t="str">
        <f t="shared" si="40"/>
        <v>N770095 13</v>
      </c>
      <c r="B870" s="3" t="s">
        <v>216</v>
      </c>
      <c r="C870" s="264"/>
      <c r="D870" s="266"/>
      <c r="E870" s="120">
        <v>4105.72</v>
      </c>
      <c r="F870" s="121">
        <v>185.51</v>
      </c>
      <c r="G870" s="120">
        <v>18613.52</v>
      </c>
      <c r="H870" s="122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customHeight="1" thickBot="1">
      <c r="A871" s="11" t="str">
        <f t="shared" si="40"/>
        <v>N770095 14</v>
      </c>
      <c r="B871" s="3" t="s">
        <v>216</v>
      </c>
      <c r="C871" s="263">
        <v>14</v>
      </c>
      <c r="D871" s="265">
        <v>14322.29</v>
      </c>
      <c r="E871" s="120">
        <v>4392.17</v>
      </c>
      <c r="F871" s="121" t="s">
        <v>100</v>
      </c>
      <c r="G871" s="120">
        <v>18714.46</v>
      </c>
      <c r="H871" s="122">
        <v>44577</v>
      </c>
      <c r="J871" s="32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customHeight="1" thickBot="1">
      <c r="A872" s="11" t="str">
        <f t="shared" si="40"/>
        <v>N770095 14</v>
      </c>
      <c r="B872" s="3" t="s">
        <v>216</v>
      </c>
      <c r="C872" s="264"/>
      <c r="D872" s="266"/>
      <c r="E872" s="140">
        <v>4392.17</v>
      </c>
      <c r="F872" s="141">
        <v>188.39</v>
      </c>
      <c r="G872" s="140">
        <v>18902.849999999999</v>
      </c>
      <c r="H872" s="142">
        <v>44587</v>
      </c>
      <c r="I872" s="43">
        <v>44881</v>
      </c>
      <c r="J872" s="32">
        <f t="shared" si="42"/>
        <v>44866</v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customHeight="1" thickBot="1">
      <c r="A873" s="11" t="str">
        <f t="shared" si="40"/>
        <v>N770095 15</v>
      </c>
      <c r="B873" s="3" t="s">
        <v>216</v>
      </c>
      <c r="C873" s="259">
        <v>15</v>
      </c>
      <c r="D873" s="261">
        <v>14322.29</v>
      </c>
      <c r="E873" s="120">
        <v>4678.6099999999997</v>
      </c>
      <c r="F873" s="121" t="s">
        <v>100</v>
      </c>
      <c r="G873" s="120">
        <v>19000.900000000001</v>
      </c>
      <c r="H873" s="122">
        <v>44608</v>
      </c>
      <c r="J873" s="32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customHeight="1" thickBot="1">
      <c r="A874" s="11" t="str">
        <f t="shared" ref="A874:A937" si="43">B874&amp;" "&amp;IF(C874="",C873,C874)</f>
        <v>N770095 15</v>
      </c>
      <c r="B874" s="3" t="s">
        <v>216</v>
      </c>
      <c r="C874" s="260"/>
      <c r="D874" s="262"/>
      <c r="E874" s="152">
        <v>4678.6099999999997</v>
      </c>
      <c r="F874" s="158">
        <v>191.28</v>
      </c>
      <c r="G874" s="152">
        <v>19192.18</v>
      </c>
      <c r="H874" s="153">
        <v>44618</v>
      </c>
      <c r="I874" s="43">
        <v>44911</v>
      </c>
      <c r="J874" s="32">
        <f t="shared" si="42"/>
        <v>44896</v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customHeight="1" thickBot="1">
      <c r="A875" s="11" t="str">
        <f t="shared" si="43"/>
        <v>N770095 16</v>
      </c>
      <c r="B875" s="3" t="s">
        <v>216</v>
      </c>
      <c r="C875" s="263">
        <v>16</v>
      </c>
      <c r="D875" s="265">
        <v>14322.29</v>
      </c>
      <c r="E875" s="95">
        <v>4965.0600000000004</v>
      </c>
      <c r="F875" s="90" t="s">
        <v>100</v>
      </c>
      <c r="G875" s="95">
        <v>19287.349999999999</v>
      </c>
      <c r="H875" s="93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customHeight="1" thickBot="1">
      <c r="A876" s="11" t="str">
        <f t="shared" si="43"/>
        <v>N770095 16</v>
      </c>
      <c r="B876" s="3" t="s">
        <v>216</v>
      </c>
      <c r="C876" s="264"/>
      <c r="D876" s="266"/>
      <c r="E876" s="140">
        <v>4965.0600000000004</v>
      </c>
      <c r="F876" s="141">
        <v>194.16</v>
      </c>
      <c r="G876" s="140">
        <v>19481.509999999998</v>
      </c>
      <c r="H876" s="142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customHeight="1" thickBot="1">
      <c r="A877" s="11" t="str">
        <f t="shared" si="43"/>
        <v>N770095 17</v>
      </c>
      <c r="B877" s="3" t="s">
        <v>216</v>
      </c>
      <c r="C877" s="255">
        <v>17</v>
      </c>
      <c r="D877" s="257">
        <v>14322.29</v>
      </c>
      <c r="E877" s="95">
        <v>5251.51</v>
      </c>
      <c r="F877" s="90" t="s">
        <v>100</v>
      </c>
      <c r="G877" s="95">
        <v>19573.8</v>
      </c>
      <c r="H877" s="93">
        <v>44667</v>
      </c>
      <c r="J877" s="32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customHeight="1" thickBot="1">
      <c r="A878" s="11" t="str">
        <f t="shared" si="43"/>
        <v>N770095 17</v>
      </c>
      <c r="B878" s="3" t="s">
        <v>216</v>
      </c>
      <c r="C878" s="256"/>
      <c r="D878" s="258"/>
      <c r="E878" s="176">
        <v>5251.51</v>
      </c>
      <c r="F878" s="178">
        <v>197.04</v>
      </c>
      <c r="G878" s="176">
        <v>19770.84</v>
      </c>
      <c r="H878" s="177">
        <v>44677</v>
      </c>
      <c r="I878" s="43">
        <v>45030</v>
      </c>
      <c r="J878" s="32">
        <f t="shared" si="42"/>
        <v>45017</v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customHeight="1" thickBot="1">
      <c r="A879" s="11" t="str">
        <f t="shared" si="43"/>
        <v>N770095 18</v>
      </c>
      <c r="B879" s="3" t="s">
        <v>216</v>
      </c>
      <c r="C879" s="239">
        <v>18</v>
      </c>
      <c r="D879" s="253">
        <v>14322.29</v>
      </c>
      <c r="E879" s="95">
        <v>5537.95</v>
      </c>
      <c r="F879" s="90" t="s">
        <v>100</v>
      </c>
      <c r="G879" s="95">
        <v>19860.240000000002</v>
      </c>
      <c r="H879" s="93">
        <v>44697</v>
      </c>
      <c r="J879" s="32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customHeight="1" thickBot="1">
      <c r="A880" s="11" t="str">
        <f t="shared" si="43"/>
        <v>N770095 18</v>
      </c>
      <c r="B880" s="3" t="s">
        <v>216</v>
      </c>
      <c r="C880" s="241"/>
      <c r="D880" s="254"/>
      <c r="E880" s="95">
        <v>5537.95</v>
      </c>
      <c r="F880" s="90">
        <v>199.93</v>
      </c>
      <c r="G880" s="95">
        <v>20060.169999999998</v>
      </c>
      <c r="H880" s="93">
        <v>44707</v>
      </c>
      <c r="J880" s="32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customHeight="1" thickBot="1">
      <c r="A881" s="11" t="str">
        <f t="shared" si="43"/>
        <v>N770095 19</v>
      </c>
      <c r="B881" s="3" t="s">
        <v>216</v>
      </c>
      <c r="C881" s="239">
        <v>19</v>
      </c>
      <c r="D881" s="253">
        <v>14322.29</v>
      </c>
      <c r="E881" s="95">
        <v>5824.4</v>
      </c>
      <c r="F881" s="90" t="s">
        <v>100</v>
      </c>
      <c r="G881" s="95">
        <v>20146.689999999999</v>
      </c>
      <c r="H881" s="93">
        <v>44728</v>
      </c>
      <c r="J881" s="32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customHeight="1" thickBot="1">
      <c r="A882" s="11" t="str">
        <f t="shared" si="43"/>
        <v>N770095 19</v>
      </c>
      <c r="B882" s="3" t="s">
        <v>216</v>
      </c>
      <c r="C882" s="241"/>
      <c r="D882" s="254"/>
      <c r="E882" s="95">
        <v>5824.4</v>
      </c>
      <c r="F882" s="90">
        <v>202.81</v>
      </c>
      <c r="G882" s="95">
        <v>20349.5</v>
      </c>
      <c r="H882" s="93">
        <v>44738</v>
      </c>
      <c r="J882" s="32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customHeight="1" thickBot="1">
      <c r="A883" s="11" t="str">
        <f t="shared" si="43"/>
        <v>N770095 20</v>
      </c>
      <c r="B883" s="3" t="s">
        <v>216</v>
      </c>
      <c r="C883" s="263">
        <v>20</v>
      </c>
      <c r="D883" s="265">
        <v>14322.29</v>
      </c>
      <c r="E883" s="140">
        <v>6110.84</v>
      </c>
      <c r="F883" s="141" t="s">
        <v>100</v>
      </c>
      <c r="G883" s="140">
        <v>20433.13</v>
      </c>
      <c r="H883" s="142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customHeight="1" thickBot="1">
      <c r="A884" s="11" t="str">
        <f t="shared" si="43"/>
        <v>N770095 20</v>
      </c>
      <c r="B884" s="3" t="s">
        <v>216</v>
      </c>
      <c r="C884" s="264"/>
      <c r="D884" s="266"/>
      <c r="E884" s="95">
        <v>6110.84</v>
      </c>
      <c r="F884" s="90">
        <v>205.69</v>
      </c>
      <c r="G884" s="95">
        <v>20638.82</v>
      </c>
      <c r="H884" s="93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customHeight="1" thickBot="1">
      <c r="A885" s="11" t="str">
        <f t="shared" si="43"/>
        <v>N770095 21</v>
      </c>
      <c r="B885" s="3" t="s">
        <v>216</v>
      </c>
      <c r="C885" s="259">
        <v>21</v>
      </c>
      <c r="D885" s="261">
        <v>14322.29</v>
      </c>
      <c r="E885" s="95">
        <v>6397.29</v>
      </c>
      <c r="F885" s="90" t="s">
        <v>100</v>
      </c>
      <c r="G885" s="95">
        <v>20719.580000000002</v>
      </c>
      <c r="H885" s="93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customHeight="1" thickBot="1">
      <c r="A886" s="11" t="str">
        <f t="shared" si="43"/>
        <v>N770095 21</v>
      </c>
      <c r="B886" s="3" t="s">
        <v>216</v>
      </c>
      <c r="C886" s="260"/>
      <c r="D886" s="262"/>
      <c r="E886" s="152">
        <v>6397.29</v>
      </c>
      <c r="F886" s="158">
        <v>208.58</v>
      </c>
      <c r="G886" s="152">
        <v>20928.16</v>
      </c>
      <c r="H886" s="153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customHeight="1" thickBot="1">
      <c r="A887" s="11" t="str">
        <f t="shared" si="43"/>
        <v>N770095 22</v>
      </c>
      <c r="B887" s="3" t="s">
        <v>216</v>
      </c>
      <c r="C887" s="239">
        <v>22</v>
      </c>
      <c r="D887" s="253">
        <v>14322.29</v>
      </c>
      <c r="E887" s="95">
        <v>6683.74</v>
      </c>
      <c r="F887" s="90" t="s">
        <v>100</v>
      </c>
      <c r="G887" s="95">
        <v>21006.03</v>
      </c>
      <c r="H887" s="93">
        <v>44820</v>
      </c>
      <c r="J887" s="32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customHeight="1" thickBot="1">
      <c r="A888" s="11" t="str">
        <f t="shared" si="43"/>
        <v>N770095 22</v>
      </c>
      <c r="B888" s="3" t="s">
        <v>216</v>
      </c>
      <c r="C888" s="241"/>
      <c r="D888" s="254"/>
      <c r="E888" s="95">
        <v>6683.74</v>
      </c>
      <c r="F888" s="90">
        <v>211.46</v>
      </c>
      <c r="G888" s="95">
        <v>21217.49</v>
      </c>
      <c r="H888" s="93">
        <v>44830</v>
      </c>
      <c r="J888" s="32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customHeight="1" thickBot="1">
      <c r="A889" s="11" t="str">
        <f t="shared" si="43"/>
        <v>N770095 23</v>
      </c>
      <c r="B889" s="3" t="s">
        <v>216</v>
      </c>
      <c r="C889" s="239">
        <v>23</v>
      </c>
      <c r="D889" s="253">
        <v>14322.29</v>
      </c>
      <c r="E889" s="95">
        <v>6970.18</v>
      </c>
      <c r="F889" s="90" t="s">
        <v>100</v>
      </c>
      <c r="G889" s="95">
        <v>21292.47</v>
      </c>
      <c r="H889" s="93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customHeight="1" thickBot="1">
      <c r="A890" s="11" t="str">
        <f t="shared" si="43"/>
        <v>N770095 23</v>
      </c>
      <c r="B890" s="3" t="s">
        <v>216</v>
      </c>
      <c r="C890" s="241"/>
      <c r="D890" s="254"/>
      <c r="E890" s="95">
        <v>6970.18</v>
      </c>
      <c r="F890" s="90">
        <v>214.34</v>
      </c>
      <c r="G890" s="95">
        <v>21506.81</v>
      </c>
      <c r="H890" s="93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customHeight="1" thickBot="1">
      <c r="A891" s="11" t="str">
        <f t="shared" si="43"/>
        <v>N770095 24</v>
      </c>
      <c r="B891" s="3" t="s">
        <v>216</v>
      </c>
      <c r="C891" s="263">
        <v>24</v>
      </c>
      <c r="D891" s="265">
        <v>14322.29</v>
      </c>
      <c r="E891" s="140">
        <v>7256.63</v>
      </c>
      <c r="F891" s="141" t="s">
        <v>100</v>
      </c>
      <c r="G891" s="140">
        <v>21578.92</v>
      </c>
      <c r="H891" s="142">
        <v>44881</v>
      </c>
      <c r="I891" s="43">
        <v>44881</v>
      </c>
      <c r="J891" s="32">
        <f t="shared" si="42"/>
        <v>44866</v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customHeight="1" thickBot="1">
      <c r="A892" s="11" t="str">
        <f t="shared" si="43"/>
        <v>N770095 24</v>
      </c>
      <c r="B892" s="3" t="s">
        <v>216</v>
      </c>
      <c r="C892" s="264"/>
      <c r="D892" s="266"/>
      <c r="E892" s="95">
        <v>7256.63</v>
      </c>
      <c r="F892" s="90">
        <v>217.23</v>
      </c>
      <c r="G892" s="95">
        <v>21796.15</v>
      </c>
      <c r="H892" s="93">
        <v>44891</v>
      </c>
      <c r="J892" s="32" t="str">
        <f t="shared" si="42"/>
        <v>-</v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customHeight="1" thickBot="1">
      <c r="A893" s="11" t="str">
        <f t="shared" si="43"/>
        <v>N770095 25</v>
      </c>
      <c r="B893" s="3" t="s">
        <v>216</v>
      </c>
      <c r="C893" s="259">
        <v>25</v>
      </c>
      <c r="D893" s="261">
        <v>14322.29</v>
      </c>
      <c r="E893" s="152">
        <v>7543.07</v>
      </c>
      <c r="F893" s="158" t="s">
        <v>100</v>
      </c>
      <c r="G893" s="152">
        <v>21865.360000000001</v>
      </c>
      <c r="H893" s="153">
        <v>44911</v>
      </c>
      <c r="I893" s="43">
        <v>44911</v>
      </c>
      <c r="J893" s="32">
        <f t="shared" si="42"/>
        <v>44896</v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customHeight="1" thickBot="1">
      <c r="A894" s="11" t="str">
        <f t="shared" si="43"/>
        <v>N770095 25</v>
      </c>
      <c r="B894" s="3" t="s">
        <v>216</v>
      </c>
      <c r="C894" s="260"/>
      <c r="D894" s="262"/>
      <c r="E894" s="95">
        <v>7543.07</v>
      </c>
      <c r="F894" s="90">
        <v>220.11</v>
      </c>
      <c r="G894" s="95">
        <v>22085.47</v>
      </c>
      <c r="H894" s="93">
        <v>44921</v>
      </c>
      <c r="J894" s="32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customHeight="1" thickBot="1">
      <c r="A895" s="11" t="str">
        <f t="shared" si="43"/>
        <v>N770095 26</v>
      </c>
      <c r="B895" s="3" t="s">
        <v>216</v>
      </c>
      <c r="C895" s="263">
        <v>26</v>
      </c>
      <c r="D895" s="265">
        <v>14322.29</v>
      </c>
      <c r="E895" s="95">
        <v>7829.52</v>
      </c>
      <c r="F895" s="90" t="s">
        <v>100</v>
      </c>
      <c r="G895" s="95">
        <v>22151.81</v>
      </c>
      <c r="H895" s="93">
        <v>44942</v>
      </c>
      <c r="J895" s="32" t="str">
        <f t="shared" si="42"/>
        <v>-</v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customHeight="1" thickBot="1">
      <c r="A896" s="11" t="str">
        <f t="shared" si="43"/>
        <v>N770095 26</v>
      </c>
      <c r="B896" s="3" t="s">
        <v>216</v>
      </c>
      <c r="C896" s="264"/>
      <c r="D896" s="266"/>
      <c r="E896" s="140">
        <v>7829.52</v>
      </c>
      <c r="F896" s="141">
        <v>222.99</v>
      </c>
      <c r="G896" s="140">
        <v>22374.799999999999</v>
      </c>
      <c r="H896" s="142">
        <v>44952</v>
      </c>
      <c r="I896" s="43">
        <v>44952</v>
      </c>
      <c r="J896" s="32">
        <f t="shared" si="42"/>
        <v>44927</v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customHeight="1" thickBot="1">
      <c r="A897" s="11" t="str">
        <f t="shared" si="43"/>
        <v>N770095 27</v>
      </c>
      <c r="B897" s="3" t="s">
        <v>216</v>
      </c>
      <c r="C897" s="239">
        <v>27</v>
      </c>
      <c r="D897" s="253">
        <v>14322.29</v>
      </c>
      <c r="E897" s="95">
        <v>8115.96</v>
      </c>
      <c r="F897" s="90" t="s">
        <v>100</v>
      </c>
      <c r="G897" s="95">
        <v>22438.25</v>
      </c>
      <c r="H897" s="93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customHeight="1" thickBot="1">
      <c r="A898" s="11" t="str">
        <f t="shared" si="43"/>
        <v>N770095 27</v>
      </c>
      <c r="B898" s="3" t="s">
        <v>216</v>
      </c>
      <c r="C898" s="241"/>
      <c r="D898" s="254"/>
      <c r="E898" s="95">
        <v>8115.96</v>
      </c>
      <c r="F898" s="90">
        <v>225.88</v>
      </c>
      <c r="G898" s="95">
        <v>22664.13</v>
      </c>
      <c r="H898" s="93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customHeight="1" thickBot="1">
      <c r="A899" s="11" t="str">
        <f t="shared" si="43"/>
        <v>N770095 28</v>
      </c>
      <c r="B899" s="3" t="s">
        <v>216</v>
      </c>
      <c r="C899" s="239">
        <v>28</v>
      </c>
      <c r="D899" s="253">
        <v>14322.29</v>
      </c>
      <c r="E899" s="95">
        <v>8402.41</v>
      </c>
      <c r="F899" s="90" t="s">
        <v>100</v>
      </c>
      <c r="G899" s="95">
        <v>22724.7</v>
      </c>
      <c r="H899" s="93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customHeight="1" thickBot="1">
      <c r="A900" s="11" t="str">
        <f t="shared" si="43"/>
        <v>N770095 28</v>
      </c>
      <c r="B900" s="3" t="s">
        <v>216</v>
      </c>
      <c r="C900" s="241"/>
      <c r="D900" s="254"/>
      <c r="E900" s="95">
        <v>8402.41</v>
      </c>
      <c r="F900" s="90">
        <v>228.76</v>
      </c>
      <c r="G900" s="95">
        <v>22953.46</v>
      </c>
      <c r="H900" s="93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customHeight="1" thickBot="1">
      <c r="A901" s="11" t="str">
        <f t="shared" si="43"/>
        <v>N770095 29</v>
      </c>
      <c r="B901" s="3" t="s">
        <v>216</v>
      </c>
      <c r="C901" s="239">
        <v>29</v>
      </c>
      <c r="D901" s="253">
        <v>14322.29</v>
      </c>
      <c r="E901" s="95">
        <v>8688.86</v>
      </c>
      <c r="F901" s="90" t="s">
        <v>100</v>
      </c>
      <c r="G901" s="95">
        <v>23011.15</v>
      </c>
      <c r="H901" s="93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customHeight="1" thickBot="1">
      <c r="A902" s="11" t="str">
        <f t="shared" si="43"/>
        <v>N770095 29</v>
      </c>
      <c r="B902" s="3" t="s">
        <v>216</v>
      </c>
      <c r="C902" s="241"/>
      <c r="D902" s="254"/>
      <c r="E902" s="95">
        <v>8688.86</v>
      </c>
      <c r="F902" s="90">
        <v>231.65</v>
      </c>
      <c r="G902" s="95">
        <v>23242.799999999999</v>
      </c>
      <c r="H902" s="93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customHeight="1" thickBot="1">
      <c r="A903" s="11" t="str">
        <f t="shared" si="43"/>
        <v>N770095 30</v>
      </c>
      <c r="B903" s="3" t="s">
        <v>216</v>
      </c>
      <c r="C903" s="239">
        <v>30</v>
      </c>
      <c r="D903" s="253">
        <v>14322.29</v>
      </c>
      <c r="E903" s="95">
        <v>8975.2999999999993</v>
      </c>
      <c r="F903" s="90" t="s">
        <v>100</v>
      </c>
      <c r="G903" s="95">
        <v>23297.59</v>
      </c>
      <c r="H903" s="93">
        <v>45062</v>
      </c>
      <c r="J903" s="32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customHeight="1" thickBot="1">
      <c r="A904" s="11" t="str">
        <f t="shared" si="43"/>
        <v>N770095 30</v>
      </c>
      <c r="B904" s="3" t="s">
        <v>216</v>
      </c>
      <c r="C904" s="241"/>
      <c r="D904" s="254"/>
      <c r="E904" s="95">
        <v>8975.2999999999993</v>
      </c>
      <c r="F904" s="90">
        <v>234.53</v>
      </c>
      <c r="G904" s="95">
        <v>23532.12</v>
      </c>
      <c r="H904" s="93">
        <v>45072</v>
      </c>
      <c r="J904" s="32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customHeight="1" thickBot="1">
      <c r="A905" s="11" t="str">
        <f t="shared" si="43"/>
        <v>N770095 31</v>
      </c>
      <c r="B905" s="3" t="s">
        <v>216</v>
      </c>
      <c r="C905" s="239">
        <v>31</v>
      </c>
      <c r="D905" s="253">
        <v>14322.29</v>
      </c>
      <c r="E905" s="95">
        <v>9261.75</v>
      </c>
      <c r="F905" s="90" t="s">
        <v>100</v>
      </c>
      <c r="G905" s="95">
        <v>23584.04</v>
      </c>
      <c r="H905" s="93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customHeight="1" thickBot="1">
      <c r="A906" s="11" t="str">
        <f t="shared" si="43"/>
        <v>N770095 31</v>
      </c>
      <c r="B906" s="3" t="s">
        <v>216</v>
      </c>
      <c r="C906" s="241"/>
      <c r="D906" s="254"/>
      <c r="E906" s="95">
        <v>9261.75</v>
      </c>
      <c r="F906" s="90">
        <v>237.41</v>
      </c>
      <c r="G906" s="95">
        <v>23821.45</v>
      </c>
      <c r="H906" s="93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customHeight="1" thickBot="1">
      <c r="A907" s="11" t="str">
        <f t="shared" si="43"/>
        <v>N770095 32</v>
      </c>
      <c r="B907" s="3" t="s">
        <v>216</v>
      </c>
      <c r="C907" s="239">
        <v>32</v>
      </c>
      <c r="D907" s="253">
        <v>14322.29</v>
      </c>
      <c r="E907" s="95">
        <v>9548.19</v>
      </c>
      <c r="F907" s="90" t="s">
        <v>100</v>
      </c>
      <c r="G907" s="95">
        <v>23870.48</v>
      </c>
      <c r="H907" s="93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customHeight="1" thickBot="1">
      <c r="A908" s="11" t="str">
        <f t="shared" si="43"/>
        <v>N770095 32</v>
      </c>
      <c r="B908" s="3" t="s">
        <v>216</v>
      </c>
      <c r="C908" s="241"/>
      <c r="D908" s="254"/>
      <c r="E908" s="95">
        <v>9548.19</v>
      </c>
      <c r="F908" s="90">
        <v>240.3</v>
      </c>
      <c r="G908" s="95">
        <v>24110.78</v>
      </c>
      <c r="H908" s="93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customHeight="1" thickBot="1">
      <c r="A909" s="11" t="str">
        <f t="shared" si="43"/>
        <v>N770095 33</v>
      </c>
      <c r="B909" s="3" t="s">
        <v>216</v>
      </c>
      <c r="C909" s="239">
        <v>33</v>
      </c>
      <c r="D909" s="253">
        <v>14322.29</v>
      </c>
      <c r="E909" s="95">
        <v>9834.64</v>
      </c>
      <c r="F909" s="90" t="s">
        <v>100</v>
      </c>
      <c r="G909" s="95">
        <v>24156.93</v>
      </c>
      <c r="H909" s="93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customHeight="1" thickBot="1">
      <c r="A910" s="11" t="str">
        <f t="shared" si="43"/>
        <v>N770095 33</v>
      </c>
      <c r="B910" s="3" t="s">
        <v>216</v>
      </c>
      <c r="C910" s="241"/>
      <c r="D910" s="254"/>
      <c r="E910" s="95">
        <v>9834.64</v>
      </c>
      <c r="F910" s="90">
        <v>243.18</v>
      </c>
      <c r="G910" s="95">
        <v>24400.11</v>
      </c>
      <c r="H910" s="93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customHeight="1" thickBot="1">
      <c r="A911" s="11" t="str">
        <f t="shared" si="43"/>
        <v>N770095 34</v>
      </c>
      <c r="B911" s="3" t="s">
        <v>216</v>
      </c>
      <c r="C911" s="239">
        <v>34</v>
      </c>
      <c r="D911" s="253">
        <v>14322.29</v>
      </c>
      <c r="E911" s="95">
        <v>10121.08</v>
      </c>
      <c r="F911" s="90" t="s">
        <v>100</v>
      </c>
      <c r="G911" s="95">
        <v>24443.37</v>
      </c>
      <c r="H911" s="93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customHeight="1" thickBot="1">
      <c r="A912" s="11" t="str">
        <f t="shared" si="43"/>
        <v>N770095 34</v>
      </c>
      <c r="B912" s="3" t="s">
        <v>216</v>
      </c>
      <c r="C912" s="241"/>
      <c r="D912" s="254"/>
      <c r="E912" s="95">
        <v>10121.08</v>
      </c>
      <c r="F912" s="90">
        <v>246.06</v>
      </c>
      <c r="G912" s="95">
        <v>24689.43</v>
      </c>
      <c r="H912" s="93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customHeight="1" thickBot="1">
      <c r="A913" s="11" t="str">
        <f t="shared" si="43"/>
        <v>N770095 35</v>
      </c>
      <c r="B913" s="3" t="s">
        <v>216</v>
      </c>
      <c r="C913" s="239">
        <v>35</v>
      </c>
      <c r="D913" s="253">
        <v>14322.29</v>
      </c>
      <c r="E913" s="95">
        <v>10407.530000000001</v>
      </c>
      <c r="F913" s="90" t="s">
        <v>100</v>
      </c>
      <c r="G913" s="95">
        <v>24729.82</v>
      </c>
      <c r="H913" s="93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customHeight="1" thickBot="1">
      <c r="A914" s="11" t="str">
        <f t="shared" si="43"/>
        <v>N770095 35</v>
      </c>
      <c r="B914" s="3" t="s">
        <v>216</v>
      </c>
      <c r="C914" s="241"/>
      <c r="D914" s="254"/>
      <c r="E914" s="95">
        <v>10407.530000000001</v>
      </c>
      <c r="F914" s="90">
        <v>248.95</v>
      </c>
      <c r="G914" s="95">
        <v>24978.77</v>
      </c>
      <c r="H914" s="93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customHeight="1" thickBot="1">
      <c r="A915" s="11" t="str">
        <f t="shared" si="43"/>
        <v>N770095 36</v>
      </c>
      <c r="B915" s="3" t="s">
        <v>216</v>
      </c>
      <c r="C915" s="239">
        <v>36</v>
      </c>
      <c r="D915" s="253">
        <v>14322.29</v>
      </c>
      <c r="E915" s="95">
        <v>10693.98</v>
      </c>
      <c r="F915" s="90" t="s">
        <v>100</v>
      </c>
      <c r="G915" s="95">
        <v>25016.27</v>
      </c>
      <c r="H915" s="93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customHeight="1" thickBot="1">
      <c r="A916" s="11" t="str">
        <f t="shared" si="43"/>
        <v>N770095 36</v>
      </c>
      <c r="B916" s="3" t="s">
        <v>216</v>
      </c>
      <c r="C916" s="241"/>
      <c r="D916" s="254"/>
      <c r="E916" s="95">
        <v>10693.98</v>
      </c>
      <c r="F916" s="90">
        <v>251.83</v>
      </c>
      <c r="G916" s="95">
        <v>25268.1</v>
      </c>
      <c r="H916" s="93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customHeight="1" thickBot="1">
      <c r="A917" s="11" t="str">
        <f t="shared" si="43"/>
        <v>N770095 37</v>
      </c>
      <c r="B917" s="3" t="s">
        <v>216</v>
      </c>
      <c r="C917" s="239">
        <v>37</v>
      </c>
      <c r="D917" s="253">
        <v>14322.29</v>
      </c>
      <c r="E917" s="95">
        <v>10980.42</v>
      </c>
      <c r="F917" s="90" t="s">
        <v>100</v>
      </c>
      <c r="G917" s="95">
        <v>25302.71</v>
      </c>
      <c r="H917" s="93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customHeight="1" thickBot="1">
      <c r="A918" s="11" t="str">
        <f t="shared" si="43"/>
        <v>N770095 37</v>
      </c>
      <c r="B918" s="3" t="s">
        <v>216</v>
      </c>
      <c r="C918" s="241"/>
      <c r="D918" s="254"/>
      <c r="E918" s="95">
        <v>10980.42</v>
      </c>
      <c r="F918" s="90">
        <v>254.71</v>
      </c>
      <c r="G918" s="95">
        <v>25557.42</v>
      </c>
      <c r="H918" s="93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customHeight="1" thickBot="1">
      <c r="A919" s="11" t="str">
        <f t="shared" si="43"/>
        <v>N770095 38</v>
      </c>
      <c r="B919" s="3" t="s">
        <v>216</v>
      </c>
      <c r="C919" s="239">
        <v>38</v>
      </c>
      <c r="D919" s="253">
        <v>14322.29</v>
      </c>
      <c r="E919" s="95">
        <v>11266.87</v>
      </c>
      <c r="F919" s="90" t="s">
        <v>100</v>
      </c>
      <c r="G919" s="95">
        <v>25589.16</v>
      </c>
      <c r="H919" s="93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customHeight="1" thickBot="1">
      <c r="A920" s="11" t="str">
        <f t="shared" si="43"/>
        <v>N770095 38</v>
      </c>
      <c r="B920" s="3" t="s">
        <v>216</v>
      </c>
      <c r="C920" s="241"/>
      <c r="D920" s="254"/>
      <c r="E920" s="95">
        <v>11266.87</v>
      </c>
      <c r="F920" s="90">
        <v>257.60000000000002</v>
      </c>
      <c r="G920" s="95">
        <v>25846.76</v>
      </c>
      <c r="H920" s="93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customHeight="1" thickBot="1">
      <c r="A921" s="11" t="str">
        <f t="shared" si="43"/>
        <v>N770095 39</v>
      </c>
      <c r="B921" s="3" t="s">
        <v>216</v>
      </c>
      <c r="C921" s="239">
        <v>39</v>
      </c>
      <c r="D921" s="253">
        <v>14322.29</v>
      </c>
      <c r="E921" s="95">
        <v>11553.31</v>
      </c>
      <c r="F921" s="90" t="s">
        <v>100</v>
      </c>
      <c r="G921" s="95">
        <v>25875.599999999999</v>
      </c>
      <c r="H921" s="93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customHeight="1" thickBot="1">
      <c r="A922" s="11" t="str">
        <f t="shared" si="43"/>
        <v>N770095 39</v>
      </c>
      <c r="B922" s="3" t="s">
        <v>216</v>
      </c>
      <c r="C922" s="241"/>
      <c r="D922" s="254"/>
      <c r="E922" s="95">
        <v>11553.31</v>
      </c>
      <c r="F922" s="90">
        <v>260.48</v>
      </c>
      <c r="G922" s="95">
        <v>26136.080000000002</v>
      </c>
      <c r="H922" s="93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customHeight="1" thickBot="1">
      <c r="A923" s="11" t="str">
        <f t="shared" si="43"/>
        <v>N770095 40</v>
      </c>
      <c r="B923" s="3" t="s">
        <v>216</v>
      </c>
      <c r="C923" s="239">
        <v>40</v>
      </c>
      <c r="D923" s="253">
        <v>14322.29</v>
      </c>
      <c r="E923" s="95">
        <v>11839.76</v>
      </c>
      <c r="F923" s="90" t="s">
        <v>100</v>
      </c>
      <c r="G923" s="95">
        <v>26162.05</v>
      </c>
      <c r="H923" s="93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customHeight="1" thickBot="1">
      <c r="A924" s="11" t="str">
        <f t="shared" si="43"/>
        <v>N770095 40</v>
      </c>
      <c r="B924" s="3" t="s">
        <v>216</v>
      </c>
      <c r="C924" s="241"/>
      <c r="D924" s="254"/>
      <c r="E924" s="95">
        <v>11839.76</v>
      </c>
      <c r="F924" s="90">
        <v>263.36</v>
      </c>
      <c r="G924" s="95">
        <v>26425.41</v>
      </c>
      <c r="H924" s="93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customHeight="1" thickBot="1">
      <c r="A925" s="11" t="str">
        <f t="shared" si="43"/>
        <v>N770095 41</v>
      </c>
      <c r="B925" s="3" t="s">
        <v>216</v>
      </c>
      <c r="C925" s="239">
        <v>41</v>
      </c>
      <c r="D925" s="253">
        <v>14322.29</v>
      </c>
      <c r="E925" s="95">
        <v>12126.21</v>
      </c>
      <c r="F925" s="90" t="s">
        <v>100</v>
      </c>
      <c r="G925" s="95">
        <v>26448.5</v>
      </c>
      <c r="H925" s="93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customHeight="1" thickBot="1">
      <c r="A926" s="11" t="str">
        <f t="shared" si="43"/>
        <v>N770095 41</v>
      </c>
      <c r="B926" s="3" t="s">
        <v>216</v>
      </c>
      <c r="C926" s="241"/>
      <c r="D926" s="254"/>
      <c r="E926" s="95">
        <v>12126.21</v>
      </c>
      <c r="F926" s="90">
        <v>266.25</v>
      </c>
      <c r="G926" s="95">
        <v>26714.75</v>
      </c>
      <c r="H926" s="93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customHeight="1" thickBot="1">
      <c r="A927" s="11" t="str">
        <f t="shared" si="43"/>
        <v>N770095 42</v>
      </c>
      <c r="B927" s="3" t="s">
        <v>216</v>
      </c>
      <c r="C927" s="239">
        <v>42</v>
      </c>
      <c r="D927" s="253">
        <v>14322.29</v>
      </c>
      <c r="E927" s="95">
        <v>12412.65</v>
      </c>
      <c r="F927" s="90" t="s">
        <v>100</v>
      </c>
      <c r="G927" s="95">
        <v>26734.94</v>
      </c>
      <c r="H927" s="93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customHeight="1" thickBot="1">
      <c r="A928" s="11" t="str">
        <f t="shared" si="43"/>
        <v>N770095 42</v>
      </c>
      <c r="B928" s="3" t="s">
        <v>216</v>
      </c>
      <c r="C928" s="241"/>
      <c r="D928" s="254"/>
      <c r="E928" s="95">
        <v>12412.65</v>
      </c>
      <c r="F928" s="90">
        <v>269.13</v>
      </c>
      <c r="G928" s="95">
        <v>27004.07</v>
      </c>
      <c r="H928" s="93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customHeight="1" thickBot="1">
      <c r="A929" s="11" t="str">
        <f t="shared" si="43"/>
        <v>N770095 43</v>
      </c>
      <c r="B929" s="3" t="s">
        <v>216</v>
      </c>
      <c r="C929" s="239">
        <v>43</v>
      </c>
      <c r="D929" s="253">
        <v>14322.29</v>
      </c>
      <c r="E929" s="95">
        <v>12699.1</v>
      </c>
      <c r="F929" s="90" t="s">
        <v>100</v>
      </c>
      <c r="G929" s="95">
        <v>27021.39</v>
      </c>
      <c r="H929" s="93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customHeight="1" thickBot="1">
      <c r="A930" s="11" t="str">
        <f t="shared" si="43"/>
        <v>N770095 43</v>
      </c>
      <c r="B930" s="3" t="s">
        <v>216</v>
      </c>
      <c r="C930" s="241"/>
      <c r="D930" s="254"/>
      <c r="E930" s="95">
        <v>12699.1</v>
      </c>
      <c r="F930" s="90">
        <v>272.02</v>
      </c>
      <c r="G930" s="95">
        <v>27293.41</v>
      </c>
      <c r="H930" s="93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customHeight="1" thickBot="1">
      <c r="A931" s="11" t="str">
        <f t="shared" si="43"/>
        <v>N770095 44</v>
      </c>
      <c r="B931" s="3" t="s">
        <v>216</v>
      </c>
      <c r="C931" s="239">
        <v>44</v>
      </c>
      <c r="D931" s="253">
        <v>14322.29</v>
      </c>
      <c r="E931" s="95">
        <v>12985.54</v>
      </c>
      <c r="F931" s="90" t="s">
        <v>100</v>
      </c>
      <c r="G931" s="95">
        <v>27307.83</v>
      </c>
      <c r="H931" s="93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customHeight="1" thickBot="1">
      <c r="A932" s="11" t="str">
        <f t="shared" si="43"/>
        <v>N770095 44</v>
      </c>
      <c r="B932" s="3" t="s">
        <v>216</v>
      </c>
      <c r="C932" s="241"/>
      <c r="D932" s="254"/>
      <c r="E932" s="95">
        <v>12985.54</v>
      </c>
      <c r="F932" s="90">
        <v>274.89999999999998</v>
      </c>
      <c r="G932" s="95">
        <v>27582.73</v>
      </c>
      <c r="H932" s="93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customHeight="1" thickBot="1">
      <c r="A933" s="11" t="str">
        <f t="shared" si="43"/>
        <v>N770095 45</v>
      </c>
      <c r="B933" s="3" t="s">
        <v>216</v>
      </c>
      <c r="C933" s="239">
        <v>45</v>
      </c>
      <c r="D933" s="253">
        <v>14322.29</v>
      </c>
      <c r="E933" s="95">
        <v>13271.99</v>
      </c>
      <c r="F933" s="90" t="s">
        <v>100</v>
      </c>
      <c r="G933" s="95">
        <v>27594.28</v>
      </c>
      <c r="H933" s="93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customHeight="1" thickBot="1">
      <c r="A934" s="11" t="str">
        <f t="shared" si="43"/>
        <v>N770095 45</v>
      </c>
      <c r="B934" s="3" t="s">
        <v>216</v>
      </c>
      <c r="C934" s="241"/>
      <c r="D934" s="254"/>
      <c r="E934" s="95">
        <v>13271.99</v>
      </c>
      <c r="F934" s="90">
        <v>277.77999999999997</v>
      </c>
      <c r="G934" s="95">
        <v>27872.06</v>
      </c>
      <c r="H934" s="93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customHeight="1" thickBot="1">
      <c r="A935" s="11" t="str">
        <f t="shared" si="43"/>
        <v>N770095 46</v>
      </c>
      <c r="B935" s="3" t="s">
        <v>216</v>
      </c>
      <c r="C935" s="239">
        <v>46</v>
      </c>
      <c r="D935" s="253">
        <v>14322.29</v>
      </c>
      <c r="E935" s="95">
        <v>13558.43</v>
      </c>
      <c r="F935" s="90" t="s">
        <v>100</v>
      </c>
      <c r="G935" s="95">
        <v>27880.720000000001</v>
      </c>
      <c r="H935" s="93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customHeight="1" thickBot="1">
      <c r="A936" s="11" t="str">
        <f t="shared" si="43"/>
        <v>N770095 46</v>
      </c>
      <c r="B936" s="3" t="s">
        <v>216</v>
      </c>
      <c r="C936" s="241"/>
      <c r="D936" s="254"/>
      <c r="E936" s="95">
        <v>13558.43</v>
      </c>
      <c r="F936" s="90">
        <v>280.67</v>
      </c>
      <c r="G936" s="95">
        <v>28161.39</v>
      </c>
      <c r="H936" s="93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customHeight="1" thickBot="1">
      <c r="A937" s="11" t="str">
        <f t="shared" si="43"/>
        <v>N770095 47</v>
      </c>
      <c r="B937" s="3" t="s">
        <v>216</v>
      </c>
      <c r="C937" s="239">
        <v>47</v>
      </c>
      <c r="D937" s="253">
        <v>14322.29</v>
      </c>
      <c r="E937" s="95">
        <v>13844.88</v>
      </c>
      <c r="F937" s="90" t="s">
        <v>100</v>
      </c>
      <c r="G937" s="95">
        <v>28167.17</v>
      </c>
      <c r="H937" s="93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customHeight="1" thickBot="1">
      <c r="A938" s="11" t="str">
        <f t="shared" ref="A938:A1001" si="46">B938&amp;" "&amp;IF(C938="",C937,C938)</f>
        <v>N770095 47</v>
      </c>
      <c r="B938" s="3" t="s">
        <v>216</v>
      </c>
      <c r="C938" s="241"/>
      <c r="D938" s="254"/>
      <c r="E938" s="95">
        <v>13844.88</v>
      </c>
      <c r="F938" s="90">
        <v>283.55</v>
      </c>
      <c r="G938" s="95">
        <v>28450.720000000001</v>
      </c>
      <c r="H938" s="93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customHeight="1" thickBot="1">
      <c r="A939" s="11" t="str">
        <f t="shared" si="46"/>
        <v>N770095 48</v>
      </c>
      <c r="B939" s="3" t="s">
        <v>216</v>
      </c>
      <c r="C939" s="239">
        <v>48</v>
      </c>
      <c r="D939" s="253">
        <v>14322.29</v>
      </c>
      <c r="E939" s="95">
        <v>14131.33</v>
      </c>
      <c r="F939" s="90" t="s">
        <v>100</v>
      </c>
      <c r="G939" s="95">
        <v>28453.62</v>
      </c>
      <c r="H939" s="93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customHeight="1" thickBot="1">
      <c r="A940" s="11" t="str">
        <f t="shared" si="46"/>
        <v>N770095 48</v>
      </c>
      <c r="B940" s="3" t="s">
        <v>216</v>
      </c>
      <c r="C940" s="241"/>
      <c r="D940" s="254"/>
      <c r="E940" s="95">
        <v>14131.33</v>
      </c>
      <c r="F940" s="90">
        <v>286.43</v>
      </c>
      <c r="G940" s="95">
        <v>28740.05</v>
      </c>
      <c r="H940" s="93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customHeight="1" thickBot="1">
      <c r="A941" s="11" t="str">
        <f t="shared" si="46"/>
        <v>N770095 49</v>
      </c>
      <c r="B941" s="3" t="s">
        <v>216</v>
      </c>
      <c r="C941" s="239">
        <v>49</v>
      </c>
      <c r="D941" s="253">
        <v>14322.29</v>
      </c>
      <c r="E941" s="95">
        <v>14417.77</v>
      </c>
      <c r="F941" s="90" t="s">
        <v>100</v>
      </c>
      <c r="G941" s="95">
        <v>28740.06</v>
      </c>
      <c r="H941" s="93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customHeight="1" thickBot="1">
      <c r="A942" s="11" t="str">
        <f t="shared" si="46"/>
        <v>N770095 49</v>
      </c>
      <c r="B942" s="3" t="s">
        <v>216</v>
      </c>
      <c r="C942" s="241"/>
      <c r="D942" s="254"/>
      <c r="E942" s="95">
        <v>14417.77</v>
      </c>
      <c r="F942" s="90">
        <v>289.32</v>
      </c>
      <c r="G942" s="95">
        <v>29029.38</v>
      </c>
      <c r="H942" s="93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customHeight="1" thickBot="1">
      <c r="A943" s="11" t="str">
        <f t="shared" si="46"/>
        <v>N770095 50</v>
      </c>
      <c r="B943" s="3" t="s">
        <v>216</v>
      </c>
      <c r="C943" s="239">
        <v>50</v>
      </c>
      <c r="D943" s="253">
        <v>14322.29</v>
      </c>
      <c r="E943" s="95">
        <v>14704.22</v>
      </c>
      <c r="F943" s="90" t="s">
        <v>100</v>
      </c>
      <c r="G943" s="95">
        <v>29026.51</v>
      </c>
      <c r="H943" s="93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customHeight="1" thickBot="1">
      <c r="A944" s="11" t="str">
        <f t="shared" si="46"/>
        <v>N770095 50</v>
      </c>
      <c r="B944" s="3" t="s">
        <v>216</v>
      </c>
      <c r="C944" s="241"/>
      <c r="D944" s="254"/>
      <c r="E944" s="95">
        <v>14704.22</v>
      </c>
      <c r="F944" s="90">
        <v>292.2</v>
      </c>
      <c r="G944" s="95">
        <v>29318.71</v>
      </c>
      <c r="H944" s="93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customHeight="1" thickBot="1">
      <c r="A945" s="11" t="str">
        <f t="shared" si="46"/>
        <v>N770095 51</v>
      </c>
      <c r="B945" s="3" t="s">
        <v>216</v>
      </c>
      <c r="C945" s="239">
        <v>51</v>
      </c>
      <c r="D945" s="253">
        <v>14322.29</v>
      </c>
      <c r="E945" s="95">
        <v>14990.66</v>
      </c>
      <c r="F945" s="90" t="s">
        <v>100</v>
      </c>
      <c r="G945" s="95">
        <v>29312.95</v>
      </c>
      <c r="H945" s="93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customHeight="1" thickBot="1">
      <c r="A946" s="11" t="str">
        <f t="shared" si="46"/>
        <v>N770095 51</v>
      </c>
      <c r="B946" s="3" t="s">
        <v>216</v>
      </c>
      <c r="C946" s="241"/>
      <c r="D946" s="254"/>
      <c r="E946" s="95">
        <v>14990.66</v>
      </c>
      <c r="F946" s="90">
        <v>295.08</v>
      </c>
      <c r="G946" s="95">
        <v>29608.03</v>
      </c>
      <c r="H946" s="93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customHeight="1" thickBot="1">
      <c r="A947" s="11" t="str">
        <f t="shared" si="46"/>
        <v>N770095 52</v>
      </c>
      <c r="B947" s="3" t="s">
        <v>216</v>
      </c>
      <c r="C947" s="239">
        <v>52</v>
      </c>
      <c r="D947" s="253">
        <v>14322.29</v>
      </c>
      <c r="E947" s="95">
        <v>15277.11</v>
      </c>
      <c r="F947" s="90" t="s">
        <v>100</v>
      </c>
      <c r="G947" s="95">
        <v>29599.4</v>
      </c>
      <c r="H947" s="93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customHeight="1" thickBot="1">
      <c r="A948" s="11" t="str">
        <f t="shared" si="46"/>
        <v>N770095 52</v>
      </c>
      <c r="B948" s="3" t="s">
        <v>216</v>
      </c>
      <c r="C948" s="241"/>
      <c r="D948" s="254"/>
      <c r="E948" s="95">
        <v>15277.11</v>
      </c>
      <c r="F948" s="90">
        <v>297.97000000000003</v>
      </c>
      <c r="G948" s="95">
        <v>29897.37</v>
      </c>
      <c r="H948" s="93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customHeight="1" thickBot="1">
      <c r="A949" s="11" t="str">
        <f t="shared" si="46"/>
        <v>N770095 53</v>
      </c>
      <c r="B949" s="3" t="s">
        <v>216</v>
      </c>
      <c r="C949" s="239">
        <v>53</v>
      </c>
      <c r="D949" s="253">
        <v>14322.29</v>
      </c>
      <c r="E949" s="95">
        <v>15563.56</v>
      </c>
      <c r="F949" s="90" t="s">
        <v>100</v>
      </c>
      <c r="G949" s="95">
        <v>29885.85</v>
      </c>
      <c r="H949" s="93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customHeight="1" thickBot="1">
      <c r="A950" s="11" t="str">
        <f t="shared" si="46"/>
        <v>N770095 53</v>
      </c>
      <c r="B950" s="3" t="s">
        <v>216</v>
      </c>
      <c r="C950" s="241"/>
      <c r="D950" s="254"/>
      <c r="E950" s="95">
        <v>15563.56</v>
      </c>
      <c r="F950" s="90">
        <v>300.85000000000002</v>
      </c>
      <c r="G950" s="95">
        <v>30186.7</v>
      </c>
      <c r="H950" s="93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customHeight="1" thickBot="1">
      <c r="A951" s="11" t="str">
        <f t="shared" si="46"/>
        <v>N770095 54</v>
      </c>
      <c r="B951" s="3" t="s">
        <v>216</v>
      </c>
      <c r="C951" s="239">
        <v>54</v>
      </c>
      <c r="D951" s="253">
        <v>14322.29</v>
      </c>
      <c r="E951" s="95">
        <v>15850</v>
      </c>
      <c r="F951" s="90" t="s">
        <v>100</v>
      </c>
      <c r="G951" s="95">
        <v>30172.29</v>
      </c>
      <c r="H951" s="93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customHeight="1" thickBot="1">
      <c r="A952" s="11" t="str">
        <f t="shared" si="46"/>
        <v>N770095 54</v>
      </c>
      <c r="B952" s="3" t="s">
        <v>216</v>
      </c>
      <c r="C952" s="241"/>
      <c r="D952" s="254"/>
      <c r="E952" s="95">
        <v>15850</v>
      </c>
      <c r="F952" s="90">
        <v>303.73</v>
      </c>
      <c r="G952" s="95">
        <v>30476.02</v>
      </c>
      <c r="H952" s="93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customHeight="1" thickBot="1">
      <c r="A953" s="11" t="str">
        <f t="shared" si="46"/>
        <v>N770095 55</v>
      </c>
      <c r="B953" s="3" t="s">
        <v>216</v>
      </c>
      <c r="C953" s="239">
        <v>55</v>
      </c>
      <c r="D953" s="253">
        <v>14322.29</v>
      </c>
      <c r="E953" s="95">
        <v>16136.45</v>
      </c>
      <c r="F953" s="90" t="s">
        <v>100</v>
      </c>
      <c r="G953" s="95">
        <v>30458.74</v>
      </c>
      <c r="H953" s="93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customHeight="1" thickBot="1">
      <c r="A954" s="11" t="str">
        <f t="shared" si="46"/>
        <v>N770095 55</v>
      </c>
      <c r="B954" s="3" t="s">
        <v>216</v>
      </c>
      <c r="C954" s="241"/>
      <c r="D954" s="254"/>
      <c r="E954" s="95">
        <v>16136.45</v>
      </c>
      <c r="F954" s="90">
        <v>306.62</v>
      </c>
      <c r="G954" s="95">
        <v>30765.360000000001</v>
      </c>
      <c r="H954" s="93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customHeight="1" thickBot="1">
      <c r="A955" s="11" t="str">
        <f t="shared" si="46"/>
        <v>N770095 56</v>
      </c>
      <c r="B955" s="3" t="s">
        <v>216</v>
      </c>
      <c r="C955" s="239">
        <v>56</v>
      </c>
      <c r="D955" s="253">
        <v>14322.29</v>
      </c>
      <c r="E955" s="95">
        <v>16422.89</v>
      </c>
      <c r="F955" s="90" t="s">
        <v>100</v>
      </c>
      <c r="G955" s="95">
        <v>30745.18</v>
      </c>
      <c r="H955" s="93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customHeight="1" thickBot="1">
      <c r="A956" s="11" t="str">
        <f t="shared" si="46"/>
        <v>N770095 56</v>
      </c>
      <c r="B956" s="3" t="s">
        <v>216</v>
      </c>
      <c r="C956" s="241"/>
      <c r="D956" s="254"/>
      <c r="E956" s="95">
        <v>16422.89</v>
      </c>
      <c r="F956" s="90">
        <v>309.5</v>
      </c>
      <c r="G956" s="95">
        <v>31054.68</v>
      </c>
      <c r="H956" s="93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customHeight="1" thickBot="1">
      <c r="A957" s="11" t="str">
        <f t="shared" si="46"/>
        <v>N770095 57</v>
      </c>
      <c r="B957" s="3" t="s">
        <v>216</v>
      </c>
      <c r="C957" s="239">
        <v>57</v>
      </c>
      <c r="D957" s="253">
        <v>14322.29</v>
      </c>
      <c r="E957" s="95">
        <v>16709.34</v>
      </c>
      <c r="F957" s="90" t="s">
        <v>100</v>
      </c>
      <c r="G957" s="95">
        <v>31031.63</v>
      </c>
      <c r="H957" s="93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customHeight="1" thickBot="1">
      <c r="A958" s="11" t="str">
        <f t="shared" si="46"/>
        <v>N770095 57</v>
      </c>
      <c r="B958" s="3" t="s">
        <v>216</v>
      </c>
      <c r="C958" s="241"/>
      <c r="D958" s="254"/>
      <c r="E958" s="95">
        <v>16709.34</v>
      </c>
      <c r="F958" s="90">
        <v>312.39</v>
      </c>
      <c r="G958" s="95">
        <v>31344.02</v>
      </c>
      <c r="H958" s="93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customHeight="1" thickBot="1">
      <c r="A959" s="11" t="str">
        <f t="shared" si="46"/>
        <v>N770095 58</v>
      </c>
      <c r="B959" s="3" t="s">
        <v>216</v>
      </c>
      <c r="C959" s="239">
        <v>58</v>
      </c>
      <c r="D959" s="253">
        <v>14322.29</v>
      </c>
      <c r="E959" s="95">
        <v>16995.78</v>
      </c>
      <c r="F959" s="90" t="s">
        <v>100</v>
      </c>
      <c r="G959" s="95">
        <v>31318.07</v>
      </c>
      <c r="H959" s="93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customHeight="1" thickBot="1">
      <c r="A960" s="11" t="str">
        <f t="shared" si="46"/>
        <v>N770095 58</v>
      </c>
      <c r="B960" s="3" t="s">
        <v>216</v>
      </c>
      <c r="C960" s="241"/>
      <c r="D960" s="254"/>
      <c r="E960" s="95">
        <v>16995.78</v>
      </c>
      <c r="F960" s="90">
        <v>315.27</v>
      </c>
      <c r="G960" s="95">
        <v>31633.34</v>
      </c>
      <c r="H960" s="93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customHeight="1" thickBot="1">
      <c r="A961" s="11" t="str">
        <f t="shared" si="46"/>
        <v>N770095 59</v>
      </c>
      <c r="B961" s="3" t="s">
        <v>216</v>
      </c>
      <c r="C961" s="239">
        <v>59</v>
      </c>
      <c r="D961" s="253">
        <v>14322.29</v>
      </c>
      <c r="E961" s="95">
        <v>17282.23</v>
      </c>
      <c r="F961" s="90" t="s">
        <v>100</v>
      </c>
      <c r="G961" s="95">
        <v>31604.52</v>
      </c>
      <c r="H961" s="93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customHeight="1" thickBot="1">
      <c r="A962" s="11" t="str">
        <f t="shared" si="46"/>
        <v>N770095 59</v>
      </c>
      <c r="B962" s="3" t="s">
        <v>216</v>
      </c>
      <c r="C962" s="241"/>
      <c r="D962" s="254"/>
      <c r="E962" s="95">
        <v>17282.23</v>
      </c>
      <c r="F962" s="90">
        <v>318.14999999999998</v>
      </c>
      <c r="G962" s="95">
        <v>31922.67</v>
      </c>
      <c r="H962" s="93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customHeight="1" thickBot="1">
      <c r="A963" s="11" t="str">
        <f t="shared" si="46"/>
        <v>N770095 60</v>
      </c>
      <c r="B963" s="3" t="s">
        <v>216</v>
      </c>
      <c r="C963" s="239">
        <v>60</v>
      </c>
      <c r="D963" s="253">
        <v>14322.29</v>
      </c>
      <c r="E963" s="95">
        <v>17568.68</v>
      </c>
      <c r="F963" s="90" t="s">
        <v>100</v>
      </c>
      <c r="G963" s="95">
        <v>31890.97</v>
      </c>
      <c r="H963" s="93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customHeight="1" thickBot="1">
      <c r="A964" s="11" t="str">
        <f t="shared" si="46"/>
        <v>N770095 60</v>
      </c>
      <c r="B964" s="3" t="s">
        <v>216</v>
      </c>
      <c r="C964" s="241"/>
      <c r="D964" s="254"/>
      <c r="E964" s="95">
        <v>17568.68</v>
      </c>
      <c r="F964" s="90">
        <v>321.04000000000002</v>
      </c>
      <c r="G964" s="95">
        <v>32212.01</v>
      </c>
      <c r="H964" s="93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customHeight="1" thickBot="1">
      <c r="A965" s="11" t="str">
        <f t="shared" si="46"/>
        <v>N770095 61</v>
      </c>
      <c r="B965" s="3" t="s">
        <v>216</v>
      </c>
      <c r="C965" s="239">
        <v>61</v>
      </c>
      <c r="D965" s="253">
        <v>14322.29</v>
      </c>
      <c r="E965" s="95">
        <v>17855.12</v>
      </c>
      <c r="F965" s="90" t="s">
        <v>100</v>
      </c>
      <c r="G965" s="95">
        <v>32177.41</v>
      </c>
      <c r="H965" s="93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customHeight="1" thickBot="1">
      <c r="A966" s="11" t="str">
        <f t="shared" si="46"/>
        <v>N770095 61</v>
      </c>
      <c r="B966" s="3" t="s">
        <v>216</v>
      </c>
      <c r="C966" s="241"/>
      <c r="D966" s="254"/>
      <c r="E966" s="95">
        <v>17855.12</v>
      </c>
      <c r="F966" s="90">
        <v>323.92</v>
      </c>
      <c r="G966" s="95">
        <v>32501.33</v>
      </c>
      <c r="H966" s="93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customHeight="1" thickBot="1">
      <c r="A967" s="11" t="str">
        <f t="shared" si="46"/>
        <v>N770095 62</v>
      </c>
      <c r="B967" s="3" t="s">
        <v>216</v>
      </c>
      <c r="C967" s="239">
        <v>62</v>
      </c>
      <c r="D967" s="253">
        <v>14322.29</v>
      </c>
      <c r="E967" s="95">
        <v>18141.57</v>
      </c>
      <c r="F967" s="90" t="s">
        <v>100</v>
      </c>
      <c r="G967" s="95">
        <v>32463.86</v>
      </c>
      <c r="H967" s="93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customHeight="1" thickBot="1">
      <c r="A968" s="11" t="str">
        <f t="shared" si="46"/>
        <v>N770095 62</v>
      </c>
      <c r="B968" s="3" t="s">
        <v>216</v>
      </c>
      <c r="C968" s="241"/>
      <c r="D968" s="254"/>
      <c r="E968" s="95">
        <v>18141.57</v>
      </c>
      <c r="F968" s="90">
        <v>326.8</v>
      </c>
      <c r="G968" s="95">
        <v>32790.660000000003</v>
      </c>
      <c r="H968" s="93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customHeight="1" thickBot="1">
      <c r="A969" s="11" t="str">
        <f t="shared" si="46"/>
        <v>N770095 63</v>
      </c>
      <c r="B969" s="3" t="s">
        <v>216</v>
      </c>
      <c r="C969" s="239">
        <v>63</v>
      </c>
      <c r="D969" s="253">
        <v>14322.29</v>
      </c>
      <c r="E969" s="95">
        <v>18428.009999999998</v>
      </c>
      <c r="F969" s="90" t="s">
        <v>100</v>
      </c>
      <c r="G969" s="95">
        <v>32750.3</v>
      </c>
      <c r="H969" s="93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customHeight="1" thickBot="1">
      <c r="A970" s="11" t="str">
        <f t="shared" si="46"/>
        <v>N770095 63</v>
      </c>
      <c r="B970" s="3" t="s">
        <v>216</v>
      </c>
      <c r="C970" s="241"/>
      <c r="D970" s="254"/>
      <c r="E970" s="95">
        <v>18428.009999999998</v>
      </c>
      <c r="F970" s="90">
        <v>329.69</v>
      </c>
      <c r="G970" s="95">
        <v>33079.99</v>
      </c>
      <c r="H970" s="93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customHeight="1" thickBot="1">
      <c r="A971" s="11" t="str">
        <f t="shared" si="46"/>
        <v>N770095 64</v>
      </c>
      <c r="B971" s="3" t="s">
        <v>216</v>
      </c>
      <c r="C971" s="239">
        <v>64</v>
      </c>
      <c r="D971" s="253">
        <v>14322.29</v>
      </c>
      <c r="E971" s="95">
        <v>18714.46</v>
      </c>
      <c r="F971" s="90" t="s">
        <v>100</v>
      </c>
      <c r="G971" s="95">
        <v>33036.75</v>
      </c>
      <c r="H971" s="93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customHeight="1" thickBot="1">
      <c r="A972" s="11" t="str">
        <f t="shared" si="46"/>
        <v>N770095 64</v>
      </c>
      <c r="B972" s="3" t="s">
        <v>216</v>
      </c>
      <c r="C972" s="241"/>
      <c r="D972" s="254"/>
      <c r="E972" s="95">
        <v>18714.46</v>
      </c>
      <c r="F972" s="90">
        <v>332.57</v>
      </c>
      <c r="G972" s="95">
        <v>33369.32</v>
      </c>
      <c r="H972" s="93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customHeight="1" thickBot="1">
      <c r="A973" s="11" t="str">
        <f t="shared" si="46"/>
        <v>N770095 65</v>
      </c>
      <c r="B973" s="3" t="s">
        <v>216</v>
      </c>
      <c r="C973" s="239">
        <v>65</v>
      </c>
      <c r="D973" s="253">
        <v>14322.29</v>
      </c>
      <c r="E973" s="95">
        <v>19000.900000000001</v>
      </c>
      <c r="F973" s="90" t="s">
        <v>100</v>
      </c>
      <c r="G973" s="95">
        <v>33323.19</v>
      </c>
      <c r="H973" s="93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customHeight="1" thickBot="1">
      <c r="A974" s="11" t="str">
        <f t="shared" si="46"/>
        <v>N770095 65</v>
      </c>
      <c r="B974" s="3" t="s">
        <v>216</v>
      </c>
      <c r="C974" s="241"/>
      <c r="D974" s="254"/>
      <c r="E974" s="95">
        <v>19000.900000000001</v>
      </c>
      <c r="F974" s="90">
        <v>335.45</v>
      </c>
      <c r="G974" s="95">
        <v>33658.639999999999</v>
      </c>
      <c r="H974" s="93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customHeight="1" thickBot="1">
      <c r="A975" s="11" t="str">
        <f t="shared" si="46"/>
        <v>N770095 66</v>
      </c>
      <c r="B975" s="3" t="s">
        <v>216</v>
      </c>
      <c r="C975" s="239">
        <v>66</v>
      </c>
      <c r="D975" s="253">
        <v>14322.29</v>
      </c>
      <c r="E975" s="95">
        <v>19287.349999999999</v>
      </c>
      <c r="F975" s="90" t="s">
        <v>100</v>
      </c>
      <c r="G975" s="95">
        <v>33609.64</v>
      </c>
      <c r="H975" s="93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customHeight="1" thickBot="1">
      <c r="A976" s="11" t="str">
        <f t="shared" si="46"/>
        <v>N770095 66</v>
      </c>
      <c r="B976" s="3" t="s">
        <v>216</v>
      </c>
      <c r="C976" s="241"/>
      <c r="D976" s="254"/>
      <c r="E976" s="95">
        <v>19287.349999999999</v>
      </c>
      <c r="F976" s="90">
        <v>338.34</v>
      </c>
      <c r="G976" s="95">
        <v>33947.980000000003</v>
      </c>
      <c r="H976" s="93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customHeight="1" thickBot="1">
      <c r="A977" s="11" t="str">
        <f t="shared" si="46"/>
        <v>N770095 67</v>
      </c>
      <c r="B977" s="3" t="s">
        <v>216</v>
      </c>
      <c r="C977" s="239">
        <v>67</v>
      </c>
      <c r="D977" s="253">
        <v>14322.29</v>
      </c>
      <c r="E977" s="95">
        <v>19573.8</v>
      </c>
      <c r="F977" s="90" t="s">
        <v>100</v>
      </c>
      <c r="G977" s="95">
        <v>33896.089999999997</v>
      </c>
      <c r="H977" s="93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customHeight="1" thickBot="1">
      <c r="A978" s="11" t="str">
        <f t="shared" si="46"/>
        <v>N770095 67</v>
      </c>
      <c r="B978" s="3" t="s">
        <v>216</v>
      </c>
      <c r="C978" s="241"/>
      <c r="D978" s="254"/>
      <c r="E978" s="95">
        <v>19573.8</v>
      </c>
      <c r="F978" s="90">
        <v>341.22</v>
      </c>
      <c r="G978" s="95">
        <v>34237.31</v>
      </c>
      <c r="H978" s="93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customHeight="1" thickBot="1">
      <c r="A979" s="11" t="str">
        <f t="shared" si="46"/>
        <v>N770095 68</v>
      </c>
      <c r="B979" s="3" t="s">
        <v>216</v>
      </c>
      <c r="C979" s="239">
        <v>68</v>
      </c>
      <c r="D979" s="253">
        <v>14322.29</v>
      </c>
      <c r="E979" s="95">
        <v>19860.240000000002</v>
      </c>
      <c r="F979" s="90" t="s">
        <v>100</v>
      </c>
      <c r="G979" s="95">
        <v>34182.53</v>
      </c>
      <c r="H979" s="93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customHeight="1" thickBot="1">
      <c r="A980" s="11" t="str">
        <f t="shared" si="46"/>
        <v>N770095 68</v>
      </c>
      <c r="B980" s="3" t="s">
        <v>216</v>
      </c>
      <c r="C980" s="241"/>
      <c r="D980" s="254"/>
      <c r="E980" s="95">
        <v>19860.240000000002</v>
      </c>
      <c r="F980" s="90">
        <v>344.1</v>
      </c>
      <c r="G980" s="95">
        <v>34526.629999999997</v>
      </c>
      <c r="H980" s="93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customHeight="1" thickBot="1">
      <c r="A981" s="11" t="str">
        <f t="shared" si="46"/>
        <v>N770095 69</v>
      </c>
      <c r="B981" s="3" t="s">
        <v>216</v>
      </c>
      <c r="C981" s="239">
        <v>69</v>
      </c>
      <c r="D981" s="253">
        <v>14322.29</v>
      </c>
      <c r="E981" s="95">
        <v>20146.689999999999</v>
      </c>
      <c r="F981" s="90" t="s">
        <v>100</v>
      </c>
      <c r="G981" s="95">
        <v>34468.980000000003</v>
      </c>
      <c r="H981" s="93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customHeight="1" thickBot="1">
      <c r="A982" s="11" t="str">
        <f t="shared" si="46"/>
        <v>N770095 69</v>
      </c>
      <c r="B982" s="3" t="s">
        <v>216</v>
      </c>
      <c r="C982" s="241"/>
      <c r="D982" s="254"/>
      <c r="E982" s="95">
        <v>20146.689999999999</v>
      </c>
      <c r="F982" s="90">
        <v>346.99</v>
      </c>
      <c r="G982" s="95">
        <v>34815.97</v>
      </c>
      <c r="H982" s="93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customHeight="1" thickBot="1">
      <c r="A983" s="11" t="str">
        <f t="shared" si="46"/>
        <v>N770095 70</v>
      </c>
      <c r="B983" s="3" t="s">
        <v>216</v>
      </c>
      <c r="C983" s="239">
        <v>70</v>
      </c>
      <c r="D983" s="253">
        <v>14322.29</v>
      </c>
      <c r="E983" s="95">
        <v>20433.13</v>
      </c>
      <c r="F983" s="90" t="s">
        <v>100</v>
      </c>
      <c r="G983" s="95">
        <v>34755.42</v>
      </c>
      <c r="H983" s="93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customHeight="1" thickBot="1">
      <c r="A984" s="11" t="str">
        <f t="shared" si="46"/>
        <v>N770095 70</v>
      </c>
      <c r="B984" s="3" t="s">
        <v>216</v>
      </c>
      <c r="C984" s="241"/>
      <c r="D984" s="254"/>
      <c r="E984" s="95">
        <v>20433.13</v>
      </c>
      <c r="F984" s="90">
        <v>349.87</v>
      </c>
      <c r="G984" s="95">
        <v>35105.29</v>
      </c>
      <c r="H984" s="93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customHeight="1" thickBot="1">
      <c r="A985" s="11" t="str">
        <f t="shared" si="46"/>
        <v>N770095 71</v>
      </c>
      <c r="B985" s="3" t="s">
        <v>216</v>
      </c>
      <c r="C985" s="239">
        <v>71</v>
      </c>
      <c r="D985" s="253">
        <v>14322.29</v>
      </c>
      <c r="E985" s="95">
        <v>20719.580000000002</v>
      </c>
      <c r="F985" s="90" t="s">
        <v>100</v>
      </c>
      <c r="G985" s="95">
        <v>35041.870000000003</v>
      </c>
      <c r="H985" s="93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customHeight="1" thickBot="1">
      <c r="A986" s="11" t="str">
        <f t="shared" si="46"/>
        <v>N770095 71</v>
      </c>
      <c r="B986" s="3" t="s">
        <v>216</v>
      </c>
      <c r="C986" s="241"/>
      <c r="D986" s="254"/>
      <c r="E986" s="95">
        <v>20719.580000000002</v>
      </c>
      <c r="F986" s="90">
        <v>352.75</v>
      </c>
      <c r="G986" s="95">
        <v>35394.620000000003</v>
      </c>
      <c r="H986" s="93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customHeight="1" thickBot="1">
      <c r="A987" s="11" t="str">
        <f t="shared" si="46"/>
        <v>N770095 72</v>
      </c>
      <c r="B987" s="3" t="s">
        <v>216</v>
      </c>
      <c r="C987" s="239">
        <v>72</v>
      </c>
      <c r="D987" s="253">
        <v>14322.29</v>
      </c>
      <c r="E987" s="95">
        <v>21006.03</v>
      </c>
      <c r="F987" s="90" t="s">
        <v>100</v>
      </c>
      <c r="G987" s="95">
        <v>35328.32</v>
      </c>
      <c r="H987" s="93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customHeight="1" thickBot="1">
      <c r="A988" s="11" t="str">
        <f t="shared" si="46"/>
        <v>N770095 72</v>
      </c>
      <c r="B988" s="3" t="s">
        <v>216</v>
      </c>
      <c r="C988" s="241"/>
      <c r="D988" s="254"/>
      <c r="E988" s="95">
        <v>21006.03</v>
      </c>
      <c r="F988" s="90">
        <v>355.64</v>
      </c>
      <c r="G988" s="95">
        <v>35683.96</v>
      </c>
      <c r="H988" s="93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customHeight="1" thickBot="1">
      <c r="A989" s="11" t="str">
        <f t="shared" si="46"/>
        <v>N770095 73</v>
      </c>
      <c r="B989" s="3" t="s">
        <v>216</v>
      </c>
      <c r="C989" s="239">
        <v>73</v>
      </c>
      <c r="D989" s="253">
        <v>14322.29</v>
      </c>
      <c r="E989" s="95">
        <v>21292.47</v>
      </c>
      <c r="F989" s="90" t="s">
        <v>100</v>
      </c>
      <c r="G989" s="95">
        <v>35614.76</v>
      </c>
      <c r="H989" s="93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customHeight="1" thickBot="1">
      <c r="A990" s="11" t="str">
        <f t="shared" si="46"/>
        <v>N770095 73</v>
      </c>
      <c r="B990" s="3" t="s">
        <v>216</v>
      </c>
      <c r="C990" s="241"/>
      <c r="D990" s="254"/>
      <c r="E990" s="95">
        <v>21292.47</v>
      </c>
      <c r="F990" s="90">
        <v>358.52</v>
      </c>
      <c r="G990" s="95">
        <v>35973.279999999999</v>
      </c>
      <c r="H990" s="93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customHeight="1" thickBot="1">
      <c r="A991" s="11" t="str">
        <f t="shared" si="46"/>
        <v>N770095 74</v>
      </c>
      <c r="B991" s="3" t="s">
        <v>216</v>
      </c>
      <c r="C991" s="239">
        <v>74</v>
      </c>
      <c r="D991" s="253">
        <v>14322.29</v>
      </c>
      <c r="E991" s="95">
        <v>21578.92</v>
      </c>
      <c r="F991" s="90" t="s">
        <v>100</v>
      </c>
      <c r="G991" s="95">
        <v>35901.21</v>
      </c>
      <c r="H991" s="93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customHeight="1" thickBot="1">
      <c r="A992" s="11" t="str">
        <f t="shared" si="46"/>
        <v>N770095 74</v>
      </c>
      <c r="B992" s="3" t="s">
        <v>216</v>
      </c>
      <c r="C992" s="241"/>
      <c r="D992" s="254"/>
      <c r="E992" s="95">
        <v>21578.92</v>
      </c>
      <c r="F992" s="90">
        <v>361.41</v>
      </c>
      <c r="G992" s="95">
        <v>36262.620000000003</v>
      </c>
      <c r="H992" s="93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customHeight="1" thickBot="1">
      <c r="A993" s="11" t="str">
        <f t="shared" si="46"/>
        <v>N770095 75</v>
      </c>
      <c r="B993" s="3" t="s">
        <v>216</v>
      </c>
      <c r="C993" s="239">
        <v>75</v>
      </c>
      <c r="D993" s="253">
        <v>14322.29</v>
      </c>
      <c r="E993" s="95">
        <v>21865.360000000001</v>
      </c>
      <c r="F993" s="90" t="s">
        <v>100</v>
      </c>
      <c r="G993" s="95">
        <v>36187.65</v>
      </c>
      <c r="H993" s="93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customHeight="1" thickBot="1">
      <c r="A994" s="11" t="str">
        <f t="shared" si="46"/>
        <v>N770095 75</v>
      </c>
      <c r="B994" s="3" t="s">
        <v>216</v>
      </c>
      <c r="C994" s="241"/>
      <c r="D994" s="254"/>
      <c r="E994" s="95">
        <v>21865.360000000001</v>
      </c>
      <c r="F994" s="90">
        <v>364.29</v>
      </c>
      <c r="G994" s="95">
        <v>36551.94</v>
      </c>
      <c r="H994" s="93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customHeight="1" thickBot="1">
      <c r="A995" s="11" t="str">
        <f t="shared" si="46"/>
        <v>N770095 76</v>
      </c>
      <c r="B995" s="3" t="s">
        <v>216</v>
      </c>
      <c r="C995" s="239">
        <v>76</v>
      </c>
      <c r="D995" s="253">
        <v>14322.29</v>
      </c>
      <c r="E995" s="95">
        <v>22151.81</v>
      </c>
      <c r="F995" s="90" t="s">
        <v>100</v>
      </c>
      <c r="G995" s="95">
        <v>36474.1</v>
      </c>
      <c r="H995" s="93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customHeight="1" thickBot="1">
      <c r="A996" s="11" t="str">
        <f t="shared" si="46"/>
        <v>N770095 76</v>
      </c>
      <c r="B996" s="3" t="s">
        <v>216</v>
      </c>
      <c r="C996" s="241"/>
      <c r="D996" s="254"/>
      <c r="E996" s="95">
        <v>22151.81</v>
      </c>
      <c r="F996" s="90">
        <v>367.17</v>
      </c>
      <c r="G996" s="95">
        <v>36841.269999999997</v>
      </c>
      <c r="H996" s="93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customHeight="1" thickBot="1">
      <c r="A997" s="11" t="str">
        <f t="shared" si="46"/>
        <v>N770095 77</v>
      </c>
      <c r="B997" s="3" t="s">
        <v>216</v>
      </c>
      <c r="C997" s="239">
        <v>77</v>
      </c>
      <c r="D997" s="253">
        <v>14322.29</v>
      </c>
      <c r="E997" s="95">
        <v>22438.25</v>
      </c>
      <c r="F997" s="90" t="s">
        <v>100</v>
      </c>
      <c r="G997" s="95">
        <v>36760.54</v>
      </c>
      <c r="H997" s="93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customHeight="1" thickBot="1">
      <c r="A998" s="11" t="str">
        <f t="shared" si="46"/>
        <v>N770095 77</v>
      </c>
      <c r="B998" s="3" t="s">
        <v>216</v>
      </c>
      <c r="C998" s="241"/>
      <c r="D998" s="254"/>
      <c r="E998" s="95">
        <v>22438.25</v>
      </c>
      <c r="F998" s="90">
        <v>370.06</v>
      </c>
      <c r="G998" s="95">
        <v>37130.6</v>
      </c>
      <c r="H998" s="93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customHeight="1" thickBot="1">
      <c r="A999" s="11" t="str">
        <f t="shared" si="46"/>
        <v>N770095 78</v>
      </c>
      <c r="B999" s="3" t="s">
        <v>216</v>
      </c>
      <c r="C999" s="239">
        <v>78</v>
      </c>
      <c r="D999" s="253">
        <v>14322.29</v>
      </c>
      <c r="E999" s="95">
        <v>22724.7</v>
      </c>
      <c r="F999" s="90" t="s">
        <v>100</v>
      </c>
      <c r="G999" s="95">
        <v>37046.99</v>
      </c>
      <c r="H999" s="93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customHeight="1" thickBot="1">
      <c r="A1000" s="11" t="str">
        <f t="shared" si="46"/>
        <v>N770095 78</v>
      </c>
      <c r="B1000" s="3" t="s">
        <v>216</v>
      </c>
      <c r="C1000" s="241"/>
      <c r="D1000" s="254"/>
      <c r="E1000" s="95">
        <v>22724.7</v>
      </c>
      <c r="F1000" s="90">
        <v>372.94</v>
      </c>
      <c r="G1000" s="95">
        <v>37419.93</v>
      </c>
      <c r="H1000" s="93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customHeight="1" thickBot="1">
      <c r="A1001" s="11" t="str">
        <f t="shared" si="46"/>
        <v>N770095 79</v>
      </c>
      <c r="B1001" s="3" t="s">
        <v>216</v>
      </c>
      <c r="C1001" s="239">
        <v>79</v>
      </c>
      <c r="D1001" s="253">
        <v>14322.29</v>
      </c>
      <c r="E1001" s="95">
        <v>23011.15</v>
      </c>
      <c r="F1001" s="90" t="s">
        <v>100</v>
      </c>
      <c r="G1001" s="95">
        <v>37333.440000000002</v>
      </c>
      <c r="H1001" s="93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241"/>
      <c r="D1002" s="254"/>
      <c r="E1002" s="95">
        <v>23011.15</v>
      </c>
      <c r="F1002" s="90">
        <v>375.82</v>
      </c>
      <c r="G1002" s="95">
        <v>37709.26</v>
      </c>
      <c r="H1002" s="93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customHeight="1" thickBot="1">
      <c r="A1003" s="11" t="str">
        <f t="shared" si="49"/>
        <v>N770095 80</v>
      </c>
      <c r="B1003" s="3" t="s">
        <v>216</v>
      </c>
      <c r="C1003" s="239">
        <v>80</v>
      </c>
      <c r="D1003" s="253">
        <v>14322.29</v>
      </c>
      <c r="E1003" s="95">
        <v>23297.59</v>
      </c>
      <c r="F1003" s="90" t="s">
        <v>100</v>
      </c>
      <c r="G1003" s="95">
        <v>37619.879999999997</v>
      </c>
      <c r="H1003" s="93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customHeight="1" thickBot="1">
      <c r="A1004" s="11" t="str">
        <f t="shared" si="49"/>
        <v>N770095 80</v>
      </c>
      <c r="B1004" s="3" t="s">
        <v>216</v>
      </c>
      <c r="C1004" s="241"/>
      <c r="D1004" s="254"/>
      <c r="E1004" s="95">
        <v>23297.59</v>
      </c>
      <c r="F1004" s="90">
        <v>378.71</v>
      </c>
      <c r="G1004" s="95">
        <v>37998.589999999997</v>
      </c>
      <c r="H1004" s="93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customHeight="1" thickBot="1">
      <c r="A1005" s="11" t="str">
        <f t="shared" si="49"/>
        <v>N770095 81</v>
      </c>
      <c r="B1005" s="3" t="s">
        <v>216</v>
      </c>
      <c r="C1005" s="239">
        <v>81</v>
      </c>
      <c r="D1005" s="253">
        <v>14322.29</v>
      </c>
      <c r="E1005" s="95">
        <v>23584.04</v>
      </c>
      <c r="F1005" s="90" t="s">
        <v>100</v>
      </c>
      <c r="G1005" s="95">
        <v>37906.33</v>
      </c>
      <c r="H1005" s="93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customHeight="1" thickBot="1">
      <c r="A1006" s="11" t="str">
        <f t="shared" si="49"/>
        <v>N770095 81</v>
      </c>
      <c r="B1006" s="3" t="s">
        <v>216</v>
      </c>
      <c r="C1006" s="241"/>
      <c r="D1006" s="254"/>
      <c r="E1006" s="95">
        <v>23584.04</v>
      </c>
      <c r="F1006" s="90">
        <v>381.59</v>
      </c>
      <c r="G1006" s="95">
        <v>38287.919999999998</v>
      </c>
      <c r="H1006" s="93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customHeight="1" thickBot="1">
      <c r="A1007" s="11" t="str">
        <f t="shared" si="49"/>
        <v>N770095 82</v>
      </c>
      <c r="B1007" s="3" t="s">
        <v>216</v>
      </c>
      <c r="C1007" s="239">
        <v>82</v>
      </c>
      <c r="D1007" s="253">
        <v>14322.29</v>
      </c>
      <c r="E1007" s="95">
        <v>23870.48</v>
      </c>
      <c r="F1007" s="90" t="s">
        <v>100</v>
      </c>
      <c r="G1007" s="95">
        <v>38192.769999999997</v>
      </c>
      <c r="H1007" s="93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customHeight="1" thickBot="1">
      <c r="A1008" s="11" t="str">
        <f t="shared" si="49"/>
        <v>N770095 82</v>
      </c>
      <c r="B1008" s="3" t="s">
        <v>216</v>
      </c>
      <c r="C1008" s="241"/>
      <c r="D1008" s="254"/>
      <c r="E1008" s="95">
        <v>23870.48</v>
      </c>
      <c r="F1008" s="90">
        <v>384.47</v>
      </c>
      <c r="G1008" s="95">
        <v>38577.24</v>
      </c>
      <c r="H1008" s="93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customHeight="1" thickBot="1">
      <c r="A1009" s="11" t="str">
        <f t="shared" si="49"/>
        <v>N770095 83</v>
      </c>
      <c r="B1009" s="3" t="s">
        <v>216</v>
      </c>
      <c r="C1009" s="239">
        <v>83</v>
      </c>
      <c r="D1009" s="253">
        <v>14322.29</v>
      </c>
      <c r="E1009" s="95">
        <v>24156.93</v>
      </c>
      <c r="F1009" s="90" t="s">
        <v>100</v>
      </c>
      <c r="G1009" s="95">
        <v>38479.22</v>
      </c>
      <c r="H1009" s="93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customHeight="1" thickBot="1">
      <c r="A1010" s="11" t="str">
        <f t="shared" si="49"/>
        <v>N770095 83</v>
      </c>
      <c r="B1010" s="3" t="s">
        <v>216</v>
      </c>
      <c r="C1010" s="241"/>
      <c r="D1010" s="254"/>
      <c r="E1010" s="95">
        <v>24156.93</v>
      </c>
      <c r="F1010" s="90">
        <v>387.36</v>
      </c>
      <c r="G1010" s="95">
        <v>38866.58</v>
      </c>
      <c r="H1010" s="93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customHeight="1" thickBot="1">
      <c r="A1011" s="11" t="str">
        <f t="shared" si="49"/>
        <v>N770095 84</v>
      </c>
      <c r="B1011" s="3" t="s">
        <v>216</v>
      </c>
      <c r="C1011" s="239">
        <v>84</v>
      </c>
      <c r="D1011" s="253">
        <v>14322.29</v>
      </c>
      <c r="E1011" s="95">
        <v>24443.37</v>
      </c>
      <c r="F1011" s="90" t="s">
        <v>100</v>
      </c>
      <c r="G1011" s="95">
        <v>38765.660000000003</v>
      </c>
      <c r="H1011" s="93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customHeight="1" thickBot="1">
      <c r="A1012" s="11" t="str">
        <f t="shared" si="49"/>
        <v>N770095 84</v>
      </c>
      <c r="B1012" s="3" t="s">
        <v>216</v>
      </c>
      <c r="C1012" s="241"/>
      <c r="D1012" s="254"/>
      <c r="E1012" s="95">
        <v>24443.37</v>
      </c>
      <c r="F1012" s="90">
        <v>390.24</v>
      </c>
      <c r="G1012" s="95">
        <v>39155.9</v>
      </c>
      <c r="H1012" s="93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customHeight="1" thickBot="1">
      <c r="A1013" s="11" t="str">
        <f t="shared" si="49"/>
        <v>N770095 85</v>
      </c>
      <c r="B1013" s="3" t="s">
        <v>216</v>
      </c>
      <c r="C1013" s="239">
        <v>85</v>
      </c>
      <c r="D1013" s="253">
        <v>14322.29</v>
      </c>
      <c r="E1013" s="95">
        <v>24729.82</v>
      </c>
      <c r="F1013" s="90" t="s">
        <v>100</v>
      </c>
      <c r="G1013" s="95">
        <v>39052.11</v>
      </c>
      <c r="H1013" s="93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customHeight="1" thickBot="1">
      <c r="A1014" s="11" t="str">
        <f t="shared" si="49"/>
        <v>N770095 85</v>
      </c>
      <c r="B1014" s="3" t="s">
        <v>216</v>
      </c>
      <c r="C1014" s="241"/>
      <c r="D1014" s="254"/>
      <c r="E1014" s="95">
        <v>24729.82</v>
      </c>
      <c r="F1014" s="90">
        <v>393.12</v>
      </c>
      <c r="G1014" s="95">
        <v>39445.230000000003</v>
      </c>
      <c r="H1014" s="93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customHeight="1" thickBot="1">
      <c r="A1015" s="11" t="str">
        <f t="shared" si="49"/>
        <v>N770095 86</v>
      </c>
      <c r="B1015" s="3" t="s">
        <v>216</v>
      </c>
      <c r="C1015" s="239">
        <v>86</v>
      </c>
      <c r="D1015" s="253">
        <v>14322.29</v>
      </c>
      <c r="E1015" s="95">
        <v>25016.27</v>
      </c>
      <c r="F1015" s="90" t="s">
        <v>100</v>
      </c>
      <c r="G1015" s="95">
        <v>39338.559999999998</v>
      </c>
      <c r="H1015" s="93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customHeight="1" thickBot="1">
      <c r="A1016" s="11" t="str">
        <f t="shared" si="49"/>
        <v>N770095 86</v>
      </c>
      <c r="B1016" s="3" t="s">
        <v>216</v>
      </c>
      <c r="C1016" s="241"/>
      <c r="D1016" s="254"/>
      <c r="E1016" s="95">
        <v>25016.27</v>
      </c>
      <c r="F1016" s="90">
        <v>396.01</v>
      </c>
      <c r="G1016" s="95">
        <v>39734.57</v>
      </c>
      <c r="H1016" s="93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customHeight="1" thickBot="1">
      <c r="A1017" s="11" t="str">
        <f t="shared" si="49"/>
        <v>N770095 87</v>
      </c>
      <c r="B1017" s="3" t="s">
        <v>216</v>
      </c>
      <c r="C1017" s="239">
        <v>87</v>
      </c>
      <c r="D1017" s="253">
        <v>14322.29</v>
      </c>
      <c r="E1017" s="95">
        <v>25302.71</v>
      </c>
      <c r="F1017" s="90" t="s">
        <v>100</v>
      </c>
      <c r="G1017" s="95">
        <v>39625</v>
      </c>
      <c r="H1017" s="93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customHeight="1" thickBot="1">
      <c r="A1018" s="11" t="str">
        <f t="shared" si="49"/>
        <v>N770095 87</v>
      </c>
      <c r="B1018" s="3" t="s">
        <v>216</v>
      </c>
      <c r="C1018" s="241"/>
      <c r="D1018" s="254"/>
      <c r="E1018" s="95">
        <v>25302.71</v>
      </c>
      <c r="F1018" s="90">
        <v>398.89</v>
      </c>
      <c r="G1018" s="95">
        <v>40023.89</v>
      </c>
      <c r="H1018" s="93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customHeight="1" thickBot="1">
      <c r="A1019" s="11" t="str">
        <f t="shared" si="49"/>
        <v>N770095 88</v>
      </c>
      <c r="B1019" s="3" t="s">
        <v>216</v>
      </c>
      <c r="C1019" s="239">
        <v>88</v>
      </c>
      <c r="D1019" s="253">
        <v>14322.29</v>
      </c>
      <c r="E1019" s="95">
        <v>25589.16</v>
      </c>
      <c r="F1019" s="90" t="s">
        <v>100</v>
      </c>
      <c r="G1019" s="95">
        <v>39911.449999999997</v>
      </c>
      <c r="H1019" s="93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customHeight="1" thickBot="1">
      <c r="A1020" s="11" t="str">
        <f t="shared" si="49"/>
        <v>N770095 88</v>
      </c>
      <c r="B1020" s="3" t="s">
        <v>216</v>
      </c>
      <c r="C1020" s="241"/>
      <c r="D1020" s="254"/>
      <c r="E1020" s="95">
        <v>25589.16</v>
      </c>
      <c r="F1020" s="90">
        <v>401.78</v>
      </c>
      <c r="G1020" s="95">
        <v>40313.230000000003</v>
      </c>
      <c r="H1020" s="93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customHeight="1" thickBot="1">
      <c r="A1021" s="11" t="str">
        <f t="shared" si="49"/>
        <v>N770095 89</v>
      </c>
      <c r="B1021" s="3" t="s">
        <v>216</v>
      </c>
      <c r="C1021" s="239">
        <v>89</v>
      </c>
      <c r="D1021" s="253">
        <v>14322.29</v>
      </c>
      <c r="E1021" s="95">
        <v>25875.599999999999</v>
      </c>
      <c r="F1021" s="90" t="s">
        <v>100</v>
      </c>
      <c r="G1021" s="95">
        <v>40197.89</v>
      </c>
      <c r="H1021" s="93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customHeight="1" thickBot="1">
      <c r="A1022" s="11" t="str">
        <f t="shared" si="49"/>
        <v>N770095 89</v>
      </c>
      <c r="B1022" s="3" t="s">
        <v>216</v>
      </c>
      <c r="C1022" s="241"/>
      <c r="D1022" s="254"/>
      <c r="E1022" s="95">
        <v>25875.599999999999</v>
      </c>
      <c r="F1022" s="90">
        <v>404.66</v>
      </c>
      <c r="G1022" s="95">
        <v>40602.550000000003</v>
      </c>
      <c r="H1022" s="93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customHeight="1" thickBot="1">
      <c r="A1023" s="11" t="str">
        <f t="shared" si="49"/>
        <v>N770095 90</v>
      </c>
      <c r="B1023" s="3" t="s">
        <v>216</v>
      </c>
      <c r="C1023" s="239">
        <v>90</v>
      </c>
      <c r="D1023" s="253">
        <v>14322.29</v>
      </c>
      <c r="E1023" s="95">
        <v>26162.05</v>
      </c>
      <c r="F1023" s="90" t="s">
        <v>100</v>
      </c>
      <c r="G1023" s="95">
        <v>40484.339999999997</v>
      </c>
      <c r="H1023" s="93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customHeight="1" thickBot="1">
      <c r="A1024" s="11" t="str">
        <f t="shared" si="49"/>
        <v>N770095 90</v>
      </c>
      <c r="B1024" s="3" t="s">
        <v>216</v>
      </c>
      <c r="C1024" s="241"/>
      <c r="D1024" s="254"/>
      <c r="E1024" s="95">
        <v>26162.05</v>
      </c>
      <c r="F1024" s="90">
        <v>407.54</v>
      </c>
      <c r="G1024" s="95">
        <v>40891.879999999997</v>
      </c>
      <c r="H1024" s="93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customHeight="1" thickBot="1">
      <c r="A1025" s="11" t="str">
        <f t="shared" si="49"/>
        <v>N770095 91</v>
      </c>
      <c r="B1025" s="3" t="s">
        <v>216</v>
      </c>
      <c r="C1025" s="239">
        <v>91</v>
      </c>
      <c r="D1025" s="253">
        <v>14322.29</v>
      </c>
      <c r="E1025" s="95">
        <v>26448.5</v>
      </c>
      <c r="F1025" s="90" t="s">
        <v>100</v>
      </c>
      <c r="G1025" s="95">
        <v>40770.79</v>
      </c>
      <c r="H1025" s="93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customHeight="1" thickBot="1">
      <c r="A1026" s="11" t="str">
        <f t="shared" si="49"/>
        <v>N770095 91</v>
      </c>
      <c r="B1026" s="3" t="s">
        <v>216</v>
      </c>
      <c r="C1026" s="241"/>
      <c r="D1026" s="254"/>
      <c r="E1026" s="95">
        <v>26448.5</v>
      </c>
      <c r="F1026" s="90">
        <v>410.43</v>
      </c>
      <c r="G1026" s="95">
        <v>41181.22</v>
      </c>
      <c r="H1026" s="93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customHeight="1" thickBot="1">
      <c r="A1027" s="11" t="str">
        <f t="shared" si="49"/>
        <v>N770095 92</v>
      </c>
      <c r="B1027" s="3" t="s">
        <v>216</v>
      </c>
      <c r="C1027" s="239">
        <v>92</v>
      </c>
      <c r="D1027" s="253">
        <v>14322.29</v>
      </c>
      <c r="E1027" s="95">
        <v>26734.94</v>
      </c>
      <c r="F1027" s="90" t="s">
        <v>100</v>
      </c>
      <c r="G1027" s="95">
        <v>41057.230000000003</v>
      </c>
      <c r="H1027" s="93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customHeight="1" thickBot="1">
      <c r="A1028" s="11" t="str">
        <f t="shared" si="49"/>
        <v>N770095 92</v>
      </c>
      <c r="B1028" s="3" t="s">
        <v>216</v>
      </c>
      <c r="C1028" s="241"/>
      <c r="D1028" s="254"/>
      <c r="E1028" s="95">
        <v>26734.94</v>
      </c>
      <c r="F1028" s="90">
        <v>413.31</v>
      </c>
      <c r="G1028" s="95">
        <v>41470.54</v>
      </c>
      <c r="H1028" s="93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customHeight="1" thickBot="1">
      <c r="A1029" s="11" t="str">
        <f t="shared" si="49"/>
        <v>N770095 93</v>
      </c>
      <c r="B1029" s="3" t="s">
        <v>216</v>
      </c>
      <c r="C1029" s="239">
        <v>93</v>
      </c>
      <c r="D1029" s="253">
        <v>14322.29</v>
      </c>
      <c r="E1029" s="95">
        <v>27021.39</v>
      </c>
      <c r="F1029" s="90" t="s">
        <v>100</v>
      </c>
      <c r="G1029" s="95">
        <v>41343.68</v>
      </c>
      <c r="H1029" s="93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customHeight="1" thickBot="1">
      <c r="A1030" s="11" t="str">
        <f t="shared" si="49"/>
        <v>N770095 93</v>
      </c>
      <c r="B1030" s="3" t="s">
        <v>216</v>
      </c>
      <c r="C1030" s="241"/>
      <c r="D1030" s="254"/>
      <c r="E1030" s="95">
        <v>27021.39</v>
      </c>
      <c r="F1030" s="90">
        <v>416.19</v>
      </c>
      <c r="G1030" s="95">
        <v>41759.870000000003</v>
      </c>
      <c r="H1030" s="93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customHeight="1" thickBot="1">
      <c r="A1031" s="11" t="str">
        <f t="shared" si="49"/>
        <v>N770095 94</v>
      </c>
      <c r="B1031" s="3" t="s">
        <v>216</v>
      </c>
      <c r="C1031" s="239">
        <v>94</v>
      </c>
      <c r="D1031" s="253">
        <v>14322.29</v>
      </c>
      <c r="E1031" s="95">
        <v>27307.83</v>
      </c>
      <c r="F1031" s="90" t="s">
        <v>100</v>
      </c>
      <c r="G1031" s="95">
        <v>41630.120000000003</v>
      </c>
      <c r="H1031" s="93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customHeight="1" thickBot="1">
      <c r="A1032" s="11" t="str">
        <f t="shared" si="49"/>
        <v>N770095 94</v>
      </c>
      <c r="B1032" s="3" t="s">
        <v>216</v>
      </c>
      <c r="C1032" s="241"/>
      <c r="D1032" s="254"/>
      <c r="E1032" s="95">
        <v>27307.83</v>
      </c>
      <c r="F1032" s="90">
        <v>419.08</v>
      </c>
      <c r="G1032" s="95">
        <v>42049.2</v>
      </c>
      <c r="H1032" s="93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customHeight="1" thickBot="1">
      <c r="A1033" s="11" t="str">
        <f t="shared" si="49"/>
        <v>N770095 95</v>
      </c>
      <c r="B1033" s="3" t="s">
        <v>216</v>
      </c>
      <c r="C1033" s="239">
        <v>95</v>
      </c>
      <c r="D1033" s="253">
        <v>14322.29</v>
      </c>
      <c r="E1033" s="95">
        <v>27594.28</v>
      </c>
      <c r="F1033" s="90" t="s">
        <v>100</v>
      </c>
      <c r="G1033" s="95">
        <v>41916.57</v>
      </c>
      <c r="H1033" s="93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customHeight="1" thickBot="1">
      <c r="A1034" s="11" t="str">
        <f t="shared" si="49"/>
        <v>N770095 95</v>
      </c>
      <c r="B1034" s="3" t="s">
        <v>216</v>
      </c>
      <c r="C1034" s="241"/>
      <c r="D1034" s="254"/>
      <c r="E1034" s="95">
        <v>27594.28</v>
      </c>
      <c r="F1034" s="90">
        <v>421.96</v>
      </c>
      <c r="G1034" s="95">
        <v>42338.53</v>
      </c>
      <c r="H1034" s="93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customHeight="1" thickBot="1">
      <c r="A1035" s="11" t="str">
        <f t="shared" si="49"/>
        <v>N770095 96</v>
      </c>
      <c r="B1035" s="3" t="s">
        <v>216</v>
      </c>
      <c r="C1035" s="239">
        <v>96</v>
      </c>
      <c r="D1035" s="253">
        <v>14322.29</v>
      </c>
      <c r="E1035" s="95">
        <v>27880.720000000001</v>
      </c>
      <c r="F1035" s="90" t="s">
        <v>100</v>
      </c>
      <c r="G1035" s="95">
        <v>42203.01</v>
      </c>
      <c r="H1035" s="93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customHeight="1" thickBot="1">
      <c r="A1036" s="11" t="str">
        <f t="shared" si="49"/>
        <v>N770095 96</v>
      </c>
      <c r="B1036" s="3" t="s">
        <v>216</v>
      </c>
      <c r="C1036" s="241"/>
      <c r="D1036" s="254"/>
      <c r="E1036" s="95">
        <v>27880.720000000001</v>
      </c>
      <c r="F1036" s="90">
        <v>424.84</v>
      </c>
      <c r="G1036" s="95">
        <v>42627.85</v>
      </c>
      <c r="H1036" s="93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customHeight="1" thickBot="1">
      <c r="A1037" s="11" t="str">
        <f t="shared" si="49"/>
        <v>N770095 97</v>
      </c>
      <c r="B1037" s="3" t="s">
        <v>216</v>
      </c>
      <c r="C1037" s="239">
        <v>97</v>
      </c>
      <c r="D1037" s="253">
        <v>14322.29</v>
      </c>
      <c r="E1037" s="95">
        <v>28167.17</v>
      </c>
      <c r="F1037" s="90" t="s">
        <v>100</v>
      </c>
      <c r="G1037" s="95">
        <v>42489.46</v>
      </c>
      <c r="H1037" s="93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customHeight="1" thickBot="1">
      <c r="A1038" s="11" t="str">
        <f t="shared" si="49"/>
        <v>N770095 97</v>
      </c>
      <c r="B1038" s="3" t="s">
        <v>216</v>
      </c>
      <c r="C1038" s="241"/>
      <c r="D1038" s="254"/>
      <c r="E1038" s="95">
        <v>28167.17</v>
      </c>
      <c r="F1038" s="90">
        <v>427.73</v>
      </c>
      <c r="G1038" s="95">
        <v>42917.19</v>
      </c>
      <c r="H1038" s="93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customHeight="1" thickBot="1">
      <c r="A1039" s="11" t="str">
        <f t="shared" si="49"/>
        <v>N770095 98</v>
      </c>
      <c r="B1039" s="3" t="s">
        <v>216</v>
      </c>
      <c r="C1039" s="239">
        <v>98</v>
      </c>
      <c r="D1039" s="253">
        <v>14322.29</v>
      </c>
      <c r="E1039" s="95">
        <v>28453.62</v>
      </c>
      <c r="F1039" s="90" t="s">
        <v>100</v>
      </c>
      <c r="G1039" s="95">
        <v>42775.91</v>
      </c>
      <c r="H1039" s="93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customHeight="1" thickBot="1">
      <c r="A1040" s="11" t="str">
        <f t="shared" si="49"/>
        <v>N770095 98</v>
      </c>
      <c r="B1040" s="3" t="s">
        <v>216</v>
      </c>
      <c r="C1040" s="241"/>
      <c r="D1040" s="254"/>
      <c r="E1040" s="95">
        <v>28453.62</v>
      </c>
      <c r="F1040" s="90">
        <v>430.61</v>
      </c>
      <c r="G1040" s="95">
        <v>43206.52</v>
      </c>
      <c r="H1040" s="93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customHeight="1" thickBot="1">
      <c r="A1041" s="11" t="str">
        <f t="shared" si="49"/>
        <v>N770095 99</v>
      </c>
      <c r="B1041" s="3" t="s">
        <v>216</v>
      </c>
      <c r="C1041" s="239">
        <v>99</v>
      </c>
      <c r="D1041" s="253">
        <v>14322.29</v>
      </c>
      <c r="E1041" s="95">
        <v>28740.06</v>
      </c>
      <c r="F1041" s="90" t="s">
        <v>100</v>
      </c>
      <c r="G1041" s="95">
        <v>43062.35</v>
      </c>
      <c r="H1041" s="93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customHeight="1" thickBot="1">
      <c r="A1042" s="11" t="str">
        <f t="shared" si="49"/>
        <v>N770095 99</v>
      </c>
      <c r="B1042" s="3" t="s">
        <v>216</v>
      </c>
      <c r="C1042" s="241"/>
      <c r="D1042" s="254"/>
      <c r="E1042" s="95">
        <v>28740.06</v>
      </c>
      <c r="F1042" s="90">
        <v>433.49</v>
      </c>
      <c r="G1042" s="95">
        <v>43495.839999999997</v>
      </c>
      <c r="H1042" s="93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customHeight="1" thickBot="1">
      <c r="A1043" s="11" t="str">
        <f t="shared" si="49"/>
        <v>N770095 100</v>
      </c>
      <c r="B1043" s="3" t="s">
        <v>216</v>
      </c>
      <c r="C1043" s="239">
        <v>100</v>
      </c>
      <c r="D1043" s="253">
        <v>14322.29</v>
      </c>
      <c r="E1043" s="95">
        <v>29026.51</v>
      </c>
      <c r="F1043" s="90" t="s">
        <v>100</v>
      </c>
      <c r="G1043" s="95">
        <v>43348.800000000003</v>
      </c>
      <c r="H1043" s="93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customHeight="1" thickBot="1">
      <c r="A1044" s="11" t="str">
        <f t="shared" si="49"/>
        <v>N770095 100</v>
      </c>
      <c r="B1044" s="3" t="s">
        <v>216</v>
      </c>
      <c r="C1044" s="241"/>
      <c r="D1044" s="254"/>
      <c r="E1044" s="95">
        <v>29026.51</v>
      </c>
      <c r="F1044" s="90">
        <v>436.38</v>
      </c>
      <c r="G1044" s="95">
        <v>43785.18</v>
      </c>
      <c r="H1044" s="93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customHeight="1" thickBot="1">
      <c r="A1045" s="11" t="str">
        <f t="shared" si="49"/>
        <v>N770095 101</v>
      </c>
      <c r="B1045" s="3" t="s">
        <v>216</v>
      </c>
      <c r="C1045" s="239">
        <v>101</v>
      </c>
      <c r="D1045" s="253">
        <v>14322.29</v>
      </c>
      <c r="E1045" s="95">
        <v>29312.95</v>
      </c>
      <c r="F1045" s="90" t="s">
        <v>100</v>
      </c>
      <c r="G1045" s="95">
        <v>43635.24</v>
      </c>
      <c r="H1045" s="93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customHeight="1" thickBot="1">
      <c r="A1046" s="11" t="str">
        <f t="shared" si="49"/>
        <v>N770095 101</v>
      </c>
      <c r="B1046" s="3" t="s">
        <v>216</v>
      </c>
      <c r="C1046" s="241"/>
      <c r="D1046" s="254"/>
      <c r="E1046" s="95">
        <v>29312.95</v>
      </c>
      <c r="F1046" s="90">
        <v>439.26</v>
      </c>
      <c r="G1046" s="95">
        <v>44074.5</v>
      </c>
      <c r="H1046" s="93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customHeight="1" thickBot="1">
      <c r="A1047" s="11" t="str">
        <f t="shared" si="49"/>
        <v>N770095 102</v>
      </c>
      <c r="B1047" s="3" t="s">
        <v>216</v>
      </c>
      <c r="C1047" s="239">
        <v>102</v>
      </c>
      <c r="D1047" s="253">
        <v>14322.29</v>
      </c>
      <c r="E1047" s="95">
        <v>29599.4</v>
      </c>
      <c r="F1047" s="90" t="s">
        <v>100</v>
      </c>
      <c r="G1047" s="95">
        <v>43921.69</v>
      </c>
      <c r="H1047" s="93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customHeight="1" thickBot="1">
      <c r="A1048" s="11" t="str">
        <f t="shared" si="49"/>
        <v>N770095 102</v>
      </c>
      <c r="B1048" s="3" t="s">
        <v>216</v>
      </c>
      <c r="C1048" s="241"/>
      <c r="D1048" s="254"/>
      <c r="E1048" s="95">
        <v>29599.4</v>
      </c>
      <c r="F1048" s="90">
        <v>442.15</v>
      </c>
      <c r="G1048" s="95">
        <v>44363.839999999997</v>
      </c>
      <c r="H1048" s="93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customHeight="1" thickBot="1">
      <c r="A1049" s="11" t="str">
        <f t="shared" si="49"/>
        <v>N770095 103</v>
      </c>
      <c r="B1049" s="3" t="s">
        <v>216</v>
      </c>
      <c r="C1049" s="239">
        <v>103</v>
      </c>
      <c r="D1049" s="253">
        <v>14322.29</v>
      </c>
      <c r="E1049" s="95">
        <v>29885.85</v>
      </c>
      <c r="F1049" s="90" t="s">
        <v>100</v>
      </c>
      <c r="G1049" s="95">
        <v>44208.14</v>
      </c>
      <c r="H1049" s="93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customHeight="1" thickBot="1">
      <c r="A1050" s="11" t="str">
        <f t="shared" si="49"/>
        <v>N770095 103</v>
      </c>
      <c r="B1050" s="3" t="s">
        <v>216</v>
      </c>
      <c r="C1050" s="241"/>
      <c r="D1050" s="254"/>
      <c r="E1050" s="95">
        <v>29885.85</v>
      </c>
      <c r="F1050" s="90">
        <v>445.03</v>
      </c>
      <c r="G1050" s="95">
        <v>44653.17</v>
      </c>
      <c r="H1050" s="93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customHeight="1" thickBot="1">
      <c r="A1051" s="11" t="str">
        <f t="shared" si="49"/>
        <v>N770095 104</v>
      </c>
      <c r="B1051" s="3" t="s">
        <v>216</v>
      </c>
      <c r="C1051" s="239">
        <v>104</v>
      </c>
      <c r="D1051" s="253">
        <v>14322.29</v>
      </c>
      <c r="E1051" s="95">
        <v>30172.29</v>
      </c>
      <c r="F1051" s="90" t="s">
        <v>100</v>
      </c>
      <c r="G1051" s="95">
        <v>44494.58</v>
      </c>
      <c r="H1051" s="93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customHeight="1" thickBot="1">
      <c r="A1052" s="11" t="str">
        <f t="shared" si="49"/>
        <v>N770095 104</v>
      </c>
      <c r="B1052" s="3" t="s">
        <v>216</v>
      </c>
      <c r="C1052" s="241"/>
      <c r="D1052" s="254"/>
      <c r="E1052" s="95">
        <v>30172.29</v>
      </c>
      <c r="F1052" s="90">
        <v>447.91</v>
      </c>
      <c r="G1052" s="95">
        <v>44942.49</v>
      </c>
      <c r="H1052" s="93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customHeight="1" thickBot="1">
      <c r="A1053" s="11" t="str">
        <f t="shared" si="49"/>
        <v>N770095 105</v>
      </c>
      <c r="B1053" s="3" t="s">
        <v>216</v>
      </c>
      <c r="C1053" s="239">
        <v>105</v>
      </c>
      <c r="D1053" s="253">
        <v>14322.29</v>
      </c>
      <c r="E1053" s="95">
        <v>30458.74</v>
      </c>
      <c r="F1053" s="90" t="s">
        <v>100</v>
      </c>
      <c r="G1053" s="95">
        <v>44781.03</v>
      </c>
      <c r="H1053" s="93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customHeight="1" thickBot="1">
      <c r="A1054" s="11" t="str">
        <f t="shared" si="49"/>
        <v>N770095 105</v>
      </c>
      <c r="B1054" s="3" t="s">
        <v>216</v>
      </c>
      <c r="C1054" s="241"/>
      <c r="D1054" s="254"/>
      <c r="E1054" s="95">
        <v>30458.74</v>
      </c>
      <c r="F1054" s="90">
        <v>450.8</v>
      </c>
      <c r="G1054" s="95">
        <v>45231.83</v>
      </c>
      <c r="H1054" s="93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customHeight="1" thickBot="1">
      <c r="A1055" s="11" t="str">
        <f t="shared" si="49"/>
        <v>N770095 106</v>
      </c>
      <c r="B1055" s="3" t="s">
        <v>216</v>
      </c>
      <c r="C1055" s="239">
        <v>106</v>
      </c>
      <c r="D1055" s="253">
        <v>14322.29</v>
      </c>
      <c r="E1055" s="95">
        <v>30745.18</v>
      </c>
      <c r="F1055" s="90" t="s">
        <v>100</v>
      </c>
      <c r="G1055" s="95">
        <v>45067.47</v>
      </c>
      <c r="H1055" s="93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customHeight="1" thickBot="1">
      <c r="A1056" s="11" t="str">
        <f t="shared" si="49"/>
        <v>N770095 106</v>
      </c>
      <c r="B1056" s="3" t="s">
        <v>216</v>
      </c>
      <c r="C1056" s="241"/>
      <c r="D1056" s="254"/>
      <c r="E1056" s="95">
        <v>30745.18</v>
      </c>
      <c r="F1056" s="90">
        <v>453.68</v>
      </c>
      <c r="G1056" s="95">
        <v>45521.15</v>
      </c>
      <c r="H1056" s="93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customHeight="1" thickBot="1">
      <c r="A1057" s="11" t="str">
        <f t="shared" si="49"/>
        <v>N770095 107</v>
      </c>
      <c r="B1057" s="3" t="s">
        <v>216</v>
      </c>
      <c r="C1057" s="239">
        <v>107</v>
      </c>
      <c r="D1057" s="253">
        <v>14322.29</v>
      </c>
      <c r="E1057" s="95">
        <v>31031.63</v>
      </c>
      <c r="F1057" s="90" t="s">
        <v>100</v>
      </c>
      <c r="G1057" s="95">
        <v>45353.919999999998</v>
      </c>
      <c r="H1057" s="93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customHeight="1" thickBot="1">
      <c r="A1058" s="11" t="str">
        <f t="shared" si="49"/>
        <v>N770095 107</v>
      </c>
      <c r="B1058" s="3" t="s">
        <v>216</v>
      </c>
      <c r="C1058" s="241"/>
      <c r="D1058" s="254"/>
      <c r="E1058" s="95">
        <v>31031.63</v>
      </c>
      <c r="F1058" s="90">
        <v>456.56</v>
      </c>
      <c r="G1058" s="95">
        <v>45810.48</v>
      </c>
      <c r="H1058" s="93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customHeight="1" thickBot="1">
      <c r="A1059" s="11" t="str">
        <f t="shared" si="49"/>
        <v>N770095 108</v>
      </c>
      <c r="B1059" s="3" t="s">
        <v>216</v>
      </c>
      <c r="C1059" s="239">
        <v>108</v>
      </c>
      <c r="D1059" s="253">
        <v>14322.29</v>
      </c>
      <c r="E1059" s="95">
        <v>31318.07</v>
      </c>
      <c r="F1059" s="90" t="s">
        <v>100</v>
      </c>
      <c r="G1059" s="95">
        <v>45640.36</v>
      </c>
      <c r="H1059" s="93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customHeight="1" thickBot="1">
      <c r="A1060" s="11" t="str">
        <f t="shared" si="49"/>
        <v>N770095 108</v>
      </c>
      <c r="B1060" s="3" t="s">
        <v>216</v>
      </c>
      <c r="C1060" s="241"/>
      <c r="D1060" s="254"/>
      <c r="E1060" s="95">
        <v>31318.07</v>
      </c>
      <c r="F1060" s="90">
        <v>459.45</v>
      </c>
      <c r="G1060" s="95">
        <v>46099.81</v>
      </c>
      <c r="H1060" s="93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customHeight="1" thickBot="1">
      <c r="A1061" s="11" t="str">
        <f t="shared" si="49"/>
        <v>N770095 109</v>
      </c>
      <c r="B1061" s="3" t="s">
        <v>216</v>
      </c>
      <c r="C1061" s="239">
        <v>109</v>
      </c>
      <c r="D1061" s="253">
        <v>14322.29</v>
      </c>
      <c r="E1061" s="95">
        <v>31604.52</v>
      </c>
      <c r="F1061" s="90" t="s">
        <v>100</v>
      </c>
      <c r="G1061" s="95">
        <v>45926.81</v>
      </c>
      <c r="H1061" s="93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customHeight="1" thickBot="1">
      <c r="A1062" s="11" t="str">
        <f t="shared" si="49"/>
        <v>N770095 109</v>
      </c>
      <c r="B1062" s="3" t="s">
        <v>216</v>
      </c>
      <c r="C1062" s="241"/>
      <c r="D1062" s="254"/>
      <c r="E1062" s="95">
        <v>31604.52</v>
      </c>
      <c r="F1062" s="90">
        <v>462.33</v>
      </c>
      <c r="G1062" s="95">
        <v>46389.14</v>
      </c>
      <c r="H1062" s="93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customHeight="1" thickBot="1">
      <c r="A1063" s="11" t="str">
        <f t="shared" si="49"/>
        <v>N770095 110</v>
      </c>
      <c r="B1063" s="3" t="s">
        <v>216</v>
      </c>
      <c r="C1063" s="239">
        <v>110</v>
      </c>
      <c r="D1063" s="253">
        <v>14322.29</v>
      </c>
      <c r="E1063" s="95">
        <v>31890.97</v>
      </c>
      <c r="F1063" s="90" t="s">
        <v>100</v>
      </c>
      <c r="G1063" s="95">
        <v>46213.26</v>
      </c>
      <c r="H1063" s="93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customHeight="1" thickBot="1">
      <c r="A1064" s="11" t="str">
        <f t="shared" si="49"/>
        <v>N770095 110</v>
      </c>
      <c r="B1064" s="3" t="s">
        <v>216</v>
      </c>
      <c r="C1064" s="241"/>
      <c r="D1064" s="254"/>
      <c r="E1064" s="95">
        <v>31890.97</v>
      </c>
      <c r="F1064" s="90">
        <v>465.21</v>
      </c>
      <c r="G1064" s="95">
        <v>46678.47</v>
      </c>
      <c r="H1064" s="93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customHeight="1" thickBot="1">
      <c r="A1065" s="11" t="str">
        <f t="shared" si="49"/>
        <v>N770095 111</v>
      </c>
      <c r="B1065" s="3" t="s">
        <v>216</v>
      </c>
      <c r="C1065" s="239">
        <v>111</v>
      </c>
      <c r="D1065" s="253">
        <v>14322.29</v>
      </c>
      <c r="E1065" s="95">
        <v>32177.41</v>
      </c>
      <c r="F1065" s="90" t="s">
        <v>100</v>
      </c>
      <c r="G1065" s="95">
        <v>46499.7</v>
      </c>
      <c r="H1065" s="93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241"/>
      <c r="D1066" s="254"/>
      <c r="E1066" s="95">
        <v>32177.41</v>
      </c>
      <c r="F1066" s="90">
        <v>468.1</v>
      </c>
      <c r="G1066" s="95">
        <v>46967.8</v>
      </c>
      <c r="H1066" s="93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customHeight="1" thickBot="1">
      <c r="A1067" s="11" t="str">
        <f t="shared" si="52"/>
        <v>N770095 112</v>
      </c>
      <c r="B1067" s="3" t="s">
        <v>216</v>
      </c>
      <c r="C1067" s="239">
        <v>112</v>
      </c>
      <c r="D1067" s="253">
        <v>14322.29</v>
      </c>
      <c r="E1067" s="95">
        <v>32463.86</v>
      </c>
      <c r="F1067" s="90" t="s">
        <v>100</v>
      </c>
      <c r="G1067" s="95">
        <v>46786.15</v>
      </c>
      <c r="H1067" s="93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customHeight="1" thickBot="1">
      <c r="A1068" s="11" t="str">
        <f t="shared" si="52"/>
        <v>N770095 112</v>
      </c>
      <c r="B1068" s="3" t="s">
        <v>216</v>
      </c>
      <c r="C1068" s="241"/>
      <c r="D1068" s="254"/>
      <c r="E1068" s="95">
        <v>32463.86</v>
      </c>
      <c r="F1068" s="90">
        <v>470.98</v>
      </c>
      <c r="G1068" s="95">
        <v>47257.13</v>
      </c>
      <c r="H1068" s="93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customHeight="1" thickBot="1">
      <c r="A1069" s="11" t="str">
        <f t="shared" si="52"/>
        <v>N770095 113</v>
      </c>
      <c r="B1069" s="3" t="s">
        <v>216</v>
      </c>
      <c r="C1069" s="239">
        <v>113</v>
      </c>
      <c r="D1069" s="253">
        <v>14322.29</v>
      </c>
      <c r="E1069" s="95">
        <v>32750.3</v>
      </c>
      <c r="F1069" s="90" t="s">
        <v>100</v>
      </c>
      <c r="G1069" s="95">
        <v>47072.59</v>
      </c>
      <c r="H1069" s="93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customHeight="1" thickBot="1">
      <c r="A1070" s="11" t="str">
        <f t="shared" si="52"/>
        <v>N770095 113</v>
      </c>
      <c r="B1070" s="3" t="s">
        <v>216</v>
      </c>
      <c r="C1070" s="241"/>
      <c r="D1070" s="254"/>
      <c r="E1070" s="95">
        <v>32750.3</v>
      </c>
      <c r="F1070" s="90">
        <v>473.86</v>
      </c>
      <c r="G1070" s="95">
        <v>47546.45</v>
      </c>
      <c r="H1070" s="93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customHeight="1" thickBot="1">
      <c r="A1071" s="11" t="str">
        <f t="shared" si="52"/>
        <v>N770095 114</v>
      </c>
      <c r="B1071" s="3" t="s">
        <v>216</v>
      </c>
      <c r="C1071" s="239">
        <v>114</v>
      </c>
      <c r="D1071" s="253">
        <v>14322.29</v>
      </c>
      <c r="E1071" s="95">
        <v>33036.75</v>
      </c>
      <c r="F1071" s="90" t="s">
        <v>100</v>
      </c>
      <c r="G1071" s="95">
        <v>47359.040000000001</v>
      </c>
      <c r="H1071" s="93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customHeight="1" thickBot="1">
      <c r="A1072" s="11" t="str">
        <f t="shared" si="52"/>
        <v>N770095 114</v>
      </c>
      <c r="B1072" s="3" t="s">
        <v>216</v>
      </c>
      <c r="C1072" s="241"/>
      <c r="D1072" s="254"/>
      <c r="E1072" s="95">
        <v>33036.75</v>
      </c>
      <c r="F1072" s="90">
        <v>476.75</v>
      </c>
      <c r="G1072" s="95">
        <v>47835.79</v>
      </c>
      <c r="H1072" s="93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customHeight="1" thickBot="1">
      <c r="A1073" s="11" t="str">
        <f t="shared" si="52"/>
        <v>N770095 115</v>
      </c>
      <c r="B1073" s="3" t="s">
        <v>216</v>
      </c>
      <c r="C1073" s="239">
        <v>115</v>
      </c>
      <c r="D1073" s="253">
        <v>14322.29</v>
      </c>
      <c r="E1073" s="95">
        <v>33323.19</v>
      </c>
      <c r="F1073" s="90" t="s">
        <v>100</v>
      </c>
      <c r="G1073" s="95">
        <v>47645.48</v>
      </c>
      <c r="H1073" s="93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customHeight="1" thickBot="1">
      <c r="A1074" s="11" t="str">
        <f t="shared" si="52"/>
        <v>N770095 115</v>
      </c>
      <c r="B1074" s="3" t="s">
        <v>216</v>
      </c>
      <c r="C1074" s="241"/>
      <c r="D1074" s="254"/>
      <c r="E1074" s="95">
        <v>33323.19</v>
      </c>
      <c r="F1074" s="90">
        <v>479.63</v>
      </c>
      <c r="G1074" s="95">
        <v>48125.11</v>
      </c>
      <c r="H1074" s="93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customHeight="1" thickBot="1">
      <c r="A1075" s="11" t="str">
        <f t="shared" si="52"/>
        <v>N770095 116</v>
      </c>
      <c r="B1075" s="3" t="s">
        <v>216</v>
      </c>
      <c r="C1075" s="239">
        <v>116</v>
      </c>
      <c r="D1075" s="253">
        <v>14322.29</v>
      </c>
      <c r="E1075" s="95">
        <v>33609.64</v>
      </c>
      <c r="F1075" s="90" t="s">
        <v>100</v>
      </c>
      <c r="G1075" s="95">
        <v>47931.93</v>
      </c>
      <c r="H1075" s="93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customHeight="1" thickBot="1">
      <c r="A1076" s="11" t="str">
        <f t="shared" si="52"/>
        <v>N770095 116</v>
      </c>
      <c r="B1076" s="3" t="s">
        <v>216</v>
      </c>
      <c r="C1076" s="241"/>
      <c r="D1076" s="254"/>
      <c r="E1076" s="95">
        <v>33609.64</v>
      </c>
      <c r="F1076" s="90">
        <v>482.51</v>
      </c>
      <c r="G1076" s="95">
        <v>48414.44</v>
      </c>
      <c r="H1076" s="93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customHeight="1" thickBot="1">
      <c r="A1077" s="11" t="str">
        <f t="shared" si="52"/>
        <v>N770095 117</v>
      </c>
      <c r="B1077" s="3" t="s">
        <v>216</v>
      </c>
      <c r="C1077" s="239">
        <v>117</v>
      </c>
      <c r="D1077" s="253">
        <v>14322.29</v>
      </c>
      <c r="E1077" s="95">
        <v>33896.089999999997</v>
      </c>
      <c r="F1077" s="90" t="s">
        <v>100</v>
      </c>
      <c r="G1077" s="95">
        <v>48218.38</v>
      </c>
      <c r="H1077" s="93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customHeight="1" thickBot="1">
      <c r="A1078" s="11" t="str">
        <f t="shared" si="52"/>
        <v>N770095 117</v>
      </c>
      <c r="B1078" s="3" t="s">
        <v>216</v>
      </c>
      <c r="C1078" s="241"/>
      <c r="D1078" s="254"/>
      <c r="E1078" s="95">
        <v>33896.089999999997</v>
      </c>
      <c r="F1078" s="90">
        <v>485.4</v>
      </c>
      <c r="G1078" s="95">
        <v>48703.78</v>
      </c>
      <c r="H1078" s="93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customHeight="1" thickBot="1">
      <c r="A1079" s="11" t="str">
        <f t="shared" si="52"/>
        <v>N770095 118</v>
      </c>
      <c r="B1079" s="3" t="s">
        <v>216</v>
      </c>
      <c r="C1079" s="239">
        <v>118</v>
      </c>
      <c r="D1079" s="253">
        <v>14322.29</v>
      </c>
      <c r="E1079" s="95">
        <v>34182.53</v>
      </c>
      <c r="F1079" s="90" t="s">
        <v>100</v>
      </c>
      <c r="G1079" s="95">
        <v>48504.82</v>
      </c>
      <c r="H1079" s="93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customHeight="1" thickBot="1">
      <c r="A1080" s="11" t="str">
        <f t="shared" si="52"/>
        <v>N770095 118</v>
      </c>
      <c r="B1080" s="3" t="s">
        <v>216</v>
      </c>
      <c r="C1080" s="241"/>
      <c r="D1080" s="254"/>
      <c r="E1080" s="95">
        <v>34182.53</v>
      </c>
      <c r="F1080" s="90">
        <v>488.28</v>
      </c>
      <c r="G1080" s="95">
        <v>48993.1</v>
      </c>
      <c r="H1080" s="93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customHeight="1" thickBot="1">
      <c r="A1081" s="11" t="str">
        <f t="shared" si="52"/>
        <v>N770095 119</v>
      </c>
      <c r="B1081" s="3" t="s">
        <v>216</v>
      </c>
      <c r="C1081" s="239">
        <v>119</v>
      </c>
      <c r="D1081" s="253">
        <v>14322.29</v>
      </c>
      <c r="E1081" s="95">
        <v>34468.980000000003</v>
      </c>
      <c r="F1081" s="90" t="s">
        <v>100</v>
      </c>
      <c r="G1081" s="95">
        <v>48791.27</v>
      </c>
      <c r="H1081" s="93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customHeight="1" thickBot="1">
      <c r="A1082" s="11" t="str">
        <f t="shared" si="52"/>
        <v>N770095 119</v>
      </c>
      <c r="B1082" s="3" t="s">
        <v>216</v>
      </c>
      <c r="C1082" s="241"/>
      <c r="D1082" s="254"/>
      <c r="E1082" s="95">
        <v>34468.980000000003</v>
      </c>
      <c r="F1082" s="90">
        <v>491.17</v>
      </c>
      <c r="G1082" s="95">
        <v>49282.44</v>
      </c>
      <c r="H1082" s="93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customHeight="1" thickBot="1">
      <c r="A1083" s="11" t="str">
        <f t="shared" si="52"/>
        <v>N770095 120</v>
      </c>
      <c r="B1083" s="3" t="s">
        <v>216</v>
      </c>
      <c r="C1083" s="239">
        <v>120</v>
      </c>
      <c r="D1083" s="253">
        <v>14322.27</v>
      </c>
      <c r="E1083" s="95">
        <v>34755.379999999997</v>
      </c>
      <c r="F1083" s="90" t="s">
        <v>100</v>
      </c>
      <c r="G1083" s="95">
        <v>49077.65</v>
      </c>
      <c r="H1083" s="93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customHeight="1" thickBot="1">
      <c r="A1084" s="11" t="str">
        <f t="shared" si="52"/>
        <v>N770095 120</v>
      </c>
      <c r="B1084" s="3" t="s">
        <v>216</v>
      </c>
      <c r="C1084" s="241"/>
      <c r="D1084" s="254"/>
      <c r="E1084" s="95">
        <v>34755.379999999997</v>
      </c>
      <c r="F1084" s="90">
        <v>494.05</v>
      </c>
      <c r="G1084" s="95">
        <v>49571.7</v>
      </c>
      <c r="H1084" s="93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customHeight="1" thickBot="1">
      <c r="A1085" s="11" t="str">
        <f t="shared" si="52"/>
        <v>O365001 Cuota N°</v>
      </c>
      <c r="B1085" s="3" t="s">
        <v>224</v>
      </c>
      <c r="C1085" s="91" t="s">
        <v>19</v>
      </c>
      <c r="D1085" s="91" t="s">
        <v>20</v>
      </c>
      <c r="E1085" s="91" t="s">
        <v>21</v>
      </c>
      <c r="F1085" s="91" t="s">
        <v>22</v>
      </c>
      <c r="G1085" s="91" t="s">
        <v>23</v>
      </c>
      <c r="H1085" s="91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customHeight="1" thickBot="1">
      <c r="A1086" s="11" t="str">
        <f t="shared" si="52"/>
        <v>O365001 1</v>
      </c>
      <c r="B1086" s="3" t="s">
        <v>224</v>
      </c>
      <c r="C1086" s="263">
        <v>1</v>
      </c>
      <c r="D1086" s="265">
        <v>10500.9</v>
      </c>
      <c r="E1086" s="89">
        <v>112.01</v>
      </c>
      <c r="F1086" s="89" t="s">
        <v>100</v>
      </c>
      <c r="G1086" s="97">
        <v>10612.91</v>
      </c>
      <c r="H1086" s="92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customHeight="1" thickBot="1">
      <c r="A1087" s="11" t="str">
        <f t="shared" si="52"/>
        <v>O365001 1</v>
      </c>
      <c r="B1087" s="3" t="s">
        <v>224</v>
      </c>
      <c r="C1087" s="264"/>
      <c r="D1087" s="266"/>
      <c r="E1087" s="90">
        <v>112.01</v>
      </c>
      <c r="F1087" s="90">
        <v>106.83</v>
      </c>
      <c r="G1087" s="95">
        <v>10719.74</v>
      </c>
      <c r="H1087" s="93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customHeight="1" thickBot="1">
      <c r="A1088" s="11" t="str">
        <f t="shared" si="52"/>
        <v>O365001 2</v>
      </c>
      <c r="B1088" s="3" t="s">
        <v>224</v>
      </c>
      <c r="C1088" s="263">
        <v>2</v>
      </c>
      <c r="D1088" s="265">
        <v>10500.9</v>
      </c>
      <c r="E1088" s="90">
        <v>329.02</v>
      </c>
      <c r="F1088" s="90" t="s">
        <v>100</v>
      </c>
      <c r="G1088" s="95">
        <v>10829.92</v>
      </c>
      <c r="H1088" s="93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customHeight="1" thickBot="1">
      <c r="A1089" s="11" t="str">
        <f t="shared" si="52"/>
        <v>O365001 2</v>
      </c>
      <c r="B1089" s="3" t="s">
        <v>224</v>
      </c>
      <c r="C1089" s="264"/>
      <c r="D1089" s="266"/>
      <c r="E1089" s="90">
        <v>329.02</v>
      </c>
      <c r="F1089" s="90">
        <v>109.02</v>
      </c>
      <c r="G1089" s="95">
        <v>10938.94</v>
      </c>
      <c r="H1089" s="93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customHeight="1" thickBot="1">
      <c r="A1090" s="11" t="str">
        <f t="shared" si="52"/>
        <v>O365001 3</v>
      </c>
      <c r="B1090" s="3" t="s">
        <v>224</v>
      </c>
      <c r="C1090" s="263">
        <v>3</v>
      </c>
      <c r="D1090" s="265">
        <v>10500.9</v>
      </c>
      <c r="E1090" s="90">
        <v>539.04999999999995</v>
      </c>
      <c r="F1090" s="90" t="s">
        <v>100</v>
      </c>
      <c r="G1090" s="95">
        <v>11039.95</v>
      </c>
      <c r="H1090" s="93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customHeight="1" thickBot="1">
      <c r="A1091" s="11" t="str">
        <f t="shared" si="52"/>
        <v>O365001 3</v>
      </c>
      <c r="B1091" s="3" t="s">
        <v>224</v>
      </c>
      <c r="C1091" s="264"/>
      <c r="D1091" s="266"/>
      <c r="E1091" s="90">
        <v>539.04999999999995</v>
      </c>
      <c r="F1091" s="90">
        <v>111.13</v>
      </c>
      <c r="G1091" s="95">
        <v>11151.08</v>
      </c>
      <c r="H1091" s="93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customHeight="1" thickBot="1">
      <c r="A1092" s="11" t="str">
        <f t="shared" si="52"/>
        <v>O365001 4</v>
      </c>
      <c r="B1092" s="3" t="s">
        <v>224</v>
      </c>
      <c r="C1092" s="263">
        <v>4</v>
      </c>
      <c r="D1092" s="265">
        <v>10500.9</v>
      </c>
      <c r="E1092" s="121">
        <v>742.07</v>
      </c>
      <c r="F1092" s="121" t="s">
        <v>100</v>
      </c>
      <c r="G1092" s="120">
        <v>11242.97</v>
      </c>
      <c r="H1092" s="122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customHeight="1" thickBot="1">
      <c r="A1093" s="11" t="str">
        <f t="shared" si="52"/>
        <v>O365001 4</v>
      </c>
      <c r="B1093" s="3" t="s">
        <v>224</v>
      </c>
      <c r="C1093" s="264"/>
      <c r="D1093" s="266"/>
      <c r="E1093" s="121">
        <v>742.07</v>
      </c>
      <c r="F1093" s="121">
        <v>113.18</v>
      </c>
      <c r="G1093" s="120">
        <v>11356.15</v>
      </c>
      <c r="H1093" s="122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customHeight="1" thickBot="1">
      <c r="A1094" s="11" t="str">
        <f t="shared" si="52"/>
        <v>O365001 5</v>
      </c>
      <c r="B1094" s="3" t="s">
        <v>224</v>
      </c>
      <c r="C1094" s="263">
        <v>5</v>
      </c>
      <c r="D1094" s="265">
        <v>10500.9</v>
      </c>
      <c r="E1094" s="121">
        <v>959.08</v>
      </c>
      <c r="F1094" s="121" t="s">
        <v>100</v>
      </c>
      <c r="G1094" s="120">
        <v>11459.98</v>
      </c>
      <c r="H1094" s="122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customHeight="1" thickBot="1">
      <c r="A1095" s="11" t="str">
        <f t="shared" si="52"/>
        <v>O365001 5</v>
      </c>
      <c r="B1095" s="3" t="s">
        <v>224</v>
      </c>
      <c r="C1095" s="264"/>
      <c r="D1095" s="266"/>
      <c r="E1095" s="121">
        <v>959.08</v>
      </c>
      <c r="F1095" s="121">
        <v>115.36</v>
      </c>
      <c r="G1095" s="120">
        <v>11575.34</v>
      </c>
      <c r="H1095" s="122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customHeight="1" thickBot="1">
      <c r="A1096" s="11" t="str">
        <f t="shared" si="52"/>
        <v>O365001 6</v>
      </c>
      <c r="B1096" s="3" t="s">
        <v>224</v>
      </c>
      <c r="C1096" s="263">
        <v>6</v>
      </c>
      <c r="D1096" s="265">
        <v>10500.9</v>
      </c>
      <c r="E1096" s="120">
        <v>1162.0999999999999</v>
      </c>
      <c r="F1096" s="121" t="s">
        <v>100</v>
      </c>
      <c r="G1096" s="120">
        <v>11663</v>
      </c>
      <c r="H1096" s="122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customHeight="1" thickBot="1">
      <c r="A1097" s="11" t="str">
        <f t="shared" si="52"/>
        <v>O365001 6</v>
      </c>
      <c r="B1097" s="3" t="s">
        <v>224</v>
      </c>
      <c r="C1097" s="264"/>
      <c r="D1097" s="266"/>
      <c r="E1097" s="120">
        <v>1162.0999999999999</v>
      </c>
      <c r="F1097" s="121">
        <v>117.41</v>
      </c>
      <c r="G1097" s="120">
        <v>11780.41</v>
      </c>
      <c r="H1097" s="122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customHeight="1" thickBot="1">
      <c r="A1098" s="11" t="str">
        <f t="shared" si="52"/>
        <v>O365001 7</v>
      </c>
      <c r="B1098" s="3" t="s">
        <v>224</v>
      </c>
      <c r="C1098" s="263">
        <v>7</v>
      </c>
      <c r="D1098" s="265">
        <v>10500.9</v>
      </c>
      <c r="E1098" s="120">
        <v>1379.12</v>
      </c>
      <c r="F1098" s="121" t="s">
        <v>100</v>
      </c>
      <c r="G1098" s="120">
        <v>11880.02</v>
      </c>
      <c r="H1098" s="122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customHeight="1" thickBot="1">
      <c r="A1099" s="11" t="str">
        <f t="shared" si="52"/>
        <v>O365001 7</v>
      </c>
      <c r="B1099" s="3" t="s">
        <v>224</v>
      </c>
      <c r="C1099" s="264"/>
      <c r="D1099" s="266"/>
      <c r="E1099" s="120">
        <v>1379.12</v>
      </c>
      <c r="F1099" s="121">
        <v>119.59</v>
      </c>
      <c r="G1099" s="120">
        <v>11999.61</v>
      </c>
      <c r="H1099" s="122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customHeight="1" thickBot="1">
      <c r="A1100" s="11" t="str">
        <f t="shared" si="52"/>
        <v>O365001 8</v>
      </c>
      <c r="B1100" s="3" t="s">
        <v>224</v>
      </c>
      <c r="C1100" s="263">
        <v>8</v>
      </c>
      <c r="D1100" s="265">
        <v>10500.9</v>
      </c>
      <c r="E1100" s="120">
        <v>1582.14</v>
      </c>
      <c r="F1100" s="121" t="s">
        <v>100</v>
      </c>
      <c r="G1100" s="120">
        <v>12083.04</v>
      </c>
      <c r="H1100" s="122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customHeight="1" thickBot="1">
      <c r="A1101" s="11" t="str">
        <f t="shared" si="52"/>
        <v>O365001 8</v>
      </c>
      <c r="B1101" s="3" t="s">
        <v>224</v>
      </c>
      <c r="C1101" s="264"/>
      <c r="D1101" s="266"/>
      <c r="E1101" s="120">
        <v>1582.14</v>
      </c>
      <c r="F1101" s="121">
        <v>121.64</v>
      </c>
      <c r="G1101" s="120">
        <v>12204.68</v>
      </c>
      <c r="H1101" s="122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customHeight="1" thickBot="1">
      <c r="A1102" s="11" t="str">
        <f t="shared" si="52"/>
        <v>O365001 9</v>
      </c>
      <c r="B1102" s="3" t="s">
        <v>224</v>
      </c>
      <c r="C1102" s="263">
        <v>9</v>
      </c>
      <c r="D1102" s="265">
        <v>10500.9</v>
      </c>
      <c r="E1102" s="120">
        <v>1799.15</v>
      </c>
      <c r="F1102" s="121" t="s">
        <v>100</v>
      </c>
      <c r="G1102" s="120">
        <v>12300.05</v>
      </c>
      <c r="H1102" s="122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customHeight="1" thickBot="1">
      <c r="A1103" s="11" t="str">
        <f t="shared" si="52"/>
        <v>O365001 9</v>
      </c>
      <c r="B1103" s="3" t="s">
        <v>224</v>
      </c>
      <c r="C1103" s="264"/>
      <c r="D1103" s="266"/>
      <c r="E1103" s="120">
        <v>1799.15</v>
      </c>
      <c r="F1103" s="121">
        <v>123.82</v>
      </c>
      <c r="G1103" s="120">
        <v>12423.87</v>
      </c>
      <c r="H1103" s="122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customHeight="1" thickBot="1">
      <c r="A1104" s="11" t="str">
        <f t="shared" si="52"/>
        <v>O365001 10</v>
      </c>
      <c r="B1104" s="3" t="s">
        <v>224</v>
      </c>
      <c r="C1104" s="263">
        <v>10</v>
      </c>
      <c r="D1104" s="265">
        <v>10500.9</v>
      </c>
      <c r="E1104" s="120">
        <v>2009.17</v>
      </c>
      <c r="F1104" s="121" t="s">
        <v>100</v>
      </c>
      <c r="G1104" s="120">
        <v>12510.07</v>
      </c>
      <c r="H1104" s="122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customHeight="1" thickBot="1">
      <c r="A1105" s="11" t="str">
        <f t="shared" si="52"/>
        <v>O365001 10</v>
      </c>
      <c r="B1105" s="3" t="s">
        <v>224</v>
      </c>
      <c r="C1105" s="264"/>
      <c r="D1105" s="266"/>
      <c r="E1105" s="120">
        <v>2009.17</v>
      </c>
      <c r="F1105" s="121">
        <v>125.94</v>
      </c>
      <c r="G1105" s="120">
        <v>12636.01</v>
      </c>
      <c r="H1105" s="122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customHeight="1" thickBot="1">
      <c r="A1106" s="11" t="str">
        <f t="shared" si="52"/>
        <v>O365001 11</v>
      </c>
      <c r="B1106" s="3" t="s">
        <v>224</v>
      </c>
      <c r="C1106" s="263">
        <v>11</v>
      </c>
      <c r="D1106" s="265">
        <v>10500.9</v>
      </c>
      <c r="E1106" s="120">
        <v>2212.19</v>
      </c>
      <c r="F1106" s="121" t="s">
        <v>100</v>
      </c>
      <c r="G1106" s="120">
        <v>12713.09</v>
      </c>
      <c r="H1106" s="122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customHeight="1" thickBot="1">
      <c r="A1107" s="11" t="str">
        <f t="shared" si="52"/>
        <v>O365001 11</v>
      </c>
      <c r="B1107" s="3" t="s">
        <v>224</v>
      </c>
      <c r="C1107" s="264"/>
      <c r="D1107" s="266"/>
      <c r="E1107" s="120">
        <v>2212.19</v>
      </c>
      <c r="F1107" s="121">
        <v>127.98</v>
      </c>
      <c r="G1107" s="120">
        <v>12841.07</v>
      </c>
      <c r="H1107" s="122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customHeight="1" thickBot="1">
      <c r="A1108" s="11" t="str">
        <f t="shared" si="52"/>
        <v>O365001 12</v>
      </c>
      <c r="B1108" s="3" t="s">
        <v>224</v>
      </c>
      <c r="C1108" s="263">
        <v>12</v>
      </c>
      <c r="D1108" s="265">
        <v>10500.9</v>
      </c>
      <c r="E1108" s="120">
        <v>2429.21</v>
      </c>
      <c r="F1108" s="121" t="s">
        <v>100</v>
      </c>
      <c r="G1108" s="120">
        <v>12930.11</v>
      </c>
      <c r="H1108" s="122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customHeight="1" thickBot="1">
      <c r="A1109" s="11" t="str">
        <f t="shared" si="52"/>
        <v>O365001 12</v>
      </c>
      <c r="B1109" s="3" t="s">
        <v>224</v>
      </c>
      <c r="C1109" s="264"/>
      <c r="D1109" s="266"/>
      <c r="E1109" s="120">
        <v>2429.21</v>
      </c>
      <c r="F1109" s="121">
        <v>130.16</v>
      </c>
      <c r="G1109" s="120">
        <v>13060.27</v>
      </c>
      <c r="H1109" s="122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customHeight="1" thickBot="1">
      <c r="A1110" s="11" t="str">
        <f t="shared" si="52"/>
        <v>O365001 13</v>
      </c>
      <c r="B1110" s="3" t="s">
        <v>224</v>
      </c>
      <c r="C1110" s="263">
        <v>13</v>
      </c>
      <c r="D1110" s="265">
        <v>10500.9</v>
      </c>
      <c r="E1110" s="120">
        <v>2632.23</v>
      </c>
      <c r="F1110" s="121" t="s">
        <v>100</v>
      </c>
      <c r="G1110" s="120">
        <v>13133.13</v>
      </c>
      <c r="H1110" s="122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customHeight="1" thickBot="1">
      <c r="A1111" s="11" t="str">
        <f t="shared" si="52"/>
        <v>O365001 13</v>
      </c>
      <c r="B1111" s="3" t="s">
        <v>224</v>
      </c>
      <c r="C1111" s="264"/>
      <c r="D1111" s="266"/>
      <c r="E1111" s="140">
        <v>2632.23</v>
      </c>
      <c r="F1111" s="141">
        <v>132.19999999999999</v>
      </c>
      <c r="G1111" s="140">
        <v>13265.33</v>
      </c>
      <c r="H1111" s="142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customHeight="1" thickBot="1">
      <c r="A1112" s="11" t="str">
        <f t="shared" si="52"/>
        <v>O365001 14</v>
      </c>
      <c r="B1112" s="3" t="s">
        <v>224</v>
      </c>
      <c r="C1112" s="263">
        <v>14</v>
      </c>
      <c r="D1112" s="265">
        <v>10500.9</v>
      </c>
      <c r="E1112" s="120">
        <v>2849.24</v>
      </c>
      <c r="F1112" s="121" t="s">
        <v>100</v>
      </c>
      <c r="G1112" s="120">
        <v>13350.14</v>
      </c>
      <c r="H1112" s="122">
        <v>44577</v>
      </c>
      <c r="J1112" s="32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customHeight="1" thickBot="1">
      <c r="A1113" s="11" t="str">
        <f t="shared" si="52"/>
        <v>O365001 14</v>
      </c>
      <c r="B1113" s="3" t="s">
        <v>224</v>
      </c>
      <c r="C1113" s="264"/>
      <c r="D1113" s="266"/>
      <c r="E1113" s="140">
        <v>2849.24</v>
      </c>
      <c r="F1113" s="141">
        <v>134.4</v>
      </c>
      <c r="G1113" s="140">
        <v>13484.54</v>
      </c>
      <c r="H1113" s="142">
        <v>44587</v>
      </c>
      <c r="I1113" s="43">
        <v>44881</v>
      </c>
      <c r="J1113" s="32">
        <f t="shared" si="54"/>
        <v>44866</v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customHeight="1" thickBot="1">
      <c r="A1114" s="11" t="str">
        <f t="shared" si="52"/>
        <v>O365001 15</v>
      </c>
      <c r="B1114" s="3" t="s">
        <v>224</v>
      </c>
      <c r="C1114" s="259">
        <v>15</v>
      </c>
      <c r="D1114" s="261">
        <v>10500.9</v>
      </c>
      <c r="E1114" s="120">
        <v>3059.26</v>
      </c>
      <c r="F1114" s="121" t="s">
        <v>100</v>
      </c>
      <c r="G1114" s="120">
        <v>13560.16</v>
      </c>
      <c r="H1114" s="122">
        <v>44608</v>
      </c>
      <c r="J1114" s="32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customHeight="1" thickBot="1">
      <c r="A1115" s="11" t="str">
        <f t="shared" si="52"/>
        <v>O365001 15</v>
      </c>
      <c r="B1115" s="3" t="s">
        <v>224</v>
      </c>
      <c r="C1115" s="260"/>
      <c r="D1115" s="262"/>
      <c r="E1115" s="152">
        <v>3059.26</v>
      </c>
      <c r="F1115" s="158">
        <v>136.5</v>
      </c>
      <c r="G1115" s="152">
        <v>13696.66</v>
      </c>
      <c r="H1115" s="153">
        <v>44618</v>
      </c>
      <c r="I1115" s="43">
        <v>44911</v>
      </c>
      <c r="J1115" s="32">
        <f t="shared" si="54"/>
        <v>44896</v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customHeight="1" thickBot="1">
      <c r="A1116" s="11" t="str">
        <f t="shared" si="52"/>
        <v>O365001 16</v>
      </c>
      <c r="B1116" s="3" t="s">
        <v>224</v>
      </c>
      <c r="C1116" s="263">
        <v>16</v>
      </c>
      <c r="D1116" s="265">
        <v>10500.9</v>
      </c>
      <c r="E1116" s="95">
        <v>3262.27</v>
      </c>
      <c r="F1116" s="90" t="s">
        <v>100</v>
      </c>
      <c r="G1116" s="95">
        <v>13763.17</v>
      </c>
      <c r="H1116" s="93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customHeight="1" thickBot="1">
      <c r="A1117" s="11" t="str">
        <f t="shared" si="52"/>
        <v>O365001 16</v>
      </c>
      <c r="B1117" s="3" t="s">
        <v>224</v>
      </c>
      <c r="C1117" s="264"/>
      <c r="D1117" s="266"/>
      <c r="E1117" s="140">
        <v>3262.27</v>
      </c>
      <c r="F1117" s="141">
        <v>138.54</v>
      </c>
      <c r="G1117" s="140">
        <v>13901.71</v>
      </c>
      <c r="H1117" s="142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customHeight="1" thickBot="1">
      <c r="A1118" s="11" t="str">
        <f t="shared" si="52"/>
        <v>O365001 17</v>
      </c>
      <c r="B1118" s="3" t="s">
        <v>224</v>
      </c>
      <c r="C1118" s="263">
        <v>17</v>
      </c>
      <c r="D1118" s="265">
        <v>10500.9</v>
      </c>
      <c r="E1118" s="95">
        <v>3479.3</v>
      </c>
      <c r="F1118" s="90" t="s">
        <v>100</v>
      </c>
      <c r="G1118" s="95">
        <v>13980.2</v>
      </c>
      <c r="H1118" s="93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customHeight="1" thickBot="1">
      <c r="A1119" s="11" t="str">
        <f t="shared" si="52"/>
        <v>O365001 17</v>
      </c>
      <c r="B1119" s="3" t="s">
        <v>224</v>
      </c>
      <c r="C1119" s="264"/>
      <c r="D1119" s="266"/>
      <c r="E1119" s="140">
        <v>4442.58</v>
      </c>
      <c r="F1119" s="141">
        <v>185.3</v>
      </c>
      <c r="G1119" s="140">
        <f>+D1118+E1119+F1119</f>
        <v>15128.779999999999</v>
      </c>
      <c r="H1119" s="142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customHeight="1" thickBot="1">
      <c r="A1120" s="11" t="str">
        <f t="shared" si="52"/>
        <v>O365001 18</v>
      </c>
      <c r="B1120" s="3" t="s">
        <v>224</v>
      </c>
      <c r="C1120" s="259">
        <v>18</v>
      </c>
      <c r="D1120" s="261">
        <v>10500.9</v>
      </c>
      <c r="E1120" s="95">
        <v>3682.32</v>
      </c>
      <c r="F1120" s="90" t="s">
        <v>100</v>
      </c>
      <c r="G1120" s="95">
        <v>14183.22</v>
      </c>
      <c r="H1120" s="93">
        <v>44697</v>
      </c>
      <c r="J1120" s="32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customHeight="1" thickBot="1">
      <c r="A1121" s="11" t="str">
        <f t="shared" si="52"/>
        <v>O365001 18</v>
      </c>
      <c r="B1121" s="3" t="s">
        <v>224</v>
      </c>
      <c r="C1121" s="260"/>
      <c r="D1121" s="262"/>
      <c r="E1121" s="152">
        <v>3682.32</v>
      </c>
      <c r="F1121" s="158">
        <v>142.78</v>
      </c>
      <c r="G1121" s="152">
        <v>14326</v>
      </c>
      <c r="H1121" s="153">
        <v>44707</v>
      </c>
      <c r="I1121" s="43">
        <v>44939</v>
      </c>
      <c r="J1121" s="32">
        <f t="shared" si="54"/>
        <v>44927</v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customHeight="1" thickBot="1">
      <c r="A1122" s="11" t="str">
        <f t="shared" si="52"/>
        <v>O365001 19</v>
      </c>
      <c r="B1122" s="3" t="s">
        <v>224</v>
      </c>
      <c r="C1122" s="255">
        <v>19</v>
      </c>
      <c r="D1122" s="257">
        <v>10500.9</v>
      </c>
      <c r="E1122" s="95">
        <v>3899.33</v>
      </c>
      <c r="F1122" s="90" t="s">
        <v>100</v>
      </c>
      <c r="G1122" s="95">
        <v>14400.23</v>
      </c>
      <c r="H1122" s="93">
        <v>44728</v>
      </c>
      <c r="J1122" s="32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customHeight="1" thickBot="1">
      <c r="A1123" s="11" t="str">
        <f t="shared" si="52"/>
        <v>O365001 19</v>
      </c>
      <c r="B1123" s="3" t="s">
        <v>224</v>
      </c>
      <c r="C1123" s="256"/>
      <c r="D1123" s="258"/>
      <c r="E1123" s="176">
        <v>3899.33</v>
      </c>
      <c r="F1123" s="178">
        <v>144.96</v>
      </c>
      <c r="G1123" s="176">
        <v>14545.19</v>
      </c>
      <c r="H1123" s="177">
        <v>44738</v>
      </c>
      <c r="I1123" s="43">
        <v>45030</v>
      </c>
      <c r="J1123" s="32">
        <f t="shared" si="54"/>
        <v>45017</v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customHeight="1" thickBot="1">
      <c r="A1124" s="11" t="str">
        <f t="shared" si="52"/>
        <v>O365001 20</v>
      </c>
      <c r="B1124" s="3" t="s">
        <v>224</v>
      </c>
      <c r="C1124" s="263">
        <v>20</v>
      </c>
      <c r="D1124" s="265">
        <v>10500.9</v>
      </c>
      <c r="E1124" s="140">
        <v>4102.3500000000004</v>
      </c>
      <c r="F1124" s="141" t="s">
        <v>100</v>
      </c>
      <c r="G1124" s="140">
        <v>14603.25</v>
      </c>
      <c r="H1124" s="142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customHeight="1" thickBot="1">
      <c r="A1125" s="11" t="str">
        <f t="shared" si="52"/>
        <v>O365001 20</v>
      </c>
      <c r="B1125" s="3" t="s">
        <v>224</v>
      </c>
      <c r="C1125" s="264"/>
      <c r="D1125" s="266"/>
      <c r="E1125" s="95">
        <v>4102.3500000000004</v>
      </c>
      <c r="F1125" s="90">
        <v>147</v>
      </c>
      <c r="G1125" s="95">
        <v>14750.25</v>
      </c>
      <c r="H1125" s="93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customHeight="1" thickBot="1">
      <c r="A1126" s="11" t="str">
        <f t="shared" si="52"/>
        <v>O365001 21</v>
      </c>
      <c r="B1126" s="3" t="s">
        <v>224</v>
      </c>
      <c r="C1126" s="239">
        <v>21</v>
      </c>
      <c r="D1126" s="253">
        <v>10500.9</v>
      </c>
      <c r="E1126" s="95">
        <v>4319.37</v>
      </c>
      <c r="F1126" s="90" t="s">
        <v>100</v>
      </c>
      <c r="G1126" s="95">
        <v>14820.27</v>
      </c>
      <c r="H1126" s="93">
        <v>44789</v>
      </c>
      <c r="J1126" s="32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customHeight="1" thickBot="1">
      <c r="A1127" s="11" t="str">
        <f t="shared" si="52"/>
        <v>O365001 21</v>
      </c>
      <c r="B1127" s="3" t="s">
        <v>224</v>
      </c>
      <c r="C1127" s="241"/>
      <c r="D1127" s="254"/>
      <c r="E1127" s="95">
        <v>4319.37</v>
      </c>
      <c r="F1127" s="90">
        <v>149.19</v>
      </c>
      <c r="G1127" s="95">
        <v>14969.46</v>
      </c>
      <c r="H1127" s="93">
        <v>44799</v>
      </c>
      <c r="J1127" s="32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customHeight="1" thickBot="1">
      <c r="A1128" s="11" t="str">
        <f t="shared" si="52"/>
        <v>O365001 22</v>
      </c>
      <c r="B1128" s="3" t="s">
        <v>224</v>
      </c>
      <c r="C1128" s="239">
        <v>22</v>
      </c>
      <c r="D1128" s="253">
        <v>10500.9</v>
      </c>
      <c r="E1128" s="95">
        <v>4529.3900000000003</v>
      </c>
      <c r="F1128" s="90" t="s">
        <v>100</v>
      </c>
      <c r="G1128" s="95">
        <v>15030.29</v>
      </c>
      <c r="H1128" s="93">
        <v>44820</v>
      </c>
      <c r="J1128" s="32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customHeight="1" thickBot="1">
      <c r="A1129" s="11" t="str">
        <f t="shared" si="52"/>
        <v>O365001 22</v>
      </c>
      <c r="B1129" s="3" t="s">
        <v>224</v>
      </c>
      <c r="C1129" s="241"/>
      <c r="D1129" s="254"/>
      <c r="E1129" s="95">
        <v>4529.3900000000003</v>
      </c>
      <c r="F1129" s="90">
        <v>151.30000000000001</v>
      </c>
      <c r="G1129" s="95">
        <v>15181.59</v>
      </c>
      <c r="H1129" s="93">
        <v>44830</v>
      </c>
      <c r="J1129" s="32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239">
        <v>23</v>
      </c>
      <c r="D1130" s="253">
        <v>10500.9</v>
      </c>
      <c r="E1130" s="95">
        <v>4732.41</v>
      </c>
      <c r="F1130" s="90" t="s">
        <v>100</v>
      </c>
      <c r="G1130" s="95">
        <v>15233.31</v>
      </c>
      <c r="H1130" s="93">
        <v>44850</v>
      </c>
      <c r="J1130" s="32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customHeight="1" thickBot="1">
      <c r="A1131" s="11" t="str">
        <f t="shared" si="55"/>
        <v>O365001 23</v>
      </c>
      <c r="B1131" s="3" t="s">
        <v>224</v>
      </c>
      <c r="C1131" s="241"/>
      <c r="D1131" s="254"/>
      <c r="E1131" s="95">
        <v>4732.41</v>
      </c>
      <c r="F1131" s="90">
        <v>153.35</v>
      </c>
      <c r="G1131" s="95">
        <v>15386.66</v>
      </c>
      <c r="H1131" s="93">
        <v>44860</v>
      </c>
      <c r="J1131" s="32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customHeight="1" thickBot="1">
      <c r="A1132" s="11" t="str">
        <f t="shared" si="55"/>
        <v>O365001 24</v>
      </c>
      <c r="B1132" s="3" t="s">
        <v>224</v>
      </c>
      <c r="C1132" s="239">
        <v>24</v>
      </c>
      <c r="D1132" s="253">
        <v>10500.9</v>
      </c>
      <c r="E1132" s="95">
        <v>4949.42</v>
      </c>
      <c r="F1132" s="90" t="s">
        <v>100</v>
      </c>
      <c r="G1132" s="95">
        <v>15450.32</v>
      </c>
      <c r="H1132" s="93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customHeight="1" thickBot="1">
      <c r="A1133" s="11" t="str">
        <f t="shared" si="55"/>
        <v>O365001 24</v>
      </c>
      <c r="B1133" s="3" t="s">
        <v>224</v>
      </c>
      <c r="C1133" s="241"/>
      <c r="D1133" s="254"/>
      <c r="E1133" s="95">
        <v>4949.42</v>
      </c>
      <c r="F1133" s="90">
        <v>155.53</v>
      </c>
      <c r="G1133" s="95">
        <v>15605.85</v>
      </c>
      <c r="H1133" s="93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customHeight="1" thickBot="1">
      <c r="A1134" s="11" t="str">
        <f t="shared" si="55"/>
        <v>O365001 25</v>
      </c>
      <c r="B1134" s="3" t="s">
        <v>224</v>
      </c>
      <c r="C1134" s="259">
        <v>25</v>
      </c>
      <c r="D1134" s="261">
        <v>10500.9</v>
      </c>
      <c r="E1134" s="95">
        <v>5152.4399999999996</v>
      </c>
      <c r="F1134" s="90" t="s">
        <v>100</v>
      </c>
      <c r="G1134" s="95">
        <v>15653.34</v>
      </c>
      <c r="H1134" s="93">
        <v>44911</v>
      </c>
      <c r="J1134" s="32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customHeight="1" thickBot="1">
      <c r="A1135" s="11" t="str">
        <f t="shared" si="55"/>
        <v>O365001 25</v>
      </c>
      <c r="B1135" s="3" t="s">
        <v>224</v>
      </c>
      <c r="C1135" s="260"/>
      <c r="D1135" s="262"/>
      <c r="E1135" s="152">
        <v>5152.4399999999996</v>
      </c>
      <c r="F1135" s="158">
        <v>157.58000000000001</v>
      </c>
      <c r="G1135" s="152">
        <v>15810.92</v>
      </c>
      <c r="H1135" s="153">
        <v>44921</v>
      </c>
      <c r="I1135" s="43">
        <v>44921</v>
      </c>
      <c r="J1135" s="32">
        <f t="shared" si="54"/>
        <v>44896</v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customHeight="1" thickBot="1">
      <c r="A1136" s="11" t="str">
        <f t="shared" si="55"/>
        <v>O365001 26</v>
      </c>
      <c r="B1136" s="3" t="s">
        <v>224</v>
      </c>
      <c r="C1136" s="259">
        <v>26</v>
      </c>
      <c r="D1136" s="261">
        <v>10500.9</v>
      </c>
      <c r="E1136" s="95">
        <v>5369.46</v>
      </c>
      <c r="F1136" s="90" t="s">
        <v>100</v>
      </c>
      <c r="G1136" s="95">
        <v>15870.36</v>
      </c>
      <c r="H1136" s="93">
        <v>44942</v>
      </c>
      <c r="J1136" s="32" t="str">
        <f t="shared" si="54"/>
        <v>-</v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customHeight="1" thickBot="1">
      <c r="A1137" s="11" t="str">
        <f t="shared" si="55"/>
        <v>O365001 26</v>
      </c>
      <c r="B1137" s="3" t="s">
        <v>224</v>
      </c>
      <c r="C1137" s="260"/>
      <c r="D1137" s="262"/>
      <c r="E1137" s="152">
        <v>5369.46</v>
      </c>
      <c r="F1137" s="158">
        <v>159.76</v>
      </c>
      <c r="G1137" s="152">
        <v>16030.12</v>
      </c>
      <c r="H1137" s="153">
        <v>44952</v>
      </c>
      <c r="I1137" s="43">
        <v>44952</v>
      </c>
      <c r="J1137" s="32">
        <f t="shared" si="54"/>
        <v>44927</v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customHeight="1" thickBot="1">
      <c r="A1138" s="11" t="str">
        <f t="shared" si="55"/>
        <v>O365001 27</v>
      </c>
      <c r="B1138" s="3" t="s">
        <v>224</v>
      </c>
      <c r="C1138" s="239">
        <v>27</v>
      </c>
      <c r="D1138" s="253">
        <v>10500.9</v>
      </c>
      <c r="E1138" s="95">
        <v>5579.48</v>
      </c>
      <c r="F1138" s="90" t="s">
        <v>100</v>
      </c>
      <c r="G1138" s="95">
        <v>16080.38</v>
      </c>
      <c r="H1138" s="93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customHeight="1" thickBot="1">
      <c r="A1139" s="11" t="str">
        <f t="shared" si="55"/>
        <v>O365001 27</v>
      </c>
      <c r="B1139" s="3" t="s">
        <v>224</v>
      </c>
      <c r="C1139" s="241"/>
      <c r="D1139" s="254"/>
      <c r="E1139" s="95">
        <v>5579.48</v>
      </c>
      <c r="F1139" s="90">
        <v>161.87</v>
      </c>
      <c r="G1139" s="95">
        <v>16242.25</v>
      </c>
      <c r="H1139" s="93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customHeight="1" thickBot="1">
      <c r="A1140" s="11" t="str">
        <f t="shared" si="55"/>
        <v>O365001 28</v>
      </c>
      <c r="B1140" s="3" t="s">
        <v>224</v>
      </c>
      <c r="C1140" s="239">
        <v>28</v>
      </c>
      <c r="D1140" s="253">
        <v>10500.9</v>
      </c>
      <c r="E1140" s="95">
        <v>5782.49</v>
      </c>
      <c r="F1140" s="90" t="s">
        <v>100</v>
      </c>
      <c r="G1140" s="95">
        <v>16283.39</v>
      </c>
      <c r="H1140" s="93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customHeight="1" thickBot="1">
      <c r="A1141" s="11" t="str">
        <f t="shared" si="55"/>
        <v>O365001 28</v>
      </c>
      <c r="B1141" s="3" t="s">
        <v>224</v>
      </c>
      <c r="C1141" s="241"/>
      <c r="D1141" s="254"/>
      <c r="E1141" s="95">
        <v>5782.49</v>
      </c>
      <c r="F1141" s="90">
        <v>163.92</v>
      </c>
      <c r="G1141" s="95">
        <v>16447.310000000001</v>
      </c>
      <c r="H1141" s="93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customHeight="1" thickBot="1">
      <c r="A1142" s="11" t="str">
        <f t="shared" si="55"/>
        <v>O365001 29</v>
      </c>
      <c r="B1142" s="3" t="s">
        <v>224</v>
      </c>
      <c r="C1142" s="239">
        <v>29</v>
      </c>
      <c r="D1142" s="253">
        <v>10500.9</v>
      </c>
      <c r="E1142" s="95">
        <v>5999.51</v>
      </c>
      <c r="F1142" s="90" t="s">
        <v>100</v>
      </c>
      <c r="G1142" s="95">
        <v>16500.41</v>
      </c>
      <c r="H1142" s="93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customHeight="1" thickBot="1">
      <c r="A1143" s="11" t="str">
        <f t="shared" si="55"/>
        <v>O365001 29</v>
      </c>
      <c r="B1143" s="3" t="s">
        <v>224</v>
      </c>
      <c r="C1143" s="241"/>
      <c r="D1143" s="254"/>
      <c r="E1143" s="95">
        <v>5999.51</v>
      </c>
      <c r="F1143" s="90">
        <v>166.11</v>
      </c>
      <c r="G1143" s="95">
        <v>16666.52</v>
      </c>
      <c r="H1143" s="93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customHeight="1" thickBot="1">
      <c r="A1144" s="11" t="str">
        <f t="shared" si="55"/>
        <v>O365001 30</v>
      </c>
      <c r="B1144" s="3" t="s">
        <v>224</v>
      </c>
      <c r="C1144" s="239">
        <v>30</v>
      </c>
      <c r="D1144" s="253">
        <v>10500.9</v>
      </c>
      <c r="E1144" s="95">
        <v>6202.54</v>
      </c>
      <c r="F1144" s="90" t="s">
        <v>100</v>
      </c>
      <c r="G1144" s="95">
        <v>16703.439999999999</v>
      </c>
      <c r="H1144" s="93">
        <v>45062</v>
      </c>
      <c r="J1144" s="32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customHeight="1" thickBot="1">
      <c r="A1145" s="11" t="str">
        <f t="shared" si="55"/>
        <v>O365001 30</v>
      </c>
      <c r="B1145" s="3" t="s">
        <v>224</v>
      </c>
      <c r="C1145" s="241"/>
      <c r="D1145" s="254"/>
      <c r="E1145" s="95">
        <v>6202.54</v>
      </c>
      <c r="F1145" s="90">
        <v>168.15</v>
      </c>
      <c r="G1145" s="95">
        <v>16871.59</v>
      </c>
      <c r="H1145" s="93">
        <v>45072</v>
      </c>
      <c r="J1145" s="32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customHeight="1" thickBot="1">
      <c r="A1146" s="11" t="str">
        <f t="shared" si="55"/>
        <v>O365001 31</v>
      </c>
      <c r="B1146" s="3" t="s">
        <v>224</v>
      </c>
      <c r="C1146" s="239">
        <v>31</v>
      </c>
      <c r="D1146" s="253">
        <v>10500.9</v>
      </c>
      <c r="E1146" s="95">
        <v>6419.55</v>
      </c>
      <c r="F1146" s="90" t="s">
        <v>100</v>
      </c>
      <c r="G1146" s="95">
        <v>16920.45</v>
      </c>
      <c r="H1146" s="93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customHeight="1" thickBot="1">
      <c r="A1147" s="11" t="str">
        <f t="shared" si="55"/>
        <v>O365001 31</v>
      </c>
      <c r="B1147" s="3" t="s">
        <v>224</v>
      </c>
      <c r="C1147" s="241"/>
      <c r="D1147" s="254"/>
      <c r="E1147" s="95">
        <v>6419.55</v>
      </c>
      <c r="F1147" s="90">
        <v>170.33</v>
      </c>
      <c r="G1147" s="95">
        <v>17090.78</v>
      </c>
      <c r="H1147" s="93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customHeight="1" thickBot="1">
      <c r="A1148" s="11" t="str">
        <f t="shared" si="55"/>
        <v>O365001 32</v>
      </c>
      <c r="B1148" s="3" t="s">
        <v>224</v>
      </c>
      <c r="C1148" s="239">
        <v>32</v>
      </c>
      <c r="D1148" s="253">
        <v>10500.9</v>
      </c>
      <c r="E1148" s="95">
        <v>6622.57</v>
      </c>
      <c r="F1148" s="90" t="s">
        <v>100</v>
      </c>
      <c r="G1148" s="95">
        <v>17123.47</v>
      </c>
      <c r="H1148" s="93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customHeight="1" thickBot="1">
      <c r="A1149" s="11" t="str">
        <f t="shared" si="55"/>
        <v>O365001 32</v>
      </c>
      <c r="B1149" s="3" t="s">
        <v>224</v>
      </c>
      <c r="C1149" s="241"/>
      <c r="D1149" s="254"/>
      <c r="E1149" s="95">
        <v>6622.57</v>
      </c>
      <c r="F1149" s="90">
        <v>172.37</v>
      </c>
      <c r="G1149" s="95">
        <v>17295.84</v>
      </c>
      <c r="H1149" s="93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customHeight="1" thickBot="1">
      <c r="A1150" s="11" t="str">
        <f t="shared" si="55"/>
        <v>O365001 33</v>
      </c>
      <c r="B1150" s="3" t="s">
        <v>224</v>
      </c>
      <c r="C1150" s="239">
        <v>33</v>
      </c>
      <c r="D1150" s="253">
        <v>10500.9</v>
      </c>
      <c r="E1150" s="95">
        <v>6839.58</v>
      </c>
      <c r="F1150" s="90" t="s">
        <v>100</v>
      </c>
      <c r="G1150" s="95">
        <v>17340.48</v>
      </c>
      <c r="H1150" s="93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customHeight="1" thickBot="1">
      <c r="A1151" s="11" t="str">
        <f t="shared" si="55"/>
        <v>O365001 33</v>
      </c>
      <c r="B1151" s="3" t="s">
        <v>224</v>
      </c>
      <c r="C1151" s="241"/>
      <c r="D1151" s="254"/>
      <c r="E1151" s="95">
        <v>6839.58</v>
      </c>
      <c r="F1151" s="90">
        <v>174.56</v>
      </c>
      <c r="G1151" s="95">
        <v>17515.04</v>
      </c>
      <c r="H1151" s="93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customHeight="1" thickBot="1">
      <c r="A1152" s="11" t="str">
        <f t="shared" si="55"/>
        <v>O365001 34</v>
      </c>
      <c r="B1152" s="3" t="s">
        <v>224</v>
      </c>
      <c r="C1152" s="239">
        <v>34</v>
      </c>
      <c r="D1152" s="253">
        <v>10500.9</v>
      </c>
      <c r="E1152" s="95">
        <v>7049.61</v>
      </c>
      <c r="F1152" s="90" t="s">
        <v>100</v>
      </c>
      <c r="G1152" s="95">
        <v>17550.509999999998</v>
      </c>
      <c r="H1152" s="93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customHeight="1" thickBot="1">
      <c r="A1153" s="11" t="str">
        <f t="shared" si="55"/>
        <v>O365001 34</v>
      </c>
      <c r="B1153" s="3" t="s">
        <v>224</v>
      </c>
      <c r="C1153" s="241"/>
      <c r="D1153" s="254"/>
      <c r="E1153" s="95">
        <v>7049.61</v>
      </c>
      <c r="F1153" s="90">
        <v>176.67</v>
      </c>
      <c r="G1153" s="95">
        <v>17727.18</v>
      </c>
      <c r="H1153" s="93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customHeight="1" thickBot="1">
      <c r="A1154" s="11" t="str">
        <f t="shared" si="55"/>
        <v>O365001 35</v>
      </c>
      <c r="B1154" s="3" t="s">
        <v>224</v>
      </c>
      <c r="C1154" s="239">
        <v>35</v>
      </c>
      <c r="D1154" s="253">
        <v>10500.9</v>
      </c>
      <c r="E1154" s="95">
        <v>7252.62</v>
      </c>
      <c r="F1154" s="90" t="s">
        <v>100</v>
      </c>
      <c r="G1154" s="95">
        <v>17753.52</v>
      </c>
      <c r="H1154" s="93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customHeight="1" thickBot="1">
      <c r="A1155" s="11" t="str">
        <f t="shared" si="55"/>
        <v>O365001 35</v>
      </c>
      <c r="B1155" s="3" t="s">
        <v>224</v>
      </c>
      <c r="C1155" s="241"/>
      <c r="D1155" s="254"/>
      <c r="E1155" s="95">
        <v>7252.62</v>
      </c>
      <c r="F1155" s="90">
        <v>178.71</v>
      </c>
      <c r="G1155" s="95">
        <v>17932.23</v>
      </c>
      <c r="H1155" s="93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customHeight="1" thickBot="1">
      <c r="A1156" s="11" t="str">
        <f t="shared" si="55"/>
        <v>O365001 36</v>
      </c>
      <c r="B1156" s="3" t="s">
        <v>224</v>
      </c>
      <c r="C1156" s="239">
        <v>36</v>
      </c>
      <c r="D1156" s="253">
        <v>10500.9</v>
      </c>
      <c r="E1156" s="95">
        <v>7469.64</v>
      </c>
      <c r="F1156" s="90" t="s">
        <v>100</v>
      </c>
      <c r="G1156" s="95">
        <v>17970.54</v>
      </c>
      <c r="H1156" s="93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customHeight="1" thickBot="1">
      <c r="A1157" s="11" t="str">
        <f t="shared" si="55"/>
        <v>O365001 36</v>
      </c>
      <c r="B1157" s="3" t="s">
        <v>224</v>
      </c>
      <c r="C1157" s="241"/>
      <c r="D1157" s="254"/>
      <c r="E1157" s="95">
        <v>7469.64</v>
      </c>
      <c r="F1157" s="90">
        <v>180.91</v>
      </c>
      <c r="G1157" s="95">
        <v>18151.45</v>
      </c>
      <c r="H1157" s="93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customHeight="1" thickBot="1">
      <c r="A1158" s="11" t="str">
        <f t="shared" si="55"/>
        <v>O365001 37</v>
      </c>
      <c r="B1158" s="3" t="s">
        <v>224</v>
      </c>
      <c r="C1158" s="239">
        <v>37</v>
      </c>
      <c r="D1158" s="253">
        <v>10500.9</v>
      </c>
      <c r="E1158" s="95">
        <v>7672.66</v>
      </c>
      <c r="F1158" s="90" t="s">
        <v>100</v>
      </c>
      <c r="G1158" s="95">
        <v>18173.560000000001</v>
      </c>
      <c r="H1158" s="93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customHeight="1" thickBot="1">
      <c r="A1159" s="11" t="str">
        <f t="shared" si="55"/>
        <v>O365001 37</v>
      </c>
      <c r="B1159" s="3" t="s">
        <v>224</v>
      </c>
      <c r="C1159" s="241"/>
      <c r="D1159" s="254"/>
      <c r="E1159" s="95">
        <v>7672.66</v>
      </c>
      <c r="F1159" s="90">
        <v>182.95</v>
      </c>
      <c r="G1159" s="95">
        <v>18356.509999999998</v>
      </c>
      <c r="H1159" s="93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customHeight="1" thickBot="1">
      <c r="A1160" s="11" t="str">
        <f t="shared" si="55"/>
        <v>O365001 38</v>
      </c>
      <c r="B1160" s="3" t="s">
        <v>224</v>
      </c>
      <c r="C1160" s="239">
        <v>38</v>
      </c>
      <c r="D1160" s="253">
        <v>10500.9</v>
      </c>
      <c r="E1160" s="95">
        <v>7889.67</v>
      </c>
      <c r="F1160" s="90" t="s">
        <v>100</v>
      </c>
      <c r="G1160" s="95">
        <v>18390.57</v>
      </c>
      <c r="H1160" s="93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customHeight="1" thickBot="1">
      <c r="A1161" s="11" t="str">
        <f t="shared" si="55"/>
        <v>O365001 38</v>
      </c>
      <c r="B1161" s="3" t="s">
        <v>224</v>
      </c>
      <c r="C1161" s="241"/>
      <c r="D1161" s="254"/>
      <c r="E1161" s="95">
        <v>7889.67</v>
      </c>
      <c r="F1161" s="90">
        <v>185.13</v>
      </c>
      <c r="G1161" s="95">
        <v>18575.7</v>
      </c>
      <c r="H1161" s="93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customHeight="1" thickBot="1">
      <c r="A1162" s="11" t="str">
        <f t="shared" si="55"/>
        <v>O365001 39</v>
      </c>
      <c r="B1162" s="3" t="s">
        <v>224</v>
      </c>
      <c r="C1162" s="239">
        <v>39</v>
      </c>
      <c r="D1162" s="253">
        <v>10500.9</v>
      </c>
      <c r="E1162" s="95">
        <v>8099.7</v>
      </c>
      <c r="F1162" s="90" t="s">
        <v>100</v>
      </c>
      <c r="G1162" s="95">
        <v>18600.599999999999</v>
      </c>
      <c r="H1162" s="93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customHeight="1" thickBot="1">
      <c r="A1163" s="11" t="str">
        <f t="shared" si="55"/>
        <v>O365001 39</v>
      </c>
      <c r="B1163" s="3" t="s">
        <v>224</v>
      </c>
      <c r="C1163" s="241"/>
      <c r="D1163" s="254"/>
      <c r="E1163" s="95">
        <v>8099.7</v>
      </c>
      <c r="F1163" s="90">
        <v>187.25</v>
      </c>
      <c r="G1163" s="95">
        <v>18787.849999999999</v>
      </c>
      <c r="H1163" s="93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customHeight="1" thickBot="1">
      <c r="A1164" s="11" t="str">
        <f t="shared" si="55"/>
        <v>O365001 40</v>
      </c>
      <c r="B1164" s="3" t="s">
        <v>224</v>
      </c>
      <c r="C1164" s="239">
        <v>40</v>
      </c>
      <c r="D1164" s="253">
        <v>10500.9</v>
      </c>
      <c r="E1164" s="95">
        <v>8302.7099999999991</v>
      </c>
      <c r="F1164" s="90" t="s">
        <v>100</v>
      </c>
      <c r="G1164" s="95">
        <v>18803.61</v>
      </c>
      <c r="H1164" s="93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customHeight="1" thickBot="1">
      <c r="A1165" s="11" t="str">
        <f t="shared" si="55"/>
        <v>O365001 40</v>
      </c>
      <c r="B1165" s="3" t="s">
        <v>224</v>
      </c>
      <c r="C1165" s="241"/>
      <c r="D1165" s="254"/>
      <c r="E1165" s="95">
        <v>8302.7099999999991</v>
      </c>
      <c r="F1165" s="90">
        <v>189.29</v>
      </c>
      <c r="G1165" s="95">
        <v>18992.900000000001</v>
      </c>
      <c r="H1165" s="93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customHeight="1" thickBot="1">
      <c r="A1166" s="11" t="str">
        <f t="shared" si="55"/>
        <v>O365001 41</v>
      </c>
      <c r="B1166" s="3" t="s">
        <v>224</v>
      </c>
      <c r="C1166" s="239">
        <v>41</v>
      </c>
      <c r="D1166" s="253">
        <v>10500.9</v>
      </c>
      <c r="E1166" s="95">
        <v>8519.73</v>
      </c>
      <c r="F1166" s="90" t="s">
        <v>100</v>
      </c>
      <c r="G1166" s="95">
        <v>19020.63</v>
      </c>
      <c r="H1166" s="93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customHeight="1" thickBot="1">
      <c r="A1167" s="11" t="str">
        <f t="shared" si="55"/>
        <v>O365001 41</v>
      </c>
      <c r="B1167" s="3" t="s">
        <v>224</v>
      </c>
      <c r="C1167" s="241"/>
      <c r="D1167" s="254"/>
      <c r="E1167" s="95">
        <v>8519.73</v>
      </c>
      <c r="F1167" s="90">
        <v>191.48</v>
      </c>
      <c r="G1167" s="95">
        <v>19212.11</v>
      </c>
      <c r="H1167" s="93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customHeight="1" thickBot="1">
      <c r="A1168" s="11" t="str">
        <f t="shared" si="55"/>
        <v>O365001 42</v>
      </c>
      <c r="B1168" s="3" t="s">
        <v>224</v>
      </c>
      <c r="C1168" s="239">
        <v>42</v>
      </c>
      <c r="D1168" s="253">
        <v>10500.9</v>
      </c>
      <c r="E1168" s="95">
        <v>8722.75</v>
      </c>
      <c r="F1168" s="90" t="s">
        <v>100</v>
      </c>
      <c r="G1168" s="95">
        <v>19223.650000000001</v>
      </c>
      <c r="H1168" s="93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customHeight="1" thickBot="1">
      <c r="A1169" s="11" t="str">
        <f t="shared" si="55"/>
        <v>O365001 42</v>
      </c>
      <c r="B1169" s="3" t="s">
        <v>224</v>
      </c>
      <c r="C1169" s="241"/>
      <c r="D1169" s="254"/>
      <c r="E1169" s="95">
        <v>8722.75</v>
      </c>
      <c r="F1169" s="90">
        <v>193.52</v>
      </c>
      <c r="G1169" s="95">
        <v>19417.169999999998</v>
      </c>
      <c r="H1169" s="93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customHeight="1" thickBot="1">
      <c r="A1170" s="11" t="str">
        <f t="shared" si="55"/>
        <v>O365001 43</v>
      </c>
      <c r="B1170" s="3" t="s">
        <v>224</v>
      </c>
      <c r="C1170" s="239">
        <v>43</v>
      </c>
      <c r="D1170" s="253">
        <v>10500.9</v>
      </c>
      <c r="E1170" s="95">
        <v>8939.76</v>
      </c>
      <c r="F1170" s="90" t="s">
        <v>100</v>
      </c>
      <c r="G1170" s="95">
        <v>19440.66</v>
      </c>
      <c r="H1170" s="93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customHeight="1" thickBot="1">
      <c r="A1171" s="11" t="str">
        <f t="shared" si="55"/>
        <v>O365001 43</v>
      </c>
      <c r="B1171" s="3" t="s">
        <v>224</v>
      </c>
      <c r="C1171" s="241"/>
      <c r="D1171" s="254"/>
      <c r="E1171" s="95">
        <v>8939.76</v>
      </c>
      <c r="F1171" s="90">
        <v>195.7</v>
      </c>
      <c r="G1171" s="95">
        <v>19636.36</v>
      </c>
      <c r="H1171" s="93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customHeight="1" thickBot="1">
      <c r="A1172" s="11" t="str">
        <f t="shared" si="55"/>
        <v>O365001 44</v>
      </c>
      <c r="B1172" s="3" t="s">
        <v>224</v>
      </c>
      <c r="C1172" s="239">
        <v>44</v>
      </c>
      <c r="D1172" s="253">
        <v>10500.9</v>
      </c>
      <c r="E1172" s="95">
        <v>9142.7900000000009</v>
      </c>
      <c r="F1172" s="90" t="s">
        <v>100</v>
      </c>
      <c r="G1172" s="95">
        <v>19643.689999999999</v>
      </c>
      <c r="H1172" s="93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customHeight="1" thickBot="1">
      <c r="A1173" s="11" t="str">
        <f t="shared" si="55"/>
        <v>O365001 44</v>
      </c>
      <c r="B1173" s="3" t="s">
        <v>224</v>
      </c>
      <c r="C1173" s="241"/>
      <c r="D1173" s="254"/>
      <c r="E1173" s="95">
        <v>9142.7900000000009</v>
      </c>
      <c r="F1173" s="90">
        <v>197.75</v>
      </c>
      <c r="G1173" s="95">
        <v>19841.439999999999</v>
      </c>
      <c r="H1173" s="93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customHeight="1" thickBot="1">
      <c r="A1174" s="11" t="str">
        <f t="shared" si="55"/>
        <v>O365001 45</v>
      </c>
      <c r="B1174" s="3" t="s">
        <v>224</v>
      </c>
      <c r="C1174" s="239">
        <v>45</v>
      </c>
      <c r="D1174" s="253">
        <v>10500.9</v>
      </c>
      <c r="E1174" s="95">
        <v>9359.7999999999993</v>
      </c>
      <c r="F1174" s="90" t="s">
        <v>100</v>
      </c>
      <c r="G1174" s="95">
        <v>19860.7</v>
      </c>
      <c r="H1174" s="93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customHeight="1" thickBot="1">
      <c r="A1175" s="11" t="str">
        <f t="shared" si="55"/>
        <v>O365001 45</v>
      </c>
      <c r="B1175" s="3" t="s">
        <v>224</v>
      </c>
      <c r="C1175" s="241"/>
      <c r="D1175" s="254"/>
      <c r="E1175" s="95">
        <v>9359.7999999999993</v>
      </c>
      <c r="F1175" s="90">
        <v>199.93</v>
      </c>
      <c r="G1175" s="95">
        <v>20060.63</v>
      </c>
      <c r="H1175" s="93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customHeight="1" thickBot="1">
      <c r="A1176" s="11" t="str">
        <f t="shared" si="55"/>
        <v>O365001 46</v>
      </c>
      <c r="B1176" s="3" t="s">
        <v>224</v>
      </c>
      <c r="C1176" s="239">
        <v>46</v>
      </c>
      <c r="D1176" s="253">
        <v>10500.9</v>
      </c>
      <c r="E1176" s="95">
        <v>9569.82</v>
      </c>
      <c r="F1176" s="90" t="s">
        <v>100</v>
      </c>
      <c r="G1176" s="95">
        <v>20070.72</v>
      </c>
      <c r="H1176" s="93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customHeight="1" thickBot="1">
      <c r="A1177" s="11" t="str">
        <f t="shared" si="55"/>
        <v>O365001 46</v>
      </c>
      <c r="B1177" s="3" t="s">
        <v>224</v>
      </c>
      <c r="C1177" s="241"/>
      <c r="D1177" s="254"/>
      <c r="E1177" s="95">
        <v>9569.82</v>
      </c>
      <c r="F1177" s="90">
        <v>202.04</v>
      </c>
      <c r="G1177" s="95">
        <v>20272.759999999998</v>
      </c>
      <c r="H1177" s="93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customHeight="1" thickBot="1">
      <c r="A1178" s="11" t="str">
        <f t="shared" si="55"/>
        <v>O365001 47</v>
      </c>
      <c r="B1178" s="3" t="s">
        <v>224</v>
      </c>
      <c r="C1178" s="239">
        <v>47</v>
      </c>
      <c r="D1178" s="253">
        <v>10500.9</v>
      </c>
      <c r="E1178" s="95">
        <v>9772.83</v>
      </c>
      <c r="F1178" s="90" t="s">
        <v>100</v>
      </c>
      <c r="G1178" s="95">
        <v>20273.73</v>
      </c>
      <c r="H1178" s="93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customHeight="1" thickBot="1">
      <c r="A1179" s="11" t="str">
        <f t="shared" si="55"/>
        <v>O365001 47</v>
      </c>
      <c r="B1179" s="3" t="s">
        <v>224</v>
      </c>
      <c r="C1179" s="241"/>
      <c r="D1179" s="254"/>
      <c r="E1179" s="95">
        <v>9772.83</v>
      </c>
      <c r="F1179" s="90">
        <v>204.09</v>
      </c>
      <c r="G1179" s="95">
        <v>20477.82</v>
      </c>
      <c r="H1179" s="93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customHeight="1" thickBot="1">
      <c r="A1180" s="11" t="str">
        <f t="shared" si="55"/>
        <v>O365001 48</v>
      </c>
      <c r="B1180" s="3" t="s">
        <v>224</v>
      </c>
      <c r="C1180" s="239">
        <v>48</v>
      </c>
      <c r="D1180" s="253">
        <v>10500.9</v>
      </c>
      <c r="E1180" s="95">
        <v>9989.86</v>
      </c>
      <c r="F1180" s="90" t="s">
        <v>100</v>
      </c>
      <c r="G1180" s="95">
        <v>20490.759999999998</v>
      </c>
      <c r="H1180" s="93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customHeight="1" thickBot="1">
      <c r="A1181" s="11" t="str">
        <f t="shared" si="55"/>
        <v>O365001 48</v>
      </c>
      <c r="B1181" s="3" t="s">
        <v>224</v>
      </c>
      <c r="C1181" s="241"/>
      <c r="D1181" s="254"/>
      <c r="E1181" s="95">
        <v>9989.86</v>
      </c>
      <c r="F1181" s="90">
        <v>206.28</v>
      </c>
      <c r="G1181" s="95">
        <v>20697.04</v>
      </c>
      <c r="H1181" s="93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customHeight="1" thickBot="1">
      <c r="A1182" s="11" t="str">
        <f t="shared" si="55"/>
        <v>O365001 49</v>
      </c>
      <c r="B1182" s="3" t="s">
        <v>224</v>
      </c>
      <c r="C1182" s="239">
        <v>49</v>
      </c>
      <c r="D1182" s="253">
        <v>10500.9</v>
      </c>
      <c r="E1182" s="95">
        <v>10192.879999999999</v>
      </c>
      <c r="F1182" s="90" t="s">
        <v>100</v>
      </c>
      <c r="G1182" s="95">
        <v>20693.78</v>
      </c>
      <c r="H1182" s="93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customHeight="1" thickBot="1">
      <c r="A1183" s="11" t="str">
        <f t="shared" si="55"/>
        <v>O365001 49</v>
      </c>
      <c r="B1183" s="3" t="s">
        <v>224</v>
      </c>
      <c r="C1183" s="241"/>
      <c r="D1183" s="254"/>
      <c r="E1183" s="95">
        <v>10192.879999999999</v>
      </c>
      <c r="F1183" s="90">
        <v>208.32</v>
      </c>
      <c r="G1183" s="95">
        <v>20902.099999999999</v>
      </c>
      <c r="H1183" s="93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customHeight="1" thickBot="1">
      <c r="A1184" s="11" t="str">
        <f t="shared" si="55"/>
        <v>O365001 50</v>
      </c>
      <c r="B1184" s="3" t="s">
        <v>224</v>
      </c>
      <c r="C1184" s="239">
        <v>50</v>
      </c>
      <c r="D1184" s="253">
        <v>10500.9</v>
      </c>
      <c r="E1184" s="95">
        <v>10409.89</v>
      </c>
      <c r="F1184" s="90" t="s">
        <v>100</v>
      </c>
      <c r="G1184" s="95">
        <v>20910.79</v>
      </c>
      <c r="H1184" s="93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customHeight="1" thickBot="1">
      <c r="A1185" s="11" t="str">
        <f t="shared" si="55"/>
        <v>O365001 50</v>
      </c>
      <c r="B1185" s="3" t="s">
        <v>224</v>
      </c>
      <c r="C1185" s="241"/>
      <c r="D1185" s="254"/>
      <c r="E1185" s="95">
        <v>10409.89</v>
      </c>
      <c r="F1185" s="90">
        <v>210.5</v>
      </c>
      <c r="G1185" s="95">
        <v>21121.29</v>
      </c>
      <c r="H1185" s="93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customHeight="1" thickBot="1">
      <c r="A1186" s="11" t="str">
        <f t="shared" si="55"/>
        <v>O365001 51</v>
      </c>
      <c r="B1186" s="3" t="s">
        <v>224</v>
      </c>
      <c r="C1186" s="239">
        <v>51</v>
      </c>
      <c r="D1186" s="253">
        <v>10500.9</v>
      </c>
      <c r="E1186" s="95">
        <v>10619.91</v>
      </c>
      <c r="F1186" s="90" t="s">
        <v>100</v>
      </c>
      <c r="G1186" s="95">
        <v>21120.81</v>
      </c>
      <c r="H1186" s="93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customHeight="1" thickBot="1">
      <c r="A1187" s="11" t="str">
        <f t="shared" si="55"/>
        <v>O365001 51</v>
      </c>
      <c r="B1187" s="3" t="s">
        <v>224</v>
      </c>
      <c r="C1187" s="241"/>
      <c r="D1187" s="254"/>
      <c r="E1187" s="95">
        <v>10619.91</v>
      </c>
      <c r="F1187" s="90">
        <v>212.62</v>
      </c>
      <c r="G1187" s="95">
        <v>21333.43</v>
      </c>
      <c r="H1187" s="93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customHeight="1" thickBot="1">
      <c r="A1188" s="11" t="str">
        <f t="shared" si="55"/>
        <v>O365001 52</v>
      </c>
      <c r="B1188" s="3" t="s">
        <v>224</v>
      </c>
      <c r="C1188" s="239">
        <v>52</v>
      </c>
      <c r="D1188" s="253">
        <v>10500.9</v>
      </c>
      <c r="E1188" s="95">
        <v>10822.92</v>
      </c>
      <c r="F1188" s="90" t="s">
        <v>100</v>
      </c>
      <c r="G1188" s="95">
        <v>21323.82</v>
      </c>
      <c r="H1188" s="93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customHeight="1" thickBot="1">
      <c r="A1189" s="11" t="str">
        <f t="shared" si="55"/>
        <v>O365001 52</v>
      </c>
      <c r="B1189" s="3" t="s">
        <v>224</v>
      </c>
      <c r="C1189" s="241"/>
      <c r="D1189" s="254"/>
      <c r="E1189" s="95">
        <v>10822.92</v>
      </c>
      <c r="F1189" s="90">
        <v>214.66</v>
      </c>
      <c r="G1189" s="95">
        <v>21538.48</v>
      </c>
      <c r="H1189" s="93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customHeight="1" thickBot="1">
      <c r="A1190" s="11" t="str">
        <f t="shared" si="55"/>
        <v>O365001 53</v>
      </c>
      <c r="B1190" s="3" t="s">
        <v>224</v>
      </c>
      <c r="C1190" s="239">
        <v>53</v>
      </c>
      <c r="D1190" s="253">
        <v>10500.9</v>
      </c>
      <c r="E1190" s="95">
        <v>11039.95</v>
      </c>
      <c r="F1190" s="90" t="s">
        <v>100</v>
      </c>
      <c r="G1190" s="95">
        <v>21540.85</v>
      </c>
      <c r="H1190" s="93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customHeight="1" thickBot="1">
      <c r="A1191" s="11" t="str">
        <f t="shared" si="55"/>
        <v>O365001 53</v>
      </c>
      <c r="B1191" s="3" t="s">
        <v>224</v>
      </c>
      <c r="C1191" s="241"/>
      <c r="D1191" s="254"/>
      <c r="E1191" s="95">
        <v>11039.95</v>
      </c>
      <c r="F1191" s="90">
        <v>216.84</v>
      </c>
      <c r="G1191" s="95">
        <v>21757.69</v>
      </c>
      <c r="H1191" s="93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customHeight="1" thickBot="1">
      <c r="A1192" s="11" t="str">
        <f t="shared" si="55"/>
        <v>O365001 54</v>
      </c>
      <c r="B1192" s="3" t="s">
        <v>224</v>
      </c>
      <c r="C1192" s="239">
        <v>54</v>
      </c>
      <c r="D1192" s="253">
        <v>10500.9</v>
      </c>
      <c r="E1192" s="95">
        <v>11242.97</v>
      </c>
      <c r="F1192" s="90" t="s">
        <v>100</v>
      </c>
      <c r="G1192" s="95">
        <v>21743.87</v>
      </c>
      <c r="H1192" s="93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customHeight="1" thickBot="1">
      <c r="A1193" s="11" t="str">
        <f t="shared" si="55"/>
        <v>O365001 54</v>
      </c>
      <c r="B1193" s="3" t="s">
        <v>224</v>
      </c>
      <c r="C1193" s="241"/>
      <c r="D1193" s="254"/>
      <c r="E1193" s="95">
        <v>11242.97</v>
      </c>
      <c r="F1193" s="90">
        <v>218.89</v>
      </c>
      <c r="G1193" s="95">
        <v>21962.76</v>
      </c>
      <c r="H1193" s="93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239">
        <v>55</v>
      </c>
      <c r="D1194" s="253">
        <v>10500.9</v>
      </c>
      <c r="E1194" s="95">
        <v>11459.98</v>
      </c>
      <c r="F1194" s="90" t="s">
        <v>100</v>
      </c>
      <c r="G1194" s="95">
        <v>21960.880000000001</v>
      </c>
      <c r="H1194" s="93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customHeight="1" thickBot="1">
      <c r="A1195" s="11" t="str">
        <f t="shared" si="58"/>
        <v>O365001 55</v>
      </c>
      <c r="B1195" s="3" t="s">
        <v>224</v>
      </c>
      <c r="C1195" s="241"/>
      <c r="D1195" s="254"/>
      <c r="E1195" s="95">
        <v>11459.98</v>
      </c>
      <c r="F1195" s="90">
        <v>221.07</v>
      </c>
      <c r="G1195" s="95">
        <v>22181.95</v>
      </c>
      <c r="H1195" s="93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customHeight="1" thickBot="1">
      <c r="A1196" s="11" t="str">
        <f t="shared" si="58"/>
        <v>O365001 56</v>
      </c>
      <c r="B1196" s="3" t="s">
        <v>224</v>
      </c>
      <c r="C1196" s="239">
        <v>56</v>
      </c>
      <c r="D1196" s="253">
        <v>10500.9</v>
      </c>
      <c r="E1196" s="95">
        <v>11663</v>
      </c>
      <c r="F1196" s="90" t="s">
        <v>100</v>
      </c>
      <c r="G1196" s="95">
        <v>22163.9</v>
      </c>
      <c r="H1196" s="93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customHeight="1" thickBot="1">
      <c r="A1197" s="11" t="str">
        <f t="shared" si="58"/>
        <v>O365001 56</v>
      </c>
      <c r="B1197" s="3" t="s">
        <v>224</v>
      </c>
      <c r="C1197" s="241"/>
      <c r="D1197" s="254"/>
      <c r="E1197" s="95">
        <v>11663</v>
      </c>
      <c r="F1197" s="90">
        <v>223.12</v>
      </c>
      <c r="G1197" s="95">
        <v>22387.02</v>
      </c>
      <c r="H1197" s="93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customHeight="1" thickBot="1">
      <c r="A1198" s="11" t="str">
        <f t="shared" si="58"/>
        <v>O365001 57</v>
      </c>
      <c r="B1198" s="3" t="s">
        <v>224</v>
      </c>
      <c r="C1198" s="239">
        <v>57</v>
      </c>
      <c r="D1198" s="253">
        <v>10500.9</v>
      </c>
      <c r="E1198" s="95">
        <v>11880.02</v>
      </c>
      <c r="F1198" s="90" t="s">
        <v>100</v>
      </c>
      <c r="G1198" s="95">
        <v>22380.92</v>
      </c>
      <c r="H1198" s="93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customHeight="1" thickBot="1">
      <c r="A1199" s="11" t="str">
        <f t="shared" si="58"/>
        <v>O365001 57</v>
      </c>
      <c r="B1199" s="3" t="s">
        <v>224</v>
      </c>
      <c r="C1199" s="241"/>
      <c r="D1199" s="254"/>
      <c r="E1199" s="95">
        <v>11880.02</v>
      </c>
      <c r="F1199" s="90">
        <v>225.3</v>
      </c>
      <c r="G1199" s="95">
        <v>22606.22</v>
      </c>
      <c r="H1199" s="93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customHeight="1" thickBot="1">
      <c r="A1200" s="11" t="str">
        <f t="shared" si="58"/>
        <v>O365001 58</v>
      </c>
      <c r="B1200" s="3" t="s">
        <v>224</v>
      </c>
      <c r="C1200" s="239">
        <v>58</v>
      </c>
      <c r="D1200" s="253">
        <v>10500.9</v>
      </c>
      <c r="E1200" s="95">
        <v>12090.04</v>
      </c>
      <c r="F1200" s="90" t="s">
        <v>100</v>
      </c>
      <c r="G1200" s="95">
        <v>22590.94</v>
      </c>
      <c r="H1200" s="93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customHeight="1" thickBot="1">
      <c r="A1201" s="11" t="str">
        <f t="shared" si="58"/>
        <v>O365001 58</v>
      </c>
      <c r="B1201" s="3" t="s">
        <v>224</v>
      </c>
      <c r="C1201" s="241"/>
      <c r="D1201" s="254"/>
      <c r="E1201" s="95">
        <v>12090.04</v>
      </c>
      <c r="F1201" s="90">
        <v>227.41</v>
      </c>
      <c r="G1201" s="95">
        <v>22818.35</v>
      </c>
      <c r="H1201" s="93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customHeight="1" thickBot="1">
      <c r="A1202" s="11" t="str">
        <f t="shared" si="58"/>
        <v>O365001 59</v>
      </c>
      <c r="B1202" s="3" t="s">
        <v>224</v>
      </c>
      <c r="C1202" s="239">
        <v>59</v>
      </c>
      <c r="D1202" s="253">
        <v>10500.9</v>
      </c>
      <c r="E1202" s="95">
        <v>12293.05</v>
      </c>
      <c r="F1202" s="90" t="s">
        <v>100</v>
      </c>
      <c r="G1202" s="95">
        <v>22793.95</v>
      </c>
      <c r="H1202" s="93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customHeight="1" thickBot="1">
      <c r="A1203" s="11" t="str">
        <f t="shared" si="58"/>
        <v>O365001 59</v>
      </c>
      <c r="B1203" s="3" t="s">
        <v>224</v>
      </c>
      <c r="C1203" s="241"/>
      <c r="D1203" s="254"/>
      <c r="E1203" s="95">
        <v>12293.05</v>
      </c>
      <c r="F1203" s="90">
        <v>229.46</v>
      </c>
      <c r="G1203" s="95">
        <v>23023.41</v>
      </c>
      <c r="H1203" s="93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customHeight="1" thickBot="1">
      <c r="A1204" s="11" t="str">
        <f t="shared" si="58"/>
        <v>O365001 60</v>
      </c>
      <c r="B1204" s="3" t="s">
        <v>224</v>
      </c>
      <c r="C1204" s="239">
        <v>60</v>
      </c>
      <c r="D1204" s="253">
        <v>10500.9</v>
      </c>
      <c r="E1204" s="95">
        <v>12510.07</v>
      </c>
      <c r="F1204" s="90" t="s">
        <v>100</v>
      </c>
      <c r="G1204" s="95">
        <v>23010.97</v>
      </c>
      <c r="H1204" s="93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customHeight="1" thickBot="1">
      <c r="A1205" s="11" t="str">
        <f t="shared" si="58"/>
        <v>O365001 60</v>
      </c>
      <c r="B1205" s="3" t="s">
        <v>224</v>
      </c>
      <c r="C1205" s="241"/>
      <c r="D1205" s="254"/>
      <c r="E1205" s="95">
        <v>12510.07</v>
      </c>
      <c r="F1205" s="90">
        <v>231.65</v>
      </c>
      <c r="G1205" s="95">
        <v>23242.62</v>
      </c>
      <c r="H1205" s="93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customHeight="1" thickBot="1">
      <c r="A1206" s="11" t="str">
        <f t="shared" si="58"/>
        <v>O365001 61</v>
      </c>
      <c r="B1206" s="3" t="s">
        <v>224</v>
      </c>
      <c r="C1206" s="239">
        <v>61</v>
      </c>
      <c r="D1206" s="253">
        <v>10500.9</v>
      </c>
      <c r="E1206" s="95">
        <v>12713.09</v>
      </c>
      <c r="F1206" s="90" t="s">
        <v>100</v>
      </c>
      <c r="G1206" s="95">
        <v>23213.99</v>
      </c>
      <c r="H1206" s="93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customHeight="1" thickBot="1">
      <c r="A1207" s="11" t="str">
        <f t="shared" si="58"/>
        <v>O365001 61</v>
      </c>
      <c r="B1207" s="3" t="s">
        <v>224</v>
      </c>
      <c r="C1207" s="241"/>
      <c r="D1207" s="254"/>
      <c r="E1207" s="95">
        <v>12713.09</v>
      </c>
      <c r="F1207" s="90">
        <v>233.69</v>
      </c>
      <c r="G1207" s="95">
        <v>23447.68</v>
      </c>
      <c r="H1207" s="93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customHeight="1" thickBot="1">
      <c r="A1208" s="11" t="str">
        <f t="shared" si="58"/>
        <v>O365001 62</v>
      </c>
      <c r="B1208" s="3" t="s">
        <v>224</v>
      </c>
      <c r="C1208" s="239">
        <v>62</v>
      </c>
      <c r="D1208" s="253">
        <v>10500.9</v>
      </c>
      <c r="E1208" s="95">
        <v>12930.11</v>
      </c>
      <c r="F1208" s="90" t="s">
        <v>100</v>
      </c>
      <c r="G1208" s="95">
        <v>23431.01</v>
      </c>
      <c r="H1208" s="93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customHeight="1" thickBot="1">
      <c r="A1209" s="11" t="str">
        <f t="shared" si="58"/>
        <v>O365001 62</v>
      </c>
      <c r="B1209" s="3" t="s">
        <v>224</v>
      </c>
      <c r="C1209" s="241"/>
      <c r="D1209" s="254"/>
      <c r="E1209" s="95">
        <v>12930.11</v>
      </c>
      <c r="F1209" s="90">
        <v>235.87</v>
      </c>
      <c r="G1209" s="95">
        <v>23666.880000000001</v>
      </c>
      <c r="H1209" s="93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customHeight="1" thickBot="1">
      <c r="A1210" s="11" t="str">
        <f t="shared" si="58"/>
        <v>O365001 63</v>
      </c>
      <c r="B1210" s="3" t="s">
        <v>224</v>
      </c>
      <c r="C1210" s="239">
        <v>63</v>
      </c>
      <c r="D1210" s="253">
        <v>10500.9</v>
      </c>
      <c r="E1210" s="95">
        <v>13140.13</v>
      </c>
      <c r="F1210" s="90" t="s">
        <v>100</v>
      </c>
      <c r="G1210" s="95">
        <v>23641.03</v>
      </c>
      <c r="H1210" s="93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customHeight="1" thickBot="1">
      <c r="A1211" s="11" t="str">
        <f t="shared" si="58"/>
        <v>O365001 63</v>
      </c>
      <c r="B1211" s="3" t="s">
        <v>224</v>
      </c>
      <c r="C1211" s="241"/>
      <c r="D1211" s="254"/>
      <c r="E1211" s="95">
        <v>13140.13</v>
      </c>
      <c r="F1211" s="90">
        <v>237.99</v>
      </c>
      <c r="G1211" s="95">
        <v>23879.02</v>
      </c>
      <c r="H1211" s="93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customHeight="1" thickBot="1">
      <c r="A1212" s="11" t="str">
        <f t="shared" si="58"/>
        <v>O365001 64</v>
      </c>
      <c r="B1212" s="3" t="s">
        <v>224</v>
      </c>
      <c r="C1212" s="239">
        <v>64</v>
      </c>
      <c r="D1212" s="253">
        <v>10500.9</v>
      </c>
      <c r="E1212" s="95">
        <v>13343.14</v>
      </c>
      <c r="F1212" s="90" t="s">
        <v>100</v>
      </c>
      <c r="G1212" s="95">
        <v>23844.04</v>
      </c>
      <c r="H1212" s="93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customHeight="1" thickBot="1">
      <c r="A1213" s="11" t="str">
        <f t="shared" si="58"/>
        <v>O365001 64</v>
      </c>
      <c r="B1213" s="3" t="s">
        <v>224</v>
      </c>
      <c r="C1213" s="241"/>
      <c r="D1213" s="254"/>
      <c r="E1213" s="95">
        <v>13343.14</v>
      </c>
      <c r="F1213" s="90">
        <v>240.03</v>
      </c>
      <c r="G1213" s="95">
        <v>24084.07</v>
      </c>
      <c r="H1213" s="93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customHeight="1" thickBot="1">
      <c r="A1214" s="11" t="str">
        <f t="shared" si="58"/>
        <v>O365001 65</v>
      </c>
      <c r="B1214" s="3" t="s">
        <v>224</v>
      </c>
      <c r="C1214" s="239">
        <v>65</v>
      </c>
      <c r="D1214" s="253">
        <v>10500.9</v>
      </c>
      <c r="E1214" s="95">
        <v>13560.16</v>
      </c>
      <c r="F1214" s="90" t="s">
        <v>100</v>
      </c>
      <c r="G1214" s="95">
        <v>24061.06</v>
      </c>
      <c r="H1214" s="93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customHeight="1" thickBot="1">
      <c r="A1215" s="11" t="str">
        <f t="shared" si="58"/>
        <v>O365001 65</v>
      </c>
      <c r="B1215" s="3" t="s">
        <v>224</v>
      </c>
      <c r="C1215" s="241"/>
      <c r="D1215" s="254"/>
      <c r="E1215" s="95">
        <v>13560.16</v>
      </c>
      <c r="F1215" s="90">
        <v>242.21</v>
      </c>
      <c r="G1215" s="95">
        <v>24303.27</v>
      </c>
      <c r="H1215" s="93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customHeight="1" thickBot="1">
      <c r="A1216" s="11" t="str">
        <f t="shared" si="58"/>
        <v>O365001 66</v>
      </c>
      <c r="B1216" s="3" t="s">
        <v>224</v>
      </c>
      <c r="C1216" s="239">
        <v>66</v>
      </c>
      <c r="D1216" s="253">
        <v>10500.9</v>
      </c>
      <c r="E1216" s="95">
        <v>13763.17</v>
      </c>
      <c r="F1216" s="90" t="s">
        <v>100</v>
      </c>
      <c r="G1216" s="95">
        <v>24264.07</v>
      </c>
      <c r="H1216" s="93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customHeight="1" thickBot="1">
      <c r="A1217" s="11" t="str">
        <f t="shared" si="58"/>
        <v>O365001 66</v>
      </c>
      <c r="B1217" s="3" t="s">
        <v>224</v>
      </c>
      <c r="C1217" s="241"/>
      <c r="D1217" s="254"/>
      <c r="E1217" s="95">
        <v>13763.17</v>
      </c>
      <c r="F1217" s="90">
        <v>244.25</v>
      </c>
      <c r="G1217" s="95">
        <v>24508.32</v>
      </c>
      <c r="H1217" s="93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customHeight="1" thickBot="1">
      <c r="A1218" s="11" t="str">
        <f t="shared" si="58"/>
        <v>O365001 67</v>
      </c>
      <c r="B1218" s="3" t="s">
        <v>224</v>
      </c>
      <c r="C1218" s="239">
        <v>67</v>
      </c>
      <c r="D1218" s="253">
        <v>10500.9</v>
      </c>
      <c r="E1218" s="95">
        <v>13980.2</v>
      </c>
      <c r="F1218" s="90" t="s">
        <v>100</v>
      </c>
      <c r="G1218" s="95">
        <v>24481.1</v>
      </c>
      <c r="H1218" s="93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customHeight="1" thickBot="1">
      <c r="A1219" s="11" t="str">
        <f t="shared" si="58"/>
        <v>O365001 67</v>
      </c>
      <c r="B1219" s="3" t="s">
        <v>224</v>
      </c>
      <c r="C1219" s="241"/>
      <c r="D1219" s="254"/>
      <c r="E1219" s="95">
        <v>13980.2</v>
      </c>
      <c r="F1219" s="90">
        <v>246.45</v>
      </c>
      <c r="G1219" s="95">
        <v>24727.55</v>
      </c>
      <c r="H1219" s="93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customHeight="1" thickBot="1">
      <c r="A1220" s="11" t="str">
        <f t="shared" si="58"/>
        <v>O365001 68</v>
      </c>
      <c r="B1220" s="3" t="s">
        <v>224</v>
      </c>
      <c r="C1220" s="239">
        <v>68</v>
      </c>
      <c r="D1220" s="253">
        <v>10500.9</v>
      </c>
      <c r="E1220" s="95">
        <v>14183.22</v>
      </c>
      <c r="F1220" s="90" t="s">
        <v>100</v>
      </c>
      <c r="G1220" s="95">
        <v>24684.12</v>
      </c>
      <c r="H1220" s="93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customHeight="1" thickBot="1">
      <c r="A1221" s="11" t="str">
        <f t="shared" si="58"/>
        <v>O365001 68</v>
      </c>
      <c r="B1221" s="3" t="s">
        <v>224</v>
      </c>
      <c r="C1221" s="241"/>
      <c r="D1221" s="254"/>
      <c r="E1221" s="95">
        <v>14183.22</v>
      </c>
      <c r="F1221" s="90">
        <v>248.49</v>
      </c>
      <c r="G1221" s="95">
        <v>24932.61</v>
      </c>
      <c r="H1221" s="93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customHeight="1" thickBot="1">
      <c r="A1222" s="11" t="str">
        <f t="shared" si="58"/>
        <v>O365001 69</v>
      </c>
      <c r="B1222" s="3" t="s">
        <v>224</v>
      </c>
      <c r="C1222" s="239">
        <v>69</v>
      </c>
      <c r="D1222" s="253">
        <v>10500.9</v>
      </c>
      <c r="E1222" s="95">
        <v>14400.23</v>
      </c>
      <c r="F1222" s="90" t="s">
        <v>100</v>
      </c>
      <c r="G1222" s="95">
        <v>24901.13</v>
      </c>
      <c r="H1222" s="93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customHeight="1" thickBot="1">
      <c r="A1223" s="11" t="str">
        <f t="shared" si="58"/>
        <v>O365001 69</v>
      </c>
      <c r="B1223" s="3" t="s">
        <v>224</v>
      </c>
      <c r="C1223" s="241"/>
      <c r="D1223" s="254"/>
      <c r="E1223" s="95">
        <v>14400.23</v>
      </c>
      <c r="F1223" s="90">
        <v>250.67</v>
      </c>
      <c r="G1223" s="95">
        <v>25151.8</v>
      </c>
      <c r="H1223" s="93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customHeight="1" thickBot="1">
      <c r="A1224" s="11" t="str">
        <f t="shared" si="58"/>
        <v>O365001 70</v>
      </c>
      <c r="B1224" s="3" t="s">
        <v>224</v>
      </c>
      <c r="C1224" s="239">
        <v>70</v>
      </c>
      <c r="D1224" s="253">
        <v>10500.9</v>
      </c>
      <c r="E1224" s="95">
        <v>14610.25</v>
      </c>
      <c r="F1224" s="90" t="s">
        <v>100</v>
      </c>
      <c r="G1224" s="95">
        <v>25111.15</v>
      </c>
      <c r="H1224" s="93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customHeight="1" thickBot="1">
      <c r="A1225" s="11" t="str">
        <f t="shared" si="58"/>
        <v>O365001 70</v>
      </c>
      <c r="B1225" s="3" t="s">
        <v>224</v>
      </c>
      <c r="C1225" s="241"/>
      <c r="D1225" s="254"/>
      <c r="E1225" s="95">
        <v>14610.25</v>
      </c>
      <c r="F1225" s="90">
        <v>252.79</v>
      </c>
      <c r="G1225" s="95">
        <v>25363.94</v>
      </c>
      <c r="H1225" s="93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customHeight="1" thickBot="1">
      <c r="A1226" s="11" t="str">
        <f t="shared" si="58"/>
        <v>O365001 71</v>
      </c>
      <c r="B1226" s="3" t="s">
        <v>224</v>
      </c>
      <c r="C1226" s="239">
        <v>71</v>
      </c>
      <c r="D1226" s="253">
        <v>10500.9</v>
      </c>
      <c r="E1226" s="95">
        <v>14813.27</v>
      </c>
      <c r="F1226" s="90" t="s">
        <v>100</v>
      </c>
      <c r="G1226" s="95">
        <v>25314.17</v>
      </c>
      <c r="H1226" s="93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customHeight="1" thickBot="1">
      <c r="A1227" s="11" t="str">
        <f t="shared" si="58"/>
        <v>O365001 71</v>
      </c>
      <c r="B1227" s="3" t="s">
        <v>224</v>
      </c>
      <c r="C1227" s="241"/>
      <c r="D1227" s="254"/>
      <c r="E1227" s="95">
        <v>14813.27</v>
      </c>
      <c r="F1227" s="90">
        <v>254.83</v>
      </c>
      <c r="G1227" s="95">
        <v>25569</v>
      </c>
      <c r="H1227" s="93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customHeight="1" thickBot="1">
      <c r="A1228" s="11" t="str">
        <f t="shared" si="58"/>
        <v>O365001 72</v>
      </c>
      <c r="B1228" s="3" t="s">
        <v>224</v>
      </c>
      <c r="C1228" s="239">
        <v>72</v>
      </c>
      <c r="D1228" s="253">
        <v>10500.9</v>
      </c>
      <c r="E1228" s="95">
        <v>15030.29</v>
      </c>
      <c r="F1228" s="90" t="s">
        <v>100</v>
      </c>
      <c r="G1228" s="95">
        <v>25531.19</v>
      </c>
      <c r="H1228" s="93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customHeight="1" thickBot="1">
      <c r="A1229" s="11" t="str">
        <f t="shared" si="58"/>
        <v>O365001 72</v>
      </c>
      <c r="B1229" s="3" t="s">
        <v>224</v>
      </c>
      <c r="C1229" s="241"/>
      <c r="D1229" s="254"/>
      <c r="E1229" s="95">
        <v>15030.29</v>
      </c>
      <c r="F1229" s="90">
        <v>257.01</v>
      </c>
      <c r="G1229" s="95">
        <v>25788.2</v>
      </c>
      <c r="H1229" s="93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customHeight="1" thickBot="1">
      <c r="A1230" s="11" t="str">
        <f t="shared" si="58"/>
        <v>O365001 73</v>
      </c>
      <c r="B1230" s="3" t="s">
        <v>224</v>
      </c>
      <c r="C1230" s="239">
        <v>73</v>
      </c>
      <c r="D1230" s="253">
        <v>10500.9</v>
      </c>
      <c r="E1230" s="95">
        <v>15233.31</v>
      </c>
      <c r="F1230" s="90" t="s">
        <v>100</v>
      </c>
      <c r="G1230" s="95">
        <v>25734.21</v>
      </c>
      <c r="H1230" s="93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customHeight="1" thickBot="1">
      <c r="A1231" s="11" t="str">
        <f t="shared" si="58"/>
        <v>O365001 73</v>
      </c>
      <c r="B1231" s="3" t="s">
        <v>224</v>
      </c>
      <c r="C1231" s="241"/>
      <c r="D1231" s="254"/>
      <c r="E1231" s="95">
        <v>15233.31</v>
      </c>
      <c r="F1231" s="90">
        <v>259.06</v>
      </c>
      <c r="G1231" s="95">
        <v>25993.27</v>
      </c>
      <c r="H1231" s="93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customHeight="1" thickBot="1">
      <c r="A1232" s="11" t="str">
        <f t="shared" si="58"/>
        <v>O365001 74</v>
      </c>
      <c r="B1232" s="3" t="s">
        <v>224</v>
      </c>
      <c r="C1232" s="239">
        <v>74</v>
      </c>
      <c r="D1232" s="253">
        <v>10500.9</v>
      </c>
      <c r="E1232" s="95">
        <v>15450.32</v>
      </c>
      <c r="F1232" s="90" t="s">
        <v>100</v>
      </c>
      <c r="G1232" s="95">
        <v>25951.22</v>
      </c>
      <c r="H1232" s="93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customHeight="1" thickBot="1">
      <c r="A1233" s="11" t="str">
        <f t="shared" si="58"/>
        <v>O365001 74</v>
      </c>
      <c r="B1233" s="3" t="s">
        <v>224</v>
      </c>
      <c r="C1233" s="241"/>
      <c r="D1233" s="254"/>
      <c r="E1233" s="95">
        <v>15450.32</v>
      </c>
      <c r="F1233" s="90">
        <v>261.24</v>
      </c>
      <c r="G1233" s="95">
        <v>26212.46</v>
      </c>
      <c r="H1233" s="93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customHeight="1" thickBot="1">
      <c r="A1234" s="11" t="str">
        <f t="shared" si="58"/>
        <v>O365001 75</v>
      </c>
      <c r="B1234" s="3" t="s">
        <v>224</v>
      </c>
      <c r="C1234" s="239">
        <v>75</v>
      </c>
      <c r="D1234" s="253">
        <v>10500.9</v>
      </c>
      <c r="E1234" s="95">
        <v>15660.35</v>
      </c>
      <c r="F1234" s="90" t="s">
        <v>100</v>
      </c>
      <c r="G1234" s="95">
        <v>26161.25</v>
      </c>
      <c r="H1234" s="93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customHeight="1" thickBot="1">
      <c r="A1235" s="11" t="str">
        <f t="shared" si="58"/>
        <v>O365001 75</v>
      </c>
      <c r="B1235" s="3" t="s">
        <v>224</v>
      </c>
      <c r="C1235" s="241"/>
      <c r="D1235" s="254"/>
      <c r="E1235" s="95">
        <v>15660.35</v>
      </c>
      <c r="F1235" s="90">
        <v>263.36</v>
      </c>
      <c r="G1235" s="95">
        <v>26424.61</v>
      </c>
      <c r="H1235" s="93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customHeight="1" thickBot="1">
      <c r="A1236" s="11" t="str">
        <f t="shared" si="58"/>
        <v>O365001 76</v>
      </c>
      <c r="B1236" s="3" t="s">
        <v>224</v>
      </c>
      <c r="C1236" s="239">
        <v>76</v>
      </c>
      <c r="D1236" s="253">
        <v>10500.9</v>
      </c>
      <c r="E1236" s="95">
        <v>15863.36</v>
      </c>
      <c r="F1236" s="90" t="s">
        <v>100</v>
      </c>
      <c r="G1236" s="95">
        <v>26364.26</v>
      </c>
      <c r="H1236" s="93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customHeight="1" thickBot="1">
      <c r="A1237" s="11" t="str">
        <f t="shared" si="58"/>
        <v>O365001 76</v>
      </c>
      <c r="B1237" s="3" t="s">
        <v>224</v>
      </c>
      <c r="C1237" s="241"/>
      <c r="D1237" s="254"/>
      <c r="E1237" s="95">
        <v>15863.36</v>
      </c>
      <c r="F1237" s="90">
        <v>265.39999999999998</v>
      </c>
      <c r="G1237" s="95">
        <v>26629.66</v>
      </c>
      <c r="H1237" s="93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customHeight="1" thickBot="1">
      <c r="A1238" s="11" t="str">
        <f t="shared" si="58"/>
        <v>O365001 77</v>
      </c>
      <c r="B1238" s="3" t="s">
        <v>224</v>
      </c>
      <c r="C1238" s="239">
        <v>77</v>
      </c>
      <c r="D1238" s="253">
        <v>10500.9</v>
      </c>
      <c r="E1238" s="95">
        <v>16080.38</v>
      </c>
      <c r="F1238" s="90" t="s">
        <v>100</v>
      </c>
      <c r="G1238" s="95">
        <v>26581.279999999999</v>
      </c>
      <c r="H1238" s="93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customHeight="1" thickBot="1">
      <c r="A1239" s="11" t="str">
        <f t="shared" si="58"/>
        <v>O365001 77</v>
      </c>
      <c r="B1239" s="3" t="s">
        <v>224</v>
      </c>
      <c r="C1239" s="241"/>
      <c r="D1239" s="254"/>
      <c r="E1239" s="95">
        <v>16080.38</v>
      </c>
      <c r="F1239" s="90">
        <v>267.58</v>
      </c>
      <c r="G1239" s="95">
        <v>26848.86</v>
      </c>
      <c r="H1239" s="93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customHeight="1" thickBot="1">
      <c r="A1240" s="11" t="str">
        <f t="shared" si="58"/>
        <v>O365001 78</v>
      </c>
      <c r="B1240" s="3" t="s">
        <v>224</v>
      </c>
      <c r="C1240" s="239">
        <v>78</v>
      </c>
      <c r="D1240" s="253">
        <v>10500.9</v>
      </c>
      <c r="E1240" s="95">
        <v>16283.39</v>
      </c>
      <c r="F1240" s="90" t="s">
        <v>100</v>
      </c>
      <c r="G1240" s="95">
        <v>26784.29</v>
      </c>
      <c r="H1240" s="93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customHeight="1" thickBot="1">
      <c r="A1241" s="11" t="str">
        <f t="shared" si="58"/>
        <v>O365001 78</v>
      </c>
      <c r="B1241" s="3" t="s">
        <v>224</v>
      </c>
      <c r="C1241" s="241"/>
      <c r="D1241" s="254"/>
      <c r="E1241" s="95">
        <v>16283.39</v>
      </c>
      <c r="F1241" s="90">
        <v>269.63</v>
      </c>
      <c r="G1241" s="95">
        <v>27053.919999999998</v>
      </c>
      <c r="H1241" s="93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customHeight="1" thickBot="1">
      <c r="A1242" s="11" t="str">
        <f t="shared" si="58"/>
        <v>O365001 79</v>
      </c>
      <c r="B1242" s="3" t="s">
        <v>224</v>
      </c>
      <c r="C1242" s="239">
        <v>79</v>
      </c>
      <c r="D1242" s="253">
        <v>10500.9</v>
      </c>
      <c r="E1242" s="95">
        <v>16500.41</v>
      </c>
      <c r="F1242" s="90" t="s">
        <v>100</v>
      </c>
      <c r="G1242" s="95">
        <v>27001.31</v>
      </c>
      <c r="H1242" s="93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customHeight="1" thickBot="1">
      <c r="A1243" s="11" t="str">
        <f t="shared" si="58"/>
        <v>O365001 79</v>
      </c>
      <c r="B1243" s="3" t="s">
        <v>224</v>
      </c>
      <c r="C1243" s="241"/>
      <c r="D1243" s="254"/>
      <c r="E1243" s="95">
        <v>16500.41</v>
      </c>
      <c r="F1243" s="90">
        <v>271.82</v>
      </c>
      <c r="G1243" s="95">
        <v>27273.13</v>
      </c>
      <c r="H1243" s="93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customHeight="1" thickBot="1">
      <c r="A1244" s="11" t="str">
        <f t="shared" si="58"/>
        <v>O365001 80</v>
      </c>
      <c r="B1244" s="3" t="s">
        <v>224</v>
      </c>
      <c r="C1244" s="239">
        <v>80</v>
      </c>
      <c r="D1244" s="253">
        <v>10500.9</v>
      </c>
      <c r="E1244" s="95">
        <v>16703.439999999999</v>
      </c>
      <c r="F1244" s="90" t="s">
        <v>100</v>
      </c>
      <c r="G1244" s="95">
        <v>27204.34</v>
      </c>
      <c r="H1244" s="93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customHeight="1" thickBot="1">
      <c r="A1245" s="11" t="str">
        <f t="shared" si="58"/>
        <v>O365001 80</v>
      </c>
      <c r="B1245" s="3" t="s">
        <v>224</v>
      </c>
      <c r="C1245" s="241"/>
      <c r="D1245" s="254"/>
      <c r="E1245" s="95">
        <v>16703.439999999999</v>
      </c>
      <c r="F1245" s="90">
        <v>273.86</v>
      </c>
      <c r="G1245" s="95">
        <v>27478.2</v>
      </c>
      <c r="H1245" s="93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customHeight="1" thickBot="1">
      <c r="A1246" s="11" t="str">
        <f t="shared" si="58"/>
        <v>O365001 81</v>
      </c>
      <c r="B1246" s="3" t="s">
        <v>224</v>
      </c>
      <c r="C1246" s="239">
        <v>81</v>
      </c>
      <c r="D1246" s="253">
        <v>10500.9</v>
      </c>
      <c r="E1246" s="95">
        <v>16920.45</v>
      </c>
      <c r="F1246" s="90" t="s">
        <v>100</v>
      </c>
      <c r="G1246" s="95">
        <v>27421.35</v>
      </c>
      <c r="H1246" s="93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customHeight="1" thickBot="1">
      <c r="A1247" s="11" t="str">
        <f t="shared" si="58"/>
        <v>O365001 81</v>
      </c>
      <c r="B1247" s="3" t="s">
        <v>224</v>
      </c>
      <c r="C1247" s="241"/>
      <c r="D1247" s="254"/>
      <c r="E1247" s="95">
        <v>16920.45</v>
      </c>
      <c r="F1247" s="90">
        <v>276.04000000000002</v>
      </c>
      <c r="G1247" s="95">
        <v>27697.39</v>
      </c>
      <c r="H1247" s="93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customHeight="1" thickBot="1">
      <c r="A1248" s="11" t="str">
        <f t="shared" si="58"/>
        <v>O365001 82</v>
      </c>
      <c r="B1248" s="3" t="s">
        <v>224</v>
      </c>
      <c r="C1248" s="239">
        <v>82</v>
      </c>
      <c r="D1248" s="253">
        <v>10500.9</v>
      </c>
      <c r="E1248" s="95">
        <v>17130.47</v>
      </c>
      <c r="F1248" s="90" t="s">
        <v>100</v>
      </c>
      <c r="G1248" s="95">
        <v>27631.37</v>
      </c>
      <c r="H1248" s="93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customHeight="1" thickBot="1">
      <c r="A1249" s="11" t="str">
        <f t="shared" si="58"/>
        <v>O365001 82</v>
      </c>
      <c r="B1249" s="3" t="s">
        <v>224</v>
      </c>
      <c r="C1249" s="241"/>
      <c r="D1249" s="254"/>
      <c r="E1249" s="95">
        <v>17130.47</v>
      </c>
      <c r="F1249" s="90">
        <v>278.16000000000003</v>
      </c>
      <c r="G1249" s="95">
        <v>27909.53</v>
      </c>
      <c r="H1249" s="93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customHeight="1" thickBot="1">
      <c r="A1250" s="11" t="str">
        <f t="shared" si="58"/>
        <v>O365001 83</v>
      </c>
      <c r="B1250" s="3" t="s">
        <v>224</v>
      </c>
      <c r="C1250" s="239">
        <v>83</v>
      </c>
      <c r="D1250" s="253">
        <v>10500.9</v>
      </c>
      <c r="E1250" s="95">
        <v>17333.48</v>
      </c>
      <c r="F1250" s="90" t="s">
        <v>100</v>
      </c>
      <c r="G1250" s="95">
        <v>27834.38</v>
      </c>
      <c r="H1250" s="93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customHeight="1" thickBot="1">
      <c r="A1251" s="11" t="str">
        <f t="shared" si="58"/>
        <v>O365001 83</v>
      </c>
      <c r="B1251" s="3" t="s">
        <v>224</v>
      </c>
      <c r="C1251" s="241"/>
      <c r="D1251" s="254"/>
      <c r="E1251" s="95">
        <v>17333.48</v>
      </c>
      <c r="F1251" s="90">
        <v>280.2</v>
      </c>
      <c r="G1251" s="95">
        <v>28114.58</v>
      </c>
      <c r="H1251" s="93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customHeight="1" thickBot="1">
      <c r="A1252" s="11" t="str">
        <f t="shared" si="58"/>
        <v>O365001 84</v>
      </c>
      <c r="B1252" s="3" t="s">
        <v>224</v>
      </c>
      <c r="C1252" s="239">
        <v>84</v>
      </c>
      <c r="D1252" s="253">
        <v>10500.9</v>
      </c>
      <c r="E1252" s="95">
        <v>17550.509999999998</v>
      </c>
      <c r="F1252" s="90" t="s">
        <v>100</v>
      </c>
      <c r="G1252" s="95">
        <v>28051.41</v>
      </c>
      <c r="H1252" s="93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customHeight="1" thickBot="1">
      <c r="A1253" s="11" t="str">
        <f t="shared" si="58"/>
        <v>O365001 84</v>
      </c>
      <c r="B1253" s="3" t="s">
        <v>224</v>
      </c>
      <c r="C1253" s="241"/>
      <c r="D1253" s="254"/>
      <c r="E1253" s="95">
        <v>17550.509999999998</v>
      </c>
      <c r="F1253" s="90">
        <v>282.38</v>
      </c>
      <c r="G1253" s="95">
        <v>28333.79</v>
      </c>
      <c r="H1253" s="93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customHeight="1" thickBot="1">
      <c r="A1254" s="11" t="str">
        <f t="shared" si="58"/>
        <v>O365001 85</v>
      </c>
      <c r="B1254" s="3" t="s">
        <v>224</v>
      </c>
      <c r="C1254" s="239">
        <v>85</v>
      </c>
      <c r="D1254" s="253">
        <v>10500.9</v>
      </c>
      <c r="E1254" s="95">
        <v>17753.52</v>
      </c>
      <c r="F1254" s="90" t="s">
        <v>100</v>
      </c>
      <c r="G1254" s="95">
        <v>28254.42</v>
      </c>
      <c r="H1254" s="93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customHeight="1" thickBot="1">
      <c r="A1255" s="11" t="str">
        <f t="shared" si="58"/>
        <v>O365001 85</v>
      </c>
      <c r="B1255" s="3" t="s">
        <v>224</v>
      </c>
      <c r="C1255" s="241"/>
      <c r="D1255" s="254"/>
      <c r="E1255" s="95">
        <v>17753.52</v>
      </c>
      <c r="F1255" s="90">
        <v>284.42</v>
      </c>
      <c r="G1255" s="95">
        <v>28538.84</v>
      </c>
      <c r="H1255" s="93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customHeight="1" thickBot="1">
      <c r="A1256" s="11" t="str">
        <f t="shared" si="58"/>
        <v>O365001 86</v>
      </c>
      <c r="B1256" s="3" t="s">
        <v>224</v>
      </c>
      <c r="C1256" s="239">
        <v>86</v>
      </c>
      <c r="D1256" s="253">
        <v>10500.9</v>
      </c>
      <c r="E1256" s="95">
        <v>17970.54</v>
      </c>
      <c r="F1256" s="90" t="s">
        <v>100</v>
      </c>
      <c r="G1256" s="95">
        <v>28471.439999999999</v>
      </c>
      <c r="H1256" s="93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customHeight="1" thickBot="1">
      <c r="A1257" s="11" t="str">
        <f t="shared" si="58"/>
        <v>O365001 86</v>
      </c>
      <c r="B1257" s="3" t="s">
        <v>224</v>
      </c>
      <c r="C1257" s="241"/>
      <c r="D1257" s="254"/>
      <c r="E1257" s="95">
        <v>17970.54</v>
      </c>
      <c r="F1257" s="90">
        <v>286.62</v>
      </c>
      <c r="G1257" s="95">
        <v>28758.06</v>
      </c>
      <c r="H1257" s="93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239">
        <v>87</v>
      </c>
      <c r="D1258" s="253">
        <v>10500.9</v>
      </c>
      <c r="E1258" s="95">
        <v>18180.560000000001</v>
      </c>
      <c r="F1258" s="90" t="s">
        <v>100</v>
      </c>
      <c r="G1258" s="95">
        <v>28681.46</v>
      </c>
      <c r="H1258" s="93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customHeight="1" thickBot="1">
      <c r="A1259" s="11" t="str">
        <f t="shared" si="61"/>
        <v>O365001 87</v>
      </c>
      <c r="B1259" s="3" t="s">
        <v>224</v>
      </c>
      <c r="C1259" s="241"/>
      <c r="D1259" s="254"/>
      <c r="E1259" s="95">
        <v>18180.560000000001</v>
      </c>
      <c r="F1259" s="90">
        <v>288.72000000000003</v>
      </c>
      <c r="G1259" s="95">
        <v>28970.18</v>
      </c>
      <c r="H1259" s="93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customHeight="1" thickBot="1">
      <c r="A1260" s="11" t="str">
        <f t="shared" si="61"/>
        <v>O365001 88</v>
      </c>
      <c r="B1260" s="3" t="s">
        <v>224</v>
      </c>
      <c r="C1260" s="239">
        <v>88</v>
      </c>
      <c r="D1260" s="253">
        <v>10500.9</v>
      </c>
      <c r="E1260" s="95">
        <v>18383.57</v>
      </c>
      <c r="F1260" s="90" t="s">
        <v>100</v>
      </c>
      <c r="G1260" s="95">
        <v>28884.47</v>
      </c>
      <c r="H1260" s="93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customHeight="1" thickBot="1">
      <c r="A1261" s="11" t="str">
        <f t="shared" si="61"/>
        <v>O365001 88</v>
      </c>
      <c r="B1261" s="3" t="s">
        <v>224</v>
      </c>
      <c r="C1261" s="241"/>
      <c r="D1261" s="254"/>
      <c r="E1261" s="95">
        <v>18383.57</v>
      </c>
      <c r="F1261" s="90">
        <v>290.77</v>
      </c>
      <c r="G1261" s="95">
        <v>29175.24</v>
      </c>
      <c r="H1261" s="93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customHeight="1" thickBot="1">
      <c r="A1262" s="11" t="str">
        <f t="shared" si="61"/>
        <v>O365001 89</v>
      </c>
      <c r="B1262" s="3" t="s">
        <v>224</v>
      </c>
      <c r="C1262" s="239">
        <v>89</v>
      </c>
      <c r="D1262" s="253">
        <v>10500.9</v>
      </c>
      <c r="E1262" s="95">
        <v>18600.599999999999</v>
      </c>
      <c r="F1262" s="90" t="s">
        <v>100</v>
      </c>
      <c r="G1262" s="95">
        <v>29101.5</v>
      </c>
      <c r="H1262" s="93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customHeight="1" thickBot="1">
      <c r="A1263" s="11" t="str">
        <f t="shared" si="61"/>
        <v>O365001 89</v>
      </c>
      <c r="B1263" s="3" t="s">
        <v>224</v>
      </c>
      <c r="C1263" s="241"/>
      <c r="D1263" s="254"/>
      <c r="E1263" s="95">
        <v>18600.599999999999</v>
      </c>
      <c r="F1263" s="90">
        <v>292.95999999999998</v>
      </c>
      <c r="G1263" s="95">
        <v>29394.46</v>
      </c>
      <c r="H1263" s="93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customHeight="1" thickBot="1">
      <c r="A1264" s="11" t="str">
        <f t="shared" si="61"/>
        <v>O365001 90</v>
      </c>
      <c r="B1264" s="3" t="s">
        <v>224</v>
      </c>
      <c r="C1264" s="239">
        <v>90</v>
      </c>
      <c r="D1264" s="253">
        <v>10500.9</v>
      </c>
      <c r="E1264" s="95">
        <v>18803.61</v>
      </c>
      <c r="F1264" s="90" t="s">
        <v>100</v>
      </c>
      <c r="G1264" s="95">
        <v>29304.51</v>
      </c>
      <c r="H1264" s="93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customHeight="1" thickBot="1">
      <c r="A1265" s="11" t="str">
        <f t="shared" si="61"/>
        <v>O365001 90</v>
      </c>
      <c r="B1265" s="3" t="s">
        <v>224</v>
      </c>
      <c r="C1265" s="241"/>
      <c r="D1265" s="254"/>
      <c r="E1265" s="95">
        <v>18803.61</v>
      </c>
      <c r="F1265" s="90">
        <v>295</v>
      </c>
      <c r="G1265" s="95">
        <v>29599.51</v>
      </c>
      <c r="H1265" s="93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customHeight="1" thickBot="1">
      <c r="A1266" s="11" t="str">
        <f t="shared" si="61"/>
        <v>O365001 91</v>
      </c>
      <c r="B1266" s="3" t="s">
        <v>224</v>
      </c>
      <c r="C1266" s="239">
        <v>91</v>
      </c>
      <c r="D1266" s="253">
        <v>10500.9</v>
      </c>
      <c r="E1266" s="95">
        <v>19020.63</v>
      </c>
      <c r="F1266" s="90" t="s">
        <v>100</v>
      </c>
      <c r="G1266" s="95">
        <v>29521.53</v>
      </c>
      <c r="H1266" s="93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customHeight="1" thickBot="1">
      <c r="A1267" s="11" t="str">
        <f t="shared" si="61"/>
        <v>O365001 91</v>
      </c>
      <c r="B1267" s="3" t="s">
        <v>224</v>
      </c>
      <c r="C1267" s="241"/>
      <c r="D1267" s="254"/>
      <c r="E1267" s="95">
        <v>19020.63</v>
      </c>
      <c r="F1267" s="90">
        <v>297.18</v>
      </c>
      <c r="G1267" s="95">
        <v>29818.71</v>
      </c>
      <c r="H1267" s="93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customHeight="1" thickBot="1">
      <c r="A1268" s="11" t="str">
        <f t="shared" si="61"/>
        <v>O365001 92</v>
      </c>
      <c r="B1268" s="3" t="s">
        <v>224</v>
      </c>
      <c r="C1268" s="239">
        <v>92</v>
      </c>
      <c r="D1268" s="253">
        <v>10500.9</v>
      </c>
      <c r="E1268" s="95">
        <v>19223.650000000001</v>
      </c>
      <c r="F1268" s="90" t="s">
        <v>100</v>
      </c>
      <c r="G1268" s="95">
        <v>29724.55</v>
      </c>
      <c r="H1268" s="93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customHeight="1" thickBot="1">
      <c r="A1269" s="11" t="str">
        <f t="shared" si="61"/>
        <v>O365001 92</v>
      </c>
      <c r="B1269" s="3" t="s">
        <v>224</v>
      </c>
      <c r="C1269" s="241"/>
      <c r="D1269" s="254"/>
      <c r="E1269" s="95">
        <v>19223.650000000001</v>
      </c>
      <c r="F1269" s="90">
        <v>299.23</v>
      </c>
      <c r="G1269" s="95">
        <v>30023.78</v>
      </c>
      <c r="H1269" s="93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customHeight="1" thickBot="1">
      <c r="A1270" s="11" t="str">
        <f t="shared" si="61"/>
        <v>O365001 93</v>
      </c>
      <c r="B1270" s="3" t="s">
        <v>224</v>
      </c>
      <c r="C1270" s="239">
        <v>93</v>
      </c>
      <c r="D1270" s="253">
        <v>10500.9</v>
      </c>
      <c r="E1270" s="95">
        <v>19440.66</v>
      </c>
      <c r="F1270" s="90" t="s">
        <v>100</v>
      </c>
      <c r="G1270" s="95">
        <v>29941.56</v>
      </c>
      <c r="H1270" s="93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customHeight="1" thickBot="1">
      <c r="A1271" s="11" t="str">
        <f t="shared" si="61"/>
        <v>O365001 93</v>
      </c>
      <c r="B1271" s="3" t="s">
        <v>224</v>
      </c>
      <c r="C1271" s="241"/>
      <c r="D1271" s="254"/>
      <c r="E1271" s="95">
        <v>19440.66</v>
      </c>
      <c r="F1271" s="90">
        <v>301.41000000000003</v>
      </c>
      <c r="G1271" s="95">
        <v>30242.97</v>
      </c>
      <c r="H1271" s="93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customHeight="1" thickBot="1">
      <c r="A1272" s="11" t="str">
        <f t="shared" si="61"/>
        <v>O365001 94</v>
      </c>
      <c r="B1272" s="3" t="s">
        <v>224</v>
      </c>
      <c r="C1272" s="239">
        <v>94</v>
      </c>
      <c r="D1272" s="253">
        <v>10500.9</v>
      </c>
      <c r="E1272" s="95">
        <v>19650.689999999999</v>
      </c>
      <c r="F1272" s="90" t="s">
        <v>100</v>
      </c>
      <c r="G1272" s="95">
        <v>30151.59</v>
      </c>
      <c r="H1272" s="93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customHeight="1" thickBot="1">
      <c r="A1273" s="11" t="str">
        <f t="shared" si="61"/>
        <v>O365001 94</v>
      </c>
      <c r="B1273" s="3" t="s">
        <v>224</v>
      </c>
      <c r="C1273" s="241"/>
      <c r="D1273" s="254"/>
      <c r="E1273" s="95">
        <v>19650.689999999999</v>
      </c>
      <c r="F1273" s="90">
        <v>303.52999999999997</v>
      </c>
      <c r="G1273" s="95">
        <v>30455.119999999999</v>
      </c>
      <c r="H1273" s="93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customHeight="1" thickBot="1">
      <c r="A1274" s="11" t="str">
        <f t="shared" si="61"/>
        <v>O365001 95</v>
      </c>
      <c r="B1274" s="3" t="s">
        <v>224</v>
      </c>
      <c r="C1274" s="239">
        <v>95</v>
      </c>
      <c r="D1274" s="253">
        <v>10500.9</v>
      </c>
      <c r="E1274" s="95">
        <v>19853.7</v>
      </c>
      <c r="F1274" s="90" t="s">
        <v>100</v>
      </c>
      <c r="G1274" s="95">
        <v>30354.6</v>
      </c>
      <c r="H1274" s="93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customHeight="1" thickBot="1">
      <c r="A1275" s="11" t="str">
        <f t="shared" si="61"/>
        <v>O365001 95</v>
      </c>
      <c r="B1275" s="3" t="s">
        <v>224</v>
      </c>
      <c r="C1275" s="241"/>
      <c r="D1275" s="254"/>
      <c r="E1275" s="95">
        <v>19853.7</v>
      </c>
      <c r="F1275" s="90">
        <v>305.57</v>
      </c>
      <c r="G1275" s="95">
        <v>30660.17</v>
      </c>
      <c r="H1275" s="93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customHeight="1" thickBot="1">
      <c r="A1276" s="11" t="str">
        <f t="shared" si="61"/>
        <v>O365001 96</v>
      </c>
      <c r="B1276" s="3" t="s">
        <v>224</v>
      </c>
      <c r="C1276" s="239">
        <v>96</v>
      </c>
      <c r="D1276" s="253">
        <v>10500.9</v>
      </c>
      <c r="E1276" s="95">
        <v>20070.72</v>
      </c>
      <c r="F1276" s="90" t="s">
        <v>100</v>
      </c>
      <c r="G1276" s="95">
        <v>30571.62</v>
      </c>
      <c r="H1276" s="93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customHeight="1" thickBot="1">
      <c r="A1277" s="11" t="str">
        <f t="shared" si="61"/>
        <v>O365001 96</v>
      </c>
      <c r="B1277" s="3" t="s">
        <v>224</v>
      </c>
      <c r="C1277" s="241"/>
      <c r="D1277" s="254"/>
      <c r="E1277" s="95">
        <v>20070.72</v>
      </c>
      <c r="F1277" s="90">
        <v>307.75</v>
      </c>
      <c r="G1277" s="95">
        <v>30879.37</v>
      </c>
      <c r="H1277" s="93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customHeight="1" thickBot="1">
      <c r="A1278" s="11" t="str">
        <f t="shared" si="61"/>
        <v>O365001 97</v>
      </c>
      <c r="B1278" s="3" t="s">
        <v>224</v>
      </c>
      <c r="C1278" s="239">
        <v>97</v>
      </c>
      <c r="D1278" s="253">
        <v>10500.9</v>
      </c>
      <c r="E1278" s="95">
        <v>20273.73</v>
      </c>
      <c r="F1278" s="90" t="s">
        <v>100</v>
      </c>
      <c r="G1278" s="95">
        <v>30774.63</v>
      </c>
      <c r="H1278" s="93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customHeight="1" thickBot="1">
      <c r="A1279" s="11" t="str">
        <f t="shared" si="61"/>
        <v>O365001 97</v>
      </c>
      <c r="B1279" s="3" t="s">
        <v>224</v>
      </c>
      <c r="C1279" s="241"/>
      <c r="D1279" s="254"/>
      <c r="E1279" s="95">
        <v>20273.73</v>
      </c>
      <c r="F1279" s="90">
        <v>309.8</v>
      </c>
      <c r="G1279" s="95">
        <v>31084.43</v>
      </c>
      <c r="H1279" s="93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customHeight="1" thickBot="1">
      <c r="A1280" s="11" t="str">
        <f t="shared" si="61"/>
        <v>O365001 98</v>
      </c>
      <c r="B1280" s="3" t="s">
        <v>224</v>
      </c>
      <c r="C1280" s="239">
        <v>98</v>
      </c>
      <c r="D1280" s="253">
        <v>10500.9</v>
      </c>
      <c r="E1280" s="95">
        <v>20490.759999999998</v>
      </c>
      <c r="F1280" s="90" t="s">
        <v>100</v>
      </c>
      <c r="G1280" s="95">
        <v>30991.66</v>
      </c>
      <c r="H1280" s="93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customHeight="1" thickBot="1">
      <c r="A1281" s="11" t="str">
        <f t="shared" si="61"/>
        <v>O365001 98</v>
      </c>
      <c r="B1281" s="3" t="s">
        <v>224</v>
      </c>
      <c r="C1281" s="241"/>
      <c r="D1281" s="254"/>
      <c r="E1281" s="95">
        <v>20490.759999999998</v>
      </c>
      <c r="F1281" s="90">
        <v>311.99</v>
      </c>
      <c r="G1281" s="95">
        <v>31303.65</v>
      </c>
      <c r="H1281" s="93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customHeight="1" thickBot="1">
      <c r="A1282" s="11" t="str">
        <f t="shared" si="61"/>
        <v>O365001 99</v>
      </c>
      <c r="B1282" s="3" t="s">
        <v>224</v>
      </c>
      <c r="C1282" s="239">
        <v>99</v>
      </c>
      <c r="D1282" s="253">
        <v>10500.9</v>
      </c>
      <c r="E1282" s="95">
        <v>20700.78</v>
      </c>
      <c r="F1282" s="90" t="s">
        <v>100</v>
      </c>
      <c r="G1282" s="95">
        <v>31201.68</v>
      </c>
      <c r="H1282" s="93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customHeight="1" thickBot="1">
      <c r="A1283" s="11" t="str">
        <f t="shared" si="61"/>
        <v>O365001 99</v>
      </c>
      <c r="B1283" s="3" t="s">
        <v>224</v>
      </c>
      <c r="C1283" s="241"/>
      <c r="D1283" s="254"/>
      <c r="E1283" s="95">
        <v>20700.78</v>
      </c>
      <c r="F1283" s="90">
        <v>314.08999999999997</v>
      </c>
      <c r="G1283" s="95">
        <v>31515.77</v>
      </c>
      <c r="H1283" s="93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customHeight="1" thickBot="1">
      <c r="A1284" s="11" t="str">
        <f t="shared" si="61"/>
        <v>O365001 100</v>
      </c>
      <c r="B1284" s="3" t="s">
        <v>224</v>
      </c>
      <c r="C1284" s="239">
        <v>100</v>
      </c>
      <c r="D1284" s="253">
        <v>10500.9</v>
      </c>
      <c r="E1284" s="95">
        <v>20903.79</v>
      </c>
      <c r="F1284" s="90" t="s">
        <v>100</v>
      </c>
      <c r="G1284" s="95">
        <v>31404.69</v>
      </c>
      <c r="H1284" s="93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customHeight="1" thickBot="1">
      <c r="A1285" s="11" t="str">
        <f t="shared" si="61"/>
        <v>O365001 100</v>
      </c>
      <c r="B1285" s="3" t="s">
        <v>224</v>
      </c>
      <c r="C1285" s="241"/>
      <c r="D1285" s="254"/>
      <c r="E1285" s="95">
        <v>20903.79</v>
      </c>
      <c r="F1285" s="90">
        <v>316.14</v>
      </c>
      <c r="G1285" s="95">
        <v>31720.83</v>
      </c>
      <c r="H1285" s="93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customHeight="1" thickBot="1">
      <c r="A1286" s="11" t="str">
        <f t="shared" si="61"/>
        <v>O365001 101</v>
      </c>
      <c r="B1286" s="3" t="s">
        <v>224</v>
      </c>
      <c r="C1286" s="239">
        <v>101</v>
      </c>
      <c r="D1286" s="253">
        <v>10500.9</v>
      </c>
      <c r="E1286" s="95">
        <v>21120.81</v>
      </c>
      <c r="F1286" s="90" t="s">
        <v>100</v>
      </c>
      <c r="G1286" s="95">
        <v>31621.71</v>
      </c>
      <c r="H1286" s="93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customHeight="1" thickBot="1">
      <c r="A1287" s="11" t="str">
        <f t="shared" si="61"/>
        <v>O365001 101</v>
      </c>
      <c r="B1287" s="3" t="s">
        <v>224</v>
      </c>
      <c r="C1287" s="241"/>
      <c r="D1287" s="254"/>
      <c r="E1287" s="95">
        <v>21120.81</v>
      </c>
      <c r="F1287" s="90">
        <v>318.33</v>
      </c>
      <c r="G1287" s="95">
        <v>31940.04</v>
      </c>
      <c r="H1287" s="93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customHeight="1" thickBot="1">
      <c r="A1288" s="11" t="str">
        <f t="shared" si="61"/>
        <v>O365001 102</v>
      </c>
      <c r="B1288" s="3" t="s">
        <v>224</v>
      </c>
      <c r="C1288" s="239">
        <v>102</v>
      </c>
      <c r="D1288" s="253">
        <v>10500.9</v>
      </c>
      <c r="E1288" s="95">
        <v>21323.82</v>
      </c>
      <c r="F1288" s="90" t="s">
        <v>100</v>
      </c>
      <c r="G1288" s="95">
        <v>31824.720000000001</v>
      </c>
      <c r="H1288" s="93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customHeight="1" thickBot="1">
      <c r="A1289" s="11" t="str">
        <f t="shared" si="61"/>
        <v>O365001 102</v>
      </c>
      <c r="B1289" s="3" t="s">
        <v>224</v>
      </c>
      <c r="C1289" s="241"/>
      <c r="D1289" s="254"/>
      <c r="E1289" s="95">
        <v>21323.82</v>
      </c>
      <c r="F1289" s="90">
        <v>320.37</v>
      </c>
      <c r="G1289" s="95">
        <v>32145.09</v>
      </c>
      <c r="H1289" s="93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customHeight="1" thickBot="1">
      <c r="A1290" s="11" t="str">
        <f t="shared" si="61"/>
        <v>O365001 103</v>
      </c>
      <c r="B1290" s="3" t="s">
        <v>224</v>
      </c>
      <c r="C1290" s="239">
        <v>103</v>
      </c>
      <c r="D1290" s="253">
        <v>10500.9</v>
      </c>
      <c r="E1290" s="95">
        <v>21540.85</v>
      </c>
      <c r="F1290" s="90" t="s">
        <v>100</v>
      </c>
      <c r="G1290" s="95">
        <v>32041.75</v>
      </c>
      <c r="H1290" s="93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customHeight="1" thickBot="1">
      <c r="A1291" s="11" t="str">
        <f t="shared" si="61"/>
        <v>O365001 103</v>
      </c>
      <c r="B1291" s="3" t="s">
        <v>224</v>
      </c>
      <c r="C1291" s="241"/>
      <c r="D1291" s="254"/>
      <c r="E1291" s="95">
        <v>21540.85</v>
      </c>
      <c r="F1291" s="90">
        <v>322.55</v>
      </c>
      <c r="G1291" s="95">
        <v>32364.3</v>
      </c>
      <c r="H1291" s="93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customHeight="1" thickBot="1">
      <c r="A1292" s="11" t="str">
        <f t="shared" si="61"/>
        <v>O365001 104</v>
      </c>
      <c r="B1292" s="3" t="s">
        <v>224</v>
      </c>
      <c r="C1292" s="239">
        <v>104</v>
      </c>
      <c r="D1292" s="253">
        <v>10500.9</v>
      </c>
      <c r="E1292" s="95">
        <v>21743.87</v>
      </c>
      <c r="F1292" s="90" t="s">
        <v>100</v>
      </c>
      <c r="G1292" s="95">
        <v>32244.77</v>
      </c>
      <c r="H1292" s="93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customHeight="1" thickBot="1">
      <c r="A1293" s="11" t="str">
        <f t="shared" si="61"/>
        <v>O365001 104</v>
      </c>
      <c r="B1293" s="3" t="s">
        <v>224</v>
      </c>
      <c r="C1293" s="241"/>
      <c r="D1293" s="254"/>
      <c r="E1293" s="95">
        <v>21743.87</v>
      </c>
      <c r="F1293" s="90">
        <v>324.58999999999997</v>
      </c>
      <c r="G1293" s="95">
        <v>32569.360000000001</v>
      </c>
      <c r="H1293" s="93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customHeight="1" thickBot="1">
      <c r="A1294" s="11" t="str">
        <f t="shared" si="61"/>
        <v>O365001 105</v>
      </c>
      <c r="B1294" s="3" t="s">
        <v>224</v>
      </c>
      <c r="C1294" s="239">
        <v>105</v>
      </c>
      <c r="D1294" s="253">
        <v>10500.9</v>
      </c>
      <c r="E1294" s="95">
        <v>21960.880000000001</v>
      </c>
      <c r="F1294" s="90" t="s">
        <v>100</v>
      </c>
      <c r="G1294" s="95">
        <v>32461.78</v>
      </c>
      <c r="H1294" s="93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customHeight="1" thickBot="1">
      <c r="A1295" s="11" t="str">
        <f t="shared" si="61"/>
        <v>O365001 105</v>
      </c>
      <c r="B1295" s="3" t="s">
        <v>224</v>
      </c>
      <c r="C1295" s="241"/>
      <c r="D1295" s="254"/>
      <c r="E1295" s="95">
        <v>21960.880000000001</v>
      </c>
      <c r="F1295" s="90">
        <v>326.77999999999997</v>
      </c>
      <c r="G1295" s="95">
        <v>32788.559999999998</v>
      </c>
      <c r="H1295" s="93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customHeight="1" thickBot="1">
      <c r="A1296" s="11" t="str">
        <f t="shared" si="61"/>
        <v>O365001 106</v>
      </c>
      <c r="B1296" s="3" t="s">
        <v>224</v>
      </c>
      <c r="C1296" s="239">
        <v>106</v>
      </c>
      <c r="D1296" s="253">
        <v>10500.9</v>
      </c>
      <c r="E1296" s="95">
        <v>22170.9</v>
      </c>
      <c r="F1296" s="90" t="s">
        <v>100</v>
      </c>
      <c r="G1296" s="95">
        <v>32671.8</v>
      </c>
      <c r="H1296" s="93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customHeight="1" thickBot="1">
      <c r="A1297" s="11" t="str">
        <f t="shared" si="61"/>
        <v>O365001 106</v>
      </c>
      <c r="B1297" s="3" t="s">
        <v>224</v>
      </c>
      <c r="C1297" s="241"/>
      <c r="D1297" s="254"/>
      <c r="E1297" s="95">
        <v>22170.9</v>
      </c>
      <c r="F1297" s="90">
        <v>328.89</v>
      </c>
      <c r="G1297" s="95">
        <v>33000.69</v>
      </c>
      <c r="H1297" s="93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customHeight="1" thickBot="1">
      <c r="A1298" s="11" t="str">
        <f t="shared" si="61"/>
        <v>O365001 107</v>
      </c>
      <c r="B1298" s="3" t="s">
        <v>224</v>
      </c>
      <c r="C1298" s="239">
        <v>107</v>
      </c>
      <c r="D1298" s="253">
        <v>10500.9</v>
      </c>
      <c r="E1298" s="95">
        <v>22373.919999999998</v>
      </c>
      <c r="F1298" s="90" t="s">
        <v>100</v>
      </c>
      <c r="G1298" s="95">
        <v>32874.82</v>
      </c>
      <c r="H1298" s="93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customHeight="1" thickBot="1">
      <c r="A1299" s="11" t="str">
        <f t="shared" si="61"/>
        <v>O365001 107</v>
      </c>
      <c r="B1299" s="3" t="s">
        <v>224</v>
      </c>
      <c r="C1299" s="241"/>
      <c r="D1299" s="254"/>
      <c r="E1299" s="95">
        <v>22373.919999999998</v>
      </c>
      <c r="F1299" s="90">
        <v>330.94</v>
      </c>
      <c r="G1299" s="95">
        <v>33205.760000000002</v>
      </c>
      <c r="H1299" s="93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customHeight="1" thickBot="1">
      <c r="A1300" s="11" t="str">
        <f t="shared" si="61"/>
        <v>O365001 108</v>
      </c>
      <c r="B1300" s="3" t="s">
        <v>224</v>
      </c>
      <c r="C1300" s="239">
        <v>108</v>
      </c>
      <c r="D1300" s="253">
        <v>10500.9</v>
      </c>
      <c r="E1300" s="95">
        <v>22590.94</v>
      </c>
      <c r="F1300" s="90" t="s">
        <v>100</v>
      </c>
      <c r="G1300" s="95">
        <v>33091.839999999997</v>
      </c>
      <c r="H1300" s="93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customHeight="1" thickBot="1">
      <c r="A1301" s="11" t="str">
        <f t="shared" si="61"/>
        <v>O365001 108</v>
      </c>
      <c r="B1301" s="3" t="s">
        <v>224</v>
      </c>
      <c r="C1301" s="241"/>
      <c r="D1301" s="254"/>
      <c r="E1301" s="95">
        <v>22590.94</v>
      </c>
      <c r="F1301" s="90">
        <v>333.12</v>
      </c>
      <c r="G1301" s="95">
        <v>33424.959999999999</v>
      </c>
      <c r="H1301" s="93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customHeight="1" thickBot="1">
      <c r="A1302" s="11" t="str">
        <f t="shared" si="61"/>
        <v>O365001 109</v>
      </c>
      <c r="B1302" s="3" t="s">
        <v>224</v>
      </c>
      <c r="C1302" s="239">
        <v>109</v>
      </c>
      <c r="D1302" s="253">
        <v>10500.9</v>
      </c>
      <c r="E1302" s="95">
        <v>22793.95</v>
      </c>
      <c r="F1302" s="90" t="s">
        <v>100</v>
      </c>
      <c r="G1302" s="95">
        <v>33294.85</v>
      </c>
      <c r="H1302" s="93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customHeight="1" thickBot="1">
      <c r="A1303" s="11" t="str">
        <f t="shared" si="61"/>
        <v>O365001 109</v>
      </c>
      <c r="B1303" s="3" t="s">
        <v>224</v>
      </c>
      <c r="C1303" s="241"/>
      <c r="D1303" s="254"/>
      <c r="E1303" s="95">
        <v>22793.95</v>
      </c>
      <c r="F1303" s="90">
        <v>335.17</v>
      </c>
      <c r="G1303" s="95">
        <v>33630.019999999997</v>
      </c>
      <c r="H1303" s="93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customHeight="1" thickBot="1">
      <c r="A1304" s="11" t="str">
        <f t="shared" si="61"/>
        <v>O365001 110</v>
      </c>
      <c r="B1304" s="3" t="s">
        <v>224</v>
      </c>
      <c r="C1304" s="239">
        <v>110</v>
      </c>
      <c r="D1304" s="253">
        <v>10500.9</v>
      </c>
      <c r="E1304" s="95">
        <v>23010.97</v>
      </c>
      <c r="F1304" s="90" t="s">
        <v>100</v>
      </c>
      <c r="G1304" s="95">
        <v>33511.870000000003</v>
      </c>
      <c r="H1304" s="93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customHeight="1" thickBot="1">
      <c r="A1305" s="11" t="str">
        <f t="shared" si="61"/>
        <v>O365001 110</v>
      </c>
      <c r="B1305" s="3" t="s">
        <v>224</v>
      </c>
      <c r="C1305" s="241"/>
      <c r="D1305" s="254"/>
      <c r="E1305" s="95">
        <v>23010.97</v>
      </c>
      <c r="F1305" s="90">
        <v>337.35</v>
      </c>
      <c r="G1305" s="95">
        <v>33849.22</v>
      </c>
      <c r="H1305" s="93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customHeight="1" thickBot="1">
      <c r="A1306" s="11" t="str">
        <f t="shared" si="61"/>
        <v>O365001 111</v>
      </c>
      <c r="B1306" s="3" t="s">
        <v>224</v>
      </c>
      <c r="C1306" s="239">
        <v>111</v>
      </c>
      <c r="D1306" s="253">
        <v>10500.9</v>
      </c>
      <c r="E1306" s="95">
        <v>23220.99</v>
      </c>
      <c r="F1306" s="90" t="s">
        <v>100</v>
      </c>
      <c r="G1306" s="95">
        <v>33721.89</v>
      </c>
      <c r="H1306" s="93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customHeight="1" thickBot="1">
      <c r="A1307" s="11" t="str">
        <f t="shared" si="61"/>
        <v>O365001 111</v>
      </c>
      <c r="B1307" s="3" t="s">
        <v>224</v>
      </c>
      <c r="C1307" s="241"/>
      <c r="D1307" s="254"/>
      <c r="E1307" s="95">
        <v>23220.99</v>
      </c>
      <c r="F1307" s="90">
        <v>339.47</v>
      </c>
      <c r="G1307" s="95">
        <v>34061.360000000001</v>
      </c>
      <c r="H1307" s="93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customHeight="1" thickBot="1">
      <c r="A1308" s="11" t="str">
        <f t="shared" si="61"/>
        <v>O365001 112</v>
      </c>
      <c r="B1308" s="3" t="s">
        <v>224</v>
      </c>
      <c r="C1308" s="239">
        <v>112</v>
      </c>
      <c r="D1308" s="253">
        <v>10500.9</v>
      </c>
      <c r="E1308" s="95">
        <v>23424.01</v>
      </c>
      <c r="F1308" s="90" t="s">
        <v>100</v>
      </c>
      <c r="G1308" s="95">
        <v>33924.910000000003</v>
      </c>
      <c r="H1308" s="93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customHeight="1" thickBot="1">
      <c r="A1309" s="11" t="str">
        <f t="shared" si="61"/>
        <v>O365001 112</v>
      </c>
      <c r="B1309" s="3" t="s">
        <v>224</v>
      </c>
      <c r="C1309" s="241"/>
      <c r="D1309" s="254"/>
      <c r="E1309" s="95">
        <v>23424.01</v>
      </c>
      <c r="F1309" s="90">
        <v>341.51</v>
      </c>
      <c r="G1309" s="95">
        <v>34266.42</v>
      </c>
      <c r="H1309" s="93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customHeight="1" thickBot="1">
      <c r="A1310" s="11" t="str">
        <f t="shared" si="61"/>
        <v>O365001 113</v>
      </c>
      <c r="B1310" s="3" t="s">
        <v>224</v>
      </c>
      <c r="C1310" s="239">
        <v>113</v>
      </c>
      <c r="D1310" s="253">
        <v>10500.9</v>
      </c>
      <c r="E1310" s="95">
        <v>23641.03</v>
      </c>
      <c r="F1310" s="90" t="s">
        <v>100</v>
      </c>
      <c r="G1310" s="95">
        <v>34141.93</v>
      </c>
      <c r="H1310" s="93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customHeight="1" thickBot="1">
      <c r="A1311" s="11" t="str">
        <f t="shared" si="61"/>
        <v>O365001 113</v>
      </c>
      <c r="B1311" s="3" t="s">
        <v>224</v>
      </c>
      <c r="C1311" s="241"/>
      <c r="D1311" s="254"/>
      <c r="E1311" s="95">
        <v>23641.03</v>
      </c>
      <c r="F1311" s="90">
        <v>343.7</v>
      </c>
      <c r="G1311" s="95">
        <v>34485.629999999997</v>
      </c>
      <c r="H1311" s="93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customHeight="1" thickBot="1">
      <c r="A1312" s="11" t="str">
        <f t="shared" si="61"/>
        <v>O365001 114</v>
      </c>
      <c r="B1312" s="3" t="s">
        <v>224</v>
      </c>
      <c r="C1312" s="239">
        <v>114</v>
      </c>
      <c r="D1312" s="253">
        <v>10500.9</v>
      </c>
      <c r="E1312" s="95">
        <v>23844.04</v>
      </c>
      <c r="F1312" s="90" t="s">
        <v>100</v>
      </c>
      <c r="G1312" s="95">
        <v>34344.94</v>
      </c>
      <c r="H1312" s="93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customHeight="1" thickBot="1">
      <c r="A1313" s="11" t="str">
        <f t="shared" si="61"/>
        <v>O365001 114</v>
      </c>
      <c r="B1313" s="3" t="s">
        <v>224</v>
      </c>
      <c r="C1313" s="241"/>
      <c r="D1313" s="254"/>
      <c r="E1313" s="95">
        <v>23844.04</v>
      </c>
      <c r="F1313" s="90">
        <v>345.74</v>
      </c>
      <c r="G1313" s="95">
        <v>34690.68</v>
      </c>
      <c r="H1313" s="93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customHeight="1" thickBot="1">
      <c r="A1314" s="11" t="str">
        <f t="shared" si="61"/>
        <v>O365001 115</v>
      </c>
      <c r="B1314" s="3" t="s">
        <v>224</v>
      </c>
      <c r="C1314" s="239">
        <v>115</v>
      </c>
      <c r="D1314" s="253">
        <v>10500.9</v>
      </c>
      <c r="E1314" s="95">
        <v>24061.06</v>
      </c>
      <c r="F1314" s="90" t="s">
        <v>100</v>
      </c>
      <c r="G1314" s="95">
        <v>34561.96</v>
      </c>
      <c r="H1314" s="93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customHeight="1" thickBot="1">
      <c r="A1315" s="11" t="str">
        <f t="shared" si="61"/>
        <v>O365001 115</v>
      </c>
      <c r="B1315" s="3" t="s">
        <v>224</v>
      </c>
      <c r="C1315" s="241"/>
      <c r="D1315" s="254"/>
      <c r="E1315" s="95">
        <v>24061.06</v>
      </c>
      <c r="F1315" s="90">
        <v>347.92</v>
      </c>
      <c r="G1315" s="95">
        <v>34909.879999999997</v>
      </c>
      <c r="H1315" s="93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customHeight="1" thickBot="1">
      <c r="A1316" s="11" t="str">
        <f t="shared" si="61"/>
        <v>O365001 116</v>
      </c>
      <c r="B1316" s="3" t="s">
        <v>224</v>
      </c>
      <c r="C1316" s="239">
        <v>116</v>
      </c>
      <c r="D1316" s="253">
        <v>10500.9</v>
      </c>
      <c r="E1316" s="95">
        <v>24264.07</v>
      </c>
      <c r="F1316" s="90" t="s">
        <v>100</v>
      </c>
      <c r="G1316" s="95">
        <v>34764.97</v>
      </c>
      <c r="H1316" s="93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customHeight="1" thickBot="1">
      <c r="A1317" s="11" t="str">
        <f t="shared" si="61"/>
        <v>O365001 116</v>
      </c>
      <c r="B1317" s="3" t="s">
        <v>224</v>
      </c>
      <c r="C1317" s="241"/>
      <c r="D1317" s="254"/>
      <c r="E1317" s="95">
        <v>24264.07</v>
      </c>
      <c r="F1317" s="90">
        <v>349.96</v>
      </c>
      <c r="G1317" s="95">
        <v>35114.93</v>
      </c>
      <c r="H1317" s="93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customHeight="1" thickBot="1">
      <c r="A1318" s="11" t="str">
        <f t="shared" si="61"/>
        <v>O365001 117</v>
      </c>
      <c r="B1318" s="3" t="s">
        <v>224</v>
      </c>
      <c r="C1318" s="239">
        <v>117</v>
      </c>
      <c r="D1318" s="253">
        <v>10500.9</v>
      </c>
      <c r="E1318" s="95">
        <v>24481.1</v>
      </c>
      <c r="F1318" s="90" t="s">
        <v>100</v>
      </c>
      <c r="G1318" s="95">
        <v>34982</v>
      </c>
      <c r="H1318" s="93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customHeight="1" thickBot="1">
      <c r="A1319" s="11" t="str">
        <f t="shared" si="61"/>
        <v>O365001 117</v>
      </c>
      <c r="B1319" s="3" t="s">
        <v>224</v>
      </c>
      <c r="C1319" s="241"/>
      <c r="D1319" s="254"/>
      <c r="E1319" s="95">
        <v>24481.1</v>
      </c>
      <c r="F1319" s="90">
        <v>352.16</v>
      </c>
      <c r="G1319" s="95">
        <v>35334.160000000003</v>
      </c>
      <c r="H1319" s="93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customHeight="1" thickBot="1">
      <c r="A1320" s="11" t="str">
        <f t="shared" si="61"/>
        <v>O365001 118</v>
      </c>
      <c r="B1320" s="3" t="s">
        <v>224</v>
      </c>
      <c r="C1320" s="239">
        <v>118</v>
      </c>
      <c r="D1320" s="253">
        <v>10500.9</v>
      </c>
      <c r="E1320" s="95">
        <v>24691.119999999999</v>
      </c>
      <c r="F1320" s="90" t="s">
        <v>100</v>
      </c>
      <c r="G1320" s="95">
        <v>35192.019999999997</v>
      </c>
      <c r="H1320" s="93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customHeight="1" thickBot="1">
      <c r="A1321" s="11" t="str">
        <f t="shared" si="61"/>
        <v>O365001 118</v>
      </c>
      <c r="B1321" s="3" t="s">
        <v>224</v>
      </c>
      <c r="C1321" s="241"/>
      <c r="D1321" s="254"/>
      <c r="E1321" s="95">
        <v>24691.119999999999</v>
      </c>
      <c r="F1321" s="90">
        <v>354.26</v>
      </c>
      <c r="G1321" s="95">
        <v>35546.28</v>
      </c>
      <c r="H1321" s="93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239">
        <v>119</v>
      </c>
      <c r="D1322" s="253">
        <v>10500.9</v>
      </c>
      <c r="E1322" s="95">
        <v>24894.13</v>
      </c>
      <c r="F1322" s="90" t="s">
        <v>100</v>
      </c>
      <c r="G1322" s="95">
        <v>35395.03</v>
      </c>
      <c r="H1322" s="93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customHeight="1" thickBot="1">
      <c r="A1323" s="11" t="str">
        <f t="shared" si="64"/>
        <v>O365001 119</v>
      </c>
      <c r="B1323" s="3" t="s">
        <v>224</v>
      </c>
      <c r="C1323" s="241"/>
      <c r="D1323" s="254"/>
      <c r="E1323" s="95">
        <v>24894.13</v>
      </c>
      <c r="F1323" s="90">
        <v>356.31</v>
      </c>
      <c r="G1323" s="95">
        <v>35751.339999999997</v>
      </c>
      <c r="H1323" s="93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customHeight="1" thickBot="1">
      <c r="A1324" s="11" t="str">
        <f t="shared" si="64"/>
        <v>O365001 120</v>
      </c>
      <c r="B1324" s="3" t="s">
        <v>224</v>
      </c>
      <c r="C1324" s="239">
        <v>120</v>
      </c>
      <c r="D1324" s="253">
        <v>10501.22</v>
      </c>
      <c r="E1324" s="95">
        <v>25111.919999999998</v>
      </c>
      <c r="F1324" s="90" t="s">
        <v>100</v>
      </c>
      <c r="G1324" s="95">
        <v>35613.14</v>
      </c>
      <c r="H1324" s="93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customHeight="1" thickBot="1">
      <c r="A1325" s="11" t="str">
        <f t="shared" si="64"/>
        <v>O365001 120</v>
      </c>
      <c r="B1325" s="3" t="s">
        <v>224</v>
      </c>
      <c r="C1325" s="241"/>
      <c r="D1325" s="254"/>
      <c r="E1325" s="95">
        <v>25111.919999999998</v>
      </c>
      <c r="F1325" s="90">
        <v>358.5</v>
      </c>
      <c r="G1325" s="95">
        <v>35971.64</v>
      </c>
      <c r="H1325" s="93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customHeight="1" thickBot="1">
      <c r="A1326" s="11" t="str">
        <f t="shared" si="64"/>
        <v>O367198 Cuota N°</v>
      </c>
      <c r="B1326" s="3" t="s">
        <v>234</v>
      </c>
      <c r="C1326" s="91" t="s">
        <v>19</v>
      </c>
      <c r="D1326" s="91" t="s">
        <v>20</v>
      </c>
      <c r="E1326" s="91" t="s">
        <v>21</v>
      </c>
      <c r="F1326" s="91" t="s">
        <v>22</v>
      </c>
      <c r="G1326" s="91" t="s">
        <v>23</v>
      </c>
      <c r="H1326" s="91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customHeight="1" thickBot="1">
      <c r="A1327" s="11" t="str">
        <f t="shared" si="64"/>
        <v>O367198 1</v>
      </c>
      <c r="B1327" s="3" t="s">
        <v>234</v>
      </c>
      <c r="C1327" s="263">
        <v>1</v>
      </c>
      <c r="D1327" s="265">
        <v>3461.62</v>
      </c>
      <c r="E1327" s="172">
        <v>36.92</v>
      </c>
      <c r="F1327" s="172" t="s">
        <v>100</v>
      </c>
      <c r="G1327" s="173">
        <v>3498.54</v>
      </c>
      <c r="H1327" s="174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customHeight="1" thickBot="1">
      <c r="A1328" s="11" t="str">
        <f t="shared" si="64"/>
        <v>O367198 1</v>
      </c>
      <c r="B1328" s="3" t="s">
        <v>234</v>
      </c>
      <c r="C1328" s="264"/>
      <c r="D1328" s="266"/>
      <c r="E1328" s="90">
        <v>36.92</v>
      </c>
      <c r="F1328" s="90">
        <v>35.22</v>
      </c>
      <c r="G1328" s="95">
        <v>3533.76</v>
      </c>
      <c r="H1328" s="93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customHeight="1" thickBot="1">
      <c r="A1329" s="11" t="str">
        <f t="shared" si="64"/>
        <v>O367198 2</v>
      </c>
      <c r="B1329" s="3" t="s">
        <v>234</v>
      </c>
      <c r="C1329" s="263">
        <v>2</v>
      </c>
      <c r="D1329" s="265">
        <v>3461.62</v>
      </c>
      <c r="E1329" s="90">
        <v>108.47</v>
      </c>
      <c r="F1329" s="90" t="s">
        <v>100</v>
      </c>
      <c r="G1329" s="95">
        <v>3570.09</v>
      </c>
      <c r="H1329" s="93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customHeight="1" thickBot="1">
      <c r="A1330" s="11" t="str">
        <f t="shared" si="64"/>
        <v>O367198 2</v>
      </c>
      <c r="B1330" s="3" t="s">
        <v>234</v>
      </c>
      <c r="C1330" s="264"/>
      <c r="D1330" s="266"/>
      <c r="E1330" s="141">
        <v>108.47</v>
      </c>
      <c r="F1330" s="141">
        <v>35.94</v>
      </c>
      <c r="G1330" s="140">
        <v>3606.03</v>
      </c>
      <c r="H1330" s="142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customHeight="1" thickBot="1">
      <c r="A1331" s="11" t="str">
        <f t="shared" si="64"/>
        <v>O367198 3</v>
      </c>
      <c r="B1331" s="3" t="s">
        <v>234</v>
      </c>
      <c r="C1331" s="263">
        <v>3</v>
      </c>
      <c r="D1331" s="265">
        <v>3461.62</v>
      </c>
      <c r="E1331" s="90">
        <v>177.7</v>
      </c>
      <c r="F1331" s="90" t="s">
        <v>100</v>
      </c>
      <c r="G1331" s="95">
        <v>3639.32</v>
      </c>
      <c r="H1331" s="93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customHeight="1" thickBot="1">
      <c r="A1332" s="11" t="str">
        <f t="shared" si="64"/>
        <v>O367198 3</v>
      </c>
      <c r="B1332" s="3" t="s">
        <v>234</v>
      </c>
      <c r="C1332" s="264"/>
      <c r="D1332" s="266"/>
      <c r="E1332" s="141">
        <v>177.7</v>
      </c>
      <c r="F1332" s="141">
        <v>36.630000000000003</v>
      </c>
      <c r="G1332" s="140">
        <v>3675.95</v>
      </c>
      <c r="H1332" s="142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customHeight="1" thickBot="1">
      <c r="A1333" s="11" t="str">
        <f t="shared" si="64"/>
        <v>O367198 4</v>
      </c>
      <c r="B1333" s="3" t="s">
        <v>234</v>
      </c>
      <c r="C1333" s="263">
        <v>4</v>
      </c>
      <c r="D1333" s="265">
        <v>3461.62</v>
      </c>
      <c r="E1333" s="141">
        <v>244.62</v>
      </c>
      <c r="F1333" s="141" t="s">
        <v>100</v>
      </c>
      <c r="G1333" s="140">
        <v>3706.24</v>
      </c>
      <c r="H1333" s="142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customHeight="1" thickBot="1">
      <c r="A1334" s="11" t="str">
        <f t="shared" si="64"/>
        <v>O367198 4</v>
      </c>
      <c r="B1334" s="3" t="s">
        <v>234</v>
      </c>
      <c r="C1334" s="264"/>
      <c r="D1334" s="266"/>
      <c r="E1334" s="90">
        <v>244.62</v>
      </c>
      <c r="F1334" s="90">
        <v>37.31</v>
      </c>
      <c r="G1334" s="95">
        <v>3743.55</v>
      </c>
      <c r="H1334" s="93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customHeight="1" thickBot="1">
      <c r="A1335" s="11" t="str">
        <f t="shared" si="64"/>
        <v>O367198 5</v>
      </c>
      <c r="B1335" s="3" t="s">
        <v>234</v>
      </c>
      <c r="C1335" s="263">
        <v>5</v>
      </c>
      <c r="D1335" s="265">
        <v>3461.62</v>
      </c>
      <c r="E1335" s="121">
        <v>316.16000000000003</v>
      </c>
      <c r="F1335" s="121" t="s">
        <v>100</v>
      </c>
      <c r="G1335" s="120">
        <v>3777.78</v>
      </c>
      <c r="H1335" s="122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customHeight="1" thickBot="1">
      <c r="A1336" s="11" t="str">
        <f t="shared" si="64"/>
        <v>O367198 5</v>
      </c>
      <c r="B1336" s="3" t="s">
        <v>234</v>
      </c>
      <c r="C1336" s="264"/>
      <c r="D1336" s="266"/>
      <c r="E1336" s="141">
        <v>316.16000000000003</v>
      </c>
      <c r="F1336" s="141">
        <v>38.03</v>
      </c>
      <c r="G1336" s="140">
        <v>3815.81</v>
      </c>
      <c r="H1336" s="142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customHeight="1" thickBot="1">
      <c r="A1337" s="11" t="str">
        <f t="shared" si="64"/>
        <v>O367198 6</v>
      </c>
      <c r="B1337" s="3" t="s">
        <v>234</v>
      </c>
      <c r="C1337" s="263">
        <v>6</v>
      </c>
      <c r="D1337" s="265">
        <v>3461.62</v>
      </c>
      <c r="E1337" s="141">
        <v>383.08</v>
      </c>
      <c r="F1337" s="141" t="s">
        <v>100</v>
      </c>
      <c r="G1337" s="140">
        <v>3844.7</v>
      </c>
      <c r="H1337" s="142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customHeight="1" thickBot="1">
      <c r="A1338" s="11" t="str">
        <f t="shared" si="64"/>
        <v>O367198 6</v>
      </c>
      <c r="B1338" s="3" t="s">
        <v>234</v>
      </c>
      <c r="C1338" s="264"/>
      <c r="D1338" s="266"/>
      <c r="E1338" s="90">
        <v>383.08</v>
      </c>
      <c r="F1338" s="90">
        <v>38.700000000000003</v>
      </c>
      <c r="G1338" s="95">
        <v>3883.4</v>
      </c>
      <c r="H1338" s="93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customHeight="1" thickBot="1">
      <c r="A1339" s="11" t="str">
        <f t="shared" si="64"/>
        <v>O367198 7</v>
      </c>
      <c r="B1339" s="3" t="s">
        <v>234</v>
      </c>
      <c r="C1339" s="263">
        <v>7</v>
      </c>
      <c r="D1339" s="265">
        <v>3461.62</v>
      </c>
      <c r="E1339" s="141">
        <v>454.63</v>
      </c>
      <c r="F1339" s="141" t="s">
        <v>100</v>
      </c>
      <c r="G1339" s="140">
        <v>3916.25</v>
      </c>
      <c r="H1339" s="142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customHeight="1" thickBot="1">
      <c r="A1340" s="11" t="str">
        <f t="shared" si="64"/>
        <v>O367198 7</v>
      </c>
      <c r="B1340" s="3" t="s">
        <v>234</v>
      </c>
      <c r="C1340" s="264"/>
      <c r="D1340" s="266"/>
      <c r="E1340" s="90">
        <v>454.63</v>
      </c>
      <c r="F1340" s="90">
        <v>39.42</v>
      </c>
      <c r="G1340" s="95">
        <v>3955.67</v>
      </c>
      <c r="H1340" s="93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customHeight="1" thickBot="1">
      <c r="A1341" s="11" t="str">
        <f t="shared" si="64"/>
        <v>O367198 8</v>
      </c>
      <c r="B1341" s="3" t="s">
        <v>234</v>
      </c>
      <c r="C1341" s="263">
        <v>8</v>
      </c>
      <c r="D1341" s="265">
        <v>3461.62</v>
      </c>
      <c r="E1341" s="141">
        <v>521.54999999999995</v>
      </c>
      <c r="F1341" s="141" t="s">
        <v>100</v>
      </c>
      <c r="G1341" s="140">
        <v>3983.17</v>
      </c>
      <c r="H1341" s="142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customHeight="1" thickBot="1">
      <c r="A1342" s="11" t="str">
        <f t="shared" si="64"/>
        <v>O367198 8</v>
      </c>
      <c r="B1342" s="3" t="s">
        <v>234</v>
      </c>
      <c r="C1342" s="264"/>
      <c r="D1342" s="266"/>
      <c r="E1342" s="90">
        <v>521.54999999999995</v>
      </c>
      <c r="F1342" s="90">
        <v>40.090000000000003</v>
      </c>
      <c r="G1342" s="95">
        <v>4023.26</v>
      </c>
      <c r="H1342" s="93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customHeight="1" thickBot="1">
      <c r="A1343" s="11" t="str">
        <f t="shared" si="64"/>
        <v>O367198 9</v>
      </c>
      <c r="B1343" s="3" t="s">
        <v>234</v>
      </c>
      <c r="C1343" s="263">
        <v>9</v>
      </c>
      <c r="D1343" s="265">
        <v>3461.62</v>
      </c>
      <c r="E1343" s="141">
        <v>593.09</v>
      </c>
      <c r="F1343" s="141" t="s">
        <v>100</v>
      </c>
      <c r="G1343" s="140">
        <v>4054.71</v>
      </c>
      <c r="H1343" s="142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customHeight="1" thickBot="1">
      <c r="A1344" s="11" t="str">
        <f t="shared" si="64"/>
        <v>O367198 9</v>
      </c>
      <c r="B1344" s="3" t="s">
        <v>234</v>
      </c>
      <c r="C1344" s="264"/>
      <c r="D1344" s="266"/>
      <c r="E1344" s="90">
        <v>593.09</v>
      </c>
      <c r="F1344" s="90">
        <v>40.81</v>
      </c>
      <c r="G1344" s="95">
        <v>4095.52</v>
      </c>
      <c r="H1344" s="93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customHeight="1" thickBot="1">
      <c r="A1345" s="11" t="str">
        <f t="shared" si="64"/>
        <v>O367198 10</v>
      </c>
      <c r="B1345" s="3" t="s">
        <v>234</v>
      </c>
      <c r="C1345" s="263">
        <v>10</v>
      </c>
      <c r="D1345" s="265">
        <v>3461.62</v>
      </c>
      <c r="E1345" s="141">
        <v>662.32</v>
      </c>
      <c r="F1345" s="141" t="s">
        <v>100</v>
      </c>
      <c r="G1345" s="140">
        <v>4123.9399999999996</v>
      </c>
      <c r="H1345" s="142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customHeight="1" thickBot="1">
      <c r="A1346" s="11" t="str">
        <f t="shared" si="64"/>
        <v>O367198 10</v>
      </c>
      <c r="B1346" s="3" t="s">
        <v>234</v>
      </c>
      <c r="C1346" s="264"/>
      <c r="D1346" s="266"/>
      <c r="E1346" s="90">
        <v>662.32</v>
      </c>
      <c r="F1346" s="90">
        <v>41.52</v>
      </c>
      <c r="G1346" s="95">
        <v>4165.46</v>
      </c>
      <c r="H1346" s="93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customHeight="1" thickBot="1">
      <c r="A1347" s="11" t="str">
        <f t="shared" si="64"/>
        <v>O367198 11</v>
      </c>
      <c r="B1347" s="3" t="s">
        <v>234</v>
      </c>
      <c r="C1347" s="263">
        <v>11</v>
      </c>
      <c r="D1347" s="265">
        <v>3461.62</v>
      </c>
      <c r="E1347" s="90">
        <v>729.25</v>
      </c>
      <c r="F1347" s="90" t="s">
        <v>100</v>
      </c>
      <c r="G1347" s="95">
        <v>4190.87</v>
      </c>
      <c r="H1347" s="93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customHeight="1" thickBot="1">
      <c r="A1348" s="11" t="str">
        <f t="shared" si="64"/>
        <v>O367198 11</v>
      </c>
      <c r="B1348" s="3" t="s">
        <v>234</v>
      </c>
      <c r="C1348" s="264"/>
      <c r="D1348" s="266"/>
      <c r="E1348" s="141">
        <v>729.25</v>
      </c>
      <c r="F1348" s="141">
        <v>42.19</v>
      </c>
      <c r="G1348" s="140">
        <v>4233.0600000000004</v>
      </c>
      <c r="H1348" s="142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customHeight="1" thickBot="1">
      <c r="A1349" s="11" t="str">
        <f t="shared" si="64"/>
        <v>O367198 12</v>
      </c>
      <c r="B1349" s="3" t="s">
        <v>234</v>
      </c>
      <c r="C1349" s="255">
        <v>12</v>
      </c>
      <c r="D1349" s="257">
        <v>3461.62</v>
      </c>
      <c r="E1349" s="121">
        <v>800.79</v>
      </c>
      <c r="F1349" s="121" t="s">
        <v>100</v>
      </c>
      <c r="G1349" s="120">
        <v>4262.41</v>
      </c>
      <c r="H1349" s="122">
        <v>44516</v>
      </c>
      <c r="J1349" s="32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customHeight="1" thickBot="1">
      <c r="A1350" s="11" t="str">
        <f t="shared" si="64"/>
        <v>O367198 12</v>
      </c>
      <c r="B1350" s="3" t="s">
        <v>234</v>
      </c>
      <c r="C1350" s="256"/>
      <c r="D1350" s="258"/>
      <c r="E1350" s="178">
        <v>800.79</v>
      </c>
      <c r="F1350" s="178">
        <v>42.91</v>
      </c>
      <c r="G1350" s="176">
        <v>4305.32</v>
      </c>
      <c r="H1350" s="177">
        <v>44526</v>
      </c>
      <c r="I1350" s="43">
        <v>44973</v>
      </c>
      <c r="J1350" s="32">
        <f t="shared" si="63"/>
        <v>44958</v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customHeight="1" thickBot="1">
      <c r="A1351" s="11" t="str">
        <f t="shared" si="64"/>
        <v>O367198 13</v>
      </c>
      <c r="B1351" s="3" t="s">
        <v>234</v>
      </c>
      <c r="C1351" s="263">
        <v>13</v>
      </c>
      <c r="D1351" s="265">
        <v>3461.62</v>
      </c>
      <c r="E1351" s="90">
        <v>867.72</v>
      </c>
      <c r="F1351" s="90" t="s">
        <v>100</v>
      </c>
      <c r="G1351" s="95">
        <v>4329.34</v>
      </c>
      <c r="H1351" s="93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customHeight="1" thickBot="1">
      <c r="A1352" s="11" t="str">
        <f t="shared" si="64"/>
        <v>O367198 13</v>
      </c>
      <c r="B1352" s="3" t="s">
        <v>234</v>
      </c>
      <c r="C1352" s="264"/>
      <c r="D1352" s="266"/>
      <c r="E1352" s="141">
        <v>867.72</v>
      </c>
      <c r="F1352" s="141">
        <v>43.58</v>
      </c>
      <c r="G1352" s="140">
        <v>4372.92</v>
      </c>
      <c r="H1352" s="142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customHeight="1" thickBot="1">
      <c r="A1353" s="11" t="str">
        <f t="shared" si="64"/>
        <v>O367198 14</v>
      </c>
      <c r="B1353" s="3" t="s">
        <v>234</v>
      </c>
      <c r="C1353" s="263">
        <v>14</v>
      </c>
      <c r="D1353" s="265">
        <v>3461.62</v>
      </c>
      <c r="E1353" s="90">
        <v>939.25</v>
      </c>
      <c r="F1353" s="90" t="s">
        <v>100</v>
      </c>
      <c r="G1353" s="95">
        <v>4400.87</v>
      </c>
      <c r="H1353" s="93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customHeight="1" thickBot="1">
      <c r="A1354" s="11" t="str">
        <f t="shared" si="64"/>
        <v>O367198 14</v>
      </c>
      <c r="B1354" s="3" t="s">
        <v>234</v>
      </c>
      <c r="C1354" s="264"/>
      <c r="D1354" s="266"/>
      <c r="E1354" s="141">
        <v>939.25</v>
      </c>
      <c r="F1354" s="141">
        <v>44.3</v>
      </c>
      <c r="G1354" s="140">
        <v>4445.17</v>
      </c>
      <c r="H1354" s="142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customHeight="1" thickBot="1">
      <c r="A1355" s="11" t="str">
        <f t="shared" si="64"/>
        <v>O367198 15</v>
      </c>
      <c r="B1355" s="3" t="s">
        <v>234</v>
      </c>
      <c r="C1355" s="263">
        <v>15</v>
      </c>
      <c r="D1355" s="265">
        <v>3461.62</v>
      </c>
      <c r="E1355" s="140">
        <v>1008.48</v>
      </c>
      <c r="F1355" s="141" t="s">
        <v>100</v>
      </c>
      <c r="G1355" s="140">
        <v>4470.1000000000004</v>
      </c>
      <c r="H1355" s="142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customHeight="1" thickBot="1">
      <c r="A1356" s="11" t="str">
        <f t="shared" si="64"/>
        <v>O367198 15</v>
      </c>
      <c r="B1356" s="3" t="s">
        <v>234</v>
      </c>
      <c r="C1356" s="264"/>
      <c r="D1356" s="266"/>
      <c r="E1356" s="95">
        <v>1008.48</v>
      </c>
      <c r="F1356" s="90">
        <v>44.99</v>
      </c>
      <c r="G1356" s="95">
        <v>4515.09</v>
      </c>
      <c r="H1356" s="93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customHeight="1" thickBot="1">
      <c r="A1357" s="11" t="str">
        <f t="shared" si="64"/>
        <v>O367198 16</v>
      </c>
      <c r="B1357" s="3" t="s">
        <v>234</v>
      </c>
      <c r="C1357" s="263">
        <v>16</v>
      </c>
      <c r="D1357" s="265">
        <v>3461.62</v>
      </c>
      <c r="E1357" s="140">
        <v>1075.4100000000001</v>
      </c>
      <c r="F1357" s="141" t="s">
        <v>100</v>
      </c>
      <c r="G1357" s="140">
        <v>4537.03</v>
      </c>
      <c r="H1357" s="142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customHeight="1" thickBot="1">
      <c r="A1358" s="11" t="str">
        <f t="shared" si="64"/>
        <v>O367198 16</v>
      </c>
      <c r="B1358" s="3" t="s">
        <v>234</v>
      </c>
      <c r="C1358" s="264"/>
      <c r="D1358" s="266"/>
      <c r="E1358" s="95">
        <v>1075.4100000000001</v>
      </c>
      <c r="F1358" s="90">
        <v>45.67</v>
      </c>
      <c r="G1358" s="95">
        <v>4582.7</v>
      </c>
      <c r="H1358" s="93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customHeight="1" thickBot="1">
      <c r="A1359" s="11" t="str">
        <f t="shared" si="64"/>
        <v>O367198 17</v>
      </c>
      <c r="B1359" s="3" t="s">
        <v>234</v>
      </c>
      <c r="C1359" s="263">
        <v>17</v>
      </c>
      <c r="D1359" s="265">
        <v>3461.62</v>
      </c>
      <c r="E1359" s="95">
        <v>1146.95</v>
      </c>
      <c r="F1359" s="90" t="s">
        <v>100</v>
      </c>
      <c r="G1359" s="95">
        <v>4608.57</v>
      </c>
      <c r="H1359" s="93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customHeight="1" thickBot="1">
      <c r="A1360" s="11" t="str">
        <f t="shared" si="64"/>
        <v>O367198 17</v>
      </c>
      <c r="B1360" s="3" t="s">
        <v>234</v>
      </c>
      <c r="C1360" s="264"/>
      <c r="D1360" s="266"/>
      <c r="E1360" s="140">
        <v>1464.49</v>
      </c>
      <c r="F1360" s="141">
        <v>61.09</v>
      </c>
      <c r="G1360" s="140">
        <f>+D1359+E1360+F1360</f>
        <v>4987.2</v>
      </c>
      <c r="H1360" s="142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customHeight="1" thickBot="1">
      <c r="A1361" s="11" t="str">
        <f t="shared" si="64"/>
        <v>O367198 18</v>
      </c>
      <c r="B1361" s="3" t="s">
        <v>234</v>
      </c>
      <c r="C1361" s="263">
        <v>18</v>
      </c>
      <c r="D1361" s="265">
        <v>3461.62</v>
      </c>
      <c r="E1361" s="95">
        <v>1213.8699999999999</v>
      </c>
      <c r="F1361" s="90" t="s">
        <v>100</v>
      </c>
      <c r="G1361" s="95">
        <v>4675.49</v>
      </c>
      <c r="H1361" s="93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customHeight="1" thickBot="1">
      <c r="A1362" s="11" t="str">
        <f t="shared" si="64"/>
        <v>O367198 18</v>
      </c>
      <c r="B1362" s="3" t="s">
        <v>234</v>
      </c>
      <c r="C1362" s="264"/>
      <c r="D1362" s="266"/>
      <c r="E1362" s="140">
        <v>1213.8699999999999</v>
      </c>
      <c r="F1362" s="141">
        <v>47.06</v>
      </c>
      <c r="G1362" s="140">
        <v>4722.55</v>
      </c>
      <c r="H1362" s="142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customHeight="1" thickBot="1">
      <c r="A1363" s="11" t="str">
        <f t="shared" si="64"/>
        <v>O367198 19</v>
      </c>
      <c r="B1363" s="3" t="s">
        <v>234</v>
      </c>
      <c r="C1363" s="263">
        <v>19</v>
      </c>
      <c r="D1363" s="265">
        <v>3461.62</v>
      </c>
      <c r="E1363" s="95">
        <v>1285.42</v>
      </c>
      <c r="F1363" s="90" t="s">
        <v>100</v>
      </c>
      <c r="G1363" s="95">
        <v>4747.04</v>
      </c>
      <c r="H1363" s="93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customHeight="1" thickBot="1">
      <c r="A1364" s="11" t="str">
        <f t="shared" si="64"/>
        <v>O367198 19</v>
      </c>
      <c r="B1364" s="3" t="s">
        <v>234</v>
      </c>
      <c r="C1364" s="264"/>
      <c r="D1364" s="266"/>
      <c r="E1364" s="140">
        <v>1285.42</v>
      </c>
      <c r="F1364" s="141">
        <v>47.79</v>
      </c>
      <c r="G1364" s="140">
        <v>4794.83</v>
      </c>
      <c r="H1364" s="142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customHeight="1" thickBot="1">
      <c r="A1365" s="11" t="str">
        <f t="shared" si="64"/>
        <v>O367198 20</v>
      </c>
      <c r="B1365" s="3" t="s">
        <v>234</v>
      </c>
      <c r="C1365" s="263">
        <v>20</v>
      </c>
      <c r="D1365" s="265">
        <v>3461.62</v>
      </c>
      <c r="E1365" s="140">
        <v>1352.34</v>
      </c>
      <c r="F1365" s="141" t="s">
        <v>100</v>
      </c>
      <c r="G1365" s="140">
        <v>4813.96</v>
      </c>
      <c r="H1365" s="142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customHeight="1" thickBot="1">
      <c r="A1366" s="11" t="str">
        <f t="shared" si="64"/>
        <v>O367198 20</v>
      </c>
      <c r="B1366" s="3" t="s">
        <v>234</v>
      </c>
      <c r="C1366" s="264"/>
      <c r="D1366" s="266"/>
      <c r="E1366" s="120">
        <v>1352.34</v>
      </c>
      <c r="F1366" s="121">
        <v>48.46</v>
      </c>
      <c r="G1366" s="120">
        <v>4862.42</v>
      </c>
      <c r="H1366" s="122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customHeight="1" thickBot="1">
      <c r="A1367" s="11" t="str">
        <f t="shared" si="64"/>
        <v>O367198 21</v>
      </c>
      <c r="B1367" s="3" t="s">
        <v>234</v>
      </c>
      <c r="C1367" s="259">
        <v>21</v>
      </c>
      <c r="D1367" s="261">
        <v>3461.62</v>
      </c>
      <c r="E1367" s="152">
        <v>1423.88</v>
      </c>
      <c r="F1367" s="158" t="s">
        <v>100</v>
      </c>
      <c r="G1367" s="152">
        <v>4885.5</v>
      </c>
      <c r="H1367" s="153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customHeight="1" thickBot="1">
      <c r="A1368" s="11" t="str">
        <f t="shared" si="64"/>
        <v>O367198 21</v>
      </c>
      <c r="B1368" s="3" t="s">
        <v>234</v>
      </c>
      <c r="C1368" s="260"/>
      <c r="D1368" s="262"/>
      <c r="E1368" s="95">
        <v>1423.88</v>
      </c>
      <c r="F1368" s="90">
        <v>49.18</v>
      </c>
      <c r="G1368" s="95">
        <v>4934.68</v>
      </c>
      <c r="H1368" s="93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customHeight="1" thickBot="1">
      <c r="A1369" s="11" t="str">
        <f t="shared" si="64"/>
        <v>O367198 22</v>
      </c>
      <c r="B1369" s="3" t="s">
        <v>234</v>
      </c>
      <c r="C1369" s="263">
        <v>22</v>
      </c>
      <c r="D1369" s="265">
        <v>3461.62</v>
      </c>
      <c r="E1369" s="140">
        <v>1493.12</v>
      </c>
      <c r="F1369" s="141" t="s">
        <v>100</v>
      </c>
      <c r="G1369" s="140">
        <v>4954.74</v>
      </c>
      <c r="H1369" s="142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customHeight="1" thickBot="1">
      <c r="A1370" s="11" t="str">
        <f t="shared" si="64"/>
        <v>O367198 22</v>
      </c>
      <c r="B1370" s="3" t="s">
        <v>234</v>
      </c>
      <c r="C1370" s="264"/>
      <c r="D1370" s="266"/>
      <c r="E1370" s="95">
        <v>1493.12</v>
      </c>
      <c r="F1370" s="90">
        <v>49.88</v>
      </c>
      <c r="G1370" s="95">
        <v>5004.62</v>
      </c>
      <c r="H1370" s="93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customHeight="1" thickBot="1">
      <c r="A1371" s="11" t="str">
        <f t="shared" si="64"/>
        <v>O367198 23</v>
      </c>
      <c r="B1371" s="3" t="s">
        <v>234</v>
      </c>
      <c r="C1371" s="263">
        <v>23</v>
      </c>
      <c r="D1371" s="265">
        <v>3461.62</v>
      </c>
      <c r="E1371" s="95">
        <v>1560.04</v>
      </c>
      <c r="F1371" s="90" t="s">
        <v>100</v>
      </c>
      <c r="G1371" s="95">
        <v>5021.66</v>
      </c>
      <c r="H1371" s="93">
        <v>44850</v>
      </c>
      <c r="J1371" s="32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customHeight="1" thickBot="1">
      <c r="A1372" s="11" t="str">
        <f t="shared" si="64"/>
        <v>O367198 23</v>
      </c>
      <c r="B1372" s="3" t="s">
        <v>234</v>
      </c>
      <c r="C1372" s="264"/>
      <c r="D1372" s="266"/>
      <c r="E1372" s="140">
        <v>1560.04</v>
      </c>
      <c r="F1372" s="141">
        <v>50.55</v>
      </c>
      <c r="G1372" s="140">
        <v>5072.21</v>
      </c>
      <c r="H1372" s="142">
        <v>44860</v>
      </c>
      <c r="I1372" s="43">
        <v>44860</v>
      </c>
      <c r="J1372" s="32">
        <f t="shared" si="66"/>
        <v>44835</v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customHeight="1" thickBot="1">
      <c r="A1373" s="11" t="str">
        <f t="shared" si="64"/>
        <v>O367198 24</v>
      </c>
      <c r="B1373" s="3" t="s">
        <v>234</v>
      </c>
      <c r="C1373" s="263">
        <v>24</v>
      </c>
      <c r="D1373" s="265">
        <v>3461.62</v>
      </c>
      <c r="E1373" s="140">
        <v>1631.58</v>
      </c>
      <c r="F1373" s="141" t="s">
        <v>100</v>
      </c>
      <c r="G1373" s="140">
        <v>5093.2</v>
      </c>
      <c r="H1373" s="142">
        <v>44881</v>
      </c>
      <c r="I1373" s="43">
        <v>44881</v>
      </c>
      <c r="J1373" s="32">
        <f t="shared" si="66"/>
        <v>44866</v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customHeight="1" thickBot="1">
      <c r="A1374" s="11" t="str">
        <f t="shared" si="64"/>
        <v>O367198 24</v>
      </c>
      <c r="B1374" s="3" t="s">
        <v>234</v>
      </c>
      <c r="C1374" s="264"/>
      <c r="D1374" s="266"/>
      <c r="E1374" s="95">
        <v>1631.58</v>
      </c>
      <c r="F1374" s="90">
        <v>51.27</v>
      </c>
      <c r="G1374" s="95">
        <v>5144.47</v>
      </c>
      <c r="H1374" s="93">
        <v>44891</v>
      </c>
      <c r="J1374" s="32" t="str">
        <f t="shared" si="66"/>
        <v>-</v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customHeight="1" thickBot="1">
      <c r="A1375" s="11" t="str">
        <f t="shared" si="64"/>
        <v>O367198 25</v>
      </c>
      <c r="B1375" s="3" t="s">
        <v>234</v>
      </c>
      <c r="C1375" s="255">
        <v>25</v>
      </c>
      <c r="D1375" s="257">
        <v>3461.62</v>
      </c>
      <c r="E1375" s="95">
        <v>1698.5</v>
      </c>
      <c r="F1375" s="90" t="s">
        <v>100</v>
      </c>
      <c r="G1375" s="95">
        <v>5160.12</v>
      </c>
      <c r="H1375" s="93">
        <v>44911</v>
      </c>
      <c r="J1375" s="32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customHeight="1" thickBot="1">
      <c r="A1376" s="11" t="str">
        <f t="shared" si="64"/>
        <v>O367198 25</v>
      </c>
      <c r="B1376" s="3" t="s">
        <v>234</v>
      </c>
      <c r="C1376" s="256"/>
      <c r="D1376" s="258"/>
      <c r="E1376" s="176">
        <v>1698.5</v>
      </c>
      <c r="F1376" s="178">
        <v>51.94</v>
      </c>
      <c r="G1376" s="176">
        <v>5212.0600000000004</v>
      </c>
      <c r="H1376" s="177">
        <v>44921</v>
      </c>
      <c r="I1376" s="43">
        <v>45030</v>
      </c>
      <c r="J1376" s="32">
        <f t="shared" si="66"/>
        <v>45017</v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customHeight="1" thickBot="1">
      <c r="A1377" s="11" t="str">
        <f t="shared" si="64"/>
        <v>O367198 26</v>
      </c>
      <c r="B1377" s="3" t="s">
        <v>234</v>
      </c>
      <c r="C1377" s="263">
        <v>26</v>
      </c>
      <c r="D1377" s="265">
        <v>3461.62</v>
      </c>
      <c r="E1377" s="95">
        <v>1770.04</v>
      </c>
      <c r="F1377" s="90" t="s">
        <v>100</v>
      </c>
      <c r="G1377" s="95">
        <v>5231.66</v>
      </c>
      <c r="H1377" s="93">
        <v>44942</v>
      </c>
      <c r="J1377" s="32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customHeight="1" thickBot="1">
      <c r="A1378" s="11" t="str">
        <f t="shared" si="64"/>
        <v>O367198 26</v>
      </c>
      <c r="B1378" s="3" t="s">
        <v>234</v>
      </c>
      <c r="C1378" s="264"/>
      <c r="D1378" s="266"/>
      <c r="E1378" s="140">
        <v>1770.04</v>
      </c>
      <c r="F1378" s="141">
        <v>52.66</v>
      </c>
      <c r="G1378" s="140">
        <v>5284.32</v>
      </c>
      <c r="H1378" s="142">
        <v>44952</v>
      </c>
      <c r="I1378" s="43">
        <v>44952</v>
      </c>
      <c r="J1378" s="32">
        <f t="shared" si="66"/>
        <v>44927</v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customHeight="1" thickBot="1">
      <c r="A1379" s="11" t="str">
        <f t="shared" si="64"/>
        <v>O367198 27</v>
      </c>
      <c r="B1379" s="3" t="s">
        <v>234</v>
      </c>
      <c r="C1379" s="239">
        <v>27</v>
      </c>
      <c r="D1379" s="253">
        <v>3461.62</v>
      </c>
      <c r="E1379" s="95">
        <v>1839.27</v>
      </c>
      <c r="F1379" s="90" t="s">
        <v>100</v>
      </c>
      <c r="G1379" s="95">
        <v>5300.89</v>
      </c>
      <c r="H1379" s="93">
        <v>44973</v>
      </c>
      <c r="J1379" s="32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customHeight="1" thickBot="1">
      <c r="A1380" s="11" t="str">
        <f t="shared" si="64"/>
        <v>O367198 27</v>
      </c>
      <c r="B1380" s="3" t="s">
        <v>234</v>
      </c>
      <c r="C1380" s="241"/>
      <c r="D1380" s="254"/>
      <c r="E1380" s="95">
        <v>1839.27</v>
      </c>
      <c r="F1380" s="90">
        <v>53.37</v>
      </c>
      <c r="G1380" s="95">
        <v>5354.26</v>
      </c>
      <c r="H1380" s="93">
        <v>44983</v>
      </c>
      <c r="J1380" s="32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customHeight="1" thickBot="1">
      <c r="A1381" s="11" t="str">
        <f t="shared" si="64"/>
        <v>O367198 28</v>
      </c>
      <c r="B1381" s="3" t="s">
        <v>234</v>
      </c>
      <c r="C1381" s="255">
        <v>28</v>
      </c>
      <c r="D1381" s="257">
        <v>3461.62</v>
      </c>
      <c r="E1381" s="95">
        <v>1906.2</v>
      </c>
      <c r="F1381" s="90" t="s">
        <v>100</v>
      </c>
      <c r="G1381" s="95">
        <v>5367.82</v>
      </c>
      <c r="H1381" s="93">
        <v>45001</v>
      </c>
      <c r="J1381" s="32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customHeight="1" thickBot="1">
      <c r="A1382" s="11" t="str">
        <f t="shared" si="64"/>
        <v>O367198 28</v>
      </c>
      <c r="B1382" s="3" t="s">
        <v>234</v>
      </c>
      <c r="C1382" s="256"/>
      <c r="D1382" s="258"/>
      <c r="E1382" s="176">
        <v>1906.2</v>
      </c>
      <c r="F1382" s="178">
        <v>54.04</v>
      </c>
      <c r="G1382" s="176">
        <v>5421.86</v>
      </c>
      <c r="H1382" s="177">
        <v>45011</v>
      </c>
      <c r="I1382" s="43">
        <v>45011</v>
      </c>
      <c r="J1382" s="32">
        <f t="shared" si="66"/>
        <v>44986</v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customHeight="1" thickBot="1">
      <c r="A1383" s="11" t="str">
        <f t="shared" si="64"/>
        <v>O367198 29</v>
      </c>
      <c r="B1383" s="3" t="s">
        <v>234</v>
      </c>
      <c r="C1383" s="239">
        <v>29</v>
      </c>
      <c r="D1383" s="253">
        <v>3461.62</v>
      </c>
      <c r="E1383" s="95">
        <v>1977.74</v>
      </c>
      <c r="F1383" s="90" t="s">
        <v>100</v>
      </c>
      <c r="G1383" s="95">
        <v>5439.36</v>
      </c>
      <c r="H1383" s="93">
        <v>45032</v>
      </c>
      <c r="J1383" s="32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customHeight="1" thickBot="1">
      <c r="A1384" s="11" t="str">
        <f t="shared" si="64"/>
        <v>O367198 29</v>
      </c>
      <c r="B1384" s="3" t="s">
        <v>234</v>
      </c>
      <c r="C1384" s="241"/>
      <c r="D1384" s="254"/>
      <c r="E1384" s="95">
        <v>1977.74</v>
      </c>
      <c r="F1384" s="90">
        <v>54.76</v>
      </c>
      <c r="G1384" s="95">
        <v>5494.12</v>
      </c>
      <c r="H1384" s="93">
        <v>45042</v>
      </c>
      <c r="J1384" s="32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customHeight="1" thickBot="1">
      <c r="A1385" s="11" t="str">
        <f t="shared" si="64"/>
        <v>O367198 30</v>
      </c>
      <c r="B1385" s="3" t="s">
        <v>234</v>
      </c>
      <c r="C1385" s="239">
        <v>30</v>
      </c>
      <c r="D1385" s="253">
        <v>3461.62</v>
      </c>
      <c r="E1385" s="95">
        <v>2044.67</v>
      </c>
      <c r="F1385" s="90" t="s">
        <v>100</v>
      </c>
      <c r="G1385" s="95">
        <v>5506.29</v>
      </c>
      <c r="H1385" s="93">
        <v>45062</v>
      </c>
      <c r="J1385" s="32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241"/>
      <c r="D1386" s="254"/>
      <c r="E1386" s="95">
        <v>2044.67</v>
      </c>
      <c r="F1386" s="90">
        <v>55.43</v>
      </c>
      <c r="G1386" s="95">
        <v>5561.72</v>
      </c>
      <c r="H1386" s="93">
        <v>45072</v>
      </c>
      <c r="J1386" s="32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customHeight="1" thickBot="1">
      <c r="A1387" s="11" t="str">
        <f t="shared" si="67"/>
        <v>O367198 31</v>
      </c>
      <c r="B1387" s="3" t="s">
        <v>234</v>
      </c>
      <c r="C1387" s="239">
        <v>31</v>
      </c>
      <c r="D1387" s="253">
        <v>3461.62</v>
      </c>
      <c r="E1387" s="95">
        <v>2116.1999999999998</v>
      </c>
      <c r="F1387" s="90" t="s">
        <v>100</v>
      </c>
      <c r="G1387" s="95">
        <v>5577.82</v>
      </c>
      <c r="H1387" s="93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customHeight="1" thickBot="1">
      <c r="A1388" s="11" t="str">
        <f t="shared" si="67"/>
        <v>O367198 31</v>
      </c>
      <c r="B1388" s="3" t="s">
        <v>234</v>
      </c>
      <c r="C1388" s="241"/>
      <c r="D1388" s="254"/>
      <c r="E1388" s="95">
        <v>2116.1999999999998</v>
      </c>
      <c r="F1388" s="90">
        <v>56.15</v>
      </c>
      <c r="G1388" s="95">
        <v>5633.97</v>
      </c>
      <c r="H1388" s="93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customHeight="1" thickBot="1">
      <c r="A1389" s="11" t="str">
        <f t="shared" si="67"/>
        <v>O367198 32</v>
      </c>
      <c r="B1389" s="3" t="s">
        <v>234</v>
      </c>
      <c r="C1389" s="239">
        <v>32</v>
      </c>
      <c r="D1389" s="253">
        <v>3461.62</v>
      </c>
      <c r="E1389" s="95">
        <v>2183.13</v>
      </c>
      <c r="F1389" s="90" t="s">
        <v>100</v>
      </c>
      <c r="G1389" s="95">
        <v>5644.75</v>
      </c>
      <c r="H1389" s="93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customHeight="1" thickBot="1">
      <c r="A1390" s="11" t="str">
        <f t="shared" si="67"/>
        <v>O367198 32</v>
      </c>
      <c r="B1390" s="3" t="s">
        <v>234</v>
      </c>
      <c r="C1390" s="241"/>
      <c r="D1390" s="254"/>
      <c r="E1390" s="95">
        <v>2183.13</v>
      </c>
      <c r="F1390" s="90">
        <v>56.83</v>
      </c>
      <c r="G1390" s="95">
        <v>5701.58</v>
      </c>
      <c r="H1390" s="93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customHeight="1" thickBot="1">
      <c r="A1391" s="11" t="str">
        <f t="shared" si="67"/>
        <v>O367198 33</v>
      </c>
      <c r="B1391" s="3" t="s">
        <v>234</v>
      </c>
      <c r="C1391" s="239">
        <v>33</v>
      </c>
      <c r="D1391" s="253">
        <v>3461.62</v>
      </c>
      <c r="E1391" s="95">
        <v>2254.67</v>
      </c>
      <c r="F1391" s="90" t="s">
        <v>100</v>
      </c>
      <c r="G1391" s="95">
        <v>5716.29</v>
      </c>
      <c r="H1391" s="93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customHeight="1" thickBot="1">
      <c r="A1392" s="11" t="str">
        <f t="shared" si="67"/>
        <v>O367198 33</v>
      </c>
      <c r="B1392" s="3" t="s">
        <v>234</v>
      </c>
      <c r="C1392" s="241"/>
      <c r="D1392" s="254"/>
      <c r="E1392" s="95">
        <v>2254.67</v>
      </c>
      <c r="F1392" s="90">
        <v>57.55</v>
      </c>
      <c r="G1392" s="95">
        <v>5773.84</v>
      </c>
      <c r="H1392" s="93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customHeight="1" thickBot="1">
      <c r="A1393" s="11" t="str">
        <f t="shared" si="67"/>
        <v>O367198 34</v>
      </c>
      <c r="B1393" s="3" t="s">
        <v>234</v>
      </c>
      <c r="C1393" s="239">
        <v>34</v>
      </c>
      <c r="D1393" s="253">
        <v>3461.62</v>
      </c>
      <c r="E1393" s="95">
        <v>2323.9</v>
      </c>
      <c r="F1393" s="90" t="s">
        <v>100</v>
      </c>
      <c r="G1393" s="95">
        <v>5785.52</v>
      </c>
      <c r="H1393" s="93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customHeight="1" thickBot="1">
      <c r="A1394" s="11" t="str">
        <f t="shared" si="67"/>
        <v>O367198 34</v>
      </c>
      <c r="B1394" s="3" t="s">
        <v>234</v>
      </c>
      <c r="C1394" s="241"/>
      <c r="D1394" s="254"/>
      <c r="E1394" s="95">
        <v>2323.9</v>
      </c>
      <c r="F1394" s="90">
        <v>58.24</v>
      </c>
      <c r="G1394" s="95">
        <v>5843.76</v>
      </c>
      <c r="H1394" s="93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customHeight="1" thickBot="1">
      <c r="A1395" s="11" t="str">
        <f t="shared" si="67"/>
        <v>O367198 35</v>
      </c>
      <c r="B1395" s="3" t="s">
        <v>234</v>
      </c>
      <c r="C1395" s="239">
        <v>35</v>
      </c>
      <c r="D1395" s="253">
        <v>3461.62</v>
      </c>
      <c r="E1395" s="95">
        <v>2390.8200000000002</v>
      </c>
      <c r="F1395" s="90" t="s">
        <v>100</v>
      </c>
      <c r="G1395" s="95">
        <v>5852.44</v>
      </c>
      <c r="H1395" s="93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customHeight="1" thickBot="1">
      <c r="A1396" s="11" t="str">
        <f t="shared" si="67"/>
        <v>O367198 35</v>
      </c>
      <c r="B1396" s="3" t="s">
        <v>234</v>
      </c>
      <c r="C1396" s="241"/>
      <c r="D1396" s="254"/>
      <c r="E1396" s="95">
        <v>2390.8200000000002</v>
      </c>
      <c r="F1396" s="90">
        <v>58.91</v>
      </c>
      <c r="G1396" s="95">
        <v>5911.35</v>
      </c>
      <c r="H1396" s="93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customHeight="1" thickBot="1">
      <c r="A1397" s="11" t="str">
        <f t="shared" si="67"/>
        <v>O367198 36</v>
      </c>
      <c r="B1397" s="3" t="s">
        <v>234</v>
      </c>
      <c r="C1397" s="239">
        <v>36</v>
      </c>
      <c r="D1397" s="253">
        <v>3461.62</v>
      </c>
      <c r="E1397" s="95">
        <v>2462.37</v>
      </c>
      <c r="F1397" s="90" t="s">
        <v>100</v>
      </c>
      <c r="G1397" s="95">
        <v>5923.99</v>
      </c>
      <c r="H1397" s="93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customHeight="1" thickBot="1">
      <c r="A1398" s="11" t="str">
        <f t="shared" si="67"/>
        <v>O367198 36</v>
      </c>
      <c r="B1398" s="3" t="s">
        <v>234</v>
      </c>
      <c r="C1398" s="241"/>
      <c r="D1398" s="254"/>
      <c r="E1398" s="95">
        <v>2462.37</v>
      </c>
      <c r="F1398" s="90">
        <v>59.63</v>
      </c>
      <c r="G1398" s="95">
        <v>5983.62</v>
      </c>
      <c r="H1398" s="93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customHeight="1" thickBot="1">
      <c r="A1399" s="11" t="str">
        <f t="shared" si="67"/>
        <v>O367198 37</v>
      </c>
      <c r="B1399" s="3" t="s">
        <v>234</v>
      </c>
      <c r="C1399" s="239">
        <v>37</v>
      </c>
      <c r="D1399" s="253">
        <v>3461.62</v>
      </c>
      <c r="E1399" s="95">
        <v>2529.29</v>
      </c>
      <c r="F1399" s="90" t="s">
        <v>100</v>
      </c>
      <c r="G1399" s="95">
        <v>5990.91</v>
      </c>
      <c r="H1399" s="93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customHeight="1" thickBot="1">
      <c r="A1400" s="11" t="str">
        <f t="shared" si="67"/>
        <v>O367198 37</v>
      </c>
      <c r="B1400" s="3" t="s">
        <v>234</v>
      </c>
      <c r="C1400" s="241"/>
      <c r="D1400" s="254"/>
      <c r="E1400" s="95">
        <v>2529.29</v>
      </c>
      <c r="F1400" s="90">
        <v>60.31</v>
      </c>
      <c r="G1400" s="95">
        <v>6051.22</v>
      </c>
      <c r="H1400" s="93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customHeight="1" thickBot="1">
      <c r="A1401" s="11" t="str">
        <f t="shared" si="67"/>
        <v>O367198 38</v>
      </c>
      <c r="B1401" s="3" t="s">
        <v>234</v>
      </c>
      <c r="C1401" s="239">
        <v>38</v>
      </c>
      <c r="D1401" s="253">
        <v>3461.62</v>
      </c>
      <c r="E1401" s="95">
        <v>2600.83</v>
      </c>
      <c r="F1401" s="90" t="s">
        <v>100</v>
      </c>
      <c r="G1401" s="95">
        <v>6062.45</v>
      </c>
      <c r="H1401" s="93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customHeight="1" thickBot="1">
      <c r="A1402" s="11" t="str">
        <f t="shared" si="67"/>
        <v>O367198 38</v>
      </c>
      <c r="B1402" s="3" t="s">
        <v>234</v>
      </c>
      <c r="C1402" s="241"/>
      <c r="D1402" s="254"/>
      <c r="E1402" s="95">
        <v>2600.83</v>
      </c>
      <c r="F1402" s="90">
        <v>61.03</v>
      </c>
      <c r="G1402" s="95">
        <v>6123.48</v>
      </c>
      <c r="H1402" s="93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customHeight="1" thickBot="1">
      <c r="A1403" s="11" t="str">
        <f t="shared" si="67"/>
        <v>O367198 39</v>
      </c>
      <c r="B1403" s="3" t="s">
        <v>234</v>
      </c>
      <c r="C1403" s="239">
        <v>39</v>
      </c>
      <c r="D1403" s="253">
        <v>3461.62</v>
      </c>
      <c r="E1403" s="95">
        <v>2670.07</v>
      </c>
      <c r="F1403" s="90" t="s">
        <v>100</v>
      </c>
      <c r="G1403" s="95">
        <v>6131.69</v>
      </c>
      <c r="H1403" s="93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customHeight="1" thickBot="1">
      <c r="A1404" s="11" t="str">
        <f t="shared" si="67"/>
        <v>O367198 39</v>
      </c>
      <c r="B1404" s="3" t="s">
        <v>234</v>
      </c>
      <c r="C1404" s="241"/>
      <c r="D1404" s="254"/>
      <c r="E1404" s="95">
        <v>2670.07</v>
      </c>
      <c r="F1404" s="90">
        <v>61.73</v>
      </c>
      <c r="G1404" s="95">
        <v>6193.42</v>
      </c>
      <c r="H1404" s="93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customHeight="1" thickBot="1">
      <c r="A1405" s="11" t="str">
        <f t="shared" si="67"/>
        <v>O367198 40</v>
      </c>
      <c r="B1405" s="3" t="s">
        <v>234</v>
      </c>
      <c r="C1405" s="239">
        <v>40</v>
      </c>
      <c r="D1405" s="253">
        <v>3461.62</v>
      </c>
      <c r="E1405" s="95">
        <v>2736.99</v>
      </c>
      <c r="F1405" s="90" t="s">
        <v>100</v>
      </c>
      <c r="G1405" s="95">
        <v>6198.61</v>
      </c>
      <c r="H1405" s="93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customHeight="1" thickBot="1">
      <c r="A1406" s="11" t="str">
        <f t="shared" si="67"/>
        <v>O367198 40</v>
      </c>
      <c r="B1406" s="3" t="s">
        <v>234</v>
      </c>
      <c r="C1406" s="241"/>
      <c r="D1406" s="254"/>
      <c r="E1406" s="95">
        <v>2736.99</v>
      </c>
      <c r="F1406" s="90">
        <v>62.4</v>
      </c>
      <c r="G1406" s="95">
        <v>6261.01</v>
      </c>
      <c r="H1406" s="93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customHeight="1" thickBot="1">
      <c r="A1407" s="11" t="str">
        <f t="shared" si="67"/>
        <v>O367198 41</v>
      </c>
      <c r="B1407" s="3" t="s">
        <v>234</v>
      </c>
      <c r="C1407" s="239">
        <v>41</v>
      </c>
      <c r="D1407" s="253">
        <v>3461.62</v>
      </c>
      <c r="E1407" s="95">
        <v>2808.52</v>
      </c>
      <c r="F1407" s="90" t="s">
        <v>100</v>
      </c>
      <c r="G1407" s="95">
        <v>6270.14</v>
      </c>
      <c r="H1407" s="93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customHeight="1" thickBot="1">
      <c r="A1408" s="11" t="str">
        <f t="shared" si="67"/>
        <v>O367198 41</v>
      </c>
      <c r="B1408" s="3" t="s">
        <v>234</v>
      </c>
      <c r="C1408" s="241"/>
      <c r="D1408" s="254"/>
      <c r="E1408" s="95">
        <v>2808.52</v>
      </c>
      <c r="F1408" s="90">
        <v>63.12</v>
      </c>
      <c r="G1408" s="95">
        <v>6333.26</v>
      </c>
      <c r="H1408" s="93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customHeight="1" thickBot="1">
      <c r="A1409" s="11" t="str">
        <f t="shared" si="67"/>
        <v>O367198 42</v>
      </c>
      <c r="B1409" s="3" t="s">
        <v>234</v>
      </c>
      <c r="C1409" s="239">
        <v>42</v>
      </c>
      <c r="D1409" s="253">
        <v>3461.62</v>
      </c>
      <c r="E1409" s="95">
        <v>2875.45</v>
      </c>
      <c r="F1409" s="90" t="s">
        <v>100</v>
      </c>
      <c r="G1409" s="95">
        <v>6337.07</v>
      </c>
      <c r="H1409" s="93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customHeight="1" thickBot="1">
      <c r="A1410" s="11" t="str">
        <f t="shared" si="67"/>
        <v>O367198 42</v>
      </c>
      <c r="B1410" s="3" t="s">
        <v>234</v>
      </c>
      <c r="C1410" s="241"/>
      <c r="D1410" s="254"/>
      <c r="E1410" s="95">
        <v>2875.45</v>
      </c>
      <c r="F1410" s="90">
        <v>63.8</v>
      </c>
      <c r="G1410" s="95">
        <v>6400.87</v>
      </c>
      <c r="H1410" s="93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customHeight="1" thickBot="1">
      <c r="A1411" s="11" t="str">
        <f t="shared" si="67"/>
        <v>O367198 43</v>
      </c>
      <c r="B1411" s="3" t="s">
        <v>234</v>
      </c>
      <c r="C1411" s="239">
        <v>43</v>
      </c>
      <c r="D1411" s="253">
        <v>3461.62</v>
      </c>
      <c r="E1411" s="95">
        <v>2946.99</v>
      </c>
      <c r="F1411" s="90" t="s">
        <v>100</v>
      </c>
      <c r="G1411" s="95">
        <v>6408.61</v>
      </c>
      <c r="H1411" s="93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customHeight="1" thickBot="1">
      <c r="A1412" s="11" t="str">
        <f t="shared" si="67"/>
        <v>O367198 43</v>
      </c>
      <c r="B1412" s="3" t="s">
        <v>234</v>
      </c>
      <c r="C1412" s="241"/>
      <c r="D1412" s="254"/>
      <c r="E1412" s="95">
        <v>2946.99</v>
      </c>
      <c r="F1412" s="90">
        <v>64.510000000000005</v>
      </c>
      <c r="G1412" s="95">
        <v>6473.12</v>
      </c>
      <c r="H1412" s="93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customHeight="1" thickBot="1">
      <c r="A1413" s="11" t="str">
        <f t="shared" si="67"/>
        <v>O367198 44</v>
      </c>
      <c r="B1413" s="3" t="s">
        <v>234</v>
      </c>
      <c r="C1413" s="239">
        <v>44</v>
      </c>
      <c r="D1413" s="253">
        <v>3461.62</v>
      </c>
      <c r="E1413" s="95">
        <v>3013.92</v>
      </c>
      <c r="F1413" s="90" t="s">
        <v>100</v>
      </c>
      <c r="G1413" s="95">
        <v>6475.54</v>
      </c>
      <c r="H1413" s="93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customHeight="1" thickBot="1">
      <c r="A1414" s="11" t="str">
        <f t="shared" si="67"/>
        <v>O367198 44</v>
      </c>
      <c r="B1414" s="3" t="s">
        <v>234</v>
      </c>
      <c r="C1414" s="241"/>
      <c r="D1414" s="254"/>
      <c r="E1414" s="95">
        <v>3013.92</v>
      </c>
      <c r="F1414" s="90">
        <v>65.19</v>
      </c>
      <c r="G1414" s="95">
        <v>6540.73</v>
      </c>
      <c r="H1414" s="93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customHeight="1" thickBot="1">
      <c r="A1415" s="11" t="str">
        <f t="shared" si="67"/>
        <v>O367198 45</v>
      </c>
      <c r="B1415" s="3" t="s">
        <v>234</v>
      </c>
      <c r="C1415" s="239">
        <v>45</v>
      </c>
      <c r="D1415" s="253">
        <v>3461.62</v>
      </c>
      <c r="E1415" s="95">
        <v>3085.45</v>
      </c>
      <c r="F1415" s="90" t="s">
        <v>100</v>
      </c>
      <c r="G1415" s="95">
        <v>6547.07</v>
      </c>
      <c r="H1415" s="93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customHeight="1" thickBot="1">
      <c r="A1416" s="11" t="str">
        <f t="shared" si="67"/>
        <v>O367198 45</v>
      </c>
      <c r="B1416" s="3" t="s">
        <v>234</v>
      </c>
      <c r="C1416" s="241"/>
      <c r="D1416" s="254"/>
      <c r="E1416" s="95">
        <v>3085.45</v>
      </c>
      <c r="F1416" s="90">
        <v>65.91</v>
      </c>
      <c r="G1416" s="95">
        <v>6612.98</v>
      </c>
      <c r="H1416" s="93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customHeight="1" thickBot="1">
      <c r="A1417" s="11" t="str">
        <f t="shared" si="67"/>
        <v>O367198 46</v>
      </c>
      <c r="B1417" s="3" t="s">
        <v>234</v>
      </c>
      <c r="C1417" s="239">
        <v>46</v>
      </c>
      <c r="D1417" s="253">
        <v>3461.62</v>
      </c>
      <c r="E1417" s="95">
        <v>3154.69</v>
      </c>
      <c r="F1417" s="90" t="s">
        <v>100</v>
      </c>
      <c r="G1417" s="95">
        <v>6616.31</v>
      </c>
      <c r="H1417" s="93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customHeight="1" thickBot="1">
      <c r="A1418" s="11" t="str">
        <f t="shared" si="67"/>
        <v>O367198 46</v>
      </c>
      <c r="B1418" s="3" t="s">
        <v>234</v>
      </c>
      <c r="C1418" s="241"/>
      <c r="D1418" s="254"/>
      <c r="E1418" s="95">
        <v>3154.69</v>
      </c>
      <c r="F1418" s="90">
        <v>66.599999999999994</v>
      </c>
      <c r="G1418" s="95">
        <v>6682.91</v>
      </c>
      <c r="H1418" s="93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customHeight="1" thickBot="1">
      <c r="A1419" s="11" t="str">
        <f t="shared" si="67"/>
        <v>O367198 47</v>
      </c>
      <c r="B1419" s="3" t="s">
        <v>234</v>
      </c>
      <c r="C1419" s="239">
        <v>47</v>
      </c>
      <c r="D1419" s="253">
        <v>3461.62</v>
      </c>
      <c r="E1419" s="95">
        <v>3221.62</v>
      </c>
      <c r="F1419" s="90" t="s">
        <v>100</v>
      </c>
      <c r="G1419" s="95">
        <v>6683.24</v>
      </c>
      <c r="H1419" s="93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customHeight="1" thickBot="1">
      <c r="A1420" s="11" t="str">
        <f t="shared" si="67"/>
        <v>O367198 47</v>
      </c>
      <c r="B1420" s="3" t="s">
        <v>234</v>
      </c>
      <c r="C1420" s="241"/>
      <c r="D1420" s="254"/>
      <c r="E1420" s="95">
        <v>3221.62</v>
      </c>
      <c r="F1420" s="90">
        <v>67.27</v>
      </c>
      <c r="G1420" s="95">
        <v>6750.51</v>
      </c>
      <c r="H1420" s="93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customHeight="1" thickBot="1">
      <c r="A1421" s="11" t="str">
        <f t="shared" si="67"/>
        <v>O367198 48</v>
      </c>
      <c r="B1421" s="3" t="s">
        <v>234</v>
      </c>
      <c r="C1421" s="239">
        <v>48</v>
      </c>
      <c r="D1421" s="253">
        <v>3461.62</v>
      </c>
      <c r="E1421" s="95">
        <v>3293.15</v>
      </c>
      <c r="F1421" s="90" t="s">
        <v>100</v>
      </c>
      <c r="G1421" s="95">
        <v>6754.77</v>
      </c>
      <c r="H1421" s="93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customHeight="1" thickBot="1">
      <c r="A1422" s="11" t="str">
        <f t="shared" si="67"/>
        <v>O367198 48</v>
      </c>
      <c r="B1422" s="3" t="s">
        <v>234</v>
      </c>
      <c r="C1422" s="241"/>
      <c r="D1422" s="254"/>
      <c r="E1422" s="95">
        <v>3293.15</v>
      </c>
      <c r="F1422" s="90">
        <v>68</v>
      </c>
      <c r="G1422" s="95">
        <v>6822.77</v>
      </c>
      <c r="H1422" s="93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customHeight="1" thickBot="1">
      <c r="A1423" s="11" t="str">
        <f t="shared" si="67"/>
        <v>O367198 49</v>
      </c>
      <c r="B1423" s="3" t="s">
        <v>234</v>
      </c>
      <c r="C1423" s="239">
        <v>49</v>
      </c>
      <c r="D1423" s="253">
        <v>3461.62</v>
      </c>
      <c r="E1423" s="95">
        <v>3360.08</v>
      </c>
      <c r="F1423" s="90" t="s">
        <v>100</v>
      </c>
      <c r="G1423" s="95">
        <v>6821.7</v>
      </c>
      <c r="H1423" s="93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customHeight="1" thickBot="1">
      <c r="A1424" s="11" t="str">
        <f t="shared" si="67"/>
        <v>O367198 49</v>
      </c>
      <c r="B1424" s="3" t="s">
        <v>234</v>
      </c>
      <c r="C1424" s="241"/>
      <c r="D1424" s="254"/>
      <c r="E1424" s="95">
        <v>3360.08</v>
      </c>
      <c r="F1424" s="90">
        <v>68.67</v>
      </c>
      <c r="G1424" s="95">
        <v>6890.37</v>
      </c>
      <c r="H1424" s="93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customHeight="1" thickBot="1">
      <c r="A1425" s="11" t="str">
        <f t="shared" si="67"/>
        <v>O367198 50</v>
      </c>
      <c r="B1425" s="3" t="s">
        <v>234</v>
      </c>
      <c r="C1425" s="239">
        <v>50</v>
      </c>
      <c r="D1425" s="253">
        <v>3461.62</v>
      </c>
      <c r="E1425" s="95">
        <v>3431.62</v>
      </c>
      <c r="F1425" s="90" t="s">
        <v>100</v>
      </c>
      <c r="G1425" s="95">
        <v>6893.24</v>
      </c>
      <c r="H1425" s="93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customHeight="1" thickBot="1">
      <c r="A1426" s="11" t="str">
        <f t="shared" si="67"/>
        <v>O367198 50</v>
      </c>
      <c r="B1426" s="3" t="s">
        <v>234</v>
      </c>
      <c r="C1426" s="241"/>
      <c r="D1426" s="254"/>
      <c r="E1426" s="95">
        <v>3431.62</v>
      </c>
      <c r="F1426" s="90">
        <v>69.400000000000006</v>
      </c>
      <c r="G1426" s="95">
        <v>6962.64</v>
      </c>
      <c r="H1426" s="93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customHeight="1" thickBot="1">
      <c r="A1427" s="11" t="str">
        <f t="shared" si="67"/>
        <v>O367198 51</v>
      </c>
      <c r="B1427" s="3" t="s">
        <v>234</v>
      </c>
      <c r="C1427" s="239">
        <v>51</v>
      </c>
      <c r="D1427" s="253">
        <v>3461.62</v>
      </c>
      <c r="E1427" s="95">
        <v>3500.85</v>
      </c>
      <c r="F1427" s="90" t="s">
        <v>100</v>
      </c>
      <c r="G1427" s="95">
        <v>6962.47</v>
      </c>
      <c r="H1427" s="93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customHeight="1" thickBot="1">
      <c r="A1428" s="11" t="str">
        <f t="shared" si="67"/>
        <v>O367198 51</v>
      </c>
      <c r="B1428" s="3" t="s">
        <v>234</v>
      </c>
      <c r="C1428" s="241"/>
      <c r="D1428" s="254"/>
      <c r="E1428" s="95">
        <v>3500.85</v>
      </c>
      <c r="F1428" s="90">
        <v>70.09</v>
      </c>
      <c r="G1428" s="95">
        <v>7032.56</v>
      </c>
      <c r="H1428" s="93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customHeight="1" thickBot="1">
      <c r="A1429" s="11" t="str">
        <f t="shared" si="67"/>
        <v>O367198 52</v>
      </c>
      <c r="B1429" s="3" t="s">
        <v>234</v>
      </c>
      <c r="C1429" s="239">
        <v>52</v>
      </c>
      <c r="D1429" s="253">
        <v>3461.62</v>
      </c>
      <c r="E1429" s="95">
        <v>3567.77</v>
      </c>
      <c r="F1429" s="90" t="s">
        <v>100</v>
      </c>
      <c r="G1429" s="95">
        <v>7029.39</v>
      </c>
      <c r="H1429" s="93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customHeight="1" thickBot="1">
      <c r="A1430" s="11" t="str">
        <f t="shared" si="67"/>
        <v>O367198 52</v>
      </c>
      <c r="B1430" s="3" t="s">
        <v>234</v>
      </c>
      <c r="C1430" s="241"/>
      <c r="D1430" s="254"/>
      <c r="E1430" s="95">
        <v>3567.77</v>
      </c>
      <c r="F1430" s="90">
        <v>70.760000000000005</v>
      </c>
      <c r="G1430" s="95">
        <v>7100.15</v>
      </c>
      <c r="H1430" s="93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customHeight="1" thickBot="1">
      <c r="A1431" s="11" t="str">
        <f t="shared" si="67"/>
        <v>O367198 53</v>
      </c>
      <c r="B1431" s="3" t="s">
        <v>234</v>
      </c>
      <c r="C1431" s="239">
        <v>53</v>
      </c>
      <c r="D1431" s="253">
        <v>3461.62</v>
      </c>
      <c r="E1431" s="95">
        <v>3639.32</v>
      </c>
      <c r="F1431" s="90" t="s">
        <v>100</v>
      </c>
      <c r="G1431" s="95">
        <v>7100.94</v>
      </c>
      <c r="H1431" s="93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customHeight="1" thickBot="1">
      <c r="A1432" s="11" t="str">
        <f t="shared" si="67"/>
        <v>O367198 53</v>
      </c>
      <c r="B1432" s="3" t="s">
        <v>234</v>
      </c>
      <c r="C1432" s="241"/>
      <c r="D1432" s="254"/>
      <c r="E1432" s="95">
        <v>3639.32</v>
      </c>
      <c r="F1432" s="90">
        <v>71.48</v>
      </c>
      <c r="G1432" s="95">
        <v>7172.42</v>
      </c>
      <c r="H1432" s="93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customHeight="1" thickBot="1">
      <c r="A1433" s="11" t="str">
        <f t="shared" si="67"/>
        <v>O367198 54</v>
      </c>
      <c r="B1433" s="3" t="s">
        <v>234</v>
      </c>
      <c r="C1433" s="239">
        <v>54</v>
      </c>
      <c r="D1433" s="253">
        <v>3461.62</v>
      </c>
      <c r="E1433" s="95">
        <v>3706.24</v>
      </c>
      <c r="F1433" s="90" t="s">
        <v>100</v>
      </c>
      <c r="G1433" s="95">
        <v>7167.86</v>
      </c>
      <c r="H1433" s="93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customHeight="1" thickBot="1">
      <c r="A1434" s="11" t="str">
        <f t="shared" si="67"/>
        <v>O367198 54</v>
      </c>
      <c r="B1434" s="3" t="s">
        <v>234</v>
      </c>
      <c r="C1434" s="241"/>
      <c r="D1434" s="254"/>
      <c r="E1434" s="95">
        <v>3706.24</v>
      </c>
      <c r="F1434" s="90">
        <v>72.16</v>
      </c>
      <c r="G1434" s="95">
        <v>7240.02</v>
      </c>
      <c r="H1434" s="93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customHeight="1" thickBot="1">
      <c r="A1435" s="11" t="str">
        <f t="shared" si="67"/>
        <v>O367198 55</v>
      </c>
      <c r="B1435" s="3" t="s">
        <v>234</v>
      </c>
      <c r="C1435" s="239">
        <v>55</v>
      </c>
      <c r="D1435" s="253">
        <v>3461.62</v>
      </c>
      <c r="E1435" s="95">
        <v>3777.78</v>
      </c>
      <c r="F1435" s="90" t="s">
        <v>100</v>
      </c>
      <c r="G1435" s="95">
        <v>7239.4</v>
      </c>
      <c r="H1435" s="93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customHeight="1" thickBot="1">
      <c r="A1436" s="11" t="str">
        <f t="shared" si="67"/>
        <v>O367198 55</v>
      </c>
      <c r="B1436" s="3" t="s">
        <v>234</v>
      </c>
      <c r="C1436" s="241"/>
      <c r="D1436" s="254"/>
      <c r="E1436" s="95">
        <v>3777.78</v>
      </c>
      <c r="F1436" s="90">
        <v>72.88</v>
      </c>
      <c r="G1436" s="95">
        <v>7312.28</v>
      </c>
      <c r="H1436" s="93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customHeight="1" thickBot="1">
      <c r="A1437" s="11" t="str">
        <f t="shared" si="67"/>
        <v>O367198 56</v>
      </c>
      <c r="B1437" s="3" t="s">
        <v>234</v>
      </c>
      <c r="C1437" s="239">
        <v>56</v>
      </c>
      <c r="D1437" s="253">
        <v>3461.62</v>
      </c>
      <c r="E1437" s="95">
        <v>3844.7</v>
      </c>
      <c r="F1437" s="90" t="s">
        <v>100</v>
      </c>
      <c r="G1437" s="95">
        <v>7306.32</v>
      </c>
      <c r="H1437" s="93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customHeight="1" thickBot="1">
      <c r="A1438" s="11" t="str">
        <f t="shared" si="67"/>
        <v>O367198 56</v>
      </c>
      <c r="B1438" s="3" t="s">
        <v>234</v>
      </c>
      <c r="C1438" s="241"/>
      <c r="D1438" s="254"/>
      <c r="E1438" s="95">
        <v>3844.7</v>
      </c>
      <c r="F1438" s="90">
        <v>73.55</v>
      </c>
      <c r="G1438" s="95">
        <v>7379.87</v>
      </c>
      <c r="H1438" s="93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customHeight="1" thickBot="1">
      <c r="A1439" s="11" t="str">
        <f t="shared" si="67"/>
        <v>O367198 57</v>
      </c>
      <c r="B1439" s="3" t="s">
        <v>234</v>
      </c>
      <c r="C1439" s="239">
        <v>57</v>
      </c>
      <c r="D1439" s="253">
        <v>3461.62</v>
      </c>
      <c r="E1439" s="95">
        <v>3916.25</v>
      </c>
      <c r="F1439" s="90" t="s">
        <v>100</v>
      </c>
      <c r="G1439" s="95">
        <v>7377.87</v>
      </c>
      <c r="H1439" s="93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customHeight="1" thickBot="1">
      <c r="A1440" s="11" t="str">
        <f t="shared" si="67"/>
        <v>O367198 57</v>
      </c>
      <c r="B1440" s="3" t="s">
        <v>234</v>
      </c>
      <c r="C1440" s="241"/>
      <c r="D1440" s="254"/>
      <c r="E1440" s="95">
        <v>3916.25</v>
      </c>
      <c r="F1440" s="90">
        <v>74.27</v>
      </c>
      <c r="G1440" s="95">
        <v>7452.14</v>
      </c>
      <c r="H1440" s="93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customHeight="1" thickBot="1">
      <c r="A1441" s="11" t="str">
        <f t="shared" si="67"/>
        <v>O367198 58</v>
      </c>
      <c r="B1441" s="3" t="s">
        <v>234</v>
      </c>
      <c r="C1441" s="239">
        <v>58</v>
      </c>
      <c r="D1441" s="253">
        <v>3461.62</v>
      </c>
      <c r="E1441" s="95">
        <v>3985.47</v>
      </c>
      <c r="F1441" s="90" t="s">
        <v>100</v>
      </c>
      <c r="G1441" s="95">
        <v>7447.09</v>
      </c>
      <c r="H1441" s="93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customHeight="1" thickBot="1">
      <c r="A1442" s="11" t="str">
        <f t="shared" si="67"/>
        <v>O367198 58</v>
      </c>
      <c r="B1442" s="3" t="s">
        <v>234</v>
      </c>
      <c r="C1442" s="241"/>
      <c r="D1442" s="254"/>
      <c r="E1442" s="95">
        <v>3985.47</v>
      </c>
      <c r="F1442" s="90">
        <v>74.97</v>
      </c>
      <c r="G1442" s="95">
        <v>7522.06</v>
      </c>
      <c r="H1442" s="93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customHeight="1" thickBot="1">
      <c r="A1443" s="11" t="str">
        <f t="shared" si="67"/>
        <v>O367198 59</v>
      </c>
      <c r="B1443" s="3" t="s">
        <v>234</v>
      </c>
      <c r="C1443" s="239">
        <v>59</v>
      </c>
      <c r="D1443" s="253">
        <v>3461.62</v>
      </c>
      <c r="E1443" s="95">
        <v>4052.4</v>
      </c>
      <c r="F1443" s="90" t="s">
        <v>100</v>
      </c>
      <c r="G1443" s="95">
        <v>7514.02</v>
      </c>
      <c r="H1443" s="93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customHeight="1" thickBot="1">
      <c r="A1444" s="11" t="str">
        <f t="shared" si="67"/>
        <v>O367198 59</v>
      </c>
      <c r="B1444" s="3" t="s">
        <v>234</v>
      </c>
      <c r="C1444" s="241"/>
      <c r="D1444" s="254"/>
      <c r="E1444" s="95">
        <v>4052.4</v>
      </c>
      <c r="F1444" s="90">
        <v>75.650000000000006</v>
      </c>
      <c r="G1444" s="95">
        <v>7589.67</v>
      </c>
      <c r="H1444" s="93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customHeight="1" thickBot="1">
      <c r="A1445" s="11" t="str">
        <f t="shared" si="67"/>
        <v>O367198 60</v>
      </c>
      <c r="B1445" s="3" t="s">
        <v>234</v>
      </c>
      <c r="C1445" s="239">
        <v>60</v>
      </c>
      <c r="D1445" s="253">
        <v>3461.46</v>
      </c>
      <c r="E1445" s="95">
        <v>4123.76</v>
      </c>
      <c r="F1445" s="90" t="s">
        <v>100</v>
      </c>
      <c r="G1445" s="95">
        <v>7585.22</v>
      </c>
      <c r="H1445" s="93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customHeight="1" thickBot="1">
      <c r="A1446" s="11" t="str">
        <f t="shared" si="67"/>
        <v>O367198 60</v>
      </c>
      <c r="B1446" s="3" t="s">
        <v>234</v>
      </c>
      <c r="C1446" s="241"/>
      <c r="D1446" s="254"/>
      <c r="E1446" s="95">
        <v>4123.76</v>
      </c>
      <c r="F1446" s="90">
        <v>76.36</v>
      </c>
      <c r="G1446" s="95">
        <v>7661.58</v>
      </c>
      <c r="H1446" s="93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customHeight="1" thickBot="1">
      <c r="A1447" s="11" t="str">
        <f t="shared" si="67"/>
        <v>O572081 Cuota N°</v>
      </c>
      <c r="B1447" s="3" t="s">
        <v>236</v>
      </c>
      <c r="C1447" s="91" t="s">
        <v>19</v>
      </c>
      <c r="D1447" s="91" t="s">
        <v>20</v>
      </c>
      <c r="E1447" s="91" t="s">
        <v>21</v>
      </c>
      <c r="F1447" s="91" t="s">
        <v>22</v>
      </c>
      <c r="G1447" s="91" t="s">
        <v>23</v>
      </c>
      <c r="H1447" s="91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customHeight="1" thickBot="1">
      <c r="A1448" s="11" t="str">
        <f t="shared" si="67"/>
        <v>O572081 1</v>
      </c>
      <c r="B1448" s="3" t="s">
        <v>236</v>
      </c>
      <c r="C1448" s="239">
        <v>1</v>
      </c>
      <c r="D1448" s="253">
        <v>55441.56</v>
      </c>
      <c r="E1448" s="97">
        <v>14246.52</v>
      </c>
      <c r="F1448" s="89" t="s">
        <v>100</v>
      </c>
      <c r="G1448" s="97">
        <v>69688.08</v>
      </c>
      <c r="H1448" s="92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customHeight="1" thickBot="1">
      <c r="A1449" s="11" t="str">
        <f t="shared" si="67"/>
        <v>O572081 1</v>
      </c>
      <c r="B1449" s="3" t="s">
        <v>236</v>
      </c>
      <c r="C1449" s="241"/>
      <c r="D1449" s="254"/>
      <c r="E1449" s="95">
        <v>14246.52</v>
      </c>
      <c r="F1449" s="90">
        <v>778.18</v>
      </c>
      <c r="G1449" s="95">
        <v>70466.259999999995</v>
      </c>
      <c r="H1449" s="93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239">
        <v>2</v>
      </c>
      <c r="D1450" s="253">
        <v>57049.36</v>
      </c>
      <c r="E1450" s="95">
        <v>12638.72</v>
      </c>
      <c r="F1450" s="90" t="s">
        <v>100</v>
      </c>
      <c r="G1450" s="95">
        <v>69688.08</v>
      </c>
      <c r="H1450" s="93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customHeight="1" thickBot="1">
      <c r="A1451" s="11" t="str">
        <f t="shared" si="70"/>
        <v>O572081 2</v>
      </c>
      <c r="B1451" s="3" t="s">
        <v>236</v>
      </c>
      <c r="C1451" s="241"/>
      <c r="D1451" s="254"/>
      <c r="E1451" s="95">
        <v>12638.72</v>
      </c>
      <c r="F1451" s="90">
        <v>778.18</v>
      </c>
      <c r="G1451" s="95">
        <v>70466.259999999995</v>
      </c>
      <c r="H1451" s="93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customHeight="1" thickBot="1">
      <c r="A1452" s="11" t="str">
        <f t="shared" si="70"/>
        <v>O572081 3</v>
      </c>
      <c r="B1452" s="3" t="s">
        <v>236</v>
      </c>
      <c r="C1452" s="295">
        <v>3</v>
      </c>
      <c r="D1452" s="297">
        <v>58703.8</v>
      </c>
      <c r="E1452" s="120">
        <v>10984.28</v>
      </c>
      <c r="F1452" s="121" t="s">
        <v>100</v>
      </c>
      <c r="G1452" s="120">
        <v>69688.08</v>
      </c>
      <c r="H1452" s="122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customHeight="1" thickBot="1">
      <c r="A1453" s="11" t="str">
        <f t="shared" si="70"/>
        <v>O572081 3</v>
      </c>
      <c r="B1453" s="3" t="s">
        <v>236</v>
      </c>
      <c r="C1453" s="296"/>
      <c r="D1453" s="298"/>
      <c r="E1453" s="120">
        <v>10984.28</v>
      </c>
      <c r="F1453" s="121">
        <v>778.18</v>
      </c>
      <c r="G1453" s="120">
        <v>70466.259999999995</v>
      </c>
      <c r="H1453" s="122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customHeight="1" thickBot="1">
      <c r="A1454" s="11" t="str">
        <f t="shared" si="70"/>
        <v>O572081 4</v>
      </c>
      <c r="B1454" s="3" t="s">
        <v>236</v>
      </c>
      <c r="C1454" s="295">
        <v>4</v>
      </c>
      <c r="D1454" s="297">
        <v>60406.21</v>
      </c>
      <c r="E1454" s="120">
        <v>9281.8700000000008</v>
      </c>
      <c r="F1454" s="121" t="s">
        <v>100</v>
      </c>
      <c r="G1454" s="120">
        <v>69688.08</v>
      </c>
      <c r="H1454" s="122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customHeight="1" thickBot="1">
      <c r="A1455" s="11" t="str">
        <f t="shared" si="70"/>
        <v>O572081 4</v>
      </c>
      <c r="B1455" s="3" t="s">
        <v>236</v>
      </c>
      <c r="C1455" s="296"/>
      <c r="D1455" s="298"/>
      <c r="E1455" s="120">
        <v>9281.8700000000008</v>
      </c>
      <c r="F1455" s="121">
        <v>778.18</v>
      </c>
      <c r="G1455" s="120">
        <v>70466.259999999995</v>
      </c>
      <c r="H1455" s="122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customHeight="1" thickBot="1">
      <c r="A1456" s="11" t="str">
        <f t="shared" si="70"/>
        <v>O572081 5</v>
      </c>
      <c r="B1456" s="3" t="s">
        <v>236</v>
      </c>
      <c r="C1456" s="295">
        <v>5</v>
      </c>
      <c r="D1456" s="297">
        <v>62157.99</v>
      </c>
      <c r="E1456" s="120">
        <v>7530.09</v>
      </c>
      <c r="F1456" s="121" t="s">
        <v>100</v>
      </c>
      <c r="G1456" s="120">
        <v>69688.08</v>
      </c>
      <c r="H1456" s="122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customHeight="1" thickBot="1">
      <c r="A1457" s="11" t="str">
        <f t="shared" si="70"/>
        <v>O572081 5</v>
      </c>
      <c r="B1457" s="3" t="s">
        <v>236</v>
      </c>
      <c r="C1457" s="296"/>
      <c r="D1457" s="298"/>
      <c r="E1457" s="120">
        <v>7530.09</v>
      </c>
      <c r="F1457" s="121">
        <v>778.18</v>
      </c>
      <c r="G1457" s="120">
        <v>70466.259999999995</v>
      </c>
      <c r="H1457" s="122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customHeight="1" thickBot="1">
      <c r="A1458" s="11" t="str">
        <f t="shared" si="70"/>
        <v>O572081 6</v>
      </c>
      <c r="B1458" s="3" t="s">
        <v>236</v>
      </c>
      <c r="C1458" s="295">
        <v>6</v>
      </c>
      <c r="D1458" s="297">
        <v>63960.57</v>
      </c>
      <c r="E1458" s="120">
        <v>5727.51</v>
      </c>
      <c r="F1458" s="121" t="s">
        <v>100</v>
      </c>
      <c r="G1458" s="120">
        <v>69688.08</v>
      </c>
      <c r="H1458" s="122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customHeight="1" thickBot="1">
      <c r="A1459" s="11" t="str">
        <f t="shared" si="70"/>
        <v>O572081 6</v>
      </c>
      <c r="B1459" s="3" t="s">
        <v>236</v>
      </c>
      <c r="C1459" s="296"/>
      <c r="D1459" s="298"/>
      <c r="E1459" s="120">
        <v>5727.51</v>
      </c>
      <c r="F1459" s="121">
        <v>778.18</v>
      </c>
      <c r="G1459" s="120">
        <v>70466.259999999995</v>
      </c>
      <c r="H1459" s="122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customHeight="1" thickBot="1">
      <c r="A1460" s="11" t="str">
        <f t="shared" si="70"/>
        <v>O572081 7</v>
      </c>
      <c r="B1460" s="3" t="s">
        <v>236</v>
      </c>
      <c r="C1460" s="239">
        <v>7</v>
      </c>
      <c r="D1460" s="253">
        <v>65815.42</v>
      </c>
      <c r="E1460" s="95">
        <v>3872.66</v>
      </c>
      <c r="F1460" s="90" t="s">
        <v>100</v>
      </c>
      <c r="G1460" s="95">
        <v>69688.08</v>
      </c>
      <c r="H1460" s="93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customHeight="1" thickBot="1">
      <c r="A1461" s="11" t="str">
        <f t="shared" si="70"/>
        <v>O572081 7</v>
      </c>
      <c r="B1461" s="3" t="s">
        <v>236</v>
      </c>
      <c r="C1461" s="241"/>
      <c r="D1461" s="254"/>
      <c r="E1461" s="95">
        <v>3872.66</v>
      </c>
      <c r="F1461" s="90">
        <v>778.18</v>
      </c>
      <c r="G1461" s="95">
        <v>70466.259999999995</v>
      </c>
      <c r="H1461" s="93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customHeight="1" thickBot="1">
      <c r="A1462" s="11" t="str">
        <f t="shared" si="70"/>
        <v>O572081 8</v>
      </c>
      <c r="B1462" s="3" t="s">
        <v>236</v>
      </c>
      <c r="C1462" s="295">
        <v>8</v>
      </c>
      <c r="D1462" s="297">
        <v>67724.149999999994</v>
      </c>
      <c r="E1462" s="120">
        <v>1963.93</v>
      </c>
      <c r="F1462" s="121" t="s">
        <v>100</v>
      </c>
      <c r="G1462" s="120">
        <v>69688.08</v>
      </c>
      <c r="H1462" s="122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customHeight="1" thickBot="1">
      <c r="A1463" s="11" t="str">
        <f t="shared" si="70"/>
        <v>O572081 8</v>
      </c>
      <c r="B1463" s="3" t="s">
        <v>236</v>
      </c>
      <c r="C1463" s="296"/>
      <c r="D1463" s="298"/>
      <c r="E1463" s="120">
        <v>1963.93</v>
      </c>
      <c r="F1463" s="121">
        <v>778.18</v>
      </c>
      <c r="G1463" s="120">
        <v>70466.259999999995</v>
      </c>
      <c r="H1463" s="122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customHeight="1" thickBot="1">
      <c r="A1464" s="11" t="str">
        <f t="shared" si="70"/>
        <v>O775035 1</v>
      </c>
      <c r="B1464" s="124" t="s">
        <v>242</v>
      </c>
      <c r="C1464" s="287">
        <v>1</v>
      </c>
      <c r="D1464" s="289">
        <v>200904.6</v>
      </c>
      <c r="E1464" s="115">
        <v>51625.34</v>
      </c>
      <c r="F1464" s="116" t="s">
        <v>100</v>
      </c>
      <c r="G1464" s="115">
        <v>252529.94</v>
      </c>
      <c r="H1464" s="117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customHeight="1" thickBot="1">
      <c r="A1465" s="11" t="str">
        <f t="shared" si="70"/>
        <v>O775035 1</v>
      </c>
      <c r="B1465" s="124" t="s">
        <v>242</v>
      </c>
      <c r="C1465" s="288"/>
      <c r="D1465" s="290"/>
      <c r="E1465" s="118">
        <v>51625.34</v>
      </c>
      <c r="F1465" s="118">
        <v>2819.92</v>
      </c>
      <c r="G1465" s="118">
        <v>255349.86</v>
      </c>
      <c r="H1465" s="119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customHeight="1" thickBot="1">
      <c r="A1466" s="11" t="str">
        <f t="shared" si="70"/>
        <v>O775035 2</v>
      </c>
      <c r="B1466" s="124" t="s">
        <v>242</v>
      </c>
      <c r="C1466" s="287">
        <v>2</v>
      </c>
      <c r="D1466" s="289">
        <v>206730.83</v>
      </c>
      <c r="E1466" s="118">
        <v>45799.11</v>
      </c>
      <c r="F1466" s="123" t="s">
        <v>100</v>
      </c>
      <c r="G1466" s="118">
        <v>252529.94</v>
      </c>
      <c r="H1466" s="119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customHeight="1" thickBot="1">
      <c r="A1467" s="11" t="str">
        <f t="shared" si="70"/>
        <v>O775035 2</v>
      </c>
      <c r="B1467" s="124" t="s">
        <v>242</v>
      </c>
      <c r="C1467" s="288"/>
      <c r="D1467" s="290"/>
      <c r="E1467" s="118">
        <v>45799.11</v>
      </c>
      <c r="F1467" s="118">
        <v>2819.92</v>
      </c>
      <c r="G1467" s="118">
        <v>255349.86</v>
      </c>
      <c r="H1467" s="119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customHeight="1" thickBot="1">
      <c r="A1468" s="11" t="str">
        <f t="shared" si="70"/>
        <v>O775035 3</v>
      </c>
      <c r="B1468" s="124" t="s">
        <v>242</v>
      </c>
      <c r="C1468" s="283">
        <v>3</v>
      </c>
      <c r="D1468" s="285">
        <v>212726.03</v>
      </c>
      <c r="E1468" s="125">
        <v>39803.910000000003</v>
      </c>
      <c r="F1468" s="126" t="s">
        <v>100</v>
      </c>
      <c r="G1468" s="125">
        <v>252529.94</v>
      </c>
      <c r="H1468" s="127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customHeight="1" thickBot="1">
      <c r="A1469" s="11" t="str">
        <f t="shared" si="70"/>
        <v>O775035 3</v>
      </c>
      <c r="B1469" s="124" t="s">
        <v>242</v>
      </c>
      <c r="C1469" s="284"/>
      <c r="D1469" s="286"/>
      <c r="E1469" s="125">
        <v>39803.910000000003</v>
      </c>
      <c r="F1469" s="125">
        <v>2819.92</v>
      </c>
      <c r="G1469" s="125">
        <v>255349.86</v>
      </c>
      <c r="H1469" s="127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customHeight="1" thickBot="1">
      <c r="A1470" s="11" t="str">
        <f t="shared" si="70"/>
        <v>O775035 4</v>
      </c>
      <c r="B1470" s="124" t="s">
        <v>242</v>
      </c>
      <c r="C1470" s="283">
        <v>4</v>
      </c>
      <c r="D1470" s="285">
        <v>218895.08</v>
      </c>
      <c r="E1470" s="125">
        <v>33634.86</v>
      </c>
      <c r="F1470" s="126" t="s">
        <v>100</v>
      </c>
      <c r="G1470" s="125">
        <v>252529.94</v>
      </c>
      <c r="H1470" s="127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customHeight="1" thickBot="1">
      <c r="A1471" s="11" t="str">
        <f t="shared" si="70"/>
        <v>O775035 4</v>
      </c>
      <c r="B1471" s="124" t="s">
        <v>242</v>
      </c>
      <c r="C1471" s="284"/>
      <c r="D1471" s="286"/>
      <c r="E1471" s="125">
        <v>33634.86</v>
      </c>
      <c r="F1471" s="125">
        <v>2819.92</v>
      </c>
      <c r="G1471" s="125">
        <v>255349.86</v>
      </c>
      <c r="H1471" s="127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customHeight="1" thickBot="1">
      <c r="A1472" s="11" t="str">
        <f t="shared" si="70"/>
        <v>O775035 5</v>
      </c>
      <c r="B1472" s="124" t="s">
        <v>242</v>
      </c>
      <c r="C1472" s="283">
        <v>5</v>
      </c>
      <c r="D1472" s="285">
        <v>225243.04</v>
      </c>
      <c r="E1472" s="125">
        <v>27286.9</v>
      </c>
      <c r="F1472" s="126" t="s">
        <v>100</v>
      </c>
      <c r="G1472" s="125">
        <v>252529.94</v>
      </c>
      <c r="H1472" s="127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customHeight="1" thickBot="1">
      <c r="A1473" s="11" t="str">
        <f t="shared" si="70"/>
        <v>O775035 5</v>
      </c>
      <c r="B1473" s="124" t="s">
        <v>242</v>
      </c>
      <c r="C1473" s="284"/>
      <c r="D1473" s="286"/>
      <c r="E1473" s="125">
        <v>27286.9</v>
      </c>
      <c r="F1473" s="125">
        <v>2819.92</v>
      </c>
      <c r="G1473" s="125">
        <v>255349.86</v>
      </c>
      <c r="H1473" s="127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customHeight="1" thickBot="1">
      <c r="A1474" s="11" t="str">
        <f t="shared" si="70"/>
        <v>O775035 6</v>
      </c>
      <c r="B1474" s="124" t="s">
        <v>242</v>
      </c>
      <c r="C1474" s="283">
        <v>6</v>
      </c>
      <c r="D1474" s="285">
        <v>231775.09</v>
      </c>
      <c r="E1474" s="125">
        <v>20754.849999999999</v>
      </c>
      <c r="F1474" s="126" t="s">
        <v>100</v>
      </c>
      <c r="G1474" s="125">
        <v>252529.94</v>
      </c>
      <c r="H1474" s="127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customHeight="1" thickBot="1">
      <c r="A1475" s="11" t="str">
        <f t="shared" si="70"/>
        <v>O775035 6</v>
      </c>
      <c r="B1475" s="124" t="s">
        <v>242</v>
      </c>
      <c r="C1475" s="284"/>
      <c r="D1475" s="286"/>
      <c r="E1475" s="125">
        <v>20754.849999999999</v>
      </c>
      <c r="F1475" s="125">
        <v>2819.92</v>
      </c>
      <c r="G1475" s="125">
        <v>255349.86</v>
      </c>
      <c r="H1475" s="127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customHeight="1" thickBot="1">
      <c r="A1476" s="11" t="str">
        <f t="shared" si="70"/>
        <v>O775035 7</v>
      </c>
      <c r="B1476" s="124" t="s">
        <v>242</v>
      </c>
      <c r="C1476" s="283">
        <v>7</v>
      </c>
      <c r="D1476" s="285">
        <v>238496.57</v>
      </c>
      <c r="E1476" s="125">
        <v>14033.37</v>
      </c>
      <c r="F1476" s="126" t="s">
        <v>100</v>
      </c>
      <c r="G1476" s="125">
        <v>252529.94</v>
      </c>
      <c r="H1476" s="127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customHeight="1" thickBot="1">
      <c r="A1477" s="11" t="str">
        <f t="shared" si="70"/>
        <v>O775035 7</v>
      </c>
      <c r="B1477" s="124" t="s">
        <v>242</v>
      </c>
      <c r="C1477" s="284"/>
      <c r="D1477" s="286"/>
      <c r="E1477" s="125">
        <v>14033.37</v>
      </c>
      <c r="F1477" s="125">
        <v>2819.92</v>
      </c>
      <c r="G1477" s="125">
        <v>255349.86</v>
      </c>
      <c r="H1477" s="127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customHeight="1" thickBot="1">
      <c r="A1478" s="11" t="str">
        <f t="shared" si="70"/>
        <v>O775035 8</v>
      </c>
      <c r="B1478" s="124" t="s">
        <v>242</v>
      </c>
      <c r="C1478" s="283">
        <v>8</v>
      </c>
      <c r="D1478" s="285">
        <v>245412.97</v>
      </c>
      <c r="E1478" s="125">
        <v>7116.97</v>
      </c>
      <c r="F1478" s="126" t="s">
        <v>100</v>
      </c>
      <c r="G1478" s="125">
        <v>252529.94</v>
      </c>
      <c r="H1478" s="127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customHeight="1" thickBot="1">
      <c r="A1479" s="11" t="str">
        <f t="shared" si="70"/>
        <v>O775035 8</v>
      </c>
      <c r="B1479" s="124" t="s">
        <v>242</v>
      </c>
      <c r="C1479" s="284"/>
      <c r="D1479" s="286"/>
      <c r="E1479" s="125">
        <v>7116.97</v>
      </c>
      <c r="F1479" s="125">
        <v>2819.92</v>
      </c>
      <c r="G1479" s="125">
        <v>255349.86</v>
      </c>
      <c r="H1479" s="127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customHeight="1" thickBot="1">
      <c r="A1480" s="11" t="str">
        <f t="shared" si="70"/>
        <v>P379365 Cuota N°</v>
      </c>
      <c r="B1480" s="124" t="s">
        <v>245</v>
      </c>
      <c r="C1480" s="130" t="s">
        <v>19</v>
      </c>
      <c r="D1480" s="130" t="s">
        <v>20</v>
      </c>
      <c r="E1480" s="130" t="s">
        <v>21</v>
      </c>
      <c r="F1480" s="130" t="s">
        <v>22</v>
      </c>
      <c r="G1480" s="130" t="s">
        <v>23</v>
      </c>
      <c r="H1480" s="130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customHeight="1" thickBot="1">
      <c r="A1481" s="11" t="str">
        <f t="shared" si="70"/>
        <v>P379365 1</v>
      </c>
      <c r="B1481" s="124" t="s">
        <v>245</v>
      </c>
      <c r="C1481" s="287">
        <v>1</v>
      </c>
      <c r="D1481" s="289">
        <v>113265.39</v>
      </c>
      <c r="E1481" s="115">
        <v>22848.35</v>
      </c>
      <c r="F1481" s="116" t="s">
        <v>100</v>
      </c>
      <c r="G1481" s="115">
        <v>136113.74</v>
      </c>
      <c r="H1481" s="117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customHeight="1" thickBot="1">
      <c r="A1482" s="11" t="str">
        <f t="shared" si="70"/>
        <v>P379365 1</v>
      </c>
      <c r="B1482" s="124" t="s">
        <v>245</v>
      </c>
      <c r="C1482" s="288"/>
      <c r="D1482" s="290"/>
      <c r="E1482" s="118">
        <v>22848.35</v>
      </c>
      <c r="F1482" s="118">
        <v>1519.94</v>
      </c>
      <c r="G1482" s="118">
        <v>137633.68</v>
      </c>
      <c r="H1482" s="119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customHeight="1" thickBot="1">
      <c r="A1483" s="11" t="str">
        <f t="shared" si="70"/>
        <v>P379365 2</v>
      </c>
      <c r="B1483" s="124" t="s">
        <v>245</v>
      </c>
      <c r="C1483" s="287">
        <v>2</v>
      </c>
      <c r="D1483" s="289">
        <v>116787.95</v>
      </c>
      <c r="E1483" s="118">
        <v>19325.79</v>
      </c>
      <c r="F1483" s="123" t="s">
        <v>100</v>
      </c>
      <c r="G1483" s="118">
        <v>136113.74</v>
      </c>
      <c r="H1483" s="119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customHeight="1" thickBot="1">
      <c r="A1484" s="11" t="str">
        <f t="shared" si="70"/>
        <v>P379365 2</v>
      </c>
      <c r="B1484" s="124" t="s">
        <v>245</v>
      </c>
      <c r="C1484" s="288"/>
      <c r="D1484" s="290"/>
      <c r="E1484" s="118">
        <v>19325.79</v>
      </c>
      <c r="F1484" s="118">
        <v>1519.94</v>
      </c>
      <c r="G1484" s="118">
        <v>137633.68</v>
      </c>
      <c r="H1484" s="119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customHeight="1" thickBot="1">
      <c r="A1485" s="11" t="str">
        <f t="shared" si="70"/>
        <v>P379365 3</v>
      </c>
      <c r="B1485" s="124" t="s">
        <v>245</v>
      </c>
      <c r="C1485" s="291">
        <v>3</v>
      </c>
      <c r="D1485" s="293">
        <v>120420.05</v>
      </c>
      <c r="E1485" s="137">
        <v>15693.69</v>
      </c>
      <c r="F1485" s="138" t="s">
        <v>100</v>
      </c>
      <c r="G1485" s="137">
        <v>136113.74</v>
      </c>
      <c r="H1485" s="139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customHeight="1" thickBot="1">
      <c r="A1486" s="11" t="str">
        <f t="shared" si="70"/>
        <v>P379365 3</v>
      </c>
      <c r="B1486" s="124" t="s">
        <v>245</v>
      </c>
      <c r="C1486" s="292"/>
      <c r="D1486" s="294"/>
      <c r="E1486" s="137">
        <v>15693.69</v>
      </c>
      <c r="F1486" s="137">
        <v>1519.94</v>
      </c>
      <c r="G1486" s="137">
        <v>137633.68</v>
      </c>
      <c r="H1486" s="139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customHeight="1" thickBot="1">
      <c r="A1487" s="11" t="str">
        <f t="shared" si="70"/>
        <v>P379365 4</v>
      </c>
      <c r="B1487" s="124" t="s">
        <v>245</v>
      </c>
      <c r="C1487" s="283">
        <v>4</v>
      </c>
      <c r="D1487" s="285">
        <v>124165.12</v>
      </c>
      <c r="E1487" s="125">
        <v>11948.62</v>
      </c>
      <c r="F1487" s="126" t="s">
        <v>100</v>
      </c>
      <c r="G1487" s="125">
        <v>136113.74</v>
      </c>
      <c r="H1487" s="127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customHeight="1" thickBot="1">
      <c r="A1488" s="11" t="str">
        <f t="shared" si="70"/>
        <v>P379365 4</v>
      </c>
      <c r="B1488" s="124" t="s">
        <v>245</v>
      </c>
      <c r="C1488" s="284"/>
      <c r="D1488" s="286"/>
      <c r="E1488" s="125">
        <v>11948.62</v>
      </c>
      <c r="F1488" s="125">
        <v>1519.94</v>
      </c>
      <c r="G1488" s="125">
        <v>137633.68</v>
      </c>
      <c r="H1488" s="127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customHeight="1" thickBot="1">
      <c r="A1489" s="11" t="str">
        <f t="shared" si="70"/>
        <v>P379365 5</v>
      </c>
      <c r="B1489" s="124" t="s">
        <v>245</v>
      </c>
      <c r="C1489" s="267">
        <v>5</v>
      </c>
      <c r="D1489" s="269">
        <v>128026.65</v>
      </c>
      <c r="E1489" s="129">
        <v>8087.09</v>
      </c>
      <c r="F1489" s="103" t="s">
        <v>100</v>
      </c>
      <c r="G1489" s="129">
        <v>136113.74</v>
      </c>
      <c r="H1489" s="131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customHeight="1" thickBot="1">
      <c r="A1490" s="11" t="str">
        <f t="shared" si="70"/>
        <v>P379365 5</v>
      </c>
      <c r="B1490" s="124" t="s">
        <v>245</v>
      </c>
      <c r="C1490" s="268"/>
      <c r="D1490" s="270"/>
      <c r="E1490" s="129">
        <v>8087.09</v>
      </c>
      <c r="F1490" s="129">
        <v>1519.94</v>
      </c>
      <c r="G1490" s="129">
        <v>137633.68</v>
      </c>
      <c r="H1490" s="131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customHeight="1" thickBot="1">
      <c r="A1491" s="11" t="str">
        <f t="shared" si="70"/>
        <v>P379365 6</v>
      </c>
      <c r="B1491" s="124" t="s">
        <v>245</v>
      </c>
      <c r="C1491" s="267">
        <v>6</v>
      </c>
      <c r="D1491" s="269">
        <v>132008.28</v>
      </c>
      <c r="E1491" s="129">
        <v>4105.46</v>
      </c>
      <c r="F1491" s="103" t="s">
        <v>100</v>
      </c>
      <c r="G1491" s="129">
        <v>136113.74</v>
      </c>
      <c r="H1491" s="131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customHeight="1" thickBot="1">
      <c r="A1492" s="11" t="str">
        <f t="shared" si="70"/>
        <v>P379365 6</v>
      </c>
      <c r="B1492" s="124" t="s">
        <v>245</v>
      </c>
      <c r="C1492" s="268"/>
      <c r="D1492" s="270"/>
      <c r="E1492" s="129">
        <v>4105.46</v>
      </c>
      <c r="F1492" s="129">
        <v>1519.94</v>
      </c>
      <c r="G1492" s="129">
        <v>137633.68</v>
      </c>
      <c r="H1492" s="131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customHeight="1" thickBot="1">
      <c r="A1493" s="11" t="str">
        <f t="shared" si="70"/>
        <v>P379420 Cuota N°</v>
      </c>
      <c r="B1493" s="3" t="s">
        <v>251</v>
      </c>
      <c r="C1493" s="130" t="s">
        <v>19</v>
      </c>
      <c r="D1493" s="130" t="s">
        <v>20</v>
      </c>
      <c r="E1493" s="130" t="s">
        <v>21</v>
      </c>
      <c r="F1493" s="130" t="s">
        <v>22</v>
      </c>
      <c r="G1493" s="130" t="s">
        <v>23</v>
      </c>
      <c r="H1493" s="130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customHeight="1" thickBot="1">
      <c r="A1494" s="11" t="str">
        <f t="shared" si="70"/>
        <v>P379420 1</v>
      </c>
      <c r="B1494" s="3" t="s">
        <v>251</v>
      </c>
      <c r="C1494" s="271">
        <v>1</v>
      </c>
      <c r="D1494" s="273">
        <v>115252.47</v>
      </c>
      <c r="E1494" s="134">
        <v>23249.19</v>
      </c>
      <c r="F1494" s="135" t="s">
        <v>100</v>
      </c>
      <c r="G1494" s="134">
        <v>138501.66</v>
      </c>
      <c r="H1494" s="136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customHeight="1" thickBot="1">
      <c r="A1495" s="11" t="str">
        <f t="shared" si="70"/>
        <v>P379420 1</v>
      </c>
      <c r="B1495" s="3" t="s">
        <v>251</v>
      </c>
      <c r="C1495" s="272"/>
      <c r="D1495" s="274"/>
      <c r="E1495" s="143">
        <v>23249.19</v>
      </c>
      <c r="F1495" s="143">
        <v>1546.6</v>
      </c>
      <c r="G1495" s="143">
        <v>140048.26</v>
      </c>
      <c r="H1495" s="144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customHeight="1" thickBot="1">
      <c r="A1496" s="11" t="str">
        <f t="shared" si="70"/>
        <v>P379420 2</v>
      </c>
      <c r="B1496" s="3" t="s">
        <v>251</v>
      </c>
      <c r="C1496" s="271">
        <v>2</v>
      </c>
      <c r="D1496" s="273">
        <v>118836.82</v>
      </c>
      <c r="E1496" s="125">
        <v>19664.84</v>
      </c>
      <c r="F1496" s="126" t="s">
        <v>100</v>
      </c>
      <c r="G1496" s="125">
        <v>138501.66</v>
      </c>
      <c r="H1496" s="127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customHeight="1" thickBot="1">
      <c r="A1497" s="11" t="str">
        <f t="shared" si="70"/>
        <v>P379420 2</v>
      </c>
      <c r="B1497" s="3" t="s">
        <v>251</v>
      </c>
      <c r="C1497" s="272"/>
      <c r="D1497" s="274"/>
      <c r="E1497" s="143">
        <v>19664.84</v>
      </c>
      <c r="F1497" s="143">
        <v>1546.6</v>
      </c>
      <c r="G1497" s="143">
        <v>140048.26</v>
      </c>
      <c r="H1497" s="144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customHeight="1" thickBot="1">
      <c r="A1498" s="11" t="str">
        <f t="shared" si="70"/>
        <v>P379420 3</v>
      </c>
      <c r="B1498" s="3" t="s">
        <v>251</v>
      </c>
      <c r="C1498" s="271">
        <v>3</v>
      </c>
      <c r="D1498" s="273">
        <v>122532.65</v>
      </c>
      <c r="E1498" s="125">
        <v>15969.01</v>
      </c>
      <c r="F1498" s="126" t="s">
        <v>100</v>
      </c>
      <c r="G1498" s="125">
        <v>138501.66</v>
      </c>
      <c r="H1498" s="127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customHeight="1" thickBot="1">
      <c r="A1499" s="11" t="str">
        <f t="shared" si="70"/>
        <v>P379420 3</v>
      </c>
      <c r="B1499" s="3" t="s">
        <v>251</v>
      </c>
      <c r="C1499" s="272"/>
      <c r="D1499" s="274"/>
      <c r="E1499" s="143">
        <v>15969.01</v>
      </c>
      <c r="F1499" s="143">
        <v>1546.6</v>
      </c>
      <c r="G1499" s="143">
        <v>140048.26</v>
      </c>
      <c r="H1499" s="144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customHeight="1" thickBot="1">
      <c r="A1500" s="11" t="str">
        <f t="shared" si="70"/>
        <v>P379420 4</v>
      </c>
      <c r="B1500" s="3" t="s">
        <v>251</v>
      </c>
      <c r="C1500" s="271">
        <v>4</v>
      </c>
      <c r="D1500" s="273">
        <v>126343.42</v>
      </c>
      <c r="E1500" s="125">
        <v>12158.24</v>
      </c>
      <c r="F1500" s="126" t="s">
        <v>100</v>
      </c>
      <c r="G1500" s="125">
        <v>138501.66</v>
      </c>
      <c r="H1500" s="127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thickBot="1">
      <c r="A1501" s="11" t="str">
        <f t="shared" si="70"/>
        <v>P379420 4</v>
      </c>
      <c r="B1501" s="3" t="s">
        <v>251</v>
      </c>
      <c r="C1501" s="272"/>
      <c r="D1501" s="274"/>
      <c r="E1501" s="143">
        <v>12158.24</v>
      </c>
      <c r="F1501" s="143">
        <v>1546.6</v>
      </c>
      <c r="G1501" s="143">
        <v>140048.26</v>
      </c>
      <c r="H1501" s="144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thickBot="1">
      <c r="A1502" s="11" t="str">
        <f t="shared" si="70"/>
        <v>P379420 5</v>
      </c>
      <c r="B1502" s="3" t="s">
        <v>251</v>
      </c>
      <c r="C1502" s="271">
        <v>5</v>
      </c>
      <c r="D1502" s="273">
        <v>130272.69</v>
      </c>
      <c r="E1502" s="129">
        <v>8228.9699999999993</v>
      </c>
      <c r="F1502" s="103" t="s">
        <v>100</v>
      </c>
      <c r="G1502" s="129">
        <v>138501.66</v>
      </c>
      <c r="H1502" s="131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thickBot="1">
      <c r="A1503" s="11" t="str">
        <f t="shared" si="70"/>
        <v>P379420 5</v>
      </c>
      <c r="B1503" s="3" t="s">
        <v>251</v>
      </c>
      <c r="C1503" s="272"/>
      <c r="D1503" s="274"/>
      <c r="E1503" s="143">
        <v>8228.9699999999993</v>
      </c>
      <c r="F1503" s="143">
        <v>1546.6</v>
      </c>
      <c r="G1503" s="143">
        <v>140048.26</v>
      </c>
      <c r="H1503" s="144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thickBot="1">
      <c r="A1504" s="11" t="str">
        <f t="shared" si="70"/>
        <v>P379420 6</v>
      </c>
      <c r="B1504" s="3" t="s">
        <v>251</v>
      </c>
      <c r="C1504" s="271">
        <v>6</v>
      </c>
      <c r="D1504" s="273">
        <v>134324.18</v>
      </c>
      <c r="E1504" s="129">
        <v>4177.4799999999996</v>
      </c>
      <c r="F1504" s="103" t="s">
        <v>100</v>
      </c>
      <c r="G1504" s="129">
        <v>138501.66</v>
      </c>
      <c r="H1504" s="131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thickBot="1">
      <c r="A1505" s="11" t="str">
        <f t="shared" si="70"/>
        <v>P379420 6</v>
      </c>
      <c r="B1505" s="3" t="s">
        <v>251</v>
      </c>
      <c r="C1505" s="272"/>
      <c r="D1505" s="274"/>
      <c r="E1505" s="143">
        <v>4177.4799999999996</v>
      </c>
      <c r="F1505" s="143">
        <v>1546.6</v>
      </c>
      <c r="G1505" s="143">
        <v>140048.26</v>
      </c>
      <c r="H1505" s="144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7.5" thickBot="1">
      <c r="A1506" s="11" t="str">
        <f t="shared" si="70"/>
        <v>P410347 Cuota N°</v>
      </c>
      <c r="B1506" s="3" t="s">
        <v>254</v>
      </c>
      <c r="C1506" s="130" t="s">
        <v>19</v>
      </c>
      <c r="D1506" s="130" t="s">
        <v>20</v>
      </c>
      <c r="E1506" s="130" t="s">
        <v>21</v>
      </c>
      <c r="F1506" s="130" t="s">
        <v>22</v>
      </c>
      <c r="G1506" s="130" t="s">
        <v>23</v>
      </c>
      <c r="H1506" s="130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t="15.75" thickBot="1">
      <c r="A1507" s="11" t="str">
        <f t="shared" si="70"/>
        <v>P410347 1</v>
      </c>
      <c r="B1507" s="3" t="s">
        <v>254</v>
      </c>
      <c r="C1507" s="283">
        <v>1</v>
      </c>
      <c r="D1507" s="285">
        <v>231602.35</v>
      </c>
      <c r="E1507" s="134">
        <v>46719.76</v>
      </c>
      <c r="F1507" s="135" t="s">
        <v>100</v>
      </c>
      <c r="G1507" s="134">
        <v>278322.11</v>
      </c>
      <c r="H1507" s="136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thickBot="1">
      <c r="A1508" s="11" t="str">
        <f t="shared" si="70"/>
        <v>P410347 1</v>
      </c>
      <c r="B1508" s="3" t="s">
        <v>254</v>
      </c>
      <c r="C1508" s="284"/>
      <c r="D1508" s="286"/>
      <c r="E1508" s="125">
        <v>46719.76</v>
      </c>
      <c r="F1508" s="125">
        <v>3107.93</v>
      </c>
      <c r="G1508" s="125">
        <v>281430.03999999998</v>
      </c>
      <c r="H1508" s="127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thickBot="1">
      <c r="A1509" s="11" t="str">
        <f t="shared" si="70"/>
        <v>P410347 2</v>
      </c>
      <c r="B1509" s="3" t="s">
        <v>254</v>
      </c>
      <c r="C1509" s="283">
        <v>2</v>
      </c>
      <c r="D1509" s="285">
        <v>238805.19</v>
      </c>
      <c r="E1509" s="125">
        <v>39516.92</v>
      </c>
      <c r="F1509" s="126" t="s">
        <v>100</v>
      </c>
      <c r="G1509" s="125">
        <v>278322.11</v>
      </c>
      <c r="H1509" s="127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thickBot="1">
      <c r="A1510" s="11" t="str">
        <f t="shared" si="70"/>
        <v>P410347 2</v>
      </c>
      <c r="B1510" s="3" t="s">
        <v>254</v>
      </c>
      <c r="C1510" s="284"/>
      <c r="D1510" s="286"/>
      <c r="E1510" s="125">
        <v>39516.92</v>
      </c>
      <c r="F1510" s="125">
        <v>3107.93</v>
      </c>
      <c r="G1510" s="125">
        <v>281430.03999999998</v>
      </c>
      <c r="H1510" s="127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thickBot="1">
      <c r="A1511" s="11" t="str">
        <f t="shared" si="70"/>
        <v>P410347 3</v>
      </c>
      <c r="B1511" s="3" t="s">
        <v>254</v>
      </c>
      <c r="C1511" s="287">
        <v>3</v>
      </c>
      <c r="D1511" s="289">
        <v>246232.03</v>
      </c>
      <c r="E1511" s="118">
        <v>32090.080000000002</v>
      </c>
      <c r="F1511" s="123" t="s">
        <v>100</v>
      </c>
      <c r="G1511" s="118">
        <v>278322.11</v>
      </c>
      <c r="H1511" s="119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thickBot="1">
      <c r="A1512" s="11" t="str">
        <f t="shared" si="70"/>
        <v>P410347 3</v>
      </c>
      <c r="B1512" s="3" t="s">
        <v>254</v>
      </c>
      <c r="C1512" s="288"/>
      <c r="D1512" s="290"/>
      <c r="E1512" s="118">
        <v>32090.080000000002</v>
      </c>
      <c r="F1512" s="118">
        <v>3107.93</v>
      </c>
      <c r="G1512" s="118">
        <v>281430.03999999998</v>
      </c>
      <c r="H1512" s="119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thickBot="1">
      <c r="A1513" s="11" t="str">
        <f t="shared" si="70"/>
        <v>P410347 4</v>
      </c>
      <c r="B1513" s="3" t="s">
        <v>254</v>
      </c>
      <c r="C1513" s="291">
        <v>4</v>
      </c>
      <c r="D1513" s="293">
        <v>253889.84</v>
      </c>
      <c r="E1513" s="137">
        <v>24432.27</v>
      </c>
      <c r="F1513" s="138" t="s">
        <v>100</v>
      </c>
      <c r="G1513" s="137">
        <v>278322.11</v>
      </c>
      <c r="H1513" s="139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thickBot="1">
      <c r="A1514" s="11" t="str">
        <f t="shared" ref="A1514:A1577" si="75">B1514&amp;" "&amp;IF(C1514="",C1513,C1514)</f>
        <v>P410347 4</v>
      </c>
      <c r="B1514" s="3" t="s">
        <v>254</v>
      </c>
      <c r="C1514" s="292"/>
      <c r="D1514" s="294"/>
      <c r="E1514" s="137">
        <v>24432.27</v>
      </c>
      <c r="F1514" s="137">
        <v>3107.93</v>
      </c>
      <c r="G1514" s="137">
        <v>281430.03999999998</v>
      </c>
      <c r="H1514" s="139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thickBot="1">
      <c r="A1515" s="11" t="str">
        <f t="shared" si="75"/>
        <v>P410347 5</v>
      </c>
      <c r="B1515" s="3" t="s">
        <v>254</v>
      </c>
      <c r="C1515" s="267">
        <v>5</v>
      </c>
      <c r="D1515" s="269">
        <v>261785.82</v>
      </c>
      <c r="E1515" s="129">
        <v>16536.29</v>
      </c>
      <c r="F1515" s="103" t="s">
        <v>100</v>
      </c>
      <c r="G1515" s="129">
        <v>278322.11</v>
      </c>
      <c r="H1515" s="131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thickBot="1">
      <c r="A1516" s="11" t="str">
        <f t="shared" si="75"/>
        <v>P410347 5</v>
      </c>
      <c r="B1516" s="3" t="s">
        <v>254</v>
      </c>
      <c r="C1516" s="268"/>
      <c r="D1516" s="270"/>
      <c r="E1516" s="129">
        <v>16536.29</v>
      </c>
      <c r="F1516" s="129">
        <v>3107.93</v>
      </c>
      <c r="G1516" s="129">
        <v>281430.03999999998</v>
      </c>
      <c r="H1516" s="131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thickBot="1">
      <c r="A1517" s="11" t="str">
        <f t="shared" si="75"/>
        <v>P410347 6</v>
      </c>
      <c r="B1517" s="3" t="s">
        <v>254</v>
      </c>
      <c r="C1517" s="267">
        <v>6</v>
      </c>
      <c r="D1517" s="269">
        <v>269927.42</v>
      </c>
      <c r="E1517" s="129">
        <v>8394.69</v>
      </c>
      <c r="F1517" s="103" t="s">
        <v>100</v>
      </c>
      <c r="G1517" s="129">
        <v>278322.11</v>
      </c>
      <c r="H1517" s="131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thickBot="1">
      <c r="A1518" s="11" t="str">
        <f t="shared" si="75"/>
        <v>P410347 6</v>
      </c>
      <c r="B1518" s="3" t="s">
        <v>254</v>
      </c>
      <c r="C1518" s="268"/>
      <c r="D1518" s="270"/>
      <c r="E1518" s="129">
        <v>8394.69</v>
      </c>
      <c r="F1518" s="129">
        <v>3107.93</v>
      </c>
      <c r="G1518" s="129">
        <v>281430.03999999998</v>
      </c>
      <c r="H1518" s="131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7.5" thickBot="1">
      <c r="A1519" s="11" t="str">
        <f t="shared" si="75"/>
        <v>P521036 Cuota N°</v>
      </c>
      <c r="B1519" s="3" t="s">
        <v>260</v>
      </c>
      <c r="C1519" s="130" t="s">
        <v>19</v>
      </c>
      <c r="D1519" s="130" t="s">
        <v>20</v>
      </c>
      <c r="E1519" s="130" t="s">
        <v>21</v>
      </c>
      <c r="F1519" s="130" t="s">
        <v>22</v>
      </c>
      <c r="G1519" s="130" t="s">
        <v>23</v>
      </c>
      <c r="H1519" s="130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t="15.75" thickBot="1">
      <c r="A1520" s="11" t="str">
        <f t="shared" si="75"/>
        <v>P521036 1</v>
      </c>
      <c r="B1520" s="3" t="s">
        <v>260</v>
      </c>
      <c r="C1520" s="271">
        <v>1</v>
      </c>
      <c r="D1520" s="273">
        <v>116588.92</v>
      </c>
      <c r="E1520" s="134">
        <v>23518.78</v>
      </c>
      <c r="F1520" s="135" t="s">
        <v>100</v>
      </c>
      <c r="G1520" s="134">
        <v>140107.70000000001</v>
      </c>
      <c r="H1520" s="136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thickBot="1">
      <c r="A1521" s="11" t="str">
        <f t="shared" si="75"/>
        <v>P521036 1</v>
      </c>
      <c r="B1521" s="3" t="s">
        <v>260</v>
      </c>
      <c r="C1521" s="272"/>
      <c r="D1521" s="274"/>
      <c r="E1521" s="143">
        <v>23518.78</v>
      </c>
      <c r="F1521" s="143">
        <v>1564.54</v>
      </c>
      <c r="G1521" s="143">
        <v>141672.24</v>
      </c>
      <c r="H1521" s="144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thickBot="1">
      <c r="A1522" s="11" t="str">
        <f t="shared" si="75"/>
        <v>P521036 2</v>
      </c>
      <c r="B1522" s="3" t="s">
        <v>260</v>
      </c>
      <c r="C1522" s="271">
        <v>2</v>
      </c>
      <c r="D1522" s="273">
        <v>120214.84</v>
      </c>
      <c r="E1522" s="125">
        <v>19892.86</v>
      </c>
      <c r="F1522" s="126" t="s">
        <v>100</v>
      </c>
      <c r="G1522" s="125">
        <v>140107.70000000001</v>
      </c>
      <c r="H1522" s="127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thickBot="1">
      <c r="A1523" s="11" t="str">
        <f t="shared" si="75"/>
        <v>P521036 2</v>
      </c>
      <c r="B1523" s="3" t="s">
        <v>260</v>
      </c>
      <c r="C1523" s="272"/>
      <c r="D1523" s="274"/>
      <c r="E1523" s="143">
        <v>19892.86</v>
      </c>
      <c r="F1523" s="143">
        <v>1564.54</v>
      </c>
      <c r="G1523" s="143">
        <v>141672.24</v>
      </c>
      <c r="H1523" s="144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thickBot="1">
      <c r="A1524" s="11" t="str">
        <f t="shared" si="75"/>
        <v>P521036 3</v>
      </c>
      <c r="B1524" s="3" t="s">
        <v>260</v>
      </c>
      <c r="C1524" s="271">
        <v>3</v>
      </c>
      <c r="D1524" s="273">
        <v>123953.52</v>
      </c>
      <c r="E1524" s="129">
        <v>16154.18</v>
      </c>
      <c r="F1524" s="103" t="s">
        <v>100</v>
      </c>
      <c r="G1524" s="129">
        <v>140107.70000000001</v>
      </c>
      <c r="H1524" s="131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thickBot="1">
      <c r="A1525" s="11" t="str">
        <f t="shared" si="75"/>
        <v>P521036 3</v>
      </c>
      <c r="B1525" s="3" t="s">
        <v>260</v>
      </c>
      <c r="C1525" s="272"/>
      <c r="D1525" s="274"/>
      <c r="E1525" s="143">
        <v>16154.18</v>
      </c>
      <c r="F1525" s="143">
        <v>1564.54</v>
      </c>
      <c r="G1525" s="143">
        <v>141672.24</v>
      </c>
      <c r="H1525" s="144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thickBot="1">
      <c r="A1526" s="11" t="str">
        <f t="shared" si="75"/>
        <v>P521036 4</v>
      </c>
      <c r="B1526" s="3" t="s">
        <v>260</v>
      </c>
      <c r="C1526" s="271">
        <v>4</v>
      </c>
      <c r="D1526" s="273">
        <v>127808.47</v>
      </c>
      <c r="E1526" s="129">
        <v>12299.23</v>
      </c>
      <c r="F1526" s="103" t="s">
        <v>100</v>
      </c>
      <c r="G1526" s="129">
        <v>140107.70000000001</v>
      </c>
      <c r="H1526" s="131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thickBot="1">
      <c r="A1527" s="11" t="str">
        <f t="shared" si="75"/>
        <v>P521036 4</v>
      </c>
      <c r="B1527" s="3" t="s">
        <v>260</v>
      </c>
      <c r="C1527" s="272"/>
      <c r="D1527" s="274"/>
      <c r="E1527" s="143">
        <v>12299.23</v>
      </c>
      <c r="F1527" s="143">
        <v>1564.54</v>
      </c>
      <c r="G1527" s="143">
        <v>141672.24</v>
      </c>
      <c r="H1527" s="144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thickBot="1">
      <c r="A1528" s="11" t="str">
        <f t="shared" si="75"/>
        <v>P521036 5</v>
      </c>
      <c r="B1528" s="3" t="s">
        <v>260</v>
      </c>
      <c r="C1528" s="271">
        <v>5</v>
      </c>
      <c r="D1528" s="273">
        <v>131783.32</v>
      </c>
      <c r="E1528" s="129">
        <v>8324.3799999999992</v>
      </c>
      <c r="F1528" s="103" t="s">
        <v>100</v>
      </c>
      <c r="G1528" s="129">
        <v>140107.70000000001</v>
      </c>
      <c r="H1528" s="131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thickBot="1">
      <c r="A1529" s="11" t="str">
        <f t="shared" si="75"/>
        <v>P521036 5</v>
      </c>
      <c r="B1529" s="3" t="s">
        <v>260</v>
      </c>
      <c r="C1529" s="272"/>
      <c r="D1529" s="274"/>
      <c r="E1529" s="143">
        <v>8324.3799999999992</v>
      </c>
      <c r="F1529" s="143">
        <v>1564.54</v>
      </c>
      <c r="G1529" s="143">
        <v>141672.24</v>
      </c>
      <c r="H1529" s="144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thickBot="1">
      <c r="A1530" s="11" t="str">
        <f t="shared" si="75"/>
        <v>P521036 6</v>
      </c>
      <c r="B1530" s="3" t="s">
        <v>260</v>
      </c>
      <c r="C1530" s="271">
        <v>6</v>
      </c>
      <c r="D1530" s="273">
        <v>135881.78</v>
      </c>
      <c r="E1530" s="129">
        <v>4225.92</v>
      </c>
      <c r="F1530" s="103" t="s">
        <v>100</v>
      </c>
      <c r="G1530" s="129">
        <v>140107.70000000001</v>
      </c>
      <c r="H1530" s="131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thickBot="1">
      <c r="A1531" s="11" t="str">
        <f t="shared" si="75"/>
        <v>P521036 6</v>
      </c>
      <c r="B1531" s="3" t="s">
        <v>260</v>
      </c>
      <c r="C1531" s="272"/>
      <c r="D1531" s="274"/>
      <c r="E1531" s="143">
        <v>4225.92</v>
      </c>
      <c r="F1531" s="143">
        <v>1564.54</v>
      </c>
      <c r="G1531" s="143">
        <v>141672.24</v>
      </c>
      <c r="H1531" s="144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7.5" thickBot="1">
      <c r="A1532" s="11" t="str">
        <f t="shared" si="75"/>
        <v>P631237 Cuota N°</v>
      </c>
      <c r="B1532" s="3" t="s">
        <v>262</v>
      </c>
      <c r="C1532" s="130" t="s">
        <v>19</v>
      </c>
      <c r="D1532" s="130" t="s">
        <v>20</v>
      </c>
      <c r="E1532" s="130" t="s">
        <v>21</v>
      </c>
      <c r="F1532" s="130" t="s">
        <v>22</v>
      </c>
      <c r="G1532" s="130" t="s">
        <v>23</v>
      </c>
      <c r="H1532" s="130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t="15.75" thickBot="1">
      <c r="A1533" s="11" t="str">
        <f t="shared" si="75"/>
        <v>P631237 1</v>
      </c>
      <c r="B1533" s="3" t="s">
        <v>262</v>
      </c>
      <c r="C1533" s="271">
        <v>1</v>
      </c>
      <c r="D1533" s="273">
        <v>95360.14</v>
      </c>
      <c r="E1533" s="134">
        <v>19236.45</v>
      </c>
      <c r="F1533" s="135" t="s">
        <v>100</v>
      </c>
      <c r="G1533" s="134">
        <v>114596.59</v>
      </c>
      <c r="H1533" s="136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thickBot="1">
      <c r="A1534" s="11" t="str">
        <f t="shared" si="75"/>
        <v>P631237 1</v>
      </c>
      <c r="B1534" s="3" t="s">
        <v>262</v>
      </c>
      <c r="C1534" s="272"/>
      <c r="D1534" s="274"/>
      <c r="E1534" s="143">
        <v>19236.45</v>
      </c>
      <c r="F1534" s="143">
        <v>1279.6600000000001</v>
      </c>
      <c r="G1534" s="143">
        <v>115876.25</v>
      </c>
      <c r="H1534" s="144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thickBot="1">
      <c r="A1535" s="11" t="str">
        <f t="shared" si="75"/>
        <v>P631237 2</v>
      </c>
      <c r="B1535" s="3" t="s">
        <v>262</v>
      </c>
      <c r="C1535" s="271">
        <v>2</v>
      </c>
      <c r="D1535" s="273">
        <v>98325.84</v>
      </c>
      <c r="E1535" s="125">
        <v>16270.75</v>
      </c>
      <c r="F1535" s="126" t="s">
        <v>100</v>
      </c>
      <c r="G1535" s="125">
        <v>114596.59</v>
      </c>
      <c r="H1535" s="127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thickBot="1">
      <c r="A1536" s="11" t="str">
        <f t="shared" si="75"/>
        <v>P631237 2</v>
      </c>
      <c r="B1536" s="3" t="s">
        <v>262</v>
      </c>
      <c r="C1536" s="272"/>
      <c r="D1536" s="274"/>
      <c r="E1536" s="143">
        <v>16270.75</v>
      </c>
      <c r="F1536" s="143">
        <v>1279.6600000000001</v>
      </c>
      <c r="G1536" s="143">
        <v>115876.25</v>
      </c>
      <c r="H1536" s="144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thickBot="1">
      <c r="A1537" s="11" t="str">
        <f t="shared" si="75"/>
        <v>P631237 3</v>
      </c>
      <c r="B1537" s="3" t="s">
        <v>262</v>
      </c>
      <c r="C1537" s="271">
        <v>3</v>
      </c>
      <c r="D1537" s="273">
        <v>101383.78</v>
      </c>
      <c r="E1537" s="129">
        <v>13212.81</v>
      </c>
      <c r="F1537" s="103" t="s">
        <v>100</v>
      </c>
      <c r="G1537" s="129">
        <v>114596.59</v>
      </c>
      <c r="H1537" s="131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thickBot="1">
      <c r="A1538" s="11" t="str">
        <f t="shared" si="75"/>
        <v>P631237 3</v>
      </c>
      <c r="B1538" s="3" t="s">
        <v>262</v>
      </c>
      <c r="C1538" s="272"/>
      <c r="D1538" s="274"/>
      <c r="E1538" s="143">
        <v>13212.81</v>
      </c>
      <c r="F1538" s="143">
        <v>1279.6600000000001</v>
      </c>
      <c r="G1538" s="143">
        <v>115876.25</v>
      </c>
      <c r="H1538" s="144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thickBot="1">
      <c r="A1539" s="11" t="str">
        <f t="shared" si="75"/>
        <v>P631237 4</v>
      </c>
      <c r="B1539" s="3" t="s">
        <v>262</v>
      </c>
      <c r="C1539" s="271">
        <v>4</v>
      </c>
      <c r="D1539" s="273">
        <v>104536.81</v>
      </c>
      <c r="E1539" s="129">
        <v>10059.780000000001</v>
      </c>
      <c r="F1539" s="103" t="s">
        <v>100</v>
      </c>
      <c r="G1539" s="129">
        <v>114596.59</v>
      </c>
      <c r="H1539" s="131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thickBot="1">
      <c r="A1540" s="11" t="str">
        <f t="shared" si="75"/>
        <v>P631237 4</v>
      </c>
      <c r="B1540" s="3" t="s">
        <v>262</v>
      </c>
      <c r="C1540" s="272"/>
      <c r="D1540" s="274"/>
      <c r="E1540" s="143">
        <v>10059.780000000001</v>
      </c>
      <c r="F1540" s="143">
        <v>1279.6600000000001</v>
      </c>
      <c r="G1540" s="143">
        <v>115876.25</v>
      </c>
      <c r="H1540" s="144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thickBot="1">
      <c r="A1541" s="11" t="str">
        <f t="shared" si="75"/>
        <v>P631237 5</v>
      </c>
      <c r="B1541" s="3" t="s">
        <v>262</v>
      </c>
      <c r="C1541" s="275">
        <v>5</v>
      </c>
      <c r="D1541" s="277">
        <v>107787.91</v>
      </c>
      <c r="E1541" s="129">
        <v>6808.68</v>
      </c>
      <c r="F1541" s="103" t="s">
        <v>100</v>
      </c>
      <c r="G1541" s="129">
        <v>114596.59</v>
      </c>
      <c r="H1541" s="131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thickBot="1">
      <c r="A1542" s="11" t="str">
        <f t="shared" si="75"/>
        <v>P631237 5</v>
      </c>
      <c r="B1542" s="3" t="s">
        <v>262</v>
      </c>
      <c r="C1542" s="276"/>
      <c r="D1542" s="278"/>
      <c r="E1542" s="155">
        <v>6808.68</v>
      </c>
      <c r="F1542" s="155">
        <v>1279.6600000000001</v>
      </c>
      <c r="G1542" s="155">
        <v>115876.25</v>
      </c>
      <c r="H1542" s="157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thickBot="1">
      <c r="A1543" s="11" t="str">
        <f t="shared" si="75"/>
        <v>P631237 6</v>
      </c>
      <c r="B1543" s="3" t="s">
        <v>262</v>
      </c>
      <c r="C1543" s="271">
        <v>6</v>
      </c>
      <c r="D1543" s="273">
        <v>111140.22</v>
      </c>
      <c r="E1543" s="143">
        <v>3456.37</v>
      </c>
      <c r="F1543" s="147" t="s">
        <v>100</v>
      </c>
      <c r="G1543" s="143">
        <v>114596.59</v>
      </c>
      <c r="H1543" s="144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thickBot="1">
      <c r="A1544" s="11" t="str">
        <f t="shared" si="75"/>
        <v>P631237 6</v>
      </c>
      <c r="B1544" s="3" t="s">
        <v>262</v>
      </c>
      <c r="C1544" s="272"/>
      <c r="D1544" s="274"/>
      <c r="E1544" s="129">
        <v>3456.37</v>
      </c>
      <c r="F1544" s="129">
        <v>1279.6600000000001</v>
      </c>
      <c r="G1544" s="129">
        <v>115876.25</v>
      </c>
      <c r="H1544" s="131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7.5" thickBot="1">
      <c r="A1545" s="11" t="str">
        <f t="shared" si="75"/>
        <v>P633396 Cuota N°</v>
      </c>
      <c r="B1545" s="3" t="s">
        <v>265</v>
      </c>
      <c r="C1545" s="130" t="s">
        <v>19</v>
      </c>
      <c r="D1545" s="130" t="s">
        <v>20</v>
      </c>
      <c r="E1545" s="130" t="s">
        <v>21</v>
      </c>
      <c r="F1545" s="130" t="s">
        <v>22</v>
      </c>
      <c r="G1545" s="130" t="s">
        <v>23</v>
      </c>
      <c r="H1545" s="130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thickBot="1">
      <c r="A1546" s="11" t="str">
        <f t="shared" si="75"/>
        <v>P633396 Pago a Cuenta</v>
      </c>
      <c r="B1546" s="3" t="s">
        <v>265</v>
      </c>
      <c r="C1546" s="148" t="s">
        <v>110</v>
      </c>
      <c r="D1546" s="143">
        <v>68393.16</v>
      </c>
      <c r="E1546" s="147" t="s">
        <v>100</v>
      </c>
      <c r="F1546" s="147" t="s">
        <v>100</v>
      </c>
      <c r="G1546" s="143">
        <v>68393.16</v>
      </c>
      <c r="H1546" s="144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thickBot="1">
      <c r="A1547" s="11" t="str">
        <f t="shared" si="75"/>
        <v>P633396 1</v>
      </c>
      <c r="B1547" s="3" t="s">
        <v>265</v>
      </c>
      <c r="C1547" s="271">
        <v>1</v>
      </c>
      <c r="D1547" s="273">
        <v>45595.44</v>
      </c>
      <c r="E1547" s="129">
        <v>52525.94</v>
      </c>
      <c r="F1547" s="103" t="s">
        <v>100</v>
      </c>
      <c r="G1547" s="129">
        <v>98121.38</v>
      </c>
      <c r="H1547" s="131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thickBot="1">
      <c r="A1548" s="11" t="str">
        <f t="shared" si="75"/>
        <v>P633396 1</v>
      </c>
      <c r="B1548" s="3" t="s">
        <v>265</v>
      </c>
      <c r="C1548" s="272"/>
      <c r="D1548" s="274"/>
      <c r="E1548" s="143">
        <v>52525.94</v>
      </c>
      <c r="F1548" s="143">
        <v>1095.69</v>
      </c>
      <c r="G1548" s="143">
        <v>99217.07</v>
      </c>
      <c r="H1548" s="144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thickBot="1">
      <c r="A1549" s="11" t="str">
        <f t="shared" si="75"/>
        <v>P633396 2</v>
      </c>
      <c r="B1549" s="3" t="s">
        <v>265</v>
      </c>
      <c r="C1549" s="271">
        <v>2</v>
      </c>
      <c r="D1549" s="273">
        <v>45595.44</v>
      </c>
      <c r="E1549" s="129">
        <v>47875.21</v>
      </c>
      <c r="F1549" s="103" t="s">
        <v>100</v>
      </c>
      <c r="G1549" s="129">
        <v>93470.65</v>
      </c>
      <c r="H1549" s="131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thickBot="1">
      <c r="A1550" s="11" t="str">
        <f t="shared" si="75"/>
        <v>P633396 2</v>
      </c>
      <c r="B1550" s="3" t="s">
        <v>265</v>
      </c>
      <c r="C1550" s="272"/>
      <c r="D1550" s="274"/>
      <c r="E1550" s="143">
        <v>47875.21</v>
      </c>
      <c r="F1550" s="143">
        <v>1043.76</v>
      </c>
      <c r="G1550" s="143">
        <v>94514.41</v>
      </c>
      <c r="H1550" s="144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thickBot="1">
      <c r="A1551" s="11" t="str">
        <f t="shared" si="75"/>
        <v>P633396 3</v>
      </c>
      <c r="B1551" s="3" t="s">
        <v>265</v>
      </c>
      <c r="C1551" s="275">
        <v>3</v>
      </c>
      <c r="D1551" s="277">
        <v>45595.44</v>
      </c>
      <c r="E1551" s="129">
        <v>46507.35</v>
      </c>
      <c r="F1551" s="103" t="s">
        <v>100</v>
      </c>
      <c r="G1551" s="129">
        <v>92102.79</v>
      </c>
      <c r="H1551" s="131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thickBot="1">
      <c r="A1552" s="11" t="str">
        <f t="shared" si="75"/>
        <v>P633396 3</v>
      </c>
      <c r="B1552" s="3" t="s">
        <v>265</v>
      </c>
      <c r="C1552" s="276"/>
      <c r="D1552" s="278"/>
      <c r="E1552" s="155">
        <v>46507.35</v>
      </c>
      <c r="F1552" s="155">
        <v>1028.48</v>
      </c>
      <c r="G1552" s="155">
        <v>93131.27</v>
      </c>
      <c r="H1552" s="157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thickBot="1">
      <c r="A1553" s="11" t="str">
        <f t="shared" si="75"/>
        <v>P633396 4</v>
      </c>
      <c r="B1553" s="3" t="s">
        <v>265</v>
      </c>
      <c r="C1553" s="271">
        <v>4</v>
      </c>
      <c r="D1553" s="273">
        <v>45595.44</v>
      </c>
      <c r="E1553" s="129">
        <v>45139.48</v>
      </c>
      <c r="F1553" s="103" t="s">
        <v>100</v>
      </c>
      <c r="G1553" s="129">
        <v>90734.92</v>
      </c>
      <c r="H1553" s="131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thickBot="1">
      <c r="A1554" s="11" t="str">
        <f t="shared" si="75"/>
        <v>P633396 4</v>
      </c>
      <c r="B1554" s="3" t="s">
        <v>265</v>
      </c>
      <c r="C1554" s="272"/>
      <c r="D1554" s="274"/>
      <c r="E1554" s="143">
        <v>45139.48</v>
      </c>
      <c r="F1554" s="143">
        <v>1013.21</v>
      </c>
      <c r="G1554" s="143">
        <v>91748.13</v>
      </c>
      <c r="H1554" s="144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thickBot="1">
      <c r="A1555" s="11" t="str">
        <f t="shared" si="75"/>
        <v>P633396 5</v>
      </c>
      <c r="B1555" s="3" t="s">
        <v>265</v>
      </c>
      <c r="C1555" s="271">
        <v>5</v>
      </c>
      <c r="D1555" s="273">
        <v>45595.44</v>
      </c>
      <c r="E1555" s="129">
        <v>43771.62</v>
      </c>
      <c r="F1555" s="103" t="s">
        <v>100</v>
      </c>
      <c r="G1555" s="129">
        <v>89367.06</v>
      </c>
      <c r="H1555" s="131">
        <v>44789</v>
      </c>
      <c r="J1555" s="32" t="str">
        <f t="shared" si="76"/>
        <v>-</v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thickBot="1">
      <c r="A1556" s="11" t="str">
        <f t="shared" si="75"/>
        <v>P633396 5</v>
      </c>
      <c r="B1556" s="3" t="s">
        <v>265</v>
      </c>
      <c r="C1556" s="272"/>
      <c r="D1556" s="274"/>
      <c r="E1556" s="143">
        <v>43771.62</v>
      </c>
      <c r="F1556" s="147">
        <v>997.93</v>
      </c>
      <c r="G1556" s="143">
        <v>90364.99</v>
      </c>
      <c r="H1556" s="144">
        <v>44799</v>
      </c>
      <c r="I1556" s="43">
        <v>44881</v>
      </c>
      <c r="J1556" s="32">
        <f t="shared" si="76"/>
        <v>44866</v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thickBot="1">
      <c r="A1557" s="11" t="str">
        <f t="shared" si="75"/>
        <v>P633396 6</v>
      </c>
      <c r="B1557" s="3" t="s">
        <v>265</v>
      </c>
      <c r="C1557" s="275">
        <v>6</v>
      </c>
      <c r="D1557" s="277">
        <v>45595.44</v>
      </c>
      <c r="E1557" s="129">
        <v>42403.76</v>
      </c>
      <c r="F1557" s="103" t="s">
        <v>100</v>
      </c>
      <c r="G1557" s="129">
        <v>87999.2</v>
      </c>
      <c r="H1557" s="131">
        <v>44820</v>
      </c>
      <c r="J1557" s="32" t="str">
        <f t="shared" si="76"/>
        <v>-</v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thickBot="1">
      <c r="A1558" s="11" t="str">
        <f t="shared" si="75"/>
        <v>P633396 6</v>
      </c>
      <c r="B1558" s="3" t="s">
        <v>265</v>
      </c>
      <c r="C1558" s="276"/>
      <c r="D1558" s="278"/>
      <c r="E1558" s="155">
        <v>42403.76</v>
      </c>
      <c r="F1558" s="156">
        <v>982.66</v>
      </c>
      <c r="G1558" s="155">
        <v>88981.86</v>
      </c>
      <c r="H1558" s="157">
        <v>44830</v>
      </c>
      <c r="I1558" s="43">
        <v>44911</v>
      </c>
      <c r="J1558" s="32">
        <f t="shared" si="76"/>
        <v>44896</v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thickBot="1">
      <c r="A1559" s="11" t="str">
        <f t="shared" si="75"/>
        <v>P633396 7</v>
      </c>
      <c r="B1559" s="3" t="s">
        <v>265</v>
      </c>
      <c r="C1559" s="275">
        <v>7</v>
      </c>
      <c r="D1559" s="277">
        <v>45595.44</v>
      </c>
      <c r="E1559" s="129">
        <v>41035.89</v>
      </c>
      <c r="F1559" s="103" t="s">
        <v>100</v>
      </c>
      <c r="G1559" s="129">
        <v>86631.33</v>
      </c>
      <c r="H1559" s="131">
        <v>44850</v>
      </c>
      <c r="J1559" s="32" t="str">
        <f t="shared" si="76"/>
        <v>-</v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thickBot="1">
      <c r="A1560" s="11" t="str">
        <f t="shared" si="75"/>
        <v>P633396 7</v>
      </c>
      <c r="B1560" s="3" t="s">
        <v>265</v>
      </c>
      <c r="C1560" s="276"/>
      <c r="D1560" s="278"/>
      <c r="E1560" s="155">
        <v>41035.89</v>
      </c>
      <c r="F1560" s="156">
        <v>967.38</v>
      </c>
      <c r="G1560" s="155">
        <v>87598.71</v>
      </c>
      <c r="H1560" s="157">
        <v>44860</v>
      </c>
      <c r="I1560" s="43">
        <v>44939</v>
      </c>
      <c r="J1560" s="32">
        <f t="shared" si="76"/>
        <v>44927</v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thickBot="1">
      <c r="A1561" s="11" t="str">
        <f t="shared" si="75"/>
        <v>P633396 8</v>
      </c>
      <c r="B1561" s="3" t="s">
        <v>265</v>
      </c>
      <c r="C1561" s="279">
        <v>8</v>
      </c>
      <c r="D1561" s="281">
        <v>45595.44</v>
      </c>
      <c r="E1561" s="129">
        <v>39668.03</v>
      </c>
      <c r="F1561" s="103" t="s">
        <v>100</v>
      </c>
      <c r="G1561" s="129">
        <v>85263.47</v>
      </c>
      <c r="H1561" s="131">
        <v>44881</v>
      </c>
      <c r="J1561" s="32" t="str">
        <f t="shared" si="76"/>
        <v>-</v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thickBot="1">
      <c r="A1562" s="11" t="str">
        <f t="shared" si="75"/>
        <v>P633396 8</v>
      </c>
      <c r="B1562" s="3" t="s">
        <v>265</v>
      </c>
      <c r="C1562" s="280"/>
      <c r="D1562" s="282"/>
      <c r="E1562" s="179">
        <v>39668.03</v>
      </c>
      <c r="F1562" s="180">
        <v>952.11</v>
      </c>
      <c r="G1562" s="179">
        <v>86215.58</v>
      </c>
      <c r="H1562" s="181">
        <v>44891</v>
      </c>
      <c r="I1562" s="43">
        <v>44973</v>
      </c>
      <c r="J1562" s="32">
        <f t="shared" si="76"/>
        <v>44958</v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thickBot="1">
      <c r="A1563" s="11" t="str">
        <f t="shared" si="75"/>
        <v>P633396 9</v>
      </c>
      <c r="B1563" s="3" t="s">
        <v>265</v>
      </c>
      <c r="C1563" s="279">
        <v>9</v>
      </c>
      <c r="D1563" s="281">
        <v>45595.44</v>
      </c>
      <c r="E1563" s="129">
        <v>38300.17</v>
      </c>
      <c r="F1563" s="103" t="s">
        <v>100</v>
      </c>
      <c r="G1563" s="129">
        <v>83895.61</v>
      </c>
      <c r="H1563" s="131">
        <v>44911</v>
      </c>
      <c r="J1563" s="32" t="str">
        <f t="shared" si="76"/>
        <v>-</v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thickBot="1">
      <c r="A1564" s="11" t="str">
        <f t="shared" si="75"/>
        <v>P633396 9</v>
      </c>
      <c r="B1564" s="3" t="s">
        <v>265</v>
      </c>
      <c r="C1564" s="280"/>
      <c r="D1564" s="282"/>
      <c r="E1564" s="179">
        <v>38300.17</v>
      </c>
      <c r="F1564" s="180">
        <v>936.83</v>
      </c>
      <c r="G1564" s="179">
        <v>84832.44</v>
      </c>
      <c r="H1564" s="181">
        <v>44921</v>
      </c>
      <c r="I1564" s="43">
        <v>44999</v>
      </c>
      <c r="J1564" s="32">
        <f t="shared" si="76"/>
        <v>44986</v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thickBot="1">
      <c r="A1565" s="11" t="str">
        <f t="shared" si="75"/>
        <v>P633396 10</v>
      </c>
      <c r="B1565" s="3" t="s">
        <v>265</v>
      </c>
      <c r="C1565" s="271">
        <v>10</v>
      </c>
      <c r="D1565" s="273">
        <v>45595.44</v>
      </c>
      <c r="E1565" s="129">
        <v>36932.300000000003</v>
      </c>
      <c r="F1565" s="103" t="s">
        <v>100</v>
      </c>
      <c r="G1565" s="129">
        <v>82527.740000000005</v>
      </c>
      <c r="H1565" s="131">
        <v>44942</v>
      </c>
      <c r="J1565" s="32" t="str">
        <f t="shared" si="76"/>
        <v>-</v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thickBot="1">
      <c r="A1566" s="11" t="str">
        <f t="shared" si="75"/>
        <v>P633396 10</v>
      </c>
      <c r="B1566" s="3" t="s">
        <v>265</v>
      </c>
      <c r="C1566" s="272"/>
      <c r="D1566" s="274"/>
      <c r="E1566" s="143">
        <v>36932.300000000003</v>
      </c>
      <c r="F1566" s="147">
        <v>921.56</v>
      </c>
      <c r="G1566" s="143">
        <v>83449.3</v>
      </c>
      <c r="H1566" s="144">
        <v>44952</v>
      </c>
      <c r="I1566" s="43">
        <v>44952</v>
      </c>
      <c r="J1566" s="32">
        <f t="shared" si="76"/>
        <v>44927</v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thickBot="1">
      <c r="A1567" s="11" t="str">
        <f t="shared" si="75"/>
        <v>P633396 11</v>
      </c>
      <c r="B1567" s="3" t="s">
        <v>265</v>
      </c>
      <c r="C1567" s="267">
        <v>11</v>
      </c>
      <c r="D1567" s="269">
        <v>45595.44</v>
      </c>
      <c r="E1567" s="129">
        <v>35564.44</v>
      </c>
      <c r="F1567" s="103" t="s">
        <v>100</v>
      </c>
      <c r="G1567" s="129">
        <v>81159.88</v>
      </c>
      <c r="H1567" s="131">
        <v>44973</v>
      </c>
      <c r="J1567" s="32" t="str">
        <f t="shared" si="76"/>
        <v/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thickBot="1">
      <c r="A1568" s="11" t="str">
        <f t="shared" si="75"/>
        <v>P633396 11</v>
      </c>
      <c r="B1568" s="3" t="s">
        <v>265</v>
      </c>
      <c r="C1568" s="268"/>
      <c r="D1568" s="270"/>
      <c r="E1568" s="129">
        <v>35564.44</v>
      </c>
      <c r="F1568" s="103">
        <v>906.29</v>
      </c>
      <c r="G1568" s="129">
        <v>82066.17</v>
      </c>
      <c r="H1568" s="131">
        <v>44983</v>
      </c>
      <c r="J1568" s="32" t="str">
        <f t="shared" si="76"/>
        <v/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thickBot="1">
      <c r="A1569" s="11" t="str">
        <f t="shared" si="75"/>
        <v>P633396 12</v>
      </c>
      <c r="B1569" s="3" t="s">
        <v>265</v>
      </c>
      <c r="C1569" s="267">
        <v>12</v>
      </c>
      <c r="D1569" s="269">
        <v>45595.44</v>
      </c>
      <c r="E1569" s="129">
        <v>34196.58</v>
      </c>
      <c r="F1569" s="103" t="s">
        <v>100</v>
      </c>
      <c r="G1569" s="129">
        <v>79792.02</v>
      </c>
      <c r="H1569" s="131">
        <v>45001</v>
      </c>
      <c r="J1569" s="32" t="str">
        <f t="shared" si="76"/>
        <v/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thickBot="1">
      <c r="A1570" s="11" t="str">
        <f t="shared" si="75"/>
        <v>P633396 12</v>
      </c>
      <c r="B1570" s="3" t="s">
        <v>265</v>
      </c>
      <c r="C1570" s="268"/>
      <c r="D1570" s="270"/>
      <c r="E1570" s="129">
        <v>34196.58</v>
      </c>
      <c r="F1570" s="103">
        <v>891.01</v>
      </c>
      <c r="G1570" s="129">
        <v>80683.03</v>
      </c>
      <c r="H1570" s="131">
        <v>45011</v>
      </c>
      <c r="J1570" s="32" t="str">
        <f t="shared" si="76"/>
        <v/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thickBot="1">
      <c r="A1571" s="11" t="str">
        <f t="shared" si="75"/>
        <v>P633396 13</v>
      </c>
      <c r="B1571" s="3" t="s">
        <v>265</v>
      </c>
      <c r="C1571" s="267">
        <v>13</v>
      </c>
      <c r="D1571" s="269">
        <v>45595.44</v>
      </c>
      <c r="E1571" s="129">
        <v>32828.71</v>
      </c>
      <c r="F1571" s="103" t="s">
        <v>100</v>
      </c>
      <c r="G1571" s="129">
        <v>78424.149999999994</v>
      </c>
      <c r="H1571" s="131">
        <v>45032</v>
      </c>
      <c r="J1571" s="32" t="str">
        <f t="shared" si="76"/>
        <v/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thickBot="1">
      <c r="A1572" s="11" t="str">
        <f t="shared" si="75"/>
        <v>P633396 13</v>
      </c>
      <c r="B1572" s="3" t="s">
        <v>265</v>
      </c>
      <c r="C1572" s="268"/>
      <c r="D1572" s="270"/>
      <c r="E1572" s="129">
        <v>32828.71</v>
      </c>
      <c r="F1572" s="103">
        <v>875.74</v>
      </c>
      <c r="G1572" s="129">
        <v>79299.89</v>
      </c>
      <c r="H1572" s="131">
        <v>45042</v>
      </c>
      <c r="J1572" s="32" t="str">
        <f t="shared" si="76"/>
        <v/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thickBot="1">
      <c r="A1573" s="11" t="str">
        <f t="shared" si="75"/>
        <v>P633396 14</v>
      </c>
      <c r="B1573" s="3" t="s">
        <v>265</v>
      </c>
      <c r="C1573" s="267">
        <v>14</v>
      </c>
      <c r="D1573" s="269">
        <v>45595.44</v>
      </c>
      <c r="E1573" s="129">
        <v>31460.85</v>
      </c>
      <c r="F1573" s="103" t="s">
        <v>100</v>
      </c>
      <c r="G1573" s="129">
        <v>77056.289999999994</v>
      </c>
      <c r="H1573" s="131">
        <v>45062</v>
      </c>
      <c r="J1573" s="32" t="str">
        <f t="shared" si="76"/>
        <v/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thickBot="1">
      <c r="A1574" s="11" t="str">
        <f t="shared" si="75"/>
        <v>P633396 14</v>
      </c>
      <c r="B1574" s="3" t="s">
        <v>265</v>
      </c>
      <c r="C1574" s="268"/>
      <c r="D1574" s="270"/>
      <c r="E1574" s="129">
        <v>31460.85</v>
      </c>
      <c r="F1574" s="103">
        <v>860.46</v>
      </c>
      <c r="G1574" s="129">
        <v>77916.75</v>
      </c>
      <c r="H1574" s="131">
        <v>45072</v>
      </c>
      <c r="J1574" s="32" t="str">
        <f t="shared" si="76"/>
        <v/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thickBot="1">
      <c r="A1575" s="11" t="str">
        <f t="shared" si="75"/>
        <v>P633396 15</v>
      </c>
      <c r="B1575" s="3" t="s">
        <v>265</v>
      </c>
      <c r="C1575" s="267">
        <v>15</v>
      </c>
      <c r="D1575" s="269">
        <v>45595.44</v>
      </c>
      <c r="E1575" s="129">
        <v>30092.99</v>
      </c>
      <c r="F1575" s="103" t="s">
        <v>100</v>
      </c>
      <c r="G1575" s="129">
        <v>75688.429999999993</v>
      </c>
      <c r="H1575" s="131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thickBot="1">
      <c r="A1576" s="11" t="str">
        <f t="shared" si="75"/>
        <v>P633396 15</v>
      </c>
      <c r="B1576" s="3" t="s">
        <v>265</v>
      </c>
      <c r="C1576" s="268"/>
      <c r="D1576" s="270"/>
      <c r="E1576" s="129">
        <v>30092.99</v>
      </c>
      <c r="F1576" s="103">
        <v>845.19</v>
      </c>
      <c r="G1576" s="129">
        <v>76533.62</v>
      </c>
      <c r="H1576" s="131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thickBot="1">
      <c r="A1577" s="11" t="str">
        <f t="shared" si="75"/>
        <v>P633396 16</v>
      </c>
      <c r="B1577" s="3" t="s">
        <v>265</v>
      </c>
      <c r="C1577" s="267">
        <v>16</v>
      </c>
      <c r="D1577" s="269">
        <v>45595.44</v>
      </c>
      <c r="E1577" s="129">
        <v>28725.119999999999</v>
      </c>
      <c r="F1577" s="103" t="s">
        <v>100</v>
      </c>
      <c r="G1577" s="129">
        <v>74320.56</v>
      </c>
      <c r="H1577" s="131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thickBot="1">
      <c r="A1578" s="11" t="str">
        <f t="shared" ref="A1578:A1641" si="78">B1578&amp;" "&amp;IF(C1578="",C1577,C1578)</f>
        <v>P633396 16</v>
      </c>
      <c r="B1578" s="3" t="s">
        <v>265</v>
      </c>
      <c r="C1578" s="268"/>
      <c r="D1578" s="270"/>
      <c r="E1578" s="129">
        <v>28725.119999999999</v>
      </c>
      <c r="F1578" s="103">
        <v>829.91</v>
      </c>
      <c r="G1578" s="129">
        <v>75150.47</v>
      </c>
      <c r="H1578" s="131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thickBot="1">
      <c r="A1579" s="11" t="str">
        <f t="shared" si="78"/>
        <v>P633396 17</v>
      </c>
      <c r="B1579" s="3" t="s">
        <v>265</v>
      </c>
      <c r="C1579" s="267">
        <v>17</v>
      </c>
      <c r="D1579" s="269">
        <v>45595.44</v>
      </c>
      <c r="E1579" s="129">
        <v>27357.26</v>
      </c>
      <c r="F1579" s="103" t="s">
        <v>100</v>
      </c>
      <c r="G1579" s="129">
        <v>72952.7</v>
      </c>
      <c r="H1579" s="131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thickBot="1">
      <c r="A1580" s="11" t="str">
        <f t="shared" si="78"/>
        <v>P633396 17</v>
      </c>
      <c r="B1580" s="3" t="s">
        <v>265</v>
      </c>
      <c r="C1580" s="268"/>
      <c r="D1580" s="270"/>
      <c r="E1580" s="129">
        <v>27357.26</v>
      </c>
      <c r="F1580" s="103">
        <v>814.64</v>
      </c>
      <c r="G1580" s="129">
        <v>73767.34</v>
      </c>
      <c r="H1580" s="131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thickBot="1">
      <c r="A1581" s="11" t="str">
        <f t="shared" si="78"/>
        <v>P633396 18</v>
      </c>
      <c r="B1581" s="3" t="s">
        <v>265</v>
      </c>
      <c r="C1581" s="267">
        <v>18</v>
      </c>
      <c r="D1581" s="269">
        <v>45595.44</v>
      </c>
      <c r="E1581" s="129">
        <v>25989.4</v>
      </c>
      <c r="F1581" s="103" t="s">
        <v>100</v>
      </c>
      <c r="G1581" s="129">
        <v>71584.84</v>
      </c>
      <c r="H1581" s="131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thickBot="1">
      <c r="A1582" s="11" t="str">
        <f t="shared" si="78"/>
        <v>P633396 18</v>
      </c>
      <c r="B1582" s="3" t="s">
        <v>265</v>
      </c>
      <c r="C1582" s="268"/>
      <c r="D1582" s="270"/>
      <c r="E1582" s="129">
        <v>25989.4</v>
      </c>
      <c r="F1582" s="103">
        <v>799.36</v>
      </c>
      <c r="G1582" s="129">
        <v>72384.2</v>
      </c>
      <c r="H1582" s="131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thickBot="1">
      <c r="A1583" s="11" t="str">
        <f t="shared" si="78"/>
        <v>P633396 19</v>
      </c>
      <c r="B1583" s="3" t="s">
        <v>265</v>
      </c>
      <c r="C1583" s="267">
        <v>19</v>
      </c>
      <c r="D1583" s="269">
        <v>45595.44</v>
      </c>
      <c r="E1583" s="129">
        <v>24621.54</v>
      </c>
      <c r="F1583" s="103" t="s">
        <v>100</v>
      </c>
      <c r="G1583" s="129">
        <v>70216.98</v>
      </c>
      <c r="H1583" s="131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thickBot="1">
      <c r="A1584" s="11" t="str">
        <f t="shared" si="78"/>
        <v>P633396 19</v>
      </c>
      <c r="B1584" s="3" t="s">
        <v>265</v>
      </c>
      <c r="C1584" s="268"/>
      <c r="D1584" s="270"/>
      <c r="E1584" s="129">
        <v>24621.54</v>
      </c>
      <c r="F1584" s="103">
        <v>784.09</v>
      </c>
      <c r="G1584" s="129">
        <v>71001.070000000007</v>
      </c>
      <c r="H1584" s="131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thickBot="1">
      <c r="A1585" s="11" t="str">
        <f t="shared" si="78"/>
        <v>P633396 20</v>
      </c>
      <c r="B1585" s="3" t="s">
        <v>265</v>
      </c>
      <c r="C1585" s="267">
        <v>20</v>
      </c>
      <c r="D1585" s="269">
        <v>45595.44</v>
      </c>
      <c r="E1585" s="129">
        <v>23253.67</v>
      </c>
      <c r="F1585" s="103" t="s">
        <v>100</v>
      </c>
      <c r="G1585" s="129">
        <v>68849.11</v>
      </c>
      <c r="H1585" s="131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thickBot="1">
      <c r="A1586" s="11" t="str">
        <f t="shared" si="78"/>
        <v>P633396 20</v>
      </c>
      <c r="B1586" s="3" t="s">
        <v>265</v>
      </c>
      <c r="C1586" s="268"/>
      <c r="D1586" s="270"/>
      <c r="E1586" s="129">
        <v>23253.67</v>
      </c>
      <c r="F1586" s="103">
        <v>768.82</v>
      </c>
      <c r="G1586" s="129">
        <v>69617.929999999993</v>
      </c>
      <c r="H1586" s="131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thickBot="1">
      <c r="A1587" s="11" t="str">
        <f t="shared" si="78"/>
        <v>P633396 21</v>
      </c>
      <c r="B1587" s="3" t="s">
        <v>265</v>
      </c>
      <c r="C1587" s="267">
        <v>21</v>
      </c>
      <c r="D1587" s="269">
        <v>45595.44</v>
      </c>
      <c r="E1587" s="129">
        <v>21885.81</v>
      </c>
      <c r="F1587" s="103" t="s">
        <v>100</v>
      </c>
      <c r="G1587" s="129">
        <v>67481.25</v>
      </c>
      <c r="H1587" s="131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thickBot="1">
      <c r="A1588" s="11" t="str">
        <f t="shared" si="78"/>
        <v>P633396 21</v>
      </c>
      <c r="B1588" s="3" t="s">
        <v>265</v>
      </c>
      <c r="C1588" s="268"/>
      <c r="D1588" s="270"/>
      <c r="E1588" s="129">
        <v>21885.81</v>
      </c>
      <c r="F1588" s="103">
        <v>753.54</v>
      </c>
      <c r="G1588" s="129">
        <v>68234.789999999994</v>
      </c>
      <c r="H1588" s="131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thickBot="1">
      <c r="A1589" s="11" t="str">
        <f t="shared" si="78"/>
        <v>P633396 22</v>
      </c>
      <c r="B1589" s="3" t="s">
        <v>265</v>
      </c>
      <c r="C1589" s="267">
        <v>22</v>
      </c>
      <c r="D1589" s="269">
        <v>45595.44</v>
      </c>
      <c r="E1589" s="129">
        <v>20517.95</v>
      </c>
      <c r="F1589" s="103" t="s">
        <v>100</v>
      </c>
      <c r="G1589" s="129">
        <v>66113.39</v>
      </c>
      <c r="H1589" s="131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thickBot="1">
      <c r="A1590" s="11" t="str">
        <f t="shared" si="78"/>
        <v>P633396 22</v>
      </c>
      <c r="B1590" s="3" t="s">
        <v>265</v>
      </c>
      <c r="C1590" s="268"/>
      <c r="D1590" s="270"/>
      <c r="E1590" s="129">
        <v>20517.95</v>
      </c>
      <c r="F1590" s="103">
        <v>738.27</v>
      </c>
      <c r="G1590" s="129">
        <v>66851.66</v>
      </c>
      <c r="H1590" s="131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thickBot="1">
      <c r="A1591" s="11" t="str">
        <f t="shared" si="78"/>
        <v>P633396 23</v>
      </c>
      <c r="B1591" s="3" t="s">
        <v>265</v>
      </c>
      <c r="C1591" s="267">
        <v>23</v>
      </c>
      <c r="D1591" s="269">
        <v>45595.44</v>
      </c>
      <c r="E1591" s="129">
        <v>19150.080000000002</v>
      </c>
      <c r="F1591" s="103" t="s">
        <v>100</v>
      </c>
      <c r="G1591" s="129">
        <v>64745.52</v>
      </c>
      <c r="H1591" s="131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thickBot="1">
      <c r="A1592" s="11" t="str">
        <f t="shared" si="78"/>
        <v>P633396 23</v>
      </c>
      <c r="B1592" s="3" t="s">
        <v>265</v>
      </c>
      <c r="C1592" s="268"/>
      <c r="D1592" s="270"/>
      <c r="E1592" s="129">
        <v>19150.080000000002</v>
      </c>
      <c r="F1592" s="103">
        <v>722.99</v>
      </c>
      <c r="G1592" s="129">
        <v>65468.51</v>
      </c>
      <c r="H1592" s="131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thickBot="1">
      <c r="A1593" s="11" t="str">
        <f t="shared" si="78"/>
        <v>P633396 24</v>
      </c>
      <c r="B1593" s="3" t="s">
        <v>265</v>
      </c>
      <c r="C1593" s="267">
        <v>24</v>
      </c>
      <c r="D1593" s="269">
        <v>45595.44</v>
      </c>
      <c r="E1593" s="129">
        <v>17782.22</v>
      </c>
      <c r="F1593" s="103" t="s">
        <v>100</v>
      </c>
      <c r="G1593" s="129">
        <v>63377.66</v>
      </c>
      <c r="H1593" s="131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thickBot="1">
      <c r="A1594" s="11" t="str">
        <f t="shared" si="78"/>
        <v>P633396 24</v>
      </c>
      <c r="B1594" s="3" t="s">
        <v>265</v>
      </c>
      <c r="C1594" s="268"/>
      <c r="D1594" s="270"/>
      <c r="E1594" s="129">
        <v>17782.22</v>
      </c>
      <c r="F1594" s="103">
        <v>707.72</v>
      </c>
      <c r="G1594" s="129">
        <v>64085.38</v>
      </c>
      <c r="H1594" s="131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thickBot="1">
      <c r="A1595" s="11" t="str">
        <f t="shared" si="78"/>
        <v>P633396 25</v>
      </c>
      <c r="B1595" s="3" t="s">
        <v>265</v>
      </c>
      <c r="C1595" s="267">
        <v>25</v>
      </c>
      <c r="D1595" s="269">
        <v>45595.44</v>
      </c>
      <c r="E1595" s="129">
        <v>16414.36</v>
      </c>
      <c r="F1595" s="103" t="s">
        <v>100</v>
      </c>
      <c r="G1595" s="129">
        <v>62009.8</v>
      </c>
      <c r="H1595" s="131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thickBot="1">
      <c r="A1596" s="11" t="str">
        <f t="shared" si="78"/>
        <v>P633396 25</v>
      </c>
      <c r="B1596" s="3" t="s">
        <v>265</v>
      </c>
      <c r="C1596" s="268"/>
      <c r="D1596" s="270"/>
      <c r="E1596" s="129">
        <v>16414.36</v>
      </c>
      <c r="F1596" s="103">
        <v>692.44</v>
      </c>
      <c r="G1596" s="129">
        <v>62702.239999999998</v>
      </c>
      <c r="H1596" s="131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thickBot="1">
      <c r="A1597" s="11" t="str">
        <f t="shared" si="78"/>
        <v>P633396 26</v>
      </c>
      <c r="B1597" s="3" t="s">
        <v>265</v>
      </c>
      <c r="C1597" s="267">
        <v>26</v>
      </c>
      <c r="D1597" s="269">
        <v>45595.44</v>
      </c>
      <c r="E1597" s="129">
        <v>15046.49</v>
      </c>
      <c r="F1597" s="103" t="s">
        <v>100</v>
      </c>
      <c r="G1597" s="129">
        <v>60641.93</v>
      </c>
      <c r="H1597" s="131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thickBot="1">
      <c r="A1598" s="11" t="str">
        <f t="shared" si="78"/>
        <v>P633396 26</v>
      </c>
      <c r="B1598" s="3" t="s">
        <v>265</v>
      </c>
      <c r="C1598" s="268"/>
      <c r="D1598" s="270"/>
      <c r="E1598" s="129">
        <v>15046.49</v>
      </c>
      <c r="F1598" s="103">
        <v>677.17</v>
      </c>
      <c r="G1598" s="129">
        <v>61319.1</v>
      </c>
      <c r="H1598" s="131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thickBot="1">
      <c r="A1599" s="11" t="str">
        <f t="shared" si="78"/>
        <v>P633396 27</v>
      </c>
      <c r="B1599" s="3" t="s">
        <v>265</v>
      </c>
      <c r="C1599" s="267">
        <v>27</v>
      </c>
      <c r="D1599" s="269">
        <v>45595.44</v>
      </c>
      <c r="E1599" s="129">
        <v>13678.63</v>
      </c>
      <c r="F1599" s="103" t="s">
        <v>100</v>
      </c>
      <c r="G1599" s="129">
        <v>59274.07</v>
      </c>
      <c r="H1599" s="131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thickBot="1">
      <c r="A1600" s="11" t="str">
        <f t="shared" si="78"/>
        <v>P633396 27</v>
      </c>
      <c r="B1600" s="3" t="s">
        <v>265</v>
      </c>
      <c r="C1600" s="268"/>
      <c r="D1600" s="270"/>
      <c r="E1600" s="129">
        <v>13678.63</v>
      </c>
      <c r="F1600" s="103">
        <v>661.89</v>
      </c>
      <c r="G1600" s="129">
        <v>59935.96</v>
      </c>
      <c r="H1600" s="131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thickBot="1">
      <c r="A1601" s="11" t="str">
        <f t="shared" si="78"/>
        <v>P633396 28</v>
      </c>
      <c r="B1601" s="3" t="s">
        <v>265</v>
      </c>
      <c r="C1601" s="267">
        <v>28</v>
      </c>
      <c r="D1601" s="269">
        <v>45595.44</v>
      </c>
      <c r="E1601" s="129">
        <v>12310.77</v>
      </c>
      <c r="F1601" s="103" t="s">
        <v>100</v>
      </c>
      <c r="G1601" s="129">
        <v>57906.21</v>
      </c>
      <c r="H1601" s="131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thickBot="1">
      <c r="A1602" s="11" t="str">
        <f t="shared" si="78"/>
        <v>P633396 28</v>
      </c>
      <c r="B1602" s="3" t="s">
        <v>265</v>
      </c>
      <c r="C1602" s="268"/>
      <c r="D1602" s="270"/>
      <c r="E1602" s="129">
        <v>12310.77</v>
      </c>
      <c r="F1602" s="103">
        <v>646.62</v>
      </c>
      <c r="G1602" s="129">
        <v>58552.83</v>
      </c>
      <c r="H1602" s="131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thickBot="1">
      <c r="A1603" s="11" t="str">
        <f t="shared" si="78"/>
        <v>P633396 29</v>
      </c>
      <c r="B1603" s="3" t="s">
        <v>265</v>
      </c>
      <c r="C1603" s="267">
        <v>29</v>
      </c>
      <c r="D1603" s="269">
        <v>45595.44</v>
      </c>
      <c r="E1603" s="129">
        <v>10942.9</v>
      </c>
      <c r="F1603" s="103" t="s">
        <v>100</v>
      </c>
      <c r="G1603" s="129">
        <v>56538.34</v>
      </c>
      <c r="H1603" s="131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thickBot="1">
      <c r="A1604" s="11" t="str">
        <f t="shared" si="78"/>
        <v>P633396 29</v>
      </c>
      <c r="B1604" s="3" t="s">
        <v>265</v>
      </c>
      <c r="C1604" s="268"/>
      <c r="D1604" s="270"/>
      <c r="E1604" s="129">
        <v>10942.9</v>
      </c>
      <c r="F1604" s="103">
        <v>631.34</v>
      </c>
      <c r="G1604" s="129">
        <v>57169.68</v>
      </c>
      <c r="H1604" s="131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thickBot="1">
      <c r="A1605" s="11" t="str">
        <f t="shared" si="78"/>
        <v>P633396 30</v>
      </c>
      <c r="B1605" s="3" t="s">
        <v>265</v>
      </c>
      <c r="C1605" s="267">
        <v>30</v>
      </c>
      <c r="D1605" s="269">
        <v>45595.44</v>
      </c>
      <c r="E1605" s="129">
        <v>9575.0400000000009</v>
      </c>
      <c r="F1605" s="103" t="s">
        <v>100</v>
      </c>
      <c r="G1605" s="129">
        <v>55170.48</v>
      </c>
      <c r="H1605" s="131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thickBot="1">
      <c r="A1606" s="11" t="str">
        <f t="shared" si="78"/>
        <v>P633396 30</v>
      </c>
      <c r="B1606" s="3" t="s">
        <v>265</v>
      </c>
      <c r="C1606" s="268"/>
      <c r="D1606" s="270"/>
      <c r="E1606" s="129">
        <v>9575.0400000000009</v>
      </c>
      <c r="F1606" s="103">
        <v>616.07000000000005</v>
      </c>
      <c r="G1606" s="129">
        <v>55786.55</v>
      </c>
      <c r="H1606" s="131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thickBot="1">
      <c r="A1607" s="11" t="str">
        <f t="shared" si="78"/>
        <v>P633396 31</v>
      </c>
      <c r="B1607" s="3" t="s">
        <v>265</v>
      </c>
      <c r="C1607" s="267">
        <v>31</v>
      </c>
      <c r="D1607" s="269">
        <v>45595.44</v>
      </c>
      <c r="E1607" s="129">
        <v>8207.18</v>
      </c>
      <c r="F1607" s="103" t="s">
        <v>100</v>
      </c>
      <c r="G1607" s="129">
        <v>53802.62</v>
      </c>
      <c r="H1607" s="131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thickBot="1">
      <c r="A1608" s="11" t="str">
        <f t="shared" si="78"/>
        <v>P633396 31</v>
      </c>
      <c r="B1608" s="3" t="s">
        <v>265</v>
      </c>
      <c r="C1608" s="268"/>
      <c r="D1608" s="270"/>
      <c r="E1608" s="129">
        <v>8207.18</v>
      </c>
      <c r="F1608" s="103">
        <v>600.79999999999995</v>
      </c>
      <c r="G1608" s="129">
        <v>54403.42</v>
      </c>
      <c r="H1608" s="131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thickBot="1">
      <c r="A1609" s="11" t="str">
        <f t="shared" si="78"/>
        <v>P633396 32</v>
      </c>
      <c r="B1609" s="3" t="s">
        <v>265</v>
      </c>
      <c r="C1609" s="267">
        <v>32</v>
      </c>
      <c r="D1609" s="269">
        <v>45595.44</v>
      </c>
      <c r="E1609" s="129">
        <v>6839.31</v>
      </c>
      <c r="F1609" s="103" t="s">
        <v>100</v>
      </c>
      <c r="G1609" s="129">
        <v>52434.75</v>
      </c>
      <c r="H1609" s="131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thickBot="1">
      <c r="A1610" s="11" t="str">
        <f t="shared" si="78"/>
        <v>P633396 32</v>
      </c>
      <c r="B1610" s="3" t="s">
        <v>265</v>
      </c>
      <c r="C1610" s="268"/>
      <c r="D1610" s="270"/>
      <c r="E1610" s="129">
        <v>6839.31</v>
      </c>
      <c r="F1610" s="103">
        <v>585.52</v>
      </c>
      <c r="G1610" s="129">
        <v>53020.27</v>
      </c>
      <c r="H1610" s="131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thickBot="1">
      <c r="A1611" s="11" t="str">
        <f t="shared" si="78"/>
        <v>P633396 33</v>
      </c>
      <c r="B1611" s="3" t="s">
        <v>265</v>
      </c>
      <c r="C1611" s="267">
        <v>33</v>
      </c>
      <c r="D1611" s="269">
        <v>45595.44</v>
      </c>
      <c r="E1611" s="129">
        <v>5471.45</v>
      </c>
      <c r="F1611" s="103" t="s">
        <v>100</v>
      </c>
      <c r="G1611" s="129">
        <v>51066.89</v>
      </c>
      <c r="H1611" s="131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thickBot="1">
      <c r="A1612" s="11" t="str">
        <f t="shared" si="78"/>
        <v>P633396 33</v>
      </c>
      <c r="B1612" s="3" t="s">
        <v>265</v>
      </c>
      <c r="C1612" s="268"/>
      <c r="D1612" s="270"/>
      <c r="E1612" s="129">
        <v>5471.45</v>
      </c>
      <c r="F1612" s="103">
        <v>570.25</v>
      </c>
      <c r="G1612" s="129">
        <v>51637.14</v>
      </c>
      <c r="H1612" s="131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thickBot="1">
      <c r="A1613" s="11" t="str">
        <f t="shared" si="78"/>
        <v>P633396 34</v>
      </c>
      <c r="B1613" s="3" t="s">
        <v>265</v>
      </c>
      <c r="C1613" s="267">
        <v>34</v>
      </c>
      <c r="D1613" s="269">
        <v>45595.44</v>
      </c>
      <c r="E1613" s="129">
        <v>4103.59</v>
      </c>
      <c r="F1613" s="103" t="s">
        <v>100</v>
      </c>
      <c r="G1613" s="129">
        <v>49699.03</v>
      </c>
      <c r="H1613" s="131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thickBot="1">
      <c r="A1614" s="11" t="str">
        <f t="shared" si="78"/>
        <v>P633396 34</v>
      </c>
      <c r="B1614" s="3" t="s">
        <v>265</v>
      </c>
      <c r="C1614" s="268"/>
      <c r="D1614" s="270"/>
      <c r="E1614" s="129">
        <v>4103.59</v>
      </c>
      <c r="F1614" s="103">
        <v>554.97</v>
      </c>
      <c r="G1614" s="129">
        <v>50254</v>
      </c>
      <c r="H1614" s="131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thickBot="1">
      <c r="A1615" s="11" t="str">
        <f t="shared" si="78"/>
        <v>P633396 35</v>
      </c>
      <c r="B1615" s="3" t="s">
        <v>265</v>
      </c>
      <c r="C1615" s="267">
        <v>35</v>
      </c>
      <c r="D1615" s="269">
        <v>45595.44</v>
      </c>
      <c r="E1615" s="129">
        <v>2735.72</v>
      </c>
      <c r="F1615" s="103" t="s">
        <v>100</v>
      </c>
      <c r="G1615" s="129">
        <v>48331.16</v>
      </c>
      <c r="H1615" s="131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thickBot="1">
      <c r="A1616" s="11" t="str">
        <f t="shared" si="78"/>
        <v>P633396 35</v>
      </c>
      <c r="B1616" s="3" t="s">
        <v>265</v>
      </c>
      <c r="C1616" s="268"/>
      <c r="D1616" s="270"/>
      <c r="E1616" s="129">
        <v>2735.72</v>
      </c>
      <c r="F1616" s="103">
        <v>539.70000000000005</v>
      </c>
      <c r="G1616" s="129">
        <v>48870.86</v>
      </c>
      <c r="H1616" s="131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thickBot="1">
      <c r="A1617" s="11" t="str">
        <f t="shared" si="78"/>
        <v>P633396 36</v>
      </c>
      <c r="B1617" s="3" t="s">
        <v>265</v>
      </c>
      <c r="C1617" s="267">
        <v>36</v>
      </c>
      <c r="D1617" s="269">
        <v>45595.360000000001</v>
      </c>
      <c r="E1617" s="129">
        <v>1367.86</v>
      </c>
      <c r="F1617" s="103" t="s">
        <v>100</v>
      </c>
      <c r="G1617" s="129">
        <v>46963.22</v>
      </c>
      <c r="H1617" s="131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thickBot="1">
      <c r="A1618" s="11" t="str">
        <f t="shared" si="78"/>
        <v>P633396 36</v>
      </c>
      <c r="B1618" s="3" t="s">
        <v>265</v>
      </c>
      <c r="C1618" s="268"/>
      <c r="D1618" s="270"/>
      <c r="E1618" s="129">
        <v>1367.86</v>
      </c>
      <c r="F1618" s="103">
        <v>524.41999999999996</v>
      </c>
      <c r="G1618" s="129">
        <v>47487.64</v>
      </c>
      <c r="H1618" s="131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7.5" thickBot="1">
      <c r="A1619" s="11" t="str">
        <f t="shared" si="78"/>
        <v>P659718 Cuota N°</v>
      </c>
      <c r="B1619" s="3" t="s">
        <v>267</v>
      </c>
      <c r="C1619" s="130" t="s">
        <v>19</v>
      </c>
      <c r="D1619" s="130" t="s">
        <v>20</v>
      </c>
      <c r="E1619" s="130" t="s">
        <v>21</v>
      </c>
      <c r="F1619" s="130" t="s">
        <v>22</v>
      </c>
      <c r="G1619" s="130" t="s">
        <v>23</v>
      </c>
      <c r="H1619" s="130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thickBot="1">
      <c r="A1620" s="11" t="str">
        <f t="shared" si="78"/>
        <v>P659718 Pago a Cuenta</v>
      </c>
      <c r="B1620" s="3" t="s">
        <v>267</v>
      </c>
      <c r="C1620" s="148" t="s">
        <v>110</v>
      </c>
      <c r="D1620" s="143">
        <v>29386.94</v>
      </c>
      <c r="E1620" s="143">
        <v>22774.880000000001</v>
      </c>
      <c r="F1620" s="147" t="s">
        <v>100</v>
      </c>
      <c r="G1620" s="143">
        <v>52161.82</v>
      </c>
      <c r="H1620" s="144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thickBot="1">
      <c r="A1621" s="11" t="str">
        <f t="shared" si="78"/>
        <v>P659718 1</v>
      </c>
      <c r="B1621" s="3" t="s">
        <v>267</v>
      </c>
      <c r="C1621" s="271">
        <v>1</v>
      </c>
      <c r="D1621" s="273">
        <v>19591.29</v>
      </c>
      <c r="E1621" s="129">
        <v>21158.6</v>
      </c>
      <c r="F1621" s="103" t="s">
        <v>100</v>
      </c>
      <c r="G1621" s="129">
        <v>40749.89</v>
      </c>
      <c r="H1621" s="131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thickBot="1">
      <c r="A1622" s="11" t="str">
        <f t="shared" si="78"/>
        <v>P659718 1</v>
      </c>
      <c r="B1622" s="3" t="s">
        <v>267</v>
      </c>
      <c r="C1622" s="272"/>
      <c r="D1622" s="274"/>
      <c r="E1622" s="143">
        <v>21158.6</v>
      </c>
      <c r="F1622" s="147">
        <v>455.04</v>
      </c>
      <c r="G1622" s="143">
        <v>41204.93</v>
      </c>
      <c r="H1622" s="144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thickBot="1">
      <c r="A1623" s="11" t="str">
        <f t="shared" si="78"/>
        <v>P659718 2</v>
      </c>
      <c r="B1623" s="3" t="s">
        <v>267</v>
      </c>
      <c r="C1623" s="271">
        <v>2</v>
      </c>
      <c r="D1623" s="273">
        <v>19591.29</v>
      </c>
      <c r="E1623" s="129">
        <v>20570.86</v>
      </c>
      <c r="F1623" s="103" t="s">
        <v>100</v>
      </c>
      <c r="G1623" s="129">
        <v>40162.15</v>
      </c>
      <c r="H1623" s="131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thickBot="1">
      <c r="A1624" s="11" t="str">
        <f t="shared" si="78"/>
        <v>P659718 2</v>
      </c>
      <c r="B1624" s="3" t="s">
        <v>267</v>
      </c>
      <c r="C1624" s="272"/>
      <c r="D1624" s="274"/>
      <c r="E1624" s="143">
        <v>20570.86</v>
      </c>
      <c r="F1624" s="147">
        <v>448.48</v>
      </c>
      <c r="G1624" s="143">
        <v>40610.629999999997</v>
      </c>
      <c r="H1624" s="144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thickBot="1">
      <c r="A1625" s="11" t="str">
        <f t="shared" si="78"/>
        <v>P659718 3</v>
      </c>
      <c r="B1625" s="3" t="s">
        <v>267</v>
      </c>
      <c r="C1625" s="275">
        <v>3</v>
      </c>
      <c r="D1625" s="277">
        <v>19591.29</v>
      </c>
      <c r="E1625" s="129">
        <v>19983.12</v>
      </c>
      <c r="F1625" s="103" t="s">
        <v>100</v>
      </c>
      <c r="G1625" s="129">
        <v>39574.410000000003</v>
      </c>
      <c r="H1625" s="131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thickBot="1">
      <c r="A1626" s="11" t="str">
        <f t="shared" si="78"/>
        <v>P659718 3</v>
      </c>
      <c r="B1626" s="3" t="s">
        <v>267</v>
      </c>
      <c r="C1626" s="276"/>
      <c r="D1626" s="278"/>
      <c r="E1626" s="155">
        <v>19983.12</v>
      </c>
      <c r="F1626" s="156">
        <v>441.91</v>
      </c>
      <c r="G1626" s="155">
        <v>40016.32</v>
      </c>
      <c r="H1626" s="157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thickBot="1">
      <c r="A1627" s="11" t="str">
        <f t="shared" si="78"/>
        <v>P659718 4</v>
      </c>
      <c r="B1627" s="3" t="s">
        <v>267</v>
      </c>
      <c r="C1627" s="271">
        <v>4</v>
      </c>
      <c r="D1627" s="273">
        <v>19591.29</v>
      </c>
      <c r="E1627" s="129">
        <v>19395.38</v>
      </c>
      <c r="F1627" s="103" t="s">
        <v>100</v>
      </c>
      <c r="G1627" s="129">
        <v>38986.67</v>
      </c>
      <c r="H1627" s="131">
        <v>44758</v>
      </c>
      <c r="J1627" s="32" t="str">
        <f t="shared" si="79"/>
        <v>-</v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thickBot="1">
      <c r="A1628" s="11" t="str">
        <f t="shared" si="78"/>
        <v>P659718 4</v>
      </c>
      <c r="B1628" s="3" t="s">
        <v>267</v>
      </c>
      <c r="C1628" s="272"/>
      <c r="D1628" s="274"/>
      <c r="E1628" s="143">
        <v>19395.38</v>
      </c>
      <c r="F1628" s="147">
        <v>435.35</v>
      </c>
      <c r="G1628" s="143">
        <v>39422.019999999997</v>
      </c>
      <c r="H1628" s="144">
        <v>44768</v>
      </c>
      <c r="I1628" s="43">
        <v>44881</v>
      </c>
      <c r="J1628" s="32">
        <f t="shared" si="79"/>
        <v>44866</v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thickBot="1">
      <c r="A1629" s="11" t="str">
        <f t="shared" si="78"/>
        <v>P659718 5</v>
      </c>
      <c r="B1629" s="3" t="s">
        <v>267</v>
      </c>
      <c r="C1629" s="275">
        <v>5</v>
      </c>
      <c r="D1629" s="277">
        <v>19591.29</v>
      </c>
      <c r="E1629" s="155">
        <v>18807.64</v>
      </c>
      <c r="F1629" s="156" t="s">
        <v>100</v>
      </c>
      <c r="G1629" s="155">
        <v>38398.93</v>
      </c>
      <c r="H1629" s="157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thickBot="1">
      <c r="A1630" s="11" t="str">
        <f t="shared" si="78"/>
        <v>P659718 5</v>
      </c>
      <c r="B1630" s="3" t="s">
        <v>267</v>
      </c>
      <c r="C1630" s="276"/>
      <c r="D1630" s="278"/>
      <c r="E1630" s="129">
        <v>18807.64</v>
      </c>
      <c r="F1630" s="103">
        <v>428.79</v>
      </c>
      <c r="G1630" s="129">
        <v>38827.72</v>
      </c>
      <c r="H1630" s="131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thickBot="1">
      <c r="A1631" s="11" t="str">
        <f t="shared" si="78"/>
        <v>P659718 6</v>
      </c>
      <c r="B1631" s="3" t="s">
        <v>267</v>
      </c>
      <c r="C1631" s="275">
        <v>6</v>
      </c>
      <c r="D1631" s="277">
        <v>19591.29</v>
      </c>
      <c r="E1631" s="129">
        <v>18219.900000000001</v>
      </c>
      <c r="F1631" s="103" t="s">
        <v>100</v>
      </c>
      <c r="G1631" s="129">
        <v>37811.19</v>
      </c>
      <c r="H1631" s="131">
        <v>44820</v>
      </c>
      <c r="J1631" s="32" t="str">
        <f t="shared" si="79"/>
        <v>-</v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thickBot="1">
      <c r="A1632" s="11" t="str">
        <f t="shared" si="78"/>
        <v>P659718 6</v>
      </c>
      <c r="B1632" s="3" t="s">
        <v>267</v>
      </c>
      <c r="C1632" s="276"/>
      <c r="D1632" s="278"/>
      <c r="E1632" s="155">
        <v>18219.900000000001</v>
      </c>
      <c r="F1632" s="156">
        <v>422.22</v>
      </c>
      <c r="G1632" s="155">
        <v>38233.410000000003</v>
      </c>
      <c r="H1632" s="157">
        <v>44830</v>
      </c>
      <c r="I1632" s="43">
        <v>44911</v>
      </c>
      <c r="J1632" s="32">
        <f t="shared" si="79"/>
        <v>44896</v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thickBot="1">
      <c r="A1633" s="11" t="str">
        <f t="shared" si="78"/>
        <v>P659718 7</v>
      </c>
      <c r="B1633" s="3" t="s">
        <v>267</v>
      </c>
      <c r="C1633" s="275">
        <v>7</v>
      </c>
      <c r="D1633" s="277">
        <v>19591.29</v>
      </c>
      <c r="E1633" s="129">
        <v>17632.16</v>
      </c>
      <c r="F1633" s="103" t="s">
        <v>100</v>
      </c>
      <c r="G1633" s="129">
        <v>37223.449999999997</v>
      </c>
      <c r="H1633" s="131">
        <v>44850</v>
      </c>
      <c r="J1633" s="32" t="str">
        <f t="shared" si="79"/>
        <v>-</v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thickBot="1">
      <c r="A1634" s="11" t="str">
        <f t="shared" si="78"/>
        <v>P659718 7</v>
      </c>
      <c r="B1634" s="3" t="s">
        <v>267</v>
      </c>
      <c r="C1634" s="276"/>
      <c r="D1634" s="278"/>
      <c r="E1634" s="155">
        <v>17632.16</v>
      </c>
      <c r="F1634" s="156">
        <v>415.66</v>
      </c>
      <c r="G1634" s="155">
        <v>37639.11</v>
      </c>
      <c r="H1634" s="157">
        <v>44860</v>
      </c>
      <c r="I1634" s="43">
        <v>44939</v>
      </c>
      <c r="J1634" s="32">
        <f t="shared" si="79"/>
        <v>44927</v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thickBot="1">
      <c r="A1635" s="11" t="str">
        <f t="shared" si="78"/>
        <v>P659718 8</v>
      </c>
      <c r="B1635" s="3" t="s">
        <v>267</v>
      </c>
      <c r="C1635" s="279">
        <v>8</v>
      </c>
      <c r="D1635" s="281">
        <v>19591.29</v>
      </c>
      <c r="E1635" s="129">
        <v>17044.419999999998</v>
      </c>
      <c r="F1635" s="103" t="s">
        <v>100</v>
      </c>
      <c r="G1635" s="129">
        <v>36635.71</v>
      </c>
      <c r="H1635" s="131">
        <v>44881</v>
      </c>
      <c r="J1635" s="32" t="str">
        <f t="shared" si="79"/>
        <v>-</v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thickBot="1">
      <c r="A1636" s="11" t="str">
        <f t="shared" si="78"/>
        <v>P659718 8</v>
      </c>
      <c r="B1636" s="3" t="s">
        <v>267</v>
      </c>
      <c r="C1636" s="280"/>
      <c r="D1636" s="282"/>
      <c r="E1636" s="179">
        <v>17044.419999999998</v>
      </c>
      <c r="F1636" s="180">
        <v>409.1</v>
      </c>
      <c r="G1636" s="179">
        <v>37044.81</v>
      </c>
      <c r="H1636" s="181">
        <v>44891</v>
      </c>
      <c r="I1636" s="43">
        <v>44973</v>
      </c>
      <c r="J1636" s="32">
        <f t="shared" si="79"/>
        <v>44958</v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thickBot="1">
      <c r="A1637" s="11" t="str">
        <f t="shared" si="78"/>
        <v>P659718 9</v>
      </c>
      <c r="B1637" s="3" t="s">
        <v>267</v>
      </c>
      <c r="C1637" s="279">
        <v>9</v>
      </c>
      <c r="D1637" s="281">
        <v>19591.29</v>
      </c>
      <c r="E1637" s="129">
        <v>16456.689999999999</v>
      </c>
      <c r="F1637" s="103" t="s">
        <v>100</v>
      </c>
      <c r="G1637" s="129">
        <v>36047.980000000003</v>
      </c>
      <c r="H1637" s="131">
        <v>44911</v>
      </c>
      <c r="J1637" s="32" t="str">
        <f t="shared" si="79"/>
        <v>-</v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thickBot="1">
      <c r="A1638" s="11" t="str">
        <f t="shared" si="78"/>
        <v>P659718 9</v>
      </c>
      <c r="B1638" s="3" t="s">
        <v>267</v>
      </c>
      <c r="C1638" s="280"/>
      <c r="D1638" s="282"/>
      <c r="E1638" s="179">
        <v>16456.689999999999</v>
      </c>
      <c r="F1638" s="180">
        <v>402.54</v>
      </c>
      <c r="G1638" s="179">
        <v>36450.519999999997</v>
      </c>
      <c r="H1638" s="181">
        <v>44921</v>
      </c>
      <c r="I1638" s="43">
        <v>44999</v>
      </c>
      <c r="J1638" s="32">
        <f t="shared" si="79"/>
        <v>44986</v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thickBot="1">
      <c r="A1639" s="11" t="str">
        <f t="shared" si="78"/>
        <v>P659718 10</v>
      </c>
      <c r="B1639" s="3" t="s">
        <v>267</v>
      </c>
      <c r="C1639" s="271">
        <v>10</v>
      </c>
      <c r="D1639" s="273">
        <v>19591.29</v>
      </c>
      <c r="E1639" s="129">
        <v>15868.95</v>
      </c>
      <c r="F1639" s="103" t="s">
        <v>100</v>
      </c>
      <c r="G1639" s="129">
        <v>35460.239999999998</v>
      </c>
      <c r="H1639" s="131">
        <v>44942</v>
      </c>
      <c r="J1639" s="32" t="str">
        <f t="shared" si="79"/>
        <v>-</v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thickBot="1">
      <c r="A1640" s="11" t="str">
        <f t="shared" si="78"/>
        <v>P659718 10</v>
      </c>
      <c r="B1640" s="3" t="s">
        <v>267</v>
      </c>
      <c r="C1640" s="272"/>
      <c r="D1640" s="274"/>
      <c r="E1640" s="143">
        <v>15868.95</v>
      </c>
      <c r="F1640" s="147">
        <v>395.97</v>
      </c>
      <c r="G1640" s="143">
        <v>35856.21</v>
      </c>
      <c r="H1640" s="144">
        <v>44952</v>
      </c>
      <c r="I1640" s="43">
        <v>44952</v>
      </c>
      <c r="J1640" s="32">
        <f t="shared" si="79"/>
        <v>44927</v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thickBot="1">
      <c r="A1641" s="11" t="str">
        <f t="shared" si="78"/>
        <v>P659718 11</v>
      </c>
      <c r="B1641" s="3" t="s">
        <v>267</v>
      </c>
      <c r="C1641" s="267">
        <v>11</v>
      </c>
      <c r="D1641" s="269">
        <v>19591.29</v>
      </c>
      <c r="E1641" s="129">
        <v>15281.21</v>
      </c>
      <c r="F1641" s="103" t="s">
        <v>100</v>
      </c>
      <c r="G1641" s="129">
        <v>34872.5</v>
      </c>
      <c r="H1641" s="131">
        <v>44973</v>
      </c>
      <c r="J1641" s="32" t="str">
        <f t="shared" si="79"/>
        <v/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thickBot="1">
      <c r="A1642" s="11" t="str">
        <f t="shared" ref="A1642:A1705" si="81">B1642&amp;" "&amp;IF(C1642="",C1641,C1642)</f>
        <v>P659718 11</v>
      </c>
      <c r="B1642" s="3" t="s">
        <v>267</v>
      </c>
      <c r="C1642" s="268"/>
      <c r="D1642" s="270"/>
      <c r="E1642" s="129">
        <v>15281.21</v>
      </c>
      <c r="F1642" s="103">
        <v>389.41</v>
      </c>
      <c r="G1642" s="129">
        <v>35261.910000000003</v>
      </c>
      <c r="H1642" s="131">
        <v>44983</v>
      </c>
      <c r="J1642" s="32" t="str">
        <f t="shared" si="79"/>
        <v/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thickBot="1">
      <c r="A1643" s="11" t="str">
        <f t="shared" si="81"/>
        <v>P659718 12</v>
      </c>
      <c r="B1643" s="3" t="s">
        <v>267</v>
      </c>
      <c r="C1643" s="267">
        <v>12</v>
      </c>
      <c r="D1643" s="269">
        <v>19591.29</v>
      </c>
      <c r="E1643" s="129">
        <v>14693.47</v>
      </c>
      <c r="F1643" s="103" t="s">
        <v>100</v>
      </c>
      <c r="G1643" s="129">
        <v>34284.76</v>
      </c>
      <c r="H1643" s="131">
        <v>45001</v>
      </c>
      <c r="J1643" s="32" t="str">
        <f t="shared" si="79"/>
        <v/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thickBot="1">
      <c r="A1644" s="11" t="str">
        <f t="shared" si="81"/>
        <v>P659718 12</v>
      </c>
      <c r="B1644" s="3" t="s">
        <v>267</v>
      </c>
      <c r="C1644" s="268"/>
      <c r="D1644" s="270"/>
      <c r="E1644" s="129">
        <v>14693.47</v>
      </c>
      <c r="F1644" s="103">
        <v>382.85</v>
      </c>
      <c r="G1644" s="129">
        <v>34667.61</v>
      </c>
      <c r="H1644" s="131">
        <v>45011</v>
      </c>
      <c r="J1644" s="32" t="str">
        <f t="shared" si="79"/>
        <v/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thickBot="1">
      <c r="A1645" s="11" t="str">
        <f t="shared" si="81"/>
        <v>P659718 13</v>
      </c>
      <c r="B1645" s="3" t="s">
        <v>267</v>
      </c>
      <c r="C1645" s="267">
        <v>13</v>
      </c>
      <c r="D1645" s="269">
        <v>19591.29</v>
      </c>
      <c r="E1645" s="129">
        <v>14105.73</v>
      </c>
      <c r="F1645" s="103" t="s">
        <v>100</v>
      </c>
      <c r="G1645" s="129">
        <v>33697.019999999997</v>
      </c>
      <c r="H1645" s="131">
        <v>45032</v>
      </c>
      <c r="J1645" s="32" t="str">
        <f t="shared" si="79"/>
        <v/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thickBot="1">
      <c r="A1646" s="11" t="str">
        <f t="shared" si="81"/>
        <v>P659718 13</v>
      </c>
      <c r="B1646" s="3" t="s">
        <v>267</v>
      </c>
      <c r="C1646" s="268"/>
      <c r="D1646" s="270"/>
      <c r="E1646" s="129">
        <v>14105.73</v>
      </c>
      <c r="F1646" s="103">
        <v>376.28</v>
      </c>
      <c r="G1646" s="129">
        <v>34073.300000000003</v>
      </c>
      <c r="H1646" s="131">
        <v>45042</v>
      </c>
      <c r="J1646" s="32" t="str">
        <f t="shared" si="79"/>
        <v/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thickBot="1">
      <c r="A1647" s="11" t="str">
        <f t="shared" si="81"/>
        <v>P659718 14</v>
      </c>
      <c r="B1647" s="3" t="s">
        <v>267</v>
      </c>
      <c r="C1647" s="267">
        <v>14</v>
      </c>
      <c r="D1647" s="269">
        <v>19591.29</v>
      </c>
      <c r="E1647" s="129">
        <v>13517.99</v>
      </c>
      <c r="F1647" s="103" t="s">
        <v>100</v>
      </c>
      <c r="G1647" s="129">
        <v>33109.279999999999</v>
      </c>
      <c r="H1647" s="131">
        <v>45062</v>
      </c>
      <c r="J1647" s="32" t="str">
        <f t="shared" si="79"/>
        <v/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thickBot="1">
      <c r="A1648" s="11" t="str">
        <f t="shared" si="81"/>
        <v>P659718 14</v>
      </c>
      <c r="B1648" s="3" t="s">
        <v>267</v>
      </c>
      <c r="C1648" s="268"/>
      <c r="D1648" s="270"/>
      <c r="E1648" s="129">
        <v>13517.99</v>
      </c>
      <c r="F1648" s="103">
        <v>369.72</v>
      </c>
      <c r="G1648" s="129">
        <v>33479</v>
      </c>
      <c r="H1648" s="131">
        <v>45072</v>
      </c>
      <c r="J1648" s="32" t="str">
        <f t="shared" si="79"/>
        <v/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thickBot="1">
      <c r="A1649" s="11" t="str">
        <f t="shared" si="81"/>
        <v>P659718 15</v>
      </c>
      <c r="B1649" s="3" t="s">
        <v>267</v>
      </c>
      <c r="C1649" s="267">
        <v>15</v>
      </c>
      <c r="D1649" s="269">
        <v>19591.29</v>
      </c>
      <c r="E1649" s="129">
        <v>12930.25</v>
      </c>
      <c r="F1649" s="103" t="s">
        <v>100</v>
      </c>
      <c r="G1649" s="129">
        <v>32521.54</v>
      </c>
      <c r="H1649" s="131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thickBot="1">
      <c r="A1650" s="11" t="str">
        <f t="shared" si="81"/>
        <v>P659718 15</v>
      </c>
      <c r="B1650" s="3" t="s">
        <v>267</v>
      </c>
      <c r="C1650" s="268"/>
      <c r="D1650" s="270"/>
      <c r="E1650" s="129">
        <v>12930.25</v>
      </c>
      <c r="F1650" s="103">
        <v>363.16</v>
      </c>
      <c r="G1650" s="129">
        <v>32884.699999999997</v>
      </c>
      <c r="H1650" s="131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thickBot="1">
      <c r="A1651" s="11" t="str">
        <f t="shared" si="81"/>
        <v>P659718 16</v>
      </c>
      <c r="B1651" s="3" t="s">
        <v>267</v>
      </c>
      <c r="C1651" s="267">
        <v>16</v>
      </c>
      <c r="D1651" s="269">
        <v>19591.29</v>
      </c>
      <c r="E1651" s="129">
        <v>12342.51</v>
      </c>
      <c r="F1651" s="103" t="s">
        <v>100</v>
      </c>
      <c r="G1651" s="129">
        <v>31933.8</v>
      </c>
      <c r="H1651" s="131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thickBot="1">
      <c r="A1652" s="11" t="str">
        <f t="shared" si="81"/>
        <v>P659718 16</v>
      </c>
      <c r="B1652" s="3" t="s">
        <v>267</v>
      </c>
      <c r="C1652" s="268"/>
      <c r="D1652" s="270"/>
      <c r="E1652" s="129">
        <v>12342.51</v>
      </c>
      <c r="F1652" s="103">
        <v>356.59</v>
      </c>
      <c r="G1652" s="129">
        <v>32290.39</v>
      </c>
      <c r="H1652" s="131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thickBot="1">
      <c r="A1653" s="11" t="str">
        <f t="shared" si="81"/>
        <v>P659718 17</v>
      </c>
      <c r="B1653" s="3" t="s">
        <v>267</v>
      </c>
      <c r="C1653" s="267">
        <v>17</v>
      </c>
      <c r="D1653" s="269">
        <v>19591.29</v>
      </c>
      <c r="E1653" s="129">
        <v>11754.78</v>
      </c>
      <c r="F1653" s="103" t="s">
        <v>100</v>
      </c>
      <c r="G1653" s="129">
        <v>31346.07</v>
      </c>
      <c r="H1653" s="131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thickBot="1">
      <c r="A1654" s="11" t="str">
        <f t="shared" si="81"/>
        <v>P659718 17</v>
      </c>
      <c r="B1654" s="3" t="s">
        <v>267</v>
      </c>
      <c r="C1654" s="268"/>
      <c r="D1654" s="270"/>
      <c r="E1654" s="129">
        <v>11754.78</v>
      </c>
      <c r="F1654" s="103">
        <v>350.03</v>
      </c>
      <c r="G1654" s="129">
        <v>31696.1</v>
      </c>
      <c r="H1654" s="131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thickBot="1">
      <c r="A1655" s="11" t="str">
        <f t="shared" si="81"/>
        <v>P659718 18</v>
      </c>
      <c r="B1655" s="3" t="s">
        <v>267</v>
      </c>
      <c r="C1655" s="267">
        <v>18</v>
      </c>
      <c r="D1655" s="269">
        <v>19591.29</v>
      </c>
      <c r="E1655" s="129">
        <v>11167.04</v>
      </c>
      <c r="F1655" s="103" t="s">
        <v>100</v>
      </c>
      <c r="G1655" s="129">
        <v>30758.33</v>
      </c>
      <c r="H1655" s="131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thickBot="1">
      <c r="A1656" s="11" t="str">
        <f t="shared" si="81"/>
        <v>P659718 18</v>
      </c>
      <c r="B1656" s="3" t="s">
        <v>267</v>
      </c>
      <c r="C1656" s="268"/>
      <c r="D1656" s="270"/>
      <c r="E1656" s="129">
        <v>11167.04</v>
      </c>
      <c r="F1656" s="103">
        <v>343.47</v>
      </c>
      <c r="G1656" s="129">
        <v>31101.8</v>
      </c>
      <c r="H1656" s="131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thickBot="1">
      <c r="A1657" s="11" t="str">
        <f t="shared" si="81"/>
        <v>P659718 19</v>
      </c>
      <c r="B1657" s="3" t="s">
        <v>267</v>
      </c>
      <c r="C1657" s="267">
        <v>19</v>
      </c>
      <c r="D1657" s="269">
        <v>19591.29</v>
      </c>
      <c r="E1657" s="129">
        <v>10579.3</v>
      </c>
      <c r="F1657" s="103" t="s">
        <v>100</v>
      </c>
      <c r="G1657" s="129">
        <v>30170.59</v>
      </c>
      <c r="H1657" s="131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thickBot="1">
      <c r="A1658" s="11" t="str">
        <f t="shared" si="81"/>
        <v>P659718 19</v>
      </c>
      <c r="B1658" s="3" t="s">
        <v>267</v>
      </c>
      <c r="C1658" s="268"/>
      <c r="D1658" s="270"/>
      <c r="E1658" s="129">
        <v>10579.3</v>
      </c>
      <c r="F1658" s="103">
        <v>336.9</v>
      </c>
      <c r="G1658" s="129">
        <v>30507.49</v>
      </c>
      <c r="H1658" s="131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thickBot="1">
      <c r="A1659" s="11" t="str">
        <f t="shared" si="81"/>
        <v>P659718 20</v>
      </c>
      <c r="B1659" s="3" t="s">
        <v>267</v>
      </c>
      <c r="C1659" s="267">
        <v>20</v>
      </c>
      <c r="D1659" s="269">
        <v>19591.29</v>
      </c>
      <c r="E1659" s="129">
        <v>9991.56</v>
      </c>
      <c r="F1659" s="103" t="s">
        <v>100</v>
      </c>
      <c r="G1659" s="129">
        <v>29582.85</v>
      </c>
      <c r="H1659" s="131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thickBot="1">
      <c r="A1660" s="11" t="str">
        <f t="shared" si="81"/>
        <v>P659718 20</v>
      </c>
      <c r="B1660" s="3" t="s">
        <v>267</v>
      </c>
      <c r="C1660" s="268"/>
      <c r="D1660" s="270"/>
      <c r="E1660" s="129">
        <v>9991.56</v>
      </c>
      <c r="F1660" s="103">
        <v>330.34</v>
      </c>
      <c r="G1660" s="129">
        <v>29913.19</v>
      </c>
      <c r="H1660" s="131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thickBot="1">
      <c r="A1661" s="11" t="str">
        <f t="shared" si="81"/>
        <v>P659718 21</v>
      </c>
      <c r="B1661" s="3" t="s">
        <v>267</v>
      </c>
      <c r="C1661" s="267">
        <v>21</v>
      </c>
      <c r="D1661" s="269">
        <v>19591.29</v>
      </c>
      <c r="E1661" s="129">
        <v>9403.82</v>
      </c>
      <c r="F1661" s="103" t="s">
        <v>100</v>
      </c>
      <c r="G1661" s="129">
        <v>28995.11</v>
      </c>
      <c r="H1661" s="131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thickBot="1">
      <c r="A1662" s="11" t="str">
        <f t="shared" si="81"/>
        <v>P659718 21</v>
      </c>
      <c r="B1662" s="3" t="s">
        <v>267</v>
      </c>
      <c r="C1662" s="268"/>
      <c r="D1662" s="270"/>
      <c r="E1662" s="129">
        <v>9403.82</v>
      </c>
      <c r="F1662" s="103">
        <v>323.77999999999997</v>
      </c>
      <c r="G1662" s="129">
        <v>29318.89</v>
      </c>
      <c r="H1662" s="131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thickBot="1">
      <c r="A1663" s="11" t="str">
        <f t="shared" si="81"/>
        <v>P659718 22</v>
      </c>
      <c r="B1663" s="3" t="s">
        <v>267</v>
      </c>
      <c r="C1663" s="267">
        <v>22</v>
      </c>
      <c r="D1663" s="269">
        <v>19591.29</v>
      </c>
      <c r="E1663" s="129">
        <v>8816.08</v>
      </c>
      <c r="F1663" s="103" t="s">
        <v>100</v>
      </c>
      <c r="G1663" s="129">
        <v>28407.37</v>
      </c>
      <c r="H1663" s="131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thickBot="1">
      <c r="A1664" s="11" t="str">
        <f t="shared" si="81"/>
        <v>P659718 22</v>
      </c>
      <c r="B1664" s="3" t="s">
        <v>267</v>
      </c>
      <c r="C1664" s="268"/>
      <c r="D1664" s="270"/>
      <c r="E1664" s="129">
        <v>8816.08</v>
      </c>
      <c r="F1664" s="103">
        <v>317.22000000000003</v>
      </c>
      <c r="G1664" s="129">
        <v>28724.59</v>
      </c>
      <c r="H1664" s="131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thickBot="1">
      <c r="A1665" s="11" t="str">
        <f t="shared" si="81"/>
        <v>P659718 23</v>
      </c>
      <c r="B1665" s="3" t="s">
        <v>267</v>
      </c>
      <c r="C1665" s="267">
        <v>23</v>
      </c>
      <c r="D1665" s="269">
        <v>19591.29</v>
      </c>
      <c r="E1665" s="129">
        <v>8228.34</v>
      </c>
      <c r="F1665" s="103" t="s">
        <v>100</v>
      </c>
      <c r="G1665" s="129">
        <v>27819.63</v>
      </c>
      <c r="H1665" s="131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thickBot="1">
      <c r="A1666" s="11" t="str">
        <f t="shared" si="81"/>
        <v>P659718 23</v>
      </c>
      <c r="B1666" s="3" t="s">
        <v>267</v>
      </c>
      <c r="C1666" s="268"/>
      <c r="D1666" s="270"/>
      <c r="E1666" s="129">
        <v>8228.34</v>
      </c>
      <c r="F1666" s="103">
        <v>310.64999999999998</v>
      </c>
      <c r="G1666" s="129">
        <v>28130.28</v>
      </c>
      <c r="H1666" s="131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thickBot="1">
      <c r="A1667" s="11" t="str">
        <f t="shared" si="81"/>
        <v>P659718 24</v>
      </c>
      <c r="B1667" s="3" t="s">
        <v>267</v>
      </c>
      <c r="C1667" s="267">
        <v>24</v>
      </c>
      <c r="D1667" s="269">
        <v>19591.29</v>
      </c>
      <c r="E1667" s="129">
        <v>7640.6</v>
      </c>
      <c r="F1667" s="103" t="s">
        <v>100</v>
      </c>
      <c r="G1667" s="129">
        <v>27231.89</v>
      </c>
      <c r="H1667" s="131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thickBot="1">
      <c r="A1668" s="11" t="str">
        <f t="shared" si="81"/>
        <v>P659718 24</v>
      </c>
      <c r="B1668" s="3" t="s">
        <v>267</v>
      </c>
      <c r="C1668" s="268"/>
      <c r="D1668" s="270"/>
      <c r="E1668" s="129">
        <v>7640.6</v>
      </c>
      <c r="F1668" s="103">
        <v>304.08999999999997</v>
      </c>
      <c r="G1668" s="129">
        <v>27535.98</v>
      </c>
      <c r="H1668" s="131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thickBot="1">
      <c r="A1669" s="11" t="str">
        <f t="shared" si="81"/>
        <v>P659718 25</v>
      </c>
      <c r="B1669" s="3" t="s">
        <v>267</v>
      </c>
      <c r="C1669" s="267">
        <v>25</v>
      </c>
      <c r="D1669" s="269">
        <v>19591.29</v>
      </c>
      <c r="E1669" s="129">
        <v>7052.87</v>
      </c>
      <c r="F1669" s="103" t="s">
        <v>100</v>
      </c>
      <c r="G1669" s="129">
        <v>26644.16</v>
      </c>
      <c r="H1669" s="131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thickBot="1">
      <c r="A1670" s="11" t="str">
        <f t="shared" si="81"/>
        <v>P659718 25</v>
      </c>
      <c r="B1670" s="3" t="s">
        <v>267</v>
      </c>
      <c r="C1670" s="268"/>
      <c r="D1670" s="270"/>
      <c r="E1670" s="129">
        <v>7052.87</v>
      </c>
      <c r="F1670" s="103">
        <v>297.52999999999997</v>
      </c>
      <c r="G1670" s="129">
        <v>26941.69</v>
      </c>
      <c r="H1670" s="131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thickBot="1">
      <c r="A1671" s="11" t="str">
        <f t="shared" si="81"/>
        <v>P659718 26</v>
      </c>
      <c r="B1671" s="3" t="s">
        <v>267</v>
      </c>
      <c r="C1671" s="267">
        <v>26</v>
      </c>
      <c r="D1671" s="269">
        <v>19591.29</v>
      </c>
      <c r="E1671" s="129">
        <v>6465.13</v>
      </c>
      <c r="F1671" s="103" t="s">
        <v>100</v>
      </c>
      <c r="G1671" s="129">
        <v>26056.42</v>
      </c>
      <c r="H1671" s="131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thickBot="1">
      <c r="A1672" s="11" t="str">
        <f t="shared" si="81"/>
        <v>P659718 26</v>
      </c>
      <c r="B1672" s="3" t="s">
        <v>267</v>
      </c>
      <c r="C1672" s="268"/>
      <c r="D1672" s="270"/>
      <c r="E1672" s="129">
        <v>6465.13</v>
      </c>
      <c r="F1672" s="103">
        <v>290.95999999999998</v>
      </c>
      <c r="G1672" s="129">
        <v>26347.38</v>
      </c>
      <c r="H1672" s="131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thickBot="1">
      <c r="A1673" s="11" t="str">
        <f t="shared" si="81"/>
        <v>P659718 27</v>
      </c>
      <c r="B1673" s="3" t="s">
        <v>267</v>
      </c>
      <c r="C1673" s="267">
        <v>27</v>
      </c>
      <c r="D1673" s="269">
        <v>19591.29</v>
      </c>
      <c r="E1673" s="129">
        <v>5877.39</v>
      </c>
      <c r="F1673" s="103" t="s">
        <v>100</v>
      </c>
      <c r="G1673" s="129">
        <v>25468.68</v>
      </c>
      <c r="H1673" s="131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thickBot="1">
      <c r="A1674" s="11" t="str">
        <f t="shared" si="81"/>
        <v>P659718 27</v>
      </c>
      <c r="B1674" s="3" t="s">
        <v>267</v>
      </c>
      <c r="C1674" s="268"/>
      <c r="D1674" s="270"/>
      <c r="E1674" s="129">
        <v>5877.39</v>
      </c>
      <c r="F1674" s="103">
        <v>284.39999999999998</v>
      </c>
      <c r="G1674" s="129">
        <v>25753.08</v>
      </c>
      <c r="H1674" s="131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thickBot="1">
      <c r="A1675" s="11" t="str">
        <f t="shared" si="81"/>
        <v>P659718 28</v>
      </c>
      <c r="B1675" s="3" t="s">
        <v>267</v>
      </c>
      <c r="C1675" s="267">
        <v>28</v>
      </c>
      <c r="D1675" s="269">
        <v>19591.29</v>
      </c>
      <c r="E1675" s="129">
        <v>5289.65</v>
      </c>
      <c r="F1675" s="103" t="s">
        <v>100</v>
      </c>
      <c r="G1675" s="129">
        <v>24880.94</v>
      </c>
      <c r="H1675" s="131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thickBot="1">
      <c r="A1676" s="11" t="str">
        <f t="shared" si="81"/>
        <v>P659718 28</v>
      </c>
      <c r="B1676" s="3" t="s">
        <v>267</v>
      </c>
      <c r="C1676" s="268"/>
      <c r="D1676" s="270"/>
      <c r="E1676" s="129">
        <v>5289.65</v>
      </c>
      <c r="F1676" s="103">
        <v>277.83999999999997</v>
      </c>
      <c r="G1676" s="129">
        <v>25158.78</v>
      </c>
      <c r="H1676" s="131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thickBot="1">
      <c r="A1677" s="11" t="str">
        <f t="shared" si="81"/>
        <v>P659718 29</v>
      </c>
      <c r="B1677" s="3" t="s">
        <v>267</v>
      </c>
      <c r="C1677" s="267">
        <v>29</v>
      </c>
      <c r="D1677" s="269">
        <v>19591.29</v>
      </c>
      <c r="E1677" s="129">
        <v>4701.91</v>
      </c>
      <c r="F1677" s="103" t="s">
        <v>100</v>
      </c>
      <c r="G1677" s="129">
        <v>24293.200000000001</v>
      </c>
      <c r="H1677" s="131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thickBot="1">
      <c r="A1678" s="11" t="str">
        <f t="shared" si="81"/>
        <v>P659718 29</v>
      </c>
      <c r="B1678" s="3" t="s">
        <v>267</v>
      </c>
      <c r="C1678" s="268"/>
      <c r="D1678" s="270"/>
      <c r="E1678" s="129">
        <v>4701.91</v>
      </c>
      <c r="F1678" s="103">
        <v>271.27</v>
      </c>
      <c r="G1678" s="129">
        <v>24564.47</v>
      </c>
      <c r="H1678" s="131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thickBot="1">
      <c r="A1679" s="11" t="str">
        <f t="shared" si="81"/>
        <v>P659718 30</v>
      </c>
      <c r="B1679" s="3" t="s">
        <v>267</v>
      </c>
      <c r="C1679" s="267">
        <v>30</v>
      </c>
      <c r="D1679" s="269">
        <v>19591.29</v>
      </c>
      <c r="E1679" s="129">
        <v>4114.17</v>
      </c>
      <c r="F1679" s="103" t="s">
        <v>100</v>
      </c>
      <c r="G1679" s="129">
        <v>23705.46</v>
      </c>
      <c r="H1679" s="131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thickBot="1">
      <c r="A1680" s="11" t="str">
        <f t="shared" si="81"/>
        <v>P659718 30</v>
      </c>
      <c r="B1680" s="3" t="s">
        <v>267</v>
      </c>
      <c r="C1680" s="268"/>
      <c r="D1680" s="270"/>
      <c r="E1680" s="129">
        <v>4114.17</v>
      </c>
      <c r="F1680" s="103">
        <v>264.70999999999998</v>
      </c>
      <c r="G1680" s="129">
        <v>23970.17</v>
      </c>
      <c r="H1680" s="131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thickBot="1">
      <c r="A1681" s="11" t="str">
        <f t="shared" si="81"/>
        <v>P659718 31</v>
      </c>
      <c r="B1681" s="3" t="s">
        <v>267</v>
      </c>
      <c r="C1681" s="267">
        <v>31</v>
      </c>
      <c r="D1681" s="269">
        <v>19591.29</v>
      </c>
      <c r="E1681" s="129">
        <v>3526.43</v>
      </c>
      <c r="F1681" s="103" t="s">
        <v>100</v>
      </c>
      <c r="G1681" s="129">
        <v>23117.72</v>
      </c>
      <c r="H1681" s="131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thickBot="1">
      <c r="A1682" s="11" t="str">
        <f t="shared" si="81"/>
        <v>P659718 31</v>
      </c>
      <c r="B1682" s="3" t="s">
        <v>267</v>
      </c>
      <c r="C1682" s="268"/>
      <c r="D1682" s="270"/>
      <c r="E1682" s="129">
        <v>3526.43</v>
      </c>
      <c r="F1682" s="103">
        <v>258.14999999999998</v>
      </c>
      <c r="G1682" s="129">
        <v>23375.87</v>
      </c>
      <c r="H1682" s="131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thickBot="1">
      <c r="A1683" s="11" t="str">
        <f t="shared" si="81"/>
        <v>P659718 32</v>
      </c>
      <c r="B1683" s="3" t="s">
        <v>267</v>
      </c>
      <c r="C1683" s="267">
        <v>32</v>
      </c>
      <c r="D1683" s="269">
        <v>19591.29</v>
      </c>
      <c r="E1683" s="129">
        <v>2938.7</v>
      </c>
      <c r="F1683" s="103" t="s">
        <v>100</v>
      </c>
      <c r="G1683" s="129">
        <v>22529.99</v>
      </c>
      <c r="H1683" s="131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thickBot="1">
      <c r="A1684" s="11" t="str">
        <f t="shared" si="81"/>
        <v>P659718 32</v>
      </c>
      <c r="B1684" s="3" t="s">
        <v>267</v>
      </c>
      <c r="C1684" s="268"/>
      <c r="D1684" s="270"/>
      <c r="E1684" s="129">
        <v>2938.7</v>
      </c>
      <c r="F1684" s="103">
        <v>251.58</v>
      </c>
      <c r="G1684" s="129">
        <v>22781.57</v>
      </c>
      <c r="H1684" s="131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thickBot="1">
      <c r="A1685" s="11" t="str">
        <f t="shared" si="81"/>
        <v>P659718 33</v>
      </c>
      <c r="B1685" s="3" t="s">
        <v>267</v>
      </c>
      <c r="C1685" s="267">
        <v>33</v>
      </c>
      <c r="D1685" s="269">
        <v>19591.29</v>
      </c>
      <c r="E1685" s="129">
        <v>2350.96</v>
      </c>
      <c r="F1685" s="103" t="s">
        <v>100</v>
      </c>
      <c r="G1685" s="129">
        <v>21942.25</v>
      </c>
      <c r="H1685" s="131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thickBot="1">
      <c r="A1686" s="11" t="str">
        <f t="shared" si="81"/>
        <v>P659718 33</v>
      </c>
      <c r="B1686" s="3" t="s">
        <v>267</v>
      </c>
      <c r="C1686" s="268"/>
      <c r="D1686" s="270"/>
      <c r="E1686" s="129">
        <v>2350.96</v>
      </c>
      <c r="F1686" s="103">
        <v>245.02</v>
      </c>
      <c r="G1686" s="129">
        <v>22187.27</v>
      </c>
      <c r="H1686" s="131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thickBot="1">
      <c r="A1687" s="11" t="str">
        <f t="shared" si="81"/>
        <v>P659718 34</v>
      </c>
      <c r="B1687" s="3" t="s">
        <v>267</v>
      </c>
      <c r="C1687" s="267">
        <v>34</v>
      </c>
      <c r="D1687" s="269">
        <v>19591.29</v>
      </c>
      <c r="E1687" s="129">
        <v>1763.22</v>
      </c>
      <c r="F1687" s="103" t="s">
        <v>100</v>
      </c>
      <c r="G1687" s="129">
        <v>21354.51</v>
      </c>
      <c r="H1687" s="131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thickBot="1">
      <c r="A1688" s="11" t="str">
        <f t="shared" si="81"/>
        <v>P659718 34</v>
      </c>
      <c r="B1688" s="3" t="s">
        <v>267</v>
      </c>
      <c r="C1688" s="268"/>
      <c r="D1688" s="270"/>
      <c r="E1688" s="129">
        <v>1763.22</v>
      </c>
      <c r="F1688" s="103">
        <v>238.46</v>
      </c>
      <c r="G1688" s="129">
        <v>21592.97</v>
      </c>
      <c r="H1688" s="131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thickBot="1">
      <c r="A1689" s="11" t="str">
        <f t="shared" si="81"/>
        <v>P659718 35</v>
      </c>
      <c r="B1689" s="3" t="s">
        <v>267</v>
      </c>
      <c r="C1689" s="267">
        <v>35</v>
      </c>
      <c r="D1689" s="269">
        <v>19591.29</v>
      </c>
      <c r="E1689" s="129">
        <v>1175.48</v>
      </c>
      <c r="F1689" s="103" t="s">
        <v>100</v>
      </c>
      <c r="G1689" s="129">
        <v>20766.77</v>
      </c>
      <c r="H1689" s="131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thickBot="1">
      <c r="A1690" s="11" t="str">
        <f t="shared" si="81"/>
        <v>P659718 35</v>
      </c>
      <c r="B1690" s="3" t="s">
        <v>267</v>
      </c>
      <c r="C1690" s="268"/>
      <c r="D1690" s="270"/>
      <c r="E1690" s="129">
        <v>1175.48</v>
      </c>
      <c r="F1690" s="103">
        <v>231.9</v>
      </c>
      <c r="G1690" s="129">
        <v>20998.67</v>
      </c>
      <c r="H1690" s="131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thickBot="1">
      <c r="A1691" s="11" t="str">
        <f t="shared" si="81"/>
        <v>P659718 36</v>
      </c>
      <c r="B1691" s="3" t="s">
        <v>267</v>
      </c>
      <c r="C1691" s="267">
        <v>36</v>
      </c>
      <c r="D1691" s="269">
        <v>19591.349999999999</v>
      </c>
      <c r="E1691" s="103">
        <v>587.74</v>
      </c>
      <c r="F1691" s="103" t="s">
        <v>100</v>
      </c>
      <c r="G1691" s="129">
        <v>20179.09</v>
      </c>
      <c r="H1691" s="131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thickBot="1">
      <c r="A1692" s="11" t="str">
        <f t="shared" si="81"/>
        <v>P659718 36</v>
      </c>
      <c r="B1692" s="3" t="s">
        <v>267</v>
      </c>
      <c r="C1692" s="268"/>
      <c r="D1692" s="270"/>
      <c r="E1692" s="129">
        <v>587.74</v>
      </c>
      <c r="F1692" s="129">
        <v>225.33</v>
      </c>
      <c r="G1692" s="129">
        <v>20404.419999999998</v>
      </c>
      <c r="H1692" s="131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t="15.75" thickBot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t="15.75" thickBot="1">
      <c r="A1694" s="11" t="str">
        <f t="shared" si="81"/>
        <v>P897235 1</v>
      </c>
      <c r="B1694" s="3" t="s">
        <v>268</v>
      </c>
      <c r="C1694" s="263">
        <v>1</v>
      </c>
      <c r="D1694" s="265">
        <v>171521.03</v>
      </c>
      <c r="E1694" s="97">
        <v>37495.35</v>
      </c>
      <c r="F1694" s="89" t="s">
        <v>100</v>
      </c>
      <c r="G1694" s="97">
        <v>209016.38</v>
      </c>
      <c r="H1694" s="92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thickBot="1">
      <c r="A1695" s="11" t="str">
        <f t="shared" si="81"/>
        <v>P897235 1</v>
      </c>
      <c r="B1695" s="3" t="s">
        <v>268</v>
      </c>
      <c r="C1695" s="264"/>
      <c r="D1695" s="266"/>
      <c r="E1695" s="140">
        <v>37495.35</v>
      </c>
      <c r="F1695" s="140">
        <v>2591.81</v>
      </c>
      <c r="G1695" s="140">
        <v>211608.19</v>
      </c>
      <c r="H1695" s="142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5779.3269445971609</v>
      </c>
      <c r="N1695" s="63">
        <f t="shared" si="83"/>
        <v>171521.03</v>
      </c>
    </row>
    <row r="1696" spans="1:14" ht="15.75" thickBot="1">
      <c r="A1696" s="11" t="str">
        <f t="shared" si="81"/>
        <v>P897235 2</v>
      </c>
      <c r="B1696" s="3" t="s">
        <v>268</v>
      </c>
      <c r="C1696" s="263">
        <v>2</v>
      </c>
      <c r="D1696" s="265">
        <v>177267</v>
      </c>
      <c r="E1696" s="95">
        <v>31749.38</v>
      </c>
      <c r="F1696" s="90" t="s">
        <v>100</v>
      </c>
      <c r="G1696" s="95">
        <v>209016.38</v>
      </c>
      <c r="H1696" s="93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thickBot="1">
      <c r="A1697" s="11" t="str">
        <f t="shared" si="81"/>
        <v>P897235 2</v>
      </c>
      <c r="B1697" s="3" t="s">
        <v>268</v>
      </c>
      <c r="C1697" s="264"/>
      <c r="D1697" s="266"/>
      <c r="E1697" s="140">
        <v>31749.38</v>
      </c>
      <c r="F1697" s="140">
        <v>2591.81</v>
      </c>
      <c r="G1697" s="140">
        <v>211608.19</v>
      </c>
      <c r="H1697" s="142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5972.9350566293606</v>
      </c>
      <c r="N1697" s="63">
        <f t="shared" si="83"/>
        <v>177267</v>
      </c>
    </row>
    <row r="1698" spans="1:14" ht="15.75" thickBot="1">
      <c r="A1698" s="11" t="str">
        <f t="shared" si="81"/>
        <v>P897235 3</v>
      </c>
      <c r="B1698" s="3" t="s">
        <v>268</v>
      </c>
      <c r="C1698" s="259">
        <v>3</v>
      </c>
      <c r="D1698" s="261">
        <v>183205.43</v>
      </c>
      <c r="E1698" s="95">
        <v>25810.95</v>
      </c>
      <c r="F1698" s="90" t="s">
        <v>100</v>
      </c>
      <c r="G1698" s="95">
        <v>209016.38</v>
      </c>
      <c r="H1698" s="93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thickBot="1">
      <c r="A1699" s="11" t="str">
        <f t="shared" si="81"/>
        <v>P897235 3</v>
      </c>
      <c r="B1699" s="3" t="s">
        <v>268</v>
      </c>
      <c r="C1699" s="260"/>
      <c r="D1699" s="262"/>
      <c r="E1699" s="152">
        <v>25810.95</v>
      </c>
      <c r="F1699" s="152">
        <v>2591.81</v>
      </c>
      <c r="G1699" s="152">
        <v>211608.19</v>
      </c>
      <c r="H1699" s="153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6173.0277279674547</v>
      </c>
      <c r="N1699" s="63">
        <f t="shared" si="83"/>
        <v>183205.43</v>
      </c>
    </row>
    <row r="1700" spans="1:14" ht="15.75" thickBot="1">
      <c r="A1700" s="11" t="str">
        <f t="shared" si="81"/>
        <v>P897235 4</v>
      </c>
      <c r="B1700" s="3" t="s">
        <v>268</v>
      </c>
      <c r="C1700" s="263">
        <v>4</v>
      </c>
      <c r="D1700" s="265">
        <v>189342.83</v>
      </c>
      <c r="E1700" s="95">
        <v>19673.55</v>
      </c>
      <c r="F1700" s="90" t="s">
        <v>100</v>
      </c>
      <c r="G1700" s="95">
        <v>209016.38</v>
      </c>
      <c r="H1700" s="93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thickBot="1">
      <c r="A1701" s="11" t="str">
        <f t="shared" si="81"/>
        <v>P897235 4</v>
      </c>
      <c r="B1701" s="3" t="s">
        <v>268</v>
      </c>
      <c r="C1701" s="264"/>
      <c r="D1701" s="266"/>
      <c r="E1701" s="140">
        <v>19673.55</v>
      </c>
      <c r="F1701" s="140">
        <v>2591.81</v>
      </c>
      <c r="G1701" s="140">
        <v>211608.19</v>
      </c>
      <c r="H1701" s="142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6390.4265626925808</v>
      </c>
      <c r="N1701" s="63">
        <f t="shared" si="83"/>
        <v>189342.83</v>
      </c>
    </row>
    <row r="1702" spans="1:14" ht="15.75" thickBot="1">
      <c r="A1702" s="11" t="str">
        <f t="shared" si="81"/>
        <v>P897235 5</v>
      </c>
      <c r="B1702" s="3" t="s">
        <v>268</v>
      </c>
      <c r="C1702" s="263">
        <v>5</v>
      </c>
      <c r="D1702" s="265">
        <v>195685.8</v>
      </c>
      <c r="E1702" s="95">
        <v>13330.58</v>
      </c>
      <c r="F1702" s="90" t="s">
        <v>100</v>
      </c>
      <c r="G1702" s="95">
        <v>209016.38</v>
      </c>
      <c r="H1702" s="93">
        <v>44789</v>
      </c>
      <c r="J1702" s="32" t="str">
        <f t="shared" si="82"/>
        <v>-</v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thickBot="1">
      <c r="A1703" s="11" t="str">
        <f t="shared" si="81"/>
        <v>P897235 5</v>
      </c>
      <c r="B1703" s="3" t="s">
        <v>268</v>
      </c>
      <c r="C1703" s="264"/>
      <c r="D1703" s="266"/>
      <c r="E1703" s="140">
        <v>13330.58</v>
      </c>
      <c r="F1703" s="140">
        <v>2591.81</v>
      </c>
      <c r="G1703" s="140">
        <v>211608.19</v>
      </c>
      <c r="H1703" s="142">
        <v>44799</v>
      </c>
      <c r="I1703" s="43">
        <v>44881</v>
      </c>
      <c r="J1703" s="32">
        <f t="shared" si="82"/>
        <v>44866</v>
      </c>
      <c r="L1703" s="11">
        <f>IF(I1703&lt;&gt;"",IF(SUMIF(Planes!BA:BA,'Control de pagos'!A1703,Planes!BC:BC)=0,"",SUMIF(Planes!BA:BA,'Control de pagos'!A1703,Planes!BC:BC)),"")</f>
        <v>6607.5085310377208</v>
      </c>
      <c r="N1703" s="63">
        <f t="shared" si="83"/>
        <v>195685.8</v>
      </c>
    </row>
    <row r="1704" spans="1:14" ht="15.75" thickBot="1">
      <c r="A1704" s="11" t="str">
        <f t="shared" si="81"/>
        <v>P897235 6</v>
      </c>
      <c r="B1704" s="3" t="s">
        <v>268</v>
      </c>
      <c r="C1704" s="263">
        <v>6</v>
      </c>
      <c r="D1704" s="265">
        <v>202241.37</v>
      </c>
      <c r="E1704" s="95">
        <v>6775.01</v>
      </c>
      <c r="F1704" s="90" t="s">
        <v>100</v>
      </c>
      <c r="G1704" s="95">
        <v>209016.38</v>
      </c>
      <c r="H1704" s="93">
        <v>44820</v>
      </c>
      <c r="J1704" s="32" t="str">
        <f t="shared" si="82"/>
        <v>-</v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thickBot="1">
      <c r="A1705" s="11" t="str">
        <f t="shared" si="81"/>
        <v>P897235 6</v>
      </c>
      <c r="B1705" s="3" t="s">
        <v>268</v>
      </c>
      <c r="C1705" s="264"/>
      <c r="D1705" s="266"/>
      <c r="E1705" s="140">
        <v>6775.01</v>
      </c>
      <c r="F1705" s="140">
        <v>2591.81</v>
      </c>
      <c r="G1705" s="140">
        <v>211608.19</v>
      </c>
      <c r="H1705" s="142">
        <v>44830</v>
      </c>
      <c r="I1705" s="43">
        <v>44881</v>
      </c>
      <c r="J1705" s="32">
        <f t="shared" si="82"/>
        <v>44866</v>
      </c>
      <c r="L1705" s="11">
        <f>IF(I1705&lt;&gt;"",IF(SUMIF(Planes!BA:BA,'Control de pagos'!A1705,Planes!BC:BC)=0,"",SUMIF(Planes!BA:BA,'Control de pagos'!A1705,Planes!BC:BC)),"")</f>
        <v>6828.8643509699968</v>
      </c>
      <c r="N1705" s="63">
        <f t="shared" si="83"/>
        <v>202241.37</v>
      </c>
    </row>
    <row r="1706" spans="1:14" ht="15.75" thickBot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t="15.75" thickBot="1">
      <c r="A1707" s="11" t="str">
        <f t="shared" si="84"/>
        <v>Q665611 1</v>
      </c>
      <c r="B1707" s="3" t="s">
        <v>272</v>
      </c>
      <c r="C1707" s="259">
        <v>1</v>
      </c>
      <c r="D1707" s="261">
        <v>334615.90999999997</v>
      </c>
      <c r="E1707" s="97">
        <v>89265.54</v>
      </c>
      <c r="F1707" s="89" t="s">
        <v>100</v>
      </c>
      <c r="G1707" s="97">
        <v>423881.45</v>
      </c>
      <c r="H1707" s="92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thickBot="1">
      <c r="A1708" s="11" t="str">
        <f t="shared" si="84"/>
        <v>Q665611 1</v>
      </c>
      <c r="B1708" s="3" t="s">
        <v>272</v>
      </c>
      <c r="C1708" s="260"/>
      <c r="D1708" s="262"/>
      <c r="E1708" s="152">
        <v>89265.54</v>
      </c>
      <c r="F1708" s="152">
        <v>6004.98</v>
      </c>
      <c r="G1708" s="152">
        <v>429886.43</v>
      </c>
      <c r="H1708" s="153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9438.3795868619218</v>
      </c>
      <c r="N1708" s="63">
        <f t="shared" si="83"/>
        <v>334615.90999999997</v>
      </c>
    </row>
    <row r="1709" spans="1:14" ht="15.75" thickBot="1">
      <c r="A1709" s="11" t="str">
        <f t="shared" si="84"/>
        <v>Q665611 2</v>
      </c>
      <c r="B1709" s="3" t="s">
        <v>272</v>
      </c>
      <c r="C1709" s="263">
        <v>2</v>
      </c>
      <c r="D1709" s="265">
        <v>344654.38</v>
      </c>
      <c r="E1709" s="95">
        <v>79227.070000000007</v>
      </c>
      <c r="F1709" s="90" t="s">
        <v>100</v>
      </c>
      <c r="G1709" s="95">
        <v>423881.45</v>
      </c>
      <c r="H1709" s="93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thickBot="1">
      <c r="A1710" s="11" t="str">
        <f t="shared" si="84"/>
        <v>Q665611 2</v>
      </c>
      <c r="B1710" s="3" t="s">
        <v>272</v>
      </c>
      <c r="C1710" s="264"/>
      <c r="D1710" s="266"/>
      <c r="E1710" s="140">
        <v>79227.070000000007</v>
      </c>
      <c r="F1710" s="140">
        <v>8350.4599999999991</v>
      </c>
      <c r="G1710" s="140">
        <v>432231.91</v>
      </c>
      <c r="H1710" s="142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9721.5316355304949</v>
      </c>
      <c r="N1710" s="63">
        <f t="shared" si="83"/>
        <v>344654.38</v>
      </c>
    </row>
    <row r="1711" spans="1:14" ht="15.75" thickBot="1">
      <c r="A1711" s="11" t="str">
        <f t="shared" si="84"/>
        <v>Q665611 3</v>
      </c>
      <c r="B1711" s="3" t="s">
        <v>272</v>
      </c>
      <c r="C1711" s="263">
        <v>3</v>
      </c>
      <c r="D1711" s="265">
        <v>354994.02</v>
      </c>
      <c r="E1711" s="95">
        <v>68887.429999999993</v>
      </c>
      <c r="F1711" s="90" t="s">
        <v>100</v>
      </c>
      <c r="G1711" s="95">
        <v>423881.45</v>
      </c>
      <c r="H1711" s="93">
        <v>44850</v>
      </c>
      <c r="J1711" s="32" t="str">
        <f t="shared" si="82"/>
        <v>-</v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thickBot="1">
      <c r="A1712" s="11" t="str">
        <f t="shared" si="84"/>
        <v>Q665611 3</v>
      </c>
      <c r="B1712" s="3" t="s">
        <v>272</v>
      </c>
      <c r="C1712" s="264"/>
      <c r="D1712" s="266"/>
      <c r="E1712" s="140">
        <v>68887.429999999993</v>
      </c>
      <c r="F1712" s="140">
        <v>8350.4599999999991</v>
      </c>
      <c r="G1712" s="140">
        <v>432231.91</v>
      </c>
      <c r="H1712" s="142">
        <v>44860</v>
      </c>
      <c r="I1712" s="43">
        <v>44881</v>
      </c>
      <c r="J1712" s="32">
        <f t="shared" si="82"/>
        <v>44866</v>
      </c>
      <c r="L1712" s="11">
        <f>IF(I1712&lt;&gt;"",IF(SUMIF(Planes!BA:BA,'Control de pagos'!A1712,Planes!BC:BC)=0,"",SUMIF(Planes!BA:BA,'Control de pagos'!A1712,Planes!BC:BC)),"")</f>
        <v>9914.8791491180928</v>
      </c>
      <c r="N1712" s="63">
        <f t="shared" si="83"/>
        <v>354994.02</v>
      </c>
    </row>
    <row r="1713" spans="1:14" ht="15.75" thickBot="1">
      <c r="A1713" s="11" t="str">
        <f t="shared" si="84"/>
        <v>Q665611 4</v>
      </c>
      <c r="B1713" s="3" t="s">
        <v>272</v>
      </c>
      <c r="C1713" s="259">
        <v>4</v>
      </c>
      <c r="D1713" s="261">
        <v>365643.84</v>
      </c>
      <c r="E1713" s="95">
        <v>58237.61</v>
      </c>
      <c r="F1713" s="90" t="s">
        <v>100</v>
      </c>
      <c r="G1713" s="95">
        <v>423881.45</v>
      </c>
      <c r="H1713" s="93">
        <v>44881</v>
      </c>
      <c r="J1713" s="32" t="str">
        <f t="shared" si="82"/>
        <v>-</v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thickBot="1">
      <c r="A1714" s="11" t="str">
        <f t="shared" si="84"/>
        <v>Q665611 4</v>
      </c>
      <c r="B1714" s="3" t="s">
        <v>272</v>
      </c>
      <c r="C1714" s="260"/>
      <c r="D1714" s="262"/>
      <c r="E1714" s="152">
        <v>58237.61</v>
      </c>
      <c r="F1714" s="152">
        <v>8350.4599999999991</v>
      </c>
      <c r="G1714" s="152">
        <v>432231.91</v>
      </c>
      <c r="H1714" s="153">
        <v>44891</v>
      </c>
      <c r="I1714" s="43">
        <v>44911</v>
      </c>
      <c r="J1714" s="32">
        <f t="shared" si="82"/>
        <v>44896</v>
      </c>
      <c r="L1714" s="11">
        <f>IF(I1714&lt;&gt;"",IF(SUMIF(Planes!BA:BA,'Control de pagos'!A1714,Planes!BC:BC)=0,"",SUMIF(Planes!BA:BA,'Control de pagos'!A1714,Planes!BC:BC)),"")</f>
        <v>10150.071849150594</v>
      </c>
      <c r="N1714" s="63">
        <f t="shared" si="83"/>
        <v>365643.84</v>
      </c>
    </row>
    <row r="1715" spans="1:14" ht="15.75" thickBot="1">
      <c r="A1715" s="11" t="str">
        <f t="shared" si="84"/>
        <v>Q665611 5</v>
      </c>
      <c r="B1715" s="3" t="s">
        <v>272</v>
      </c>
      <c r="C1715" s="259">
        <v>5</v>
      </c>
      <c r="D1715" s="261">
        <v>376613.15</v>
      </c>
      <c r="E1715" s="95">
        <v>47268.3</v>
      </c>
      <c r="F1715" s="90" t="s">
        <v>100</v>
      </c>
      <c r="G1715" s="95">
        <v>423881.45</v>
      </c>
      <c r="H1715" s="93">
        <v>44911</v>
      </c>
      <c r="J1715" s="32" t="str">
        <f t="shared" si="82"/>
        <v>-</v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thickBot="1">
      <c r="A1716" s="11" t="str">
        <f t="shared" si="84"/>
        <v>Q665611 5</v>
      </c>
      <c r="B1716" s="3" t="s">
        <v>272</v>
      </c>
      <c r="C1716" s="260"/>
      <c r="D1716" s="262"/>
      <c r="E1716" s="152">
        <v>47268.3</v>
      </c>
      <c r="F1716" s="152">
        <v>8350.4599999999991</v>
      </c>
      <c r="G1716" s="152">
        <v>432231.91</v>
      </c>
      <c r="H1716" s="153">
        <v>44921</v>
      </c>
      <c r="I1716" s="43">
        <v>44939</v>
      </c>
      <c r="J1716" s="32">
        <f t="shared" si="82"/>
        <v>44927</v>
      </c>
      <c r="L1716" s="11">
        <f>IF(I1716&lt;&gt;"",IF(SUMIF(Planes!BA:BA,'Control de pagos'!A1716,Planes!BC:BC)=0,"",SUMIF(Planes!BA:BA,'Control de pagos'!A1716,Planes!BC:BC)),"")</f>
        <v>10213.350147864407</v>
      </c>
      <c r="N1716" s="63">
        <f t="shared" si="83"/>
        <v>376613.15</v>
      </c>
    </row>
    <row r="1717" spans="1:14" ht="15.75" thickBot="1">
      <c r="A1717" s="11" t="str">
        <f t="shared" si="84"/>
        <v>Q665611 6</v>
      </c>
      <c r="B1717" s="3" t="s">
        <v>272</v>
      </c>
      <c r="C1717" s="255">
        <v>6</v>
      </c>
      <c r="D1717" s="257">
        <v>387911.55</v>
      </c>
      <c r="E1717" s="95">
        <v>35969.9</v>
      </c>
      <c r="F1717" s="90" t="s">
        <v>100</v>
      </c>
      <c r="G1717" s="95">
        <v>423881.45</v>
      </c>
      <c r="H1717" s="93">
        <v>44942</v>
      </c>
      <c r="J1717" s="32" t="str">
        <f t="shared" si="82"/>
        <v>-</v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thickBot="1">
      <c r="A1718" s="11" t="str">
        <f t="shared" si="84"/>
        <v>Q665611 6</v>
      </c>
      <c r="B1718" s="3" t="s">
        <v>272</v>
      </c>
      <c r="C1718" s="256"/>
      <c r="D1718" s="258"/>
      <c r="E1718" s="176">
        <v>35969.9</v>
      </c>
      <c r="F1718" s="176">
        <v>8350.4599999999991</v>
      </c>
      <c r="G1718" s="176">
        <v>432231.91</v>
      </c>
      <c r="H1718" s="177">
        <v>44952</v>
      </c>
      <c r="I1718" s="43">
        <v>44973</v>
      </c>
      <c r="J1718" s="32">
        <f t="shared" si="82"/>
        <v>44958</v>
      </c>
      <c r="L1718" s="11">
        <f>IF(I1718&lt;&gt;"",IF(SUMIF(Planes!BA:BA,'Control de pagos'!A1718,Planes!BC:BC)=0,"",SUMIF(Planes!BA:BA,'Control de pagos'!A1718,Planes!BC:BC)),"")</f>
        <v>9795.3361395294578</v>
      </c>
      <c r="N1718" s="63">
        <f t="shared" si="83"/>
        <v>387911.55</v>
      </c>
    </row>
    <row r="1719" spans="1:14" ht="15.75" thickBot="1">
      <c r="A1719" s="11" t="str">
        <f t="shared" si="84"/>
        <v>Q665611 7</v>
      </c>
      <c r="B1719" s="3" t="s">
        <v>272</v>
      </c>
      <c r="C1719" s="255">
        <v>7</v>
      </c>
      <c r="D1719" s="257">
        <v>399548.9</v>
      </c>
      <c r="E1719" s="95">
        <v>24332.55</v>
      </c>
      <c r="F1719" s="90" t="s">
        <v>100</v>
      </c>
      <c r="G1719" s="95">
        <v>423881.45</v>
      </c>
      <c r="H1719" s="93">
        <v>44973</v>
      </c>
      <c r="J1719" s="32" t="str">
        <f t="shared" si="82"/>
        <v>-</v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thickBot="1">
      <c r="A1720" s="11" t="str">
        <f t="shared" si="84"/>
        <v>Q665611 7</v>
      </c>
      <c r="B1720" s="3" t="s">
        <v>272</v>
      </c>
      <c r="C1720" s="256"/>
      <c r="D1720" s="258"/>
      <c r="E1720" s="176">
        <v>24332.55</v>
      </c>
      <c r="F1720" s="176">
        <v>8350.4599999999991</v>
      </c>
      <c r="G1720" s="176">
        <v>432231.91</v>
      </c>
      <c r="H1720" s="177">
        <v>44983</v>
      </c>
      <c r="I1720" s="43">
        <v>44999</v>
      </c>
      <c r="J1720" s="32">
        <f t="shared" si="82"/>
        <v>44986</v>
      </c>
      <c r="L1720" s="11">
        <f>IF(I1720&lt;&gt;"",IF(SUMIF(Planes!BA:BA,'Control de pagos'!A1720,Planes!BC:BC)=0,"",SUMIF(Planes!BA:BA,'Control de pagos'!A1720,Planes!BC:BC)),"")</f>
        <v>10089.196773248295</v>
      </c>
      <c r="N1720" s="63">
        <f t="shared" si="83"/>
        <v>399548.9</v>
      </c>
    </row>
    <row r="1721" spans="1:14" ht="15.75" thickBot="1">
      <c r="A1721" s="11" t="str">
        <f t="shared" si="84"/>
        <v>Q665611 8</v>
      </c>
      <c r="B1721" s="3" t="s">
        <v>272</v>
      </c>
      <c r="C1721" s="255">
        <v>8</v>
      </c>
      <c r="D1721" s="257">
        <v>411535.52</v>
      </c>
      <c r="E1721" s="95">
        <v>12345.93</v>
      </c>
      <c r="F1721" s="90" t="s">
        <v>100</v>
      </c>
      <c r="G1721" s="95">
        <v>423881.45</v>
      </c>
      <c r="H1721" s="93">
        <v>45001</v>
      </c>
      <c r="J1721" s="32" t="str">
        <f t="shared" si="82"/>
        <v>-</v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thickBot="1">
      <c r="A1722" s="11" t="str">
        <f t="shared" si="84"/>
        <v>Q665611 8</v>
      </c>
      <c r="B1722" s="3" t="s">
        <v>272</v>
      </c>
      <c r="C1722" s="256"/>
      <c r="D1722" s="258"/>
      <c r="E1722" s="176">
        <v>12345.93</v>
      </c>
      <c r="F1722" s="176">
        <v>8350.4599999999991</v>
      </c>
      <c r="G1722" s="176">
        <v>432231.91</v>
      </c>
      <c r="H1722" s="177">
        <v>45011</v>
      </c>
      <c r="I1722" s="43">
        <v>45030</v>
      </c>
      <c r="J1722" s="32">
        <f t="shared" si="82"/>
        <v>45017</v>
      </c>
      <c r="L1722" s="11">
        <f>IF(I1722&lt;&gt;"",IF(SUMIF(Planes!BA:BA,'Control de pagos'!A1722,Planes!BC:BC)=0,"",SUMIF(Planes!BA:BA,'Control de pagos'!A1722,Planes!BC:BC)),"")</f>
        <v>10391.876354089361</v>
      </c>
      <c r="N1722" s="63">
        <f t="shared" si="83"/>
        <v>411535.52</v>
      </c>
    </row>
    <row r="1723" spans="1:14" ht="15.75" thickBot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t="15.75" thickBot="1">
      <c r="A1724" s="11" t="str">
        <f t="shared" si="84"/>
        <v>Q640611 1</v>
      </c>
      <c r="B1724" s="3" t="s">
        <v>283</v>
      </c>
      <c r="C1724" s="259">
        <v>1</v>
      </c>
      <c r="D1724" s="261">
        <v>47038.65</v>
      </c>
      <c r="E1724" s="97">
        <v>12548.51</v>
      </c>
      <c r="F1724" s="89" t="s">
        <v>100</v>
      </c>
      <c r="G1724" s="97">
        <v>59587.16</v>
      </c>
      <c r="H1724" s="92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thickBot="1">
      <c r="A1725" s="11" t="str">
        <f t="shared" si="84"/>
        <v>Q640611 1</v>
      </c>
      <c r="B1725" s="3" t="s">
        <v>283</v>
      </c>
      <c r="C1725" s="260"/>
      <c r="D1725" s="262"/>
      <c r="E1725" s="152">
        <v>12548.51</v>
      </c>
      <c r="F1725" s="152">
        <v>844.15</v>
      </c>
      <c r="G1725" s="152">
        <v>60431.31</v>
      </c>
      <c r="H1725" s="153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thickBot="1">
      <c r="A1726" s="11" t="str">
        <f t="shared" si="84"/>
        <v>Q640611 2</v>
      </c>
      <c r="B1726" s="3" t="s">
        <v>283</v>
      </c>
      <c r="C1726" s="263">
        <v>2</v>
      </c>
      <c r="D1726" s="265">
        <v>48449.81</v>
      </c>
      <c r="E1726" s="140">
        <v>11137.35</v>
      </c>
      <c r="F1726" s="141" t="s">
        <v>100</v>
      </c>
      <c r="G1726" s="140">
        <v>59587.16</v>
      </c>
      <c r="H1726" s="142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thickBot="1">
      <c r="A1727" s="11" t="str">
        <f t="shared" si="84"/>
        <v>Q640611 2</v>
      </c>
      <c r="B1727" s="3" t="s">
        <v>283</v>
      </c>
      <c r="C1727" s="264"/>
      <c r="D1727" s="266"/>
      <c r="E1727" s="95">
        <v>11137.35</v>
      </c>
      <c r="F1727" s="95">
        <v>1173.8699999999999</v>
      </c>
      <c r="G1727" s="95">
        <v>60761.03</v>
      </c>
      <c r="H1727" s="93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thickBot="1">
      <c r="A1728" s="11" t="str">
        <f t="shared" si="84"/>
        <v>Q640611 3</v>
      </c>
      <c r="B1728" s="3" t="s">
        <v>283</v>
      </c>
      <c r="C1728" s="263">
        <v>3</v>
      </c>
      <c r="D1728" s="265">
        <v>49903.31</v>
      </c>
      <c r="E1728" s="95">
        <v>9683.85</v>
      </c>
      <c r="F1728" s="90" t="s">
        <v>100</v>
      </c>
      <c r="G1728" s="95">
        <v>59587.16</v>
      </c>
      <c r="H1728" s="93">
        <v>44850</v>
      </c>
      <c r="J1728" s="32" t="str">
        <f t="shared" si="82"/>
        <v>-</v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thickBot="1">
      <c r="A1729" s="11" t="str">
        <f t="shared" si="84"/>
        <v>Q640611 3</v>
      </c>
      <c r="B1729" s="3" t="s">
        <v>283</v>
      </c>
      <c r="C1729" s="264"/>
      <c r="D1729" s="266"/>
      <c r="E1729" s="140">
        <v>9683.85</v>
      </c>
      <c r="F1729" s="140">
        <v>1173.8699999999999</v>
      </c>
      <c r="G1729" s="140">
        <v>60761.03</v>
      </c>
      <c r="H1729" s="142">
        <v>44860</v>
      </c>
      <c r="I1729" s="43">
        <v>44860</v>
      </c>
      <c r="J1729" s="32">
        <f t="shared" ref="J1729:J1770" si="85">IF(I1729&lt;&gt;"",I1729-DAY(I1729)+1,IF(A1728=A1729,IF(I1728&lt;&gt;"","-",""),IF(A1729=A1730,IF(I1730&lt;&gt;"","-",""),"")))</f>
        <v>44835</v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thickBot="1">
      <c r="A1730" s="11" t="str">
        <f t="shared" si="84"/>
        <v>Q640611 4</v>
      </c>
      <c r="B1730" s="3" t="s">
        <v>283</v>
      </c>
      <c r="C1730" s="259">
        <v>4</v>
      </c>
      <c r="D1730" s="261">
        <v>51400.4</v>
      </c>
      <c r="E1730" s="95">
        <v>8186.76</v>
      </c>
      <c r="F1730" s="90" t="s">
        <v>100</v>
      </c>
      <c r="G1730" s="95">
        <v>59587.16</v>
      </c>
      <c r="H1730" s="93">
        <v>44881</v>
      </c>
      <c r="J1730" s="32" t="str">
        <f t="shared" si="85"/>
        <v>-</v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thickBot="1">
      <c r="A1731" s="11" t="str">
        <f t="shared" si="84"/>
        <v>Q640611 4</v>
      </c>
      <c r="B1731" s="3" t="s">
        <v>283</v>
      </c>
      <c r="C1731" s="260"/>
      <c r="D1731" s="262"/>
      <c r="E1731" s="152">
        <v>8186.76</v>
      </c>
      <c r="F1731" s="152">
        <v>1173.8699999999999</v>
      </c>
      <c r="G1731" s="152">
        <v>60761.03</v>
      </c>
      <c r="H1731" s="153">
        <v>44891</v>
      </c>
      <c r="I1731" s="43">
        <v>44911</v>
      </c>
      <c r="J1731" s="32">
        <f t="shared" si="85"/>
        <v>44896</v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thickBot="1">
      <c r="A1732" s="11" t="str">
        <f t="shared" si="84"/>
        <v>Q640611 5</v>
      </c>
      <c r="B1732" s="3" t="s">
        <v>283</v>
      </c>
      <c r="C1732" s="259">
        <v>5</v>
      </c>
      <c r="D1732" s="261">
        <v>52942.42</v>
      </c>
      <c r="E1732" s="152">
        <v>6644.74</v>
      </c>
      <c r="F1732" s="152" t="s">
        <v>100</v>
      </c>
      <c r="G1732" s="152">
        <v>59587.16</v>
      </c>
      <c r="H1732" s="153">
        <v>44911</v>
      </c>
      <c r="I1732" s="43">
        <v>44911</v>
      </c>
      <c r="J1732" s="32">
        <f t="shared" si="85"/>
        <v>44896</v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thickBot="1">
      <c r="A1733" s="11" t="str">
        <f t="shared" si="84"/>
        <v>Q640611 5</v>
      </c>
      <c r="B1733" s="3" t="s">
        <v>283</v>
      </c>
      <c r="C1733" s="260"/>
      <c r="D1733" s="262"/>
      <c r="E1733" s="95">
        <v>6644.74</v>
      </c>
      <c r="F1733" s="95">
        <v>1173.8699999999999</v>
      </c>
      <c r="G1733" s="95">
        <v>60761.03</v>
      </c>
      <c r="H1733" s="93">
        <v>44921</v>
      </c>
      <c r="J1733" s="32" t="str">
        <f t="shared" si="85"/>
        <v>-</v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thickBot="1">
      <c r="A1734" s="11" t="str">
        <f t="shared" si="84"/>
        <v>Q640611 6</v>
      </c>
      <c r="B1734" s="3" t="s">
        <v>283</v>
      </c>
      <c r="C1734" s="263">
        <v>6</v>
      </c>
      <c r="D1734" s="265">
        <v>54530.69</v>
      </c>
      <c r="E1734" s="140">
        <v>5056.47</v>
      </c>
      <c r="F1734" s="141" t="s">
        <v>100</v>
      </c>
      <c r="G1734" s="140">
        <v>59587.16</v>
      </c>
      <c r="H1734" s="142">
        <v>44942</v>
      </c>
      <c r="I1734" s="43">
        <v>44942</v>
      </c>
      <c r="J1734" s="32">
        <f t="shared" si="85"/>
        <v>44927</v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thickBot="1">
      <c r="A1735" s="11" t="str">
        <f t="shared" si="84"/>
        <v>Q640611 6</v>
      </c>
      <c r="B1735" s="3" t="s">
        <v>283</v>
      </c>
      <c r="C1735" s="264"/>
      <c r="D1735" s="266"/>
      <c r="E1735" s="95">
        <v>5056.47</v>
      </c>
      <c r="F1735" s="95">
        <v>1173.8699999999999</v>
      </c>
      <c r="G1735" s="95">
        <v>60761.03</v>
      </c>
      <c r="H1735" s="93">
        <v>44952</v>
      </c>
      <c r="J1735" s="32" t="str">
        <f t="shared" si="85"/>
        <v>-</v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thickBot="1">
      <c r="A1736" s="11" t="str">
        <f t="shared" si="84"/>
        <v>Q640611 7</v>
      </c>
      <c r="B1736" s="3" t="s">
        <v>283</v>
      </c>
      <c r="C1736" s="255">
        <v>7</v>
      </c>
      <c r="D1736" s="257">
        <v>56166.61</v>
      </c>
      <c r="E1736" s="95">
        <v>3420.55</v>
      </c>
      <c r="F1736" s="90" t="s">
        <v>100</v>
      </c>
      <c r="G1736" s="95">
        <v>59587.16</v>
      </c>
      <c r="H1736" s="93">
        <v>44973</v>
      </c>
      <c r="J1736" s="32" t="str">
        <f t="shared" si="85"/>
        <v>-</v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thickBot="1">
      <c r="A1737" s="11" t="str">
        <f t="shared" si="84"/>
        <v>Q640611 7</v>
      </c>
      <c r="B1737" s="3" t="s">
        <v>283</v>
      </c>
      <c r="C1737" s="256"/>
      <c r="D1737" s="258"/>
      <c r="E1737" s="176">
        <v>3420.55</v>
      </c>
      <c r="F1737" s="176">
        <v>1173.8699999999999</v>
      </c>
      <c r="G1737" s="176">
        <v>60761.03</v>
      </c>
      <c r="H1737" s="177">
        <v>44983</v>
      </c>
      <c r="I1737" s="43">
        <v>44999</v>
      </c>
      <c r="J1737" s="32">
        <f t="shared" si="85"/>
        <v>44986</v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thickBot="1">
      <c r="A1738" s="11" t="str">
        <f t="shared" si="84"/>
        <v>Q640611 8</v>
      </c>
      <c r="B1738" s="3" t="s">
        <v>283</v>
      </c>
      <c r="C1738" s="255">
        <v>8</v>
      </c>
      <c r="D1738" s="257">
        <v>57851.61</v>
      </c>
      <c r="E1738" s="95">
        <v>1735.55</v>
      </c>
      <c r="F1738" s="90" t="s">
        <v>100</v>
      </c>
      <c r="G1738" s="95">
        <v>59587.16</v>
      </c>
      <c r="H1738" s="93">
        <v>45001</v>
      </c>
      <c r="J1738" s="32" t="str">
        <f t="shared" si="85"/>
        <v>-</v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thickBot="1">
      <c r="A1739" s="11" t="str">
        <f t="shared" si="84"/>
        <v>Q640611 8</v>
      </c>
      <c r="B1739" s="3" t="s">
        <v>283</v>
      </c>
      <c r="C1739" s="256"/>
      <c r="D1739" s="258"/>
      <c r="E1739" s="176">
        <v>1735.55</v>
      </c>
      <c r="F1739" s="176">
        <v>1173.8699999999999</v>
      </c>
      <c r="G1739" s="176">
        <v>60761.03</v>
      </c>
      <c r="H1739" s="177">
        <v>45011</v>
      </c>
      <c r="I1739" s="43">
        <v>45030</v>
      </c>
      <c r="J1739" s="32">
        <f t="shared" si="85"/>
        <v>45017</v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 ht="15.75" thickBot="1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 ht="15.75" thickBot="1">
      <c r="A1741" s="11" t="str">
        <f t="shared" si="84"/>
        <v>Q920136 1</v>
      </c>
      <c r="B1741" s="3" t="s">
        <v>285</v>
      </c>
      <c r="C1741" s="255">
        <v>1</v>
      </c>
      <c r="D1741" s="257">
        <v>155176.73000000001</v>
      </c>
      <c r="E1741" s="97">
        <v>81889.55</v>
      </c>
      <c r="F1741" s="89" t="s">
        <v>100</v>
      </c>
      <c r="G1741" s="97">
        <v>237066.28</v>
      </c>
      <c r="H1741" s="92">
        <v>44881</v>
      </c>
      <c r="J1741" s="32" t="str">
        <f t="shared" si="85"/>
        <v>-</v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155176.73000000001</v>
      </c>
    </row>
    <row r="1742" spans="1:14" ht="15.75" thickBot="1">
      <c r="A1742" s="11" t="str">
        <f t="shared" si="84"/>
        <v>Q920136 1</v>
      </c>
      <c r="B1742" s="3" t="s">
        <v>285</v>
      </c>
      <c r="C1742" s="256"/>
      <c r="D1742" s="258"/>
      <c r="E1742" s="176">
        <v>81889.55</v>
      </c>
      <c r="F1742" s="176">
        <v>4670.21</v>
      </c>
      <c r="G1742" s="176">
        <v>241736.49</v>
      </c>
      <c r="H1742" s="177">
        <v>44891</v>
      </c>
      <c r="I1742" s="43">
        <v>44973</v>
      </c>
      <c r="J1742" s="32">
        <f t="shared" si="85"/>
        <v>44958</v>
      </c>
      <c r="L1742" s="11">
        <f>IF(I1742&lt;&gt;"",IF(SUMIF(Planes!BA:BA,'Control de pagos'!A1742,Planes!BC:BC)=0,"",SUMIF(Planes!BA:BA,'Control de pagos'!A1742,Planes!BC:BC)),"")</f>
        <v>10078.396686931537</v>
      </c>
      <c r="N1742" s="63">
        <f t="shared" si="83"/>
        <v>155176.73000000001</v>
      </c>
    </row>
    <row r="1743" spans="1:14" ht="15.75" thickBot="1">
      <c r="A1743" s="11" t="str">
        <f t="shared" si="84"/>
        <v>Q920136 2</v>
      </c>
      <c r="B1743" s="3" t="s">
        <v>285</v>
      </c>
      <c r="C1743" s="255">
        <v>2</v>
      </c>
      <c r="D1743" s="257">
        <v>163618.34</v>
      </c>
      <c r="E1743" s="95">
        <v>73447.94</v>
      </c>
      <c r="F1743" s="90" t="s">
        <v>100</v>
      </c>
      <c r="G1743" s="95">
        <v>237066.28</v>
      </c>
      <c r="H1743" s="93">
        <v>44911</v>
      </c>
      <c r="J1743" s="32" t="str">
        <f t="shared" si="85"/>
        <v>-</v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163618.34</v>
      </c>
    </row>
    <row r="1744" spans="1:14" ht="15.75" thickBot="1">
      <c r="A1744" s="11" t="str">
        <f t="shared" si="84"/>
        <v>Q920136 2</v>
      </c>
      <c r="B1744" s="3" t="s">
        <v>285</v>
      </c>
      <c r="C1744" s="256"/>
      <c r="D1744" s="258"/>
      <c r="E1744" s="176">
        <v>73447.94</v>
      </c>
      <c r="F1744" s="176">
        <v>4670.21</v>
      </c>
      <c r="G1744" s="176">
        <v>241736.49</v>
      </c>
      <c r="H1744" s="177">
        <v>44921</v>
      </c>
      <c r="I1744" s="43">
        <v>45030</v>
      </c>
      <c r="J1744" s="32">
        <f t="shared" si="85"/>
        <v>45017</v>
      </c>
      <c r="L1744" s="11">
        <f>IF(I1744&lt;&gt;"",IF(SUMIF(Planes!BA:BA,'Control de pagos'!A1744,Planes!BC:BC)=0,"",SUMIF(Planes!BA:BA,'Control de pagos'!A1744,Planes!BC:BC)),"")</f>
        <v>10626.661847423784</v>
      </c>
      <c r="N1744" s="63">
        <f t="shared" si="83"/>
        <v>163618.34</v>
      </c>
    </row>
    <row r="1745" spans="1:14" ht="15.75" thickBot="1">
      <c r="A1745" s="11" t="str">
        <f t="shared" si="84"/>
        <v>Q920136 3</v>
      </c>
      <c r="B1745" s="3" t="s">
        <v>285</v>
      </c>
      <c r="C1745" s="263">
        <v>3</v>
      </c>
      <c r="D1745" s="265">
        <v>172519.18</v>
      </c>
      <c r="E1745" s="140">
        <v>64547.1</v>
      </c>
      <c r="F1745" s="141" t="s">
        <v>100</v>
      </c>
      <c r="G1745" s="140">
        <v>237066.28</v>
      </c>
      <c r="H1745" s="142">
        <v>44942</v>
      </c>
      <c r="I1745" s="43">
        <v>44942</v>
      </c>
      <c r="J1745" s="32">
        <f t="shared" si="85"/>
        <v>44927</v>
      </c>
      <c r="L1745" s="11">
        <f>IF(I1745&lt;&gt;"",IF(SUMIF(Planes!BA:BA,'Control de pagos'!A1745,Planes!BC:BC)=0,"",SUMIF(Planes!BA:BA,'Control de pagos'!A1745,Planes!BC:BC)),"")</f>
        <v>11092.001309437353</v>
      </c>
      <c r="N1745" s="63">
        <f t="shared" si="83"/>
        <v>172519.18</v>
      </c>
    </row>
    <row r="1746" spans="1:14" ht="15.75" thickBot="1">
      <c r="A1746" s="11" t="str">
        <f t="shared" si="84"/>
        <v>Q920136 3</v>
      </c>
      <c r="B1746" s="3" t="s">
        <v>285</v>
      </c>
      <c r="C1746" s="264"/>
      <c r="D1746" s="266"/>
      <c r="E1746" s="95">
        <v>64547.1</v>
      </c>
      <c r="F1746" s="95">
        <v>4670.21</v>
      </c>
      <c r="G1746" s="95">
        <v>241736.49</v>
      </c>
      <c r="H1746" s="93">
        <v>44952</v>
      </c>
      <c r="J1746" s="32" t="str">
        <f t="shared" si="85"/>
        <v>-</v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172519.18</v>
      </c>
    </row>
    <row r="1747" spans="1:14" ht="15.75" thickBot="1">
      <c r="A1747" s="11" t="str">
        <f t="shared" si="84"/>
        <v>Q920136 4</v>
      </c>
      <c r="B1747" s="3" t="s">
        <v>285</v>
      </c>
      <c r="C1747" s="239">
        <v>4</v>
      </c>
      <c r="D1747" s="253">
        <v>181904.22</v>
      </c>
      <c r="E1747" s="95">
        <v>55162.06</v>
      </c>
      <c r="F1747" s="90" t="s">
        <v>100</v>
      </c>
      <c r="G1747" s="95">
        <v>237066.28</v>
      </c>
      <c r="H1747" s="93">
        <v>44973</v>
      </c>
      <c r="J1747" s="32" t="str">
        <f t="shared" si="85"/>
        <v/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181904.22</v>
      </c>
    </row>
    <row r="1748" spans="1:14" ht="15.75" thickBot="1">
      <c r="A1748" s="11" t="str">
        <f t="shared" si="84"/>
        <v>Q920136 4</v>
      </c>
      <c r="B1748" s="3" t="s">
        <v>285</v>
      </c>
      <c r="C1748" s="241"/>
      <c r="D1748" s="254"/>
      <c r="E1748" s="95">
        <v>55162.06</v>
      </c>
      <c r="F1748" s="95">
        <v>4670.21</v>
      </c>
      <c r="G1748" s="95">
        <v>241736.49</v>
      </c>
      <c r="H1748" s="93">
        <v>44983</v>
      </c>
      <c r="J1748" s="32" t="str">
        <f t="shared" si="85"/>
        <v/>
      </c>
      <c r="L1748" s="11" t="str">
        <f>IF(I1748&lt;&gt;"",IF(SUMIF(Planes!BA:BA,'Control de pagos'!A1748,Planes!BC:BC)=0,"",SUMIF(Planes!BA:BA,'Control de pagos'!A1748,Planes!BC:BC)),"")</f>
        <v/>
      </c>
      <c r="N1748" s="63">
        <f t="shared" si="83"/>
        <v>181904.22</v>
      </c>
    </row>
    <row r="1749" spans="1:14" ht="15.75" thickBot="1">
      <c r="A1749" s="11" t="str">
        <f t="shared" si="84"/>
        <v>Q920136 5</v>
      </c>
      <c r="B1749" s="3" t="s">
        <v>285</v>
      </c>
      <c r="C1749" s="239">
        <v>5</v>
      </c>
      <c r="D1749" s="253">
        <v>191799.81</v>
      </c>
      <c r="E1749" s="95">
        <v>45266.47</v>
      </c>
      <c r="F1749" s="90" t="s">
        <v>100</v>
      </c>
      <c r="G1749" s="95">
        <v>237066.28</v>
      </c>
      <c r="H1749" s="93">
        <v>45001</v>
      </c>
      <c r="J1749" s="32" t="str">
        <f t="shared" si="85"/>
        <v/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191799.81</v>
      </c>
    </row>
    <row r="1750" spans="1:14" ht="15.75" thickBot="1">
      <c r="A1750" s="11" t="str">
        <f t="shared" si="84"/>
        <v>Q920136 5</v>
      </c>
      <c r="B1750" s="3" t="s">
        <v>285</v>
      </c>
      <c r="C1750" s="241"/>
      <c r="D1750" s="254"/>
      <c r="E1750" s="95">
        <v>45266.47</v>
      </c>
      <c r="F1750" s="95">
        <v>4670.21</v>
      </c>
      <c r="G1750" s="95">
        <v>241736.49</v>
      </c>
      <c r="H1750" s="93">
        <v>45011</v>
      </c>
      <c r="J1750" s="32" t="str">
        <f t="shared" si="85"/>
        <v/>
      </c>
      <c r="L1750" s="11" t="str">
        <f>IF(I1750&lt;&gt;"",IF(SUMIF(Planes!BA:BA,'Control de pagos'!A1750,Planes!BC:BC)=0,"",SUMIF(Planes!BA:BA,'Control de pagos'!A1750,Planes!BC:BC)),"")</f>
        <v/>
      </c>
      <c r="N1750" s="63">
        <f t="shared" si="83"/>
        <v>191799.81</v>
      </c>
    </row>
    <row r="1751" spans="1:14" ht="15.75" thickBot="1">
      <c r="A1751" s="11" t="str">
        <f t="shared" si="84"/>
        <v>Q920136 6</v>
      </c>
      <c r="B1751" s="3" t="s">
        <v>285</v>
      </c>
      <c r="C1751" s="239">
        <v>6</v>
      </c>
      <c r="D1751" s="253">
        <v>202233.72</v>
      </c>
      <c r="E1751" s="95">
        <v>34832.559999999998</v>
      </c>
      <c r="F1751" s="90" t="s">
        <v>100</v>
      </c>
      <c r="G1751" s="95">
        <v>237066.28</v>
      </c>
      <c r="H1751" s="93">
        <v>45032</v>
      </c>
      <c r="J1751" s="32" t="str">
        <f t="shared" si="85"/>
        <v/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202233.72</v>
      </c>
    </row>
    <row r="1752" spans="1:14" ht="15.75" thickBot="1">
      <c r="A1752" s="11" t="str">
        <f t="shared" si="84"/>
        <v>Q920136 6</v>
      </c>
      <c r="B1752" s="3" t="s">
        <v>285</v>
      </c>
      <c r="C1752" s="241"/>
      <c r="D1752" s="254"/>
      <c r="E1752" s="95">
        <v>34832.559999999998</v>
      </c>
      <c r="F1752" s="95">
        <v>4670.21</v>
      </c>
      <c r="G1752" s="95">
        <v>241736.49</v>
      </c>
      <c r="H1752" s="93">
        <v>45042</v>
      </c>
      <c r="J1752" s="32" t="str">
        <f t="shared" si="85"/>
        <v/>
      </c>
      <c r="L1752" s="11" t="str">
        <f>IF(I1752&lt;&gt;"",IF(SUMIF(Planes!BA:BA,'Control de pagos'!A1752,Planes!BC:BC)=0,"",SUMIF(Planes!BA:BA,'Control de pagos'!A1752,Planes!BC:BC)),"")</f>
        <v/>
      </c>
      <c r="N1752" s="63">
        <f t="shared" si="83"/>
        <v>202233.72</v>
      </c>
    </row>
    <row r="1753" spans="1:14" ht="15.75" thickBot="1">
      <c r="A1753" s="11" t="str">
        <f t="shared" si="84"/>
        <v>Q920136 7</v>
      </c>
      <c r="B1753" s="3" t="s">
        <v>285</v>
      </c>
      <c r="C1753" s="239">
        <v>7</v>
      </c>
      <c r="D1753" s="253">
        <v>213235.24</v>
      </c>
      <c r="E1753" s="95">
        <v>23831.040000000001</v>
      </c>
      <c r="F1753" s="90" t="s">
        <v>100</v>
      </c>
      <c r="G1753" s="95">
        <v>237066.28</v>
      </c>
      <c r="H1753" s="93">
        <v>45062</v>
      </c>
      <c r="J1753" s="32" t="str">
        <f t="shared" si="85"/>
        <v/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213235.24</v>
      </c>
    </row>
    <row r="1754" spans="1:14" ht="15.75" thickBot="1">
      <c r="A1754" s="11" t="str">
        <f t="shared" si="84"/>
        <v>Q920136 7</v>
      </c>
      <c r="B1754" s="3" t="s">
        <v>285</v>
      </c>
      <c r="C1754" s="241"/>
      <c r="D1754" s="254"/>
      <c r="E1754" s="95">
        <v>23831.040000000001</v>
      </c>
      <c r="F1754" s="95">
        <v>4670.21</v>
      </c>
      <c r="G1754" s="95">
        <v>241736.49</v>
      </c>
      <c r="H1754" s="93">
        <v>45072</v>
      </c>
      <c r="J1754" s="32" t="str">
        <f t="shared" si="85"/>
        <v/>
      </c>
      <c r="L1754" s="11" t="str">
        <f>IF(I1754&lt;&gt;"",IF(SUMIF(Planes!BA:BA,'Control de pagos'!A1754,Planes!BC:BC)=0,"",SUMIF(Planes!BA:BA,'Control de pagos'!A1754,Planes!BC:BC)),"")</f>
        <v/>
      </c>
      <c r="N1754" s="63">
        <f t="shared" si="83"/>
        <v>213235.24</v>
      </c>
    </row>
    <row r="1755" spans="1:14" ht="15.75" thickBot="1">
      <c r="A1755" s="11" t="str">
        <f t="shared" si="84"/>
        <v>Q920136 8</v>
      </c>
      <c r="B1755" s="3" t="s">
        <v>285</v>
      </c>
      <c r="C1755" s="239">
        <v>8</v>
      </c>
      <c r="D1755" s="253">
        <v>224835.32</v>
      </c>
      <c r="E1755" s="95">
        <v>12230.96</v>
      </c>
      <c r="F1755" s="90" t="s">
        <v>100</v>
      </c>
      <c r="G1755" s="95">
        <v>237066.28</v>
      </c>
      <c r="H1755" s="93">
        <v>45093</v>
      </c>
      <c r="J1755" s="32" t="str">
        <f t="shared" si="85"/>
        <v/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224835.32</v>
      </c>
    </row>
    <row r="1756" spans="1:14" ht="15.75" thickBot="1">
      <c r="A1756" s="11" t="str">
        <f t="shared" si="84"/>
        <v>Q920136 8</v>
      </c>
      <c r="B1756" s="3" t="s">
        <v>285</v>
      </c>
      <c r="C1756" s="241"/>
      <c r="D1756" s="254"/>
      <c r="E1756" s="95">
        <v>12230.96</v>
      </c>
      <c r="F1756" s="95">
        <v>4670.21</v>
      </c>
      <c r="G1756" s="95">
        <v>241736.49</v>
      </c>
      <c r="H1756" s="93">
        <v>45103</v>
      </c>
      <c r="J1756" s="32" t="str">
        <f t="shared" si="85"/>
        <v/>
      </c>
      <c r="L1756" s="11" t="str">
        <f>IF(I1756&lt;&gt;"",IF(SUMIF(Planes!BA:BA,'Control de pagos'!A1756,Planes!BC:BC)=0,"",SUMIF(Planes!BA:BA,'Control de pagos'!A1756,Planes!BC:BC)),"")</f>
        <v/>
      </c>
      <c r="N1756" s="63">
        <f t="shared" ref="N1756:N1819" si="86">IF(D1756=0,D1755,D1756)</f>
        <v>224835.32</v>
      </c>
    </row>
    <row r="1757" spans="1:14" ht="15.75" thickBot="1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 ht="15.75" thickBot="1">
      <c r="A1758" s="11" t="str">
        <f t="shared" si="84"/>
        <v>R030440 1</v>
      </c>
      <c r="B1758" s="70" t="s">
        <v>289</v>
      </c>
      <c r="C1758" s="255">
        <v>1</v>
      </c>
      <c r="D1758" s="257">
        <v>54032.62</v>
      </c>
      <c r="E1758" s="97">
        <v>28513.98</v>
      </c>
      <c r="F1758" s="89" t="s">
        <v>100</v>
      </c>
      <c r="G1758" s="97">
        <v>82546.600000000006</v>
      </c>
      <c r="H1758" s="92">
        <v>44911</v>
      </c>
      <c r="J1758" s="32" t="str">
        <f t="shared" si="85"/>
        <v>-</v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54032.62</v>
      </c>
    </row>
    <row r="1759" spans="1:14" ht="15.75" thickBot="1">
      <c r="A1759" s="11" t="str">
        <f t="shared" si="84"/>
        <v>R030440 1</v>
      </c>
      <c r="B1759" s="94" t="s">
        <v>289</v>
      </c>
      <c r="C1759" s="256"/>
      <c r="D1759" s="258"/>
      <c r="E1759" s="176">
        <v>28513.98</v>
      </c>
      <c r="F1759" s="176">
        <v>1626.17</v>
      </c>
      <c r="G1759" s="176">
        <v>84172.77</v>
      </c>
      <c r="H1759" s="177">
        <v>44921</v>
      </c>
      <c r="I1759" s="43">
        <v>45030</v>
      </c>
      <c r="J1759" s="32">
        <f t="shared" si="85"/>
        <v>45017</v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54032.62</v>
      </c>
    </row>
    <row r="1760" spans="1:14" ht="15.75" thickBot="1">
      <c r="A1760" s="11" t="str">
        <f t="shared" si="84"/>
        <v>R030440 2</v>
      </c>
      <c r="B1760" s="94" t="s">
        <v>289</v>
      </c>
      <c r="C1760" s="259">
        <v>2</v>
      </c>
      <c r="D1760" s="261">
        <v>56971.99</v>
      </c>
      <c r="E1760" s="95">
        <v>25574.61</v>
      </c>
      <c r="F1760" s="90" t="s">
        <v>100</v>
      </c>
      <c r="G1760" s="95">
        <v>82546.600000000006</v>
      </c>
      <c r="H1760" s="93">
        <v>44942</v>
      </c>
      <c r="J1760" s="32" t="str">
        <f t="shared" si="85"/>
        <v>-</v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56971.99</v>
      </c>
    </row>
    <row r="1761" spans="1:14" ht="15.75" thickBot="1">
      <c r="A1761" s="11" t="str">
        <f t="shared" si="84"/>
        <v>R030440 2</v>
      </c>
      <c r="B1761" s="94" t="s">
        <v>289</v>
      </c>
      <c r="C1761" s="260"/>
      <c r="D1761" s="262"/>
      <c r="E1761" s="171">
        <v>25574.61</v>
      </c>
      <c r="F1761" s="171">
        <v>1626.17</v>
      </c>
      <c r="G1761" s="171">
        <v>84172.77</v>
      </c>
      <c r="H1761" s="142">
        <v>44952</v>
      </c>
      <c r="I1761" s="43">
        <v>44952</v>
      </c>
      <c r="J1761" s="32">
        <f t="shared" si="85"/>
        <v>44927</v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56971.99</v>
      </c>
    </row>
    <row r="1762" spans="1:14" ht="15.75" thickBot="1">
      <c r="A1762" s="11" t="str">
        <f t="shared" si="84"/>
        <v>R030440 3</v>
      </c>
      <c r="B1762" s="94" t="s">
        <v>289</v>
      </c>
      <c r="C1762" s="239">
        <v>3</v>
      </c>
      <c r="D1762" s="253">
        <v>60071.27</v>
      </c>
      <c r="E1762" s="95">
        <v>22475.33</v>
      </c>
      <c r="F1762" s="90" t="s">
        <v>100</v>
      </c>
      <c r="G1762" s="95">
        <v>82546.600000000006</v>
      </c>
      <c r="H1762" s="93">
        <v>44973</v>
      </c>
      <c r="J1762" s="32" t="str">
        <f t="shared" si="85"/>
        <v/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60071.27</v>
      </c>
    </row>
    <row r="1763" spans="1:14" ht="15.75" thickBot="1">
      <c r="A1763" s="11" t="str">
        <f t="shared" si="84"/>
        <v>R030440 3</v>
      </c>
      <c r="B1763" s="94" t="s">
        <v>289</v>
      </c>
      <c r="C1763" s="241"/>
      <c r="D1763" s="254"/>
      <c r="E1763" s="95">
        <v>22475.33</v>
      </c>
      <c r="F1763" s="95">
        <v>1626.17</v>
      </c>
      <c r="G1763" s="95">
        <v>84172.77</v>
      </c>
      <c r="H1763" s="93">
        <v>44983</v>
      </c>
      <c r="J1763" s="32" t="str">
        <f t="shared" si="85"/>
        <v/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60071.27</v>
      </c>
    </row>
    <row r="1764" spans="1:14" ht="15.75" thickBot="1">
      <c r="A1764" s="11" t="str">
        <f t="shared" si="84"/>
        <v>R030440 4</v>
      </c>
      <c r="B1764" s="94" t="s">
        <v>289</v>
      </c>
      <c r="C1764" s="239">
        <v>4</v>
      </c>
      <c r="D1764" s="253">
        <v>63339.14</v>
      </c>
      <c r="E1764" s="95">
        <v>19207.46</v>
      </c>
      <c r="F1764" s="90" t="s">
        <v>100</v>
      </c>
      <c r="G1764" s="95">
        <v>82546.600000000006</v>
      </c>
      <c r="H1764" s="93">
        <v>45001</v>
      </c>
      <c r="J1764" s="32" t="str">
        <f t="shared" si="85"/>
        <v/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63339.14</v>
      </c>
    </row>
    <row r="1765" spans="1:14" ht="15.75" thickBot="1">
      <c r="A1765" s="11" t="str">
        <f t="shared" si="84"/>
        <v>R030440 4</v>
      </c>
      <c r="B1765" s="94" t="s">
        <v>289</v>
      </c>
      <c r="C1765" s="241"/>
      <c r="D1765" s="254"/>
      <c r="E1765" s="95">
        <v>19207.46</v>
      </c>
      <c r="F1765" s="95">
        <v>1626.17</v>
      </c>
      <c r="G1765" s="95">
        <v>84172.77</v>
      </c>
      <c r="H1765" s="93">
        <v>45011</v>
      </c>
      <c r="J1765" s="32" t="str">
        <f t="shared" si="85"/>
        <v/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63339.14</v>
      </c>
    </row>
    <row r="1766" spans="1:14" ht="15.75" thickBot="1">
      <c r="A1766" s="11" t="str">
        <f t="shared" si="84"/>
        <v>R030440 5</v>
      </c>
      <c r="B1766" s="94" t="s">
        <v>289</v>
      </c>
      <c r="C1766" s="239">
        <v>5</v>
      </c>
      <c r="D1766" s="253">
        <v>66784.789999999994</v>
      </c>
      <c r="E1766" s="95">
        <v>15761.81</v>
      </c>
      <c r="F1766" s="90" t="s">
        <v>100</v>
      </c>
      <c r="G1766" s="95">
        <v>82546.600000000006</v>
      </c>
      <c r="H1766" s="93">
        <v>45032</v>
      </c>
      <c r="J1766" s="32" t="str">
        <f t="shared" si="85"/>
        <v/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66784.789999999994</v>
      </c>
    </row>
    <row r="1767" spans="1:14" ht="15.75" thickBot="1">
      <c r="A1767" s="11" t="str">
        <f t="shared" si="84"/>
        <v>R030440 5</v>
      </c>
      <c r="B1767" s="94" t="s">
        <v>289</v>
      </c>
      <c r="C1767" s="241"/>
      <c r="D1767" s="254"/>
      <c r="E1767" s="95">
        <v>15761.81</v>
      </c>
      <c r="F1767" s="95">
        <v>1626.17</v>
      </c>
      <c r="G1767" s="95">
        <v>84172.77</v>
      </c>
      <c r="H1767" s="93">
        <v>45042</v>
      </c>
      <c r="J1767" s="32" t="str">
        <f t="shared" si="85"/>
        <v/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66784.789999999994</v>
      </c>
    </row>
    <row r="1768" spans="1:14" ht="15.75" thickBot="1">
      <c r="A1768" s="11" t="str">
        <f t="shared" si="84"/>
        <v>R030440 6</v>
      </c>
      <c r="B1768" s="94" t="s">
        <v>289</v>
      </c>
      <c r="C1768" s="239">
        <v>6</v>
      </c>
      <c r="D1768" s="253">
        <v>70417.88</v>
      </c>
      <c r="E1768" s="95">
        <v>12128.72</v>
      </c>
      <c r="F1768" s="90" t="s">
        <v>100</v>
      </c>
      <c r="G1768" s="95">
        <v>82546.600000000006</v>
      </c>
      <c r="H1768" s="93">
        <v>45062</v>
      </c>
      <c r="J1768" s="32" t="str">
        <f t="shared" si="85"/>
        <v/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70417.88</v>
      </c>
    </row>
    <row r="1769" spans="1:14" ht="15.75" thickBot="1">
      <c r="A1769" s="11" t="str">
        <f t="shared" si="84"/>
        <v>R030440 6</v>
      </c>
      <c r="B1769" s="94" t="s">
        <v>289</v>
      </c>
      <c r="C1769" s="241"/>
      <c r="D1769" s="254"/>
      <c r="E1769" s="95">
        <v>12128.72</v>
      </c>
      <c r="F1769" s="95">
        <v>1626.17</v>
      </c>
      <c r="G1769" s="95">
        <v>84172.77</v>
      </c>
      <c r="H1769" s="93">
        <v>45072</v>
      </c>
      <c r="J1769" s="32" t="str">
        <f t="shared" si="85"/>
        <v/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70417.88</v>
      </c>
    </row>
    <row r="1770" spans="1:14" ht="15.75" thickBot="1">
      <c r="A1770" s="11" t="str">
        <f t="shared" ref="A1770:A1833" si="87">B1770&amp;" "&amp;IF(C1770="",C1769,C1770)</f>
        <v>R030440 7</v>
      </c>
      <c r="B1770" s="94" t="s">
        <v>289</v>
      </c>
      <c r="C1770" s="239">
        <v>7</v>
      </c>
      <c r="D1770" s="253">
        <v>74248.62</v>
      </c>
      <c r="E1770" s="95">
        <v>8297.98</v>
      </c>
      <c r="F1770" s="90" t="s">
        <v>100</v>
      </c>
      <c r="G1770" s="95">
        <v>82546.600000000006</v>
      </c>
      <c r="H1770" s="93">
        <v>45093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74248.62</v>
      </c>
    </row>
    <row r="1771" spans="1:14" ht="15.75" thickBot="1">
      <c r="A1771" s="11" t="str">
        <f t="shared" si="87"/>
        <v>R030440 7</v>
      </c>
      <c r="B1771" s="94" t="s">
        <v>289</v>
      </c>
      <c r="C1771" s="241"/>
      <c r="D1771" s="254"/>
      <c r="E1771" s="95">
        <v>8297.98</v>
      </c>
      <c r="F1771" s="95">
        <v>1626.17</v>
      </c>
      <c r="G1771" s="95">
        <v>84172.77</v>
      </c>
      <c r="H1771" s="93">
        <v>45103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74248.62</v>
      </c>
    </row>
    <row r="1772" spans="1:14" ht="15.75" thickBot="1">
      <c r="A1772" s="11" t="str">
        <f t="shared" si="87"/>
        <v>R030440 8</v>
      </c>
      <c r="B1772" s="94" t="s">
        <v>289</v>
      </c>
      <c r="C1772" s="239">
        <v>8</v>
      </c>
      <c r="D1772" s="253">
        <v>78287.740000000005</v>
      </c>
      <c r="E1772" s="95">
        <v>4258.8599999999997</v>
      </c>
      <c r="F1772" s="90" t="s">
        <v>100</v>
      </c>
      <c r="G1772" s="95">
        <v>82546.600000000006</v>
      </c>
      <c r="H1772" s="93">
        <v>45123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78287.740000000005</v>
      </c>
    </row>
    <row r="1773" spans="1:14" ht="15.75" thickBot="1">
      <c r="A1773" s="11" t="str">
        <f t="shared" si="87"/>
        <v>R030440 8</v>
      </c>
      <c r="B1773" s="94" t="s">
        <v>289</v>
      </c>
      <c r="C1773" s="241"/>
      <c r="D1773" s="254"/>
      <c r="E1773" s="95">
        <v>4258.8599999999997</v>
      </c>
      <c r="F1773" s="95">
        <v>1626.17</v>
      </c>
      <c r="G1773" s="95">
        <v>84172.77</v>
      </c>
      <c r="H1773" s="93">
        <v>45133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78287.740000000005</v>
      </c>
    </row>
    <row r="1774" spans="1:14" ht="15.75" thickBot="1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 ht="15.75" thickBot="1">
      <c r="A1775" s="11" t="str">
        <f t="shared" si="87"/>
        <v>R152508 1</v>
      </c>
      <c r="B1775" s="183" t="s">
        <v>291</v>
      </c>
      <c r="C1775" s="255">
        <v>1</v>
      </c>
      <c r="D1775" s="257">
        <v>155580.68</v>
      </c>
      <c r="E1775" s="97">
        <v>82102.740000000005</v>
      </c>
      <c r="F1775" s="89" t="s">
        <v>100</v>
      </c>
      <c r="G1775" s="97">
        <v>237683.42</v>
      </c>
      <c r="H1775" s="92">
        <v>44973</v>
      </c>
      <c r="J1775" s="32" t="str">
        <f t="shared" si="88"/>
        <v>-</v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155580.68</v>
      </c>
    </row>
    <row r="1776" spans="1:14" ht="15.75" thickBot="1">
      <c r="A1776" s="11" t="str">
        <f t="shared" si="87"/>
        <v>R152508 1</v>
      </c>
      <c r="B1776" s="183" t="s">
        <v>291</v>
      </c>
      <c r="C1776" s="256"/>
      <c r="D1776" s="258"/>
      <c r="E1776" s="176">
        <v>82102.740000000005</v>
      </c>
      <c r="F1776" s="176">
        <v>4682.3599999999997</v>
      </c>
      <c r="G1776" s="176">
        <v>242365.78</v>
      </c>
      <c r="H1776" s="177">
        <v>44983</v>
      </c>
      <c r="I1776" s="43">
        <v>44999</v>
      </c>
      <c r="J1776" s="32">
        <f t="shared" si="88"/>
        <v>44986</v>
      </c>
      <c r="L1776" s="11">
        <f>IF(I1776&lt;&gt;"",IF(SUMIF(Planes!BA:BA,'Control de pagos'!A1776,Planes!BC:BC)=0,"",SUMIF(Planes!BA:BA,'Control de pagos'!A1776,Planes!BC:BC)),"")</f>
        <v>8955.8808254460273</v>
      </c>
      <c r="N1776" s="63">
        <f t="shared" si="86"/>
        <v>155580.68</v>
      </c>
    </row>
    <row r="1777" spans="1:14" ht="15.75" thickBot="1">
      <c r="A1777" s="11" t="str">
        <f t="shared" si="87"/>
        <v>R152508 2</v>
      </c>
      <c r="B1777" s="183" t="s">
        <v>291</v>
      </c>
      <c r="C1777" s="255">
        <v>2</v>
      </c>
      <c r="D1777" s="257">
        <v>164044.28</v>
      </c>
      <c r="E1777" s="95">
        <v>73639.14</v>
      </c>
      <c r="F1777" s="90" t="s">
        <v>100</v>
      </c>
      <c r="G1777" s="95">
        <v>237683.42</v>
      </c>
      <c r="H1777" s="93">
        <v>45001</v>
      </c>
      <c r="J1777" s="32" t="str">
        <f t="shared" si="88"/>
        <v>-</v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164044.28</v>
      </c>
    </row>
    <row r="1778" spans="1:14" ht="15.75" thickBot="1">
      <c r="A1778" s="11" t="str">
        <f t="shared" si="87"/>
        <v>R152508 2</v>
      </c>
      <c r="B1778" s="183" t="s">
        <v>291</v>
      </c>
      <c r="C1778" s="256"/>
      <c r="D1778" s="258"/>
      <c r="E1778" s="176">
        <v>73639.14</v>
      </c>
      <c r="F1778" s="176">
        <v>4682.3599999999997</v>
      </c>
      <c r="G1778" s="176">
        <v>242365.78</v>
      </c>
      <c r="H1778" s="177">
        <v>45011</v>
      </c>
      <c r="I1778" s="43">
        <v>45030</v>
      </c>
      <c r="J1778" s="32">
        <f t="shared" si="88"/>
        <v>45017</v>
      </c>
      <c r="L1778" s="11">
        <f>IF(I1778&lt;&gt;"",IF(SUMIF(Planes!BA:BA,'Control de pagos'!A1778,Planes!BC:BC)=0,"",SUMIF(Planes!BA:BA,'Control de pagos'!A1778,Planes!BC:BC)),"")</f>
        <v>9443.0805426356455</v>
      </c>
      <c r="N1778" s="63">
        <f t="shared" si="86"/>
        <v>164044.28</v>
      </c>
    </row>
    <row r="1779" spans="1:14" ht="15.75" thickBot="1">
      <c r="A1779" s="11" t="str">
        <f t="shared" si="87"/>
        <v>R152508 3</v>
      </c>
      <c r="B1779" s="183" t="s">
        <v>291</v>
      </c>
      <c r="C1779" s="239">
        <v>3</v>
      </c>
      <c r="D1779" s="253">
        <v>172968.28</v>
      </c>
      <c r="E1779" s="95">
        <v>64715.14</v>
      </c>
      <c r="F1779" s="90" t="s">
        <v>100</v>
      </c>
      <c r="G1779" s="95">
        <v>237683.42</v>
      </c>
      <c r="H1779" s="93">
        <v>45032</v>
      </c>
      <c r="J1779" s="32" t="str">
        <f t="shared" si="88"/>
        <v/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172968.28</v>
      </c>
    </row>
    <row r="1780" spans="1:14" ht="15.75" thickBot="1">
      <c r="A1780" s="11" t="str">
        <f t="shared" si="87"/>
        <v>R152508 3</v>
      </c>
      <c r="B1780" s="183" t="s">
        <v>291</v>
      </c>
      <c r="C1780" s="241"/>
      <c r="D1780" s="254"/>
      <c r="E1780" s="95">
        <v>64715.14</v>
      </c>
      <c r="F1780" s="95">
        <v>4682.3599999999997</v>
      </c>
      <c r="G1780" s="95">
        <v>242365.78</v>
      </c>
      <c r="H1780" s="93">
        <v>45042</v>
      </c>
      <c r="J1780" s="32" t="str">
        <f t="shared" si="88"/>
        <v/>
      </c>
      <c r="L1780" s="11" t="str">
        <f>IF(I1780&lt;&gt;"",IF(SUMIF(Planes!BA:BA,'Control de pagos'!A1780,Planes!BC:BC)=0,"",SUMIF(Planes!BA:BA,'Control de pagos'!A1780,Planes!BC:BC)),"")</f>
        <v/>
      </c>
      <c r="N1780" s="63">
        <f t="shared" si="86"/>
        <v>172968.28</v>
      </c>
    </row>
    <row r="1781" spans="1:14" ht="15.75" thickBot="1">
      <c r="A1781" s="11" t="str">
        <f t="shared" si="87"/>
        <v>R152508 4</v>
      </c>
      <c r="B1781" s="183" t="s">
        <v>291</v>
      </c>
      <c r="C1781" s="239">
        <v>4</v>
      </c>
      <c r="D1781" s="253">
        <v>182377.75</v>
      </c>
      <c r="E1781" s="95">
        <v>55305.67</v>
      </c>
      <c r="F1781" s="90" t="s">
        <v>100</v>
      </c>
      <c r="G1781" s="95">
        <v>237683.42</v>
      </c>
      <c r="H1781" s="93">
        <v>45062</v>
      </c>
      <c r="J1781" s="32" t="str">
        <f t="shared" si="88"/>
        <v/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182377.75</v>
      </c>
    </row>
    <row r="1782" spans="1:14" ht="15.75" thickBot="1">
      <c r="A1782" s="11" t="str">
        <f t="shared" si="87"/>
        <v>R152508 4</v>
      </c>
      <c r="B1782" s="183" t="s">
        <v>291</v>
      </c>
      <c r="C1782" s="241"/>
      <c r="D1782" s="254"/>
      <c r="E1782" s="95">
        <v>55305.67</v>
      </c>
      <c r="F1782" s="95">
        <v>4682.3599999999997</v>
      </c>
      <c r="G1782" s="95">
        <v>242365.78</v>
      </c>
      <c r="H1782" s="93">
        <v>45072</v>
      </c>
      <c r="J1782" s="32" t="str">
        <f t="shared" si="88"/>
        <v/>
      </c>
      <c r="L1782" s="11" t="str">
        <f>IF(I1782&lt;&gt;"",IF(SUMIF(Planes!BA:BA,'Control de pagos'!A1782,Planes!BC:BC)=0,"",SUMIF(Planes!BA:BA,'Control de pagos'!A1782,Planes!BC:BC)),"")</f>
        <v/>
      </c>
      <c r="N1782" s="63">
        <f t="shared" si="86"/>
        <v>182377.75</v>
      </c>
    </row>
    <row r="1783" spans="1:14" ht="15.75" thickBot="1">
      <c r="A1783" s="11" t="str">
        <f t="shared" si="87"/>
        <v>R152508 5</v>
      </c>
      <c r="B1783" s="183" t="s">
        <v>291</v>
      </c>
      <c r="C1783" s="239">
        <v>5</v>
      </c>
      <c r="D1783" s="253">
        <v>192299.1</v>
      </c>
      <c r="E1783" s="95">
        <v>45384.32</v>
      </c>
      <c r="F1783" s="90" t="s">
        <v>100</v>
      </c>
      <c r="G1783" s="95">
        <v>237683.42</v>
      </c>
      <c r="H1783" s="93">
        <v>45093</v>
      </c>
      <c r="J1783" s="32" t="str">
        <f t="shared" si="88"/>
        <v/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192299.1</v>
      </c>
    </row>
    <row r="1784" spans="1:14" ht="15.75" thickBot="1">
      <c r="A1784" s="11" t="str">
        <f t="shared" si="87"/>
        <v>R152508 5</v>
      </c>
      <c r="B1784" s="183" t="s">
        <v>291</v>
      </c>
      <c r="C1784" s="241"/>
      <c r="D1784" s="254"/>
      <c r="E1784" s="95">
        <v>45384.32</v>
      </c>
      <c r="F1784" s="95">
        <v>4682.3599999999997</v>
      </c>
      <c r="G1784" s="95">
        <v>242365.78</v>
      </c>
      <c r="H1784" s="93">
        <v>45103</v>
      </c>
      <c r="J1784" s="32" t="str">
        <f t="shared" si="88"/>
        <v/>
      </c>
      <c r="L1784" s="11" t="str">
        <f>IF(I1784&lt;&gt;"",IF(SUMIF(Planes!BA:BA,'Control de pagos'!A1784,Planes!BC:BC)=0,"",SUMIF(Planes!BA:BA,'Control de pagos'!A1784,Planes!BC:BC)),"")</f>
        <v/>
      </c>
      <c r="N1784" s="63">
        <f t="shared" si="86"/>
        <v>192299.1</v>
      </c>
    </row>
    <row r="1785" spans="1:14" ht="15.75" thickBot="1">
      <c r="A1785" s="11" t="str">
        <f t="shared" si="87"/>
        <v>R152508 6</v>
      </c>
      <c r="B1785" s="183" t="s">
        <v>291</v>
      </c>
      <c r="C1785" s="239">
        <v>6</v>
      </c>
      <c r="D1785" s="253">
        <v>202760.17</v>
      </c>
      <c r="E1785" s="95">
        <v>34923.25</v>
      </c>
      <c r="F1785" s="90" t="s">
        <v>100</v>
      </c>
      <c r="G1785" s="95">
        <v>237683.42</v>
      </c>
      <c r="H1785" s="93">
        <v>45123</v>
      </c>
      <c r="J1785" s="32" t="str">
        <f t="shared" si="88"/>
        <v/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202760.17</v>
      </c>
    </row>
    <row r="1786" spans="1:14" ht="15.75" thickBot="1">
      <c r="A1786" s="11" t="str">
        <f t="shared" si="87"/>
        <v>R152508 6</v>
      </c>
      <c r="B1786" s="183" t="s">
        <v>291</v>
      </c>
      <c r="C1786" s="241"/>
      <c r="D1786" s="254"/>
      <c r="E1786" s="95">
        <v>34923.25</v>
      </c>
      <c r="F1786" s="95">
        <v>4682.3599999999997</v>
      </c>
      <c r="G1786" s="95">
        <v>242365.78</v>
      </c>
      <c r="H1786" s="93">
        <v>45133</v>
      </c>
      <c r="J1786" s="32" t="str">
        <f t="shared" si="88"/>
        <v/>
      </c>
      <c r="L1786" s="11" t="str">
        <f>IF(I1786&lt;&gt;"",IF(SUMIF(Planes!BA:BA,'Control de pagos'!A1786,Planes!BC:BC)=0,"",SUMIF(Planes!BA:BA,'Control de pagos'!A1786,Planes!BC:BC)),"")</f>
        <v/>
      </c>
      <c r="N1786" s="63">
        <f t="shared" si="86"/>
        <v>202760.17</v>
      </c>
    </row>
    <row r="1787" spans="1:14" ht="15.75" thickBot="1">
      <c r="A1787" s="11" t="str">
        <f t="shared" si="87"/>
        <v>R152508 7</v>
      </c>
      <c r="B1787" s="183" t="s">
        <v>291</v>
      </c>
      <c r="C1787" s="239">
        <v>7</v>
      </c>
      <c r="D1787" s="253">
        <v>213790.33</v>
      </c>
      <c r="E1787" s="95">
        <v>23893.09</v>
      </c>
      <c r="F1787" s="90" t="s">
        <v>100</v>
      </c>
      <c r="G1787" s="95">
        <v>237683.42</v>
      </c>
      <c r="H1787" s="93">
        <v>45154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213790.33</v>
      </c>
    </row>
    <row r="1788" spans="1:14" ht="15.75" thickBot="1">
      <c r="A1788" s="11" t="str">
        <f t="shared" si="87"/>
        <v>R152508 7</v>
      </c>
      <c r="B1788" s="183" t="s">
        <v>291</v>
      </c>
      <c r="C1788" s="241"/>
      <c r="D1788" s="254"/>
      <c r="E1788" s="95">
        <v>23893.09</v>
      </c>
      <c r="F1788" s="95">
        <v>4682.3599999999997</v>
      </c>
      <c r="G1788" s="95">
        <v>242365.78</v>
      </c>
      <c r="H1788" s="93">
        <v>45164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213790.33</v>
      </c>
    </row>
    <row r="1789" spans="1:14" ht="15.75" thickBot="1">
      <c r="A1789" s="11" t="str">
        <f t="shared" si="87"/>
        <v>R152508 8</v>
      </c>
      <c r="B1789" s="183" t="s">
        <v>291</v>
      </c>
      <c r="C1789" s="239">
        <v>8</v>
      </c>
      <c r="D1789" s="253">
        <v>225420.67</v>
      </c>
      <c r="E1789" s="95">
        <v>12262.75</v>
      </c>
      <c r="F1789" s="90" t="s">
        <v>100</v>
      </c>
      <c r="G1789" s="95">
        <v>237683.42</v>
      </c>
      <c r="H1789" s="93">
        <v>45185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225420.67</v>
      </c>
    </row>
    <row r="1790" spans="1:14" ht="15.75" thickBot="1">
      <c r="A1790" s="11" t="str">
        <f t="shared" si="87"/>
        <v>R152508 8</v>
      </c>
      <c r="B1790" s="183" t="s">
        <v>291</v>
      </c>
      <c r="C1790" s="241"/>
      <c r="D1790" s="254"/>
      <c r="E1790" s="95">
        <v>12262.75</v>
      </c>
      <c r="F1790" s="95">
        <v>4682.3599999999997</v>
      </c>
      <c r="G1790" s="95">
        <v>242365.78</v>
      </c>
      <c r="H1790" s="93">
        <v>45195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225420.67</v>
      </c>
    </row>
    <row r="1791" spans="1:14" ht="15.75" thickBot="1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 ht="15.75" thickBot="1">
      <c r="A1792" s="11" t="str">
        <f t="shared" si="87"/>
        <v>R196813 1</v>
      </c>
      <c r="B1792" s="183" t="s">
        <v>293</v>
      </c>
      <c r="C1792" s="255">
        <v>1</v>
      </c>
      <c r="D1792" s="257">
        <v>108694.74</v>
      </c>
      <c r="E1792" s="97">
        <v>57360.18</v>
      </c>
      <c r="F1792" s="89" t="s">
        <v>100</v>
      </c>
      <c r="G1792" s="97">
        <v>166054.92000000001</v>
      </c>
      <c r="H1792" s="92">
        <v>44973</v>
      </c>
      <c r="J1792" s="32" t="str">
        <f t="shared" si="88"/>
        <v>-</v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108694.74</v>
      </c>
    </row>
    <row r="1793" spans="1:14" ht="15.75" thickBot="1">
      <c r="A1793" s="11" t="str">
        <f t="shared" si="87"/>
        <v>R196813 1</v>
      </c>
      <c r="B1793" s="183" t="s">
        <v>293</v>
      </c>
      <c r="C1793" s="256"/>
      <c r="D1793" s="258"/>
      <c r="E1793" s="176">
        <v>57360.18</v>
      </c>
      <c r="F1793" s="176">
        <v>3271.28</v>
      </c>
      <c r="G1793" s="176">
        <v>169326.2</v>
      </c>
      <c r="H1793" s="177">
        <v>44983</v>
      </c>
      <c r="I1793" s="43">
        <v>44999</v>
      </c>
      <c r="J1793" s="32">
        <f t="shared" si="88"/>
        <v>44986</v>
      </c>
      <c r="L1793" s="11">
        <f>IF(I1793&lt;&gt;"",IF(SUMIF(Planes!BA:BA,'Control de pagos'!A1793,Planes!BC:BC)=0,"",SUMIF(Planes!BA:BA,'Control de pagos'!A1793,Planes!BC:BC)),"")</f>
        <v>6971.3615606624398</v>
      </c>
      <c r="N1793" s="63">
        <f t="shared" si="86"/>
        <v>108694.74</v>
      </c>
    </row>
    <row r="1794" spans="1:14" ht="15.75" thickBot="1">
      <c r="A1794" s="11" t="str">
        <f t="shared" si="87"/>
        <v>R196813 2</v>
      </c>
      <c r="B1794" s="183" t="s">
        <v>293</v>
      </c>
      <c r="C1794" s="255">
        <v>2</v>
      </c>
      <c r="D1794" s="257">
        <v>114607.73</v>
      </c>
      <c r="E1794" s="95">
        <v>51447.19</v>
      </c>
      <c r="F1794" s="90" t="s">
        <v>100</v>
      </c>
      <c r="G1794" s="95">
        <v>166054.92000000001</v>
      </c>
      <c r="H1794" s="93">
        <v>45001</v>
      </c>
      <c r="J1794" s="32" t="str">
        <f t="shared" si="88"/>
        <v>-</v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114607.73</v>
      </c>
    </row>
    <row r="1795" spans="1:14" ht="15.75" thickBot="1">
      <c r="A1795" s="11" t="str">
        <f t="shared" si="87"/>
        <v>R196813 2</v>
      </c>
      <c r="B1795" s="183" t="s">
        <v>293</v>
      </c>
      <c r="C1795" s="256"/>
      <c r="D1795" s="258"/>
      <c r="E1795" s="176">
        <v>51447.19</v>
      </c>
      <c r="F1795" s="176">
        <v>3271.28</v>
      </c>
      <c r="G1795" s="176">
        <v>169326.2</v>
      </c>
      <c r="H1795" s="177">
        <v>45011</v>
      </c>
      <c r="I1795" s="43">
        <v>45030</v>
      </c>
      <c r="J1795" s="32">
        <f t="shared" si="88"/>
        <v>45017</v>
      </c>
      <c r="L1795" s="11">
        <f>IF(I1795&lt;&gt;"",IF(SUMIF(Planes!BA:BA,'Control de pagos'!A1795,Planes!BC:BC)=0,"",SUMIF(Planes!BA:BA,'Control de pagos'!A1795,Planes!BC:BC)),"")</f>
        <v>7350.6028747957298</v>
      </c>
      <c r="N1795" s="63">
        <f t="shared" si="86"/>
        <v>114607.73</v>
      </c>
    </row>
    <row r="1796" spans="1:14" ht="15.75" thickBot="1">
      <c r="A1796" s="11" t="str">
        <f t="shared" si="87"/>
        <v>R196813 3</v>
      </c>
      <c r="B1796" s="183" t="s">
        <v>293</v>
      </c>
      <c r="C1796" s="239">
        <v>3</v>
      </c>
      <c r="D1796" s="253">
        <v>120842.39</v>
      </c>
      <c r="E1796" s="95">
        <v>45212.53</v>
      </c>
      <c r="F1796" s="90" t="s">
        <v>100</v>
      </c>
      <c r="G1796" s="95">
        <v>166054.92000000001</v>
      </c>
      <c r="H1796" s="93">
        <v>45032</v>
      </c>
      <c r="J1796" s="32" t="str">
        <f t="shared" si="88"/>
        <v/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120842.39</v>
      </c>
    </row>
    <row r="1797" spans="1:14" ht="15.75" thickBot="1">
      <c r="A1797" s="11" t="str">
        <f t="shared" si="87"/>
        <v>R196813 3</v>
      </c>
      <c r="B1797" s="183" t="s">
        <v>293</v>
      </c>
      <c r="C1797" s="241"/>
      <c r="D1797" s="254"/>
      <c r="E1797" s="95">
        <v>45212.53</v>
      </c>
      <c r="F1797" s="95">
        <v>3271.28</v>
      </c>
      <c r="G1797" s="95">
        <v>169326.2</v>
      </c>
      <c r="H1797" s="93">
        <v>45042</v>
      </c>
      <c r="J1797" s="32" t="str">
        <f t="shared" si="88"/>
        <v/>
      </c>
      <c r="L1797" s="11" t="str">
        <f>IF(I1797&lt;&gt;"",IF(SUMIF(Planes!BA:BA,'Control de pagos'!A1797,Planes!BC:BC)=0,"",SUMIF(Planes!BA:BA,'Control de pagos'!A1797,Planes!BC:BC)),"")</f>
        <v/>
      </c>
      <c r="N1797" s="63">
        <f t="shared" si="86"/>
        <v>120842.39</v>
      </c>
    </row>
    <row r="1798" spans="1:14" ht="15.75" thickBot="1">
      <c r="A1798" s="11" t="str">
        <f t="shared" si="87"/>
        <v>R196813 4</v>
      </c>
      <c r="B1798" s="183" t="s">
        <v>293</v>
      </c>
      <c r="C1798" s="239">
        <v>4</v>
      </c>
      <c r="D1798" s="253">
        <v>127416.22</v>
      </c>
      <c r="E1798" s="95">
        <v>38638.699999999997</v>
      </c>
      <c r="F1798" s="90" t="s">
        <v>100</v>
      </c>
      <c r="G1798" s="95">
        <v>166054.92000000001</v>
      </c>
      <c r="H1798" s="93">
        <v>45062</v>
      </c>
      <c r="J1798" s="32" t="str">
        <f t="shared" si="88"/>
        <v/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127416.22</v>
      </c>
    </row>
    <row r="1799" spans="1:14" ht="15.75" thickBot="1">
      <c r="A1799" s="11" t="str">
        <f t="shared" si="87"/>
        <v>R196813 4</v>
      </c>
      <c r="B1799" s="183" t="s">
        <v>293</v>
      </c>
      <c r="C1799" s="241"/>
      <c r="D1799" s="254"/>
      <c r="E1799" s="95">
        <v>38638.699999999997</v>
      </c>
      <c r="F1799" s="95">
        <v>3271.28</v>
      </c>
      <c r="G1799" s="95">
        <v>169326.2</v>
      </c>
      <c r="H1799" s="93">
        <v>45072</v>
      </c>
      <c r="J1799" s="32" t="str">
        <f t="shared" si="88"/>
        <v/>
      </c>
      <c r="L1799" s="11" t="str">
        <f>IF(I1799&lt;&gt;"",IF(SUMIF(Planes!BA:BA,'Control de pagos'!A1799,Planes!BC:BC)=0,"",SUMIF(Planes!BA:BA,'Control de pagos'!A1799,Planes!BC:BC)),"")</f>
        <v/>
      </c>
      <c r="N1799" s="63">
        <f t="shared" si="86"/>
        <v>127416.22</v>
      </c>
    </row>
    <row r="1800" spans="1:14" ht="15.75" thickBot="1">
      <c r="A1800" s="11" t="str">
        <f t="shared" si="87"/>
        <v>R196813 5</v>
      </c>
      <c r="B1800" s="183" t="s">
        <v>293</v>
      </c>
      <c r="C1800" s="239">
        <v>5</v>
      </c>
      <c r="D1800" s="253">
        <v>134347.66</v>
      </c>
      <c r="E1800" s="95">
        <v>31707.26</v>
      </c>
      <c r="F1800" s="90" t="s">
        <v>100</v>
      </c>
      <c r="G1800" s="95">
        <v>166054.92000000001</v>
      </c>
      <c r="H1800" s="93">
        <v>45093</v>
      </c>
      <c r="J1800" s="32" t="str">
        <f t="shared" si="88"/>
        <v/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134347.66</v>
      </c>
    </row>
    <row r="1801" spans="1:14" ht="15.75" thickBot="1">
      <c r="A1801" s="11" t="str">
        <f t="shared" si="87"/>
        <v>R196813 5</v>
      </c>
      <c r="B1801" s="183" t="s">
        <v>293</v>
      </c>
      <c r="C1801" s="241"/>
      <c r="D1801" s="254"/>
      <c r="E1801" s="95">
        <v>31707.26</v>
      </c>
      <c r="F1801" s="95">
        <v>3271.28</v>
      </c>
      <c r="G1801" s="95">
        <v>169326.2</v>
      </c>
      <c r="H1801" s="93">
        <v>45103</v>
      </c>
      <c r="J1801" s="32" t="str">
        <f t="shared" si="88"/>
        <v/>
      </c>
      <c r="L1801" s="11" t="str">
        <f>IF(I1801&lt;&gt;"",IF(SUMIF(Planes!BA:BA,'Control de pagos'!A1801,Planes!BC:BC)=0,"",SUMIF(Planes!BA:BA,'Control de pagos'!A1801,Planes!BC:BC)),"")</f>
        <v/>
      </c>
      <c r="N1801" s="63">
        <f t="shared" si="86"/>
        <v>134347.66</v>
      </c>
    </row>
    <row r="1802" spans="1:14" ht="15.75" thickBot="1">
      <c r="A1802" s="11" t="str">
        <f t="shared" si="87"/>
        <v>R196813 6</v>
      </c>
      <c r="B1802" s="183" t="s">
        <v>293</v>
      </c>
      <c r="C1802" s="239">
        <v>6</v>
      </c>
      <c r="D1802" s="253">
        <v>141656.18</v>
      </c>
      <c r="E1802" s="95">
        <v>24398.74</v>
      </c>
      <c r="F1802" s="90" t="s">
        <v>100</v>
      </c>
      <c r="G1802" s="95">
        <v>166054.92000000001</v>
      </c>
      <c r="H1802" s="93">
        <v>45123</v>
      </c>
      <c r="J1802" s="32" t="str">
        <f t="shared" si="88"/>
        <v/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141656.18</v>
      </c>
    </row>
    <row r="1803" spans="1:14" ht="15.75" thickBot="1">
      <c r="A1803" s="11" t="str">
        <f t="shared" si="87"/>
        <v>R196813 6</v>
      </c>
      <c r="B1803" s="183" t="s">
        <v>293</v>
      </c>
      <c r="C1803" s="241"/>
      <c r="D1803" s="254"/>
      <c r="E1803" s="95">
        <v>24398.74</v>
      </c>
      <c r="F1803" s="95">
        <v>3271.28</v>
      </c>
      <c r="G1803" s="95">
        <v>169326.2</v>
      </c>
      <c r="H1803" s="93">
        <v>45133</v>
      </c>
      <c r="J1803" s="32" t="str">
        <f t="shared" si="88"/>
        <v/>
      </c>
      <c r="L1803" s="11" t="str">
        <f>IF(I1803&lt;&gt;"",IF(SUMIF(Planes!BA:BA,'Control de pagos'!A1803,Planes!BC:BC)=0,"",SUMIF(Planes!BA:BA,'Control de pagos'!A1803,Planes!BC:BC)),"")</f>
        <v/>
      </c>
      <c r="N1803" s="63">
        <f t="shared" si="86"/>
        <v>141656.18</v>
      </c>
    </row>
    <row r="1804" spans="1:14" ht="15.75" thickBot="1">
      <c r="A1804" s="11" t="str">
        <f t="shared" si="87"/>
        <v>R196813 7</v>
      </c>
      <c r="B1804" s="183" t="s">
        <v>293</v>
      </c>
      <c r="C1804" s="239">
        <v>7</v>
      </c>
      <c r="D1804" s="253">
        <v>149362.26999999999</v>
      </c>
      <c r="E1804" s="95">
        <v>16692.650000000001</v>
      </c>
      <c r="F1804" s="90" t="s">
        <v>100</v>
      </c>
      <c r="G1804" s="95">
        <v>166054.92000000001</v>
      </c>
      <c r="H1804" s="93">
        <v>45154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149362.26999999999</v>
      </c>
    </row>
    <row r="1805" spans="1:14" ht="15.75" thickBot="1">
      <c r="A1805" s="11" t="str">
        <f t="shared" si="87"/>
        <v>R196813 7</v>
      </c>
      <c r="B1805" s="183" t="s">
        <v>293</v>
      </c>
      <c r="C1805" s="241"/>
      <c r="D1805" s="254"/>
      <c r="E1805" s="95">
        <v>16692.650000000001</v>
      </c>
      <c r="F1805" s="95">
        <v>3271.28</v>
      </c>
      <c r="G1805" s="95">
        <v>169326.2</v>
      </c>
      <c r="H1805" s="93">
        <v>45164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149362.26999999999</v>
      </c>
    </row>
    <row r="1806" spans="1:14" ht="15.75" thickBot="1">
      <c r="A1806" s="11" t="str">
        <f t="shared" si="87"/>
        <v>R196813 8</v>
      </c>
      <c r="B1806" s="183" t="s">
        <v>293</v>
      </c>
      <c r="C1806" s="239">
        <v>8</v>
      </c>
      <c r="D1806" s="253">
        <v>157487.66</v>
      </c>
      <c r="E1806" s="95">
        <v>8567.26</v>
      </c>
      <c r="F1806" s="90" t="s">
        <v>100</v>
      </c>
      <c r="G1806" s="95">
        <v>166054.92000000001</v>
      </c>
      <c r="H1806" s="93">
        <v>45185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157487.66</v>
      </c>
    </row>
    <row r="1807" spans="1:14" ht="15.75" thickBot="1">
      <c r="A1807" s="11" t="str">
        <f t="shared" si="87"/>
        <v>R196813 8</v>
      </c>
      <c r="B1807" s="183" t="s">
        <v>293</v>
      </c>
      <c r="C1807" s="241"/>
      <c r="D1807" s="254"/>
      <c r="E1807" s="95">
        <v>8567.26</v>
      </c>
      <c r="F1807" s="95">
        <v>3271.28</v>
      </c>
      <c r="G1807" s="95">
        <v>169326.2</v>
      </c>
      <c r="H1807" s="93">
        <v>45195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157487.66</v>
      </c>
    </row>
    <row r="1808" spans="1:14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>
      <c r="A1809" s="11" t="str">
        <f t="shared" si="87"/>
        <v xml:space="preserve"> </v>
      </c>
      <c r="J1809" s="32" t="str">
        <f t="shared" si="88"/>
        <v/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0</v>
      </c>
    </row>
    <row r="1810" spans="1:14">
      <c r="A1810" s="11" t="str">
        <f t="shared" si="87"/>
        <v xml:space="preserve"> </v>
      </c>
      <c r="J1810" s="32" t="str">
        <f t="shared" si="88"/>
        <v/>
      </c>
      <c r="L1810" s="11" t="str">
        <f>IF(I1810&lt;&gt;"",IF(SUMIF(Planes!BA:BA,'Control de pagos'!A1810,Planes!BC:BC)=0,"",SUMIF(Planes!BA:BA,'Control de pagos'!A1810,Planes!BC:BC)),"")</f>
        <v/>
      </c>
      <c r="N1810" s="63">
        <f t="shared" si="86"/>
        <v>0</v>
      </c>
    </row>
    <row r="1811" spans="1:14">
      <c r="A1811" s="11" t="str">
        <f t="shared" si="87"/>
        <v xml:space="preserve"> </v>
      </c>
      <c r="J1811" s="32" t="str">
        <f t="shared" si="88"/>
        <v/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0</v>
      </c>
    </row>
    <row r="1812" spans="1:14">
      <c r="A1812" s="11" t="str">
        <f t="shared" si="87"/>
        <v xml:space="preserve"> </v>
      </c>
      <c r="J1812" s="32" t="str">
        <f t="shared" si="88"/>
        <v/>
      </c>
      <c r="L1812" s="11" t="str">
        <f>IF(I1812&lt;&gt;"",IF(SUMIF(Planes!BA:BA,'Control de pagos'!A1812,Planes!BC:BC)=0,"",SUMIF(Planes!BA:BA,'Control de pagos'!A1812,Planes!BC:BC)),"")</f>
        <v/>
      </c>
      <c r="N1812" s="63">
        <f t="shared" si="86"/>
        <v>0</v>
      </c>
    </row>
    <row r="1813" spans="1:14">
      <c r="A1813" s="11" t="str">
        <f t="shared" si="87"/>
        <v xml:space="preserve"> </v>
      </c>
      <c r="J1813" s="32" t="str">
        <f t="shared" si="88"/>
        <v/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0</v>
      </c>
    </row>
    <row r="1814" spans="1:14">
      <c r="A1814" s="11" t="str">
        <f t="shared" si="87"/>
        <v xml:space="preserve"> </v>
      </c>
      <c r="J1814" s="32" t="str">
        <f t="shared" si="88"/>
        <v/>
      </c>
      <c r="L1814" s="11" t="str">
        <f>IF(I1814&lt;&gt;"",IF(SUMIF(Planes!BA:BA,'Control de pagos'!A1814,Planes!BC:BC)=0,"",SUMIF(Planes!BA:BA,'Control de pagos'!A1814,Planes!BC:BC)),"")</f>
        <v/>
      </c>
      <c r="N1814" s="63">
        <f t="shared" si="86"/>
        <v>0</v>
      </c>
    </row>
    <row r="1815" spans="1:14">
      <c r="A1815" s="11" t="str">
        <f t="shared" si="87"/>
        <v xml:space="preserve"> 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0</v>
      </c>
    </row>
    <row r="1816" spans="1:14">
      <c r="A1816" s="11" t="str">
        <f t="shared" si="87"/>
        <v xml:space="preserve"> 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0</v>
      </c>
    </row>
    <row r="1817" spans="1:14">
      <c r="A1817" s="11" t="str">
        <f t="shared" si="87"/>
        <v xml:space="preserve"> 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0</v>
      </c>
    </row>
    <row r="1818" spans="1:14">
      <c r="A1818" s="11" t="str">
        <f t="shared" si="87"/>
        <v xml:space="preserve"> 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0</v>
      </c>
    </row>
    <row r="1819" spans="1:14">
      <c r="A1819" s="11" t="str">
        <f t="shared" si="87"/>
        <v xml:space="preserve"> 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0</v>
      </c>
    </row>
    <row r="1820" spans="1:14">
      <c r="A1820" s="11" t="str">
        <f t="shared" si="87"/>
        <v xml:space="preserve"> 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0</v>
      </c>
    </row>
    <row r="1821" spans="1:14">
      <c r="A1821" s="11" t="str">
        <f t="shared" si="87"/>
        <v xml:space="preserve"> 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0</v>
      </c>
    </row>
    <row r="1822" spans="1:14">
      <c r="A1822" s="11" t="str">
        <f t="shared" si="87"/>
        <v xml:space="preserve"> 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0</v>
      </c>
    </row>
    <row r="1823" spans="1:14">
      <c r="A1823" s="11" t="str">
        <f t="shared" si="87"/>
        <v xml:space="preserve"> 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0</v>
      </c>
    </row>
    <row r="1824" spans="1:14">
      <c r="A1824" s="11" t="str">
        <f t="shared" si="87"/>
        <v xml:space="preserve"> 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0</v>
      </c>
    </row>
    <row r="1825" spans="1:14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>
      <c r="A1826" s="11" t="str">
        <f t="shared" si="87"/>
        <v xml:space="preserve"> </v>
      </c>
      <c r="J1826" s="32" t="str">
        <f t="shared" si="89"/>
        <v/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0</v>
      </c>
    </row>
    <row r="1827" spans="1:14">
      <c r="A1827" s="11" t="str">
        <f t="shared" si="87"/>
        <v xml:space="preserve"> </v>
      </c>
      <c r="J1827" s="32" t="str">
        <f t="shared" si="89"/>
        <v/>
      </c>
      <c r="L1827" s="11" t="str">
        <f>IF(I1827&lt;&gt;"",IF(SUMIF(Planes!BA:BA,'Control de pagos'!A1827,Planes!BC:BC)=0,"",SUMIF(Planes!BA:BA,'Control de pagos'!A1827,Planes!BC:BC)),"")</f>
        <v/>
      </c>
      <c r="N1827" s="63">
        <f t="shared" si="90"/>
        <v>0</v>
      </c>
    </row>
    <row r="1828" spans="1:14">
      <c r="A1828" s="11" t="str">
        <f t="shared" si="87"/>
        <v xml:space="preserve"> 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0</v>
      </c>
    </row>
    <row r="1829" spans="1:14">
      <c r="A1829" s="11" t="str">
        <f t="shared" si="87"/>
        <v xml:space="preserve"> 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0</v>
      </c>
    </row>
    <row r="1830" spans="1:14">
      <c r="A1830" s="11" t="str">
        <f t="shared" si="87"/>
        <v xml:space="preserve"> 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0</v>
      </c>
    </row>
    <row r="1831" spans="1:14">
      <c r="A1831" s="11" t="str">
        <f t="shared" si="87"/>
        <v xml:space="preserve"> 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0</v>
      </c>
    </row>
    <row r="1832" spans="1:14">
      <c r="A1832" s="11" t="str">
        <f t="shared" si="87"/>
        <v xml:space="preserve"> 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0</v>
      </c>
    </row>
    <row r="1833" spans="1:14">
      <c r="A1833" s="11" t="str">
        <f t="shared" si="87"/>
        <v xml:space="preserve"> 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0</v>
      </c>
    </row>
    <row r="1834" spans="1:14">
      <c r="A1834" s="11" t="str">
        <f t="shared" ref="A1834:A1897" si="91">B1834&amp;" "&amp;IF(C1834="",C1833,C1834)</f>
        <v xml:space="preserve"> 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0</v>
      </c>
    </row>
    <row r="1835" spans="1:14">
      <c r="A1835" s="11" t="str">
        <f t="shared" si="91"/>
        <v xml:space="preserve"> 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0</v>
      </c>
    </row>
    <row r="1836" spans="1:14">
      <c r="A1836" s="11" t="str">
        <f t="shared" si="91"/>
        <v xml:space="preserve"> 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0</v>
      </c>
    </row>
    <row r="1837" spans="1:14">
      <c r="A1837" s="11" t="str">
        <f t="shared" si="91"/>
        <v xml:space="preserve"> 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0</v>
      </c>
    </row>
    <row r="1838" spans="1:14">
      <c r="A1838" s="11" t="str">
        <f t="shared" si="91"/>
        <v xml:space="preserve"> 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0</v>
      </c>
    </row>
    <row r="1839" spans="1:14">
      <c r="A1839" s="11" t="str">
        <f t="shared" si="91"/>
        <v xml:space="preserve"> 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0</v>
      </c>
    </row>
    <row r="1840" spans="1:14">
      <c r="A1840" s="11" t="str">
        <f t="shared" si="91"/>
        <v xml:space="preserve"> 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0</v>
      </c>
    </row>
    <row r="1841" spans="1:14">
      <c r="A1841" s="11" t="str">
        <f t="shared" si="91"/>
        <v xml:space="preserve"> 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0</v>
      </c>
    </row>
    <row r="1842" spans="1:14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/>
  <mergeCells count="1775"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94:C1695"/>
    <mergeCell ref="D1694:D1695"/>
    <mergeCell ref="C1696:C1697"/>
    <mergeCell ref="D1696:D1697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59:C1660"/>
    <mergeCell ref="D1659:D1660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639:C1640"/>
    <mergeCell ref="D1639:D1640"/>
    <mergeCell ref="C1641:C1642"/>
    <mergeCell ref="D1641:D1642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605:C1606"/>
    <mergeCell ref="D1605:D1606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21:C1622"/>
    <mergeCell ref="D1621:D1622"/>
    <mergeCell ref="C1623:C1624"/>
    <mergeCell ref="D1623:D1624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  <mergeCell ref="C1758:C1759"/>
    <mergeCell ref="D1758:D1759"/>
    <mergeCell ref="C1760:C1761"/>
    <mergeCell ref="D1760:D1761"/>
    <mergeCell ref="C1762:C1763"/>
    <mergeCell ref="D1762:D1763"/>
    <mergeCell ref="C1764:C1765"/>
    <mergeCell ref="D1764:D1765"/>
    <mergeCell ref="C1766:C1767"/>
    <mergeCell ref="D1766:D1767"/>
    <mergeCell ref="C1768:C1769"/>
    <mergeCell ref="D1768:D1769"/>
    <mergeCell ref="C1770:C1771"/>
    <mergeCell ref="D1770:D1771"/>
    <mergeCell ref="C1772:C1773"/>
    <mergeCell ref="D1772:D1773"/>
    <mergeCell ref="C1741:C1742"/>
    <mergeCell ref="D1741:D1742"/>
    <mergeCell ref="C1743:C1744"/>
    <mergeCell ref="D1743:D1744"/>
    <mergeCell ref="C1745:C1746"/>
    <mergeCell ref="D1745:D1746"/>
    <mergeCell ref="C1747:C1748"/>
    <mergeCell ref="D1747:D1748"/>
    <mergeCell ref="C1749:C1750"/>
    <mergeCell ref="D1749:D1750"/>
    <mergeCell ref="C1751:C1752"/>
    <mergeCell ref="D1751:D1752"/>
    <mergeCell ref="C1753:C1754"/>
    <mergeCell ref="D1753:D1754"/>
    <mergeCell ref="C1755:C1756"/>
    <mergeCell ref="D1755:D1756"/>
    <mergeCell ref="C1794:C1795"/>
    <mergeCell ref="D1794:D1795"/>
    <mergeCell ref="C1796:C1797"/>
    <mergeCell ref="D1796:D1797"/>
    <mergeCell ref="C1798:C1799"/>
    <mergeCell ref="D1798:D1799"/>
    <mergeCell ref="C1800:C1801"/>
    <mergeCell ref="D1800:D1801"/>
    <mergeCell ref="C1802:C1803"/>
    <mergeCell ref="D1802:D1803"/>
    <mergeCell ref="C1804:C1805"/>
    <mergeCell ref="D1804:D1805"/>
    <mergeCell ref="C1806:C1807"/>
    <mergeCell ref="D1806:D1807"/>
    <mergeCell ref="C1775:C1776"/>
    <mergeCell ref="D1775:D1776"/>
    <mergeCell ref="C1777:C1778"/>
    <mergeCell ref="D1777:D1778"/>
    <mergeCell ref="C1779:C1780"/>
    <mergeCell ref="D1779:D1780"/>
    <mergeCell ref="C1781:C1782"/>
    <mergeCell ref="D1781:D1782"/>
    <mergeCell ref="C1783:C1784"/>
    <mergeCell ref="D1783:D1784"/>
    <mergeCell ref="C1785:C1786"/>
    <mergeCell ref="D1785:D1786"/>
    <mergeCell ref="C1787:C1788"/>
    <mergeCell ref="D1787:D1788"/>
    <mergeCell ref="C1789:C1790"/>
    <mergeCell ref="D1789:D1790"/>
    <mergeCell ref="C1792:C1793"/>
    <mergeCell ref="D1792:D1793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45017</v>
      </c>
      <c r="C7" s="29">
        <f>SUMIF(SUSS!H:H,'Control de pagos'!K1,SUSS!I:I)</f>
        <v>0</v>
      </c>
      <c r="D7" s="29">
        <f>'Control de pagos'!K2</f>
        <v>40582.784018944527</v>
      </c>
      <c r="E7" s="44">
        <f>C7+D7</f>
        <v>40582.784018944527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2023-05-16T15:29:43Z</dcterms:modified>
</cp:coreProperties>
</file>